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9200" windowHeight="8000" activeTab="1"/>
  </bookViews>
  <sheets>
    <sheet name="Growth OS" sheetId="1" r:id="rId1"/>
    <sheet name="Earnings" sheetId="2" r:id="rId2"/>
    <sheet name="Tasks" sheetId="3" r:id="rId3"/>
    <sheet name="Templs." sheetId="4" r:id="rId4"/>
    <sheet name="Agenda" sheetId="5" r:id="rId5"/>
    <sheet name="Top 100 products CABA" sheetId="6" r:id="rId6"/>
    <sheet name="Top 100 Cross Selling CABA" sheetId="7" r:id="rId7"/>
    <sheet name="Seasonal Events" sheetId="8" r:id="rId8"/>
    <sheet name="Current GMV" sheetId="9" r:id="rId9"/>
    <sheet name="Current ADS" sheetId="10" r:id="rId10"/>
    <sheet name="Current MD" sheetId="11" r:id="rId11"/>
    <sheet name="Current MD pro" sheetId="12" r:id="rId12"/>
    <sheet name="MD Names" sheetId="13" r:id="rId13"/>
    <sheet name="Availability Data" sheetId="14" r:id="rId14"/>
    <sheet name="RTWT Data" sheetId="15" r:id="rId15"/>
    <sheet name="Cancel Data" sheetId="16" r:id="rId16"/>
    <sheet name="DR Data" sheetId="17" r:id="rId17"/>
    <sheet name="Perfect Store Data" sheetId="18" r:id="rId18"/>
    <sheet name="Priority Data" sheetId="19" r:id="rId19"/>
    <sheet name="Definitive Top Products" sheetId="20" r:id="rId20"/>
    <sheet name="Store ID" sheetId="21" r:id="rId21"/>
    <sheet name="COINVERSION" sheetId="22" r:id="rId22"/>
    <sheet name="Productivity" sheetId="23" r:id="rId23"/>
    <sheet name="Call Quality" sheetId="24" r:id="rId24"/>
    <sheet name="Call Detail" sheetId="25" r:id="rId25"/>
    <sheet name="CPC" sheetId="26" r:id="rId26"/>
    <sheet name="Detalle CABA" sheetId="27" r:id="rId27"/>
    <sheet name="CVR%" sheetId="28" r:id="rId28"/>
    <sheet name="Traffic #" sheetId="29" r:id="rId29"/>
    <sheet name="Asignacion Junio" sheetId="30" r:id="rId30"/>
    <sheet name="Current Churn" sheetId="31" r:id="rId31"/>
  </sheets>
  <definedNames>
    <definedName name="_xlnm._FilterDatabase" localSheetId="0" hidden="1">'Growth OS'!$A$1:$BJ$1027</definedName>
    <definedName name="Z_56098A2A_8D5D_4502_89D1_E5F36450EF7D_.wvu.FilterData" localSheetId="0" hidden="1">'Growth OS'!$A$1:$BK$1027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tc={1e5605a9-036e-4475-acc6-7063bba4fae6}</author>
    <author>tc={17294d86-595f-46bd-a75a-6b8f53e57c29}</author>
    <author>tc={243e4485-e038-47a7-89a6-2347dadf1712}</author>
    <author>tc={91dd73a7-bdba-499f-86a0-cfc67b55e7c0}</author>
    <author>tc={f697e4db-b5a7-474f-b19c-a99f8eb882e2}</author>
    <author>tc={1e401619-5829-4323-b7ca-fe7254411008}</author>
    <author>tc={53259e04-e695-4023-b5b1-fb37c11b3228}</author>
    <author>tc={1d0c3602-90fd-487a-a43a-fe6783d2d531}</author>
    <author>tc={1ebac9e0-1404-44d5-9de6-7d325536836e}</author>
    <author>tc={354c22c5-1aef-4406-acac-3fcb9a7159ee}</author>
    <author>tc={7683275d-fc73-4794-af70-bc9494afce61}</author>
    <author>tc={8ca58e0b-2826-43a8-9fa9-efd4c47b50a1}</author>
    <author>tc={23dddd63-a5f9-445b-a0c9-b64bb64d9629}</author>
    <author>tc={964e542e-f892-4492-8c70-1489d697356f}</author>
    <author>tc={7119ce87-8ffd-4a10-b473-7917d7a961fa}</author>
    <author>tc={6610bb38-272e-4b6c-9cd7-5341a21b3404}</author>
    <author>tc={ce9cdf73-0e7b-46e9-9e35-95bfc5b9270a}</author>
    <author>tc={fbae26f1-90c3-4e70-8b06-27063b15bf1a}</author>
    <author>tc={3a794044-976e-4270-a7b5-675e97ece595}</author>
    <author>tc={28793213-b5b7-4416-98b8-ef1c23129055}</author>
    <author>tc={fc2c4f24-5c58-47bb-8fad-eaf5243d95c9}</author>
    <author>tc={ee09000f-99b4-4199-8b65-eb9fd16de918}</author>
    <author>tc={9c118088-eaa4-4eea-82db-861aea25969f}</author>
    <author>tc={3d2d5f31-b865-431d-8e65-a0aaeee5e35c}</author>
    <author>tc={1925ba4f-21c7-4301-a369-4143ceb56841}</author>
    <author>tc={9c3e478e-8ec0-4461-89a4-059c3a28fe0e}</author>
    <author>tc={aed9cd88-b603-406a-b019-1d8d05b25423}</author>
    <author>tc={e4ab3ad1-34cd-4519-90ef-302cac3eb0c4}</author>
    <author>tc={3c43d26c-8622-456d-b736-72efe175057b}</author>
    <author>tc={dc799b71-937d-49ec-96ca-8ecb9d1127e6}</author>
    <author>tc={8e58ff76-ece7-47aa-b59c-f198802dc978}</author>
    <author>tc={980f167d-65cb-4652-bcc8-c3f0b946e5d8}</author>
    <author>tc={2faeaf39-89c2-41fc-a8f1-099534b47aee}</author>
    <author>tc={70ef947a-658e-4f5f-a9a8-39491c423d5f}</author>
    <author>tc={88747311-eeb9-4c61-8632-689cb863ce10}</author>
    <author>tc={65d80716-a709-4043-b1f2-9fdfa9189cf4}</author>
    <author>tc={9d61cc5e-a251-442d-83dc-c12e2343ea04}</author>
    <author>tc={a6d1de56-8081-4dc6-832c-f06f7e71ab0b}</author>
    <author>tc={31ef9a28-3ef1-4767-a38d-fdadef4bcef9}</author>
    <author>tc={313fc967-279c-44a6-84b7-cc317d8d0931}</author>
    <author>tc={beb24123-88c0-481a-8b14-4eb38712c7e6}</author>
    <author>tc={9c3db45a-625e-4674-b0a5-2eea6619d46f}</author>
    <author>tc={3d582878-0eff-4764-aec3-113c18352468}</author>
    <author>tc={29a45959-f693-4b0a-93a5-177a12d9f6f9}</author>
    <author>tc={d94d1ac5-7ec7-4298-849e-a3b3f9260742}</author>
    <author>tc={b82d3821-f639-498a-b8fc-30f9e7ac9966}</author>
    <author>tc={18c667bf-14e2-49d4-a0ba-c51a171e5058}</author>
    <author>tc={62c5289d-c6ed-47b1-8534-a686c02f57af}</author>
    <author>tc={f2317666-aa9d-47c8-ab2e-0fc352e73f83}</author>
    <author>tc={d6fee09e-c30d-414d-ad51-0a9083d01d07}</author>
    <author>tc={5bfd0a0b-6337-4b64-9563-cf4c4433747a}</author>
    <author>tc={55f44eba-ed0c-4bea-b581-0d77d082da37}</author>
    <author>tc={14827557-2623-4250-bc30-509587f2f2a7}</author>
    <author>tc={f372cd99-aee2-4274-b15b-8a5ad7d7ef49}</author>
    <author>tc={ba6cd449-593b-4d14-bccb-b9ee4705b9a8}</author>
    <author>tc={bcf30452-06bd-45b7-a9c3-111b3f5ce2e6}</author>
    <author>tc={436e9587-4a93-419c-be7d-71635fb31276}</author>
    <author>tc={ab03ea59-2413-45e9-8b71-4079d32be288}</author>
    <author>tc={725cf9c8-c630-4149-be5c-c24df3155d23}</author>
    <author>tc={41c65a02-833c-4275-a844-577ca856a3f6}</author>
    <author>tc={533f8b88-ab14-444d-a2d0-9d2029575eee}</author>
    <author>tc={17c60d28-e69a-4932-ab22-2b7ff9402dd9}</author>
    <author>tc={6b01b468-101e-42d2-a4fa-757ff02021f3}</author>
    <author>tc={44463849-3c38-482f-96ab-27d5aef5dc57}</author>
    <author>tc={86b89aa2-a13f-49bd-8c74-f6ba29b6769f}</author>
    <author>tc={6efab096-6d57-4197-a86a-df61d0238b96}</author>
    <author>tc={29a07f3f-495f-4cee-9a6d-96ffbacfa57d}</author>
    <author>tc={a8f9ba07-b0fa-47c0-ae9e-dceae4f82287}</author>
    <author>tc={a85ef5ed-e20e-41bf-a9d7-0fdbac1fee01}</author>
    <author>tc={c8dce43f-9063-4524-9d97-49db3d1dc2a6}</author>
    <author>tc={7cf9fee9-45bf-4d2a-a19d-b36297aac6d8}</author>
    <author>tc={23f29e80-9e35-41d6-a7d6-ad81a80d38e4}</author>
    <author>tc={0e7efa34-289b-460c-a3f2-f95939ff479f}</author>
    <author>tc={39d8f12b-3590-416e-a9d3-f41bd246be53}</author>
    <author>tc={db45e142-cf17-4275-9976-147da38134f6}</author>
    <author>tc={b1eb5402-9471-41be-bda3-2eb86ac04592}</author>
    <author>tc={0a7b2a38-62c2-4fb4-af18-4465929cb4de}</author>
    <author>tc={90f7a5e8-db99-4753-848f-cd35d7f41be6}</author>
    <author>tc={23b53a6d-eba5-4b5e-a34f-904646d05eca}</author>
    <author>tc={c4585e10-3a27-46e2-9170-19f52f9b9d99}</author>
    <author>tc={284ae786-b814-4431-bfe7-3566db40f3dd}</author>
    <author>tc={0b0b699f-31fa-49a2-9007-f1e24ae008d0}</author>
    <author>tc={07669182-efac-45c7-94a8-d3228699eb0d}</author>
    <author>tc={af4b1b34-8b12-4f8f-af02-bdc3f10efbfd}</author>
    <author>tc={b694ea3c-2c9a-4c95-bd3c-329521e4b945}</author>
    <author>tc={1e910d3f-3ab1-4086-b5e2-530ab83e18cd}</author>
    <author>tc={3c6d4862-8684-45b0-a256-3ce3b61d979d}</author>
    <author>tc={c021fd43-61d9-4601-9946-30fd4242e08f}</author>
    <author>tc={3b692a9d-be73-40a2-bd61-20bed11d3d88}</author>
    <author>tc={94fb3c6c-06c2-4f4a-8081-1851ab12bf9d}</author>
    <author>tc={c3ce29f4-3f78-421b-bc58-d884426e17d0}</author>
    <author>tc={79bf67b0-faec-415a-8c1b-790fca5afc73}</author>
    <author>tc={44cbb8d7-ebec-4919-9294-12b14ca6d399}</author>
    <author>tc={7dced869-db5d-4628-9801-fa30e1337e7b}</author>
    <author>tc={7a7b135a-7390-4690-991e-f75203731cb9}</author>
    <author>tc={0ce8c546-7288-4cce-a804-b0996e27b952}</author>
    <author>tc={04972c50-3d3e-45f2-afa6-2579e2196123}</author>
    <author>tc={55ae1ae3-dc37-49f4-a386-fd373a9e59d3}</author>
    <author>tc={28dac3b7-d881-4474-b7eb-a0557ec6e7d6}</author>
    <author>tc={2c7baf49-eaa3-49ea-abc6-44fe883e82a4}</author>
    <author>tc={b0e57e73-6727-489f-8e85-6acff8558bbf}</author>
    <author>tc={5c2444d2-f534-43f9-b388-9075caaa4e51}</author>
    <author>tc={f8b3d4db-49ce-42b2-882a-e1b58c4025d7}</author>
    <author>tc={03bb8254-e0b4-4e3a-a612-dcee0c270774}</author>
    <author>tc={fcfe991e-b01f-4f8b-8503-38045f59d158}</author>
    <author>tc={ae109b02-49cf-4f51-8c68-696019e26a51}</author>
    <author>tc={e2a820b4-35ba-40f9-91ee-7465c125af7f}</author>
    <author>tc={dbf1d475-6faa-4058-a09f-ec9652fb13d3}</author>
    <author>tc={6ce56616-4c71-4144-9df9-394851a6be62}</author>
    <author>tc={3a4b7118-0a01-4c53-88aa-a91ecbb2af6c}</author>
    <author>tc={4a8bd134-e6d0-4f0e-af57-2ef9c84b1aff}</author>
    <author>tc={26a56907-290a-40dc-94a4-1256662819f7}</author>
    <author>tc={4d6d6807-04e5-4b6e-a3b2-d737f9ead3d6}</author>
    <author>tc={7ad6ec8e-e76e-454f-827c-3233ad895c0a}</author>
    <author>tc={f8c9d0b4-cd0f-49e4-a238-a65260d4ccc3}</author>
    <author>tc={d88aa054-537c-4d05-9651-fcaa483669fe}</author>
    <author>tc={16cb9ba3-244a-4c1c-92d5-3ef350ec4501}</author>
    <author>tc={2996a8f8-ca0c-4e41-9c2d-7a903c2306f6}</author>
    <author>tc={f58f92f6-2925-4e34-b427-66f6086f6158}</author>
    <author>tc={c839a38d-1ec5-4fa2-bdd1-60db662a1225}</author>
    <author>tc={8d36f47d-1529-4c00-abaf-2805f8038bb6}</author>
    <author>tc={77917aba-601b-48c7-ae03-a0bf36b71069}</author>
    <author>tc={a834910c-812b-40c6-b182-0c0081eaf899}</author>
    <author>tc={38e0bf24-48b3-497e-bc54-9db7c6d808ef}</author>
    <author>tc={d97164f3-9ea3-4dc6-96a0-6e4d3dd6aba3}</author>
    <author>tc={66dc1dc3-2097-4bac-84b5-0f825c0b0269}</author>
    <author>tc={09ca9e46-c3bc-44b5-b0b7-4788fe641d8a}</author>
  </authors>
  <commentList>
    <comment ref="P4" authorId="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53 ventas totales en abril, 33 de PRO users, GMV 757 usd, AOV 14usd, BN en CT, CR 13%, ADS 42 usd desde 2024, MD 20% no pro en varios productos.
</t>
        </r>
      </text>
    </comment>
    <comment ref="P5" authorId="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25 ventas totales en abril,
</t>
        </r>
      </text>
    </comment>
    <comment ref="P6" authorId="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37 ventas totales en abril, 22 de pro users, GMV 808 usd, AOV 21 usd, BN en DR y CT, CR 14%, ADS 13 usd desde 2024, No MD
</t>
        </r>
      </text>
    </comment>
    <comment ref="P7" authorId="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101 ventas totales en abril, 50 de pro users, GMV 761 usd, AOV 7 usd, Green OPS, CR 25%, No Ads, No MD
</t>
        </r>
      </text>
    </comment>
    <comment ref="P8" authorId="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30 ventas totales en abril, 9 de pro users, GMV 375, AOV 12 usd, BN en DR, CR 15%, No Ads, No MD
</t>
        </r>
      </text>
    </comment>
    <comment ref="P9" authorId="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9 ordenes totales en abril, 6 de pro users, GMV 323 usd, AOV 35 usd, BN en CT y Cancelaciones, CR10%, No Ads, No MD
</t>
        </r>
      </text>
    </comment>
    <comment ref="P10" authorId="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 ordenes totales en abril, 2 pro users, GMV 228 usd, AOV 38 usd, BN en CT, CR 10%, No ads, NO MD
</t>
        </r>
      </text>
    </comment>
    <comment ref="P11" authorId="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115 pedidos totales en abril, 74 pro users, GMV 1564 usd, AOV 13 usd, BN en Cancelaciones, CR 16%, ADS 25 usd desde hace 3 semanas, No MD
Reply:
	Tiene problemas de publicacion de tienda, no aparece
</t>
        </r>
      </text>
    </comment>
    <comment ref="P12" authorId="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45 ordenes totales en abril, 20 pro users, GMV 430 usd, AOV 9 usd, BN en AVA, CT, y DR, CR 18%, No Ads, MD 10% sobre producto y hasta 15% sobre varios productos
</t>
        </r>
      </text>
    </comment>
    <comment ref="P13" authorId="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51 ordenes totales en abril, 34 pro users, GMV 713 usd, AOV 14 usd, BN en AVA y CT, CR 20%, No Ads, No MD
</t>
        </r>
      </text>
    </comment>
    <comment ref="P14" authorId="1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65 ordenes totales en abril, 49 pro users, GMV 1249 usd, AOV 19 usd, BN en Av Cordoba AVA al 12%, y CT en todas, CR 30%, No Ads, No MD
Reply:
	Rechaza campañas por margen de utilidad, se envia guia de Rappi Aliados, reporta bajo AVA por fallas de internet
</t>
        </r>
      </text>
    </comment>
    <comment ref="P15" authorId="1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25 ordenes totales en abril, 14 pro users, GMV 394 usd, AOV 15 usd, BN en DR, Cancelaciones y CT, CR 9%, No Ads, No MD
</t>
        </r>
      </text>
    </comment>
    <comment ref="P16" authorId="1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25 ordenes totales en abril, 19 pro users, GMV 946 usd, AOV 38usd, BN en DR y CT, CR 18%, No Ads, No MD
</t>
        </r>
      </text>
    </comment>
    <comment ref="P17" authorId="1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46 ordenes totales en abril, 22 pro users, GMV 521 usd, AOV 11 usd, BN en DR y AVA, CR 10%, No Ads, No MD
</t>
        </r>
      </text>
    </comment>
    <comment ref="P18" authorId="1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118 ordenes totales en abril, 68 pro users, GMV 1043 usd, AOV 9 usd, BN en DR-Cancelaciones-AVA, CR 8%, ADS 21 usd desde hace 3 meses, No MD
</t>
        </r>
      </text>
    </comment>
    <comment ref="P19" authorId="1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26 ordenes totales en abril, 16 pro users, GMV 263 usd, AOV 10 usd, BN en CT, CR 15%, No Ads, No MD
</t>
        </r>
      </text>
    </comment>
    <comment ref="P20" authorId="1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37 ordenes totales en abril, 19 pro users, GMV 449 usd, AOV 12 usd, BN en DR-Cancelaciones-CT, CR 12%, No Ads, No MD
Reply:
	Sin novedades relevantes, se manda oferta por wpp para que revise dueña directa
</t>
        </r>
      </text>
    </comment>
    <comment ref="P21" authorId="1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55 ordenes totales en abril, 16 pro users, GMV 711 usd, AOV 13 usd, BN en DR-CT, CR 13%, No Ads, 2 campañas de MD - 2x1 y envio gratis
</t>
        </r>
      </text>
    </comment>
    <comment ref="P22" authorId="1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16 ordenes totales en abril, 8 pro users, GMV 377 usd, AOV 23 usd, BN en DR-AVA, CR 12%, No Ads, MD 15% sobre MOV 20k
</t>
        </r>
      </text>
    </comment>
    <comment ref="P23" authorId="1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22 ordenes totales en abril, 13 pro users, GMV 503 usd, AOV 23 usd, Red OPS, CR 6%, No Ads, No MD
</t>
        </r>
      </text>
    </comment>
    <comment ref="P24" authorId="2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148 ordenes totales en abril, 75 pro users, GMV 1637 usd, AOV 11 usd, BN en DR-CT, CR 24%, No Ads, No MD
</t>
        </r>
      </text>
    </comment>
    <comment ref="P25" authorId="2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25 ordenes totales, 8 pro users, GMV 356 usd, AOV 14 usd, BN en Cancelaciones-CT, CR 5%, No Ads, No MD
Reply:
	Se manda guia de disputas
</t>
        </r>
      </text>
    </comment>
    <comment ref="P26" authorId="2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26 ordenes totales en abril, 11 pro users, GMV 272 usd, AOV 10 usd, BN en DR-CT, CR 14%, No Ads, No MD
</t>
        </r>
      </text>
    </comment>
    <comment ref="P27" authorId="2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19 ordenes totales, 15 pro users, GMV 218 usd, AOV 17 usd, BN en DR, CR 11%, ADS 25 usd hace 1 semana, MD 15% off todos los productos
</t>
        </r>
      </text>
    </comment>
    <comment ref="P28" authorId="2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34 ordenes totales en abril, 11 pro users, GMV 774 usd, AOV 21 usd, BN en DR-CT, CR 5%, ADS 46 usd hace 2 meses, MD $70 OFF sobre MOV 10k
</t>
        </r>
      </text>
    </comment>
    <comment ref="P29" authorId="2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62 ordenes totales en abril, 47 pro users, GMV 1818 usd, AOV 29 usd, Red OPS, CR 9%, ADS 50 usd desde Noviembre, MD varios eventos activos
Reply:
	La crisis economica los tiene sin personal y sin poder invertir
</t>
        </r>
      </text>
    </comment>
    <comment ref="P30" authorId="2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236 ordenes totales en abril, 140 pro users, GMV 1537 usd, AOV 6 usd, BN en DR-AVA-CT, CR 19%, Ads 64 usd, MD Varios eventos coinvertidos
</t>
        </r>
      </text>
    </comment>
    <comment ref="P31" authorId="2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Sin inconvenientes, buscan vender mas de lo que ya venden, hay que optimizar campañas
</t>
        </r>
      </text>
    </comment>
    <comment ref="P32" authorId="2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102 ordenes totales, 70 pro users, GMV 1697 usd, AOV 17 usd, BN en DR-AVA, CR 18%, ADS 86 usd hace 2 meses, MD envio gratis
</t>
        </r>
      </text>
    </comment>
    <comment ref="P33" authorId="2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76 ordenes totales en abril, 56 pro users, GMV 1548 usd, AOV 20 usd, BN en DR-Cancelaciones-CT, CR 13%, ADS 45 usd hace 2 meses, MD envio gratis
</t>
        </r>
      </text>
    </comment>
    <comment ref="P34" authorId="3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67 ordenes totales, 50 pro users, GMV 1649 usd, AOV 25 usd, BN en DR-AVA-CT, CR 16%, No Ads, No MD
</t>
        </r>
      </text>
    </comment>
    <comment ref="P35" authorId="3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34 ordenes totales, 20 pro users, BN en DR-CT, CR 11%, ADS 107 usd desde hace 2 meses, MD en varios eventos
</t>
        </r>
      </text>
    </comment>
    <comment ref="P36" authorId="3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50 ordenes totales en abril, 45 pro users, BN en DR-CT, CR 7%, ADS 28 usd desde Noviembre, MD en varios eventos
Reply:
	Se sube ads a 120k
</t>
        </r>
      </text>
    </comment>
    <comment ref="P37" authorId="3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154 ordenes totales en abril, 108 pro users, BN en CT, CR 33%
Reply:
	Ya venia manejando comunicacion con otra agente, no esta interesado aun en campañas, se manda info al Sr Pablo
</t>
        </r>
      </text>
    </comment>
    <comment ref="P38" authorId="3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57 ordenes totales en abril, 54 pro users, Red OPS, CR 13%, 43 usd desde hace 2 meses, MD 25%+5% pro en eventos
</t>
        </r>
      </text>
    </comment>
    <comment ref="P39" authorId="3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77 ordenes totales en abril, 62 pro users, Red OPS, CR 22%, Ads 30 usd desde septiembre
Reply:
	Se manda guia de rappi aliados, dicen que las campañas no le sirven porque ya rappi le descuenta mucho
</t>
        </r>
      </text>
    </comment>
    <comment ref="P40" authorId="3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62 ordenes totales en abril, 34 pro users, BN en DR, CR 12%, ADS 14 usd hace 2 meses, MD envio gratis
</t>
        </r>
      </text>
    </comment>
    <comment ref="P41" authorId="3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87 ordenes totales en abril, 59 pro users, BN en DR-CT, CR 7%, ADS 71 usd desde hace 2 meses, MD envio gratis y evento
Reply:
	Todo va bien, se baja MD anterior, se van a revisar costos y comisiones para propuesta MD,  se reestablece contraseña Partners, se busca añadir a la categoria sticker Empanadas
</t>
        </r>
      </text>
    </comment>
    <comment ref="P42" authorId="3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107 ordenes totales en abril, 82 pro users, BN en DR-CT, CR 23%, ADS 64 usd desde octubre
Reply:
	Quiere ampliar poligonos, problemas con RT's que demoran no en recoger sino en llevar, se van a revisar costos y comisiones para propuesta MD
</t>
        </r>
      </text>
    </comment>
    <comment ref="P43" authorId="3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183 ordenes totales en abril, 48 pro users, Red OPS, CR 18%, ADS 35 usd desde diciembre, MD en varios eventos
</t>
        </r>
      </text>
    </comment>
    <comment ref="P44" authorId="4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148 ordenes totales en abril, 75 pro users, BN en DR-CT, CR 24%
Reply:
	Va a cambiar el nombre, la utilidad esta fuerte entonces vamos a revisar costos y comisiones para MD y combos
</t>
        </r>
      </text>
    </comment>
    <comment ref="P45" authorId="4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100 ordenes totales, 86 pro users, BN en DR-AVA-CT, CR 32%, ADS 100 usd desde febrero, MD en varios eventos
Reply:
	La app se cierra sola, se manda guia de Rappi Aliados, se reestablecen credenciales Partners, se va a revisar costos y comisiones para MD, revision financiera por pagos irregulares
Reply:
	Se reporta que los pagos llegaron con descuentos de ads, va a revisar con el hermano si son o no campañas reconocidas
Reply:
	Baja las campañas porque no las reconoce
</t>
        </r>
      </text>
    </comment>
    <comment ref="P46" authorId="4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98 ordenes totales en abril, 63 pro users, BN en DR-CT, CR 20%, ADS 35 usd hace 1 mes, MD en eventos
Reply:
	Se habla con Ale, encargada directa en tienda, refiere que todo bien, se va a mandar correo con propuesta a dueños directos
Reply:
	Pendiente a dueños directos
</t>
        </r>
      </text>
    </comment>
    <comment ref="P47" authorId="4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65 ordenes totales, 60 pro users, BN en AVA-Cancelaciones-CT, CR 19%, ADS 75 usd desde febrero, MD en eventos
</t>
        </r>
      </text>
    </comment>
    <comment ref="P48" authorId="4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50 ordenes totales en abril, 39 pro users, BN en DR-AVA-CT, CR 19%, ADS 97 usd desde febrero, MD envio gratis
Reply:
	Hubo un problema con cuenta bancaria y las ventas disminuyero, brinda el numero del encargado principal 91169323962
</t>
        </r>
      </text>
    </comment>
    <comment ref="P49" authorId="4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65 ordenes totales en abril, 56 pro users, BN en CT, CR 25%
Reply:
	Se manda correo con guia Rappi Aliados para CT, y con solicitud de PDF
</t>
        </r>
      </text>
    </comment>
    <comment ref="P50" authorId="4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46 ordenes totales en abril, 26 pro users, BN en DR-CT, CR 5%, ADS 42 usd desde diciembre, MD envio gratis
Reply:
	Mala experiencia en campañas anteriores, dice que lo que se le ofrece a el no se le puede ofrecer a la competencia
</t>
        </r>
      </text>
    </comment>
    <comment ref="P51" authorId="4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66 ordenes totales en abril, 39 pro users, Red OPS, CR 29%, ADS 107 usd desde febrero, MD envio gratis
</t>
        </r>
      </text>
    </comment>
    <comment ref="P52" authorId="4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75 ordenes totales en abril, 43 pro users, BN en DR-CT, CR 15%, ADS 11 usd hace 1 año
</t>
        </r>
      </text>
    </comment>
    <comment ref="P53" authorId="4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120 ordenes totales en abril, 80 pro users, BN en DR-CT, CR 11%, ADS 15 usd desde diciembre, MD envio gratis
</t>
        </r>
      </text>
    </comment>
    <comment ref="P54" authorId="5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79 ordenes totales en abril, 65 pro users, BN en DR-AVA-CT, CR 17%, ADS 121 usd hace 2 meses, MD en eventos
Reply:
	Aliado responde de afan, se manda correo con guia de Rappi Aliados para AVA y CT, se manda propuesta de combos al 15%
</t>
        </r>
      </text>
    </comment>
    <comment ref="P55" authorId="5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43 ordenes totales en abril, 24 pro users, BN en DR-AVA, CR 12%, ADS 29 usd desde diciembre, MD envio gratis
Reply:
	Contesta cajero, sin novedades importantes
</t>
        </r>
      </text>
    </comment>
    <comment ref="P56" authorId="5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46 ordenes totales en abril, 26 pro users, BN en AVA-Cancelaciones-CT, CR 18%, ADS 14 usd hace 2 meses, MD con eventos
Reply:
	Se reestablecen credenciales de Rappi Aliados en otra sucursal diferente Shawarma, se agenda revision y optimizacion de ads
Reply:
	Upselling ads a 56k
</t>
        </r>
      </text>
    </comment>
    <comment ref="P57" authorId="5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76 ordenes totales en abril, 42 pro users, BN en DR-CT, CR 14%, ADS 42 usd hace 2 meses, MD con eventos
</t>
        </r>
      </text>
    </comment>
    <comment ref="P58" authorId="5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70 ordenes totales en abril, 45 pro users, BN en DR-CT, CR 24%, ADS 44 usd hace 2 meses
Reply:
	Responde asistente, Se manda correo con propuesta, guia y pdf
Reply:
	Responde Maira, se manda propuesta por correo
</t>
        </r>
      </text>
    </comment>
    <comment ref="P59" authorId="5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46 ordenes totales en abril, 44 pro users, BN en DR-CT, CR 14%, ADS 28 usd desde enero, MD en eventos
Reply:
	Sin novedades relevantes, se habla con asistente
</t>
        </r>
      </text>
    </comment>
    <comment ref="P60" authorId="5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106 ordenes totales en abril, 67 pro users, BN en DR-CT, CR 15%
</t>
        </r>
      </text>
    </comment>
    <comment ref="P61" authorId="5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120 ordenes totales en abril, 90 pro users, BN en CT, CR 38%, ADS 28 usd hace 2 meses
Reply:
	Se debe revisar combos para promo 15%, enviar para su aprobación y cierre
</t>
        </r>
      </text>
    </comment>
    <comment ref="P62" authorId="5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87 ordenes totales en abril, 58 pro users, BN en DR-CT, CR 11%
</t>
        </r>
      </text>
    </comment>
    <comment ref="P63" authorId="5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127 ordenes totales en abril, 64 pro users, BN en DR-AVA-CT, CR 17%
Reply:
	Se envia info de campañas al correo, contesta familiar del Sr Nestor, problema de que aveces no salen comandas
</t>
        </r>
      </text>
    </comment>
    <comment ref="P64" authorId="6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59 ordenes totales en abril, 50 pro users, BN en DR-Cancelaciones-CT, CR 22%, ADS 35 usd desde noviembre
</t>
        </r>
      </text>
    </comment>
    <comment ref="P65" authorId="6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169 ordenes totales en abril, 122 pro users, BN en DR-AVA-CT, CR 24%, ADS 32 usd hace 1 mes
</t>
        </r>
      </text>
    </comment>
    <comment ref="P66" authorId="6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70 ordenes totales en abril, 46 pro users, BN en DR-CT, CR 17%, MD 50% off en evento
Reply:
	Se reestablece Partners, se manda guia de Rappi Aliados
</t>
        </r>
      </text>
    </comment>
    <comment ref="P67" authorId="6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82 ordenes totales en abril, 64 pro users, BN en Cancelaciones, CR 19%, ADS 25 usd hace 1 mes, MD 10%+5% PRO sobre productos
</t>
        </r>
      </text>
    </comment>
    <comment ref="P68" authorId="6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83 ordenes totales en abril, 64 pro users, BN en CT. CR 12%, MD 2 campañas $20 x MOV 20k y 10%+3% pro sobre productos
</t>
        </r>
      </text>
    </comment>
    <comment ref="P69" authorId="6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92 ordenes totales, 65 pro users, BN en DR-CT, CR 19%, ADS 14 usd desde enero, MD 4 campañas sobre producto
</t>
        </r>
      </text>
    </comment>
    <comment ref="P70" authorId="6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53 ordenes totales en abril, 38 pro users, BN en DR-CT, CR 25%, ADS 42 usd desde hace 3 meses, MD 20%+5% pro sobre producto
</t>
        </r>
      </text>
    </comment>
    <comment ref="P71" authorId="6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139 ordenes totales en abril, 64 pro users, BN en DR-AVA, CR 22%
</t>
        </r>
      </text>
    </comment>
    <comment ref="P72" authorId="6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61 ordenes totales en abril, 29 pro users, BN en AVA-Cancelaciones-CT, CR 12%, ADS 41 usd desde septiembre, MD en eventos
Reply:
	Se debe copiar menu de pedidos ya y se manda video para disputas
</t>
        </r>
      </text>
    </comment>
    <comment ref="P73" authorId="6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63 ordenes totales en abril, 45 pro users, BN en AVA, CR 15%, ADS 28 usd desde octubre, MD en evento
</t>
        </r>
      </text>
    </comment>
    <comment ref="P77" authorId="7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envia guia rappi aliados, y se pide pdf queda pendiente
</t>
        </r>
      </text>
    </comment>
    <comment ref="P79" authorId="7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En negociacion para combo con MD,
</t>
        </r>
      </text>
    </comment>
    <comment ref="P83" authorId="7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88 ordenes totales en abril, 46 pro users, Red OPS, CR 12%
</t>
        </r>
      </text>
    </comment>
    <comment ref="P84" authorId="7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45 ordenes totales en abril, 31 pro users, BN en CT, CR 13%, ADS 50 usd hace 2 meses, MD en evento
Reply:
	Para hablar con el Sr Julio toca llamar despues de 7pm
</t>
        </r>
      </text>
    </comment>
    <comment ref="P85" authorId="7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61 ordenes totales en abril, 37 pro users, BN en DR-CT, CR 13%
</t>
        </r>
      </text>
    </comment>
    <comment ref="P86" authorId="7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Sin novedades relevantes
</t>
        </r>
      </text>
    </comment>
    <comment ref="P89" authorId="7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Activa 20% off sobre lasaña, y 63k ads
</t>
        </r>
      </text>
    </comment>
    <comment ref="P91" authorId="7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manda propuesta de ads 31.5k
</t>
        </r>
      </text>
    </comment>
    <comment ref="P95" authorId="7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Cuelga y rechaza campaña de ads compartida
</t>
        </r>
      </text>
    </comment>
    <comment ref="P101" authorId="7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habla con Facundo, se activa ads 35k, queda pendiente activar combo MD
</t>
        </r>
      </text>
    </comment>
    <comment ref="P105" authorId="8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Sin novedades relevantes, responde asistente
</t>
        </r>
      </text>
    </comment>
    <comment ref="P106" authorId="8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A espera de menu pdf, descargarlo de pedidos ya
</t>
        </r>
      </text>
    </comment>
    <comment ref="P113" authorId="8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Dice que el margen esta muy apretado para hacer campañas, quedamos a revisar precios actualizados para definir nuevas estrategias
</t>
        </r>
      </text>
    </comment>
    <comment ref="P116" authorId="8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habla con asistente, sin fricciones operativas
</t>
        </r>
      </text>
    </comment>
    <comment ref="P119" authorId="8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Va a comentarlo con la dueña para campaña de 42k de ads
</t>
        </r>
      </text>
    </comment>
    <comment ref="P121" authorId="8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envia guia rappi aliados, y se pide pdf queda pendiente
</t>
        </r>
      </text>
    </comment>
    <comment ref="P124" authorId="8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Contactar mañana en la mañana
</t>
        </r>
      </text>
    </comment>
    <comment ref="P126" authorId="8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Dice que el mismo se maneja sus campañas
</t>
        </r>
      </text>
    </comment>
    <comment ref="P131" authorId="8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Rechaza campaña segun que por utilidad, se manda propuesta aterrizada por mail, se habla con Germán
</t>
        </r>
      </text>
    </comment>
    <comment ref="P132" authorId="8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Sin novedades relevantes, se habla con empleado
</t>
        </r>
      </text>
    </comment>
    <comment ref="P138" authorId="9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Queda en negocicacion combo goleador aliado mundialista
</t>
        </r>
      </text>
    </comment>
    <comment ref="P151" authorId="9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manda propuesta por correo para revisar el lunes 18 de mayo
</t>
        </r>
      </text>
    </comment>
    <comment ref="P158" authorId="9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envia informacion para activar campaña de ads 21k, sin novedades adicionales
</t>
        </r>
      </text>
    </comment>
    <comment ref="P159" authorId="9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Responde de afan, pide cuadrar otra cita para revisar a fondo
</t>
        </r>
      </text>
    </comment>
    <comment ref="P162" authorId="9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En negociacion pack goleador 35k ads
</t>
        </r>
      </text>
    </comment>
    <comment ref="P163" authorId="9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Debe enviarse presentacion, guia RA, y combos con MD al correo
</t>
        </r>
      </text>
    </comment>
    <comment ref="P164" authorId="9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Dice que todo va bien, y que las campañas no le cambian mayor cosa en sus resultados mensuales
Reply:
	Se habla con el gerente de grupo Pimentón, el Sr Andres, reunion lunes 18 de Mayo por meet para MD
</t>
        </r>
      </text>
    </comment>
    <comment ref="P165" authorId="9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queda pendiente pdf por whatsapp, se habla con celeste, se manda correo con propuesta a jefes
</t>
        </r>
      </text>
    </comment>
    <comment ref="P173" authorId="9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quiere dar de baja porque rappi le descuenta mucha plata y ya esta aburrido, no se deja hablar, se envia correo tratando de retener
</t>
        </r>
      </text>
    </comment>
    <comment ref="P175" authorId="9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Dice que no le interesa promo por margen, entonces voy a revisar coin MD para invertir
</t>
        </r>
      </text>
    </comment>
    <comment ref="P177" authorId="10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Activa ads 21k
</t>
        </r>
      </text>
    </comment>
    <comment ref="P178" authorId="10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Tiene un tema con pagos y cambio de CBU, por whatsapp queda de enviar los papeles para ese proceso contractual
Reply:
	Se activa combo 50% off pizza muzarella, y 60k ads
</t>
        </r>
      </text>
    </comment>
    <comment ref="P179" authorId="10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deben estudiar costos para activacion de ads 21k, dice que el margen no le da pa invertir
</t>
        </r>
      </text>
    </comment>
    <comment ref="P182" authorId="10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Rappi solo le da 2 pedidos diarios, y las inversiones le hacen vender mas pero gastar mas, si se le muestra una propuesta ateriizada puede que funcione, y mientras tanto desea lograr el mayor alcance organico
</t>
        </r>
      </text>
    </comment>
    <comment ref="P183" authorId="10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va a enviar propuesta la otra semana
</t>
        </r>
      </text>
    </comment>
    <comment ref="P184" authorId="10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Dice que no le interesa promo por margen, entonces voy a revisar coin MD para invertir
</t>
        </r>
      </text>
    </comment>
    <comment ref="P187" authorId="10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desconectaron porque se estaban mudando, ya estan on otra vez, van a cambiar precios del menu, queda pendiente pdf
</t>
        </r>
      </text>
    </comment>
    <comment ref="P189" authorId="10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envia info para contactar dueños el lunes
Reply:
	Toca contactar por las mañanas
</t>
        </r>
      </text>
    </comment>
    <comment ref="P190" authorId="10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Sin novedades relevantes
Reply:
	Activa pack goleador con combo al 30% y Ads 21k
</t>
        </r>
      </text>
    </comment>
    <comment ref="P191" authorId="10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Sin novedades relevantes
</t>
        </r>
      </text>
    </comment>
    <comment ref="P194" authorId="11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manda guia de Rappi Aliados, se manda correo para que vean dueños directos
</t>
        </r>
      </text>
    </comment>
    <comment ref="P195" authorId="11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habla con asistente, se envia info a sr miguel por correo sobre campaña de ads
</t>
        </r>
      </text>
    </comment>
    <comment ref="P197" authorId="11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manda guia de Rappi Aliados, sin mayor novedad, se envia info de promos en combos
</t>
        </r>
      </text>
    </comment>
    <comment ref="P199" authorId="11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Le fastidia que la llamen porque la interrumpen
</t>
        </r>
      </text>
    </comment>
    <comment ref="P200" authorId="11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Tiene un tema con pagos y cambio de CBU, por whatsapp queda de enviar los papeles para ese proceso contractual
Reply:
	Se activa MD combo 50% off pizza muzarella, ads 30k
</t>
        </r>
      </text>
    </comment>
    <comment ref="P201" authorId="11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Pide llamar en las mañanas para contactar dueños directos
</t>
        </r>
      </text>
    </comment>
    <comment ref="P204" authorId="11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Quedamos pendientes en menu PDF y revisar guia de Rappi Aliados
</t>
        </r>
      </text>
    </comment>
    <comment ref="P207" authorId="117">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manda guia de rappi aliados para notificaciones y cancelaciones
</t>
        </r>
      </text>
    </comment>
    <comment ref="P210" authorId="118">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Negociacion pack goleador por 35k de ads
</t>
        </r>
      </text>
    </comment>
    <comment ref="P214" authorId="119">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manda guia de Rappi Aliados e Info de campañas por correo
</t>
        </r>
      </text>
    </comment>
    <comment ref="P215" authorId="120">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Cierra MD 20+5% pro en 2 top products, y ads 8k
</t>
        </r>
      </text>
    </comment>
    <comment ref="P220" authorId="121">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manda guia de Rappi Aliados
</t>
        </r>
      </text>
    </comment>
    <comment ref="P225" authorId="122">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habla con asistente, sin fricciones operativas
</t>
        </r>
      </text>
    </comment>
    <comment ref="P227" authorId="123">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En churn por campaña fallida y fallas de dispositivo, se envia guia de RA y se cuadra reunion en 1 semana para reconexion
</t>
        </r>
      </text>
    </comment>
    <comment ref="P238" authorId="124">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Segun desconoce el motivo de desconexion, que ya estan conectados refiere
</t>
        </r>
      </text>
    </comment>
    <comment ref="P243" authorId="125">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Sin novedades relevantes
</t>
        </r>
      </text>
    </comment>
    <comment ref="P250" authorId="126">
      <text>
        <r>
          <rPr>
            <sz val="10"/>
            <rFont val="SimSun"/>
            <charset val="134"/>
          </rPr>
          <t xml:space="preserve">[Threaded comment]
 Your version of Excel allows you to read this threaded comment; however, any edits to it will get removed if the file is opened in a newer version of Excel. Learn more: https://go.microsoft.com/fwlink/?linkid=870924
Comment:
	Se cambian precios y queda pendiente enviar campaña
</t>
        </r>
      </text>
    </comment>
  </commentList>
</comments>
</file>

<file path=xl/sharedStrings.xml><?xml version="1.0" encoding="utf-8"?>
<sst xmlns="http://schemas.openxmlformats.org/spreadsheetml/2006/main" count="77247" uniqueCount="22843">
  <si>
    <t>i    d    e    n    t    i    f    i    c    a    t    i    o    n</t>
  </si>
  <si>
    <t>s    a    l    e    s         p    e    r    f    o    r    m    a    n    c    e</t>
  </si>
  <si>
    <t>c    a    t    a    l    o    g    u    e</t>
  </si>
  <si>
    <t>g    e    n    e    r    a    l         K    P    I  '  s</t>
  </si>
  <si>
    <t>country</t>
  </si>
  <si>
    <t>id</t>
  </si>
  <si>
    <t>name</t>
  </si>
  <si>
    <t>summary</t>
  </si>
  <si>
    <t>category</t>
  </si>
  <si>
    <t>LTOR tier</t>
  </si>
  <si>
    <t>email</t>
  </si>
  <si>
    <t>contact number</t>
  </si>
  <si>
    <t xml:space="preserve"> manager</t>
  </si>
  <si>
    <t>assistant</t>
  </si>
  <si>
    <t>last positive contact</t>
  </si>
  <si>
    <t>last contact quality</t>
  </si>
  <si>
    <t>last contact via</t>
  </si>
  <si>
    <t>comments</t>
  </si>
  <si>
    <t>comm. rate</t>
  </si>
  <si>
    <t>previous gmv ARS</t>
  </si>
  <si>
    <t>Ranking</t>
  </si>
  <si>
    <t>last gmv ARS</t>
  </si>
  <si>
    <t>last gmv USD</t>
  </si>
  <si>
    <t>previous aov ARS</t>
  </si>
  <si>
    <t>last aov ARS</t>
  </si>
  <si>
    <t>last aov USD</t>
  </si>
  <si>
    <t>gmv Δ $</t>
  </si>
  <si>
    <t>gmv Δ %</t>
  </si>
  <si>
    <t>PRO users %</t>
  </si>
  <si>
    <t>cr %</t>
  </si>
  <si>
    <t>ads</t>
  </si>
  <si>
    <t>ads bookings</t>
  </si>
  <si>
    <t>ads suggested</t>
  </si>
  <si>
    <t>ads pitch</t>
  </si>
  <si>
    <t>ads ROI</t>
  </si>
  <si>
    <t>md</t>
  </si>
  <si>
    <t>md ROI</t>
  </si>
  <si>
    <t>churn</t>
  </si>
  <si>
    <t xml:space="preserve">opp </t>
  </si>
  <si>
    <t>score</t>
  </si>
  <si>
    <t>category assignment</t>
  </si>
  <si>
    <t>photos</t>
  </si>
  <si>
    <t>purchasing experience</t>
  </si>
  <si>
    <t>combos</t>
  </si>
  <si>
    <t>sales ready?</t>
  </si>
  <si>
    <t>total gmv ARS</t>
  </si>
  <si>
    <t>aov average ARS</t>
  </si>
  <si>
    <t># brands with ads</t>
  </si>
  <si>
    <t>% brands with ads</t>
  </si>
  <si>
    <t>✅On</t>
  </si>
  <si>
    <t>⚠️W1</t>
  </si>
  <si>
    <t>🚨W2</t>
  </si>
  <si>
    <t>🆘W3</t>
  </si>
  <si>
    <t>☠️Off</t>
  </si>
  <si>
    <t>Argentina - Buenos Aires</t>
  </si>
  <si>
    <t>Karu Py Caba.</t>
  </si>
  <si>
    <t>Empanadas y Argentina</t>
  </si>
  <si>
    <t>Non Prioritized ❄️</t>
  </si>
  <si>
    <t>Hbenega@hotmail.com</t>
  </si>
  <si>
    <t>Edgar Javier Portillo</t>
  </si>
  <si>
    <t>?</t>
  </si>
  <si>
    <t>👻</t>
  </si>
  <si>
    <t>💬</t>
  </si>
  <si>
    <t>Active 🚀</t>
  </si>
  <si>
    <t>⌛</t>
  </si>
  <si>
    <t>🛠️</t>
  </si>
  <si>
    <t>Tequeñoño</t>
  </si>
  <si>
    <t>Internacional</t>
  </si>
  <si>
    <t>Prioritized 🔥</t>
  </si>
  <si>
    <t>haabriceno10@hotmail.com</t>
  </si>
  <si>
    <t>Henry Alvarado</t>
  </si>
  <si>
    <t>🤝</t>
  </si>
  <si>
    <t>📞</t>
  </si>
  <si>
    <t>Inactive 💤</t>
  </si>
  <si>
    <t>0.0 x</t>
  </si>
  <si>
    <t>total gmv USD</t>
  </si>
  <si>
    <t>aov average USD</t>
  </si>
  <si>
    <t># brands with md</t>
  </si>
  <si>
    <t>% brands with md</t>
  </si>
  <si>
    <t>total PRO %</t>
  </si>
  <si>
    <t>⚽</t>
  </si>
  <si>
    <t>🧉</t>
  </si>
  <si>
    <t>❌</t>
  </si>
  <si>
    <t>Il Raffa</t>
  </si>
  <si>
    <t>Empanadas y Pizza</t>
  </si>
  <si>
    <t>ilraffa.pizza@gmail.com</t>
  </si>
  <si>
    <t>Mariela Calzada</t>
  </si>
  <si>
    <t>[2026-05-28 15:23] 👻 📵 No Answer</t>
  </si>
  <si>
    <t>Churros el 13 - Maipú</t>
  </si>
  <si>
    <t>Panadería</t>
  </si>
  <si>
    <t>wgmaquinarias@gmail.com</t>
  </si>
  <si>
    <t>Lucia Magalia Arean</t>
  </si>
  <si>
    <t>Se activa ads 25k week</t>
  </si>
  <si>
    <t>🏆</t>
  </si>
  <si>
    <t>total gmv COP</t>
  </si>
  <si>
    <t>aov average COP</t>
  </si>
  <si>
    <t># prioritized LTOR</t>
  </si>
  <si>
    <t>total cr %</t>
  </si>
  <si>
    <t>👑</t>
  </si>
  <si>
    <t>🔋</t>
  </si>
  <si>
    <t>🧩</t>
  </si>
  <si>
    <t>🪫</t>
  </si>
  <si>
    <t>Ferdy's</t>
  </si>
  <si>
    <t>Helados</t>
  </si>
  <si>
    <t>ferdyshelados@gmail.com</t>
  </si>
  <si>
    <t>⏳</t>
  </si>
  <si>
    <t>Cantina Larrazabal</t>
  </si>
  <si>
    <t>Argentina</t>
  </si>
  <si>
    <t>cantinalarrazabal@gmail.com</t>
  </si>
  <si>
    <t>[2026-05-28 14:50] 👻 📵 No Answer</t>
  </si>
  <si>
    <t>gross bookings ARS</t>
  </si>
  <si>
    <t>gross bookings USD</t>
  </si>
  <si>
    <t>gross bookings COP</t>
  </si>
  <si>
    <t>total efecctive contacts</t>
  </si>
  <si>
    <t>total comm. rate</t>
  </si>
  <si>
    <t>estimado ads</t>
  </si>
  <si>
    <t>Ajeno</t>
  </si>
  <si>
    <t>Árabe</t>
  </si>
  <si>
    <t>ajenolocal@gmail.com</t>
  </si>
  <si>
    <t>Atelier Fuerza Devoto</t>
  </si>
  <si>
    <t>alanfaretta@gmail.com</t>
  </si>
  <si>
    <t>Alan Faretta</t>
  </si>
  <si>
    <t>s    e    a    s    o    n    a    l         c    a    m    p    a    i    g    n</t>
  </si>
  <si>
    <t>Churro Argento</t>
  </si>
  <si>
    <t>Postres</t>
  </si>
  <si>
    <t>smsmyany@gmail.com</t>
  </si>
  <si>
    <t>Salvador Salerno</t>
  </si>
  <si>
    <t>Yucca Cafe</t>
  </si>
  <si>
    <t>Desayunos y Meriendas</t>
  </si>
  <si>
    <t>locan.srl@gmail.com</t>
  </si>
  <si>
    <t>Oscar Damian Carrizo</t>
  </si>
  <si>
    <t>Picadas Capitales2</t>
  </si>
  <si>
    <t>Sandwiches y Asados</t>
  </si>
  <si>
    <t>cesarbunder@gmail.com</t>
  </si>
  <si>
    <t>Cesar Guerrero</t>
  </si>
  <si>
    <t>[2026-05-27 12:31] 👻 📵 No Answer</t>
  </si>
  <si>
    <t>Panchazo</t>
  </si>
  <si>
    <t>Hot Dogs</t>
  </si>
  <si>
    <t>jcaguirresupervision@gmail.com</t>
  </si>
  <si>
    <t xml:space="preserve">Jonathan Bogado </t>
  </si>
  <si>
    <t>Rioba Bodegon</t>
  </si>
  <si>
    <t>rioba.rrss@gmail.com</t>
  </si>
  <si>
    <t>Damian Dario Anchel</t>
  </si>
  <si>
    <t>Day Bianco Pasteleria</t>
  </si>
  <si>
    <t>daybianco.pasteleria@gmail.com</t>
  </si>
  <si>
    <t>el Bajón</t>
  </si>
  <si>
    <t>bolanezmalena@gmail.com</t>
  </si>
  <si>
    <t>Marcelo Bolañez</t>
  </si>
  <si>
    <t>Vale's Churros</t>
  </si>
  <si>
    <t>Valeschurros@gmail.com</t>
  </si>
  <si>
    <t>Alberto Guaima</t>
  </si>
  <si>
    <t>Doña Angélica</t>
  </si>
  <si>
    <t>welcomecapser@gmail.com</t>
  </si>
  <si>
    <t>Angelica Mancilla</t>
  </si>
  <si>
    <t>[2026-05-27 12:24] 👻 📵 No Answer</t>
  </si>
  <si>
    <t>Pizzality</t>
  </si>
  <si>
    <t>Pizza</t>
  </si>
  <si>
    <t>mirta_obregon@hotmail.com</t>
  </si>
  <si>
    <t>Bryanna Colacelli</t>
  </si>
  <si>
    <t>[2026-05-27 12:38] Menciona que hay varios problemas que me lo girá mencionando por Whatsapp por ahora yo quedo pendiente enviarle la guía de Rape aliados y la información acerca de menú y de campañas</t>
  </si>
  <si>
    <t>✅</t>
  </si>
  <si>
    <t>Parrilla Lo Del Gordis</t>
  </si>
  <si>
    <t>Emilianogabrielgomez@outlook.com</t>
  </si>
  <si>
    <t>Emiliano Gomez</t>
  </si>
  <si>
    <t>Venecia Burgers</t>
  </si>
  <si>
    <t>Hamburguesa</t>
  </si>
  <si>
    <t>veneciaburgers@gmail.com</t>
  </si>
  <si>
    <t>Florencia Andrada</t>
  </si>
  <si>
    <t>[2026-05-28 12:46] Se hace envio de guia rappi aliados y capacitacion para extension chrome por temas de cierres, cancelaciones y reclamaciones</t>
  </si>
  <si>
    <t>Tienda de Pizzas y Empanadas.</t>
  </si>
  <si>
    <t>andrescabrerauy@gmail.com</t>
  </si>
  <si>
    <t>Andres Cabrera</t>
  </si>
  <si>
    <t>el Baron</t>
  </si>
  <si>
    <t>Hamburguesa, Pizza y Sandwiches</t>
  </si>
  <si>
    <t>axelcesario400@gmail.com</t>
  </si>
  <si>
    <t>Emmanuel Cesario</t>
  </si>
  <si>
    <t>[2026-05-28 15:17] Menciona que debe comentar el tema de las campañas con sus jefes directos y estaremos nuevamente al contacto además de eso indica un nuevo número de Whatsapp al que se le va a estar comunicando para mandar el video de las disputas por cancelaciones y demás temas operativos y demás informaciones comerciales</t>
  </si>
  <si>
    <t>Marvi</t>
  </si>
  <si>
    <t>Argentina, Sandwiches y Pizza</t>
  </si>
  <si>
    <t>vivi220177@gmail.com</t>
  </si>
  <si>
    <t>Viviana Gomez</t>
  </si>
  <si>
    <t>Imán Shawarma</t>
  </si>
  <si>
    <t>imanrestaurante@gmail.com</t>
  </si>
  <si>
    <t>Shaw Sushi</t>
  </si>
  <si>
    <t>Sushi</t>
  </si>
  <si>
    <t>shawrestaurante@gmail.com</t>
  </si>
  <si>
    <t>La Parrillita Del Pasaje</t>
  </si>
  <si>
    <t>laparri341@hotmail.com</t>
  </si>
  <si>
    <t>Facundo Palmou</t>
  </si>
  <si>
    <t>Multistorefull</t>
  </si>
  <si>
    <t>Sandwiches y Hamburguesas</t>
  </si>
  <si>
    <t>multistore@hotmail.com.ar</t>
  </si>
  <si>
    <t>Oscar Rodriguez</t>
  </si>
  <si>
    <t>Morfi Al Paso</t>
  </si>
  <si>
    <t>Empanadas e Internacional</t>
  </si>
  <si>
    <t>morfialpasofood@gmail.com</t>
  </si>
  <si>
    <t>Dayana</t>
  </si>
  <si>
    <t>Tequentinos</t>
  </si>
  <si>
    <t>Internacional, Empanadas y Panadería</t>
  </si>
  <si>
    <t>tequentinos@gmail.com</t>
  </si>
  <si>
    <t>Pablo Aguirre</t>
  </si>
  <si>
    <t>Cofi</t>
  </si>
  <si>
    <t>Desayunos y Meriendas, Café</t>
  </si>
  <si>
    <t>admcofi02@gmail.com</t>
  </si>
  <si>
    <t>Geronimo Klein</t>
  </si>
  <si>
    <t>The Embers</t>
  </si>
  <si>
    <t>Hamburguesa y Americana</t>
  </si>
  <si>
    <t>emanuel@theembersrestaurant.com.ar</t>
  </si>
  <si>
    <t>Ariel Osvaldo Rodriguez</t>
  </si>
  <si>
    <t>Shihan Sushi</t>
  </si>
  <si>
    <t>Sushi y Pescados</t>
  </si>
  <si>
    <t>shihansushicomercial@gmail.com</t>
  </si>
  <si>
    <t>Eduardo</t>
  </si>
  <si>
    <t>Shibuya Sushi Fusion</t>
  </si>
  <si>
    <t>jrodriguezcorzo@gmail.com</t>
  </si>
  <si>
    <t>Jhonathan Rodriguez</t>
  </si>
  <si>
    <t>La Budega</t>
  </si>
  <si>
    <t>Sandwiches, Desayunos y Meriendas</t>
  </si>
  <si>
    <t>labudegaok@gmail.com</t>
  </si>
  <si>
    <t>Julieta Maiorana</t>
  </si>
  <si>
    <t>Fulgor Cafe</t>
  </si>
  <si>
    <t>Café, Desayunos y Meriendas</t>
  </si>
  <si>
    <t>copersolsrl@gmail.com</t>
  </si>
  <si>
    <t>Fernando Perez</t>
  </si>
  <si>
    <t>La Mia Casa Caballito</t>
  </si>
  <si>
    <t>Italiana e Internacional</t>
  </si>
  <si>
    <t>pablodvuka@gmail.com</t>
  </si>
  <si>
    <t>Pablo Vukajlovic</t>
  </si>
  <si>
    <t>Luxenburger Recoleta</t>
  </si>
  <si>
    <t>Hamburguesa y Sandwiches</t>
  </si>
  <si>
    <t>chegalesrl@gmail.com</t>
  </si>
  <si>
    <t>Luciano Back</t>
  </si>
  <si>
    <t>Chevere Food</t>
  </si>
  <si>
    <t>Internacional y Hot Dogs</t>
  </si>
  <si>
    <t>cheverefood007@gmail.com</t>
  </si>
  <si>
    <t>Jose Manuel Maduro</t>
  </si>
  <si>
    <t>La Juvenil de Almagro</t>
  </si>
  <si>
    <t>Italiana y Saludable</t>
  </si>
  <si>
    <t>analia_alvarez15@yahoo.com.ar</t>
  </si>
  <si>
    <t>Mariela Analia Alvarez</t>
  </si>
  <si>
    <t>Cabo Frio Helados</t>
  </si>
  <si>
    <t>Helados y Postres</t>
  </si>
  <si>
    <t>Katrielopez99@gmail.com</t>
  </si>
  <si>
    <t>Marcelo</t>
  </si>
  <si>
    <t>[2026-06-01 12:08] 👻 📵 No Answer</t>
  </si>
  <si>
    <t>Come Bien!</t>
  </si>
  <si>
    <t>Milanesas y Argentina</t>
  </si>
  <si>
    <t>pabloaranda6@yahoo.com.ar</t>
  </si>
  <si>
    <t>Osvaldo Aranda</t>
  </si>
  <si>
    <t>Coma Veggie</t>
  </si>
  <si>
    <t>Vegetariana y Empanadas</t>
  </si>
  <si>
    <t>comaveggie@gmail.com</t>
  </si>
  <si>
    <t>Ariel Hangert</t>
  </si>
  <si>
    <t>e    m    a    i    l         s    i    g    n    a    t    u    r    e</t>
  </si>
  <si>
    <t>Kune</t>
  </si>
  <si>
    <t xml:space="preserve">Postres </t>
  </si>
  <si>
    <t>marisel@kune.com.ar</t>
  </si>
  <si>
    <t>Marisel Correa</t>
  </si>
  <si>
    <t>[2026-05-27 15:49] 👻 📵 No Answer</t>
  </si>
  <si>
    <t>The Oldest Bar</t>
  </si>
  <si>
    <t>Saludable</t>
  </si>
  <si>
    <t>administracion@theoldest.com.ar</t>
  </si>
  <si>
    <t>Salvador Capalbo</t>
  </si>
  <si>
    <t>8 Esquinas</t>
  </si>
  <si>
    <t>balsamomiguel@gmail.com</t>
  </si>
  <si>
    <t>Miguel Balsamo</t>
  </si>
  <si>
    <t>[2026-05-27 12:33] 👻 📵 No Answer</t>
  </si>
  <si>
    <t>Tacos &amp; Burros</t>
  </si>
  <si>
    <t>Mexicana y Sandwiches</t>
  </si>
  <si>
    <t>sergio.song@hotmail.com</t>
  </si>
  <si>
    <t>Sergio Song</t>
  </si>
  <si>
    <t>Jerome</t>
  </si>
  <si>
    <t>Pizza y Americana</t>
  </si>
  <si>
    <t>jeromemalabia@gmail.com</t>
  </si>
  <si>
    <t>Herman Rojas</t>
  </si>
  <si>
    <t>[2026-05-27 12:14] Contesta 1 de los socios pero dice que no es el encargado directo se deja razón de ajustarme no reclamaciones y conectividad se refiere el aliado que en la cuenta de Instagram aparece el número al que debemos marcar pero hacemos el intento de marcación y tampoco contestan</t>
  </si>
  <si>
    <t>Kick Off Lomitas</t>
  </si>
  <si>
    <t>Sandwiches y Saludable</t>
  </si>
  <si>
    <t>cavallaro.emmanuel@gmail.com</t>
  </si>
  <si>
    <t>Ophelia Cakes</t>
  </si>
  <si>
    <t>Postres, Café, Desayunos y Meriendas</t>
  </si>
  <si>
    <t>info@opheliacakes.com</t>
  </si>
  <si>
    <t>Cisilino Bruna</t>
  </si>
  <si>
    <t>Shawarma Dubai</t>
  </si>
  <si>
    <t>Árabe e Internacional</t>
  </si>
  <si>
    <t>gtohamy3@gmail.com</t>
  </si>
  <si>
    <t>El Rey del Pollo</t>
  </si>
  <si>
    <t>Pollo y Saludable</t>
  </si>
  <si>
    <t>extremecomputacion@hotmail.com</t>
  </si>
  <si>
    <t>Marcelo Garcia</t>
  </si>
  <si>
    <t>Operacion Tabule</t>
  </si>
  <si>
    <t>elviacecilia_1807@hotmail.es</t>
  </si>
  <si>
    <t>Elvia Cecilia Salvatierra</t>
  </si>
  <si>
    <t>Amitie sin Gluten</t>
  </si>
  <si>
    <t>Postres, Panadería y Saludable</t>
  </si>
  <si>
    <t>ferrarimyrian@yahoo.com.ar</t>
  </si>
  <si>
    <t>Myriam Ferrari</t>
  </si>
  <si>
    <t>San Marzano Pizzeria Napoletana</t>
  </si>
  <si>
    <t>Pizza y Café</t>
  </si>
  <si>
    <t>sanmarzanopalermo@gmail.com</t>
  </si>
  <si>
    <t>Walter Daniel Bassin</t>
  </si>
  <si>
    <t>la Parrilla de Salgado</t>
  </si>
  <si>
    <t>Asado y Argentina</t>
  </si>
  <si>
    <t>elosoexplorador@gmail.com</t>
  </si>
  <si>
    <t>Esteban Salgado</t>
  </si>
  <si>
    <t>Estamos Locos X Las Milanesas Lomas</t>
  </si>
  <si>
    <t>parrilomas@hotmail.com</t>
  </si>
  <si>
    <t>Matias Gallardo</t>
  </si>
  <si>
    <t>Bar Español Restaurant</t>
  </si>
  <si>
    <t>Empanadas, Italiana y Argentina</t>
  </si>
  <si>
    <t>ivanoliverab@gmail.com</t>
  </si>
  <si>
    <t>Ivan Olivera</t>
  </si>
  <si>
    <t>Ugá Coffee House</t>
  </si>
  <si>
    <t>Café y Postres</t>
  </si>
  <si>
    <t>tinabakerycafe@gmail.com</t>
  </si>
  <si>
    <t>Gluten Free Lomas</t>
  </si>
  <si>
    <t>Postres y Pizza</t>
  </si>
  <si>
    <t>ribeironestor65@gmail.com</t>
  </si>
  <si>
    <t>Nestor Ribeiro</t>
  </si>
  <si>
    <t>Baviera</t>
  </si>
  <si>
    <t>marcelocitarella@yahoo.com.ar</t>
  </si>
  <si>
    <t>Marcelo Citarella</t>
  </si>
  <si>
    <t>Active</t>
  </si>
  <si>
    <t>Heladeria Don Angelo Lavalle</t>
  </si>
  <si>
    <t>leandritokpo13@hotmail.com</t>
  </si>
  <si>
    <t>Leandro Fernandez</t>
  </si>
  <si>
    <t>Pizzeria Mangia</t>
  </si>
  <si>
    <t>Pizza, Empanadas y Milanesas</t>
  </si>
  <si>
    <t>Nandopalacio2020@gmail.com</t>
  </si>
  <si>
    <t>Fernando Palacio</t>
  </si>
  <si>
    <t>La Union Sandwicherias</t>
  </si>
  <si>
    <t>launionmunro@gmail.com</t>
  </si>
  <si>
    <t>Tovias Gutierrez</t>
  </si>
  <si>
    <t>The Cookie Boutique</t>
  </si>
  <si>
    <t>Postres, Desayunos y Meriendas</t>
  </si>
  <si>
    <t>mariocarpico@gmail.com</t>
  </si>
  <si>
    <t>Mario Carpicio</t>
  </si>
  <si>
    <t>Chipa Cala</t>
  </si>
  <si>
    <t>Panadería, Desayunos y Meriendas</t>
  </si>
  <si>
    <t>chipa.cala2022@gmail.com</t>
  </si>
  <si>
    <t>Carlos Rondon</t>
  </si>
  <si>
    <t/>
  </si>
  <si>
    <t>Horus Comida Arabe Café</t>
  </si>
  <si>
    <t>gamal.taie.tohamy@gmail.com</t>
  </si>
  <si>
    <t>Gamal Mohammed</t>
  </si>
  <si>
    <t>Vibo Heladerias</t>
  </si>
  <si>
    <t>viboplazairlanda@gmail.com</t>
  </si>
  <si>
    <t>Marina Belloni</t>
  </si>
  <si>
    <t>[2026-05-27 11:51] Menciona que hay una tienda que está en churn porque cambiaron de dueño entonces hasta que no le cambien la cuenta bancaria ella no lo puede abrir menciona que en el otro no ha tenido problemas de conexión en ningún momento y se deja la razón para comunicarse con el encargado de menú y resolver el menú PDF por fotos al 10% y ahí sí pensar en una promoción sobre el helado de medio kilo</t>
  </si>
  <si>
    <t>Q Arepas Che</t>
  </si>
  <si>
    <t>Internacional y Empanadas</t>
  </si>
  <si>
    <t>danieljprieto@hotmail.com</t>
  </si>
  <si>
    <t>Daniel Prieto</t>
  </si>
  <si>
    <t>Via Varese Heladeria</t>
  </si>
  <si>
    <t>claudioabenia@hotmail.com</t>
  </si>
  <si>
    <t>Claudio Daniel Abenia</t>
  </si>
  <si>
    <t>Ruskaa Sushi</t>
  </si>
  <si>
    <t>Ruskaasushi@gmail.com</t>
  </si>
  <si>
    <t>Jhonny Mabo</t>
  </si>
  <si>
    <t>El Rey de las Milanesas XXL</t>
  </si>
  <si>
    <t>Milanesas y Empanadas</t>
  </si>
  <si>
    <t>elmasgranderecoleta@hotmail.com</t>
  </si>
  <si>
    <t>Zainab Ballo</t>
  </si>
  <si>
    <t>[2026-05-27 11:34] 👻 ❌ Wrong Number</t>
  </si>
  <si>
    <t>Tuk Tak</t>
  </si>
  <si>
    <t>Asiática</t>
  </si>
  <si>
    <t>tuk.takk1559@gmail.com</t>
  </si>
  <si>
    <t>Damián Shin</t>
  </si>
  <si>
    <t>Helados Montalbano</t>
  </si>
  <si>
    <t>christiandazzeo@hotmail.com</t>
  </si>
  <si>
    <t>Christian Dazzeo</t>
  </si>
  <si>
    <t>Warren Cafe</t>
  </si>
  <si>
    <t>Sandwiches, Café y Experiencias Foodies</t>
  </si>
  <si>
    <t>cafesurryhills@gmail.com</t>
  </si>
  <si>
    <t>Milagros Airén</t>
  </si>
  <si>
    <t>[2026-05-27 12:28] 👻 📵 No Answer</t>
  </si>
  <si>
    <t>VALORE Coffee Company</t>
  </si>
  <si>
    <t>Sandwiches, Panadería y Experiencias Foodies</t>
  </si>
  <si>
    <t>diego@valore.com.ar</t>
  </si>
  <si>
    <t>Diego Gallo</t>
  </si>
  <si>
    <t>Atiko</t>
  </si>
  <si>
    <t>Café, Hamburguesa, Desayuno y Meriendas</t>
  </si>
  <si>
    <t>lucas.moncho@plusasesoria.com.ar</t>
  </si>
  <si>
    <t>Lucas Moncho</t>
  </si>
  <si>
    <t>[2026-05-27 12:53] Sin novedades relevantes reporta que la reclamación fue porque no tenían una bebida en ese momento y no la mandaron del resto No hay ningún tipo de inconveniente Quedamos pendientes para confirmación la próxima semana y revisión nuevamente de arranque de junio</t>
  </si>
  <si>
    <t>Nausicaä Helados &amp; Café</t>
  </si>
  <si>
    <t>Gloria Karina Rodriguez</t>
  </si>
  <si>
    <t>Appore Heladeria</t>
  </si>
  <si>
    <t>Helados, Postres, Desayunos y Meriendas</t>
  </si>
  <si>
    <t>apporehelados@gmail.com</t>
  </si>
  <si>
    <t>Manuel Lehr</t>
  </si>
  <si>
    <t>0</t>
  </si>
  <si>
    <t>Absenta Bar</t>
  </si>
  <si>
    <t>n.adriana.lg@gmail.com</t>
  </si>
  <si>
    <t>Pizzeria los Muchachos de Punto y Banca</t>
  </si>
  <si>
    <t>julioadrianpyb@gmail.com</t>
  </si>
  <si>
    <t>Julio Velasquez</t>
  </si>
  <si>
    <t>Focacceria la casetta</t>
  </si>
  <si>
    <t>Italiana</t>
  </si>
  <si>
    <t>doloreszeballos7@gmail.com</t>
  </si>
  <si>
    <t>🖥️</t>
  </si>
  <si>
    <t>Shawarma Turca Efe</t>
  </si>
  <si>
    <t>semsettindiril224@gmail.com</t>
  </si>
  <si>
    <t>Chetal</t>
  </si>
  <si>
    <t>jg.rojasrodriguez.86@gmail.com</t>
  </si>
  <si>
    <t>Jose Gregorio Rojas</t>
  </si>
  <si>
    <t>[2026-05-27 12:21] 👻 📵 No Answer</t>
  </si>
  <si>
    <t>Bonafide</t>
  </si>
  <si>
    <t>Café, Postres, Desayunos y Meriendas</t>
  </si>
  <si>
    <t>administracion@bonafideventas.co</t>
  </si>
  <si>
    <t>Pablo Martinez</t>
  </si>
  <si>
    <t>[2026-06-01 12:45] 👻 📵 No Answer</t>
  </si>
  <si>
    <t>La Confianza Ituzaingo</t>
  </si>
  <si>
    <t>laconfianzaituzaingo@hotmail.com</t>
  </si>
  <si>
    <t>Rosario Machella</t>
  </si>
  <si>
    <t>[2026-05-27 12:45] 👻 ⏰ Call Later</t>
  </si>
  <si>
    <t>Blest</t>
  </si>
  <si>
    <t>blestrecoleta@aperitivo.com.ar</t>
  </si>
  <si>
    <t>Fernando Pomar</t>
  </si>
  <si>
    <t>[2026-05-27 12:05] No ha revisado bien el partners el tema de reclamaciones pero pues él refiere que no tiene problemas operativos ni con repartidores Se hace una propuesta de campaña sobre el sándwich de vacío dice que no que tiene que revisarla primero con los jefes y que me estará avisando por lo cual se deja el reporte en Whatsapp y quedamos pendientes a futuras actualizaciones</t>
  </si>
  <si>
    <t>Marlon</t>
  </si>
  <si>
    <t>jcottaviano@outlook.com</t>
  </si>
  <si>
    <t>Micumán - Sanguches y Empanadas Tucumanas</t>
  </si>
  <si>
    <t>facundoburgos.correo@gmail.com</t>
  </si>
  <si>
    <t xml:space="preserve">Facundo  </t>
  </si>
  <si>
    <t>[2026-05-27 11:38] 👻 📵 No Answer</t>
  </si>
  <si>
    <t>Villa Urpizza</t>
  </si>
  <si>
    <t>Bravila23@hotmail.com</t>
  </si>
  <si>
    <t>Brian</t>
  </si>
  <si>
    <t>El Horno de Medio Oriente</t>
  </si>
  <si>
    <t>pedidos@elhornodemediooriente.com</t>
  </si>
  <si>
    <t>Dayanna</t>
  </si>
  <si>
    <t>Chalu Pasteleria y Cafe</t>
  </si>
  <si>
    <t>chalupasteleria@gmail.com</t>
  </si>
  <si>
    <t>Lucia Miranda</t>
  </si>
  <si>
    <t>Burger Killer Ahumados</t>
  </si>
  <si>
    <t>matiashernanmoro@gmail.com</t>
  </si>
  <si>
    <t>Matias Miño</t>
  </si>
  <si>
    <t>Tequeños Del Club</t>
  </si>
  <si>
    <t>rosaraquelrodriguez@gmail.com</t>
  </si>
  <si>
    <t>Rosa Rodriguez</t>
  </si>
  <si>
    <t>Pizzería Flipper</t>
  </si>
  <si>
    <t>Pizza y Vegetariana</t>
  </si>
  <si>
    <t>menja53@hotmail.com</t>
  </si>
  <si>
    <t>Benjamin Viesca</t>
  </si>
  <si>
    <t>Brickell Cafe</t>
  </si>
  <si>
    <t>admbrickellcafe@gmail.com</t>
  </si>
  <si>
    <t>Federico Taiah</t>
  </si>
  <si>
    <t>Konos By Katsu</t>
  </si>
  <si>
    <t>konosbykatsu@gmail.com</t>
  </si>
  <si>
    <t>Eduardo Hernandez</t>
  </si>
  <si>
    <t>Rico Perú</t>
  </si>
  <si>
    <t>Peruana e Internacional</t>
  </si>
  <si>
    <t>Elunicoquitin@hotmail.com</t>
  </si>
  <si>
    <t>Carlos Lomparte</t>
  </si>
  <si>
    <t>Klau's</t>
  </si>
  <si>
    <t>clauclauk@hotmail.com</t>
  </si>
  <si>
    <t>Claudia</t>
  </si>
  <si>
    <t>Fabrica de Pastas Rosso</t>
  </si>
  <si>
    <t>sergio_vukajlovic@hotmail.com</t>
  </si>
  <si>
    <t>Sergio Vukajlovic</t>
  </si>
  <si>
    <t>Maratona Café Club</t>
  </si>
  <si>
    <t>juan.fg@icloud.com</t>
  </si>
  <si>
    <t>Ranchillos</t>
  </si>
  <si>
    <t>Gabriel</t>
  </si>
  <si>
    <t>[2026-05-27 11:32] 👻 📵 No Answer</t>
  </si>
  <si>
    <t>heladeria sorrento vp</t>
  </si>
  <si>
    <t>gabrielr2006ar@yahoo.com.ar</t>
  </si>
  <si>
    <t>Francisco Rico</t>
  </si>
  <si>
    <t>Cafe Paulin</t>
  </si>
  <si>
    <t>comercial@tonico.io</t>
  </si>
  <si>
    <t>Claudia Beiro</t>
  </si>
  <si>
    <t>Casita China</t>
  </si>
  <si>
    <t>gimenezg183@gmail.com</t>
  </si>
  <si>
    <t>Gabriela</t>
  </si>
  <si>
    <t>Empanadas La Chacha</t>
  </si>
  <si>
    <t>jkuko@hotmail.com</t>
  </si>
  <si>
    <t>[2026-05-27 12:17] Contesta un asistente dice que el problema no viene de repartidores sino de ellos que a veces la cocina se les pone muy complicada y no sacan pedidos a tiempo y eso hace reclamaciones OA veces causa también tiempo de espera del repartidor y se deja comentario de ajustar fotos y de campaña de promoción para enviar por correo y que la revisen los jefes directos, sin novedades relevantes todavía</t>
  </si>
  <si>
    <t>Los Genoveses</t>
  </si>
  <si>
    <t>Postres, Panadería, Desayunos y Meriendas</t>
  </si>
  <si>
    <t>cafegenoveses@gmail.com</t>
  </si>
  <si>
    <t>Ezequiel Juliano</t>
  </si>
  <si>
    <t>Cero Cafe de Origen</t>
  </si>
  <si>
    <t>cerocafedeorigen@gmail.com</t>
  </si>
  <si>
    <t>Almacen de la Plaza Vegan</t>
  </si>
  <si>
    <t>Vegetariana y Postres</t>
  </si>
  <si>
    <t>eingratta@beltex.com.ar</t>
  </si>
  <si>
    <t>Claudia Santa Fé</t>
  </si>
  <si>
    <t>Pizzería El Argentino</t>
  </si>
  <si>
    <t>Pizza y Empanadas</t>
  </si>
  <si>
    <t>gflorencia@live.com</t>
  </si>
  <si>
    <t xml:space="preserve">Florencia  </t>
  </si>
  <si>
    <t>Que Sabor San Justo</t>
  </si>
  <si>
    <t>quesabor.dona@gmail.com</t>
  </si>
  <si>
    <t>Hamburgueseria IPA Villa Crespo</t>
  </si>
  <si>
    <t>Hamburguesa y Mexicana</t>
  </si>
  <si>
    <t>cerveceriaipa@gmail.com</t>
  </si>
  <si>
    <t>Nahuel Alonso Estevez</t>
  </si>
  <si>
    <t>Baronia Helados</t>
  </si>
  <si>
    <t>hbaronia@hotmail.com</t>
  </si>
  <si>
    <t>Martín</t>
  </si>
  <si>
    <t>Diavola Food</t>
  </si>
  <si>
    <t>Pizza y Sandwiches</t>
  </si>
  <si>
    <t>diavolaf@gmail.com</t>
  </si>
  <si>
    <t>[2026-05-27 11:41] 👻 ❌ Wrong Number</t>
  </si>
  <si>
    <t>Tropiroll</t>
  </si>
  <si>
    <t>tropiroll.ar@gmail.com</t>
  </si>
  <si>
    <t>Noelia Closter</t>
  </si>
  <si>
    <t>[2026-05-28 15:34] INBOUND Para abrir una nueva marca de sushi keto, pero es otro nombre y otro menú, toca buscar un hunter</t>
  </si>
  <si>
    <t>La Nueva Moderna</t>
  </si>
  <si>
    <t>lanuevamoderna23@gmail.com</t>
  </si>
  <si>
    <t>Carmen</t>
  </si>
  <si>
    <t>Tarta</t>
  </si>
  <si>
    <t>Saludable y Empanadas</t>
  </si>
  <si>
    <t>victoriaroblesurquiza@yahoo.com.ar</t>
  </si>
  <si>
    <t>Maria Victoria Robles</t>
  </si>
  <si>
    <t>Montalbano</t>
  </si>
  <si>
    <t>Christian D'azzeo</t>
  </si>
  <si>
    <t>La Mereta</t>
  </si>
  <si>
    <t>lameretalomitas@gmail.com</t>
  </si>
  <si>
    <t>Gabriel Debernardi</t>
  </si>
  <si>
    <t>[2026-06-01 12:00] 👻 📵 No Answer</t>
  </si>
  <si>
    <t>Absenta Mixology Bar</t>
  </si>
  <si>
    <t>bebidas.absenta@gmail.com</t>
  </si>
  <si>
    <t>Nathaly Lara</t>
  </si>
  <si>
    <t>I Central Market</t>
  </si>
  <si>
    <t>marina@icentralmarket.com.ar</t>
  </si>
  <si>
    <t xml:space="preserve">Jonathan  </t>
  </si>
  <si>
    <t>la Pescadería - Cocina de Mar Belgrano</t>
  </si>
  <si>
    <t>lapescaderianunez@gmail.com</t>
  </si>
  <si>
    <t>Charly Diaz</t>
  </si>
  <si>
    <t>Tutto Tano Villa Urquiza</t>
  </si>
  <si>
    <t>Italiana y Pizza</t>
  </si>
  <si>
    <t>sebazapico79@gmail.com</t>
  </si>
  <si>
    <t>Sebastian Zapico</t>
  </si>
  <si>
    <t>Ninina Cafe</t>
  </si>
  <si>
    <t>ep@ninina.com</t>
  </si>
  <si>
    <t>Emmanuel Paglayan</t>
  </si>
  <si>
    <t>Muchik Gastronomia Peruana</t>
  </si>
  <si>
    <t>Peruana y Asiática</t>
  </si>
  <si>
    <t>wilmer38@gmail.com</t>
  </si>
  <si>
    <t>Wilmer Santos</t>
  </si>
  <si>
    <t>[2026-06-01 11:56] El aliado menciona que cierra la tienda debido a un cierre permanente de la marca ya están en remate entonces se le manda por Whatsapp el formato para la Carta de retiro</t>
  </si>
  <si>
    <t>Victoria M</t>
  </si>
  <si>
    <t>victoriamoficialok@gmail.com</t>
  </si>
  <si>
    <t>Max Diosnel Villalba</t>
  </si>
  <si>
    <t>de Angeles Dulces y Salado</t>
  </si>
  <si>
    <t>josmel.marianys0812@gmail.com</t>
  </si>
  <si>
    <t>Mariannys Perez</t>
  </si>
  <si>
    <t>Pizza Yerman</t>
  </si>
  <si>
    <t>eugenarizzano@hotmail.com</t>
  </si>
  <si>
    <t>Eugenia</t>
  </si>
  <si>
    <t>[2026-05-28 12:51] Habla Cristina Se le toca tema del PDF del menú y queda a enviarlo mediante Whatsapp para revisar promociones de junio</t>
  </si>
  <si>
    <t>Casa de Galicia</t>
  </si>
  <si>
    <t>Pescados</t>
  </si>
  <si>
    <t>casadegaliciaresto@gmail.com</t>
  </si>
  <si>
    <t>Ricardo Vasquez</t>
  </si>
  <si>
    <t>Tequeñines</t>
  </si>
  <si>
    <t>Antonio Arias</t>
  </si>
  <si>
    <t>Kein Healthy Food</t>
  </si>
  <si>
    <t>marianogkane@gmail.com</t>
  </si>
  <si>
    <t>Mariano Gaston</t>
  </si>
  <si>
    <t>Heladería Que Sabor</t>
  </si>
  <si>
    <t>betaeagle@yahoo.com.ar</t>
  </si>
  <si>
    <t>Natalia Laracca</t>
  </si>
  <si>
    <t>Panchos sanguches hamburguesas epas La paternal</t>
  </si>
  <si>
    <t>Hamburguesa y Hot Dogs</t>
  </si>
  <si>
    <t>eljadueandresf@gmail.com</t>
  </si>
  <si>
    <t>Andres Felipe Castillo</t>
  </si>
  <si>
    <t>Mele Pizzas y Empanadas</t>
  </si>
  <si>
    <t>neneke123@hotmail.com</t>
  </si>
  <si>
    <t>La Estrella Federal</t>
  </si>
  <si>
    <t>Santiagoaguirre@cerveceriafederal.com.ar</t>
  </si>
  <si>
    <t>Santiago Aguirre</t>
  </si>
  <si>
    <t>Press Start Burger</t>
  </si>
  <si>
    <t>[2026-05-27 11:55] 👻 📵 No Answer</t>
  </si>
  <si>
    <t>Placeres pequeños, grandes tequeños</t>
  </si>
  <si>
    <t>tentaciones.algomas@gmail.com</t>
  </si>
  <si>
    <t>Dagny Herrera</t>
  </si>
  <si>
    <t>[2026-05-27 12:26] 👻 📵 No Answer</t>
  </si>
  <si>
    <t>el Rey Del Shawarma</t>
  </si>
  <si>
    <t>Árabe , Postres y Helados</t>
  </si>
  <si>
    <t>carlosibarrabuenosaires@gmail.com</t>
  </si>
  <si>
    <t>Carlos Ibarra</t>
  </si>
  <si>
    <t>Parrilla Gcla</t>
  </si>
  <si>
    <t>Hamburguesa y Empanadas</t>
  </si>
  <si>
    <t>gclabusinessmarket@gmail.com</t>
  </si>
  <si>
    <t>Claudia Perez</t>
  </si>
  <si>
    <t>[2026-06-01 12:05] 👻 📵 No Answer</t>
  </si>
  <si>
    <t>Brasas Del Sur</t>
  </si>
  <si>
    <t>brasasdelsur510@gmail.com</t>
  </si>
  <si>
    <t>Sakura</t>
  </si>
  <si>
    <t>Sushi y Asiática</t>
  </si>
  <si>
    <t>aandre.com@hotmail.com</t>
  </si>
  <si>
    <t>Pizzeria Stefano</t>
  </si>
  <si>
    <t>raquelgroque@gmail.com</t>
  </si>
  <si>
    <t>Gloria Raquel Roque</t>
  </si>
  <si>
    <t>[2026-05-28 15:20] 👻 📵 No Answer</t>
  </si>
  <si>
    <t>Mostachofoodies</t>
  </si>
  <si>
    <t>Asiática y Asado</t>
  </si>
  <si>
    <t>enderalex24@gmail.com</t>
  </si>
  <si>
    <t>Ender Rodriguez</t>
  </si>
  <si>
    <t>Incontro Heladeria Cafeteria</t>
  </si>
  <si>
    <t>heladeriaincontro@gmail.com</t>
  </si>
  <si>
    <t>Maximiliano Ibañez</t>
  </si>
  <si>
    <t>[2026-05-27 15:56] Quedó pendiente a revisar en Partners qué promoción pueda aplicar y yo lo volveré a llamar el día de mañana 28 de mayo para confirmar la campaña</t>
  </si>
  <si>
    <t>Dashimaki</t>
  </si>
  <si>
    <t>analiahong92@gmail.com</t>
  </si>
  <si>
    <t>️</t>
  </si>
  <si>
    <t>La Pavoneta.</t>
  </si>
  <si>
    <t>Sandwiches y Argentina</t>
  </si>
  <si>
    <t>la.pavoneta1@gmail.com</t>
  </si>
  <si>
    <t>Fernando Pavon</t>
  </si>
  <si>
    <t>[2026-05-27 17:08] Cuenta que muchas reclamaciones han venido dadas por temas que ellas sinceramente nos explican entonces a veces le echa la culpa al repartidor OA veces que el usuario se confunde y queda pendiente hacer el cambio de ciertas fotos del menú para que no sean confundidas con inteligencia artificial</t>
  </si>
  <si>
    <t>El Candil</t>
  </si>
  <si>
    <t>msolsuarez@gmail.com</t>
  </si>
  <si>
    <t>Edwar</t>
  </si>
  <si>
    <t>Chipería los Misioneros</t>
  </si>
  <si>
    <t>brianarielpuresa@gmail.com</t>
  </si>
  <si>
    <t>[2026-05-28 14:59] 👻 📵 No Answer</t>
  </si>
  <si>
    <t>que Seria de Mi sin Ti</t>
  </si>
  <si>
    <t>queseriademisintimonte@gmail.com</t>
  </si>
  <si>
    <t>[2026-05-27 08:18] No hay problemas operativos se manda guía de rapealeados para descartar que sean temas de desconexión en segundo plano que dice que le ha pasado pero en situaciones aisladas se activa sobre el sándwich de jamón y queso un 25% de descuento en ambas tiendas</t>
  </si>
  <si>
    <t>Salvatore Fábrica de Pastas</t>
  </si>
  <si>
    <t>rossimela@gmail.com</t>
  </si>
  <si>
    <t>Melania Rossi</t>
  </si>
  <si>
    <t>[2026-05-28 15:21] 👻 📵 No Answer</t>
  </si>
  <si>
    <t>Show Del Pollo Iii - Turbo</t>
  </si>
  <si>
    <t>Pollo y Asado</t>
  </si>
  <si>
    <t>vdsachetti2015@yahoo.com</t>
  </si>
  <si>
    <t>Vicenta Sachetti</t>
  </si>
  <si>
    <t>Estamos Locos X Las Milanesas Lanus</t>
  </si>
  <si>
    <t>parrilanus@hotmail.com</t>
  </si>
  <si>
    <t>Allungata</t>
  </si>
  <si>
    <t>allungatapizza@gmail.com</t>
  </si>
  <si>
    <t>Franco</t>
  </si>
  <si>
    <t>El Remanso</t>
  </si>
  <si>
    <t>parrilla.el.remanso@yahoo.com.ar</t>
  </si>
  <si>
    <t>TequeQueens</t>
  </si>
  <si>
    <t>Internacional, Empanadas, Desayunos y Meriendas</t>
  </si>
  <si>
    <t>porrasdubraska@gmail.com</t>
  </si>
  <si>
    <t>Dubraska Porras</t>
  </si>
  <si>
    <t>Rechevere Restaurante Caballito</t>
  </si>
  <si>
    <t>rechevererestaurante@gmail.com</t>
  </si>
  <si>
    <t>La Cantina Del Ateneo</t>
  </si>
  <si>
    <t>devotofema@gmail.com</t>
  </si>
  <si>
    <t>Martin Alvarez</t>
  </si>
  <si>
    <t>Hipolita</t>
  </si>
  <si>
    <t>Internacional, Desayunos y Meriendas</t>
  </si>
  <si>
    <t>hipolitapalermo@gmail.com</t>
  </si>
  <si>
    <t>Luisa Fernanda Valencia</t>
  </si>
  <si>
    <t>Brunette</t>
  </si>
  <si>
    <t>admbrunette@gmail.com</t>
  </si>
  <si>
    <t>Federico Costoya</t>
  </si>
  <si>
    <t>[2026-05-28 15:06] 👻 ⏰ Call Later</t>
  </si>
  <si>
    <t>los Amores Llavallol</t>
  </si>
  <si>
    <t>losamoresllavallol@gmail.com</t>
  </si>
  <si>
    <t>[2026-05-28 11:57] 👻 📵 No Answer</t>
  </si>
  <si>
    <t>Layla S Market</t>
  </si>
  <si>
    <t>Sandwiches, Argentina, Desayunos y Meriendas</t>
  </si>
  <si>
    <t>sgebara@gmail.com</t>
  </si>
  <si>
    <t>Sebastian Gebara</t>
  </si>
  <si>
    <t>Saona Pescaderia</t>
  </si>
  <si>
    <t>saonapescaderia@gmail.com</t>
  </si>
  <si>
    <t>Gonzalo Elena</t>
  </si>
  <si>
    <t>Kick Off</t>
  </si>
  <si>
    <t>Hamburguesa y Pizza</t>
  </si>
  <si>
    <t>Emmanuel</t>
  </si>
  <si>
    <t>Forza Artesanal</t>
  </si>
  <si>
    <t>Panadería, Postres, Desayunos y Meriendas</t>
  </si>
  <si>
    <t>Patohermida@gmail.com</t>
  </si>
  <si>
    <t>Patricio Hermida</t>
  </si>
  <si>
    <t>Shawarma laarabita</t>
  </si>
  <si>
    <t>laarabita1@gmail.com</t>
  </si>
  <si>
    <t>Pizza Epecuen</t>
  </si>
  <si>
    <t>pizzaepecuen@gmail.com</t>
  </si>
  <si>
    <t>Jonathan Cocucci</t>
  </si>
  <si>
    <t>Del Oeste</t>
  </si>
  <si>
    <t>Panadería, Desayunos y Meriendas, Postres</t>
  </si>
  <si>
    <t>omaryana@fibertel.com.ar</t>
  </si>
  <si>
    <t>Omar Ruggieri</t>
  </si>
  <si>
    <t>[2026-05-27 11:37] 👻 📵 No Answer</t>
  </si>
  <si>
    <t>Marbet Helados Gourmet</t>
  </si>
  <si>
    <t>marbet@lema-la.com</t>
  </si>
  <si>
    <t>Leonardo Mazzeo</t>
  </si>
  <si>
    <t>Petit Bouquet.</t>
  </si>
  <si>
    <t>Maquiavelo Pizza</t>
  </si>
  <si>
    <t>brunovitodalessio@gmail.com</t>
  </si>
  <si>
    <t>Bruno Vito D'alessio</t>
  </si>
  <si>
    <t>[2026-06-01 12:03] 👻 📵 No Answer</t>
  </si>
  <si>
    <t>Ragazzi Caba</t>
  </si>
  <si>
    <t>danielcarniello@gmail.com</t>
  </si>
  <si>
    <t>Daniel Carniello</t>
  </si>
  <si>
    <t>Doñas Bocas de Fuego</t>
  </si>
  <si>
    <t>Wcabrera.gloria@gmail.com</t>
  </si>
  <si>
    <t>Andres Hardie</t>
  </si>
  <si>
    <t>Que Churro</t>
  </si>
  <si>
    <t>contactoquechurro@gmail.com</t>
  </si>
  <si>
    <t>Analía</t>
  </si>
  <si>
    <t>Los Tres Puentes</t>
  </si>
  <si>
    <t>sonia.valdesolivera@gmail.com</t>
  </si>
  <si>
    <t>Sonia</t>
  </si>
  <si>
    <t>Blossom</t>
  </si>
  <si>
    <t>alelosneira@yahoo.com.ar</t>
  </si>
  <si>
    <t>Claudia De Gennaro</t>
  </si>
  <si>
    <t>Cioccolato Sarandi</t>
  </si>
  <si>
    <t>fernandoariel74@hotmail.com</t>
  </si>
  <si>
    <t>Fernando</t>
  </si>
  <si>
    <t>[2026-05-28 11:52] Se felicita por el crecimiento del 50% se menciona que temas operativos están al 99% lo cual es un dato excelente y se propone arreglo del menú porque las fotos están al 1% para ahí si poder revisar una campaña de ads y una campaña de promoción Aterrizada</t>
  </si>
  <si>
    <t>Pizza Goll</t>
  </si>
  <si>
    <t>cynthiachuchu@gmail.com</t>
  </si>
  <si>
    <t>Burger Lemos</t>
  </si>
  <si>
    <t>daniel_quintana22@hotmail.com</t>
  </si>
  <si>
    <t xml:space="preserve">Angela </t>
  </si>
  <si>
    <t>Donnatella Pizzas</t>
  </si>
  <si>
    <t>agueromariodaniel1@gmail.com</t>
  </si>
  <si>
    <t>Mario Aguero</t>
  </si>
  <si>
    <t>Relevo la Rotiseria</t>
  </si>
  <si>
    <t>tomasobiglio@gmail.com</t>
  </si>
  <si>
    <t>Tomas Obligio</t>
  </si>
  <si>
    <t>la Hormiga</t>
  </si>
  <si>
    <t>La Choripanería</t>
  </si>
  <si>
    <t>Picomex</t>
  </si>
  <si>
    <t>Mexicana e Internacional</t>
  </si>
  <si>
    <t>genesisvalor951@gmail.com</t>
  </si>
  <si>
    <t>Genesis Valor</t>
  </si>
  <si>
    <t>Sushi Placer</t>
  </si>
  <si>
    <t>Cristiansushiman@hotmail.com</t>
  </si>
  <si>
    <t>Cristian</t>
  </si>
  <si>
    <t>Arqui</t>
  </si>
  <si>
    <t>darceri@hotmail.com</t>
  </si>
  <si>
    <t>Daniel Arceri</t>
  </si>
  <si>
    <t>Classic BA</t>
  </si>
  <si>
    <t>santiago_vince@hotmail.com</t>
  </si>
  <si>
    <t>Santiago</t>
  </si>
  <si>
    <t>Via Giovanni</t>
  </si>
  <si>
    <t>Viagiovanni100@gmail.com</t>
  </si>
  <si>
    <t>Kai Sushi Colegiales</t>
  </si>
  <si>
    <t>Hbrancca@gmail.com</t>
  </si>
  <si>
    <t>Horario Brancca</t>
  </si>
  <si>
    <t>Wok de Flores</t>
  </si>
  <si>
    <t>tomas.xu@hotmail.com</t>
  </si>
  <si>
    <t>Wang Liping</t>
  </si>
  <si>
    <t>Jopo Helados</t>
  </si>
  <si>
    <t>jopomuchogusto@gmail.com</t>
  </si>
  <si>
    <t>Gabriela Dominguez</t>
  </si>
  <si>
    <t>Maricafé</t>
  </si>
  <si>
    <t>pabloterrera@gmail.com</t>
  </si>
  <si>
    <t>Pablo Terrera</t>
  </si>
  <si>
    <t>[2026-05-26 15:24] Indica nuevo número de Whatsapp que es el 1122777434 se manda información por correo al señor Pablo sobre las campañas que se quieren hacer comerciales y en temas operativos han tenido fallas con repartidores y hay que tenerlo en cuenta</t>
  </si>
  <si>
    <t>Compania de Chocolates</t>
  </si>
  <si>
    <t>Lucrecia Orella</t>
  </si>
  <si>
    <t>Doña Rosita</t>
  </si>
  <si>
    <t>ataocampo@gmail.com</t>
  </si>
  <si>
    <t>[2026-05-28 11:54] 👻 📵 No Answer</t>
  </si>
  <si>
    <t>Grazie Pastas</t>
  </si>
  <si>
    <t>caroagus17@gmail.com</t>
  </si>
  <si>
    <t>Carolina Iglesias</t>
  </si>
  <si>
    <t>Horus Comida Árabe San Telmo</t>
  </si>
  <si>
    <t>Santa Online - Tienda de Pastas Frescas</t>
  </si>
  <si>
    <t>info@santaonline.ar</t>
  </si>
  <si>
    <t>Ricardo De La Torre</t>
  </si>
  <si>
    <t>Bakery By Blossom</t>
  </si>
  <si>
    <t>Pizza, Milanesas y Empanadas</t>
  </si>
  <si>
    <t>Pizzería Los Chicos</t>
  </si>
  <si>
    <t>gustavodbaza@gmail.com</t>
  </si>
  <si>
    <t>Patricia</t>
  </si>
  <si>
    <t>Kyoto Sushi BA</t>
  </si>
  <si>
    <t>kyotosushi.ar@gmail.com</t>
  </si>
  <si>
    <t>Rocío</t>
  </si>
  <si>
    <t>Sabor Criollo Villa Luro</t>
  </si>
  <si>
    <t>Ygarcia.rya@gmail.com</t>
  </si>
  <si>
    <t>Yheiser Garcia</t>
  </si>
  <si>
    <t>Club de Bar</t>
  </si>
  <si>
    <t>gonzaloloeda@gmail.com</t>
  </si>
  <si>
    <t>Fernando Dallasta</t>
  </si>
  <si>
    <t>DOC Bar de Vinos</t>
  </si>
  <si>
    <t>Argentina y Sandwiches</t>
  </si>
  <si>
    <t>docbardevinos@gmail.com</t>
  </si>
  <si>
    <t xml:space="preserve">Gonzalo  </t>
  </si>
  <si>
    <t>Gelee Helados</t>
  </si>
  <si>
    <t>mariomed@live.com.ar</t>
  </si>
  <si>
    <t>Mario Antonio Medina</t>
  </si>
  <si>
    <t>Quedepostres y más</t>
  </si>
  <si>
    <t>Paulalorenzo88@gmail.com</t>
  </si>
  <si>
    <t>Cecilia Elvira Leticia</t>
  </si>
  <si>
    <t>[2026-05-28 12:04] 👻 📵 No Answer</t>
  </si>
  <si>
    <t>Astor Empanadas</t>
  </si>
  <si>
    <t>esteban.perdigon95@gmail.com</t>
  </si>
  <si>
    <t>Esteban Perdigon</t>
  </si>
  <si>
    <t>la Romana - Caballito</t>
  </si>
  <si>
    <t>elsorrentinodecaballito@gmail.com</t>
  </si>
  <si>
    <t>Leonardo Damian</t>
  </si>
  <si>
    <t>Donado Cremas Heladas</t>
  </si>
  <si>
    <t>Jorgeignacio-70@hotmail.com</t>
  </si>
  <si>
    <t>Jorge Luis Ignacio</t>
  </si>
  <si>
    <t>Pipa San Fernando</t>
  </si>
  <si>
    <t>Internacional y Postres</t>
  </si>
  <si>
    <t>pipavictoria2025@gmail.com</t>
  </si>
  <si>
    <t>Yannelis Morales</t>
  </si>
  <si>
    <t>Versyburger</t>
  </si>
  <si>
    <t>Tomyskender0@gmail.com</t>
  </si>
  <si>
    <t>Thomas Skender</t>
  </si>
  <si>
    <t>Isla Margarita Devoto</t>
  </si>
  <si>
    <t>Margaritafiambreria@gmail.com</t>
  </si>
  <si>
    <t>Juan Nava</t>
  </si>
  <si>
    <t>La Manteca Negra</t>
  </si>
  <si>
    <t>Sandwiches, Postres, Desayunos y Meriendas</t>
  </si>
  <si>
    <t>cmirson@gmail.com</t>
  </si>
  <si>
    <t>Cesar Mirson</t>
  </si>
  <si>
    <t>Almacen San Cayetano</t>
  </si>
  <si>
    <t>l.abikestemperley@hotmail.com</t>
  </si>
  <si>
    <t>Lautaro</t>
  </si>
  <si>
    <t>Clorindo</t>
  </si>
  <si>
    <t>CLORINDOADM@GMAIL.COM</t>
  </si>
  <si>
    <t>Sebastian Albarracin</t>
  </si>
  <si>
    <t>Chertto</t>
  </si>
  <si>
    <t>Tavopoli@hotmail.com</t>
  </si>
  <si>
    <t>Gustavo Sanchez</t>
  </si>
  <si>
    <t>Jofa Cookies</t>
  </si>
  <si>
    <t>jofacookies@gmail.com</t>
  </si>
  <si>
    <t>Elizabeth Costa</t>
  </si>
  <si>
    <t>Muchachos Bodegon</t>
  </si>
  <si>
    <t>muchachos.nordelta@gmail.com</t>
  </si>
  <si>
    <t>[2026-05-28 12:24] 👻 📵 No Answer</t>
  </si>
  <si>
    <t>Este Oeste L</t>
  </si>
  <si>
    <t>esteoestequilmes@gmail.com</t>
  </si>
  <si>
    <t>Casen Sebastian</t>
  </si>
  <si>
    <t>Iuliani Cucina Pastas - Pizzas Empanadas</t>
  </si>
  <si>
    <t>iulianicucina@gmail.com</t>
  </si>
  <si>
    <t>Ariel Iuliani</t>
  </si>
  <si>
    <t>Breakfast Pâtisserie</t>
  </si>
  <si>
    <t>info@breakfastpatisserie.com</t>
  </si>
  <si>
    <t>Karina Silvana Di Clerico</t>
  </si>
  <si>
    <t>Paizza</t>
  </si>
  <si>
    <t>paizza.ap@gmail.com</t>
  </si>
  <si>
    <t>Aymer Carvajal Narvaez</t>
  </si>
  <si>
    <t>El Colonial</t>
  </si>
  <si>
    <t>Omarbenegas@hotmail.com</t>
  </si>
  <si>
    <t>Raul Omar Benegas</t>
  </si>
  <si>
    <t>Baronia Helados - Turbo</t>
  </si>
  <si>
    <t>Martin Carames</t>
  </si>
  <si>
    <t>Bon Picatto</t>
  </si>
  <si>
    <t>Argentina e Internacional</t>
  </si>
  <si>
    <t>ADM.QPICADAS@GMAIL.COM</t>
  </si>
  <si>
    <t>Franklin Morillo</t>
  </si>
  <si>
    <t>Armenia Restaurant</t>
  </si>
  <si>
    <t>restaurantarmenia1366@gmail.com</t>
  </si>
  <si>
    <t>Eduardo Costanian</t>
  </si>
  <si>
    <t>[2026-06-01 12:54] Dice que ha tenido varios inconvenientes con rappi así como con otras plataformas pero en realidad está indeciso Quedé a mandarle una propuesta aterrizada y detallada para esta semana y dijo que la iba a revisar con mucho gusto Entonces hay probabilidad de que no churne</t>
  </si>
  <si>
    <t>Edith Cafe</t>
  </si>
  <si>
    <t>edithcafe.ba@gmail.com</t>
  </si>
  <si>
    <t>Micaela Carabajal</t>
  </si>
  <si>
    <t>[2026-05-27 11:53] 👻 📵 No Answer</t>
  </si>
  <si>
    <t>Show Del Pollo Iii</t>
  </si>
  <si>
    <t>Vicenta del Carmen Sachetti</t>
  </si>
  <si>
    <t>Fuego Pizza</t>
  </si>
  <si>
    <t>xoanafernandez648@gmail.com</t>
  </si>
  <si>
    <t>Xoana Fernandez</t>
  </si>
  <si>
    <t>Parribon Arg</t>
  </si>
  <si>
    <t>Sandwiches e Italiana</t>
  </si>
  <si>
    <t>Chatto.7@hotmail.com</t>
  </si>
  <si>
    <t>Axel Ribon</t>
  </si>
  <si>
    <t>[2026-05-28 14:44] 👻 📵 No Answer</t>
  </si>
  <si>
    <t>Fabrica de Pastas San Ramon</t>
  </si>
  <si>
    <t>ronald_ramirezjg2000@outlook.com</t>
  </si>
  <si>
    <t>Morinigo Dure Otilia</t>
  </si>
  <si>
    <t>Las Medialunas Del Abuelo San Jose</t>
  </si>
  <si>
    <t>Sandwiches, Panadería, Desayunos y Meriendas</t>
  </si>
  <si>
    <t>SAVANA.CBA@GMAIL.COM</t>
  </si>
  <si>
    <t>Felipe Serrano</t>
  </si>
  <si>
    <t>Riviera Helados - Turbo</t>
  </si>
  <si>
    <t>admriviera81@gmail.com</t>
  </si>
  <si>
    <t>Jose Francisco Lanzillotta</t>
  </si>
  <si>
    <t>never contact</t>
  </si>
  <si>
    <t>Pocho Lovers</t>
  </si>
  <si>
    <t>loverspocho@gmail.com</t>
  </si>
  <si>
    <t>Bocados de los Dioses</t>
  </si>
  <si>
    <t>Bocadosddioses@gmail.com</t>
  </si>
  <si>
    <t>Francesca Di Lorenzo</t>
  </si>
  <si>
    <t>[2026-05-27 11:40] 👻 📵 No Answer</t>
  </si>
  <si>
    <t>Core Italian Street Food</t>
  </si>
  <si>
    <t>Pedidospastacore@gmail.com</t>
  </si>
  <si>
    <t>Federico Scoppa</t>
  </si>
  <si>
    <t>Empanadas de 10</t>
  </si>
  <si>
    <t>Empanadas y Vegetariana</t>
  </si>
  <si>
    <t>Empanadasd10moron@gmail.com</t>
  </si>
  <si>
    <t>Sabrina Alvarez</t>
  </si>
  <si>
    <t>Perez H Verde</t>
  </si>
  <si>
    <t>Pollo y Hamburguesa</t>
  </si>
  <si>
    <t>emi.marquez@hotmail.com</t>
  </si>
  <si>
    <t>María Emilia Marquez</t>
  </si>
  <si>
    <t>[2026-05-28 12:09] 👻 📵 No Answer</t>
  </si>
  <si>
    <t>Rasenna Focaccia</t>
  </si>
  <si>
    <t>Italiana, Café, Desayunos y Meriendas</t>
  </si>
  <si>
    <t>rasenna.focacceria@gmail.com</t>
  </si>
  <si>
    <t>Francisco Tellez</t>
  </si>
  <si>
    <t>Lo de Juan</t>
  </si>
  <si>
    <t>juanbelossi@hotmail.com</t>
  </si>
  <si>
    <t>Juan Jose Bellosi</t>
  </si>
  <si>
    <t>Burger Tilin</t>
  </si>
  <si>
    <t>lautarogandodev@gmail.com</t>
  </si>
  <si>
    <t>[2026-05-27 12:35] Cuelga la llamada</t>
  </si>
  <si>
    <t>Muntama</t>
  </si>
  <si>
    <t>Gonzalo Lozola</t>
  </si>
  <si>
    <t>TequeAcriz</t>
  </si>
  <si>
    <t>romeroacriz@gmail.com</t>
  </si>
  <si>
    <t>Acriz Mayerling</t>
  </si>
  <si>
    <t>La Dulce Lole Panaderia y Cafeteria</t>
  </si>
  <si>
    <t>Panadería y Postres</t>
  </si>
  <si>
    <t>ladulcelole@gmail.com</t>
  </si>
  <si>
    <t>Patricio Lopez Figueroa</t>
  </si>
  <si>
    <t>Shelby Burgers</t>
  </si>
  <si>
    <t>Luisf.espinola06@gmail.com</t>
  </si>
  <si>
    <t>Luis Fernando Espinola</t>
  </si>
  <si>
    <t>[2026-05-28 14:49] 👻 📵 No Answer</t>
  </si>
  <si>
    <t>Costumbres Criollas Caballito</t>
  </si>
  <si>
    <t>Empanadas e Italiana</t>
  </si>
  <si>
    <t>fedediaz22@live.com</t>
  </si>
  <si>
    <t>Raul Federico Diaz</t>
  </si>
  <si>
    <t>Chickenking</t>
  </si>
  <si>
    <t>Pollo, Hamburguesa y Empanadas</t>
  </si>
  <si>
    <t>kingchickenkingargentina@gmail.com</t>
  </si>
  <si>
    <t>Portico Helados y Cafe Caballito</t>
  </si>
  <si>
    <t>porticoirlanda@gmail.com</t>
  </si>
  <si>
    <t>Pablo Punturiero</t>
  </si>
  <si>
    <t>[2026-05-28 14:54] 👻 📵 No Answer</t>
  </si>
  <si>
    <t>Pizzeria Martina</t>
  </si>
  <si>
    <t>Jutipaola2@gmail.com</t>
  </si>
  <si>
    <t>Leando Nazaret</t>
  </si>
  <si>
    <t>Don Napoli</t>
  </si>
  <si>
    <t>dimurohoracio@hotmail.com</t>
  </si>
  <si>
    <t>Horacio Dimuro</t>
  </si>
  <si>
    <t>Del Oeste Empanadas Caseras</t>
  </si>
  <si>
    <t>omaryana1002@gmail.com</t>
  </si>
  <si>
    <t>[2026-05-27 11:57] 👻 📵 No Answer</t>
  </si>
  <si>
    <t>Petit Bouquet Panaderia</t>
  </si>
  <si>
    <t>patoyclau.chef@hotmail.com</t>
  </si>
  <si>
    <t xml:space="preserve">previous average aov </t>
  </si>
  <si>
    <t>general gmv Δ $</t>
  </si>
  <si>
    <t>general gmv Δ %</t>
  </si>
  <si>
    <t>md pro</t>
  </si>
  <si>
    <t>productivity</t>
  </si>
  <si>
    <t>340</t>
  </si>
  <si>
    <t>30</t>
  </si>
  <si>
    <t>Bucket 1: 90% a 100%</t>
  </si>
  <si>
    <t>Bucket 2: 100% a 120%</t>
  </si>
  <si>
    <t>Bucket 3: más de 120%</t>
  </si>
  <si>
    <t>Comisión total USD</t>
  </si>
  <si>
    <t>salario 💲</t>
  </si>
  <si>
    <t>aux. transp. y conect. 🚏</t>
  </si>
  <si>
    <t>variable 🪙</t>
  </si>
  <si>
    <t>comisión 💸</t>
  </si>
  <si>
    <t>total bruto 🏦</t>
  </si>
  <si>
    <t>total neto 💰</t>
  </si>
  <si>
    <t>tareas y pendientes</t>
  </si>
  <si>
    <t>agenda</t>
  </si>
  <si>
    <t>Enviar propuesta ads a Marlon</t>
  </si>
  <si>
    <t>I central market</t>
  </si>
  <si>
    <t>9am</t>
  </si>
  <si>
    <t xml:space="preserve">Hola equipo de ... ,
Mi nombre es Sabas Ramírez y desde el pasado 4 de Mayo asumí la gestión comercial de Rappi Buenos Aires como especialista en crecimiento de marcas digitales.
Estamos entrando en una de las etapas más importantes del semestre: la recta final de pretemporada antes del inicio de la temporada mundialista, un periodo donde históricamente el tráfico dentro de la app aumenta de forma acelerada gracias al comportamiento grupal de consumo, eventos deportivos y temporadas comerciales de alto movimiento.
Durante las próximas semanas tendremos más de 5 eventos oficiales de inversión compartida dentro de la plataforma, incluyendo Hot Sale, Burger Weekend, Champions Final y campañas estratégicas de posicionamiento que nos permitirán aumentar visibilidad, tráfico y conversión dentro de la app.
La idea no es simplemente activar promociones, sino construir una estrategia de posicionamiento inteligente para que la marca llegue fortalecida al pico de tráfico de la temporada futbolera.
Considero que tenemos una oportunidad muy interesante para escalar el volumen y posicionamiento de ... durante Mayo y Junio, aprovechando herramientas como:
* banners oficiales,
* campañas de alto tráfico,
* posicionamiento estratégico,
* combos de conversión,
* y activaciones orientadas a top products.
Me gustaría coordinar contacto con ustedes hoy mismo para revisar oportunidades, validar operación y comenzar planificación comercial de temporada.
¿Prefieren que avancemos por llamada o vía WhatsApp?
Quedo atento para organizarnos cuanto antes y empezar a trabajar la estrategia de crecimiento de la marca.
</t>
  </si>
  <si>
    <t xml:space="preserve">Hola [Nombre del aliado], hablas con Sabas, tu representante comercial en Rappi.
Estamos entrando a una de las etapas más fuertes del semestre: pretemporada mundialista + eventos oficiales de alto tráfico dentro de la app. Durante Mayo vamos a tener 🔥 Hot Sale, 🍔 Burger Weekend, ⚽ Final Champions League y campañas especiales de posicionamiento donde el tráfico puede aumentar casi al doble.
🚀 La idea es organizarnos desde ahora para posicionar la marca antes del pico fuerte de consumo y aprovechar espacios destacados, banners y campañas de inversión compartida que nos permitan aumentar visibilidad, tráfico y ventas. 🚀
Te comparto un resumen rápido de la temporada 👇⚽
Por favor responde este mensaje para ponernos manos a la obra hoy mismo y enviarte la planificación completa de oportunidades para [Nombre de la marca].
</t>
  </si>
  <si>
    <t>date</t>
  </si>
  <si>
    <t>time</t>
  </si>
  <si>
    <t>task</t>
  </si>
  <si>
    <t>channel</t>
  </si>
  <si>
    <t>priority</t>
  </si>
  <si>
    <t>status</t>
  </si>
  <si>
    <t>notes</t>
  </si>
  <si>
    <t>Chulos Enoc</t>
  </si>
  <si>
    <t>Aterrizar propuesta MD combo</t>
  </si>
  <si>
    <t>Call</t>
  </si>
  <si>
    <t>Mid</t>
  </si>
  <si>
    <t>Done</t>
  </si>
  <si>
    <t>Aliado refiere que entro en saldos negativos por campaña anterior</t>
  </si>
  <si>
    <t>9:15 AM</t>
  </si>
  <si>
    <t>25565</t>
  </si>
  <si>
    <t>Prueba de agendamiento</t>
  </si>
  <si>
    <t>Email</t>
  </si>
  <si>
    <t>High</t>
  </si>
  <si>
    <t>9:45 AM</t>
  </si>
  <si>
    <t>77212</t>
  </si>
  <si>
    <t>Low</t>
  </si>
  <si>
    <t>[2026-05-20 12:48] No contesta
[2026-05-27 12:53] Sin novedades relevantes reporta que la reclamación fue porque no tenían una bebida en ese momento y no la mandaron del resto No hay ningún tipo de inconveniente Quedamos pendientes para confirmación la próxima semana y revisión nuevamente de arranque de junio</t>
  </si>
  <si>
    <t>9:00 AM</t>
  </si>
  <si>
    <t>18084</t>
  </si>
  <si>
    <t>7727</t>
  </si>
  <si>
    <t>Revisión campaña MD</t>
  </si>
  <si>
    <t>Follow-up</t>
  </si>
  <si>
    <t>Activa MD 20% sobre Combo Raviolis L-V / 11am-14pm</t>
  </si>
  <si>
    <t>3:45 PM</t>
  </si>
  <si>
    <t>65184</t>
  </si>
  <si>
    <t>Revisión de seasonal MD</t>
  </si>
  <si>
    <t>Activa Burger Weekend 28-31 May 25% Burger extraqueso</t>
  </si>
  <si>
    <t>1:00 PM</t>
  </si>
  <si>
    <t>69478</t>
  </si>
  <si>
    <t>Cierre Layla S Market MD</t>
  </si>
  <si>
    <t>Negotiation</t>
  </si>
  <si>
    <t>Se revisan top products, cross selling, para activar aliado mundialista y Crazy deals, queda pendiente negociación para el viernes a mas tardar.</t>
  </si>
  <si>
    <t>79420</t>
  </si>
  <si>
    <t>Volver a llamar</t>
  </si>
  <si>
    <t>Se revisa 360, queda pendiente pedir renovación de campañas y activación de Burger Weekend. Aliado con problema de clientes fraudulentos con reclamos
[2026-05-21 11:14] Se cierra MD 30% BW 28-31 may</t>
  </si>
  <si>
    <t>7747</t>
  </si>
  <si>
    <t>Cerrar Combo MD</t>
  </si>
  <si>
    <t>Activa 15% off en pizza muzzarella. Pide poner todas las empanadas en 3200. Queda pendiente revisar combo para mañana
[2026-05-19 16:31] Activa 15% off en pizza muzzarella. Pide poner todas las empanadas en 3200. Queda pendiente revisar combo para mañana</t>
  </si>
  <si>
    <t>10:00 AM</t>
  </si>
  <si>
    <t>75591</t>
  </si>
  <si>
    <t>Llamar mañana 11am para revisar campañas y conexión</t>
  </si>
  <si>
    <t>69475</t>
  </si>
  <si>
    <t>Revisar precios</t>
  </si>
  <si>
    <t>Tiene problemas de devaluacion de precios, resolver lo mas pronto posible</t>
  </si>
  <si>
    <t>98311</t>
  </si>
  <si>
    <t>Revisar menu PDF</t>
  </si>
  <si>
    <t>Toca ajustar menú pdf, contactar el viernes
[2026-05-20 15:52] Toca ajustar menú pdf, contactar el viernes
[2026-05-20 15:54] Toca ajustar menú pdf, contactar el viernes</t>
  </si>
  <si>
    <t>98845</t>
  </si>
  <si>
    <t>Marcarle mañana para 30% off en top products
[2026-05-20 16:46] Marcarle mañana para 30% off en top products
[2026-05-20 16:48] Marcarle mañana para 30% off en top products</t>
  </si>
  <si>
    <t>71969</t>
  </si>
  <si>
    <t>Cerrar MD</t>
  </si>
  <si>
    <t>Pendinte activar MD mañana con jefes
[2026-05-21 12:34] Pendinte activar MD mañana con jefes</t>
  </si>
  <si>
    <t>82481</t>
  </si>
  <si>
    <t>Negociar MD</t>
  </si>
  <si>
    <t>Menciona que tiene un problema con los repartidores y con la conexión y es que le mandan repartidores en bicicleta entonces su producto no es para que vaya transportado en bicicleta sino en Rapitender o motorizado además de eso me comenta de que no quiere invertir porque su producto ya es bastante caro y de esa forma entonces si ella mete promociones entonces se está quedando sin margen de utilidad además que siente que siempre que mete promociones únicamente gana rappi y no ella entonces se deja propuesta una negociación para la próxima semana revisar primero que hayamos ajustado el tema de fotos del menú y segundo ya darle una propuesta muchísimo más aterrizada Y con números claros</t>
  </si>
  <si>
    <t>94472</t>
  </si>
  <si>
    <t>Cambios contractuales</t>
  </si>
  <si>
    <t>Pending</t>
  </si>
  <si>
    <t>Refiere que tiene otra marca que se llama el rey del postre el rey del Shawarma fue una prueba que él hizo pero ahora cambió el local lo mudó y además de eso también hizo cambio de nombre Entonces toca hacer ese proceso contractual para colocarle el rey del postre Además solicita el cambio de credenciales de rape aliados</t>
  </si>
  <si>
    <t>84088</t>
  </si>
  <si>
    <t>Revisar cierre de campaña</t>
  </si>
  <si>
    <t>Quedó pendiente a revisar en Partners qué promoción pueda aplicar y yo lo volveré a llamar el día de mañana 28 de mayo para confirmar la campaña</t>
  </si>
  <si>
    <t>Rank LM</t>
  </si>
  <si>
    <t>Rank</t>
  </si>
  <si>
    <t>Product</t>
  </si>
  <si>
    <t>Piezas</t>
  </si>
  <si>
    <t>Piezas LM</t>
  </si>
  <si>
    <t>Δ Piezas</t>
  </si>
  <si>
    <t>%TG PIEZAS</t>
  </si>
  <si>
    <t>VENTAS</t>
  </si>
  <si>
    <t>Doble carne Doble queso + Papas medianas</t>
  </si>
  <si>
    <t>Donut</t>
  </si>
  <si>
    <t>McCombo Mediano Triple Hamburguesa con Queso</t>
  </si>
  <si>
    <t>1 Kg de helado</t>
  </si>
  <si>
    <t>1/2 kg de Helado</t>
  </si>
  <si>
    <t>1/4 kg de Helado</t>
  </si>
  <si>
    <t>Cafe con 2 medialunas</t>
  </si>
  <si>
    <t>McFlurry Oreo</t>
  </si>
  <si>
    <t>Café + Grand Tostado</t>
  </si>
  <si>
    <t>Big Mac + Papas Medianas</t>
  </si>
  <si>
    <t>Helado de 1/4 kg</t>
  </si>
  <si>
    <t>Empanada de carne suave</t>
  </si>
  <si>
    <t>Doble Carne Doble Queso Grande</t>
  </si>
  <si>
    <t>2 Tostados lomo y queso</t>
  </si>
  <si>
    <t>McCombo Mediano Grand Doble Tasty</t>
  </si>
  <si>
    <t>McCombo Mediano McAllister Simple</t>
  </si>
  <si>
    <t>Pote Leche Franuí</t>
  </si>
  <si>
    <t>McCombo Mediano Tasty Feat Cuarto Doble</t>
  </si>
  <si>
    <t>McNuggets x4</t>
  </si>
  <si>
    <t>Empanada de Jamón &amp; Queso</t>
  </si>
  <si>
    <t>Pizza Muzzarella</t>
  </si>
  <si>
    <t>1/4 Kilo de Helado</t>
  </si>
  <si>
    <t>Empanada de Carne</t>
  </si>
  <si>
    <t>Medialuna de Manteca</t>
  </si>
  <si>
    <t>McCombo Mediano Doble Cuarto de Libra</t>
  </si>
  <si>
    <t>Empanada de jamón y queso</t>
  </si>
  <si>
    <t>Empanada de Pollo</t>
  </si>
  <si>
    <t>2 Tostados Xl Queso &amp; Jamón</t>
  </si>
  <si>
    <t>McCombo Mediano McAlvarez simple</t>
  </si>
  <si>
    <t>Frambuesas Bañadas en Chocolate</t>
  </si>
  <si>
    <t>Palito Bombón X10 Un</t>
  </si>
  <si>
    <t>Papas Fritas Grandes</t>
  </si>
  <si>
    <t>Palito Bombón</t>
  </si>
  <si>
    <t>Empanada de Carne Picante</t>
  </si>
  <si>
    <t>Combo Whopper Vegetal 50% OFF</t>
  </si>
  <si>
    <t>Doble Baconcheeseb Urbana &amp; Papas</t>
  </si>
  <si>
    <t>McPollo + Papas Pequeñas</t>
  </si>
  <si>
    <t>McFlurry M&amp;M</t>
  </si>
  <si>
    <t>Bombón Escocés</t>
  </si>
  <si>
    <t>Helado 1/4 kg</t>
  </si>
  <si>
    <t>McFlurry Kit Kat</t>
  </si>
  <si>
    <t>Empanada de Humita</t>
  </si>
  <si>
    <t>Empanada Cheeseburger</t>
  </si>
  <si>
    <t>Doble Cheddar Junior + Papas Medianas</t>
  </si>
  <si>
    <t>Empanada de verdura</t>
  </si>
  <si>
    <t>Palito Frutal Frutilla</t>
  </si>
  <si>
    <t>Bombón Escocés X 8</t>
  </si>
  <si>
    <t>Churro con dulce de leche</t>
  </si>
  <si>
    <t>Grand Tostado</t>
  </si>
  <si>
    <t>2 McCombos Medianos BigMac</t>
  </si>
  <si>
    <t>McCombo Mediano Tasty Feat Cuarto Simple</t>
  </si>
  <si>
    <t>Empanada de Pollo Suave</t>
  </si>
  <si>
    <t>McCombo Mediano McFernandez Pollo</t>
  </si>
  <si>
    <t>McNuggets x10</t>
  </si>
  <si>
    <t>Churro con dulce de leche bañado</t>
  </si>
  <si>
    <t>Pizza romana margharita</t>
  </si>
  <si>
    <t>Docena de medialunas</t>
  </si>
  <si>
    <t>Alaska Limited 15 - Full Salmón - NUEVO</t>
  </si>
  <si>
    <t>Bombon Frutteza X U</t>
  </si>
  <si>
    <t>Papas fritas</t>
  </si>
  <si>
    <t>Alfajor Secreto Cookies And Cream X Un</t>
  </si>
  <si>
    <t>Ensalada Caesar</t>
  </si>
  <si>
    <t>McCombo Mediano Cuarto de Libra</t>
  </si>
  <si>
    <t>Wrap Caesar</t>
  </si>
  <si>
    <t>McNuggets x20</t>
  </si>
  <si>
    <t>Helado de 1 kg</t>
  </si>
  <si>
    <t>Helado de 1/2 kg</t>
  </si>
  <si>
    <t>Criollo Lomo Queso y Huevo</t>
  </si>
  <si>
    <t>Helado 1/2 kg</t>
  </si>
  <si>
    <t>Pote Amargo Franuí</t>
  </si>
  <si>
    <t>Palito Frutal Frutilla X 20</t>
  </si>
  <si>
    <t>McCombo Mediano Doble Bacon Cheddar McMelt</t>
  </si>
  <si>
    <t>Hamburguesa con Queso</t>
  </si>
  <si>
    <t>Helado 1 kg</t>
  </si>
  <si>
    <t>Pizza napolitana</t>
  </si>
  <si>
    <t>Alaska 12 - Full salmon</t>
  </si>
  <si>
    <t>McCombo Grande Big Mac</t>
  </si>
  <si>
    <t>Empanada de Carne Cortada a Cuchillo</t>
  </si>
  <si>
    <t>Shawarma de Carne</t>
  </si>
  <si>
    <t>2 Stacker Doble + 2 Papas Regulares</t>
  </si>
  <si>
    <t>Hamburguesa Arredondo</t>
  </si>
  <si>
    <t>Pote Tentación Dulce D Leche Granizd 1l</t>
  </si>
  <si>
    <t>Hamburguesa doble con queso y papas</t>
  </si>
  <si>
    <t>McCombo Grande Doble Cuarto de Libra</t>
  </si>
  <si>
    <t>Combo King Vegetal Guacamole 30%OFF</t>
  </si>
  <si>
    <t>Trio Bucket</t>
  </si>
  <si>
    <t>McQueso</t>
  </si>
  <si>
    <t>CHEESEBURGER</t>
  </si>
  <si>
    <t>Mega Tr1 + Papas Medianas</t>
  </si>
  <si>
    <t>Pack 6 Empanadas</t>
  </si>
  <si>
    <t>Empanada de Mozzarella, Tomate y Albahaca</t>
  </si>
  <si>
    <t>Alaska Limited 40 - Full Salmón - NUEVO!</t>
  </si>
  <si>
    <t>Facturas</t>
  </si>
  <si>
    <t>Crocantino</t>
  </si>
  <si>
    <t>Palito Cremoso Frutilla</t>
  </si>
  <si>
    <t>Palito Frutal Limón</t>
  </si>
  <si>
    <t>Papas Cheddar y Bacon</t>
  </si>
  <si>
    <t>Docena de Empanadas</t>
  </si>
  <si>
    <t>Medialuna</t>
  </si>
  <si>
    <t>Papas fritas medianas</t>
  </si>
  <si>
    <t>PPrincipal</t>
  </si>
  <si>
    <t>PSecundario</t>
  </si>
  <si>
    <t>%</t>
  </si>
  <si>
    <t>1.  1/4 Kilo</t>
  </si>
  <si>
    <t>1.  1/2 Kilo</t>
  </si>
  <si>
    <t>2. 1 Kilo</t>
  </si>
  <si>
    <t>1.  2 Medialunas + Café</t>
  </si>
  <si>
    <t>1. Agua Mineral</t>
  </si>
  <si>
    <t>2. Combo Arroz Salteado</t>
  </si>
  <si>
    <t>3. Suprema Napolitana</t>
  </si>
  <si>
    <t>4. Budweiser 473 ML</t>
  </si>
  <si>
    <t>5. Papas con Cheddar</t>
  </si>
  <si>
    <t>1.  2x1 Lincoln</t>
  </si>
  <si>
    <t>1. Sushi Salad Salmón Crispy</t>
  </si>
  <si>
    <t>2. Ensalada de Campo</t>
  </si>
  <si>
    <t>3. Mix Classic &amp; Crispy</t>
  </si>
  <si>
    <t>4. Burger Americana</t>
  </si>
  <si>
    <t>5. Luther King ¡Bien Yanqui!</t>
  </si>
  <si>
    <t>1.  Body Splash Body Fresh Fashion X 200 Ml</t>
  </si>
  <si>
    <t>1. Fugazzetón</t>
  </si>
  <si>
    <t>2.  Suplemento Dietario A Base De Arginina X 32 Cápsulas</t>
  </si>
  <si>
    <t>3. Empanada Integral de Zapallo</t>
  </si>
  <si>
    <t>4. Empanada de Pollo y Hongos</t>
  </si>
  <si>
    <t>5. Crema Ls Tetra Top 330 M3</t>
  </si>
  <si>
    <t>1.  Bolsa De Box X 90 Cm Negro Con Rojo</t>
  </si>
  <si>
    <t>1. Combo 2X1 Desinfectante De Ambiente X-5 Clásico 360 Cc</t>
  </si>
  <si>
    <t>1.  Cepillo Dental Ultrasoft 5460 Color Ocean Y Fucsia</t>
  </si>
  <si>
    <t>1. Desodorante Barra Clinical</t>
  </si>
  <si>
    <t>1. Rollerball Uniball 157 Fine Rojo</t>
  </si>
  <si>
    <t>1.  Crema Reparación Total 5 Extreme Elvive L´Oréal Paris x 300 ml</t>
  </si>
  <si>
    <t>1. Acondicionador Reparación Total Extreme Elviv+B47e L´Oréal Paris</t>
  </si>
  <si>
    <t>1. Combo 2U Pan Rallado Preferido 1 Kg</t>
  </si>
  <si>
    <t>1. Combo 2U Postre Exquisita Light Crema De Vainilla 50 Gr</t>
  </si>
  <si>
    <t>1. Combo 2U Rebozador Preferido Para Horno 1 Kg</t>
  </si>
  <si>
    <t>2. Acondicionador Reparación Total Extreme Elviv+B47e L´Oréal Paris</t>
  </si>
  <si>
    <t>2. Cerma Hinds Rosa Inspiración 350 Ml</t>
  </si>
  <si>
    <t>2. Combo 2U Yerba Mate Taragui Sin Palo 500 Gr</t>
  </si>
  <si>
    <t>3. Acondicionador Reparación Total Extreme Elvive L´Oréal Paris</t>
  </si>
  <si>
    <t>3. Cerma Hinds Rosa Inspiración 350 Ml</t>
  </si>
  <si>
    <t>3. Combo 2U Pan Rallado Preferido 1 Kg</t>
  </si>
  <si>
    <t>4. Combo 2U Lavandina Ayudín Multisuperficies 1 L</t>
  </si>
  <si>
    <t>4. Combo 2U Rebozador Preferido 1 Kg</t>
  </si>
  <si>
    <t>5. Acondicionador Reparación Total Extreme Elviv+B47e L´Oréal Paris</t>
  </si>
  <si>
    <t>5. Combo 2U Rebozador Preferido 1 Kg</t>
  </si>
  <si>
    <t>1.  Empanadas fritas para ORNEAR x2ud</t>
  </si>
  <si>
    <t>1. Videojuego Sony Para Ps4 God of War</t>
  </si>
  <si>
    <t>2. Sprite Lima Limón 500 ML</t>
  </si>
  <si>
    <t>3. Hileret Stevia S X 50</t>
  </si>
  <si>
    <t>1.  Gyozas Vegetarianas</t>
  </si>
  <si>
    <t>1. Combo Rappi - Muzza Grande + Bebida</t>
  </si>
  <si>
    <t>2. Combo - 2 Lomotrejo &amp; Papas Fritas</t>
  </si>
  <si>
    <t>3. Del Campo</t>
  </si>
  <si>
    <t>4. Combo 2U Paño Microfibra Virulana  Tecnología  X3Un</t>
  </si>
  <si>
    <t>5. Pollo DBA</t>
  </si>
  <si>
    <t>1.  Patagonia</t>
  </si>
  <si>
    <t>1. Capuccino Grande</t>
  </si>
  <si>
    <t>1. Leche Chocolatada</t>
  </si>
  <si>
    <t>2. Café Doble Cortado</t>
  </si>
  <si>
    <t>3. 1 Kilo</t>
  </si>
  <si>
    <t>1.  Pizza de Mozzarella</t>
  </si>
  <si>
    <t>1. Combo 2x1 Endulzante Bajas Calorías en polvo 100 un</t>
  </si>
  <si>
    <t>2. Combo 2x1 Barra de cereal sabor chocolate y almendras x 23 gr</t>
  </si>
  <si>
    <t>3. Combinado Salmón Premium x30 Pzas</t>
  </si>
  <si>
    <t>1.  Pizza Mozzarella y Champignones Portobello</t>
  </si>
  <si>
    <t>1. Pizza Mozzarella, Jamón y Albahaca</t>
  </si>
  <si>
    <t>2. Pizza Napolitana con Albahaca y Ajo</t>
  </si>
  <si>
    <t>3. Pizza Americana, Verdeo y Roquefort</t>
  </si>
  <si>
    <t>4. Pizza Mozzarella, Espinaca y Parmesano</t>
  </si>
  <si>
    <t>1.  Suplemento Dietario A Base De Arginina X 32 Cápsulas</t>
  </si>
  <si>
    <t>1. Empanada Integral de Zapallo</t>
  </si>
  <si>
    <t>2.  Body Splash Body Fresh Fashion X 200 Ml</t>
  </si>
  <si>
    <t>3. Lysoform Desinfectante En Aerosol Original</t>
  </si>
  <si>
    <t>4. Combo 2U Pañuelos Descartables 100% Extra Suavidad X 60 Un</t>
  </si>
  <si>
    <t>5. Milanesa Completa + Guarnición</t>
  </si>
  <si>
    <t>1.  Torta Helada Velvet</t>
  </si>
  <si>
    <t>1. 1/4 Kilo de Helado</t>
  </si>
  <si>
    <t>1. 3x2 en 1/4 Kilo de Helado</t>
  </si>
  <si>
    <t>1. CERVEZA IMPERIAL LAGER LATA 473cc</t>
  </si>
  <si>
    <t>1. Hot Futomaki - Veggie</t>
  </si>
  <si>
    <t>2. 3x2 en 1/4 Kilo de Helado</t>
  </si>
  <si>
    <t>2. Almendrado</t>
  </si>
  <si>
    <t>2. Bombón Suizo</t>
  </si>
  <si>
    <t>2. Minitorta Choco Cookies</t>
  </si>
  <si>
    <t>3. 1/4 Kilo de Helado</t>
  </si>
  <si>
    <t>3. 3x2 en 1/4 Kilo de Helado</t>
  </si>
  <si>
    <t>3. Hot Futomaki - Veggie</t>
  </si>
  <si>
    <t>3. Manjar de Dulce de Leche</t>
  </si>
  <si>
    <t>3. Palitos Gourmet Rellenos</t>
  </si>
  <si>
    <t>4. 1/4 Kilo de Helado</t>
  </si>
  <si>
    <t>4. Bombón Escocés</t>
  </si>
  <si>
    <t>4. CYNAR + SCHWEPPES POMELO 15 LT</t>
  </si>
  <si>
    <t>4. ISLA SANGRIA 700 ml</t>
  </si>
  <si>
    <t>4. Manjar de Dulce de Leche</t>
  </si>
  <si>
    <t>5. CINZANO ROSSO 980 ml</t>
  </si>
  <si>
    <t>5. Hot Futomaki - Veggie</t>
  </si>
  <si>
    <t>5. Minitorta Lemon Pie</t>
  </si>
  <si>
    <t>5. Pizza Fugazzeta con Jamón</t>
  </si>
  <si>
    <t>5. Vodka Skyy + Cepita Nar Lt</t>
  </si>
  <si>
    <t>1.  Vaporera Hd9149/91</t>
  </si>
  <si>
    <t>1. Flan</t>
  </si>
  <si>
    <t>2. Ensalada Caesar con Pollo</t>
  </si>
  <si>
    <t>1.  Ensalada Completa</t>
  </si>
  <si>
    <t>1. Pechuga de Pollo a la Barbecue</t>
  </si>
  <si>
    <t>1. #1. Hamburguesa de lentejas con emmental.</t>
  </si>
  <si>
    <t>1. otro Mundo Red 500 ml</t>
  </si>
  <si>
    <t>2. Otro Mundo Golden Ale 500 ML</t>
  </si>
  <si>
    <t>3. Dulce de Leche Madness</t>
  </si>
  <si>
    <t>4. Ensalada de Atún</t>
  </si>
  <si>
    <t>5. Strawberry Madness</t>
  </si>
  <si>
    <t>1. ¡COMBO! 2 Familiares Especiales de Milanesa con Papas Fritas</t>
  </si>
  <si>
    <t>1. Empanadas Colombianas X 8</t>
  </si>
  <si>
    <t>2. ¡COMBO! Dos Choripanes con Fritas Mas 2 Empanadas</t>
  </si>
  <si>
    <t>3. Tequeños X 10</t>
  </si>
  <si>
    <t>4. Empanada de Carne Dulce</t>
  </si>
  <si>
    <t>5. Ponche Crema 750ml</t>
  </si>
  <si>
    <t>1. ¡COMBO! Dos Choripanes con Fritas Mas 2 Empanadas</t>
  </si>
  <si>
    <t>2. Empanadas Colombianas X 8</t>
  </si>
  <si>
    <t>3. 4 Pataconcitos con Hogao y Guacamole</t>
  </si>
  <si>
    <t>4. 4 Pataconcitos con Hogao y Guacamole</t>
  </si>
  <si>
    <t>event_id</t>
  </si>
  <si>
    <t>event_name</t>
  </si>
  <si>
    <t>period</t>
  </si>
  <si>
    <t>event_type</t>
  </si>
  <si>
    <t>schedule</t>
  </si>
  <si>
    <t>min_md</t>
  </si>
  <si>
    <t>pro_recommended</t>
  </si>
  <si>
    <t>product_focus</t>
  </si>
  <si>
    <t>category_fit</t>
  </si>
  <si>
    <t>top_products_required</t>
  </si>
  <si>
    <t>commercial_criteria</t>
  </si>
  <si>
    <t>suggested_pitch</t>
  </si>
  <si>
    <t>priority_logic</t>
  </si>
  <si>
    <t>DESAYUNA</t>
  </si>
  <si>
    <t>Desayuná</t>
  </si>
  <si>
    <t>Every day morning</t>
  </si>
  <si>
    <t>Always On</t>
  </si>
  <si>
    <t>Morning</t>
  </si>
  <si>
    <t>0.3</t>
  </si>
  <si>
    <t>Yes</t>
  </si>
  <si>
    <t>Coffee, medialunas, breakfast combos, bakery products</t>
  </si>
  <si>
    <t>Café, bakery, breakfast, healthy breakfast, pastry, convenience</t>
  </si>
  <si>
    <t>Prioritize breakfast-compatible brands with morning demand, bakery/café products, or top breakfast items.</t>
  </si>
  <si>
    <t>Position breakfast products with a reasonable ticket.</t>
  </si>
  <si>
    <t>Breakfast category fit + AOV + CR gap</t>
  </si>
  <si>
    <t>ALMUERZA</t>
  </si>
  <si>
    <t>Almorzá</t>
  </si>
  <si>
    <t>Every day noon</t>
  </si>
  <si>
    <t>Noon</t>
  </si>
  <si>
    <t>Lunch menus, quick meals</t>
  </si>
  <si>
    <t>Lunch, fast food, healthy</t>
  </si>
  <si>
    <t>Prioritize lunch-compatible brands with noon demand.</t>
  </si>
  <si>
    <t>Position lunch products with a reasonable ticket.</t>
  </si>
  <si>
    <t>Lunch category fit + AOV fit + CR gap</t>
  </si>
  <si>
    <t>MERIENDAS_CENAS</t>
  </si>
  <si>
    <t>Meriendas y Cenas</t>
  </si>
  <si>
    <t>Every day afternoon/night</t>
  </si>
  <si>
    <t>Afternoon/Night</t>
  </si>
  <si>
    <t>Night top products, double combos, desserts, snacks, group consumption</t>
  </si>
  <si>
    <t>Pizza, burgers, empanadas, sushi, desserts, ice cream, bakery, snacks, chicken</t>
  </si>
  <si>
    <t>Prioritize brands with evening demand, group consumption, strong top products, combos, desserts or snacks.</t>
  </si>
  <si>
    <t>Use afternoon/night traffic to push group consumption and higher basket combos.</t>
  </si>
  <si>
    <t>Evening category fit + AOV + top product fit</t>
  </si>
  <si>
    <t>HELADOS_WEEKEND</t>
  </si>
  <si>
    <t>Helados Weekend</t>
  </si>
  <si>
    <t>05-07 June</t>
  </si>
  <si>
    <t>High Positioning</t>
  </si>
  <si>
    <t>Fixed weekend</t>
  </si>
  <si>
    <t>Ice Cream/Desserts</t>
  </si>
  <si>
    <t>Desde 30% OFF en helados y 10% on top vs competencia</t>
  </si>
  <si>
    <t>Aprovecha el fin de semana para destacar en la categoría helados</t>
  </si>
  <si>
    <t>Category fit + AOV</t>
  </si>
  <si>
    <t>PIZZAS_VS_EMPANADAS</t>
  </si>
  <si>
    <t>Pizzas vs Empanadas</t>
  </si>
  <si>
    <t>12-14 June</t>
  </si>
  <si>
    <t>0.35</t>
  </si>
  <si>
    <t>Pizzas, empanadas</t>
  </si>
  <si>
    <t>Pizza, empanadas</t>
  </si>
  <si>
    <t>Desde 35% OFF exclusivo Rappi</t>
  </si>
  <si>
    <t>Gran oportunidad de fin de semana para combos de pizza y empanadas</t>
  </si>
  <si>
    <t>Category fit</t>
  </si>
  <si>
    <t>PARTIDOS_ARGENTINA</t>
  </si>
  <si>
    <t>Partidos Argentina</t>
  </si>
  <si>
    <t>16, 22, 27 June</t>
  </si>
  <si>
    <t>Massive Traffic</t>
  </si>
  <si>
    <t>Match days</t>
  </si>
  <si>
    <t>Sharing combos</t>
  </si>
  <si>
    <t>All categories</t>
  </si>
  <si>
    <t>Cashback $10.000 min compra $20.000 (48hs)</t>
  </si>
  <si>
    <t>Ideal para tickets altos y consumo grupal durante los partidos de la selección</t>
  </si>
  <si>
    <t>Group fit + High AOV</t>
  </si>
  <si>
    <t>DIA_DEL_SUSHI</t>
  </si>
  <si>
    <t>Día del Sushi</t>
  </si>
  <si>
    <t>Category Event</t>
  </si>
  <si>
    <t>One-day event</t>
  </si>
  <si>
    <t>0.4</t>
  </si>
  <si>
    <t>Deals exclusivos +40% OFF</t>
  </si>
  <si>
    <t>Fuerte posicionamiento para amantes del sushi</t>
  </si>
  <si>
    <t>DIA_DEL_PADRE</t>
  </si>
  <si>
    <t>Día del Padre</t>
  </si>
  <si>
    <t>19-21 June</t>
  </si>
  <si>
    <t>Desayunos, meriendas, chocolates, helados, pizza</t>
  </si>
  <si>
    <t>Café, bakery, pizza, desserts</t>
  </si>
  <si>
    <t>Desde 30% OFF</t>
  </si>
  <si>
    <t>Opciones familiares y regalos ideales para celebrar a papá</t>
  </si>
  <si>
    <t>Group fit</t>
  </si>
  <si>
    <t>MODO_MUNDIAL_TOP10</t>
  </si>
  <si>
    <t>Modo Mundial (TOP 10)</t>
  </si>
  <si>
    <t>Junio</t>
  </si>
  <si>
    <t>Positioning</t>
  </si>
  <si>
    <t>Ongoing</t>
  </si>
  <si>
    <t>0.2</t>
  </si>
  <si>
    <t>Top Products</t>
  </si>
  <si>
    <t>All</t>
  </si>
  <si>
    <t>Descuentos agresivos (20%, 35%, 45%) para TOP 10</t>
  </si>
  <si>
    <t>Posicionamiento destacado en la app Modo Mundial</t>
  </si>
  <si>
    <t>High MD + Top Product</t>
  </si>
  <si>
    <t>DESAYUNOS_MERIENDAS_OFF</t>
  </si>
  <si>
    <t>Desayunos &amp; Meriendas -30%</t>
  </si>
  <si>
    <t>Café y Bakery</t>
  </si>
  <si>
    <t>No</t>
  </si>
  <si>
    <t>Ticket &lt;= $5000</t>
  </si>
  <si>
    <t>Aumento de conversión matutina y de tarde</t>
  </si>
  <si>
    <t>Category fit + Low Ticket</t>
  </si>
  <si>
    <t>ALMUERZOS_OFF</t>
  </si>
  <si>
    <t>Almuerzos -20%</t>
  </si>
  <si>
    <t>Almuerzos</t>
  </si>
  <si>
    <t>Lunch</t>
  </si>
  <si>
    <t>Ticket &lt;= $10000</t>
  </si>
  <si>
    <t>Aumento de volumen al mediodía</t>
  </si>
  <si>
    <t>Category fit + Mid Ticket</t>
  </si>
  <si>
    <t>CENAS_AMADOS</t>
  </si>
  <si>
    <t>Cenas Más Amados -30%</t>
  </si>
  <si>
    <t>Cenas</t>
  </si>
  <si>
    <t>Top products nocturnos</t>
  </si>
  <si>
    <t>Posicionamiento de cenas</t>
  </si>
  <si>
    <t>Top product + Evening</t>
  </si>
  <si>
    <t>HELADOS_POSTRES_OFF</t>
  </si>
  <si>
    <t>Helados &amp; Postres -30%</t>
  </si>
  <si>
    <t>Desserts</t>
  </si>
  <si>
    <t>Aumento de indulgencia</t>
  </si>
  <si>
    <t>Posicionamiento en indulgencia</t>
  </si>
  <si>
    <t>MIERCOLES_TICKET_BAJO</t>
  </si>
  <si>
    <t>Miércoles Ticket Bajo -60%</t>
  </si>
  <si>
    <t>Todos los miércoles de Junio</t>
  </si>
  <si>
    <t>Recurring Traffic</t>
  </si>
  <si>
    <t>Weekly</t>
  </si>
  <si>
    <t>0.6</t>
  </si>
  <si>
    <t>Low ticket products</t>
  </si>
  <si>
    <t>Ticket bajo</t>
  </si>
  <si>
    <t>Fuerte ganancia de conversión a mitad de semana</t>
  </si>
  <si>
    <t>Low Ticket</t>
  </si>
  <si>
    <t>Brand</t>
  </si>
  <si>
    <t>GMV</t>
  </si>
  <si>
    <t>GMV USD</t>
  </si>
  <si>
    <t>Ordenes</t>
  </si>
  <si>
    <t>AOV ARS</t>
  </si>
  <si>
    <t>AOV USD</t>
  </si>
  <si>
    <t>72087 - Ayguacamolee</t>
  </si>
  <si>
    <t>9725 - La Fina Pizza</t>
  </si>
  <si>
    <t>79815 - Tori Chipchi</t>
  </si>
  <si>
    <t>78329 - Don Hernaccios</t>
  </si>
  <si>
    <t>19895 - Zue Restaurante</t>
  </si>
  <si>
    <t>82886 - Masago Sushi</t>
  </si>
  <si>
    <t>62161 - La Farolita de Caballito</t>
  </si>
  <si>
    <t>14817 - Mi Rey Comida China</t>
  </si>
  <si>
    <t>71953 - Tequeluna</t>
  </si>
  <si>
    <t>3445 - Crazy Cheese</t>
  </si>
  <si>
    <t>77635 - Bodegon Parrilla en Buenos Aires Viraro</t>
  </si>
  <si>
    <t>74574 - Al Disco- Empanadas Fritas</t>
  </si>
  <si>
    <t>76982 - Club Del Progreso Restaurante</t>
  </si>
  <si>
    <t>21319 - Chinofino Bao &amp; Ramen Bar</t>
  </si>
  <si>
    <t>5248 - Raíces</t>
  </si>
  <si>
    <t>21006 - Posho Fried Chicken</t>
  </si>
  <si>
    <t>84494 - Zerogluten</t>
  </si>
  <si>
    <t>6956 - Don Boedo</t>
  </si>
  <si>
    <t>79197 - Hope Pizzeria y Roticeria</t>
  </si>
  <si>
    <t>34987 - El Burrito Real</t>
  </si>
  <si>
    <t>13634 - La Farola de Caballito</t>
  </si>
  <si>
    <t>60269 - Parrilla Reencuentro.</t>
  </si>
  <si>
    <t>77258 - Indian Aroma</t>
  </si>
  <si>
    <t>9454 - Le Pain Quotidien</t>
  </si>
  <si>
    <t>91277 - Marino Pizzas con Borde Relleno - Villa Crespo</t>
  </si>
  <si>
    <t>16423 - Fugazi Pizza</t>
  </si>
  <si>
    <t>89141 - Sushi Burger Palermo</t>
  </si>
  <si>
    <t>56101 - Daniel Bakery</t>
  </si>
  <si>
    <t>19634 - Le Famiglie</t>
  </si>
  <si>
    <t>68868 - Tenkuu</t>
  </si>
  <si>
    <t>3416 - Ol' Days</t>
  </si>
  <si>
    <t>78411 - Empanadas Tremendas</t>
  </si>
  <si>
    <t>4627 - Biblos</t>
  </si>
  <si>
    <t>88201 - Sushi Burger Caba</t>
  </si>
  <si>
    <t>82217 - Alogordo</t>
  </si>
  <si>
    <t>10442 - Olegario</t>
  </si>
  <si>
    <t>76787 - La Soñada Parrilla</t>
  </si>
  <si>
    <t>4965 - Vasalissa</t>
  </si>
  <si>
    <t>5763 - La Soberana Pastas &amp; Comidas Caseras</t>
  </si>
  <si>
    <t>19223 - Viejo Mundo Bodegón</t>
  </si>
  <si>
    <t>69544 - Los Armenios I</t>
  </si>
  <si>
    <t>7574 - Viva La Arepa</t>
  </si>
  <si>
    <t>81477 - Monster Cookies Barrio Norte</t>
  </si>
  <si>
    <t>8115 - Sushi Koi</t>
  </si>
  <si>
    <t>75818 - Fa Song Song</t>
  </si>
  <si>
    <t>96828 - la Condesa Grill &amp; Pasta - Palermo</t>
  </si>
  <si>
    <t>18708 - Panadería Venezolana Galipán</t>
  </si>
  <si>
    <t>34557 - Sintaxis Gluten Free</t>
  </si>
  <si>
    <t>14075 - La Farola de Núñez</t>
  </si>
  <si>
    <t>72347 - Parrilla la Cañita</t>
  </si>
  <si>
    <t>60357 - Andes Mercado Gourmet</t>
  </si>
  <si>
    <t>10452 - Parrilla Marucha</t>
  </si>
  <si>
    <t>88972 - Cafe Presto</t>
  </si>
  <si>
    <t>10688 - Pastas Frescas El Águila</t>
  </si>
  <si>
    <t>76010 - Alma Keto</t>
  </si>
  <si>
    <t>62961 - Gino el Capo</t>
  </si>
  <si>
    <t>58878 - Tequeños Ruta6</t>
  </si>
  <si>
    <t>16334 - Fujisan</t>
  </si>
  <si>
    <t>75946 - Parrilla San Cayetano</t>
  </si>
  <si>
    <t>10525 - Rotisería China Comidas Económicas</t>
  </si>
  <si>
    <t>94491 - la Argentina de Lomas</t>
  </si>
  <si>
    <t>16482 - La Payuca</t>
  </si>
  <si>
    <t>18737 - Tonno</t>
  </si>
  <si>
    <t>34180 - Museo Evita Restaurant</t>
  </si>
  <si>
    <t>73465 - Tento Sushi</t>
  </si>
  <si>
    <t>20861 - Avecor</t>
  </si>
  <si>
    <t>17049 - Piba</t>
  </si>
  <si>
    <t>12643 - El Cocorocó</t>
  </si>
  <si>
    <t>77753 - Empanadas Progreso</t>
  </si>
  <si>
    <t>21310 - Tao Tao</t>
  </si>
  <si>
    <t>16866 - Burger Joint</t>
  </si>
  <si>
    <t>81338 - La Sorellina</t>
  </si>
  <si>
    <t>6805 - Pizzería Angelin</t>
  </si>
  <si>
    <t>70605 - Shivo's</t>
  </si>
  <si>
    <t>4064 - Oporto Almacén</t>
  </si>
  <si>
    <t>88507 - Sabores Brasileiros</t>
  </si>
  <si>
    <t>89292 - Ivan Juan</t>
  </si>
  <si>
    <t>92626 - The Gourmet House Belgrano</t>
  </si>
  <si>
    <t>85611 - China Express</t>
  </si>
  <si>
    <t>74256 - The Pelicula Parrila Restaurante</t>
  </si>
  <si>
    <t>60980 - La Farola de San Cristóbal</t>
  </si>
  <si>
    <t>17387 - Cala Pizza</t>
  </si>
  <si>
    <t>61028 - Barna Bodegón</t>
  </si>
  <si>
    <t>56119 - Parrilla Restaurante El Lazo</t>
  </si>
  <si>
    <t>61481 - Centenario Casa de Comidas</t>
  </si>
  <si>
    <t>20181 - Manos Peruanas Delivery</t>
  </si>
  <si>
    <t>99004 - Pancheria 24/7</t>
  </si>
  <si>
    <t>78285 - Pizzeria Pimenton el Rey de Las Canastitas</t>
  </si>
  <si>
    <t>18909 - Pai Yuen</t>
  </si>
  <si>
    <t>18119 - Viejo Patrón</t>
  </si>
  <si>
    <t>65295 - Distrito Resto Parrilla</t>
  </si>
  <si>
    <t>8589 - Panadería Venezolana Donna</t>
  </si>
  <si>
    <t>34566 - La Pescadorita</t>
  </si>
  <si>
    <t>4939 - Sushi TEk</t>
  </si>
  <si>
    <t>72930 - Bibis Burgers</t>
  </si>
  <si>
    <t>94754 - Bambina Pizza</t>
  </si>
  <si>
    <t>14491 - Tekeditos</t>
  </si>
  <si>
    <t>17437 - Buenas Arepas</t>
  </si>
  <si>
    <t>82904 - Madeline Bakery</t>
  </si>
  <si>
    <t>89474 - Lemoulin de la Fleur</t>
  </si>
  <si>
    <t>16859 - Shawarma Al Nabek</t>
  </si>
  <si>
    <t>68570 - Bulls Bbq Smoke House Palermo</t>
  </si>
  <si>
    <t>94023 - Caocao Berry</t>
  </si>
  <si>
    <t>81152 - Kuono Helados</t>
  </si>
  <si>
    <t>5532 - Elefante Bar</t>
  </si>
  <si>
    <t>5489 - La Madonnina</t>
  </si>
  <si>
    <t>4417 - La Brasería</t>
  </si>
  <si>
    <t>69072 - El Capricho</t>
  </si>
  <si>
    <t>17734 - Nobiru Izakaya</t>
  </si>
  <si>
    <t>16827 - Parrilla Al Carbón Lo De Osvaldo</t>
  </si>
  <si>
    <t>61324 - Para Todo Gusto - Monte Castro</t>
  </si>
  <si>
    <t>74056 - Salado y Dulce</t>
  </si>
  <si>
    <t>79509 - Akira Nikkei Villa Crespo</t>
  </si>
  <si>
    <t>6557 - Co-Pain Boulangerie</t>
  </si>
  <si>
    <t>18412 - Milanga City</t>
  </si>
  <si>
    <t>62311 - Cinna Coffee And Roll</t>
  </si>
  <si>
    <t>78606 - Circulo Apolo</t>
  </si>
  <si>
    <t>10329 - Pekín Bar de Pizzas</t>
  </si>
  <si>
    <t>23749 - Repostería La Nonna</t>
  </si>
  <si>
    <t>8752 - Il Ritorno</t>
  </si>
  <si>
    <t>74683 - Zero Helados</t>
  </si>
  <si>
    <t>6468 - Terzo Helados</t>
  </si>
  <si>
    <t>96649 - Borde y Repulgue</t>
  </si>
  <si>
    <t>61287 - Bonamassa</t>
  </si>
  <si>
    <t>67136 - Shawarma Qatar</t>
  </si>
  <si>
    <t>85316 - Glaseado Cookies &amp; Donuts</t>
  </si>
  <si>
    <t>3324 - Tandoor</t>
  </si>
  <si>
    <t>90139 - Dedorapa y con Lasmanos</t>
  </si>
  <si>
    <t>16805 - El Chiri de Villa Kreplaj</t>
  </si>
  <si>
    <t>5197 - TaccOff</t>
  </si>
  <si>
    <t>79636 - Maneki</t>
  </si>
  <si>
    <t>62857 - Gracias Madre</t>
  </si>
  <si>
    <t>74347 - Don Alberti</t>
  </si>
  <si>
    <t>86449 - Masunori Puerto Madero</t>
  </si>
  <si>
    <t>7533 - Celsius Bar</t>
  </si>
  <si>
    <t>14383 - Barú Gastropub</t>
  </si>
  <si>
    <t>67043 - Cirta Shawarma</t>
  </si>
  <si>
    <t>61600 - Pizzeria la Santa</t>
  </si>
  <si>
    <t>16734 - New Jonathan</t>
  </si>
  <si>
    <t>15570 - La Argentina</t>
  </si>
  <si>
    <t>16470 - Pinuccio</t>
  </si>
  <si>
    <t>17654 - Sudestada Buenos Aires</t>
  </si>
  <si>
    <t>14294 - Ninina</t>
  </si>
  <si>
    <t>11261 - Restaurante Sabores del Perú</t>
  </si>
  <si>
    <t>59674 - El Nuevo Hornito Pizza</t>
  </si>
  <si>
    <t>24875 - El Banco Rojo</t>
  </si>
  <si>
    <t>91159 - Barragan Loncheria y Cafe</t>
  </si>
  <si>
    <t>75204 - Mila y Vos</t>
  </si>
  <si>
    <t>6497 - Heladería Venecia</t>
  </si>
  <si>
    <t>93069 - Dakko</t>
  </si>
  <si>
    <t>58840 - CACHITO PREMIUM APOLINARIO</t>
  </si>
  <si>
    <t>5569 - Menenga</t>
  </si>
  <si>
    <t>8893 - Parrilla Gonzi</t>
  </si>
  <si>
    <t>6187 - Aroha Cervecería</t>
  </si>
  <si>
    <t>71732 - La Farola Santa Fe</t>
  </si>
  <si>
    <t>87552 - Medialunas Calentitas Villa Devoto</t>
  </si>
  <si>
    <t>60790 - Teque Onda</t>
  </si>
  <si>
    <t>95991 - Prima (núñez)</t>
  </si>
  <si>
    <t>80812 - La Confianza Nuñez</t>
  </si>
  <si>
    <t>34263 - pippo</t>
  </si>
  <si>
    <t>87004 - Mercato Picca</t>
  </si>
  <si>
    <t>64521 - Pizza Gol Monte Castro</t>
  </si>
  <si>
    <t>86469 - Emperrate</t>
  </si>
  <si>
    <t>14164 - Soylu Gluten Free</t>
  </si>
  <si>
    <t>87880 - Chill Café</t>
  </si>
  <si>
    <t>25288 - La Nueva Adelina Parrilla</t>
  </si>
  <si>
    <t>11935 - Tataki</t>
  </si>
  <si>
    <t>59562 - A Raja Cincha Cuenca</t>
  </si>
  <si>
    <t>61121 - Camorra.</t>
  </si>
  <si>
    <t>59578 - Burger Point Hamburguesería</t>
  </si>
  <si>
    <t>16592 - Bahía</t>
  </si>
  <si>
    <t>82152 - La Brava Burguer Liniers</t>
  </si>
  <si>
    <t>16794 - Pizza Rica</t>
  </si>
  <si>
    <t>5290 - Osaki Sushi</t>
  </si>
  <si>
    <t>17441 - Avila Food</t>
  </si>
  <si>
    <t>91905 - La Norma</t>
  </si>
  <si>
    <t>76795 - Il Trento</t>
  </si>
  <si>
    <t>19152 - China Doll</t>
  </si>
  <si>
    <t>78483 - Fortin Salteno</t>
  </si>
  <si>
    <t>85177 - Mini India Sabor y Aroma</t>
  </si>
  <si>
    <t>86505 - Napule</t>
  </si>
  <si>
    <t>62998 - Mi Barrio Mi Gente Flores</t>
  </si>
  <si>
    <t>61553 - Gwiyomi</t>
  </si>
  <si>
    <t>77950 - Deniks Bakery</t>
  </si>
  <si>
    <t>5801 - BLZ</t>
  </si>
  <si>
    <t>80045 - Es Ruiz</t>
  </si>
  <si>
    <t>74254 - El Doradito</t>
  </si>
  <si>
    <t>73936 - Boa Lua Urquiza</t>
  </si>
  <si>
    <t>63352 - Lucita Devoto</t>
  </si>
  <si>
    <t>72427 - L Artisan</t>
  </si>
  <si>
    <t>3882 - Rotiseria y Sandwicheria Taso</t>
  </si>
  <si>
    <t>77834 - La Casona de Flores Restaurante</t>
  </si>
  <si>
    <t>82073 - Aremi Cookies - Buenos Aires</t>
  </si>
  <si>
    <t>84350 - Felina.</t>
  </si>
  <si>
    <t>83183 - Asu Yopo</t>
  </si>
  <si>
    <t>60659 - Parrilla Totin</t>
  </si>
  <si>
    <t>89927 - Tienda de Delicias Juramento</t>
  </si>
  <si>
    <t>85355 - Pellegrino</t>
  </si>
  <si>
    <t>18994 - Prosciutto Ristorante</t>
  </si>
  <si>
    <t>16034 - Xalapa</t>
  </si>
  <si>
    <t>74935 - Asumare Barra Criolla</t>
  </si>
  <si>
    <t>58822 - Kusa Rostisería</t>
  </si>
  <si>
    <t>11263 - Parrila al Paso Julio</t>
  </si>
  <si>
    <t>13445 - Maestro Cocinero</t>
  </si>
  <si>
    <t>82577 - La Aguada</t>
  </si>
  <si>
    <t>68590 - Antonino Ristorante Pastas</t>
  </si>
  <si>
    <t>19809 - cevichepe</t>
  </si>
  <si>
    <t>16512 - Norkys</t>
  </si>
  <si>
    <t>19692 - Casa Munay</t>
  </si>
  <si>
    <t>7312 - La Taberna</t>
  </si>
  <si>
    <t>11724 - El Viejo Jose Martín</t>
  </si>
  <si>
    <t>16449 - Charo</t>
  </si>
  <si>
    <t>17037 - Miyako</t>
  </si>
  <si>
    <t>93662 - Hisehi Sushi Lanus</t>
  </si>
  <si>
    <t>10979 - Anticuchería Puro Corazón</t>
  </si>
  <si>
    <t>9739 - Rica &amp; Celi Gluten Free</t>
  </si>
  <si>
    <t>88782 - Simon Pastas</t>
  </si>
  <si>
    <t>83618 - La Pizzeteria Nueva</t>
  </si>
  <si>
    <t>86546 - Haus Of Cookies</t>
  </si>
  <si>
    <t>3659 - La Tablita</t>
  </si>
  <si>
    <t>75319 - Midani</t>
  </si>
  <si>
    <t>75646 - El Rey Del Postre</t>
  </si>
  <si>
    <t>12003 - Buller</t>
  </si>
  <si>
    <t>91328 - Churros el 13</t>
  </si>
  <si>
    <t>61256 - Burger Up</t>
  </si>
  <si>
    <t>63375 - Big Dog</t>
  </si>
  <si>
    <t>16674 - La Posta del Hornero</t>
  </si>
  <si>
    <t>81094 - Browkies</t>
  </si>
  <si>
    <t>4321 - Arepera Miss Venezuela</t>
  </si>
  <si>
    <t>59117 - Imperio da Coxinha</t>
  </si>
  <si>
    <t>4860 - PicadasYa</t>
  </si>
  <si>
    <t>16645 - El Majo Pizza a la Parrilla</t>
  </si>
  <si>
    <t>16180 - Adorado Bar</t>
  </si>
  <si>
    <t>80746 - Bao Kitchen Taiwanesa</t>
  </si>
  <si>
    <t>23823 - Holy Just Burgers</t>
  </si>
  <si>
    <t>104484 - La Shawarmeria</t>
  </si>
  <si>
    <t>82564 - Fiorentina Villa Crespo</t>
  </si>
  <si>
    <t>24186 - El Club del Sushi</t>
  </si>
  <si>
    <t>88599 - Monkin China</t>
  </si>
  <si>
    <t>13009 - PaChichiriviche</t>
  </si>
  <si>
    <t>85926 - Chirashi To</t>
  </si>
  <si>
    <t>4454 - Mwafi</t>
  </si>
  <si>
    <t>8747 - El padrino de San Cristobal</t>
  </si>
  <si>
    <t>7928 - Broccolino</t>
  </si>
  <si>
    <t>46536 - Puerta cocina vegetariana</t>
  </si>
  <si>
    <t>16925 - Mudrá</t>
  </si>
  <si>
    <t>80783 - Mondra</t>
  </si>
  <si>
    <t>26347 - Kenji</t>
  </si>
  <si>
    <t>77472 - Kisu Sushi</t>
  </si>
  <si>
    <t>83276 - Tedien</t>
  </si>
  <si>
    <t>85456 - Rimon Cafe</t>
  </si>
  <si>
    <t>14480 - Antonio's</t>
  </si>
  <si>
    <t>11579 - Dolci Baires</t>
  </si>
  <si>
    <t>85766 - Tita la Vedette de Chacarita</t>
  </si>
  <si>
    <t>18516 - Cultura China</t>
  </si>
  <si>
    <t>98304 - Helados Donado</t>
  </si>
  <si>
    <t>89017 - Beto 23</t>
  </si>
  <si>
    <t>69351 - Sake Sushi Delivery</t>
  </si>
  <si>
    <t>81750 - Suevia</t>
  </si>
  <si>
    <t>18679 - Heladería Tino</t>
  </si>
  <si>
    <t>76825 - Sabor Restaurante</t>
  </si>
  <si>
    <t>79621 - La Casa Blanca de Habana</t>
  </si>
  <si>
    <t>82741 - Ito Sushi</t>
  </si>
  <si>
    <t>97674 - TTOKKI - Comida Coreana</t>
  </si>
  <si>
    <t>76934 - Marchezzo</t>
  </si>
  <si>
    <t>91299 - Dragon Sushi</t>
  </si>
  <si>
    <t>17497 - Tercer Tiempo</t>
  </si>
  <si>
    <t>81042 - Kuyén Devoto, Churros &amp; Chipá</t>
  </si>
  <si>
    <t>72261 - Boyaca Sazon Latina</t>
  </si>
  <si>
    <t>26044 - PASTA by Mauro Lacagnina</t>
  </si>
  <si>
    <t>20550 - Ropvel - Gastronomia Brasileña</t>
  </si>
  <si>
    <t>26607 - Palmyra</t>
  </si>
  <si>
    <t>74394 - Philo Cafe</t>
  </si>
  <si>
    <t>86807 - Pierino Pasteleria</t>
  </si>
  <si>
    <t>26731 - El Viejo Vulcano</t>
  </si>
  <si>
    <t>3256 - AJ Dulcinea</t>
  </si>
  <si>
    <t>5895 - La Gioconda</t>
  </si>
  <si>
    <t>63320 - La Chacha de Villa Pueyrredon</t>
  </si>
  <si>
    <t>5577 - Brioche Dorée</t>
  </si>
  <si>
    <t>3514 - Bakano</t>
  </si>
  <si>
    <t>3638 - Don Matute</t>
  </si>
  <si>
    <t>81510 - Quiero Mas Pan</t>
  </si>
  <si>
    <t>12398 - Häagen-Dazs</t>
  </si>
  <si>
    <t>25391 - Café de La Plaza</t>
  </si>
  <si>
    <t>6923 - Petit Green</t>
  </si>
  <si>
    <t>83162 - Pinche Marias</t>
  </si>
  <si>
    <t>34181 - Picsa</t>
  </si>
  <si>
    <t>70857 - Aravegans - Comida Árabe Vegana</t>
  </si>
  <si>
    <t>67050 - Leña - Pizzas &amp; Empanadas</t>
  </si>
  <si>
    <t>84444 - Che Taco Comida Mexicana</t>
  </si>
  <si>
    <t>19164 - Sushi Dag</t>
  </si>
  <si>
    <t>94742 - Piano Alto</t>
  </si>
  <si>
    <t>17030 - Feel in Pita</t>
  </si>
  <si>
    <t>5210 - La Canastita</t>
  </si>
  <si>
    <t>25919 - Fiambrería en Familia</t>
  </si>
  <si>
    <t>84860 - La Pavoneta.</t>
  </si>
  <si>
    <t>88210 - El Boliche de Nico</t>
  </si>
  <si>
    <t>19894 - Birkin Nicaragua</t>
  </si>
  <si>
    <t>80281 - La Hilacha</t>
  </si>
  <si>
    <t>92506 - Iki Handrolls Barra Japonesa</t>
  </si>
  <si>
    <t>4389 - La Particular de Virginio</t>
  </si>
  <si>
    <t>75200 - Red Frog Bar</t>
  </si>
  <si>
    <t>15854 - Enfrascados</t>
  </si>
  <si>
    <t>12912 - La Artesana</t>
  </si>
  <si>
    <t>5407 - Mole Tacos</t>
  </si>
  <si>
    <t>97739 - el Litoral Flores</t>
  </si>
  <si>
    <t>19153 - Cantina China</t>
  </si>
  <si>
    <t>4410 - B Fresh</t>
  </si>
  <si>
    <t>46265 - Isla Negra Heladería</t>
  </si>
  <si>
    <t>89530 - Yes Ramen</t>
  </si>
  <si>
    <t>81306 - Aleppo</t>
  </si>
  <si>
    <t>12141 - Two Churros</t>
  </si>
  <si>
    <t>64721 - Mc Helados Artesanales</t>
  </si>
  <si>
    <t>6924 - Cuidate Vaca</t>
  </si>
  <si>
    <t>6287 - la Negra Chocolá</t>
  </si>
  <si>
    <t>98336 - Féca - Boyacá</t>
  </si>
  <si>
    <t>10283 - Carlitos Comida Peruana</t>
  </si>
  <si>
    <t>80170 - Gluten Free Point</t>
  </si>
  <si>
    <t>19545 - rincon hispano</t>
  </si>
  <si>
    <t>77124 - Olivino Empanadas.</t>
  </si>
  <si>
    <t>96859 - la Azulada</t>
  </si>
  <si>
    <t>83487 - Vascas Tartas</t>
  </si>
  <si>
    <t>69534 - My Peru</t>
  </si>
  <si>
    <t>3817 - Saverio</t>
  </si>
  <si>
    <t>70874 - Domo Sushi</t>
  </si>
  <si>
    <t>97496 - Crecia Bolleria</t>
  </si>
  <si>
    <t>19990 - Nikkai Shokudo</t>
  </si>
  <si>
    <t>6354 - Scarlett Cakes</t>
  </si>
  <si>
    <t>7438 - Próspero Velazco</t>
  </si>
  <si>
    <t>17051 - Asian Cantina</t>
  </si>
  <si>
    <t>15388 - Josinerias</t>
  </si>
  <si>
    <t>75901 - Bastianno Pizzas Y co</t>
  </si>
  <si>
    <t>18401 - Churrería Anandá</t>
  </si>
  <si>
    <t>76945 - Merengue Panaderia y Confiteria</t>
  </si>
  <si>
    <t>86880 - La Farola Alvear Martinez</t>
  </si>
  <si>
    <t>76884 - Oi Tea Burger Reposteria</t>
  </si>
  <si>
    <t>73275 - Enso Japan Food</t>
  </si>
  <si>
    <t>8099 - Albamonte</t>
  </si>
  <si>
    <t>99515 - AL TOKE PIZZAS Y EMPANADAS</t>
  </si>
  <si>
    <t>8343 - Del Fino Dulce</t>
  </si>
  <si>
    <t>64117 - Orizuru Tea Lab</t>
  </si>
  <si>
    <t>18674 - Dalí Parrilla</t>
  </si>
  <si>
    <t>72721 - Ris Food</t>
  </si>
  <si>
    <t>14548 - Robertinho Food - Comida Brasileña</t>
  </si>
  <si>
    <t>90812 - Bettys Burgers Adrogué</t>
  </si>
  <si>
    <t>20593 - El Último Bodegón</t>
  </si>
  <si>
    <t>7303 - Sky Pasteles</t>
  </si>
  <si>
    <t>82320 - Naty Blacher Cocina</t>
  </si>
  <si>
    <t>87079 - Casa Vedra Medialunas</t>
  </si>
  <si>
    <t>18341 - Los Orientales</t>
  </si>
  <si>
    <t>87208 - Yatasto Pizzeria Bar</t>
  </si>
  <si>
    <t>67943 - Parrilla Al Carbon Compadres</t>
  </si>
  <si>
    <t>91455 - Chimek</t>
  </si>
  <si>
    <t>68197 - Celesta</t>
  </si>
  <si>
    <t>15384 - Down Town Matías</t>
  </si>
  <si>
    <t>62040 - Heladeria Don Angelo Lavalle</t>
  </si>
  <si>
    <t>3919 - Al Fondo Hay Sitio</t>
  </si>
  <si>
    <t>77088 - Cookies Trinas Cake</t>
  </si>
  <si>
    <t>4803 - Nazca, Sabores del Perú</t>
  </si>
  <si>
    <t>9996 - Lo de Mario</t>
  </si>
  <si>
    <t>7774 - Hierbabuena</t>
  </si>
  <si>
    <t>15925 - Lo de Fede</t>
  </si>
  <si>
    <t>68792 - Restaurante Garden</t>
  </si>
  <si>
    <t>96727 - la Farola de Palermo</t>
  </si>
  <si>
    <t>86939 - Just Dream Foods Gluten Free</t>
  </si>
  <si>
    <t>93671 - Helados Dafna</t>
  </si>
  <si>
    <t>81988 - Rusticana Bar y Picadas</t>
  </si>
  <si>
    <t>83914 - Cerro el Avila</t>
  </si>
  <si>
    <t>6550 - El Remanso</t>
  </si>
  <si>
    <t>71687 - Hofu Sushi</t>
  </si>
  <si>
    <t>95584 - la Popular Pizza de Primera</t>
  </si>
  <si>
    <t>76227 - My Bagel</t>
  </si>
  <si>
    <t>9512 - Xinxi Rotisería China</t>
  </si>
  <si>
    <t>82101 - Parrilla Sanabria</t>
  </si>
  <si>
    <t>77932 - Vieja Esquina Resto</t>
  </si>
  <si>
    <t>10114 - El Nuevo Hornito</t>
  </si>
  <si>
    <t>74514 - Mailu Sushii</t>
  </si>
  <si>
    <t>93897 - Looking Sweet Ls</t>
  </si>
  <si>
    <t>20259 - Pizza Tempo</t>
  </si>
  <si>
    <t>83259 - Vert</t>
  </si>
  <si>
    <t>9100 - El Caprichoso de la Pizza</t>
  </si>
  <si>
    <t>89415 - Mikhuna Nikkei</t>
  </si>
  <si>
    <t>72500 - Big Bang Cookies</t>
  </si>
  <si>
    <t>96432 - S'mo Heladeria Express</t>
  </si>
  <si>
    <t>24333 - Soma Burger Company</t>
  </si>
  <si>
    <t>9581 - Pastas, Quiero Más</t>
  </si>
  <si>
    <t>17549 - Pizza Gigante</t>
  </si>
  <si>
    <t>98511 - Eretz Cantina Israeli.</t>
  </si>
  <si>
    <t>81545 - Mode Cafe Especialidad</t>
  </si>
  <si>
    <t>62151 - Bar - Restaurante Sazon</t>
  </si>
  <si>
    <t>9926 - Chaggie</t>
  </si>
  <si>
    <t>5555 - Merci</t>
  </si>
  <si>
    <t>65184 - Multistorefull</t>
  </si>
  <si>
    <t>75228 - La Cocina de Ana Sabores de Mar</t>
  </si>
  <si>
    <t>89246 - Bbanddelivery</t>
  </si>
  <si>
    <t>94440 - Mealpro</t>
  </si>
  <si>
    <t>89408 - Sra Tabla</t>
  </si>
  <si>
    <t>61912 - Ponzu Devoto</t>
  </si>
  <si>
    <t>79259 - Cruz Omakase</t>
  </si>
  <si>
    <t>24556 - Anatani Yummy &amp; Gluten Free</t>
  </si>
  <si>
    <t>60796 - Mathuel Pizza.</t>
  </si>
  <si>
    <t>61250 - Coma Veggie</t>
  </si>
  <si>
    <t>71650 - Kalimnos Gourmet Almagro</t>
  </si>
  <si>
    <t>25952 - Shangai Food</t>
  </si>
  <si>
    <t>4641 - Rigoletto</t>
  </si>
  <si>
    <t>6402 - La Casa de Maga Santa Rita</t>
  </si>
  <si>
    <t>95712 - Foga Ahumados</t>
  </si>
  <si>
    <t>60769 - Taco God</t>
  </si>
  <si>
    <t>76920 - Atenti</t>
  </si>
  <si>
    <t>66229 - Catita Cafetin</t>
  </si>
  <si>
    <t>93989 - Sushi - Wa</t>
  </si>
  <si>
    <t>91068 - Taso light</t>
  </si>
  <si>
    <t>12763 - Dorina Café</t>
  </si>
  <si>
    <t>59383 - Don Angelo</t>
  </si>
  <si>
    <t>18918 - El Sanjuanino</t>
  </si>
  <si>
    <t>5731 - La Pituca de Boedo</t>
  </si>
  <si>
    <t>85992 - Cachapas Dona Rosa</t>
  </si>
  <si>
    <t>82037 - La Brava Burguer Lugano</t>
  </si>
  <si>
    <t>25315 - Tequeños Mochima</t>
  </si>
  <si>
    <t>15702 - Róncole Pane e Caffe</t>
  </si>
  <si>
    <t>96135 - Churreria los Tres Soles</t>
  </si>
  <si>
    <t>65042 - Pizza Tandil</t>
  </si>
  <si>
    <t>83980 - El Caprichoso de la Milanesa Caballito</t>
  </si>
  <si>
    <t>62453 - Un Amor de Vegano</t>
  </si>
  <si>
    <t>6209 - 8 Esquinas</t>
  </si>
  <si>
    <t>81352 - Louisiana Smokehouse</t>
  </si>
  <si>
    <t>70338 - Nomada Pan</t>
  </si>
  <si>
    <t>71833 - Casa Roti</t>
  </si>
  <si>
    <t>69946 - Farfur</t>
  </si>
  <si>
    <t>71978 - Mondongo y Coliflor</t>
  </si>
  <si>
    <t>62284 - Le Panem Cabildo</t>
  </si>
  <si>
    <t>78002 - Brissari Helados Galicia</t>
  </si>
  <si>
    <t>96498 - la Parrilla de Salgado</t>
  </si>
  <si>
    <t>23748 - Mercat Bonaire</t>
  </si>
  <si>
    <t>84396 - Kéfi - Restaurante Griego</t>
  </si>
  <si>
    <t>65433 - Costumbres Venezolanas Belgrano</t>
  </si>
  <si>
    <t>17453 - Central Pan</t>
  </si>
  <si>
    <t>63601 - Meishi Xuan</t>
  </si>
  <si>
    <t>95595 - Pizzeria Magia</t>
  </si>
  <si>
    <t>24337 - Frickman</t>
  </si>
  <si>
    <t>4105 - El Maiten Empanadas</t>
  </si>
  <si>
    <t>81690 - Amitie sin Gluten</t>
  </si>
  <si>
    <t>92056 - Panaderia Olazabal</t>
  </si>
  <si>
    <t>18241 - Wakala Taste</t>
  </si>
  <si>
    <t>82481 - La Parrillita Del Pasaje</t>
  </si>
  <si>
    <t>98524 - Nacha Alto Avellaneda</t>
  </si>
  <si>
    <t>78735 - Las Manos Magicas de Luzi Rojas</t>
  </si>
  <si>
    <t>72515 - Malabra Egg Protein</t>
  </si>
  <si>
    <t>74310 - Panaderia Amasando Futuro</t>
  </si>
  <si>
    <t>70495 - Don Diego Belgrano</t>
  </si>
  <si>
    <t>81689 - Tirate Al Vacio Parrilla</t>
  </si>
  <si>
    <t>60365 - Dora Cocina Peruana</t>
  </si>
  <si>
    <t>73736 - Cinnalovers</t>
  </si>
  <si>
    <t>77430 - Daves Cafe de Especialidad</t>
  </si>
  <si>
    <t>65409 - San Marzano Pizzeria Napoletana</t>
  </si>
  <si>
    <t>71606 - Merope Bar de Frutas</t>
  </si>
  <si>
    <t>62778 - Le Panem</t>
  </si>
  <si>
    <t>95364 - Sombrero Chino - Rotisería</t>
  </si>
  <si>
    <t>25889 - Satoshi Sushi</t>
  </si>
  <si>
    <t>3637 - Shawarma Dubai</t>
  </si>
  <si>
    <t>90403 - Al Taglio Focacceria</t>
  </si>
  <si>
    <t>17547 - Mizuki Sushi</t>
  </si>
  <si>
    <t>18386 - Ebro</t>
  </si>
  <si>
    <t>80556 - Morfi Al Paso</t>
  </si>
  <si>
    <t>72021 - Lima Ensaladas</t>
  </si>
  <si>
    <t>10345 - Pizza Obligada</t>
  </si>
  <si>
    <t>8751 - El Violin</t>
  </si>
  <si>
    <t>79087 - Plaza Restaurante Chino</t>
  </si>
  <si>
    <t>81312 - Super Panaderia Confiteria</t>
  </si>
  <si>
    <t>93286 - Hkt Baos</t>
  </si>
  <si>
    <t>3894 - Parrilla la Casona</t>
  </si>
  <si>
    <t>94083 - Sale Chipa Belgrano</t>
  </si>
  <si>
    <t>18940 - Baviera</t>
  </si>
  <si>
    <t>96610 - Medialunas Del Abuelo Temperley</t>
  </si>
  <si>
    <t>72603 - Yafo Kosher I</t>
  </si>
  <si>
    <t>94107 - Star Sushi</t>
  </si>
  <si>
    <t>68772 - Yujin Sushibar</t>
  </si>
  <si>
    <t>98845 - Atelier Fuerza Devoto</t>
  </si>
  <si>
    <t>62639 - Berko go</t>
  </si>
  <si>
    <t>76796 - La Puerta Roja</t>
  </si>
  <si>
    <t>12719 - TequezuelAR</t>
  </si>
  <si>
    <t>6385 - La Botica Sefaradi sin Tacc</t>
  </si>
  <si>
    <t>80976 - Adaggio Gelato y Cafe</t>
  </si>
  <si>
    <t>59509 - Pizzeria Rinconada</t>
  </si>
  <si>
    <t>97797 - Ugá Coffee House</t>
  </si>
  <si>
    <t>86512 - La Union Gluten Free Av la Plata</t>
  </si>
  <si>
    <t>16845 - Glumy</t>
  </si>
  <si>
    <t>79774 - La Nova Viola</t>
  </si>
  <si>
    <t>26457 - Rústica Peruana</t>
  </si>
  <si>
    <t>69728 - Celigourmet Libre de Gluten</t>
  </si>
  <si>
    <t>13708 - Jade Sin Tacc</t>
  </si>
  <si>
    <t>91156 - Barragan Cantina</t>
  </si>
  <si>
    <t>26944 - Ophelia Cakes</t>
  </si>
  <si>
    <t>8309 - Hamburguesas Fuera de Serie</t>
  </si>
  <si>
    <t>98320 - Lisboa - Versalles</t>
  </si>
  <si>
    <t>79406 - Fiorentina Colegiales</t>
  </si>
  <si>
    <t>78648 - Troyer Pasteleria</t>
  </si>
  <si>
    <t>6668 - La Casa de Maga</t>
  </si>
  <si>
    <t>11734 - Il Volo</t>
  </si>
  <si>
    <t>78784 - Pru Gelateria y Cafeteria</t>
  </si>
  <si>
    <t>93844 - Hey Bro Burger</t>
  </si>
  <si>
    <t>11822 - Chang Jiang</t>
  </si>
  <si>
    <t>63459 - Comida Árabe Libanesa Wayub</t>
  </si>
  <si>
    <t>14726 - Cosa Nostra</t>
  </si>
  <si>
    <t>71601 - RIFI COMIDA ARABE</t>
  </si>
  <si>
    <t>93480 - el Heladero</t>
  </si>
  <si>
    <t>76396 - Gluten Free Lomas</t>
  </si>
  <si>
    <t>6016 - Las Margaritas</t>
  </si>
  <si>
    <t>61212 - Otaku Veggie</t>
  </si>
  <si>
    <t>25676 - Tabene</t>
  </si>
  <si>
    <t>78690 - La Nueva Muguet</t>
  </si>
  <si>
    <t>62396 - Chipa Cala</t>
  </si>
  <si>
    <t>76731 - Totti Pinsa Di Roma</t>
  </si>
  <si>
    <t>27017 - Coliseo de las Minutas</t>
  </si>
  <si>
    <t>97171 - la Bichi</t>
  </si>
  <si>
    <t>17495 - Piola</t>
  </si>
  <si>
    <t>76735 - Rucio Moro Urban Food</t>
  </si>
  <si>
    <t>82053 - TENTI AR</t>
  </si>
  <si>
    <t>75271 - Shibuya Sushi Fusion</t>
  </si>
  <si>
    <t>70227 - Shawarma Bembos</t>
  </si>
  <si>
    <t>89377 - Satana Pizza</t>
  </si>
  <si>
    <t>4303 - Import Coffee Company</t>
  </si>
  <si>
    <t>73803 - Mochica Cocina Peruana</t>
  </si>
  <si>
    <t>17531 - La Estación</t>
  </si>
  <si>
    <t>11955 - La Esperanza de los Ascurra</t>
  </si>
  <si>
    <t>92706 - Hinomaru</t>
  </si>
  <si>
    <t>74949 - Shawarma Nur el Aine</t>
  </si>
  <si>
    <t>85324 - Mein Sushi Villa Crespo</t>
  </si>
  <si>
    <t>76963 - Fare Pinsa y Vermu</t>
  </si>
  <si>
    <t>15604 - Jerome</t>
  </si>
  <si>
    <t>81950 - Yoyi</t>
  </si>
  <si>
    <t>91393 - La Casita Pizzas y Empanadas</t>
  </si>
  <si>
    <t>17810 - Bar de Cao</t>
  </si>
  <si>
    <t>3283 - MAR DE SABORES by Ceci Sánchez (Ex Mar de Azúcar)</t>
  </si>
  <si>
    <t>77108 - Brave</t>
  </si>
  <si>
    <t>90837 - A Raja Chincha</t>
  </si>
  <si>
    <t>18840 - Bartola Craft</t>
  </si>
  <si>
    <t>81502 - Mein Sushi</t>
  </si>
  <si>
    <t>89926 - Tienda de Delicias la Rioja</t>
  </si>
  <si>
    <t>42299 - Lo de Jose</t>
  </si>
  <si>
    <t>86503 - Empanada Club</t>
  </si>
  <si>
    <t>59544 - Chantilly</t>
  </si>
  <si>
    <t>17725 - I Fresh Market</t>
  </si>
  <si>
    <t>69483 - Kick Off Banfield</t>
  </si>
  <si>
    <t>73299 - Appore Heladeria</t>
  </si>
  <si>
    <t>16337 - Rob´s Churros</t>
  </si>
  <si>
    <t>64517 - Tequenos Addiction Lomas</t>
  </si>
  <si>
    <t>20482 - Don Vito Parrilla</t>
  </si>
  <si>
    <t>69710 - Tataki Restaurante Peruano</t>
  </si>
  <si>
    <t>34689 - Grana Pasteleria</t>
  </si>
  <si>
    <t>62556 - Bacanos Colombian Food</t>
  </si>
  <si>
    <t>91411 - Churros el 13 - Maipú</t>
  </si>
  <si>
    <t>17781 - Rotisería Miramar</t>
  </si>
  <si>
    <t>16831 - The Oldest Bar</t>
  </si>
  <si>
    <t>78418 - Sintaxis Gluten Free Villa Urquiza</t>
  </si>
  <si>
    <t>99161 - Rioba Bodegon</t>
  </si>
  <si>
    <t>77212 - Atiko</t>
  </si>
  <si>
    <t>16851 - Panadería Las Esclavas</t>
  </si>
  <si>
    <t>3985 - VelVet</t>
  </si>
  <si>
    <t>56086 - Heladería Lekker</t>
  </si>
  <si>
    <t>8275 - Blest</t>
  </si>
  <si>
    <t>7536 - The Embers</t>
  </si>
  <si>
    <t>5704 - Tacos &amp; Burros</t>
  </si>
  <si>
    <t>85586 - Helados Montalbano</t>
  </si>
  <si>
    <t>72388 - Philly Lanus</t>
  </si>
  <si>
    <t>6135 - Baraba Resto</t>
  </si>
  <si>
    <t>77972 - Confiteria Nuevo Modelo</t>
  </si>
  <si>
    <t>61271 - Rocky Burgers</t>
  </si>
  <si>
    <t>81433 - Dolce Italia Helado Artesanal</t>
  </si>
  <si>
    <t>65144 - La Budega Del Sandwich</t>
  </si>
  <si>
    <t>57593 - Der Grund</t>
  </si>
  <si>
    <t>20409 - del duende</t>
  </si>
  <si>
    <t>13945 - Las Esclavas Express</t>
  </si>
  <si>
    <t>93456 - York Cookies</t>
  </si>
  <si>
    <t>77713 - Dolce Crush</t>
  </si>
  <si>
    <t>84593 - Crazy Brownie Devoto</t>
  </si>
  <si>
    <t>74739 - Montalbano</t>
  </si>
  <si>
    <t>20795 - Flora Medialunas</t>
  </si>
  <si>
    <t>67565 - Don Armando Microcentro</t>
  </si>
  <si>
    <t>17035 - Violeta Massey Belgrano</t>
  </si>
  <si>
    <t>65927 - Operacion Tabule</t>
  </si>
  <si>
    <t>15426 - Punch Curry</t>
  </si>
  <si>
    <t>7699 - El Rey del Pollo</t>
  </si>
  <si>
    <t>9841 - Punta Moreno</t>
  </si>
  <si>
    <t>60596 - Napo Pizza</t>
  </si>
  <si>
    <t>24739 - Dorina Piccola</t>
  </si>
  <si>
    <t>67559 - la Sangucheria Buenos Aires</t>
  </si>
  <si>
    <t>96387 - God Burger..</t>
  </si>
  <si>
    <t>78397 - Kalimnos Gourmet</t>
  </si>
  <si>
    <t>78655 - Shufa</t>
  </si>
  <si>
    <t>70807 - Brothers Express</t>
  </si>
  <si>
    <t>76225 - Origenes Sabores</t>
  </si>
  <si>
    <t>86198 - La Nota Sushi Flores</t>
  </si>
  <si>
    <t>69099 - Relicioso</t>
  </si>
  <si>
    <t>47411 - Dippo Pastas</t>
  </si>
  <si>
    <t>7727 - La Juvenil de Almagro</t>
  </si>
  <si>
    <t>11818 - Pizzería La Paz Resto Bar</t>
  </si>
  <si>
    <t>87155 - Ourense Cafe</t>
  </si>
  <si>
    <t>95592 - Chegu - Sandwiches de Milanesa Estilo Tucumano</t>
  </si>
  <si>
    <t>88385 - La Farola Del Obelisco</t>
  </si>
  <si>
    <t>72400 - Fulgor Cafe</t>
  </si>
  <si>
    <t>6626 - Helados Roma</t>
  </si>
  <si>
    <t>7747 - Pizzería Flipper</t>
  </si>
  <si>
    <t>4102 - Cimino R Dr. Rómulo Naón 2186</t>
  </si>
  <si>
    <t>4004 - Les Croquants</t>
  </si>
  <si>
    <t>59274 - Zona Cero Pizzería</t>
  </si>
  <si>
    <t>80974 - La Confianza Ituzaingo</t>
  </si>
  <si>
    <t>19276 - Impala Caballito Pizzas</t>
  </si>
  <si>
    <t>88594 - El Egipcio</t>
  </si>
  <si>
    <t>61721 - Tequentinos</t>
  </si>
  <si>
    <t>72969 - Che Mono Resto</t>
  </si>
  <si>
    <t>79493 - The Best Chocotorta In Town</t>
  </si>
  <si>
    <t>6927 - La Mazza</t>
  </si>
  <si>
    <t>79420 - Luxenburger Recoleta</t>
  </si>
  <si>
    <t>87855 - Chifa Pe</t>
  </si>
  <si>
    <t>89580 - El Legado Ll</t>
  </si>
  <si>
    <t>59416 - La Union Sandwicherias</t>
  </si>
  <si>
    <t>24858 - ZM</t>
  </si>
  <si>
    <t>21281 - Don Cipriano</t>
  </si>
  <si>
    <t>24410 - Pasta Rossa Adrogue</t>
  </si>
  <si>
    <t>84871 - Di Tullio Pizza</t>
  </si>
  <si>
    <t>8939 - Murad</t>
  </si>
  <si>
    <t>93272 - la Pescadería - Cocina de Mar Belgrano</t>
  </si>
  <si>
    <t>93928 - Le-Ce</t>
  </si>
  <si>
    <t>15637 - Gurrufio Deli</t>
  </si>
  <si>
    <t>74529 - Sabor Colonial Ll</t>
  </si>
  <si>
    <t>97483 - Micumán - Sanguches y Empanadas Tucumanas</t>
  </si>
  <si>
    <t>91072 - Kaido Cafe</t>
  </si>
  <si>
    <t>93919 - Siete Dos</t>
  </si>
  <si>
    <t>3754 - My Sushi</t>
  </si>
  <si>
    <t>20217 - Cofi</t>
  </si>
  <si>
    <t>84849 - Le Panem Boedo</t>
  </si>
  <si>
    <t>71983 - Mochima Recoleta</t>
  </si>
  <si>
    <t>87314 - Dani Pasteleria</t>
  </si>
  <si>
    <t>82818 - La Cabaña Ar</t>
  </si>
  <si>
    <t>96875 - Mucho Coffee &amp; Kindness</t>
  </si>
  <si>
    <t>78858 - Simple Casa de Comidas</t>
  </si>
  <si>
    <t>16804 - El Horno de Medio Oriente</t>
  </si>
  <si>
    <t>6821 - Como en Perú</t>
  </si>
  <si>
    <t>74417 - La Luciana</t>
  </si>
  <si>
    <t>73463 - Vinnies</t>
  </si>
  <si>
    <t>84691 - Sansei</t>
  </si>
  <si>
    <t>65898 - Enris</t>
  </si>
  <si>
    <t>65466 - Tequenos Addiction</t>
  </si>
  <si>
    <t>69731 - Vickens Helados</t>
  </si>
  <si>
    <t>75630 - Paf Pastas</t>
  </si>
  <si>
    <t>34668 - Attenti al Lupo</t>
  </si>
  <si>
    <t>81412 - Acaideria</t>
  </si>
  <si>
    <t>75347 - Culpina</t>
  </si>
  <si>
    <t>82201 - Palmyra Shawarmas</t>
  </si>
  <si>
    <t>19517 - Kiwi Delivery by Sushi tek</t>
  </si>
  <si>
    <t>74388 - La Mia Casa Caballito</t>
  </si>
  <si>
    <t>93176 - Maracaibo.ar</t>
  </si>
  <si>
    <t>61146 - los nonos de barracas..</t>
  </si>
  <si>
    <t>72787 - Chevere Food</t>
  </si>
  <si>
    <t>95313 - Logs Hamburguesas Ahumadas</t>
  </si>
  <si>
    <t>92856 - Borde-Pizza Con Borde Relleno</t>
  </si>
  <si>
    <t>21526 - Enpicada</t>
  </si>
  <si>
    <t>80616 - El Galpon Parrilla</t>
  </si>
  <si>
    <t>61116 - Apporé Helados</t>
  </si>
  <si>
    <t>90970 - Carolas Bake House</t>
  </si>
  <si>
    <t>4767 - Leny San</t>
  </si>
  <si>
    <t>97729 - Pizzaxmetroo</t>
  </si>
  <si>
    <t>74692 - VALORE Coffee Company</t>
  </si>
  <si>
    <t>20746 - Jaks Food</t>
  </si>
  <si>
    <t>26003 - Milanesa Devoto</t>
  </si>
  <si>
    <t>62422 - Entre Amigos.</t>
  </si>
  <si>
    <t>16828 - Ronconcon</t>
  </si>
  <si>
    <t>75158 - Antojos Ramos Mejia</t>
  </si>
  <si>
    <t>93012 - Lo de Cheno</t>
  </si>
  <si>
    <t>15942 - Naturity</t>
  </si>
  <si>
    <t>3389 - Crazy Wings</t>
  </si>
  <si>
    <t>81929 - Roma Heladeria y Cafe</t>
  </si>
  <si>
    <t>93055 - el Buen Sabor Argento</t>
  </si>
  <si>
    <t>89161 - Lo Del Santo</t>
  </si>
  <si>
    <t>68284 - Catanzaro</t>
  </si>
  <si>
    <t>84982 - Helados Deleite</t>
  </si>
  <si>
    <t>84197 - Tonas Cafe</t>
  </si>
  <si>
    <t>86861 - Manos Criollas Cocina Peruana</t>
  </si>
  <si>
    <t>78145 - Sam Canillas</t>
  </si>
  <si>
    <t>83202 - Kaizen Casa Sushi</t>
  </si>
  <si>
    <t>65545 - Repanas</t>
  </si>
  <si>
    <t>27117 - Comida China</t>
  </si>
  <si>
    <t>67905 - Joy Burgers</t>
  </si>
  <si>
    <t>14578 - Riviera Helados</t>
  </si>
  <si>
    <t>82703 - Green And Sea</t>
  </si>
  <si>
    <t>74393 - Los Angeles Pasteleria y Sandwicheria</t>
  </si>
  <si>
    <t>71100 - Santos Cafe Brunch</t>
  </si>
  <si>
    <t>85922 - Estamos Locos X Las Milanesas Lomas</t>
  </si>
  <si>
    <t>3692 - Heladería Vanshelato</t>
  </si>
  <si>
    <t>12041 - Kpacho's Cakes</t>
  </si>
  <si>
    <t>6625 - El Mono Gourmet</t>
  </si>
  <si>
    <t>88798 - Typica Cafe de Especialidad</t>
  </si>
  <si>
    <t>58724 - El Club Del Bajon</t>
  </si>
  <si>
    <t>12784 - Puntos de Encuentro</t>
  </si>
  <si>
    <t>61850 - Caju</t>
  </si>
  <si>
    <t>84489 - Mendrugo</t>
  </si>
  <si>
    <t>6539 - Maricafé</t>
  </si>
  <si>
    <t>13485 - Cata Tienda de Calzone</t>
  </si>
  <si>
    <t>7784 - The Pizza Otl</t>
  </si>
  <si>
    <t>66550 - Sancheto.ba</t>
  </si>
  <si>
    <t>20551 - Moisha Bakery</t>
  </si>
  <si>
    <t>97642 - Cero Cafe de Origen</t>
  </si>
  <si>
    <t>72187 - Croque Madame Recoleta</t>
  </si>
  <si>
    <t>87984 - Sabores Del Mundo Caba</t>
  </si>
  <si>
    <t>72023 - Bar Español Restaurant</t>
  </si>
  <si>
    <t>79961 - Miaukies</t>
  </si>
  <si>
    <t>86220 - Katzen Haus</t>
  </si>
  <si>
    <t>25451 - Callaci Pizza</t>
  </si>
  <si>
    <t>83561 - Shufa Brasas</t>
  </si>
  <si>
    <t>32860 - Pizzeria Victor</t>
  </si>
  <si>
    <t>88678 - Masivo</t>
  </si>
  <si>
    <t>68422 - Poch Sandwiches</t>
  </si>
  <si>
    <t>93308 - Bulevar San Telmo</t>
  </si>
  <si>
    <t>4797 - Helados Enzo</t>
  </si>
  <si>
    <t>82211 - Muzza Madre</t>
  </si>
  <si>
    <t>6404 - Panadería Árabe Fatay</t>
  </si>
  <si>
    <t>78831 - Bien de Bien</t>
  </si>
  <si>
    <t>70074 - Rico Bueno</t>
  </si>
  <si>
    <t>91712 - El Pollo Dorado</t>
  </si>
  <si>
    <t>70699 - Cocina Armenia Anush</t>
  </si>
  <si>
    <t>27378 - Ditali</t>
  </si>
  <si>
    <t>81199 - Henko Sushi</t>
  </si>
  <si>
    <t>68547 - Bryant Coffe House y Healthy Food</t>
  </si>
  <si>
    <t>86306 - Kuyén Agronomia, Churros &amp; Chipá</t>
  </si>
  <si>
    <t>25565 - Nausicaä Helados &amp; Café</t>
  </si>
  <si>
    <t>73533 - Al Sheik</t>
  </si>
  <si>
    <t>96990 - Ruskaa Sushi</t>
  </si>
  <si>
    <t>80147 - Uni Soju Bar</t>
  </si>
  <si>
    <t>82388 - Heladeria Lordie</t>
  </si>
  <si>
    <t>89511 - Kick Off Adrogue</t>
  </si>
  <si>
    <t>72439 - Via Varese Heladeria</t>
  </si>
  <si>
    <t>85374 - Arepas La Reina</t>
  </si>
  <si>
    <t>85353 - La Artesanal Pastas</t>
  </si>
  <si>
    <t>85927 - Tyvo Sandwicheria</t>
  </si>
  <si>
    <t>76577 - Pizzeria los Muchachos de Punto y Banca</t>
  </si>
  <si>
    <t>79950 - The Nyc Cookie</t>
  </si>
  <si>
    <t>94179 - Bulevar parque patricios</t>
  </si>
  <si>
    <t>96371 - Tfc Burger</t>
  </si>
  <si>
    <t>84589 - Brasil Cafe Pizza Burger</t>
  </si>
  <si>
    <t>96284 - Vastarda Pasteleria Vegana</t>
  </si>
  <si>
    <t>97761 - de Angeles Dulces y Salado</t>
  </si>
  <si>
    <t>10522 - Poke Best</t>
  </si>
  <si>
    <t>61893 - Keirasushi</t>
  </si>
  <si>
    <t>82511 - Nb Delicias</t>
  </si>
  <si>
    <t>9768 - Pizza a la Parrilla Jah</t>
  </si>
  <si>
    <t>4177 - Kune</t>
  </si>
  <si>
    <t>76613 - La Tana Pizza a la Piedra</t>
  </si>
  <si>
    <t>7625 - Pal Karajo</t>
  </si>
  <si>
    <t>90730 - Konos By Katsu</t>
  </si>
  <si>
    <t>96816 - Chop Suey House</t>
  </si>
  <si>
    <t>10973 - Mi Par</t>
  </si>
  <si>
    <t>15552 - Quechua</t>
  </si>
  <si>
    <t>99130 - Picadas Capitales2</t>
  </si>
  <si>
    <t>62037 - Teke On</t>
  </si>
  <si>
    <t>87689 - Er Maracucho Al Paso</t>
  </si>
  <si>
    <t>14829 - La Estrella Federal</t>
  </si>
  <si>
    <t>12257 - Marlon</t>
  </si>
  <si>
    <t>64798 - Pastrypanas Ayacucho 503</t>
  </si>
  <si>
    <t>4617 - Sushi Phone</t>
  </si>
  <si>
    <t>7105 - Baronia Helados</t>
  </si>
  <si>
    <t>89463 - Lolet Bakery</t>
  </si>
  <si>
    <t>92231 - Shawarma Ararat</t>
  </si>
  <si>
    <t>76883 - 10 Recetas Japonesas</t>
  </si>
  <si>
    <t>80288 - Vibo Heladerias</t>
  </si>
  <si>
    <t>73228 - Tuk Tak</t>
  </si>
  <si>
    <t>82831 - Nawebona</t>
  </si>
  <si>
    <t>77035 - Naija</t>
  </si>
  <si>
    <t>89901 - Teque Ups</t>
  </si>
  <si>
    <t>95963 - Leoparda Pizza Napoletana</t>
  </si>
  <si>
    <t>64514 - The Cookie Boutique</t>
  </si>
  <si>
    <t>79080 - Los Genoveses</t>
  </si>
  <si>
    <t>21050 - el chef pizzeria</t>
  </si>
  <si>
    <t>87948 - Merienda Cafe</t>
  </si>
  <si>
    <t>64577 - Kito Pizza Adrogue</t>
  </si>
  <si>
    <t>4970 - Heladería Italia</t>
  </si>
  <si>
    <t>86229 - 5 Pala Romana</t>
  </si>
  <si>
    <t>17028 - By Papas</t>
  </si>
  <si>
    <t>8062 - Que Sabrosas</t>
  </si>
  <si>
    <t>62032 - Reina Marquesa</t>
  </si>
  <si>
    <t>18295 - Palato Helados</t>
  </si>
  <si>
    <t>68796 - Raval</t>
  </si>
  <si>
    <t>25703 - Napule Tentazione</t>
  </si>
  <si>
    <t>89157 - Chalu Pasteleria y Cafe</t>
  </si>
  <si>
    <t>6372 - Brava</t>
  </si>
  <si>
    <t>88310 - Jackie Platos Nikkei</t>
  </si>
  <si>
    <t>87963 - La Caldera Resto</t>
  </si>
  <si>
    <t>13695 - Solana Ferrer Pastelería</t>
  </si>
  <si>
    <t>84457 - Questo Pizzeria</t>
  </si>
  <si>
    <t>69266 - Para Poke Bowl</t>
  </si>
  <si>
    <t>26513 - Demone Pizza</t>
  </si>
  <si>
    <t>67608 - La Bianca Pizzas y Empanadas</t>
  </si>
  <si>
    <t>80682 - Chetal</t>
  </si>
  <si>
    <t>89768 - Diavola Food</t>
  </si>
  <si>
    <t>36292 - Charper</t>
  </si>
  <si>
    <t>90791 - El Rey de las Milanesas XXL</t>
  </si>
  <si>
    <t>69475 - Kick Off Lomitas</t>
  </si>
  <si>
    <t>62131 - Castillos Del Sur</t>
  </si>
  <si>
    <t>15917 - Basa.</t>
  </si>
  <si>
    <t>81582 - Panaderia la Dulce Villa Luro</t>
  </si>
  <si>
    <t>18792 - I Central Market</t>
  </si>
  <si>
    <t>59076 - Amicci Pizzas y Empanadas</t>
  </si>
  <si>
    <t>8696 - La Cocina de Matias</t>
  </si>
  <si>
    <t>18844 - La Nueva Moderna</t>
  </si>
  <si>
    <t>93569 - Del Rio Cantina</t>
  </si>
  <si>
    <t>91402 - Fidemar Sushi Lomas Del Mirador</t>
  </si>
  <si>
    <t>6630 - Que Churro</t>
  </si>
  <si>
    <t>8011 - Pizzería Fax</t>
  </si>
  <si>
    <t>81107 - Dragon Dorado Belgrano</t>
  </si>
  <si>
    <t>83542 - Arlitas - Pollo Frito</t>
  </si>
  <si>
    <t>34638 - La Cocina Del Pana</t>
  </si>
  <si>
    <t>89440 - Panaderia Dulce Esquina</t>
  </si>
  <si>
    <t>20558 - Warren Cafe</t>
  </si>
  <si>
    <t>71386 - Fabrica de Pastas Rosso</t>
  </si>
  <si>
    <t>80411 - Oh que Sushi</t>
  </si>
  <si>
    <t>77177 - Twittys Pizza</t>
  </si>
  <si>
    <t>67140 - Don Carlos Monte Grande</t>
  </si>
  <si>
    <t>46150 - Kikiriki</t>
  </si>
  <si>
    <t>74972 - Boba Burger Organic</t>
  </si>
  <si>
    <t>93880 - Chino Central Restaurant</t>
  </si>
  <si>
    <t>80721 - Atelier Cookies y Brownies</t>
  </si>
  <si>
    <t>80734 - El Quincho Parrilla</t>
  </si>
  <si>
    <t>72574 - Deltoro</t>
  </si>
  <si>
    <t>9894 - Sukha</t>
  </si>
  <si>
    <t>83228 - Uribe Bakes Ba</t>
  </si>
  <si>
    <t>92510 - Tropiroll</t>
  </si>
  <si>
    <t>18005 - Don Bruno Villa Del Parque</t>
  </si>
  <si>
    <t>97534 - Doñas Bocas de Fuego</t>
  </si>
  <si>
    <t>15685 - The Market Pops &amp; Bubbles</t>
  </si>
  <si>
    <t>34746 - Churrasquería Deliclub</t>
  </si>
  <si>
    <t>12497 - Ranchillos</t>
  </si>
  <si>
    <t>89110 - Estancias Don Carlos Villa Luro</t>
  </si>
  <si>
    <t>86839 - Burritos Mexicolombianos</t>
  </si>
  <si>
    <t>74205 - Jala</t>
  </si>
  <si>
    <t>87293 - La Garage</t>
  </si>
  <si>
    <t>95794 - Shelby Burgers</t>
  </si>
  <si>
    <t>71827 - Mocha Helados</t>
  </si>
  <si>
    <t>26855 - Canal Shi</t>
  </si>
  <si>
    <t>90090 - El Bodegon de Benito</t>
  </si>
  <si>
    <t>91337 - Forno di Paolo</t>
  </si>
  <si>
    <t>86436 - Farfalla Pastas Italianas</t>
  </si>
  <si>
    <t>95620 - la Creperia Lomitas</t>
  </si>
  <si>
    <t>78947 - Pablos Resto y Pasteleria</t>
  </si>
  <si>
    <t>99168 - Day Bianco Pasteleria</t>
  </si>
  <si>
    <t>11242 - Ricky's Fried Chicken</t>
  </si>
  <si>
    <t>62837 - Piatto Rosso Nazca</t>
  </si>
  <si>
    <t>77245 - Cesta Saavedra</t>
  </si>
  <si>
    <t>75144 - Ferreiro Pizzeria</t>
  </si>
  <si>
    <t>85179 - Pizza Cheap</t>
  </si>
  <si>
    <t>83972 - Victoria M</t>
  </si>
  <si>
    <t>84492 - Mizu Sushi</t>
  </si>
  <si>
    <t>98108 - Chipería los Misioneros</t>
  </si>
  <si>
    <t>16647 - Green Factory</t>
  </si>
  <si>
    <t>85659 - Punto Vegano Belgrano</t>
  </si>
  <si>
    <t>75267 - Chef Point 365</t>
  </si>
  <si>
    <t>21696 - El Toral</t>
  </si>
  <si>
    <t>96735 - Relevo la Rotiseria</t>
  </si>
  <si>
    <t>16037 - Quma Catering y Pastelería</t>
  </si>
  <si>
    <t>90310 - Pizza Cheap Monte Grande</t>
  </si>
  <si>
    <t>4723 - Boken</t>
  </si>
  <si>
    <t>98732 - Shivo’s Lowcost</t>
  </si>
  <si>
    <t>80996 - Cabo Frio Helados</t>
  </si>
  <si>
    <t>75334 - Hierbabuena Organic Patisserie</t>
  </si>
  <si>
    <t>94883 - Malinche 4462</t>
  </si>
  <si>
    <t>80127 - Arthur Food &amp; Coffee</t>
  </si>
  <si>
    <t>86450 - Pizza Figaro Lomas</t>
  </si>
  <si>
    <t>75871 - Keto Go Market Caballito</t>
  </si>
  <si>
    <t>73909 - Shihan Sushi</t>
  </si>
  <si>
    <t>86281 - Merienda Palermo</t>
  </si>
  <si>
    <t>82199 - Anippe</t>
  </si>
  <si>
    <t>84339 - El Caprichoso de la Milanesa Boedo</t>
  </si>
  <si>
    <t>91150 - Cocina como en Casa</t>
  </si>
  <si>
    <t>6650 - Pinchos</t>
  </si>
  <si>
    <t>90513 - Huacatay</t>
  </si>
  <si>
    <t>71862 - Karu Py Caba.</t>
  </si>
  <si>
    <t>20111 - Tequeñines</t>
  </si>
  <si>
    <t>74104 - D Boca en Boca</t>
  </si>
  <si>
    <t>91995 - Cucina By Clau</t>
  </si>
  <si>
    <t>4468 - Hamburgueseria IPA Villa Crespo</t>
  </si>
  <si>
    <t>91130 - Nalaki Sushi</t>
  </si>
  <si>
    <t>9947 - My Bolivia</t>
  </si>
  <si>
    <t>76002 - Blasonato</t>
  </si>
  <si>
    <t>97627 - Bodegón Central</t>
  </si>
  <si>
    <t>63239 - Pizzeria el Pinguino</t>
  </si>
  <si>
    <t>82873 - Finca Gonzalez</t>
  </si>
  <si>
    <t>19456 - Entre Panas Bsas</t>
  </si>
  <si>
    <t>13451 - Sei Tu</t>
  </si>
  <si>
    <t>8588 - Pizzas La Europea</t>
  </si>
  <si>
    <t>93682 - Sale Chipa Caballito</t>
  </si>
  <si>
    <t>74624 - Takoyaki</t>
  </si>
  <si>
    <t>61986 - Mr Shawarma</t>
  </si>
  <si>
    <t>9049 - Il Raffa</t>
  </si>
  <si>
    <t>18084 - Villa Urpizza</t>
  </si>
  <si>
    <t>16107 - Sakura</t>
  </si>
  <si>
    <t>19642 - Impala Caballito Comidas</t>
  </si>
  <si>
    <t>17590 - Pizzería El Argentino</t>
  </si>
  <si>
    <t>82453 - Jeedle</t>
  </si>
  <si>
    <t>82278 - Casa de Galicia</t>
  </si>
  <si>
    <t>97548 - Shawarma Turca Efe</t>
  </si>
  <si>
    <t>11094 - Mele Pizzas y Empanadas</t>
  </si>
  <si>
    <t>78539 - Caracas Mia</t>
  </si>
  <si>
    <t>99207 - El Bajón</t>
  </si>
  <si>
    <t>92154 - Absenta Bar</t>
  </si>
  <si>
    <t>3783 - Santo Bar de Pizzas</t>
  </si>
  <si>
    <t>99110 - Yucca Cafe</t>
  </si>
  <si>
    <t>34497 - Salvatore Fábrica de Pastas</t>
  </si>
  <si>
    <t>82086 - Malita Cafe</t>
  </si>
  <si>
    <t>77572 - Malva Cafe</t>
  </si>
  <si>
    <t>96914 - Goat Crack Del Delivery</t>
  </si>
  <si>
    <t>94812 - Dashimaki</t>
  </si>
  <si>
    <t>85110 - Pizzeria Pepes</t>
  </si>
  <si>
    <t>17011 - Heladeria Bambola</t>
  </si>
  <si>
    <t>82599 - Funga</t>
  </si>
  <si>
    <t>24167 - Di Tutti Almacén</t>
  </si>
  <si>
    <t>83393 - Parrilla Veinte 10</t>
  </si>
  <si>
    <t>94166 - la Veredita Tacuari</t>
  </si>
  <si>
    <t>89765 - Joaco Bar</t>
  </si>
  <si>
    <t>95583 - Donado Moron</t>
  </si>
  <si>
    <t>83503 - Demashk Charcas</t>
  </si>
  <si>
    <t>92165 - No Vivas de Ensalada</t>
  </si>
  <si>
    <t>82526 - Sabor Venezolano 2</t>
  </si>
  <si>
    <t>75410 - Dulce de Leche Panaderia</t>
  </si>
  <si>
    <t>63051 - Chicken Go</t>
  </si>
  <si>
    <t>46568 - The Avocado Company</t>
  </si>
  <si>
    <t>17458 - El Viejo Bodegon</t>
  </si>
  <si>
    <t>97535 - la Hormiga</t>
  </si>
  <si>
    <t>11183 - Andiamo Pizzas y Empanadas Fritas</t>
  </si>
  <si>
    <t>89461 - Shawarma Gigante</t>
  </si>
  <si>
    <t>17500 - Mandiyú</t>
  </si>
  <si>
    <t>96611 - Santa Online - Tienda de Pastas Frescas</t>
  </si>
  <si>
    <t>19866 - Milangones del Bodegón</t>
  </si>
  <si>
    <t>83489 - Chiperia Real</t>
  </si>
  <si>
    <t>87654 - Los Gigantes de Flores</t>
  </si>
  <si>
    <t>64461 - Thiago Dulzuras</t>
  </si>
  <si>
    <t>93466 - Pizzeria Harby´s</t>
  </si>
  <si>
    <t>24893 - Fresh Green</t>
  </si>
  <si>
    <t>83627 - Placeres pequeños, grandes tequeños</t>
  </si>
  <si>
    <t>83351 - The Creams Heladeria Artesanal</t>
  </si>
  <si>
    <t>65781 - Si Tortilla</t>
  </si>
  <si>
    <t>4203 - The Coffee Store</t>
  </si>
  <si>
    <t>10383 - Cookies Brothers</t>
  </si>
  <si>
    <t>84475 - La Llama Burger</t>
  </si>
  <si>
    <t>73663 - El King Bar</t>
  </si>
  <si>
    <t>63178 - Larco</t>
  </si>
  <si>
    <t>18529 - Sánchez &amp; Sánchez</t>
  </si>
  <si>
    <t>73231 - Almacen de la Plaza Vegan</t>
  </si>
  <si>
    <t>87581 - Bon Picatto</t>
  </si>
  <si>
    <t>65271 - Ragazzi Caba</t>
  </si>
  <si>
    <t>96495 - Fiorentina Palermo</t>
  </si>
  <si>
    <t>12712 - Panadería la Artesana</t>
  </si>
  <si>
    <t>96809 - Colo’s Burger</t>
  </si>
  <si>
    <t>93578 - Rincón de Las Merienditas</t>
  </si>
  <si>
    <t>82313 - La Triestina Pizza y Empanadas</t>
  </si>
  <si>
    <t>16026 - Bonafide</t>
  </si>
  <si>
    <t>94385 - Morfizon</t>
  </si>
  <si>
    <t>75376 - Pizza 212</t>
  </si>
  <si>
    <t>39079 - Un Dulce Permiso</t>
  </si>
  <si>
    <t>89368 - Que Sabor Helados Padua</t>
  </si>
  <si>
    <t>88095 - 3 Dragones Bernal</t>
  </si>
  <si>
    <t>96145 - Sushi May</t>
  </si>
  <si>
    <t>100861 - Órale Juanito</t>
  </si>
  <si>
    <t>98474 - Muchachos Bodegon</t>
  </si>
  <si>
    <t>78169 - Reina Mia</t>
  </si>
  <si>
    <t>81268 - Icafe</t>
  </si>
  <si>
    <t>72448 - Flamingo Helados</t>
  </si>
  <si>
    <t>6735 - El Candil</t>
  </si>
  <si>
    <t>90515 - El Rincon de los Sabores 808</t>
  </si>
  <si>
    <t>85923 - Estamos Locos X Las Milanesas Lanus</t>
  </si>
  <si>
    <t>11233 - Chacarita Gf</t>
  </si>
  <si>
    <t>19604 - Cantina Comma</t>
  </si>
  <si>
    <t>92743 - Elite Chocolate</t>
  </si>
  <si>
    <t>19893 - Lo de Bibi's</t>
  </si>
  <si>
    <t>28270 - Kick Off</t>
  </si>
  <si>
    <t>90206 - Blackery</t>
  </si>
  <si>
    <t>83142 - Paladar Amarillo</t>
  </si>
  <si>
    <t>82345 - Delicious Churros Lugano</t>
  </si>
  <si>
    <t>26422 - Tabule</t>
  </si>
  <si>
    <t>23787 - Le Bon George</t>
  </si>
  <si>
    <t>26900 - heladeria sorrento vp</t>
  </si>
  <si>
    <t>97218 - Burger Killer Ahumados</t>
  </si>
  <si>
    <t>95878 - Fornaro</t>
  </si>
  <si>
    <t>88311 - Hana Bowl</t>
  </si>
  <si>
    <t>95343 - Sushi May Avellaneda.</t>
  </si>
  <si>
    <t>78042 - Churro Hot</t>
  </si>
  <si>
    <t>95204 - Alexia fresh Helados Artesanales</t>
  </si>
  <si>
    <t>75590 - Wins Fast Food</t>
  </si>
  <si>
    <t>13998 - La Nueva Güimpi</t>
  </si>
  <si>
    <t>76206 - Frijolito</t>
  </si>
  <si>
    <t>85225 - Rush The Coffee</t>
  </si>
  <si>
    <t>7639 - Shipibo Bistró Amazónico</t>
  </si>
  <si>
    <t>91616 - Hola Chola Garage</t>
  </si>
  <si>
    <t>12649 - Roldán</t>
  </si>
  <si>
    <t>75103 - Manfred Hot Dogs y Coffe</t>
  </si>
  <si>
    <t>16535 - La Stampa</t>
  </si>
  <si>
    <t>75264 - Forza Sanguchito</t>
  </si>
  <si>
    <t>92969 - Empanadas Melu</t>
  </si>
  <si>
    <t>89766 - El Portillo</t>
  </si>
  <si>
    <t>88032 - El Golpe Vegano</t>
  </si>
  <si>
    <t>85901 - Naguarache Colegiales</t>
  </si>
  <si>
    <t>67316 - Haiku</t>
  </si>
  <si>
    <t>84947 - Pizzeria la Calabria</t>
  </si>
  <si>
    <t>73175 - Tutto Tano Villa Urquiza</t>
  </si>
  <si>
    <t>88538 - Fiori</t>
  </si>
  <si>
    <t>20767 - Horus Comida Arabe Café</t>
  </si>
  <si>
    <t>85175 - Gordis</t>
  </si>
  <si>
    <t>79674 - Tequedeli</t>
  </si>
  <si>
    <t>16545 - Brunette</t>
  </si>
  <si>
    <t>16747 - Pizza Yerman</t>
  </si>
  <si>
    <t>35011 - Pensa en Sushi Adrogue</t>
  </si>
  <si>
    <t>76292 - Casa Cuba</t>
  </si>
  <si>
    <t>46478 - Terzo Café y Pastelería</t>
  </si>
  <si>
    <t>89102 - El Bodegon Del Anti</t>
  </si>
  <si>
    <t>79982 - Aromas Del Peru</t>
  </si>
  <si>
    <t>78016 - La Bomba</t>
  </si>
  <si>
    <t>80860 - El Quirquincho</t>
  </si>
  <si>
    <t>97950 - Only Burguer.</t>
  </si>
  <si>
    <t>71927 - La Turqueria</t>
  </si>
  <si>
    <t>97113 - La Caseta</t>
  </si>
  <si>
    <t>61763 - Red Box Pizzas</t>
  </si>
  <si>
    <t>73345 - Horus Comida Árabe San Telmo</t>
  </si>
  <si>
    <t>92740 - los Chamos Venear</t>
  </si>
  <si>
    <t>27076 - El Gigante del Sándwich</t>
  </si>
  <si>
    <t>97742 - que Churro 298</t>
  </si>
  <si>
    <t>77758 - Fiorire</t>
  </si>
  <si>
    <t>96063 - Farbatto Helados Almagro</t>
  </si>
  <si>
    <t>78638 - Parrilla los Nietos Barracas</t>
  </si>
  <si>
    <t>10397 - Munich Heladería</t>
  </si>
  <si>
    <t>78382 - Hueburgers</t>
  </si>
  <si>
    <t>81543 - I Green Rivadavia</t>
  </si>
  <si>
    <t>8508 - Pizza Gigante</t>
  </si>
  <si>
    <t>77524 - Angolo</t>
  </si>
  <si>
    <t>90809 - Brozziano Empanadas</t>
  </si>
  <si>
    <t>84069 - Tinas Pasteleria</t>
  </si>
  <si>
    <t>12287 - Klau's</t>
  </si>
  <si>
    <t>98159 - los Amores Llavallol</t>
  </si>
  <si>
    <t>82180 - Casi Listo</t>
  </si>
  <si>
    <t>90576 - El Gran Bowl</t>
  </si>
  <si>
    <t>95992 - Enoile</t>
  </si>
  <si>
    <t>12096 - Restaurant Manolo</t>
  </si>
  <si>
    <t>10847 - Bien Argentino</t>
  </si>
  <si>
    <t>72629 - La Rotisserie</t>
  </si>
  <si>
    <t>60063 - Como Pan Caliente Liniers</t>
  </si>
  <si>
    <t>12968 - Festín</t>
  </si>
  <si>
    <t>21273 - Damasquino Comida Árabe Y Turca</t>
  </si>
  <si>
    <t>88808 - Miranda Fiambreria</t>
  </si>
  <si>
    <t>91437 - 90S Coffe Roasters</t>
  </si>
  <si>
    <t>96555 - Las Nietas Mirta</t>
  </si>
  <si>
    <t>92181 - Aloha Sushi</t>
  </si>
  <si>
    <t>61141 - Terry's Burgers</t>
  </si>
  <si>
    <t>11326 - Pizza Goll</t>
  </si>
  <si>
    <t>15325 - Bio Solo Orgánico</t>
  </si>
  <si>
    <t>87914 - Costumbres Criollas Caballito</t>
  </si>
  <si>
    <t>14467 - El Fogón de la Tía</t>
  </si>
  <si>
    <t>97481 - que Seria de Mi sin Ti</t>
  </si>
  <si>
    <t>61574 - Panaderia Rosit</t>
  </si>
  <si>
    <t>61898 - Ponzu Pueyrredon</t>
  </si>
  <si>
    <t>94120 - Almacen San Cayetano</t>
  </si>
  <si>
    <t>91492 - Amore Cookies Victoria</t>
  </si>
  <si>
    <t>68320 - Pizzeria 5 Estrellas</t>
  </si>
  <si>
    <t>84196 - Questa Pizza Canning</t>
  </si>
  <si>
    <t>8999 - Arqui</t>
  </si>
  <si>
    <t>92504 - Burger Up Constituyentes</t>
  </si>
  <si>
    <t>4611 - El Holandés Errante</t>
  </si>
  <si>
    <t>89497 - Jorcheff Pizzas y Empanadas</t>
  </si>
  <si>
    <t>60901 - Pot Helados</t>
  </si>
  <si>
    <t>62317 - Corchio</t>
  </si>
  <si>
    <t>77761 - El Rey de Las Empanadas</t>
  </si>
  <si>
    <t>10222 - La Chacha Empanadas</t>
  </si>
  <si>
    <t>19742 - Niña Bonita</t>
  </si>
  <si>
    <t>91070 - El Colonial</t>
  </si>
  <si>
    <t>81292 - Pizzeria Alpaca</t>
  </si>
  <si>
    <t>82329 - Tequepana</t>
  </si>
  <si>
    <t>73878 - Cocinita Peruana</t>
  </si>
  <si>
    <t>64293 - Big Nigga Burgers</t>
  </si>
  <si>
    <t>5631 - Los Rodríguez</t>
  </si>
  <si>
    <t>62508 - Hamburgueseria IPA Caballito</t>
  </si>
  <si>
    <t>12568 - Luigy</t>
  </si>
  <si>
    <t>64166 - Perez H Verde</t>
  </si>
  <si>
    <t>99037 - Churro Argento</t>
  </si>
  <si>
    <t>92723 - Quedepostres y más</t>
  </si>
  <si>
    <t>75451 - TequeQueens</t>
  </si>
  <si>
    <t>80540 - Bless Pizza</t>
  </si>
  <si>
    <t>89641 - Eleven Palermo</t>
  </si>
  <si>
    <t>13686 - Monkey Burgers</t>
  </si>
  <si>
    <t>94738 - Feylo Cafe</t>
  </si>
  <si>
    <t>81820 - Somatico</t>
  </si>
  <si>
    <t>74305 - Forza Artesanal</t>
  </si>
  <si>
    <t>46385 - Tartinas</t>
  </si>
  <si>
    <t>84958 - Amibis</t>
  </si>
  <si>
    <t>82083 - Vito Cafe</t>
  </si>
  <si>
    <t>90122 - Hannah Pancheria Vgt</t>
  </si>
  <si>
    <t>86932 - La Farola de Canning en Monte Grande</t>
  </si>
  <si>
    <t>85710 - La Vieja Estacion</t>
  </si>
  <si>
    <t>84020 - Siba Cafe</t>
  </si>
  <si>
    <t>94180 - Liam Fresh Lugano</t>
  </si>
  <si>
    <t>94187 - Don Juan Milanesas</t>
  </si>
  <si>
    <t>87337 - La Huerta</t>
  </si>
  <si>
    <t>13341 - Vespress Café</t>
  </si>
  <si>
    <t>98787 - Jade´s Bakery</t>
  </si>
  <si>
    <t>67215 - Hipolita</t>
  </si>
  <si>
    <t>86784 - Mikhuna Nikkei Sushi</t>
  </si>
  <si>
    <t>82965 - Empanadas y Tequenos Mochima</t>
  </si>
  <si>
    <t>75591 - Tequeños Del Club</t>
  </si>
  <si>
    <t>19022 - Casita China</t>
  </si>
  <si>
    <t>12728 - Chacaíto</t>
  </si>
  <si>
    <t>64309 - Sendai Sushi</t>
  </si>
  <si>
    <t>89501 - Aki Amai</t>
  </si>
  <si>
    <t>95132 - Cioccolato Helado Artesanal</t>
  </si>
  <si>
    <t>96552 - El Origen Del Sabor</t>
  </si>
  <si>
    <t>26443 - Coques Bakery</t>
  </si>
  <si>
    <t>74478 - Ninina Cafe</t>
  </si>
  <si>
    <t>99597 - Imán Shawarma</t>
  </si>
  <si>
    <t>74480 - Para Mi sin Tac</t>
  </si>
  <si>
    <t>81935 - Freszia Helados</t>
  </si>
  <si>
    <t>20277 - Selectos Café de Especialidad</t>
  </si>
  <si>
    <t>82477 - Fiume Helados y Cafe</t>
  </si>
  <si>
    <t>5266 - Mi Matute</t>
  </si>
  <si>
    <t>17480 - el rinconcito</t>
  </si>
  <si>
    <t>17393 - Azul Profundo</t>
  </si>
  <si>
    <t>46102 - La Estacion San Cristobal</t>
  </si>
  <si>
    <t>98698 - Isidro Sushi.</t>
  </si>
  <si>
    <t>46613 - CHURRERIA REAL</t>
  </si>
  <si>
    <t>98659 - Liam Fresh</t>
  </si>
  <si>
    <t>27444 - Cafe Paulin</t>
  </si>
  <si>
    <t>18392 - Classic BA</t>
  </si>
  <si>
    <t>90937 - Panaderia Doña Nini</t>
  </si>
  <si>
    <t>93568 - Aramé Cafeteria</t>
  </si>
  <si>
    <t>8915 - Empanadas La Chacha</t>
  </si>
  <si>
    <t>66968 - Nueza</t>
  </si>
  <si>
    <t>76599 - Saona Pescaderia</t>
  </si>
  <si>
    <t>89184 - Petit Bouquet Panaderia</t>
  </si>
  <si>
    <t>79163 - Distrito Xii</t>
  </si>
  <si>
    <t>8920 - Pizza Show Flores</t>
  </si>
  <si>
    <t>78339 - Pizza Nika</t>
  </si>
  <si>
    <t>10785 - Come Bien!</t>
  </si>
  <si>
    <t>72967 - Estacion Don Orza Pancheria</t>
  </si>
  <si>
    <t>69522 - La Cantina Del Ateneo</t>
  </si>
  <si>
    <t>92827 - X Medio Metro</t>
  </si>
  <si>
    <t>69377 - Empanadas y Pizzas Titi</t>
  </si>
  <si>
    <t>86012 - Siempre Al Diez</t>
  </si>
  <si>
    <t>93597 - Sse Sushi</t>
  </si>
  <si>
    <t>83762 - Biblos Salguero</t>
  </si>
  <si>
    <t>82958 - El Buen Sandwich</t>
  </si>
  <si>
    <t>77840 - Recco Focacceria</t>
  </si>
  <si>
    <t>99575 - Marvi</t>
  </si>
  <si>
    <t>80560 - Gladys Mizraji Kosher</t>
  </si>
  <si>
    <t>88517 - Gluck Caballito</t>
  </si>
  <si>
    <t>4656 - Blossom</t>
  </si>
  <si>
    <t>83838 - Leña - Turbo</t>
  </si>
  <si>
    <t>93670 - Churrería Juanjo</t>
  </si>
  <si>
    <t>91327 - Leña Burger</t>
  </si>
  <si>
    <t>80807 - Pizzeria Pepperoni Mitre</t>
  </si>
  <si>
    <t>84120 - Panes el Trigal Villa Crespo</t>
  </si>
  <si>
    <t>84786 - Martino Ituzaingo</t>
  </si>
  <si>
    <t>74353 - Kodama Fan Store</t>
  </si>
  <si>
    <t>99450 - Pizzality</t>
  </si>
  <si>
    <t>20312 - Qué Cachapas!</t>
  </si>
  <si>
    <t>79180 - Tamanaco.</t>
  </si>
  <si>
    <t>84088 - Incontro Heladeria Cafeteria</t>
  </si>
  <si>
    <t>88952 - Barroco Caseros</t>
  </si>
  <si>
    <t>87942 - Kathys Comida Casera</t>
  </si>
  <si>
    <t>24152 - Tequesnack</t>
  </si>
  <si>
    <t>96192 - Insalatti</t>
  </si>
  <si>
    <t>87868 - Tequecoty</t>
  </si>
  <si>
    <t>16096 - Hormiga Negra</t>
  </si>
  <si>
    <t>18285 - La Hummuseria</t>
  </si>
  <si>
    <t>92813 - Maratona Café Club</t>
  </si>
  <si>
    <t>94232 - Liam Fresh Villa Luro</t>
  </si>
  <si>
    <t>83460 - Veg Food</t>
  </si>
  <si>
    <t>71580 - Delizzie Gluten Free Barrio Norte</t>
  </si>
  <si>
    <t>85590 - Isidro Sushi Olivos</t>
  </si>
  <si>
    <t>83182 - El Club</t>
  </si>
  <si>
    <t>96175 - Pocho Lovers</t>
  </si>
  <si>
    <t>90488 - El Toque Del Maestro</t>
  </si>
  <si>
    <t>93790 - Burger Tilin</t>
  </si>
  <si>
    <t>15255 - Ainara Helados</t>
  </si>
  <si>
    <t>3450 - Moratto</t>
  </si>
  <si>
    <t>97217 - Press Start Burger</t>
  </si>
  <si>
    <t>76413 - Wagashi Pasteleria</t>
  </si>
  <si>
    <t>81630 - San Cafe</t>
  </si>
  <si>
    <t>16766 - El Remanso</t>
  </si>
  <si>
    <t>78589 - Tequeisla</t>
  </si>
  <si>
    <t>98328 - Restaurante Keif</t>
  </si>
  <si>
    <t>99651 - Shaw Sushi</t>
  </si>
  <si>
    <t>58688 - Re.picadas</t>
  </si>
  <si>
    <t>75645 - Los Dos Cañones</t>
  </si>
  <si>
    <t>66908 - Q Arepas Che</t>
  </si>
  <si>
    <t>93385 - Amarelo Cafeteria</t>
  </si>
  <si>
    <t>75684 - Bigbig Donas Lanus Oeste</t>
  </si>
  <si>
    <t>99420 - Doña Angélica</t>
  </si>
  <si>
    <t>10560 - Pizzería Zeta Eme</t>
  </si>
  <si>
    <t>74423 - Chikpi Bar de Hummus</t>
  </si>
  <si>
    <t>71563 - Club de Bar</t>
  </si>
  <si>
    <t>68100 - Kanzo Sushi</t>
  </si>
  <si>
    <t>87763 - Sukha Veganerie</t>
  </si>
  <si>
    <t>84993 - Churreria Las Piruchas</t>
  </si>
  <si>
    <t>78021 - Tarta</t>
  </si>
  <si>
    <t>80641 - Tannu Tuva Smokehouse</t>
  </si>
  <si>
    <t>20187 - La Antigua de Devoto</t>
  </si>
  <si>
    <t>61129 - Sushi'OS</t>
  </si>
  <si>
    <t>78381 - Il Pomodoro Mataderos</t>
  </si>
  <si>
    <t>80262 - Juana la Latina</t>
  </si>
  <si>
    <t>86351 - Culto Cafe</t>
  </si>
  <si>
    <t>73890 - Absenta Mixology Bar</t>
  </si>
  <si>
    <t>72481 - Muchik Gastronomia Peruana</t>
  </si>
  <si>
    <t>95506 - Brasas Del Sur</t>
  </si>
  <si>
    <t>11924 - Pizzería La Ideal</t>
  </si>
  <si>
    <t>86891 - Bcookies</t>
  </si>
  <si>
    <t>21183 - Toffee</t>
  </si>
  <si>
    <t>78780 - Tazones</t>
  </si>
  <si>
    <t>69465 - Petit Bouquet.</t>
  </si>
  <si>
    <t>82350 - Carocito Querido</t>
  </si>
  <si>
    <t>84503 - Mar y Limon Cevicheria</t>
  </si>
  <si>
    <t>84831 - Bocados de los Dioses</t>
  </si>
  <si>
    <t>11441 - Heladería Gaby</t>
  </si>
  <si>
    <t>86279 - Pastel Society</t>
  </si>
  <si>
    <t>92438 - Burger Lemos</t>
  </si>
  <si>
    <t>29464 - Core Italian Street Food</t>
  </si>
  <si>
    <t>86018 - Nuvola</t>
  </si>
  <si>
    <t>94559 - Lo de Claudio Restaurante</t>
  </si>
  <si>
    <t>93170 - Brasa y Vino</t>
  </si>
  <si>
    <t>71969 - Rechevere Restaurante Caballito</t>
  </si>
  <si>
    <t>63551 - Huichula</t>
  </si>
  <si>
    <t>66032 - Lethal Cream Helado Artesanal</t>
  </si>
  <si>
    <t>14081 - Péchés Magda</t>
  </si>
  <si>
    <t>15785 - Big Daddy's Burgers</t>
  </si>
  <si>
    <t>73654 - Kimchi Garden</t>
  </si>
  <si>
    <t>95780 - Dulce Hora Panaderia</t>
  </si>
  <si>
    <t>3610 - Magazzino Deli</t>
  </si>
  <si>
    <t>97690 - Minidelicias Repostería</t>
  </si>
  <si>
    <t>99538 - el Baron</t>
  </si>
  <si>
    <t>85204 - Santos Tequenos</t>
  </si>
  <si>
    <t>61948 - Sui Xin Yi</t>
  </si>
  <si>
    <t>71769 - Las Medialunas Del Abuelo San Jose</t>
  </si>
  <si>
    <t>97676 - Kyoto Sushi BA</t>
  </si>
  <si>
    <t>89386 - Churros Cacholo</t>
  </si>
  <si>
    <t>82998 - La Esquina de Matteo</t>
  </si>
  <si>
    <t>84378 - Donitas Bydih</t>
  </si>
  <si>
    <t>85678 - Sushi 50 Lanus</t>
  </si>
  <si>
    <t>61225 - Arepas Venezolanas Carmencita</t>
  </si>
  <si>
    <t>98691 - Jofa Cookies</t>
  </si>
  <si>
    <t>86720 - El Sabrosito</t>
  </si>
  <si>
    <t>4123 - Trattoria Olivetti</t>
  </si>
  <si>
    <t>74688 - 2Gosushiwok</t>
  </si>
  <si>
    <t>9087 - Famaillá Empanadas Tucumanas</t>
  </si>
  <si>
    <t>92801 - Cantina Directorio</t>
  </si>
  <si>
    <t>95048 - el Sabor de Mi Casa</t>
  </si>
  <si>
    <t>18753 - Bakery By Blossom</t>
  </si>
  <si>
    <t>86860 - La Nota Sushi</t>
  </si>
  <si>
    <t>81686 - Comidas Lamadrid</t>
  </si>
  <si>
    <t>62484 - Pizza Epecuen</t>
  </si>
  <si>
    <t>97697 - Cioccolato Sarandi</t>
  </si>
  <si>
    <t>99411 - Vale's Churros</t>
  </si>
  <si>
    <t>76343 - La Facturera</t>
  </si>
  <si>
    <t>5337 - Dulce Buenos Aires</t>
  </si>
  <si>
    <t>70588 - Cayenna Deli</t>
  </si>
  <si>
    <t>19159 - Delirio</t>
  </si>
  <si>
    <t>27396 - Baum</t>
  </si>
  <si>
    <t>3360 - Mahalo</t>
  </si>
  <si>
    <t>70315 - Donnatella Pizzas</t>
  </si>
  <si>
    <t>71037 - Vecindario Cafe</t>
  </si>
  <si>
    <t>95450 - Panaderia la Fé</t>
  </si>
  <si>
    <t>95750 - Pausa Café.</t>
  </si>
  <si>
    <t>46100 - IVI - Empanadas, Pizzas y Minutas</t>
  </si>
  <si>
    <t>95839 - Dipper´s Hamburgueseria</t>
  </si>
  <si>
    <t>73230 - Hora de la Torta</t>
  </si>
  <si>
    <t>61188 - Tequeñazotheking.ar</t>
  </si>
  <si>
    <t>82160 - Paradise Cookie</t>
  </si>
  <si>
    <t>71658 - Il Mandorla Sin Tacc</t>
  </si>
  <si>
    <t>70563 - Compania de Chocolates</t>
  </si>
  <si>
    <t>18937 - Otherside Waffles &amp; Helados</t>
  </si>
  <si>
    <t>83480 - Los Teque Teque</t>
  </si>
  <si>
    <t>68167 - Churreria Amparo Ramos Mejia</t>
  </si>
  <si>
    <t>85294 - La Vie Bistro Cafe</t>
  </si>
  <si>
    <t>93052 - la Casona de Luisa</t>
  </si>
  <si>
    <t>95153 - Micaela Krenz Pastelería</t>
  </si>
  <si>
    <t>93993 - Restaurante Central</t>
  </si>
  <si>
    <t>85466 - Pancheria 4 Hermanos</t>
  </si>
  <si>
    <t>81695 - Cuquet House</t>
  </si>
  <si>
    <t>70733 - La Manteca Negra</t>
  </si>
  <si>
    <t>87259 - Heladeria Capricci Palermo</t>
  </si>
  <si>
    <t>13258 - Tequegolazo</t>
  </si>
  <si>
    <t>60541 - DONUT TIME. BA</t>
  </si>
  <si>
    <t>85093 - Indian Curry House Sabor y Aroma de la India</t>
  </si>
  <si>
    <t>80894 - Parada 25</t>
  </si>
  <si>
    <t>89867 - Picoleto Helado Artesanal</t>
  </si>
  <si>
    <t>98863 - Burger Ramos Mejia</t>
  </si>
  <si>
    <t>82287 - El Pinche Taco y Mas</t>
  </si>
  <si>
    <t>90491 - Parribon Arg</t>
  </si>
  <si>
    <t>74170 - Dulce Xiomi</t>
  </si>
  <si>
    <t>98374 - Don Napoli</t>
  </si>
  <si>
    <t>4120 - Mark's Deli &amp; Coffee House</t>
  </si>
  <si>
    <t>4341 - Chimu Nikkei</t>
  </si>
  <si>
    <t>84526 - Pocn Viandas</t>
  </si>
  <si>
    <t>86518 - Brownieoreo</t>
  </si>
  <si>
    <t>84451 - Cook N Roll Natural</t>
  </si>
  <si>
    <t>86680 - Vickens Helados Artesanales Devoto</t>
  </si>
  <si>
    <t>87154 - Sazon Market</t>
  </si>
  <si>
    <t>20094 - The Market Pops &amp;bubbles</t>
  </si>
  <si>
    <t>20159 - La Sangucheria de Sampa</t>
  </si>
  <si>
    <t>95562 - Almacen de Sabores Caseros</t>
  </si>
  <si>
    <t>75157 - Empas World</t>
  </si>
  <si>
    <t>82808 - Dolce Pasteleria Caba</t>
  </si>
  <si>
    <t>96758 - Glaseado Cookies</t>
  </si>
  <si>
    <t>88070 - Heladería Que Sabor</t>
  </si>
  <si>
    <t>62204 - Le Panem - Juramento</t>
  </si>
  <si>
    <t>62498 - Bari Keto</t>
  </si>
  <si>
    <t>98523 - Hell's Pizza Alto Avellaneda</t>
  </si>
  <si>
    <t>12018 - Curva la Vaca</t>
  </si>
  <si>
    <t>59752 - Antares Plaza Houssay</t>
  </si>
  <si>
    <t>97219 - Breakfast Pâtisserie</t>
  </si>
  <si>
    <t>69094 - Faluri</t>
  </si>
  <si>
    <t>79392 - Perro y Medio</t>
  </si>
  <si>
    <t>83631 - Nutriviandas Saludables</t>
  </si>
  <si>
    <t>78266 - LA CANASTA DE JUAN QUEVEDO</t>
  </si>
  <si>
    <t>86509 - Milano Urquiza</t>
  </si>
  <si>
    <t>76288 - la bocana</t>
  </si>
  <si>
    <t>90422 - Helados Maggev</t>
  </si>
  <si>
    <t>46701 - YA PUES!! SUSHI</t>
  </si>
  <si>
    <t>84154 - Su Empanadas Caseras</t>
  </si>
  <si>
    <t>81078 - La Nova Parentella</t>
  </si>
  <si>
    <t>92094 - Panchos sanguches hamburguesas arepas La paternal</t>
  </si>
  <si>
    <t>70042 - Bronson Pizza</t>
  </si>
  <si>
    <t>4802 - La Veneziana</t>
  </si>
  <si>
    <t>89235 - San Antonio Pizzeria</t>
  </si>
  <si>
    <t>98124 - Pizza Birra</t>
  </si>
  <si>
    <t>15376 - Via Giovanni</t>
  </si>
  <si>
    <t>34804 - ShawarmaDa</t>
  </si>
  <si>
    <t>88101 - Casa Estomba</t>
  </si>
  <si>
    <t>16914 - Marbet Helados Gourmet</t>
  </si>
  <si>
    <t>58901 - Flamingo Postres</t>
  </si>
  <si>
    <t>66556 - Caversaschi</t>
  </si>
  <si>
    <t>91034 - Aimara Coffe And  de Especialidad</t>
  </si>
  <si>
    <t>91774 - Amuri Focacceria</t>
  </si>
  <si>
    <t>97852 - Amaida</t>
  </si>
  <si>
    <t>77658 - Van Koning</t>
  </si>
  <si>
    <t>6640 - Rico Perú</t>
  </si>
  <si>
    <t>89098 - Bubble Tea House Caballito</t>
  </si>
  <si>
    <t>92697 - Sándwiches By Degusta Express</t>
  </si>
  <si>
    <t>74563 - Panaderia Don Armando Ciccale</t>
  </si>
  <si>
    <t>80309 - Alitas San Chiky</t>
  </si>
  <si>
    <t>15241 - Muntama</t>
  </si>
  <si>
    <t>72359 - Tequeñoño</t>
  </si>
  <si>
    <t>91691 - Kate Salad</t>
  </si>
  <si>
    <t>92963 - Valenti Bakery</t>
  </si>
  <si>
    <t>99495 - Venecia Burgers</t>
  </si>
  <si>
    <t>70910 - Pan &amp; Más panadería artesanal</t>
  </si>
  <si>
    <t>4214 - Mr.Farenheit</t>
  </si>
  <si>
    <t>72886 - Ketortas</t>
  </si>
  <si>
    <t>94600 - la Casona de Jesus</t>
  </si>
  <si>
    <t>21386 - Chs Burger</t>
  </si>
  <si>
    <t>95148 - la Gambeta Pizzería</t>
  </si>
  <si>
    <t>76348 - CHIPICHIP</t>
  </si>
  <si>
    <t>88586 - Gamas Panaderia y Café</t>
  </si>
  <si>
    <t>90605 - Mundo de la Dulzura</t>
  </si>
  <si>
    <t>90302 - Pizzeria Las Canchas Horno a Leña</t>
  </si>
  <si>
    <t>11022 - Los Tres Puentes</t>
  </si>
  <si>
    <t>95457 - P Café &amp; Deli</t>
  </si>
  <si>
    <t>98313 - Yappa Heladeria Artesanal</t>
  </si>
  <si>
    <t>63558 - Don Angelo Gelato e Cafe</t>
  </si>
  <si>
    <t>20287 - Pizza y Quarto</t>
  </si>
  <si>
    <t>76445 - la Sandwicheria.</t>
  </si>
  <si>
    <t>86858 - Tallat</t>
  </si>
  <si>
    <t>88526 - Cevichepe rivadavia</t>
  </si>
  <si>
    <t>87338 - El Patio Cafe</t>
  </si>
  <si>
    <t>46422 - La Caserita Pastas</t>
  </si>
  <si>
    <t>84705 - Bocaccini</t>
  </si>
  <si>
    <t>75363 - Brians Ham Cheese</t>
  </si>
  <si>
    <t>88074 - Onda Cafe</t>
  </si>
  <si>
    <t>94034 - Cuchara Del Mundo</t>
  </si>
  <si>
    <t>9018 - Pizzeria Stefano</t>
  </si>
  <si>
    <t>98419 - Alexia Fresh</t>
  </si>
  <si>
    <t>83674 - Versyburger</t>
  </si>
  <si>
    <t>82790 - Pups</t>
  </si>
  <si>
    <t>91528 - Por otras Calles</t>
  </si>
  <si>
    <t>27393 - Rosatto</t>
  </si>
  <si>
    <t>88769 - Malik Arabe</t>
  </si>
  <si>
    <t>19106 - Barcena Resto Bar</t>
  </si>
  <si>
    <t>9252 - Mi Casita</t>
  </si>
  <si>
    <t>71720 - Il Mandorla Smokehouse</t>
  </si>
  <si>
    <t>94914 - Ccs Coffee Shop</t>
  </si>
  <si>
    <t>91318 - La Nueva Stella Maris Monte Grande</t>
  </si>
  <si>
    <t>92516 - la Fuerza Bar</t>
  </si>
  <si>
    <t>81161 - La Anita Parrilla Restaurant</t>
  </si>
  <si>
    <t>87934 - Pizzeria la Moreno</t>
  </si>
  <si>
    <t>12241 - Dorius Sushi &amp; Wok</t>
  </si>
  <si>
    <t>84825 - Chempanadas Vegan</t>
  </si>
  <si>
    <t>91280 - Al Bait Comida Árabe</t>
  </si>
  <si>
    <t>82844 - Cerveceria Milberg</t>
  </si>
  <si>
    <t>82945 - Parrilla Donato Caseros</t>
  </si>
  <si>
    <t>69478 - Layla S Market</t>
  </si>
  <si>
    <t>14019 - Heladería Glacé</t>
  </si>
  <si>
    <t>94403 - Santimé</t>
  </si>
  <si>
    <t>97071 - Ny Cookie Club</t>
  </si>
  <si>
    <t>75194 - Fornole</t>
  </si>
  <si>
    <t>79972 - Pizzeria la Casona</t>
  </si>
  <si>
    <t>34885 - Loco's X la Pizza</t>
  </si>
  <si>
    <t>80903 - Bsas Burger</t>
  </si>
  <si>
    <t>12139 - Aversa Helados</t>
  </si>
  <si>
    <t>76734 - Edith Cafe</t>
  </si>
  <si>
    <t>58719 - HM Sushi</t>
  </si>
  <si>
    <t>75841 - Don Zanca Pizzeria</t>
  </si>
  <si>
    <t>95029 - Entrepanes Ballester</t>
  </si>
  <si>
    <t>91552 - Que Sabor San Justo</t>
  </si>
  <si>
    <t>62580 - Mundo Donas - Mitre</t>
  </si>
  <si>
    <t>65550 - Beirut Resto Arabe</t>
  </si>
  <si>
    <t>80824 - Rutinka</t>
  </si>
  <si>
    <t>66561 - Kamikashi Makis</t>
  </si>
  <si>
    <t>77837 - Tu Delivery Online</t>
  </si>
  <si>
    <t>72371 - Chanchitos Hurlingham</t>
  </si>
  <si>
    <t>77369 - Reposteria Alma India</t>
  </si>
  <si>
    <t>72301 - Kai Sushi Colegiales</t>
  </si>
  <si>
    <t>95441 - Mi Querencia</t>
  </si>
  <si>
    <t>61166 - Bar Mingo</t>
  </si>
  <si>
    <t>82186 - Sandwicheria el Payador Norte.</t>
  </si>
  <si>
    <t>94953 - Zen Café</t>
  </si>
  <si>
    <t>98483 - Cantina Larrazabal</t>
  </si>
  <si>
    <t>90619 - Helados y Postress</t>
  </si>
  <si>
    <t>62586 - Brandi Lomas de Zamora</t>
  </si>
  <si>
    <t>98498 - Panadería Don Armando</t>
  </si>
  <si>
    <t>24415 - Estilita Mexica Fad Food</t>
  </si>
  <si>
    <t>14024 - Coma y Punto!</t>
  </si>
  <si>
    <t>78721 - Monte Etna Helados</t>
  </si>
  <si>
    <t>62058 - Rock And Sushi</t>
  </si>
  <si>
    <t>84701 - Santa Burga</t>
  </si>
  <si>
    <t>19284 - Esquina Homero Manzi Pizzas</t>
  </si>
  <si>
    <t>99086 - la Brutta Pizzas &amp; Canastitas</t>
  </si>
  <si>
    <t>90635 - El Angosteño</t>
  </si>
  <si>
    <t>85792 - Leños de Quebracho</t>
  </si>
  <si>
    <t>5570 - Empanadas de 10</t>
  </si>
  <si>
    <t>84371 - Pizzas a la Piedra el Leñador Altoke Merlo</t>
  </si>
  <si>
    <t>99476 - Parrilla Lo Del Gordis</t>
  </si>
  <si>
    <t>90295 - La carreta</t>
  </si>
  <si>
    <t>60736 - Alazán Café y Pastelería</t>
  </si>
  <si>
    <t>98311 - Kein Healthy Food</t>
  </si>
  <si>
    <t>17614 - La Napolitana</t>
  </si>
  <si>
    <t>11241 - Isla de Capri</t>
  </si>
  <si>
    <t>82191 - Brocca</t>
  </si>
  <si>
    <t>75872 - Ruiloba</t>
  </si>
  <si>
    <t>12289 - Allungata</t>
  </si>
  <si>
    <t>92998 - la Fonda Del Artigas</t>
  </si>
  <si>
    <t>76200 - Luigi sin Tacc</t>
  </si>
  <si>
    <t>80770 - 611 Pizza</t>
  </si>
  <si>
    <t>92646 - el Kiosko de Rocha</t>
  </si>
  <si>
    <t>77962 - Frutos Del Pacifico</t>
  </si>
  <si>
    <t>77951 - La Tradicional Panaderia</t>
  </si>
  <si>
    <t>79260 - Lele Coffee</t>
  </si>
  <si>
    <t>83465 - El Imperio Pizza a la Piedra</t>
  </si>
  <si>
    <t>70837 - El Patron Del Truck</t>
  </si>
  <si>
    <t>88155 - Rotiseria Montiel</t>
  </si>
  <si>
    <t>16106 - Rústica Pastelería</t>
  </si>
  <si>
    <t>62597 - Cheiro Helados</t>
  </si>
  <si>
    <t>61034 - Bendita Gula.</t>
  </si>
  <si>
    <t>99158 - Panchazo</t>
  </si>
  <si>
    <t>15478 - Gran Bar Danzon</t>
  </si>
  <si>
    <t>61447 - Nagasaki Sushi Fusión</t>
  </si>
  <si>
    <t>15652 - DOC Bar de Vinos</t>
  </si>
  <si>
    <t>83805 - Pandok Microcentro</t>
  </si>
  <si>
    <t>59316 - Brasas y Sabor</t>
  </si>
  <si>
    <t>86478 - Ramallo Club Av Santa Fe</t>
  </si>
  <si>
    <t>75141 - Casa Shawarma</t>
  </si>
  <si>
    <t>71719 - Piadina Lab</t>
  </si>
  <si>
    <t>89173 - Bigote Helados y Cafe</t>
  </si>
  <si>
    <t>95739 - Scookiedoo Bake House</t>
  </si>
  <si>
    <t>95229 - Almacen Criollo Comida Venezolana</t>
  </si>
  <si>
    <t>82058 - Loft</t>
  </si>
  <si>
    <t>5853 - Salute Garibaldi</t>
  </si>
  <si>
    <t>8668 - La Hispano Americana</t>
  </si>
  <si>
    <t>77936 - Mane Cafe</t>
  </si>
  <si>
    <t>20739 - Isla Margarita Devoto</t>
  </si>
  <si>
    <t>86002 - Chickens Winner</t>
  </si>
  <si>
    <t>60504 - Waffles Otherside!</t>
  </si>
  <si>
    <t>67848 - Pizza Goll Palermo</t>
  </si>
  <si>
    <t>98466 - Panadería la Espiga de Oro</t>
  </si>
  <si>
    <t>64610 - Churros Arg</t>
  </si>
  <si>
    <t>86621 - Galeria Pastel</t>
  </si>
  <si>
    <t>97771 - Ferdy's</t>
  </si>
  <si>
    <t>81113 - Heladeria Canela</t>
  </si>
  <si>
    <t>87438 - Felices Pastas</t>
  </si>
  <si>
    <t>70162 - Street Churros</t>
  </si>
  <si>
    <t>98377 - Tierra Cafetera</t>
  </si>
  <si>
    <t>76115 - Heladeria Vibean</t>
  </si>
  <si>
    <t>96426 - Pizzeria Mia 8</t>
  </si>
  <si>
    <t>78928 - Pizzeria Pepperoni Ramos Mejia</t>
  </si>
  <si>
    <t>19984 - Las Picadas de Don Giuseppe</t>
  </si>
  <si>
    <t>16533 - Vuelta de Haedo</t>
  </si>
  <si>
    <t>87073 - Pizzeria Scorpio Caba</t>
  </si>
  <si>
    <t>65451 - Wichburgers Ramos</t>
  </si>
  <si>
    <t>58763 - FUKAI SUSHI BA</t>
  </si>
  <si>
    <t>95130 - Pancheria Dikma Merlo</t>
  </si>
  <si>
    <t>84641 - La Mereta</t>
  </si>
  <si>
    <t>66371 - Cumbre</t>
  </si>
  <si>
    <t>12292 - Jikan Sushi</t>
  </si>
  <si>
    <t>92522 - Huila Cafe</t>
  </si>
  <si>
    <t>13962 - La Antigua</t>
  </si>
  <si>
    <t>78980 - La Dulce Lole Panaderia y Cafeteria</t>
  </si>
  <si>
    <t>89789 - Fifi Almacen</t>
  </si>
  <si>
    <t>82298 - Katsubo Sushi And Wok</t>
  </si>
  <si>
    <t>82769 - Bulldog Burgers San Martin</t>
  </si>
  <si>
    <t>68724 - Churritos</t>
  </si>
  <si>
    <t>80233 - Pizzeria Don Elio</t>
  </si>
  <si>
    <t>17560 - Bar de Fondo</t>
  </si>
  <si>
    <t>66392 - Marycarmen Delivery y Take Away</t>
  </si>
  <si>
    <t>94395 - Antojitos Dulces Boulogne</t>
  </si>
  <si>
    <t>91593 - Pizza Madre Martinez</t>
  </si>
  <si>
    <t>92274 - Los Primos restaurante</t>
  </si>
  <si>
    <t>94163 - Heladeria 881</t>
  </si>
  <si>
    <t>46666 - Tenshi sushi</t>
  </si>
  <si>
    <t>72998 - Grazie Pastas</t>
  </si>
  <si>
    <t>75719 - Santa Croce</t>
  </si>
  <si>
    <t>61184 - Mora Confiteria Ciudad Jardin</t>
  </si>
  <si>
    <t>81156 - A Piece Of</t>
  </si>
  <si>
    <t>92346 - la Sandwichemiga</t>
  </si>
  <si>
    <t>84689 - Frescolatto</t>
  </si>
  <si>
    <t>73428 - Bodegon Club Parque Patricios</t>
  </si>
  <si>
    <t>78412 - Donut Makers Bakery S</t>
  </si>
  <si>
    <t>20923 - Magics Waffles</t>
  </si>
  <si>
    <t>86679 - La Despensa Mataderos</t>
  </si>
  <si>
    <t>88199 - Pink And Blue Pasteleria</t>
  </si>
  <si>
    <t>9235 - La Matera</t>
  </si>
  <si>
    <t>82552 - Empa Market</t>
  </si>
  <si>
    <t>64046 - Portico Helados y Cafe Caballito</t>
  </si>
  <si>
    <t>89587 - Curva la Vaca Sandwich</t>
  </si>
  <si>
    <t>92422 - Parrilla Brasa Bar</t>
  </si>
  <si>
    <t>91028 - A Matar O Morir Pizzas</t>
  </si>
  <si>
    <t>76188 - Copani Puro Chocolate</t>
  </si>
  <si>
    <t>18383 - Pizzeria Las Palmas</t>
  </si>
  <si>
    <t>81029 - Heladeria Bastian</t>
  </si>
  <si>
    <t>98969 - Mein Sushi Devoto</t>
  </si>
  <si>
    <t>16273 - Donado Cremas Heladas</t>
  </si>
  <si>
    <t>17825 - Pizzería Los Chicos</t>
  </si>
  <si>
    <t>19986 - Nuevo Tempo Pizzeria</t>
  </si>
  <si>
    <t>16167 - Altaburger</t>
  </si>
  <si>
    <t>34160 - Estancia Don Gines</t>
  </si>
  <si>
    <t>78473 - Brod Pizzeria</t>
  </si>
  <si>
    <t>19483 - Golden Sushi</t>
  </si>
  <si>
    <t>19141 - Balcarce Café</t>
  </si>
  <si>
    <t>75626 - La Caprichosa Pizzas</t>
  </si>
  <si>
    <t>34478 - CIAO SUSHI</t>
  </si>
  <si>
    <t>91077 - Rico Sabor - Empanadas y más</t>
  </si>
  <si>
    <t>82598 - Sushi May Padua</t>
  </si>
  <si>
    <t>67306 - Vegan Burger</t>
  </si>
  <si>
    <t>9869 - Itatí Confitería</t>
  </si>
  <si>
    <t>97710 - Donut Makers Bakery Recoleta</t>
  </si>
  <si>
    <t>85072 - El Rey Del Sandwich Del Oeste Norte</t>
  </si>
  <si>
    <t>34687 - ''La Familia''</t>
  </si>
  <si>
    <t>77676 - Pizzeria Rafa Lanus</t>
  </si>
  <si>
    <t>95159 - Minimal Sushi</t>
  </si>
  <si>
    <t>12665 - Churros rico antojito</t>
  </si>
  <si>
    <t>97381 - Casa Guefi</t>
  </si>
  <si>
    <t>34444 - Boombap</t>
  </si>
  <si>
    <t>19150 - Kung Food</t>
  </si>
  <si>
    <t>11190 - Isla Negra Chocolates</t>
  </si>
  <si>
    <t>87967 - De la Panza</t>
  </si>
  <si>
    <t>77068 - Gelee Helados</t>
  </si>
  <si>
    <t>68158 - Este Oeste L</t>
  </si>
  <si>
    <t>82775 - Buenos Aires Panaderia</t>
  </si>
  <si>
    <t>92682 - Wai Hou</t>
  </si>
  <si>
    <t>17754 - Payé Porteño</t>
  </si>
  <si>
    <t>67278 - Rinconvegan By la Rinconada</t>
  </si>
  <si>
    <t>92684 - Jala Tova</t>
  </si>
  <si>
    <t>19627 - TEQUEBOSS</t>
  </si>
  <si>
    <t>16569 - Joy Pizza</t>
  </si>
  <si>
    <t>93984 - Fifty 50 Sushi</t>
  </si>
  <si>
    <t>91801 - A la Gran Pizza Quilmes</t>
  </si>
  <si>
    <t>95864 - Fungaria</t>
  </si>
  <si>
    <t>78043 - Comidas Del Pana</t>
  </si>
  <si>
    <t>71789 - Teque Vane</t>
  </si>
  <si>
    <t>8800 - Lo de Juan</t>
  </si>
  <si>
    <t>27971 - Gourmet Criollo</t>
  </si>
  <si>
    <t>92717 - Shawar Man</t>
  </si>
  <si>
    <t>95647 - Empanadas Al Salteñazo</t>
  </si>
  <si>
    <t>15739 - Heladería Flores</t>
  </si>
  <si>
    <t>89903 - Punto Dulce Oro</t>
  </si>
  <si>
    <t>96254 - ...JcP....</t>
  </si>
  <si>
    <t>72963 - La Koshka</t>
  </si>
  <si>
    <t>74693 - Mokana Cafe</t>
  </si>
  <si>
    <t>25805 - La Farola de Scalabrini Ortiz</t>
  </si>
  <si>
    <t>12795 - Waffles Pop</t>
  </si>
  <si>
    <t>65936 - Real Pizza</t>
  </si>
  <si>
    <t>86522 - Velvet Cake</t>
  </si>
  <si>
    <t>72019 - Restaurante Don Hilario</t>
  </si>
  <si>
    <t>88122 - Plaza Pizzerias</t>
  </si>
  <si>
    <t>90077 - Bigger Comida Rapida</t>
  </si>
  <si>
    <t>98453 - Parrilla Rotiseria el Guajiro</t>
  </si>
  <si>
    <t>95917 - Burgercel</t>
  </si>
  <si>
    <t>80097 - Macarena Express</t>
  </si>
  <si>
    <t>84312 - Paizza</t>
  </si>
  <si>
    <t>61599 - Maula Cantina</t>
  </si>
  <si>
    <t>73333 - Show Del Pollo Iii</t>
  </si>
  <si>
    <t>94026 - Feniix Pizzeria</t>
  </si>
  <si>
    <t>82140 - Helados Crown</t>
  </si>
  <si>
    <t>95617 - Luqué Cakes</t>
  </si>
  <si>
    <t>86406 - Señor Camello</t>
  </si>
  <si>
    <t>66237 - Citta Caffe</t>
  </si>
  <si>
    <t>93571 - Pancho Quirno Sf</t>
  </si>
  <si>
    <t>19663 - Celta Bar</t>
  </si>
  <si>
    <t>90213 - Placeres Simples</t>
  </si>
  <si>
    <t>75799 - Shawarma Al Salam</t>
  </si>
  <si>
    <t>73074 - Bodegon Argento Dot</t>
  </si>
  <si>
    <t>21052 - Kappo Sushi</t>
  </si>
  <si>
    <t>99322 - Bajonazo 247</t>
  </si>
  <si>
    <t>86214 - Los Ruiz</t>
  </si>
  <si>
    <t>61431 - Capricci</t>
  </si>
  <si>
    <t>35240 - La Casa de la Hamburguesa</t>
  </si>
  <si>
    <t>80855 - El Menu de Mi Casa</t>
  </si>
  <si>
    <t>88131 - Jovi Pasteleria</t>
  </si>
  <si>
    <t>99001 - la Mila Factory</t>
  </si>
  <si>
    <t>92358 - Brozziano Empanadas Av la Plata</t>
  </si>
  <si>
    <t>86769 - Crown Hamburguesas</t>
  </si>
  <si>
    <t>80289 - Sandwicheria Bynnon</t>
  </si>
  <si>
    <t>85139 - Focca Foccaceria</t>
  </si>
  <si>
    <t>93830 - Lo de Patri</t>
  </si>
  <si>
    <t>79669 - Jonys</t>
  </si>
  <si>
    <t>95661 - Unaghi Sushi</t>
  </si>
  <si>
    <t>19615 - Pimienta Negra</t>
  </si>
  <si>
    <t>95946 - Maneki Neko Sushi</t>
  </si>
  <si>
    <t>14922 - Mundo Cocoa</t>
  </si>
  <si>
    <t>9812 - Passion Heladeria Artesanal</t>
  </si>
  <si>
    <t>94105 - Luigi´s Salumeria San Fernando</t>
  </si>
  <si>
    <t>97630 - Eterna Coffee And Brunch</t>
  </si>
  <si>
    <t>59173 - Nush Pastelería</t>
  </si>
  <si>
    <t>19782 - Lo de Jimena</t>
  </si>
  <si>
    <t>85702 - Arepas D Lugo</t>
  </si>
  <si>
    <t>78020 - Picomex</t>
  </si>
  <si>
    <t>96760 - Chiringuito Pastelero</t>
  </si>
  <si>
    <t>9106 - Pepa´s Pizza</t>
  </si>
  <si>
    <t>81028 - La Mary Parrilla</t>
  </si>
  <si>
    <t>75782 - Selva Mercado &amp; Cafe</t>
  </si>
  <si>
    <t>84225 - La Cocina de Mi Abuelo Crisano</t>
  </si>
  <si>
    <t>69976 - Joes Grill Galerias Pacifico</t>
  </si>
  <si>
    <t>67488 - Mila Pasion</t>
  </si>
  <si>
    <t>26723 - turk baba</t>
  </si>
  <si>
    <t>89682 - Stretti Helados</t>
  </si>
  <si>
    <t>98089 - TequeAcriz</t>
  </si>
  <si>
    <t>16778 - Panadería El Encanto</t>
  </si>
  <si>
    <t>16164 - La Choripanería</t>
  </si>
  <si>
    <t>89739 - Vecchio Gelato</t>
  </si>
  <si>
    <t>88046 - Gramo Caffe</t>
  </si>
  <si>
    <t>97560 - Tequeñitos Calientes los Teques</t>
  </si>
  <si>
    <t>77405 - Tiyezerk</t>
  </si>
  <si>
    <t>83773 - Alfares</t>
  </si>
  <si>
    <t>92128 - Tercer Tiempo Parrilla</t>
  </si>
  <si>
    <t>6489 - Pascale</t>
  </si>
  <si>
    <t>16381 - Usina Cafetera Comidas y Deli</t>
  </si>
  <si>
    <t>97286 - Smoke Burger Gluten Free</t>
  </si>
  <si>
    <t>11310 - El Jardín de las Pizzas</t>
  </si>
  <si>
    <t>84422 - Gino Helados</t>
  </si>
  <si>
    <t>90392 - Sr Rocoto</t>
  </si>
  <si>
    <t>11723 - 420 Cuatroveinte</t>
  </si>
  <si>
    <t>19527 - Tu Miga Favorita</t>
  </si>
  <si>
    <t>75842 - Marcel Helados</t>
  </si>
  <si>
    <t>60157 - El Bifardo</t>
  </si>
  <si>
    <t>76610 - La Roble Panaderia</t>
  </si>
  <si>
    <t>98102 - Ohana Pizza Ituzaingo</t>
  </si>
  <si>
    <t>95657 - 20 30 Cafe</t>
  </si>
  <si>
    <t>87048 - La Campiña Banfield</t>
  </si>
  <si>
    <t>99324 - Burgermonts</t>
  </si>
  <si>
    <t>84304 - Me Pinta Pizzeria</t>
  </si>
  <si>
    <t>79558 - el de Lavalle</t>
  </si>
  <si>
    <t>66720 - El Sazon Venezolano</t>
  </si>
  <si>
    <t>96733 - Taba 52 Casa de Carnes</t>
  </si>
  <si>
    <t>96511 - Lo de Vero</t>
  </si>
  <si>
    <t>25641 - Esdul Haedo</t>
  </si>
  <si>
    <t>95122 - Vinnies Thames</t>
  </si>
  <si>
    <t>80596 - Fm Pizzas y Empanadas</t>
  </si>
  <si>
    <t>76017 - Nano´s Food And Drink</t>
  </si>
  <si>
    <t>91574 - Panadería y Confitería el Progreso de Vivy &amp; Marce</t>
  </si>
  <si>
    <t>68973 - Tu Churro</t>
  </si>
  <si>
    <t>99615 - Keyfit Brunch</t>
  </si>
  <si>
    <t>8801 - Pizza Club</t>
  </si>
  <si>
    <t>89276 - Chickenking</t>
  </si>
  <si>
    <t>73119 - Rotiseria Lo de Yoli</t>
  </si>
  <si>
    <t>76504 - Cacao Chocolat</t>
  </si>
  <si>
    <t>95018 - Positano Pasteleria</t>
  </si>
  <si>
    <t>69798 - Milanesas Queen</t>
  </si>
  <si>
    <t>91398 - Fidemar Sushi Villa Madero</t>
  </si>
  <si>
    <t>19526 - Donut Makers</t>
  </si>
  <si>
    <t>74772 - El Rey Del Pollo Tonelero</t>
  </si>
  <si>
    <t>77648 - Que Sabor Helados</t>
  </si>
  <si>
    <t>98469 - Fuego Pizza</t>
  </si>
  <si>
    <t>79359 - Pizzeria el Valle Del Nilo</t>
  </si>
  <si>
    <t>89516 - Napo</t>
  </si>
  <si>
    <t>6375 - Sushi Placer</t>
  </si>
  <si>
    <t>79835 - Restaurante Jyt</t>
  </si>
  <si>
    <t>97078 - Lo de Pedro Panchos y Mas</t>
  </si>
  <si>
    <t>86591 - Country Resto Banfield</t>
  </si>
  <si>
    <t>61084 - La Muzza Pizzas y Empanadas</t>
  </si>
  <si>
    <t>82297 - Gourmet Hunho</t>
  </si>
  <si>
    <t>81853 - Fiorita</t>
  </si>
  <si>
    <t>14619 - Tomaco Vegan</t>
  </si>
  <si>
    <t>90078 - Venenorte</t>
  </si>
  <si>
    <t>97730 - Astor Empanadas</t>
  </si>
  <si>
    <t>60586 - Chicha y Pasteles</t>
  </si>
  <si>
    <t>93998 - Don Agustin</t>
  </si>
  <si>
    <t>98825 - Fergus Ar</t>
  </si>
  <si>
    <t>83193 - Plaza Esteban</t>
  </si>
  <si>
    <t>91660 - Amore Cookies Villa del parque</t>
  </si>
  <si>
    <t>71880 - Bubble Tea House</t>
  </si>
  <si>
    <t>9366 - Doña Rosita</t>
  </si>
  <si>
    <t>83646 - Pizzeria Vip Chacabuco</t>
  </si>
  <si>
    <t>74698 - Parrilla la Costanera</t>
  </si>
  <si>
    <t>79184 - Fest Green</t>
  </si>
  <si>
    <t>97019 - Saori Sushi</t>
  </si>
  <si>
    <t>63326 - Mostachofoodies</t>
  </si>
  <si>
    <t>11614 - Contentissimo</t>
  </si>
  <si>
    <t>99381 - los Mellis Helados</t>
  </si>
  <si>
    <t>12594 - Brasa del Diablo</t>
  </si>
  <si>
    <t>90272 - Ricas Empanadas Viamonte</t>
  </si>
  <si>
    <t>69530 - Dina Medialuna</t>
  </si>
  <si>
    <t>3247 - Taco Express</t>
  </si>
  <si>
    <t>96531 - Dulce Hora Carranza</t>
  </si>
  <si>
    <t>77821 - A 2 Manos</t>
  </si>
  <si>
    <t>90829 - Bonamassa - Comidas</t>
  </si>
  <si>
    <t>13787 - Harina Pizzas &amp; Empanadas</t>
  </si>
  <si>
    <t>3381 - Cervelar</t>
  </si>
  <si>
    <t>24479 - Dimax Pizzas &amp; Empanadas</t>
  </si>
  <si>
    <t>66096 - San Severino Pizzeria</t>
  </si>
  <si>
    <t>62111 - Daiu 1 - Panadería, Confitería y Sandwiches</t>
  </si>
  <si>
    <t>66489 - MAWA</t>
  </si>
  <si>
    <t>92993 - el Emperador Parrilla</t>
  </si>
  <si>
    <t>84934 - Dogstar</t>
  </si>
  <si>
    <t>76617 - Obra</t>
  </si>
  <si>
    <t>88725 - Almirante Donn Cerveza</t>
  </si>
  <si>
    <t>95547 - Lo de Nico Comidas</t>
  </si>
  <si>
    <t>93459 - Guido Pasta</t>
  </si>
  <si>
    <t>69847 - Tokyo Roll</t>
  </si>
  <si>
    <t>85558 - Heladeria Bears</t>
  </si>
  <si>
    <t>8777 - Lola Mora</t>
  </si>
  <si>
    <t>93734 - Heladeria Vincenzo</t>
  </si>
  <si>
    <t>94951 - Sambuchito</t>
  </si>
  <si>
    <t>90945 - Los Platitos</t>
  </si>
  <si>
    <t>85972 - AL PASO by Seda y Sal</t>
  </si>
  <si>
    <t>77796 - Cat Beans Cafe de Especialidad</t>
  </si>
  <si>
    <t>95038 - Brutal Burgers</t>
  </si>
  <si>
    <t>58731 - Baraka Shawarma Haedo</t>
  </si>
  <si>
    <t>68556 - General</t>
  </si>
  <si>
    <t>89430 - Heladeria que Sabor Moreno</t>
  </si>
  <si>
    <t>80657 - Dulces sin Culpa</t>
  </si>
  <si>
    <t>88042 - Candela Cafe</t>
  </si>
  <si>
    <t>25851 - Sopressata Almacén De Fiambres</t>
  </si>
  <si>
    <t>90860 - Empanadas Franco Suizo</t>
  </si>
  <si>
    <t>95234 - El Arte de la Pizza</t>
  </si>
  <si>
    <t>67459 - Nicolita</t>
  </si>
  <si>
    <t>84286 - La Fiestica</t>
  </si>
  <si>
    <t>96532 - Jopo Helados</t>
  </si>
  <si>
    <t>25913 - la Romana - Caballito</t>
  </si>
  <si>
    <t>86403 - Marche</t>
  </si>
  <si>
    <t>95896 - Dulce Hora Colegiales</t>
  </si>
  <si>
    <t>71515 - Ginger Sushi</t>
  </si>
  <si>
    <t>10854 - Heladería Rochita</t>
  </si>
  <si>
    <t>18357 - Estacion de Milanesas</t>
  </si>
  <si>
    <t>4450 - Sushi Bravo Mar</t>
  </si>
  <si>
    <t>13494 - Los Dos Amigos</t>
  </si>
  <si>
    <t>35065 - La Buona Giornata</t>
  </si>
  <si>
    <t>61913 - Juanito Patisserie - Recoleta</t>
  </si>
  <si>
    <t>81364 - El Milanesero Ramos</t>
  </si>
  <si>
    <t>90220 - Round</t>
  </si>
  <si>
    <t>94133 - Don Juan Pizza</t>
  </si>
  <si>
    <t>70727 - Sarita la Saltita</t>
  </si>
  <si>
    <t>92578 - Lo de Pino Rotiseria</t>
  </si>
  <si>
    <t>95722 - Estacion Del Pancho</t>
  </si>
  <si>
    <t>84499 - Taiyo</t>
  </si>
  <si>
    <t>82236 - Churrito´s Quilmes</t>
  </si>
  <si>
    <t>86586 - Bodegon el Aviador</t>
  </si>
  <si>
    <t>95134 - Good Dog - Benavidez</t>
  </si>
  <si>
    <t>92742 - Dulce Hora Temperley</t>
  </si>
  <si>
    <t>90558 - La Perlita Restaurante Av Jujuy</t>
  </si>
  <si>
    <t>88630 - Shawarma laarabita</t>
  </si>
  <si>
    <t>91273 - Brickell Cafe</t>
  </si>
  <si>
    <t>98870 - Mari Dulce</t>
  </si>
  <si>
    <t>25240 - Sushi Sun</t>
  </si>
  <si>
    <t>85717 - Sei tu Lanus</t>
  </si>
  <si>
    <t>98387 - The Rolo Burgers</t>
  </si>
  <si>
    <t>98715 - Panchos Gitano</t>
  </si>
  <si>
    <t>72191 - Sarma</t>
  </si>
  <si>
    <t>77311 - Meat House</t>
  </si>
  <si>
    <t>89804 - La Casona Resto y Cafe</t>
  </si>
  <si>
    <t>91271 - De Odas</t>
  </si>
  <si>
    <t>79958 - Rotiseria Pinamar</t>
  </si>
  <si>
    <t>51334 - Nonno Mingo</t>
  </si>
  <si>
    <t>73914 - Pizzeria Rinconada Express</t>
  </si>
  <si>
    <t>79333 - Pizzeria Barrio</t>
  </si>
  <si>
    <t>96974 - Pipa San Fernando</t>
  </si>
  <si>
    <t>68950 - Anezka</t>
  </si>
  <si>
    <t>92036 - El Puestico!</t>
  </si>
  <si>
    <t>93909 - Guayoyo Comida Venezolana</t>
  </si>
  <si>
    <t>97569 - Mas que Pizza Ramos</t>
  </si>
  <si>
    <t>64121 - En Lo de Ambar</t>
  </si>
  <si>
    <t>75709 - Los Castillines</t>
  </si>
  <si>
    <t>4393 - París Burger</t>
  </si>
  <si>
    <t>82977 - Er Maracucho</t>
  </si>
  <si>
    <t>92050 - Lunitas Rico</t>
  </si>
  <si>
    <t>96334 - René Cantina</t>
  </si>
  <si>
    <t>92548 - Heladeria Campceli</t>
  </si>
  <si>
    <t>94458 - Vilaró Sushi &amp; Wine</t>
  </si>
  <si>
    <t>78001 - Misky Panaderia y Confiteria</t>
  </si>
  <si>
    <t>8347 - Deltoro Burgers</t>
  </si>
  <si>
    <t>81553 - Ice Dreams Helados</t>
  </si>
  <si>
    <t>99482 - Burger Quirno</t>
  </si>
  <si>
    <t>89680 - Crt Burgers</t>
  </si>
  <si>
    <t>96653 - Chertto</t>
  </si>
  <si>
    <t>91400 - Modry Helados</t>
  </si>
  <si>
    <t>67700 - Salad Sushi</t>
  </si>
  <si>
    <t>75803 - Buffet Vecinos de Alem</t>
  </si>
  <si>
    <t>89827 - Ramacca Gluten Free Food</t>
  </si>
  <si>
    <t>82514 - La Cocina de Papel Ba</t>
  </si>
  <si>
    <t>84578 - Fredy Sandwiches Miga</t>
  </si>
  <si>
    <t>91530 - Tequeñosdeloeste</t>
  </si>
  <si>
    <t>94396 - Lampanada Ezeiza</t>
  </si>
  <si>
    <t>83491 - Sandwicheria Loren</t>
  </si>
  <si>
    <t>81468 - Heladeria Treglia</t>
  </si>
  <si>
    <t>20073 - Tequeños Addiction lomas</t>
  </si>
  <si>
    <t>81579 - De la Plaza Pizzeria</t>
  </si>
  <si>
    <t>91339 - Clorindo</t>
  </si>
  <si>
    <t>97302 - Famulari</t>
  </si>
  <si>
    <t>90946 - S.A.P</t>
  </si>
  <si>
    <t>96964 - Yo Argentino No Lo Entenderias</t>
  </si>
  <si>
    <t>6020 - La Barrera Pizza y Pasta</t>
  </si>
  <si>
    <t>83894 - Las Medialunas Del Abuelo Casanova</t>
  </si>
  <si>
    <t>75832 - El Rey Del Pollo Quilmes</t>
  </si>
  <si>
    <t>66276 - Taio</t>
  </si>
  <si>
    <t>27239 - Mihana</t>
  </si>
  <si>
    <t>4680 - French Cookie</t>
  </si>
  <si>
    <t>88325 - Dolce Helados Artesanales</t>
  </si>
  <si>
    <t>77832 - Milanesa Show</t>
  </si>
  <si>
    <t>19417 - Errantes Bar</t>
  </si>
  <si>
    <t>66794 - La Feria Food Milanesas</t>
  </si>
  <si>
    <t>93108 - Nuovo Posto Alem</t>
  </si>
  <si>
    <t>96715 - Botanic Gelato &amp; Cafe</t>
  </si>
  <si>
    <t>78736 - Matteo Gourmet</t>
  </si>
  <si>
    <t>85216 - Delicias en Migas</t>
  </si>
  <si>
    <t>88305 - Mister Vip Sushi</t>
  </si>
  <si>
    <t>84189 - Tequerico Arg</t>
  </si>
  <si>
    <t>94719 - Carry Helados Monte Grande</t>
  </si>
  <si>
    <t>93267 - la Tanita Panaderia y Confirteria</t>
  </si>
  <si>
    <t>80099 - La Tortilleria</t>
  </si>
  <si>
    <t>89654 - El Circulo Perfecto</t>
  </si>
  <si>
    <t>76503 - Heladeria Dany</t>
  </si>
  <si>
    <t>34830 - MaSabor</t>
  </si>
  <si>
    <t>75134 - Tirana Burger</t>
  </si>
  <si>
    <t>75941 - Besares Dolce</t>
  </si>
  <si>
    <t>77284 - Burrimex</t>
  </si>
  <si>
    <t>93098 - Pizzería Argentina - Burzaco</t>
  </si>
  <si>
    <t>76585 - Gut Gut Coffee Food</t>
  </si>
  <si>
    <t>96952 - Myburger.ramos</t>
  </si>
  <si>
    <t>87797 - Magic Cakes</t>
  </si>
  <si>
    <t>88828 - Aguayharina</t>
  </si>
  <si>
    <t>79008 - Sr Pancho</t>
  </si>
  <si>
    <t>96514 - M Wok</t>
  </si>
  <si>
    <t>98216 - Fuego y Muzza</t>
  </si>
  <si>
    <t>82202 - La Suizo Helados</t>
  </si>
  <si>
    <t>88488 - Mona Store</t>
  </si>
  <si>
    <t>98076 - Greg &amp; Luis Café de Especialidad</t>
  </si>
  <si>
    <t>85487 - El Club Del Sandwich Palomar</t>
  </si>
  <si>
    <t>95031 - Chipi Go</t>
  </si>
  <si>
    <t>20376 - Glace Helados Devoto</t>
  </si>
  <si>
    <t>73808 - Victoria Plaza Restaurante</t>
  </si>
  <si>
    <t>92446 - Akerman Pasteleria</t>
  </si>
  <si>
    <t>62643 - Mas de Lo Nuestro</t>
  </si>
  <si>
    <t>72775 - Blue Resto</t>
  </si>
  <si>
    <t>77242 - Fabrica de Pastas San Ramon</t>
  </si>
  <si>
    <t>96987 - la Farola Pizzeria</t>
  </si>
  <si>
    <t>81967 - Martine Patisserie</t>
  </si>
  <si>
    <t>12424 - Postres Shaddai</t>
  </si>
  <si>
    <t>85728 - Don Tincho</t>
  </si>
  <si>
    <t>91989 - Milangueria Canning</t>
  </si>
  <si>
    <t>94982 - Bou Resto</t>
  </si>
  <si>
    <t>7072 - El Complice</t>
  </si>
  <si>
    <t>89888 - Washington Gutierrez el Rey de la Milanesa</t>
  </si>
  <si>
    <t>89132 - Que Sabor Helado</t>
  </si>
  <si>
    <t>97154 - Perlatto Helados Lanús Oeste</t>
  </si>
  <si>
    <t>95950 - Mahjong</t>
  </si>
  <si>
    <t>78276 - Mordisco Feliz</t>
  </si>
  <si>
    <t>93403 - Panaderia Reconquista</t>
  </si>
  <si>
    <t>88524 - Sangucheria Churito</t>
  </si>
  <si>
    <t>89404 - LO DE VIGO</t>
  </si>
  <si>
    <t>69307 - Dionisio Ballester</t>
  </si>
  <si>
    <t>102382 - Poke Sushi</t>
  </si>
  <si>
    <t>88156 - Hot Dog Panamericano</t>
  </si>
  <si>
    <t>90678 - Waffles Chacarita</t>
  </si>
  <si>
    <t>92171 - Shalom Casa de Comidas</t>
  </si>
  <si>
    <t>79170 - Malavida Club</t>
  </si>
  <si>
    <t>24678 - Maf Sazón</t>
  </si>
  <si>
    <t>97972 - la Pasteleria sin Gluten</t>
  </si>
  <si>
    <t>92537 - Heladeria Donado Beccar</t>
  </si>
  <si>
    <t>11271 - Paulina Cocina De Mar Y Tierra</t>
  </si>
  <si>
    <t>35132 - Legno Burgers</t>
  </si>
  <si>
    <t>84314 - Gran Pablo Ba</t>
  </si>
  <si>
    <t>99399 - Don Pollo - el Mejor Pollo Al Spiedo</t>
  </si>
  <si>
    <t>75288 - Mercado de Comidas</t>
  </si>
  <si>
    <t>96356 - Samara</t>
  </si>
  <si>
    <t>83869 - Sweet Cakes Monte Grande</t>
  </si>
  <si>
    <t>75092 - Tutta Pizza</t>
  </si>
  <si>
    <t>94210 - Dulceria Miakro</t>
  </si>
  <si>
    <t>87532 - Xxl Pizza X Metro</t>
  </si>
  <si>
    <t>88449 - La Esmeralda Sabores Veganos</t>
  </si>
  <si>
    <t>95779 - Perritos Calientes Ramos</t>
  </si>
  <si>
    <t>94798 - Wraps &amp; Shout – San Luis</t>
  </si>
  <si>
    <t>79592 - Yorkies</t>
  </si>
  <si>
    <t>90689 - Salamanca San Martin</t>
  </si>
  <si>
    <t>83697 - Acai Helados</t>
  </si>
  <si>
    <t>16688 - Kingo Beers...</t>
  </si>
  <si>
    <t>89724 - Mana Sushi</t>
  </si>
  <si>
    <t>92205 - Misia Paula</t>
  </si>
  <si>
    <t>13746 - Harina Desayunos &amp; Meriendas</t>
  </si>
  <si>
    <t>20803 - Casa de Miga</t>
  </si>
  <si>
    <t>85163 - Rotiseria Nico</t>
  </si>
  <si>
    <t>74645 - Pizzashot</t>
  </si>
  <si>
    <t>46066 - Karam</t>
  </si>
  <si>
    <t>20176 - TequeWins</t>
  </si>
  <si>
    <t>89447 - Mkruso</t>
  </si>
  <si>
    <t>90327 - Tres Restaurante</t>
  </si>
  <si>
    <t>89165 - Fenix Virreyes</t>
  </si>
  <si>
    <t>89381 - Pizzarda</t>
  </si>
  <si>
    <t>61465 - Hamburguesas Mendoza</t>
  </si>
  <si>
    <t>72056 - Pujol Restobeer</t>
  </si>
  <si>
    <t>79370 - Sabores Del Maestro</t>
  </si>
  <si>
    <t>83881 - Margarita Lanus</t>
  </si>
  <si>
    <t>69734 - Villarrica</t>
  </si>
  <si>
    <t>62090 - La Burbuja Restaurante</t>
  </si>
  <si>
    <t>16496 - Romagnoli</t>
  </si>
  <si>
    <t>3958 - The Market Burger</t>
  </si>
  <si>
    <t>86367 - Singluteria Monserrat</t>
  </si>
  <si>
    <t>90147 - Metele que Son Pasteles</t>
  </si>
  <si>
    <t>83319 - Las Delicias de Rodolfo Moron</t>
  </si>
  <si>
    <t>94981 - Bou Sushi</t>
  </si>
  <si>
    <t>97513 - Puro Cafe</t>
  </si>
  <si>
    <t>18606 - Milapizza</t>
  </si>
  <si>
    <t>92110 - Fat Factory</t>
  </si>
  <si>
    <t>97879 - Somos Palta</t>
  </si>
  <si>
    <t>92562 - la Stessa Venezia</t>
  </si>
  <si>
    <t>92766 - Lo de Pablito</t>
  </si>
  <si>
    <t>77653 - El Estallido</t>
  </si>
  <si>
    <t>23887 - Questa Pizza</t>
  </si>
  <si>
    <t>97896 - Rebake</t>
  </si>
  <si>
    <t>88392 - Heladeria que Sabor Ramos Mejia</t>
  </si>
  <si>
    <t>93555 - Luzuheladeria</t>
  </si>
  <si>
    <t>82137 - Jl Rotiseria Ituzaingo</t>
  </si>
  <si>
    <t>84252 - 7Estrella</t>
  </si>
  <si>
    <t>90360 - Wonka Salad</t>
  </si>
  <si>
    <t>62093 - Pizzeria la Adroguense</t>
  </si>
  <si>
    <t>88307 - Garage Pizza</t>
  </si>
  <si>
    <t>84133 - Geiko Sushi Burzaco</t>
  </si>
  <si>
    <t>85630 - Pizzeria Popeye el Palomar</t>
  </si>
  <si>
    <t>87732 - Picadas Carrao</t>
  </si>
  <si>
    <t>80494 - Territorio Bohemian Cafe y Pasteleria</t>
  </si>
  <si>
    <t>88984 - Miguitas Tequeños</t>
  </si>
  <si>
    <t>89255 - Horno de Barrio</t>
  </si>
  <si>
    <t>80440 - Appore</t>
  </si>
  <si>
    <t>66890 - Capitan Burgers</t>
  </si>
  <si>
    <t>5538 - Betarraga</t>
  </si>
  <si>
    <t>97036 - Pitburger</t>
  </si>
  <si>
    <t>82715 - Roimadulce</t>
  </si>
  <si>
    <t>90518 - La Konga Sabores Del Peru</t>
  </si>
  <si>
    <t>92240 - Candy Coffee</t>
  </si>
  <si>
    <t>89085 - Pizzeria Uno Mas Uno</t>
  </si>
  <si>
    <t>86282 - Momentosdulces</t>
  </si>
  <si>
    <t>81245 - Aleph</t>
  </si>
  <si>
    <t>90186 - Bon Mangiare el Arte Del Buen Comer</t>
  </si>
  <si>
    <t>96873 - Local Almacen</t>
  </si>
  <si>
    <t>67358 - Green Grove</t>
  </si>
  <si>
    <t>98352 - Heladeria Tandil</t>
  </si>
  <si>
    <t>91932 - El Galpon de los Tequeños</t>
  </si>
  <si>
    <t>93054 - San Mar</t>
  </si>
  <si>
    <t>97040 - la Nonnina Beccar</t>
  </si>
  <si>
    <t>63097 - Bulebar</t>
  </si>
  <si>
    <t>12454 - Flodeis</t>
  </si>
  <si>
    <t>88502 - Che Manolo Sandwiches</t>
  </si>
  <si>
    <t>76675 - Federado Cafe</t>
  </si>
  <si>
    <t>98025 - Empanadas Doña Rosa</t>
  </si>
  <si>
    <t>90887 - Casita Pizzas Artesanales y Empanadas De autor</t>
  </si>
  <si>
    <t>96030 - Monte Pio Heladeria</t>
  </si>
  <si>
    <t>87467 - El Golpe</t>
  </si>
  <si>
    <t>18813 - Tienda Milanesas</t>
  </si>
  <si>
    <t>90153 - Lm Comidas</t>
  </si>
  <si>
    <t>91728 - Pizzas y Empanadas Las Tapas</t>
  </si>
  <si>
    <t>72947 - Tatos Bar</t>
  </si>
  <si>
    <t>80001 - Florinda Coffee House</t>
  </si>
  <si>
    <t>19236 - Tequeremos Full</t>
  </si>
  <si>
    <t>88423 - Pizzas Caesars</t>
  </si>
  <si>
    <t>67208 - Burgerli Envios</t>
  </si>
  <si>
    <t>3461 - Rock and Ribs</t>
  </si>
  <si>
    <t>86649 - 2D Cafe Lomas</t>
  </si>
  <si>
    <t>97920 - Brest Patisserie Devoto</t>
  </si>
  <si>
    <t>93969 - Vegan Gourmet</t>
  </si>
  <si>
    <t>94620 - Senda Sushi</t>
  </si>
  <si>
    <t>76282 - Chelitos Fast Food</t>
  </si>
  <si>
    <t>18605 - The Coffee Store Resto</t>
  </si>
  <si>
    <t>89660 - Lupo Cafe</t>
  </si>
  <si>
    <t>63353 - El Buen Gusto Barracas</t>
  </si>
  <si>
    <t>65320 - Frahel Helados Merlo</t>
  </si>
  <si>
    <t>98891 - Sushimil</t>
  </si>
  <si>
    <t>96408 - el Rincon de Cole</t>
  </si>
  <si>
    <t>75358 - Cafe Luan</t>
  </si>
  <si>
    <t>68853 - Helados Gluten Free Lomas</t>
  </si>
  <si>
    <t>88161 - Heladeria Ofelia</t>
  </si>
  <si>
    <t>97580 - la Cura Malal.</t>
  </si>
  <si>
    <t>14132 - Via Flaminia</t>
  </si>
  <si>
    <t>78309 - IL Nuovo Fratello Heladería</t>
  </si>
  <si>
    <t>19639 - Esquina Homero Manzi Comidas</t>
  </si>
  <si>
    <t>18255 - La Lasagnería</t>
  </si>
  <si>
    <t>96308 - Junos Pizza</t>
  </si>
  <si>
    <t>84682 - Roll Ando</t>
  </si>
  <si>
    <t>90674 - Iru Vermú</t>
  </si>
  <si>
    <t>95241 - Trovare Gelato</t>
  </si>
  <si>
    <t>73621 - Espacio Gourmet Caseros</t>
  </si>
  <si>
    <t>24449 - mamitita comidas caseras</t>
  </si>
  <si>
    <t>62112 - Don German Urquiza</t>
  </si>
  <si>
    <t>89697 - Entremuzzas</t>
  </si>
  <si>
    <t>81202 - Duopan</t>
  </si>
  <si>
    <t>97827 - Il Bombon - Heladeria Artesanal</t>
  </si>
  <si>
    <t>86526 - La Gulita</t>
  </si>
  <si>
    <t>90631 - El Jefecito Empanadas</t>
  </si>
  <si>
    <t>73339 - Guiri Burgers</t>
  </si>
  <si>
    <t>11530 - La Nueva Acuario</t>
  </si>
  <si>
    <t>87729 - Guala Pizzeria</t>
  </si>
  <si>
    <t>96835 - Benito Empanadas</t>
  </si>
  <si>
    <t>90072 - La Cocina de Gus Boulogne</t>
  </si>
  <si>
    <t>79363 - Pedilo Aca</t>
  </si>
  <si>
    <t>69311 - Sabor Urbano Lomitos</t>
  </si>
  <si>
    <t>95440 - Mouth Burger</t>
  </si>
  <si>
    <t>91701 - Hosoi</t>
  </si>
  <si>
    <t>96190 - Rame Fast Food</t>
  </si>
  <si>
    <t>88304 - Salad World</t>
  </si>
  <si>
    <t>89871 - Sweet Cats</t>
  </si>
  <si>
    <t>96861 - Donuts-Galy</t>
  </si>
  <si>
    <t>91172 - Opiparo Pizza y Cafe</t>
  </si>
  <si>
    <t>96958 - Nonnitos Market Coffee</t>
  </si>
  <si>
    <t>87183 - Sandwicheria Mi Sueño</t>
  </si>
  <si>
    <t>96112 - Pizzeria Martina</t>
  </si>
  <si>
    <t>86363 - Don Torpollo</t>
  </si>
  <si>
    <t>97970 - la Cocina de Qky</t>
  </si>
  <si>
    <t>60752 - La Cantina China</t>
  </si>
  <si>
    <t>78965 - Bendito Cafe Devoto</t>
  </si>
  <si>
    <t>88281 - San Telmo Vegano</t>
  </si>
  <si>
    <t>91684 - Pelagallis Burger</t>
  </si>
  <si>
    <t>95398 - Kaffee Klub</t>
  </si>
  <si>
    <t>94614 - Glam Coffe</t>
  </si>
  <si>
    <t>98588 - Ajeno</t>
  </si>
  <si>
    <t>82356 - Luana Pasteleria</t>
  </si>
  <si>
    <t>20698 - tu comida venezolana</t>
  </si>
  <si>
    <t>96396 - Dulce Tentacion Postres</t>
  </si>
  <si>
    <t>88207 - Shogun Sushi San Andres</t>
  </si>
  <si>
    <t>82148 - Don Flores Pizza X Metro</t>
  </si>
  <si>
    <t>95434 - Chocorisimo Caba</t>
  </si>
  <si>
    <t>97919 - Brest Patisserie Villa Luro</t>
  </si>
  <si>
    <t>83210 - Rasenna Focaccia</t>
  </si>
  <si>
    <t>71434 - Vane Rolls</t>
  </si>
  <si>
    <t>24652 - Porthos</t>
  </si>
  <si>
    <t>80895 - Ultra Burger</t>
  </si>
  <si>
    <t>93676 - Gourmet Lian</t>
  </si>
  <si>
    <t>86785 - Wrap Up Caseros</t>
  </si>
  <si>
    <t>73566 - Container Coffee</t>
  </si>
  <si>
    <t>94078 - Sui Gele - Palermo</t>
  </si>
  <si>
    <t>95713 - Sabores de Casa Comidas Caseras</t>
  </si>
  <si>
    <t>78802 - Justo Pizza Resto Cafe</t>
  </si>
  <si>
    <t>8758 - The Best</t>
  </si>
  <si>
    <t>91717 - La Cabaña Heladeria</t>
  </si>
  <si>
    <t>82968 - Saboreando</t>
  </si>
  <si>
    <t>89846 - Empa S World</t>
  </si>
  <si>
    <t>49557 - Bien Argento</t>
  </si>
  <si>
    <t>76550 - Vibo Helados Parque Chacabuco</t>
  </si>
  <si>
    <t>92617 - Api Gustos</t>
  </si>
  <si>
    <t>69881 - Tequerock</t>
  </si>
  <si>
    <t>59610 - Milán</t>
  </si>
  <si>
    <t>78667 - Angelica Congreso</t>
  </si>
  <si>
    <t>14167 - Parfait Tequeños</t>
  </si>
  <si>
    <t>81681 - Heladeria el 1001</t>
  </si>
  <si>
    <t>80453 - Barile Di Pizza</t>
  </si>
  <si>
    <t>84199 - Bonett Club</t>
  </si>
  <si>
    <t>46418 - El Rey del Sándwich</t>
  </si>
  <si>
    <t>9121 - Heladeria Bella Donna</t>
  </si>
  <si>
    <t>84989 - Heladeria Farbatto Lanus</t>
  </si>
  <si>
    <t>95954 - Nina Brasas</t>
  </si>
  <si>
    <t>88208 - Solo Ensaladas San Andres</t>
  </si>
  <si>
    <t>97520 - la Bodega Del Queso</t>
  </si>
  <si>
    <t>65797 - Bar los Laureles Barracas</t>
  </si>
  <si>
    <t>58663 - Wok de Flores</t>
  </si>
  <si>
    <t>72551 - Cremas Heladas la Matera Artesanal</t>
  </si>
  <si>
    <t>89306 - Los Altos de San Lorenzo</t>
  </si>
  <si>
    <t>68083 - Menta y Limon Vegan</t>
  </si>
  <si>
    <t>87832 - ARGENTO BURGER</t>
  </si>
  <si>
    <t>72470 - Rest Zarpado</t>
  </si>
  <si>
    <t>15025 - Quesar Delicatesses</t>
  </si>
  <si>
    <t>98952 - Iuliani Cucina Pastas - Pizzas Empanadas</t>
  </si>
  <si>
    <t>13300 - Jaime Burgers</t>
  </si>
  <si>
    <t>77747 - Hot Dog Palermos</t>
  </si>
  <si>
    <t>73828 - Panaderia la Elegida</t>
  </si>
  <si>
    <t>95525 - Hot Dog Brothers</t>
  </si>
  <si>
    <t>73559 - Gordostruck</t>
  </si>
  <si>
    <t>90671 - Sonda</t>
  </si>
  <si>
    <t>86729 - Pizza Guerrero</t>
  </si>
  <si>
    <t>20425 - Arepas Che.</t>
  </si>
  <si>
    <t>87646 - Panaderia Sabores</t>
  </si>
  <si>
    <t>88278 - El Sabrosito Sandwiches</t>
  </si>
  <si>
    <t>21005 - karens cakes</t>
  </si>
  <si>
    <t>76939 - Falafelandia</t>
  </si>
  <si>
    <t>91188 - Sofiasweet.ar</t>
  </si>
  <si>
    <t>41038 - Migas Dulces</t>
  </si>
  <si>
    <t>3801 - Cook N' Roll</t>
  </si>
  <si>
    <t>71932 - Beer Varsovia</t>
  </si>
  <si>
    <t>98338 - Chamuyero Sandwiches</t>
  </si>
  <si>
    <t>93129 - Pizzeria Kio</t>
  </si>
  <si>
    <t>69619 - Pablos Low Cost</t>
  </si>
  <si>
    <t>81047 - Franka Co</t>
  </si>
  <si>
    <t>74657 - Fe Panaderias</t>
  </si>
  <si>
    <t>63461 - Moona Bakery</t>
  </si>
  <si>
    <t>34445 - Sebi Pizzeria</t>
  </si>
  <si>
    <t>75107 - Hamborguesa</t>
  </si>
  <si>
    <t>91410 - Sabor y Samba</t>
  </si>
  <si>
    <t>67808 - Verdi Bodegon</t>
  </si>
  <si>
    <t>34392 - Vicen Restaurant y Pizzas</t>
  </si>
  <si>
    <t>73204 - Quito Pizzas</t>
  </si>
  <si>
    <t>26115 - GF CHACARITA</t>
  </si>
  <si>
    <t>91248 - North Drinck</t>
  </si>
  <si>
    <t>69134 - Al Nour</t>
  </si>
  <si>
    <t>89460 - Heladeria que Sabor Lomas</t>
  </si>
  <si>
    <t>9395 - Heladería Santolin</t>
  </si>
  <si>
    <t>80101 - Heladeria Naranjo en Flor</t>
  </si>
  <si>
    <t>83424 - Sundae Heladeria Artesanal</t>
  </si>
  <si>
    <t>86842 - Guxto</t>
  </si>
  <si>
    <t>91770 - Crujipollo</t>
  </si>
  <si>
    <t>27072 - La Octava Maravilla</t>
  </si>
  <si>
    <t>89034 - Uff! que Sabroso</t>
  </si>
  <si>
    <t>20548 - Patagonia Danuë</t>
  </si>
  <si>
    <t>98071 - Piatto Rosso</t>
  </si>
  <si>
    <t>91081 - Pancheburgers</t>
  </si>
  <si>
    <t>84232 - Ragu Focacceria</t>
  </si>
  <si>
    <t>64896 - La Gale</t>
  </si>
  <si>
    <t>34193 - Taiyakis</t>
  </si>
  <si>
    <t>96541 - Bed Fried Chicken</t>
  </si>
  <si>
    <t>93785 - Sui Gele - Leloir</t>
  </si>
  <si>
    <t>91378 - Mtc Smash Burgers</t>
  </si>
  <si>
    <t>90318 - Panchos99</t>
  </si>
  <si>
    <t>71988 - Azucar y Knela</t>
  </si>
  <si>
    <t>19924 - Madison Cafe</t>
  </si>
  <si>
    <t>88746 - Miguitas Sandwiches</t>
  </si>
  <si>
    <t>80815 - Bestia Cafe</t>
  </si>
  <si>
    <t>14313 - Mezze Delicatessen</t>
  </si>
  <si>
    <t>78404 - Delta Burger</t>
  </si>
  <si>
    <t>67429 - Olimpo Bar Cafe</t>
  </si>
  <si>
    <t>95394 - el Poblado Restaurante</t>
  </si>
  <si>
    <t>74651 - Dog Town Burgers</t>
  </si>
  <si>
    <t>46155 - Rincón de Salta</t>
  </si>
  <si>
    <t>98827 - Bonaburgers</t>
  </si>
  <si>
    <t>70570 - Coffe Street</t>
  </si>
  <si>
    <t>67881 - Ama Pasta</t>
  </si>
  <si>
    <t>89418 - Sushi Sam Avellaneda</t>
  </si>
  <si>
    <t>80886 - Helados Suiza</t>
  </si>
  <si>
    <t>94457 - la Paniteca</t>
  </si>
  <si>
    <t>91592 - Malcom Café</t>
  </si>
  <si>
    <t>88309 - China Food</t>
  </si>
  <si>
    <t>75081 - Xmash</t>
  </si>
  <si>
    <t>84409 - Dun Momentos Dulces</t>
  </si>
  <si>
    <t>96834 - Empanadas Don Benito</t>
  </si>
  <si>
    <t>17813 - La Poesía</t>
  </si>
  <si>
    <t>77061 - Fillippo Helados</t>
  </si>
  <si>
    <t>81646 - Panaderia Venecia</t>
  </si>
  <si>
    <t>87541 - Tropical Pizzas y Milas</t>
  </si>
  <si>
    <t>66991 - Akira Sushi Matheu</t>
  </si>
  <si>
    <t>79357 - El Desafio</t>
  </si>
  <si>
    <t>88500 - Sabores de Shanghai</t>
  </si>
  <si>
    <t>87403 - La Vera Pasta</t>
  </si>
  <si>
    <t>60749 - Sushi dag - Palermo</t>
  </si>
  <si>
    <t>75935 - Punto Fijo Cafe Express</t>
  </si>
  <si>
    <t>79041 - Arte Sano Munro</t>
  </si>
  <si>
    <t>96259 - la Burgueria San Martin</t>
  </si>
  <si>
    <t>85397 - Kaori Sushi</t>
  </si>
  <si>
    <t>95334 - Parrilla Gcla</t>
  </si>
  <si>
    <t>68166 - Complejo Oak</t>
  </si>
  <si>
    <t>75714 - Brooklynburguer</t>
  </si>
  <si>
    <t>92077 - Urano Food</t>
  </si>
  <si>
    <t>83222 - Estacion de Sabores</t>
  </si>
  <si>
    <t>89373 - Piupos</t>
  </si>
  <si>
    <t>46419 - La Caserita</t>
  </si>
  <si>
    <t>84888 - Pizzería Il Sapore.</t>
  </si>
  <si>
    <t>91550 - Las Marias Picadas</t>
  </si>
  <si>
    <t>92502 - Pastas que Delicia</t>
  </si>
  <si>
    <t>68419 - El Taller Pizza a la Parrilla</t>
  </si>
  <si>
    <t>95327 - Genoma Urbano</t>
  </si>
  <si>
    <t>96298 - Rotisería - Dany</t>
  </si>
  <si>
    <t>86085 - Ciao Pana</t>
  </si>
  <si>
    <t>63029 - Barthale Deli</t>
  </si>
  <si>
    <t>90398 - Suculentas</t>
  </si>
  <si>
    <t>12034 - Nacha Bar</t>
  </si>
  <si>
    <t>19042 - Canchera</t>
  </si>
  <si>
    <t>75385 - Luccio Pizza a la Piedra</t>
  </si>
  <si>
    <t>90019 - La Casa de Nelly</t>
  </si>
  <si>
    <t>58796 - Kimay Sushi</t>
  </si>
  <si>
    <t>87548 - El Rincon Venezolano</t>
  </si>
  <si>
    <t>93280 - 10 De10 Av. Álvarez Jonte 2400</t>
  </si>
  <si>
    <t>3809 - Milion</t>
  </si>
  <si>
    <t>88961 - Casa Pepi</t>
  </si>
  <si>
    <t>82956 - Co Fi Cafe y Helados</t>
  </si>
  <si>
    <t>94410 - Amenadiel</t>
  </si>
  <si>
    <t>92251 - Tercer Tiempo Bar</t>
  </si>
  <si>
    <t>81771 - Cara de Papa</t>
  </si>
  <si>
    <t>21647 - Las Delicias</t>
  </si>
  <si>
    <t>90721 - Calma Cookies</t>
  </si>
  <si>
    <t>98779 - Il Duetto Pizza</t>
  </si>
  <si>
    <t>65322 - Te Prometo Helado Artesanal</t>
  </si>
  <si>
    <t>20374 - M y M puro sabor</t>
  </si>
  <si>
    <t>84327 - Cositas Ricas Ba</t>
  </si>
  <si>
    <t>67484 - Tenso Cafe de Especialidad</t>
  </si>
  <si>
    <t>89136 - Madre Fuego</t>
  </si>
  <si>
    <t>61190 - The Creams</t>
  </si>
  <si>
    <t>87529 - Lo de Juan - Casa de Comidas</t>
  </si>
  <si>
    <t>59414 - Heladería Vitruvio.</t>
  </si>
  <si>
    <t>98099 - la Lolita Pizzeria</t>
  </si>
  <si>
    <t>96067 - Forza Cafe</t>
  </si>
  <si>
    <t>85655 - Wonka Helado</t>
  </si>
  <si>
    <t>73014 - Milanga Dot</t>
  </si>
  <si>
    <t>91603 - Munna Burg</t>
  </si>
  <si>
    <t>83155 - Cookies Ñomy Ñomy</t>
  </si>
  <si>
    <t>77908 - Don Emilio Bodegon</t>
  </si>
  <si>
    <t>87081 - Ina</t>
  </si>
  <si>
    <t>89027 - Miguitas Tortas y Postres</t>
  </si>
  <si>
    <t>88159 - Tequesabor</t>
  </si>
  <si>
    <t>56036 - achalay,veggie</t>
  </si>
  <si>
    <t>96780 - Sandwichería el Encuentro</t>
  </si>
  <si>
    <t>80146 - Heladeria Gostoso</t>
  </si>
  <si>
    <t>96427 - el Gaucho Parrilla</t>
  </si>
  <si>
    <t>90516 - El Wok Magico de China</t>
  </si>
  <si>
    <t>73870 - Makiko Sushi</t>
  </si>
  <si>
    <t>93711 - la Vibe</t>
  </si>
  <si>
    <t>87149 - Disanto</t>
  </si>
  <si>
    <t>99066 - Ww Wraps &amp; Woks</t>
  </si>
  <si>
    <t>80509 - Oldies</t>
  </si>
  <si>
    <t>94877 - Milanguita</t>
  </si>
  <si>
    <t>78680 - La Florida Comida China</t>
  </si>
  <si>
    <t>86520 - Coliseo Padel Valentin Alsina</t>
  </si>
  <si>
    <t>63250 - Heladeria Paia</t>
  </si>
  <si>
    <t>98841 - The Creamery Co</t>
  </si>
  <si>
    <t>80215 - Jucha Banfield</t>
  </si>
  <si>
    <t>89309 - Heladería To Maien</t>
  </si>
  <si>
    <t>90563 - Chacho</t>
  </si>
  <si>
    <t>77104 - Locos por el Pan</t>
  </si>
  <si>
    <t>95605 - Heladeria Craft Ice Cream</t>
  </si>
  <si>
    <t>96457 - Cocina Chifa Fusión</t>
  </si>
  <si>
    <t>92203 - Virtuosa Burger Muñiz</t>
  </si>
  <si>
    <t>84291 - Empanadas de 10 Caseros</t>
  </si>
  <si>
    <t>90833 - Tomi Heladería Artesanal</t>
  </si>
  <si>
    <t>84729 - Panaderia Libertad</t>
  </si>
  <si>
    <t>73155 - Batalla Mila Lomitos</t>
  </si>
  <si>
    <t>80533 - Chavela Beer Club</t>
  </si>
  <si>
    <t>73066 - Pitigliano Cafeteria Estilo Italiano</t>
  </si>
  <si>
    <t>90511 - Sanchez y Sanchez Cafeteria</t>
  </si>
  <si>
    <t>73096 - Pork Sandwichs</t>
  </si>
  <si>
    <t>75276 - Mr Green Coffee</t>
  </si>
  <si>
    <t>93513 - Pizzas Al Molde de 32 Cm</t>
  </si>
  <si>
    <t>24701 - The Mitre Bar Restaurant</t>
  </si>
  <si>
    <t>60970 - Cocina Peruana</t>
  </si>
  <si>
    <t>64186 - Tandilera Lomas</t>
  </si>
  <si>
    <t>13381 - Daikon Sushi</t>
  </si>
  <si>
    <t>78165 - Eze Parrilla Minutas</t>
  </si>
  <si>
    <t>94310 - Mood Tentazioni</t>
  </si>
  <si>
    <t>13122 - Sweet Emi</t>
  </si>
  <si>
    <t>73386 - Queseria de Mi sin Ti Villa Mitre</t>
  </si>
  <si>
    <t>94549 - Manucho Pizzeria</t>
  </si>
  <si>
    <t>94227 - Tia la Pochi</t>
  </si>
  <si>
    <t>75174 - Luan Bistro</t>
  </si>
  <si>
    <t>24818 - Freeport</t>
  </si>
  <si>
    <t>81393 - Bembona Helados y Cafe</t>
  </si>
  <si>
    <t>98351 - Fratello Pizza Al Taglio</t>
  </si>
  <si>
    <t>95806 - Heladería Calchaquí</t>
  </si>
  <si>
    <t>96782 - la Cantina Ciudadela</t>
  </si>
  <si>
    <t>93162 - Carminia Cafe</t>
  </si>
  <si>
    <t>85580 - Tequeños Oeste</t>
  </si>
  <si>
    <t>78779 - Res Hamburguesas</t>
  </si>
  <si>
    <t>66797 - La Feria Food Caribean</t>
  </si>
  <si>
    <t>97992 - Muchas Papas</t>
  </si>
  <si>
    <t>97454 - Ryujin</t>
  </si>
  <si>
    <t>93115 - Comidita Pa Llevar</t>
  </si>
  <si>
    <t>81291 - Passffee Cafe</t>
  </si>
  <si>
    <t>78148 - Healthy Haven Food</t>
  </si>
  <si>
    <t>95875 - Heladitos Milo</t>
  </si>
  <si>
    <t>94547 - Dulcevitto</t>
  </si>
  <si>
    <t>83168 - Parada Portela Ba</t>
  </si>
  <si>
    <t>3526 - Burger Mood</t>
  </si>
  <si>
    <t>89502 - La Churreria Castelar</t>
  </si>
  <si>
    <t>3357 - Alta Arepa</t>
  </si>
  <si>
    <t>81258 - Tienda Moto Cafe</t>
  </si>
  <si>
    <t>80428 - Pizzeria San Cayetano Eva Peron</t>
  </si>
  <si>
    <t>82163 - Heladeria Yeni</t>
  </si>
  <si>
    <t>69275 - 100 Argento</t>
  </si>
  <si>
    <t>92407 - The Good Beef B.</t>
  </si>
  <si>
    <t>63866 - El Bodegon de Ale</t>
  </si>
  <si>
    <t>96113 - Gusto's</t>
  </si>
  <si>
    <t>5905 - La Cofradia</t>
  </si>
  <si>
    <t>73932 - Altas Burgers Caseros</t>
  </si>
  <si>
    <t>79862 - Sabor Criollo Villa Luro</t>
  </si>
  <si>
    <t>71987 - Organica Beiro</t>
  </si>
  <si>
    <t>96632 - la Bella Napoli.</t>
  </si>
  <si>
    <t>90010 - El Conde Hamburguesas y Sandwiches</t>
  </si>
  <si>
    <t>82392 - Helados Altri</t>
  </si>
  <si>
    <t>94165 - Prettabakery.ok</t>
  </si>
  <si>
    <t>97720 - Delturista Juncal Coffee</t>
  </si>
  <si>
    <t>92420 - Fifty 50 Burger</t>
  </si>
  <si>
    <t>96225 - Pepin 28.7</t>
  </si>
  <si>
    <t>88160 - Seven Days Cocina Bar</t>
  </si>
  <si>
    <t>88220 - Sushi May Haedo</t>
  </si>
  <si>
    <t>71860 - Mi Peace Villa Luro</t>
  </si>
  <si>
    <t>69633 - Pablos</t>
  </si>
  <si>
    <t>87485 - Loscora</t>
  </si>
  <si>
    <t>63230 - Amarello Heladeria Artesanal</t>
  </si>
  <si>
    <t>59537 - Qky Snacks Caballito</t>
  </si>
  <si>
    <t>82001 - Deleite</t>
  </si>
  <si>
    <t>73097 - El Ternero Enloquecido</t>
  </si>
  <si>
    <t>79311 - Senise Quesos y Fiambres</t>
  </si>
  <si>
    <t>75324 - Sandwiches de Miga Ironi</t>
  </si>
  <si>
    <t>90861 - Casita Pizzas y Empanadas de Autor</t>
  </si>
  <si>
    <t>21450 - Heladería Koppos</t>
  </si>
  <si>
    <t>64614 - Nativos Food</t>
  </si>
  <si>
    <t>46216 - Norishaka Sushi</t>
  </si>
  <si>
    <t>89426 - Bambu Almagro</t>
  </si>
  <si>
    <t>85363 - Rinova Helados</t>
  </si>
  <si>
    <t>87178 - Hamburguesas Goldis</t>
  </si>
  <si>
    <t>80567 - Radal Cafe</t>
  </si>
  <si>
    <t>96368 - Runway24 Burgers y Fries</t>
  </si>
  <si>
    <t>89519 - Victorica Pizza a la Leña</t>
  </si>
  <si>
    <t>66187 - Garay Parrilla</t>
  </si>
  <si>
    <t>86725 - Rinconcito Dominicano</t>
  </si>
  <si>
    <t>72366 - Tequebabi</t>
  </si>
  <si>
    <t>92257 - que Delicia - Pizzas y Empanadas</t>
  </si>
  <si>
    <t>91968 - Buffet Arzeno</t>
  </si>
  <si>
    <t>93086 - Style Donas 1</t>
  </si>
  <si>
    <t>77338 - Bouque</t>
  </si>
  <si>
    <t>14020 - Tomodachi Sushi</t>
  </si>
  <si>
    <t>94449 - Vossosimportante</t>
  </si>
  <si>
    <t>79620 - El Palenque Mataderos</t>
  </si>
  <si>
    <t>87971 - La Chiviteria Ciudadela</t>
  </si>
  <si>
    <t>92493 - Patagonía</t>
  </si>
  <si>
    <t>92256 - Holy Beer</t>
  </si>
  <si>
    <t>86033 - Lirio Cafe</t>
  </si>
  <si>
    <t>84785 - Panaderia la Esperanza</t>
  </si>
  <si>
    <t>93528 - Jucha Pasteleria</t>
  </si>
  <si>
    <t>78144 - Guli Cafe</t>
  </si>
  <si>
    <t>87801 - Canele Patisserie</t>
  </si>
  <si>
    <t>93184 - Pica de Sal Panadería</t>
  </si>
  <si>
    <t>76104 - Mardiros</t>
  </si>
  <si>
    <t>86010 - El Castillo de Sandro Resto Bar</t>
  </si>
  <si>
    <t>83213 - Lo de Jorgito Picadas</t>
  </si>
  <si>
    <t>89734 - Dulce Agustina</t>
  </si>
  <si>
    <t>88202 - Sushi One San Andres</t>
  </si>
  <si>
    <t>86772 - Oveja Negra Cafeteria</t>
  </si>
  <si>
    <t>83635 - Nucha Bakery</t>
  </si>
  <si>
    <t>89551 - Helados Pincho</t>
  </si>
  <si>
    <t>27082 - Patiom Pizzas</t>
  </si>
  <si>
    <t>97047 - Mont Blanc Rosario</t>
  </si>
  <si>
    <t>97596 - Heladeria Mercurio</t>
  </si>
  <si>
    <t>91346 - Tree Healthy Food</t>
  </si>
  <si>
    <t>81581 - Sr Antonio Restaurante</t>
  </si>
  <si>
    <t>71786 - El Anguante Food</t>
  </si>
  <si>
    <t>92491 - Lo de Ased</t>
  </si>
  <si>
    <t>19745 - La Taberna de Don Osvaldo</t>
  </si>
  <si>
    <t>86311 - Panaderia el Trigal Caba</t>
  </si>
  <si>
    <t>73720 - Bar de Bandera</t>
  </si>
  <si>
    <t>94299 - Toshiro Kitchen</t>
  </si>
  <si>
    <t>63270 - Yuzu Ramen y Dumplings</t>
  </si>
  <si>
    <t>86983 - Tequeñeros</t>
  </si>
  <si>
    <t>93828 - Il Segreto Dei Nonni</t>
  </si>
  <si>
    <t>93591 - Green Food Villa Dominico</t>
  </si>
  <si>
    <t>77042 - Uzuki Sushi</t>
  </si>
  <si>
    <t>84426 - Hecho en la Pasteleria</t>
  </si>
  <si>
    <t>78790 - Brasasv</t>
  </si>
  <si>
    <t>82946 - A Lo de Carlitos</t>
  </si>
  <si>
    <t>82700 - Tata One Sushi</t>
  </si>
  <si>
    <t>73296 - La Pasion de Rosas</t>
  </si>
  <si>
    <t>65776 - Don Boni Ramos</t>
  </si>
  <si>
    <t>75931 - Cafe Registrado</t>
  </si>
  <si>
    <t>88963 - Doira</t>
  </si>
  <si>
    <t>34821 - Taste And Meet</t>
  </si>
  <si>
    <t>81879 - La Nueva Litoral</t>
  </si>
  <si>
    <t>90400 - Paladar Negro Grill</t>
  </si>
  <si>
    <t>76990 - Amor y Cacao 2</t>
  </si>
  <si>
    <t>88607 - Lili Coffe Restaurant</t>
  </si>
  <si>
    <t>89131 - Santas Delicias</t>
  </si>
  <si>
    <t>86867 - Sandwicheria la Vieja Estacion</t>
  </si>
  <si>
    <t>91274 - Jupiter Churros</t>
  </si>
  <si>
    <t>66833 - La Feria Food Caribean Milanesas</t>
  </si>
  <si>
    <t>15385 - Memei Bistró &amp; Café</t>
  </si>
  <si>
    <t>90595 - Formaggio Pizzas y Empanadas</t>
  </si>
  <si>
    <t>92249 - Jugos Emi y Clari - Palermo</t>
  </si>
  <si>
    <t>87324 - 5 Esquinas Pizzeria</t>
  </si>
  <si>
    <t>89719 - Lo de Angy</t>
  </si>
  <si>
    <t>86358 - Santa Emilia</t>
  </si>
  <si>
    <t>78288 - Lepo Lepo Helados</t>
  </si>
  <si>
    <t>87290 - Planta Baja Cafe</t>
  </si>
  <si>
    <t>73297 - Mata la Gula</t>
  </si>
  <si>
    <t>99583 - Juanys Burgers</t>
  </si>
  <si>
    <t>82318 - Kodama</t>
  </si>
  <si>
    <t>92500 - Cirilo Café Bar Energía</t>
  </si>
  <si>
    <t>34381 - Sabor Nativo Armenia</t>
  </si>
  <si>
    <t>79994 - Pizza X Metro Claro que Siii</t>
  </si>
  <si>
    <t>88766 - Ofelia Cafeteria</t>
  </si>
  <si>
    <t>6700 - LA EMPANADERIA</t>
  </si>
  <si>
    <t>67274 - Burgerli Gerli Envios</t>
  </si>
  <si>
    <t>90396 - Betta Sushi</t>
  </si>
  <si>
    <t>84529 - Rey Mono Sushi Palermo</t>
  </si>
  <si>
    <t>73173 - Tabule Monroe</t>
  </si>
  <si>
    <t>98158 - Antojito´s Sweet - Pastelería</t>
  </si>
  <si>
    <t>13992 - Pizzería Mediterráneo</t>
  </si>
  <si>
    <t>67651 - Frosty Fun</t>
  </si>
  <si>
    <t>75652 - La Moderna Sabores Argentinos</t>
  </si>
  <si>
    <t>93847 - Lo de Aaron</t>
  </si>
  <si>
    <t>94758 - Gelato Di Vallio</t>
  </si>
  <si>
    <t>83841 - Roger Pancheria</t>
  </si>
  <si>
    <t>98640 - Picnic Burguers</t>
  </si>
  <si>
    <t>97824 - Bistro Point</t>
  </si>
  <si>
    <t>92345 - el Abundante</t>
  </si>
  <si>
    <t>73998 - Locos por Las Milanesas Caseros</t>
  </si>
  <si>
    <t>88302 - Etnia Sushi</t>
  </si>
  <si>
    <t>97641 - Delturista Belgrano Coffee</t>
  </si>
  <si>
    <t>69422 - Amelias Pizza y Cafe</t>
  </si>
  <si>
    <t>94472 - el Rey Del Shawarma</t>
  </si>
  <si>
    <t>62049 - Rellenitas</t>
  </si>
  <si>
    <t>84991 - Amys Pasteleria</t>
  </si>
  <si>
    <t>13714 - Masago</t>
  </si>
  <si>
    <t>96814 - Niza Sushi</t>
  </si>
  <si>
    <t>89663 - Lb Sushi Avellaneda</t>
  </si>
  <si>
    <t>96641 - Chanchitos Ituzaingó</t>
  </si>
  <si>
    <t>77495 - Via Roma</t>
  </si>
  <si>
    <t>73157 - D Pollo y Algo Mas</t>
  </si>
  <si>
    <t>91141 - Amalfi Gelato</t>
  </si>
  <si>
    <t>73916 - Delipastas Express</t>
  </si>
  <si>
    <t>60196 - Bella Donna.</t>
  </si>
  <si>
    <t>96456 - la Cantina China Sabor Express</t>
  </si>
  <si>
    <t>80424 - Delicias Venezuela</t>
  </si>
  <si>
    <t>3387 - Bar &amp; Burger</t>
  </si>
  <si>
    <t>90598 - Burger House Ituzaingo</t>
  </si>
  <si>
    <t>80620 - Bar de Postres By Deliclub</t>
  </si>
  <si>
    <t>94127 - la Cocina de Mi Abuela Lottie</t>
  </si>
  <si>
    <t>86493 - La Biga</t>
  </si>
  <si>
    <t>98375 - Roots Market Coffee</t>
  </si>
  <si>
    <t>82252 - Bowl Palermo</t>
  </si>
  <si>
    <t>10920 - The Sándwich Market</t>
  </si>
  <si>
    <t>96590 - Hornito a Leña</t>
  </si>
  <si>
    <t>92239 - Pulso</t>
  </si>
  <si>
    <t>85787 - 180 Patisserie</t>
  </si>
  <si>
    <t>73915 - Rinconvegan Express</t>
  </si>
  <si>
    <t>96831 - Empanadas Villa Crespo</t>
  </si>
  <si>
    <t>89940 - La Esquina la Boca</t>
  </si>
  <si>
    <t>84362 - Petra Patisserie</t>
  </si>
  <si>
    <t>96833 - Empanadas de la Plaza</t>
  </si>
  <si>
    <t>97718 - Delturista Migueletes Coffee</t>
  </si>
  <si>
    <t>93879 - Heladeria San Justo</t>
  </si>
  <si>
    <t>95276 - Chocorlatte</t>
  </si>
  <si>
    <t>94254 - Pizza Grossaa</t>
  </si>
  <si>
    <t>86648 - Hot Dogs Gourmet</t>
  </si>
  <si>
    <t>79580 - Pancho Hot Palermo</t>
  </si>
  <si>
    <t>82285 - Match Burgers</t>
  </si>
  <si>
    <t>92328 - Heladeria M</t>
  </si>
  <si>
    <t>82701 - La Bonna Pizza</t>
  </si>
  <si>
    <t>97719 - Delturista Juncal Resto</t>
  </si>
  <si>
    <t>77202 - Bienmesabe</t>
  </si>
  <si>
    <t>79230 - Beni S Burgers</t>
  </si>
  <si>
    <t>16530 - El Tangal</t>
  </si>
  <si>
    <t>66328 - Sweet Cake Reposteria</t>
  </si>
  <si>
    <t>83600 - Lqf Pizza en Cono</t>
  </si>
  <si>
    <t>96474 - Venezuela Burgers</t>
  </si>
  <si>
    <t>97887 - Delturista Migueletes Resto</t>
  </si>
  <si>
    <t>99971 - Alfa Pampa</t>
  </si>
  <si>
    <t>90617 - Sweet Victoria Reposteria</t>
  </si>
  <si>
    <t>92406 - Tatapum Empanadas</t>
  </si>
  <si>
    <t>95781 - Crema Lucena</t>
  </si>
  <si>
    <t>Total</t>
  </si>
  <si>
    <t>Filtros aplicados: 
COUNTRY es AR
Líder es oscar.pedraza@rappi.com
Incluido (2) (En blanco) (Territorio) + Buenos Aires (Ciudad), (En blanco) (Territorio) + Rosario (Ciudad)
FECHA el o después del viernes, 01 de mayo de 2026 y antes del sábado, 30 de mayo de 2026</t>
  </si>
  <si>
    <t>MONTH</t>
  </si>
  <si>
    <t>COUNTRY</t>
  </si>
  <si>
    <t>LIDER</t>
  </si>
  <si>
    <t>FARMER</t>
  </si>
  <si>
    <t>CODE</t>
  </si>
  <si>
    <t>BRAND_NAME</t>
  </si>
  <si>
    <t>TOP_RES_BRAND</t>
  </si>
  <si>
    <t>BOOKINGS NET</t>
  </si>
  <si>
    <t>REVENUE NET</t>
  </si>
  <si>
    <t>SALES ADS USD</t>
  </si>
  <si>
    <t>ROAS</t>
  </si>
  <si>
    <t>May de 2026</t>
  </si>
  <si>
    <t>AR</t>
  </si>
  <si>
    <t>oscar.pedraza@rappi.com</t>
  </si>
  <si>
    <t>sabas.ramirez@rappi.com</t>
  </si>
  <si>
    <t>AR73299</t>
  </si>
  <si>
    <t>2.-Plata</t>
  </si>
  <si>
    <t>AR3637</t>
  </si>
  <si>
    <t>1.-Oro</t>
  </si>
  <si>
    <t>AR80556</t>
  </si>
  <si>
    <t>AR73909</t>
  </si>
  <si>
    <t>AR61721</t>
  </si>
  <si>
    <t>AR85586</t>
  </si>
  <si>
    <t>AR15604</t>
  </si>
  <si>
    <t>AR72787</t>
  </si>
  <si>
    <t>AR62484</t>
  </si>
  <si>
    <t>3.-Basico</t>
  </si>
  <si>
    <t>AR10785</t>
  </si>
  <si>
    <t>AR16831</t>
  </si>
  <si>
    <t>AR98691</t>
  </si>
  <si>
    <t>AR4177</t>
  </si>
  <si>
    <t>AR97642</t>
  </si>
  <si>
    <t>AR65184</t>
  </si>
  <si>
    <t>AR26900</t>
  </si>
  <si>
    <t>AR75271</t>
  </si>
  <si>
    <t>AR7727</t>
  </si>
  <si>
    <t>AR70315</t>
  </si>
  <si>
    <t>AR27444</t>
  </si>
  <si>
    <t>AR84860</t>
  </si>
  <si>
    <t>La Pavoneta</t>
  </si>
  <si>
    <t>AR7105</t>
  </si>
  <si>
    <t>AR17590</t>
  </si>
  <si>
    <t>AR92813</t>
  </si>
  <si>
    <t>AR81690</t>
  </si>
  <si>
    <t>AR4468</t>
  </si>
  <si>
    <t>Cervecería IPA</t>
  </si>
  <si>
    <t>AR12497</t>
  </si>
  <si>
    <t>AR76577</t>
  </si>
  <si>
    <t>AR82481</t>
  </si>
  <si>
    <t>AR74692</t>
  </si>
  <si>
    <t>AR7747</t>
  </si>
  <si>
    <t>AR71563</t>
  </si>
  <si>
    <t>AR71862</t>
  </si>
  <si>
    <t>Karu Py Caba</t>
  </si>
  <si>
    <t>AR20217</t>
  </si>
  <si>
    <t>AR65409</t>
  </si>
  <si>
    <t>AR99651</t>
  </si>
  <si>
    <t>AR20767</t>
  </si>
  <si>
    <t>AR72400</t>
  </si>
  <si>
    <t>AR16804</t>
  </si>
  <si>
    <t>AR5704</t>
  </si>
  <si>
    <t>AR8915</t>
  </si>
  <si>
    <t>AR66908</t>
  </si>
  <si>
    <t>AR78020</t>
  </si>
  <si>
    <t>AR74739</t>
  </si>
  <si>
    <t>AR80974</t>
  </si>
  <si>
    <t>AR99515</t>
  </si>
  <si>
    <t>AL TOKE PIZZAS Y EMPANADAS</t>
  </si>
  <si>
    <t>AR61250</t>
  </si>
  <si>
    <t>AR15241</t>
  </si>
  <si>
    <t>AR65927</t>
  </si>
  <si>
    <t>AR73333</t>
  </si>
  <si>
    <t>AR18940</t>
  </si>
  <si>
    <t>AR80996</t>
  </si>
  <si>
    <t>AR6735</t>
  </si>
  <si>
    <t>AR72998</t>
  </si>
  <si>
    <t>AR74388</t>
  </si>
  <si>
    <t>AR62040</t>
  </si>
  <si>
    <t>AR25565</t>
  </si>
  <si>
    <t>AR72439</t>
  </si>
  <si>
    <t>AR7699</t>
  </si>
  <si>
    <t>AR8275</t>
  </si>
  <si>
    <t>AR75591</t>
  </si>
  <si>
    <t>AR96498</t>
  </si>
  <si>
    <t>AR72023</t>
  </si>
  <si>
    <t>AR80682</t>
  </si>
  <si>
    <t>AR9018</t>
  </si>
  <si>
    <t>AR97218</t>
  </si>
  <si>
    <t>AR59416</t>
  </si>
  <si>
    <t>AR16747</t>
  </si>
  <si>
    <t>AR98845</t>
  </si>
  <si>
    <t>AR79560</t>
  </si>
  <si>
    <t>AR71386</t>
  </si>
  <si>
    <t>AR16026</t>
  </si>
  <si>
    <t>AR20111</t>
  </si>
  <si>
    <t>AR8999</t>
  </si>
  <si>
    <t>AR16107</t>
  </si>
  <si>
    <t>AR64046</t>
  </si>
  <si>
    <t>AR91552</t>
  </si>
  <si>
    <t>AR99207</t>
  </si>
  <si>
    <t>El bajón</t>
  </si>
  <si>
    <t>AR68158</t>
  </si>
  <si>
    <t>AR98311</t>
  </si>
  <si>
    <t>AR6539</t>
  </si>
  <si>
    <t>AR6630</t>
  </si>
  <si>
    <t>AR19022</t>
  </si>
  <si>
    <t>AR91339</t>
  </si>
  <si>
    <t>AR5570</t>
  </si>
  <si>
    <t>AR89768</t>
  </si>
  <si>
    <t>AR83210</t>
  </si>
  <si>
    <t>AR8800</t>
  </si>
  <si>
    <t>AR26944</t>
  </si>
  <si>
    <t>AR4656</t>
  </si>
  <si>
    <t>AR6640</t>
  </si>
  <si>
    <t>AR11094</t>
  </si>
  <si>
    <t>AR16914</t>
  </si>
  <si>
    <t>AR71969</t>
  </si>
  <si>
    <t>AR99597</t>
  </si>
  <si>
    <t>AR69478</t>
  </si>
  <si>
    <t>AR73228</t>
  </si>
  <si>
    <t>AR58663</t>
  </si>
  <si>
    <t>AR97761</t>
  </si>
  <si>
    <t>AR79420</t>
  </si>
  <si>
    <t>AR9366</t>
  </si>
  <si>
    <t>AR62396</t>
  </si>
  <si>
    <t>AR70733</t>
  </si>
  <si>
    <t>AR96112</t>
  </si>
  <si>
    <t>AR18753</t>
  </si>
  <si>
    <t>AR9049</t>
  </si>
  <si>
    <t>AR79080</t>
  </si>
  <si>
    <t>AR90730</t>
  </si>
  <si>
    <t>AR74478</t>
  </si>
  <si>
    <t>AR73345</t>
  </si>
  <si>
    <t>AR72301</t>
  </si>
  <si>
    <t>AR72481</t>
  </si>
  <si>
    <t>AR11022</t>
  </si>
  <si>
    <t>AR15376</t>
  </si>
  <si>
    <t>AR92438</t>
  </si>
  <si>
    <t>AR16273</t>
  </si>
  <si>
    <t>AR73175</t>
  </si>
  <si>
    <t>AR69475</t>
  </si>
  <si>
    <t>AR18844</t>
  </si>
  <si>
    <t>AR12289</t>
  </si>
  <si>
    <t>AR76734</t>
  </si>
  <si>
    <t>AR12287</t>
  </si>
  <si>
    <t>AR96611</t>
  </si>
  <si>
    <t>AR98374</t>
  </si>
  <si>
    <t>AR28270</t>
  </si>
  <si>
    <t>AR88630</t>
  </si>
  <si>
    <t>AR99450</t>
  </si>
  <si>
    <t>AR78980</t>
  </si>
  <si>
    <t>AR90791</t>
  </si>
  <si>
    <t>AR91411</t>
  </si>
  <si>
    <t>AR99158</t>
  </si>
  <si>
    <t>AR75451</t>
  </si>
  <si>
    <t>AR99161</t>
  </si>
  <si>
    <t>AR94120</t>
  </si>
  <si>
    <t>AR89157</t>
  </si>
  <si>
    <t>AR77068</t>
  </si>
  <si>
    <t>AR63326</t>
  </si>
  <si>
    <t>AR84831</t>
  </si>
  <si>
    <t>AR18392</t>
  </si>
  <si>
    <t>AR16545</t>
  </si>
  <si>
    <t>AR20558</t>
  </si>
  <si>
    <t>AR96175</t>
  </si>
  <si>
    <t>AR27170</t>
  </si>
  <si>
    <t>AR7536</t>
  </si>
  <si>
    <t>AR76383</t>
  </si>
  <si>
    <t>AR77315</t>
  </si>
  <si>
    <t>La Budega - Turbo</t>
  </si>
  <si>
    <t>AR80288</t>
  </si>
  <si>
    <t>AR84604</t>
  </si>
  <si>
    <t>AR96653</t>
  </si>
  <si>
    <t>AR97481</t>
  </si>
  <si>
    <t>AR97676</t>
  </si>
  <si>
    <t>AR98588</t>
  </si>
  <si>
    <t>AR98952</t>
  </si>
  <si>
    <t>Filtros aplicados: 
MONTH es mayo de 2026
PAIS es https://media.istockphoto.com/id/1339798974/es/vector/bandera-nacional-rep%C3%BAblica-argentina-argentina-vector.jpg?s=612x612&amp;w=0&amp;k=20&amp;c=Kpe6_rZl1FK16XUn36KPDWO6D2qkutPAFl7Bo30uUX0=
LIDER es oscar.pedraza@rappi.com
FARMER es sabas.ramirez@rappi.com</t>
  </si>
  <si>
    <t>BRAND NAME</t>
  </si>
  <si>
    <t>BRAND ID</t>
  </si>
  <si>
    <t>STORE ID</t>
  </si>
  <si>
    <t>GMV TOTAL $</t>
  </si>
  <si>
    <t>MARKDOWN $</t>
  </si>
  <si>
    <t>MARKDOWN %</t>
  </si>
  <si>
    <t>MD CO-INVESTMENT $</t>
  </si>
  <si>
    <t>MD CO-INVESTMENT %</t>
  </si>
  <si>
    <t>SALES MD $</t>
  </si>
  <si>
    <t>ROI</t>
  </si>
  <si>
    <t>ORDERS TOTAL #</t>
  </si>
  <si>
    <t>ORDERS MD #</t>
  </si>
  <si>
    <t>ORDERS MD %</t>
  </si>
  <si>
    <t>GMV MD $</t>
  </si>
  <si>
    <t>GMV MD %</t>
  </si>
  <si>
    <t>BRANDS TOTAL #</t>
  </si>
  <si>
    <t>BRANDS MD #</t>
  </si>
  <si>
    <t>BRANDS MD %</t>
  </si>
  <si>
    <t>Stores #</t>
  </si>
  <si>
    <t>Stores MD #</t>
  </si>
  <si>
    <t>Stores MD %</t>
  </si>
  <si>
    <t>Campaings #</t>
  </si>
  <si>
    <t>Pizzeria Magia</t>
  </si>
  <si>
    <t>La Budega Del Sandwich</t>
  </si>
  <si>
    <t>El Rey Del Pollo</t>
  </si>
  <si>
    <t>Panchos sanguches hamburguesas arepas La paternal</t>
  </si>
  <si>
    <t>Marbet Helados Gourmet - Turbo</t>
  </si>
  <si>
    <t>Queseria de Mi sin Ti Villa Mitre</t>
  </si>
  <si>
    <t>Cofi Jaus - Turbo</t>
  </si>
  <si>
    <t>Filtros aplicados: 
FX es Current FX
BRAND_OWNER_EMAIL es sabas.ramirez@rappi.com
Date el o después del 01/05/2026 y antes del 01/07/2026
Dimensión es BRAND NAME, BRAND ID o STORE ID</t>
  </si>
  <si>
    <t>MARKDOWN PRO USR $</t>
  </si>
  <si>
    <t>MARKDOWN PRO USR %</t>
  </si>
  <si>
    <t>Coinvestment MD Prime</t>
  </si>
  <si>
    <t>Coinvestment MD Prime Share</t>
  </si>
  <si>
    <t>SALES MD PRIME</t>
  </si>
  <si>
    <t>ROI MD PRIME</t>
  </si>
  <si>
    <t>ORDERS MD PRO USR</t>
  </si>
  <si>
    <t>ORDERS MD PRO USR %</t>
  </si>
  <si>
    <t>GMV PRO USR</t>
  </si>
  <si>
    <t>BRANDS MD # PRO</t>
  </si>
  <si>
    <t>BRANDS MD % PRO</t>
  </si>
  <si>
    <t>Stores MD Prime #</t>
  </si>
  <si>
    <t>Stores MD Prime %</t>
  </si>
  <si>
    <t>CAMPAIGNS PRO #</t>
  </si>
  <si>
    <t>Category</t>
  </si>
  <si>
    <t>Brand Name</t>
  </si>
  <si>
    <t>Name</t>
  </si>
  <si>
    <t>Markdown LMTD</t>
  </si>
  <si>
    <t>Markdown MTD</t>
  </si>
  <si>
    <t>Delta</t>
  </si>
  <si>
    <t>Delta Net</t>
  </si>
  <si>
    <t>Bar And Co</t>
  </si>
  <si>
    <t>40 % de descuento</t>
  </si>
  <si>
    <t>45 % de descuento</t>
  </si>
  <si>
    <t>Simon Pastas</t>
  </si>
  <si>
    <t>descuento</t>
  </si>
  <si>
    <t>Exclusivo Pro 40 % Off 35% OFF</t>
  </si>
  <si>
    <t>Restaurante Top 03-2026 1</t>
  </si>
  <si>
    <t>35% OFF MILA XL</t>
  </si>
  <si>
    <t>38 % de descuento</t>
  </si>
  <si>
    <t>Desayunos</t>
  </si>
  <si>
    <t>PrimeC 25% OFF en toda la tienda</t>
  </si>
  <si>
    <t>Milanesas</t>
  </si>
  <si>
    <t>Exclusivo Pro 25 % Off Productos seleccionados</t>
  </si>
  <si>
    <t>2x1 Pizza Muzzarella, Noquis de Papa</t>
  </si>
  <si>
    <t>Peruana</t>
  </si>
  <si>
    <t>la Catedral Del Pisco</t>
  </si>
  <si>
    <t>MD - 0 Commision x off in store</t>
  </si>
  <si>
    <t>40 en toda la tienda</t>
  </si>
  <si>
    <t>Exclusivo Pro 23 % Off Mix de Carne (Compartir de a 2)</t>
  </si>
  <si>
    <t>Exclusivo Pro 25 % Off 2 Sándwich de falafel y 1 hummus, 2 Shawarmas 2 gaseosas + un hummus</t>
  </si>
  <si>
    <t>Sándwiches</t>
  </si>
  <si>
    <t>15 % Off Hamburguesa gigante completa, Milanesa de pollo en sandwich completa</t>
  </si>
  <si>
    <t>Exclusivo Pro Hasta 25 % Off Picadita Venezolana (12 Piezas), Sopa de Carne, Empanada de Mechada</t>
  </si>
  <si>
    <t>PrimeC Toda la tienda</t>
  </si>
  <si>
    <t>PrimeC 10 OFF toda la tienda</t>
  </si>
  <si>
    <t>Exclusivo Pro 23 % Off Se viene mayo</t>
  </si>
  <si>
    <t>20 % Off 12 Tequeños, Arepa de pollo, tomate y queso</t>
  </si>
  <si>
    <t>20 % Off Helado 1/2 kg, Helado 1kg</t>
  </si>
  <si>
    <t>PrimeC 10 off</t>
  </si>
  <si>
    <t>35 % de descuento</t>
  </si>
  <si>
    <t>PrimeC 10% OFF</t>
  </si>
  <si>
    <t>Exclusivo Pro 30 % Off Productos seleccionados</t>
  </si>
  <si>
    <t>32 % de descuento</t>
  </si>
  <si>
    <t>Exclusivo Pro 30 % Off Tarta de pollo con vegetales, Tierna la entraña</t>
  </si>
  <si>
    <t>PrimeC PARRILLA GCLA OFERTON</t>
  </si>
  <si>
    <t>18 % Off Hamburguesa gigante completa</t>
  </si>
  <si>
    <t>Exclusivo Pro 20 % Off Pepiperro Salchicha Común, Pepito Guaro</t>
  </si>
  <si>
    <t>No Pro 20 % Off Se viene mayo</t>
  </si>
  <si>
    <t>Exclusivo Pro 43 % Off 40 en 6</t>
  </si>
  <si>
    <t>20% de toda la tienda</t>
  </si>
  <si>
    <t>la Caseta</t>
  </si>
  <si>
    <t>COMBOS</t>
  </si>
  <si>
    <t>20% OFF en Pizzas Seleccionadas</t>
  </si>
  <si>
    <t>Exclusivo Pro 15 % Off 10% off</t>
  </si>
  <si>
    <t>Café</t>
  </si>
  <si>
    <t>Chill Café</t>
  </si>
  <si>
    <t>PrimeC 10 clientes</t>
  </si>
  <si>
    <t>20 % Off Promo 12 Tequeños Fritos Dorados, Promo 12 Tequeños y Dos Arepas, Promo Dos Arepas</t>
  </si>
  <si>
    <t>No Pro 35 % Off 35% off</t>
  </si>
  <si>
    <t>Exclusivo Pro 20 % Off Hamburguesa Doña Rosita, Sándwich de Milanesa Doña Rosita, Sándwich de Pollo D R y Papas Fritas</t>
  </si>
  <si>
    <t>Exclusivo Pro 30 % Off Forza panaderia</t>
  </si>
  <si>
    <t>TRESLECHEOFF</t>
  </si>
  <si>
    <t>20% pro</t>
  </si>
  <si>
    <t>Sándwich Vivaldi Mediano + Sándwich Giuseppe Mediano</t>
  </si>
  <si>
    <t>Empanadas</t>
  </si>
  <si>
    <t>PrimeC pastasNew</t>
  </si>
  <si>
    <t>PrimeC CEVICHES 20+10%</t>
  </si>
  <si>
    <t>PrimeC pasteleria y panaderia</t>
  </si>
  <si>
    <t>30% Off Lomito XL</t>
  </si>
  <si>
    <t>30 % de descuento</t>
  </si>
  <si>
    <t>Exclusivo Pro 30 % Off Helado 1 kg, Promo helado 2 kg</t>
  </si>
  <si>
    <t>10 off</t>
  </si>
  <si>
    <t>No Pro 25 % Off Empanada de carne, Pizza grande de pepperoni, Pizza Jamón y Morrón + Media Docena de Empanadas</t>
  </si>
  <si>
    <t>No Pro Hasta 20 % Off Helado 1kg, Helado 500gr</t>
  </si>
  <si>
    <t>Pollo</t>
  </si>
  <si>
    <t>Exclusivo Pro 30 % Off Bandeja 6 piezas, Chicken cheese</t>
  </si>
  <si>
    <t>Exclusivo Pro 30 % Off Empanada de carne, Pizza grande de pepperoni, Pizza Jamón y Morrón + Media Docena de Empanadas</t>
  </si>
  <si>
    <t>Moliere</t>
  </si>
  <si>
    <t>PrimeC DTOS EN PRODCUTOS</t>
  </si>
  <si>
    <t>$   3.000,00 Off, Min $   15.000,00</t>
  </si>
  <si>
    <t>shaw hot</t>
  </si>
  <si>
    <t>Exclusivo Pro 30 % Off Nigiri Especial Carpassion, Roll Dos Sakes</t>
  </si>
  <si>
    <t>No Pro Hasta 20 % Off Picadita Venezolana (12 Piezas), Sopa de Carne, Empanada de Mechada</t>
  </si>
  <si>
    <t>Descuento 15%</t>
  </si>
  <si>
    <t>N/A</t>
  </si>
  <si>
    <t>Vegetariana</t>
  </si>
  <si>
    <t>Exclusivo Pro Descuento de productos Coma Veggie 2025/02/13</t>
  </si>
  <si>
    <t>Exclusivo Pro 28 % Off 25 todo</t>
  </si>
  <si>
    <t>2x1 primeros dias de la semana</t>
  </si>
  <si>
    <t>Namida Sushi</t>
  </si>
  <si>
    <t>ebi furay, harumaki, gyozas</t>
  </si>
  <si>
    <t>COMBO BARATO</t>
  </si>
  <si>
    <t>No Pro 35 % Off Mil hojas de verduras + guarnición, Salteado de arroz yamani vegetariano, Tarta de calabaza con espinaca</t>
  </si>
  <si>
    <t>20 % Off Productos seleccionados</t>
  </si>
  <si>
    <t>Exclusivo Pro 25 % Off Cuarto Kilo de Helado, Kilo de Helado, Medio Kilo de Helado</t>
  </si>
  <si>
    <t>No Pro 25 % Off Productos seleccionados</t>
  </si>
  <si>
    <t>Exclusivo Pro 25% Off Productos seleccionados</t>
  </si>
  <si>
    <t>PrimeC 20 clientes</t>
  </si>
  <si>
    <t>Exclusivo Pro Hasta 25 % Off Helado 1kg, Helado 500gr</t>
  </si>
  <si>
    <t>pastasNew</t>
  </si>
  <si>
    <t>37 % de descuento</t>
  </si>
  <si>
    <t>40 en berlinesas</t>
  </si>
  <si>
    <t>15 % Off Productos seleccionados</t>
  </si>
  <si>
    <t>2X1 ÑOQUIS</t>
  </si>
  <si>
    <t>Exclusivo Pro 13 % Off PROMOS BEBE</t>
  </si>
  <si>
    <t>PrimeC promo 5+5</t>
  </si>
  <si>
    <t>3x2 Activado</t>
  </si>
  <si>
    <t>Exclusivo Pro 15 % Off Docena de empanadas comunes</t>
  </si>
  <si>
    <t>Exclusivo Pro 30 % Off Caesar Con Pollo, Quesadillas, Yogurt con granola</t>
  </si>
  <si>
    <t>24 % de descuento</t>
  </si>
  <si>
    <t>No Pro 20 % Off 2 Sándwich de falafel y 1 hummus, 2 Shawarmas 2 gaseosas + un hummus</t>
  </si>
  <si>
    <t>Exclusivo Pro 30 % Off Almorzá</t>
  </si>
  <si>
    <t>5% off en tu primer pedido</t>
  </si>
  <si>
    <t>Parrilla</t>
  </si>
  <si>
    <t>Usuario Pro</t>
  </si>
  <si>
    <t>PrimeC 10 en keto</t>
  </si>
  <si>
    <t>Promos para compartir</t>
  </si>
  <si>
    <t>PrimeC 10% de descuento en combos</t>
  </si>
  <si>
    <t>PrimeC 15% de descuento en combos</t>
  </si>
  <si>
    <t>15% off bowlSalchiCrinkles</t>
  </si>
  <si>
    <t>30 % Off Choripán Simple, Empanadas, Milanga Napolitana</t>
  </si>
  <si>
    <t>PROMOS IMPE4EIBLES</t>
  </si>
  <si>
    <t>PrimeC Medialunas de especialidad</t>
  </si>
  <si>
    <t>15 % OFF</t>
  </si>
  <si>
    <t>toda la tienda</t>
  </si>
  <si>
    <t>Exclusivo Pro 30 % Off Empanada de Carne, Empanada de J&amp;Q, Empanadas de Pollo de Pechuga a Leña</t>
  </si>
  <si>
    <t>10% Off</t>
  </si>
  <si>
    <t>Descuento Cheese Combo</t>
  </si>
  <si>
    <t>No Pro 15 % Off Productos seleccionados</t>
  </si>
  <si>
    <t>No Pro 15 % Off Fucciles Al Huevo, Ñoquis de Papas, Ravioles Verdura y Pollo</t>
  </si>
  <si>
    <t>15% off Bowl SalchiCrinkles</t>
  </si>
  <si>
    <t>No Pro 15 % Off Combo #2 para 2 Personas, Combo #4 para 2 Personas</t>
  </si>
  <si>
    <t>35% DE DESCUENTO</t>
  </si>
  <si>
    <t>Vivaldi + Caravaggio</t>
  </si>
  <si>
    <t>PrimeC 40% de tequeño de 6</t>
  </si>
  <si>
    <t>15%12Empanadas</t>
  </si>
  <si>
    <t>Exclusivo Pro 35 % Off Captación</t>
  </si>
  <si>
    <t>PrimeC ravNew</t>
  </si>
  <si>
    <t>PrimeC 15 % off</t>
  </si>
  <si>
    <t>No Pro 40 % Off 40 en 6</t>
  </si>
  <si>
    <t>10% off en todos los productos</t>
  </si>
  <si>
    <t>PrimeC 25 empanadas</t>
  </si>
  <si>
    <t>PrimeC DESCUENTO EN PRODUCTOS SEL</t>
  </si>
  <si>
    <t>No Pro 12 % Off Asado de Tira, Tortilla de Papa y Huevo, Chinchulincitos Tiernizados</t>
  </si>
  <si>
    <t>No Pro 20% Off Productos seleccionados</t>
  </si>
  <si>
    <t>No Pro 20 % Off Productos seleccionados</t>
  </si>
  <si>
    <t>Hasta $   2.010,00 Off Envío, Min $   10.000,00</t>
  </si>
  <si>
    <t>No Pro 30 % Off Captación</t>
  </si>
  <si>
    <t>PrimeC $3000 OFF PRIMER PEDIDO</t>
  </si>
  <si>
    <t>SORREN CAPRESSE</t>
  </si>
  <si>
    <t>8 % OFF 10 cm</t>
  </si>
  <si>
    <t>pasteleria y panaderia</t>
  </si>
  <si>
    <t>PrimeC Descuento 15%</t>
  </si>
  <si>
    <t>No Pro 25 % Off Forza panaderia</t>
  </si>
  <si>
    <t>No Pro 10 % Off PROMOS BEBE</t>
  </si>
  <si>
    <t>PrimeC COMBO BARATO</t>
  </si>
  <si>
    <t>20% BACON + GASEOSA</t>
  </si>
  <si>
    <t>Hasta $   2.010,00 Off Envío, Min $   25.000,00</t>
  </si>
  <si>
    <t>0 off productos seleccionados	$7,9		-100,00 %	-0,05 %
Saludable	Relevo la Rotiseria	Almuerzo saludable	$7,9		-100,00 %	-0,05 %
Pizza	Klau's	Exclusivo Pro 10 % Off Pollo Al Horno Entero con Papas, Pollo Grande Entero	$37,9	$30,1	-20,42 %	-0,05 %
Postres	Gluten Free Lomas	10% Off	$7,4		-100,00 %	-0,05 %
Postres	de Angeles Dulces y Salado	CHESSOREOOFF	$10,7	$3,3	-68,81 %	-0,05 %
Helados	Donado Cremas Heladas	No Pro 12 % Off 1 kg Helado, 1/4 kg Helado, 2 Kilos de Helado	$9,7	$2,3	-75,95 %	-0,05 %
Pizza	Bakery By Blossom	30 % Off Milanesa de Pollo Clásica con Guarnición, Milanesa de Pollo Fugazzeta con Guarnicion, Milanesa de Pollo Napolitana con Guarnicion	$7,0		-100,00 %	-0,05 %
Pizza	Don Napoli	PrimeC 400ff	$7,0		-100,00 %	-0,05 %
Café	Chill Café	20 clientes	$9,1	$2,2	-75,77 %	-0,05 %
Postres	Kune	Exclusivo Pro 40 % Off Mil hojas de verduras + guarnición, Salteado de arroz yamani vegetariano, Tarta de calabaza con espinaca	$191,1	$184,2	-3,61 %	-0,05 %
Panadería	Atelier Fuerza Devoto	PrimeC MM 30off	$6,8		-100,00 %	-0,05 %
Pizza	Pizzality	PrimeC 10% off en todos los productos	$6,8		-100,00 %	-0,05 %
Pizza	Klau's	5 % Off, Min $   30.000,00	$11,9	$5,1	-56,91 %	-0,05 %
Árabe	Shawarma laarabita	Promocion laarabita	$6,7		-100,00 %	-0,04 %
Vegetariana	Almacen de la Plaza Vegan	Hasta $   2.010,00 Off Envío, Min $   15.000,00	$12,2	$5,6	-54,11 %	-0,04 %
Café	Fulgor Cafe	Exclusivo Pro 30 % Off Productos seleccionados	$59,5	$53,1	-10,90 %	-0,04 %
Panadería	Chipa Cala	Exclusivo Pro 17 % Off Desayunos y meriendas	$6,5		-100,00 %	-0,04 %
Pizza	Iuliani Cucina Pastas - Pizzas Empanadas	Exclusivo Pro 20 % Off 15%promoAP	$6,4		-100,00 %	-0,04 %
Pizza	Jerome	Hasta undefined   2.010 Off Envío, Min undefined   15.000	$25,0	$18,7	-25,29 %	-0,04 %
Argentina	Micumán - Sanguches y Empanadas Tucumanas	8% OFF	$6,1		-100,00 %	-0,04 %
Postres	Kune	No Pro 20 % Off Tarta de pollo con vegetales, Tierna la entraña	$6,1		-100,00 %	-0,04 %
Asiática	Mostachofoodies	Hasta $   2.010,00 Off Envío, Min $   15.000,00	$6,1		-100,00 %	-0,04 %
Pizza	Pizzeria los Muchachos de Punto y Banca	No Pro 10 % Off Docena de empanadas comunes	$5,9		-100,00 %	-0,04 %
Internacional	Chevere Food	No Pro 15 % Off Pepiperro Salchicha Común, Pepito Guaro	$5,9		-100,00 %	-0,04 %
Sushi	Sakura	10 % Off Productos seleccionados	$23,4	$17,6	-24,98 %	-0,04 %
Panadería	Atelier Fuerza Devoto	MM 30off	$5,7		-100,00 %	-0,04 %
Internacional	Tequeñines	25% Descuento Febrero 2	$5,5		-100,00 %	-0,04 %
Saludable	Relevo la Rotiseria	Deal nuevos	$5,5		-100,00 %	-0,04 %
Pizza	Pizza Epecuen	Hasta $   2.010,00 Off Envío, Min $   15.000,00	$5,9	$0,5	-91,06 %	-0,04 %
Internacional	TequeAcriz	PrimeC 40 en 6	$5,3		-100,00 %	-0,04 %
Árabe	Shawarma laarabita	PrimeC OFERTAS LAARABITA	$5,3		-100,00 %	-0,04 %
Pollo	Chickenking	No Pro 20 % Off Bandeja 6 piezas, Chicken cheese	$13,0	$7,7	-40,82 %	-0,04 %
Hamburguesa	Bar And Co	33 % de descuento	$5,3		-100,00 %	-0,04 %
Italiana	Fabrica de Pastas Rosso	No Pro 20 % Off Tallarines al huevo, Ravioles ricota	$5,3		-100,00 %	-0,04 %
Parrilla	la Parrilla de Salgado	Almuerzos &amp; Cenas Empanadas x4	$7,7	$2,7	-65,23 %	-0,03 %
Internacional	Tequeños Del Club	promo 5+5	$12,9	$8,0	-38,25 %	-0,03 %
Helados	Heladeria Don Angelo Lavalle	Envio Gratis	$4,9		-100,00 %	-0,03 %
Panadería	Atelier Fuerza Devoto	3x2promo	$4,8		-100,00 %	-0,03 %
Pizza	Maquiavelo Pizza	Hasta $   2.010,00 Off Envío, Min $   25.000,00	$4,6		-100,00 %	-0,03 %
Helados	Donado Cremas Heladas	No Pro 20 % Off 20% OFF	$4,5		-100,00 %	-0,03 %
Postres	de Angeles Dulces y Salado	chocoferrerooff	$6,4	$2,0	-69,31 %	-0,03 %
Sándwiches	Doña Rosita	No Pro 12 % Off Hamburguesa Doña Rosita, Sándwich de Milanesa Doña Rosita, Sándwich de Pollo D R y Papas Fritas	$4,4		-100,00 %	-0,03 %
Hamburguesa	Absenta Mixology Bar	20% Off Super Combo	$4,4		-100,00 %	-0,03 %
Internacional	TequeAcriz	No Pro 25 % Off 25 % menos en todo	$4,4		-100,00 %	-0,03 %
Helados	Baronia Helados - Turbo	Exclusivo Pro 10 % Off 1 kg de Helado	$6,1	$1,9	-69,28 %	-0,03 %
Argentina	Petit Bouquet Panaderia	Medialunas de especialidad	$4,2		-100,00 %	-0,03 %
Pizza	Allungata	15% de descuento en combos	$4,1		-100,00 %	-0,03 %
Italiana	La Union Sandwicherias	Hasta $   2.010,00 Off Envío, Min $   15.000,00	$4,0		-100,00 %	-0,03 %
Árabe	Ajeno	indirim	$4,0		-100,00 %	-0,03 %
Argentina	Petit Bouquet Panaderia	PrimeC Medialunas de especialidad	$4,0		-100,00 %	-0,03 %
Árabe	Shawarma laarabita	Exclusivo Pro 11 % Off 6% descuentos de shawarma	$7,4	$3,4	-53,80 %	-0,03 %
Sushi	la Pescadería - Cocina de Mar Belgrano	PrimeC PARRILLA 1 10+5%	$3,9		-100,00 %	-0,03 %
Parrilla	la Parrilla de Salgado	FINDE XXL	$3,9		-100,00 %	-0,03 %
Asiática	Wok de Flores	DESCUENTO EN PRODUCTOS SEL	$7,3	$3,4	-53,85 %	-0,03 %
Pizza	Blest	Hasta $   2.010,00 Off Envío, Min $   15.000,00	$3,9		-100,00 %	-0,03 %
Sushi	la Pescadería - Cocina de Mar Belgrano	CEVICHES 20+10%	$3,9		-100,00 %	-0,03 %
Árabe	Shawarma laarabita	PrimeC DESCUENTO EN SHAWARMA	$3,8		-100,00 %	-0,03 %
Panadería	Del Oeste	30 en leche	$3,7		-100,00 %	-0,02 %
Helados	Donado Cremas Heladas	Exclusivo Pro 23 % Off 20% OFF	$3,7		-100,00 %	-0,02 %
Café	Chill Café	10 en keto	$6,8	$3,1	-53,98 %	-0,02 %
Saludable	Relevo la Rotiseria	Relevo NPS	$3,6		-100,00 %	-0,02 %
Helados	Heladeria Don Angelo Lavalle	30off	$3,6		-100,00 %	-0,02 %
Internacional	TequeAcriz	PrimeC 25 todo	$3,6		-100,00 %	-0,02 %
Pizza	Iuliani Cucina Pastas - Pizzas Empanadas	Muzza +3	$3,6		-100,00 %	-0,02 %
Panadería	Petit Bouquet.	pasteleria y panaderia	$3,6		-100,00 %	-0,02 %
Hamburguesa	Bar And Co	39 % de descuento	$3,6		-100,00 %	-0,02 %
Hamburguesa	Bar And Co	39% de descuento	$3,6		-100,00 %	-0,02 %
Asiática	Mostachofoodies	Exclusivo Pro 20 % Off Combo #2 para 2 Personas, Combo #4 para 2 Personas	$20,1	$16,6	-17,26 %	-0,02 %
Internacional	TequeAcriz	PrimeC 25 % todo menos el de 18 y 12 y bebidas y salsa	$3,4		-100,00 %	-0,02 %
Panadería	Del Oeste	Chipa	$3,4		-100,00 %	-0,02 %
Helados	Incontro Heladeria Cafeteria	PrimeC 0 off productos seleccionados</t>
  </si>
  <si>
    <t>PrimeC 10 off tortas</t>
  </si>
  <si>
    <t>Promo principal</t>
  </si>
  <si>
    <t>CHEESSCAKEOFF</t>
  </si>
  <si>
    <t>20 % Off Combo Pizza Grande Muzza y Bebida</t>
  </si>
  <si>
    <t>PrimeC descuentos</t>
  </si>
  <si>
    <t>Hasta $   2.010,00 Off Envío, Min $   13.000,00</t>
  </si>
  <si>
    <t>Deal Nuevos Usuarios</t>
  </si>
  <si>
    <t>OFERTAS LAARABITA</t>
  </si>
  <si>
    <t>PrimeC 10% En Hamburguesas</t>
  </si>
  <si>
    <t>Hasta $   2.010,00 Off Envío, Min $   15.000,00</t>
  </si>
  <si>
    <t>Exclusivo Pro 19.2857 % Off Docena de Empanadas</t>
  </si>
  <si>
    <t>DTOS EN PRODCUTOS</t>
  </si>
  <si>
    <t>BUDINOFF</t>
  </si>
  <si>
    <t>Descuento 25% - Febrero</t>
  </si>
  <si>
    <t>TORTA ZANAHORIA</t>
  </si>
  <si>
    <t>10% descuento a todo</t>
  </si>
  <si>
    <t>PARRILLA 1 10+5%</t>
  </si>
  <si>
    <t>LEMON PIE OFF</t>
  </si>
  <si>
    <t>30offa</t>
  </si>
  <si>
    <t>Almuerzos &amp; Cenas - Buñuelos</t>
  </si>
  <si>
    <t>10 clientes</t>
  </si>
  <si>
    <t>PrimeC Desayuna 30% Off</t>
  </si>
  <si>
    <t>25% off en toda la carta</t>
  </si>
  <si>
    <t>No Pro 10 % Off 10 % OFF</t>
  </si>
  <si>
    <t>PROMOS IMPERDIBLES</t>
  </si>
  <si>
    <t>No Pro 25 % Off Almorzá</t>
  </si>
  <si>
    <t>Exclusivo Pro 25 % Off Nigiri Clásico Salmón Rosado, Roll Furay, Roll Parma</t>
  </si>
  <si>
    <t>30off Galleta New York</t>
  </si>
  <si>
    <t>PROMO7</t>
  </si>
  <si>
    <t>No Pro Hasta 15 % Off Cheesecake, Cookie Vegana</t>
  </si>
  <si>
    <t>Exclusivo Pro 15 % Off 10 % OFF</t>
  </si>
  <si>
    <t>promoo</t>
  </si>
  <si>
    <t>Mexicana</t>
  </si>
  <si>
    <t>Exclusivo Pro 10 % Off Productos seleccionados</t>
  </si>
  <si>
    <t>Descuento Chipá</t>
  </si>
  <si>
    <t>No Pro 10 % Off Productos seleccionados</t>
  </si>
  <si>
    <t>Exclusivo Pro 20 % Off 1 kg Helado, 1/4 kg Helado, 2 Kilos de Helado</t>
  </si>
  <si>
    <t>No Pro 10 % Off 10% OFF</t>
  </si>
  <si>
    <t>Hasta $   2.010,00 Off Envío, Min $   20.000,00</t>
  </si>
  <si>
    <t>No Pro 12 % Off Desayunos y meriendas</t>
  </si>
  <si>
    <t>10% en hamburguesas</t>
  </si>
  <si>
    <t>Hasta $   2.010,00 Off Envío, Min $   12.000,00</t>
  </si>
  <si>
    <t>No Pro 10 % Off sabado</t>
  </si>
  <si>
    <t>Envio Gratis</t>
  </si>
  <si>
    <t>10% off pascuas</t>
  </si>
  <si>
    <t>No Pro 10 % Off 250 Gr chipa saborizado de jamón cocido, 250 Gr chipa saborizado de cebolla</t>
  </si>
  <si>
    <t>25%Off COMBO FULL</t>
  </si>
  <si>
    <t>No Pro 13 % Off Fileto, Tallarines Al Huevo</t>
  </si>
  <si>
    <t>DESCUENTO EN ENVIO</t>
  </si>
  <si>
    <t>50% off</t>
  </si>
  <si>
    <t>PrimeC promoo</t>
  </si>
  <si>
    <t>ENVIO GRATIS CLIENTES NUEVOS</t>
  </si>
  <si>
    <t>Exclusivo Pro 31.6547 % Off Buñuelos De Acelga Abundante 5+ Ensalada Mixta</t>
  </si>
  <si>
    <t>Hasta 15 % Off Libritos x 500g, Medialunas de manteca X 6, Tequeños x20 + 2 salsas a eleccion</t>
  </si>
  <si>
    <t>No Pro 20 % Off Shawarma de bondiola</t>
  </si>
  <si>
    <t>Hasta $   2.010,00 Off Envío, Min $   30.000,00</t>
  </si>
  <si>
    <t>ENVIOS GRATIS</t>
  </si>
  <si>
    <t>PrimeC 25%Off COMBO FULL</t>
  </si>
  <si>
    <t>crazy week</t>
  </si>
  <si>
    <t>No Pro 20 % Off Almendrado xl</t>
  </si>
  <si>
    <t>No Pro 5 % Off Productos seleccionados</t>
  </si>
  <si>
    <t>ENVIO GRATIS CLIENTES PERDIDOS</t>
  </si>
  <si>
    <t>Hasta $   250,00 Off Envío, Min $   10.000,00</t>
  </si>
  <si>
    <t>20 % DESCUEN</t>
  </si>
  <si>
    <t>No Pro 30 % Off Nuevos</t>
  </si>
  <si>
    <t>30% OFF en toda la Carta</t>
  </si>
  <si>
    <t>Envio</t>
  </si>
  <si>
    <t>delivery off</t>
  </si>
  <si>
    <t>Sanws</t>
  </si>
  <si>
    <t>No Pro 14.2857 % Off Docena de Empanadas</t>
  </si>
  <si>
    <t>REDVELVETOFF</t>
  </si>
  <si>
    <t>Exclusivo Pro 30 % Off Alfajorcito genoves + latte</t>
  </si>
  <si>
    <t>Descuentos SIN TACC</t>
  </si>
  <si>
    <t>ENVIO GRATIS CHICKEN KING</t>
  </si>
  <si>
    <t>Hasta $   250,00 Off Envío, Min $   25.000,00</t>
  </si>
  <si>
    <t>20off Pocho</t>
  </si>
  <si>
    <t>30porciento</t>
  </si>
  <si>
    <t>Exclusivo Pro 15 % Off 9 Tequeños, Arepa de jamón y queso</t>
  </si>
  <si>
    <t>20 % Off Avocado Toast, Chipa</t>
  </si>
  <si>
    <t>10%en sushi placer</t>
  </si>
  <si>
    <t>No Pro 7 % Off Pollo Al Horno Entero con Papas, Pollo Grande Entero</t>
  </si>
  <si>
    <t>envio gratis mayo</t>
  </si>
  <si>
    <t>5 % Off, Min $   20.000,00</t>
  </si>
  <si>
    <t>10 % Off Pepas de membrillo</t>
  </si>
  <si>
    <t>GRATIS</t>
  </si>
  <si>
    <t>caneyPureNew</t>
  </si>
  <si>
    <t>Hasta $   2.010,00 Off Envío, Min $   22.000,00</t>
  </si>
  <si>
    <t>20 off tostadas</t>
  </si>
  <si>
    <t>Hasta $   2.010,00 Off Envío, Min $   18.000,00</t>
  </si>
  <si>
    <t>No Pro 10 % Off promoo</t>
  </si>
  <si>
    <t>No Pro 10 % Off 9 Tequeños, Arepa de jamón y queso</t>
  </si>
  <si>
    <t>Exclusivo Pro 10 % Off ñoqui y lentejas</t>
  </si>
  <si>
    <t>No Pro 20 % Off Shawarma de falafel, Shawarma ternera, fritas y pepsi 354ml</t>
  </si>
  <si>
    <t>No Pro 10 % Off 1 kg de Helado, 1/2 kg de Helado</t>
  </si>
  <si>
    <t>No Pro 20 % Off Jamon cocido 214 x100gr, Pan flauta 500gr</t>
  </si>
  <si>
    <t>25 % Off Sándwich de jamón y queso</t>
  </si>
  <si>
    <t>No Pro 7 % Off Productos seleccionados</t>
  </si>
  <si>
    <t>Heladeria Italia Avenida Santa Fe 5167</t>
  </si>
  <si>
    <t>4 % Off, Min $   22.000,00</t>
  </si>
  <si>
    <t>No Pro 30 % Off 24 Mini tequeños con salsa, Docena tequeños queso llanero, Media docena tequeños queso llanero</t>
  </si>
  <si>
    <t>descuentos</t>
  </si>
  <si>
    <t>Exclusivo Pro 25 % Off Sándwich de Lomo con Hierbas</t>
  </si>
  <si>
    <t>Exclusivo Pro 22 % Off Parrillita</t>
  </si>
  <si>
    <t>4 % Off, Min $   20.000,00</t>
  </si>
  <si>
    <t>chocolateoff</t>
  </si>
  <si>
    <t>No Pro 15 % Off forza mundial panaderia</t>
  </si>
  <si>
    <t>chocoOreooff</t>
  </si>
  <si>
    <t>Exclusivo Pro 13 % Off promoo</t>
  </si>
  <si>
    <t>galletanutellaoff</t>
  </si>
  <si>
    <t>No Pro 20 % Off Helado 1 kg, Promo helado 2 kg</t>
  </si>
  <si>
    <t>Exclusivo Pro 33 % Off 1\4 DE HELADO</t>
  </si>
  <si>
    <t>10% Milanesa</t>
  </si>
  <si>
    <t>$3000 OFF PRIMER PEDIDO</t>
  </si>
  <si>
    <t>Exclusivo Pro 13 % Off promo</t>
  </si>
  <si>
    <t>No Pro 20 % Off Caesar Con Pollo, Quesadillas, Yogurt con granola</t>
  </si>
  <si>
    <t>No Pro 10 % Off Promo</t>
  </si>
  <si>
    <t>Exclusivo Pro 5 % Off, Min $   5.000,00</t>
  </si>
  <si>
    <t>PrimeC caneyPureNew</t>
  </si>
  <si>
    <t>Exclusivo Pro 30 % Off Combinado kaistar x30, Combinado salmón x45</t>
  </si>
  <si>
    <t>Sándwich vivaldi mediano</t>
  </si>
  <si>
    <t>10% de descuento en combos</t>
  </si>
  <si>
    <t>Exclusivo Pro 15 % Off 10off</t>
  </si>
  <si>
    <t>PROMO PARA COMPARTIR 20off</t>
  </si>
  <si>
    <t>No Pro 6 % Off 6% descuentos de shawarma</t>
  </si>
  <si>
    <t>No Pro 42 % Off 45off</t>
  </si>
  <si>
    <t>Exclusivo Pro 18 % Off 15off</t>
  </si>
  <si>
    <t>Exclusivo Pro 45 % Off 45off</t>
  </si>
  <si>
    <t>Exclusivo Pro 25 % Off Jamon cocido 214 x100gr, Pan flauta 500gr</t>
  </si>
  <si>
    <t>PrimeC 20% OFF BACON COMBO</t>
  </si>
  <si>
    <t>15 % Off Pizza de Jamón y Morrón</t>
  </si>
  <si>
    <t>ravNew</t>
  </si>
  <si>
    <t>Exclusivo Pro 28 % Off 25 en todo</t>
  </si>
  <si>
    <t>No Pro 20 % Off Tabla Especial para 2</t>
  </si>
  <si>
    <t>quesillooff</t>
  </si>
  <si>
    <t>Nuevos - Sándwich Vivaldi</t>
  </si>
  <si>
    <t>No Pro 20 % Off Promo 6 MM</t>
  </si>
  <si>
    <t>CHOCOTORTAOFF</t>
  </si>
  <si>
    <t>PrimeC Sanws</t>
  </si>
  <si>
    <t>mediodias 25% chicken, chirashi y temaki</t>
  </si>
  <si>
    <t>No Pro 15 % Off 1/4 Kg de helado</t>
  </si>
  <si>
    <t>Exclusivo Pro 25 % Off 20% OFF</t>
  </si>
  <si>
    <t>de locos</t>
  </si>
  <si>
    <t>No Pro 17 % Off media docena</t>
  </si>
  <si>
    <t>Exclusivo Pro 28 % Off 25 Empa grandes</t>
  </si>
  <si>
    <t>No Pro 10 % Off 12 Churros Tradicionales Rellenos, 12 Churros sin relleno</t>
  </si>
  <si>
    <t>Exclusivo Pro 25 % Off Pastelitos</t>
  </si>
  <si>
    <t>Exclusivo Pro 41 % Off 38 en 6</t>
  </si>
  <si>
    <t>Exclusivo Pro 18 % Off Promo Mundial en Petit bouquet</t>
  </si>
  <si>
    <t>Hasta $   2.010,00 Off Envío, Min $   35.000,00</t>
  </si>
  <si>
    <t>Descuento 15 %</t>
  </si>
  <si>
    <t>PrimeC PROMOS IMPE4EIBLES</t>
  </si>
  <si>
    <t>Exclusivo Pro 30 % Off Tallarines al huevo, Ravioles ricota</t>
  </si>
  <si>
    <t>30% OFF en docena de cookies</t>
  </si>
  <si>
    <t>No Pro 20 % Off Empanada de Carne, Empanada de J&amp;Q, Empanadas de Pollo de Pechuga a Leña</t>
  </si>
  <si>
    <t>Envío mundialista</t>
  </si>
  <si>
    <t>15% de Descuento</t>
  </si>
  <si>
    <t>No Pro 30 % Off Los 3 Titulares</t>
  </si>
  <si>
    <t>Burger Weekend</t>
  </si>
  <si>
    <t>No Pro 25 % Off, Min $   20.000,00</t>
  </si>
  <si>
    <t>Il Volo</t>
  </si>
  <si>
    <t>PrimeC 20% EN PROMOS PARA COMPARTIR</t>
  </si>
  <si>
    <t>Exclusivo Pro 17 % Off pastas y salsas</t>
  </si>
  <si>
    <t>Exclusivo Pro 28 % Off 25 % menos en todo</t>
  </si>
  <si>
    <t>Finde a lo grande</t>
  </si>
  <si>
    <t>Exclusivo Pro 20 % Off 1/4 kg de Helado</t>
  </si>
  <si>
    <t>Exclusivo Pro 15 % Off Productos seleccionados</t>
  </si>
  <si>
    <t>Exclusivo Pro 15 % Off 12 Churros Tradicionales Rellenos, 12 Churros sin relleno</t>
  </si>
  <si>
    <t>Descuento 19%</t>
  </si>
  <si>
    <t>No Pro 20 % Off Pastelitos</t>
  </si>
  <si>
    <t>Exclusivo Pro 13 % Off Fileto, Tallarines Al Huevo</t>
  </si>
  <si>
    <t>No Pro 25 % Off Tabla especial para 4</t>
  </si>
  <si>
    <t>El rey del pollo</t>
  </si>
  <si>
    <t>Exclusivo Pro 23 % Off 20OFF MM</t>
  </si>
  <si>
    <t>10% OFF en productos KEIN</t>
  </si>
  <si>
    <t>8% 10</t>
  </si>
  <si>
    <t>Exclusivo Pro 30 % Off Almendrado xl</t>
  </si>
  <si>
    <t>20% OFF BACON COMBO</t>
  </si>
  <si>
    <t>30 % Off Combo diavola, Combo pareja</t>
  </si>
  <si>
    <t>30%- Ensalada Cesar</t>
  </si>
  <si>
    <t>Exclusivo Pro 25 % Off Tabla Especial para 2</t>
  </si>
  <si>
    <t>Exclusivo Pro 28 % Off 25% Dcto Combo muchachos</t>
  </si>
  <si>
    <t>No Pro 20 % Off 20% OFF</t>
  </si>
  <si>
    <t>Exclusivo Pro 28 % Off Tabla especial para 4</t>
  </si>
  <si>
    <t>No Pro 25 % Off 25 en todo</t>
  </si>
  <si>
    <t>No Pro 20 % Off 2 Sándwich de falafel y 1 hummus, 2 Shawarmas</t>
  </si>
  <si>
    <t>No Pro 38 % Off 38 en 6</t>
  </si>
  <si>
    <t>Exclusivo Pro 15 % Off 1 Kg de helado, 1/2 Kg de helado</t>
  </si>
  <si>
    <t>No Pro 20 % Off Ceviche Clásico de Salmón, Roll Furay, Roll Parma</t>
  </si>
  <si>
    <t>No Pro 10 % Off Promos 10</t>
  </si>
  <si>
    <t>Combinado 4 24%</t>
  </si>
  <si>
    <t>No Pro Hasta 20 % Off Productos seleccionados</t>
  </si>
  <si>
    <t>Exclusivo Pro 20 % Off Fucciles Al Huevo, Ñoquis de Papas, Ravioles Verdura y Pollo</t>
  </si>
  <si>
    <t>No Pro 25 % Off 25%todo</t>
  </si>
  <si>
    <t>No Pro 20 % Off petit otoño</t>
  </si>
  <si>
    <t>PrimeC 15% dcto combo amigos</t>
  </si>
  <si>
    <t>Descuento 32%</t>
  </si>
  <si>
    <t>No Pro 25 % Off Sándwich Bondiola a la Cerveza y Fritas, Wrap de Pollo C/papas</t>
  </si>
  <si>
    <t>Exclusivo Pro 15 % Off Parrilla 10+5%</t>
  </si>
  <si>
    <t>Exclusivo Pro 35 % Off Productos seleccionados</t>
  </si>
  <si>
    <t>20% EN PROMOS PARA COMPARTIR</t>
  </si>
  <si>
    <t>No Pro 15 % Off promo 20</t>
  </si>
  <si>
    <t>No Pro 20 % Off Promo 2, Promo 4</t>
  </si>
  <si>
    <t>Exclusivo Pro 15 % Off Combo familiar</t>
  </si>
  <si>
    <t>37% de descuento</t>
  </si>
  <si>
    <t>No Pro 30 % Off Productos seleccionados</t>
  </si>
  <si>
    <t>PrimeC 20% BACON + GASEOSA</t>
  </si>
  <si>
    <t>Exclusivo Pro 23 % Off Promo 6 MM</t>
  </si>
  <si>
    <t>No Pro 20 % Off petit bouquet panaderia</t>
  </si>
  <si>
    <t>descuento 30%</t>
  </si>
  <si>
    <t>15 % Off Bañados x 1/2 doc</t>
  </si>
  <si>
    <t>10 OFF toda la tienda</t>
  </si>
  <si>
    <t>No Pro 20 % Off Croissant con Crema Pastelera, Croissant con Jamón y Queso, Medialuna</t>
  </si>
  <si>
    <t>No Pro 10 % Off 15 OFF en box de cookies</t>
  </si>
  <si>
    <t>No Pro 20 % Off Ceviche Clásico 20+5%</t>
  </si>
  <si>
    <t>10 % Off Sándwich de Lomo Kick Off con Fritas, Sándwich Roastbeef Desmechado con Fritas</t>
  </si>
  <si>
    <t>Exclusivo Pro 20 % Off forza mundial panaderia</t>
  </si>
  <si>
    <t>Exclusivo Pro 25 % Off Shawarma de bondiola</t>
  </si>
  <si>
    <t>Exclusivo Pro 30 % Off 6 Churros surtidos</t>
  </si>
  <si>
    <t>Exclusivo Pro 35 % Off 30% Tarta Entera</t>
  </si>
  <si>
    <t>No Pro 20 % Off Wok de Salmón, Yakimeshi con Langostinos</t>
  </si>
  <si>
    <t>Finde XL</t>
  </si>
  <si>
    <t>Hot sale</t>
  </si>
  <si>
    <t>Crazy Deal - Sandwich de Milanesa</t>
  </si>
  <si>
    <t>20 % Off Lasaña</t>
  </si>
  <si>
    <t>nuevos</t>
  </si>
  <si>
    <t>No Pro 25 % Off 6 Churros surtidos</t>
  </si>
  <si>
    <t>No Pro 20 % Off Combinado kaistar x30, Combinado salmón x45</t>
  </si>
  <si>
    <t>25% OFF en toda la tienda</t>
  </si>
  <si>
    <t>Descuento 27 %</t>
  </si>
  <si>
    <t>No Pro 25 % Off 1 Kg de helado, 1/2 Kg de helado, 1/4 Kg de helado</t>
  </si>
  <si>
    <t>PrimeC LEMON PIE OFF</t>
  </si>
  <si>
    <t>40 off</t>
  </si>
  <si>
    <t>Descuento 25%</t>
  </si>
  <si>
    <t>No Pro 5 % Off 10% OFF</t>
  </si>
  <si>
    <t>Empandas y Pizzas</t>
  </si>
  <si>
    <t>No Pro 25 % Off 25% Dcto Combo muchachos</t>
  </si>
  <si>
    <t>42% de descuento</t>
  </si>
  <si>
    <t>Exclusivo Pro 30 % Off 1 Kg de helado, 1/2 Kg de helado, 1/4 Kg de helado</t>
  </si>
  <si>
    <t>Exclusivo Pro 28 % Off 25%todo</t>
  </si>
  <si>
    <t>Almuerzos y  cenas 20%</t>
  </si>
  <si>
    <t>Descuento 20%</t>
  </si>
  <si>
    <t>30 % Off 1/2 Kg de helado, 1/4 Kg de helado</t>
  </si>
  <si>
    <t>Descuento 33 %</t>
  </si>
  <si>
    <t>Descuento 28 %</t>
  </si>
  <si>
    <t>No Pro 25 % Off Nigiri Especial Carpassion, Roll Dos Sakes</t>
  </si>
  <si>
    <t>20 % Off Combo ravioles  bebida</t>
  </si>
  <si>
    <t>Exclusivo Pro $   2.000,00 Off, Min $   20.000,00</t>
  </si>
  <si>
    <t>Exclusivo Pro 30 % Off Sándwich Bondiola a la Cerveza y Fritas, Wrap de Pollo C/papas</t>
  </si>
  <si>
    <t>tiramisuoff</t>
  </si>
  <si>
    <t>32% de descuento</t>
  </si>
  <si>
    <t>Exclusivo Pro 13 % Off 15 OFF en box de cookies</t>
  </si>
  <si>
    <t>20 % Off Medio kg de helado</t>
  </si>
  <si>
    <t>Los Mas Amados Cena</t>
  </si>
  <si>
    <t>Exclusivo Pro 30 % Off Cachapa con queso llanero, Cachapa viuda</t>
  </si>
  <si>
    <t>CHESSECAKEOREOOF</t>
  </si>
  <si>
    <t>TODOS</t>
  </si>
  <si>
    <t>No Pro 40 % Off Combinado 3 40+3%</t>
  </si>
  <si>
    <t>Descuento 30 %</t>
  </si>
  <si>
    <t>33% de descuento</t>
  </si>
  <si>
    <t>No Pro 30 % Off Arabe tostado jamon cocido y queso, Gigante con extra queso</t>
  </si>
  <si>
    <t>Almorza por 10.000</t>
  </si>
  <si>
    <t>30 % Off 1 kg de Helado, 1/2 kg de Helado</t>
  </si>
  <si>
    <t>Almueroz &amp; Cenas - 3 Empanadas 20% + 15% cofinanciado</t>
  </si>
  <si>
    <t>Exclusivo Pro 25 % Off Ceviche Clásico 20+5%</t>
  </si>
  <si>
    <t>15 % Off, Min $   20.000,00</t>
  </si>
  <si>
    <t>2x1 en Café!!!</t>
  </si>
  <si>
    <t>No Pro 20 % Off 2 Sándwiches + 2 fritas + coca 175, Sand. matambre a la pizza con fritas</t>
  </si>
  <si>
    <t>No Pro 10 % Off TODO 10</t>
  </si>
  <si>
    <t>No Pro 20 % Off Cuarto Kilo de Helado, Kilo de Helado, Medio Kilo de Helado</t>
  </si>
  <si>
    <t>30% de descuento</t>
  </si>
  <si>
    <t>PrimeC 40 OFF</t>
  </si>
  <si>
    <t>Exclusivo Pro 25 % Off petit otoño</t>
  </si>
  <si>
    <t>Exclusivo Pro 30 % Off Croissant con Crema Pastelera, Croissant con Jamón y Queso, Medialuna</t>
  </si>
  <si>
    <t>PrimeC 25% Descuento Febrero 2</t>
  </si>
  <si>
    <t>10 % Off Productos seleccionados</t>
  </si>
  <si>
    <t>Descuento Mundialista</t>
  </si>
  <si>
    <t>Exclusivo Pro 30 % Off Shawarma de falafel, Shawarma ternera, fritas y pepsi 354ml</t>
  </si>
  <si>
    <t>Exclusivo Pro 25 % Off Promo 2, Promo 4</t>
  </si>
  <si>
    <t>Exclusivo Pro 20 % Off Productos seleccionados</t>
  </si>
  <si>
    <t>Descuento 45%</t>
  </si>
  <si>
    <t>25% en combos</t>
  </si>
  <si>
    <t>38% de descuento</t>
  </si>
  <si>
    <t>Exclusivo Pro 18 % Off promo 20</t>
  </si>
  <si>
    <t>2x1- Tortilla</t>
  </si>
  <si>
    <t>Descuento todo el mes - Not chicken</t>
  </si>
  <si>
    <t>Partner App Discount</t>
  </si>
  <si>
    <t>Exclusivo Pro 35 % Off 24 Mini tequeños con salsa, Docena tequeños queso llanero, Media docena tequeños queso llanero</t>
  </si>
  <si>
    <t>Exclusivo Pro 25 % Off petit bouquet panaderia</t>
  </si>
  <si>
    <t>30 % Off Mega Cheese Smash DOBLE</t>
  </si>
  <si>
    <t>No Pro 35 % Off Mila XL</t>
  </si>
  <si>
    <t>Exclusivo Pro 33 % Off Nuevos</t>
  </si>
  <si>
    <t>32 Lomito</t>
  </si>
  <si>
    <t>Exclusivo Pro Hasta 25 % Off Cheesecake, Cookie Vegana</t>
  </si>
  <si>
    <t>30 % Off Hamburguesa grand roger con papas</t>
  </si>
  <si>
    <t>Descuento 42</t>
  </si>
  <si>
    <t>Exclusivo Pro 15 % Off Promos 10</t>
  </si>
  <si>
    <t>20 off</t>
  </si>
  <si>
    <t>30% off</t>
  </si>
  <si>
    <t>No Pro 20 % Off Almendrado, Helado 1/2 kg, Helado 1/4 kg</t>
  </si>
  <si>
    <t>Exclusivo Pro 43 % Off Combinado 3 40+3%</t>
  </si>
  <si>
    <t>No Pro 40 % Off Descuento 40%</t>
  </si>
  <si>
    <t>15% de todos los productos</t>
  </si>
  <si>
    <t>Exclusivo Pro 10 % Off 10% off</t>
  </si>
  <si>
    <t>Exclusivo Pro 45 % Off Combinado 2 40+5%</t>
  </si>
  <si>
    <t>Exclusivo Pro 30 % Off, Min $   20.000,00</t>
  </si>
  <si>
    <t>Exclusivo Pro 25 % Off 2 Sándwich de falafel y 1 hummus, 2 Shawarmas</t>
  </si>
  <si>
    <t>Descuento 40%</t>
  </si>
  <si>
    <t>Hasta 40 % Off 1/2 kg de Helado, 1/4 kg de Helado</t>
  </si>
  <si>
    <t>Descuento  35  %</t>
  </si>
  <si>
    <t>No Pro 25 % Off 1 Kilo de helado, 1/2 Kilo de helado, 1/4 Kilo de helado</t>
  </si>
  <si>
    <t>45% DE DESCUENTO</t>
  </si>
  <si>
    <t>Exclusivo Pro 40 % Off Arabe tostado jamon cocido y queso, Gigante con extra queso</t>
  </si>
  <si>
    <t>Exclusivo Pro 45 % Off Productos seleccionados</t>
  </si>
  <si>
    <t>Exclusivo Pro 30 % Off Almendrado, Helado 1/2 kg, Helado 1/4 kg</t>
  </si>
  <si>
    <t>28% de descuento</t>
  </si>
  <si>
    <t>TRESLECHESOFF</t>
  </si>
  <si>
    <t>50 % Off Pizza Muzzarella</t>
  </si>
  <si>
    <t>Exclusivo Pro Hasta 30 % Off Productos seleccionados</t>
  </si>
  <si>
    <t>Exclusivo Pro 38 % Off Mila XL</t>
  </si>
  <si>
    <t>Exclusivo Pro 25 % Off 2 Sándwiches + 2 fritas + coca 175, Sand. matambre a la pizza con fritas</t>
  </si>
  <si>
    <t>50% de descuento</t>
  </si>
  <si>
    <t>Exclusivo Pro 30 % Off 1 Kilo de helado, 1/2 Kilo de helado, 1/4 Kilo de helado</t>
  </si>
  <si>
    <t>50 % Off Pizza Muzzarella, Fugazzeta</t>
  </si>
  <si>
    <t>PrimeC 30% OFF</t>
  </si>
  <si>
    <t>40% de descuento</t>
  </si>
  <si>
    <t>Configured Hours</t>
  </si>
  <si>
    <t>Available Hours</t>
  </si>
  <si>
    <t>Horas Perdidas</t>
  </si>
  <si>
    <t>Filtros aplicados: 
WEEK es 18/05/2026
COUNTRY es AR
BRAND_OWNER_EMAIL es sabas.ramirez@rappi.com
DATE_AVAILABILITY el o después del 01/05/2026 y antes del 29/05/2026
BRAND_OWNER_LEADER es oscar.pedraza@rappi.com</t>
  </si>
  <si>
    <t>Madrí Mercado de Tapas</t>
  </si>
  <si>
    <t>Magalí Empanadas</t>
  </si>
  <si>
    <t>Magic Dragon</t>
  </si>
  <si>
    <t>Maja Jamonería</t>
  </si>
  <si>
    <t>Malvón</t>
  </si>
  <si>
    <t>Mangini</t>
  </si>
  <si>
    <t>Mangini - Turbo</t>
  </si>
  <si>
    <t>Margherita</t>
  </si>
  <si>
    <t>Maru Botana</t>
  </si>
  <si>
    <t>Massey Almacén de Pastas</t>
  </si>
  <si>
    <t>Melo</t>
  </si>
  <si>
    <t>Mercado de Helados</t>
  </si>
  <si>
    <t>Mi Rey Comida China</t>
  </si>
  <si>
    <t>Mil &amp; Pico</t>
  </si>
  <si>
    <t>Milanezza</t>
  </si>
  <si>
    <t>Milanga &amp; Co</t>
  </si>
  <si>
    <t>Mirana Burger</t>
  </si>
  <si>
    <t>Moisha Bakery</t>
  </si>
  <si>
    <t>Molina Panadería</t>
  </si>
  <si>
    <t>Monti Bar de Pastas</t>
  </si>
  <si>
    <t>Monti Bar de Pastas - Turbo</t>
  </si>
  <si>
    <t>Monti Milas</t>
  </si>
  <si>
    <t>Mooi</t>
  </si>
  <si>
    <t>Moray Sushi Nikkei</t>
  </si>
  <si>
    <t>Mostaza</t>
  </si>
  <si>
    <t>Mostaza Deli</t>
  </si>
  <si>
    <t>Mr.Ho</t>
  </si>
  <si>
    <t>Mucha Pizza</t>
  </si>
  <si>
    <t>Mumbai Mahal Cocina de la India</t>
  </si>
  <si>
    <t>Namaste India</t>
  </si>
  <si>
    <t>Napoli vs Tucumán</t>
  </si>
  <si>
    <t>Naturally</t>
  </si>
  <si>
    <t>Naturally - Turbo</t>
  </si>
  <si>
    <t>Neko Sushi</t>
  </si>
  <si>
    <t>Nicolo</t>
  </si>
  <si>
    <t>Noahs Green Kitchen</t>
  </si>
  <si>
    <t>Nola</t>
  </si>
  <si>
    <t>Nucha</t>
  </si>
  <si>
    <t>Occo Helados</t>
  </si>
  <si>
    <t>Occo Helados - Turbo</t>
  </si>
  <si>
    <t>Oggi Pasta e Birra</t>
  </si>
  <si>
    <t>Oh! Tea</t>
  </si>
  <si>
    <t>Orei</t>
  </si>
  <si>
    <t>Orei - Turbo</t>
  </si>
  <si>
    <t>Orno</t>
  </si>
  <si>
    <t>Orno - Turbo</t>
  </si>
  <si>
    <t>Otaku Salad &amp; Poke</t>
  </si>
  <si>
    <t>Otaku Sushi</t>
  </si>
  <si>
    <t>Oy Vey - Comida judía</t>
  </si>
  <si>
    <t>Panadería Venezolana Donna</t>
  </si>
  <si>
    <t>Pandanés</t>
  </si>
  <si>
    <t>Para Todo Gusto</t>
  </si>
  <si>
    <t>Parrilla Laureana</t>
  </si>
  <si>
    <t>Parrilla Restaurante El Lazo</t>
  </si>
  <si>
    <t>Páru Inkas Sushi</t>
  </si>
  <si>
    <t>Pastas Astro Rey</t>
  </si>
  <si>
    <t>Pastas Luisito</t>
  </si>
  <si>
    <t>Patagonia Cerveza</t>
  </si>
  <si>
    <t>Peña La Morena</t>
  </si>
  <si>
    <t>Peqube</t>
  </si>
  <si>
    <t>Peqube Turbo</t>
  </si>
  <si>
    <t>Perez H</t>
  </si>
  <si>
    <t>Perlatto</t>
  </si>
  <si>
    <t>Persicco</t>
  </si>
  <si>
    <t>Perú Deli</t>
  </si>
  <si>
    <t>Piccadely</t>
  </si>
  <si>
    <t>Piccantino</t>
  </si>
  <si>
    <t>pippo</t>
  </si>
  <si>
    <t>Pizza Alla Pala</t>
  </si>
  <si>
    <t>Pizza Alla Pala - Turbo</t>
  </si>
  <si>
    <t>Pizza Cero</t>
  </si>
  <si>
    <t>Pizza Data</t>
  </si>
  <si>
    <t>Pizza Data Turbo</t>
  </si>
  <si>
    <t>Pizzas by Kansas</t>
  </si>
  <si>
    <t>Pizzeria D´lucky</t>
  </si>
  <si>
    <t>Pizzeria Las Palmas</t>
  </si>
  <si>
    <t>Pizzeria los Leños</t>
  </si>
  <si>
    <t>Pizzería Popular</t>
  </si>
  <si>
    <t>Podio Helado Genuino</t>
  </si>
  <si>
    <t>Poke &amp; Roll</t>
  </si>
  <si>
    <t>Poke Pop</t>
  </si>
  <si>
    <t>Poked</t>
  </si>
  <si>
    <t>Pollo Trak</t>
  </si>
  <si>
    <t>Power Up Pizza</t>
  </si>
  <si>
    <t>Power Wings</t>
  </si>
  <si>
    <t>Praliné</t>
  </si>
  <si>
    <t>Prinston Cervecería</t>
  </si>
  <si>
    <t>PROTEINA</t>
  </si>
  <si>
    <t>Puro Perú</t>
  </si>
  <si>
    <t>Quijote Lunch</t>
  </si>
  <si>
    <t>Rapanui</t>
  </si>
  <si>
    <t>Rapanui Turbo</t>
  </si>
  <si>
    <t>Ribs al Río</t>
  </si>
  <si>
    <t>Rincón Norteño</t>
  </si>
  <si>
    <t>Rojo y Negro</t>
  </si>
  <si>
    <t>Roma Panadería y Confitería</t>
  </si>
  <si>
    <t>Romario</t>
  </si>
  <si>
    <t>Romario - Turbo</t>
  </si>
  <si>
    <t>Romario Food</t>
  </si>
  <si>
    <t>Rotisería Camila</t>
  </si>
  <si>
    <t>Rotisería Casa China</t>
  </si>
  <si>
    <t>Sabor Divino</t>
  </si>
  <si>
    <t>Sabores Express.</t>
  </si>
  <si>
    <t>Saigón Noodle Bar</t>
  </si>
  <si>
    <t>Salad Box</t>
  </si>
  <si>
    <t>Sale e Pepe</t>
  </si>
  <si>
    <t>Salgado Alimentos</t>
  </si>
  <si>
    <t>Salumeria Ragni</t>
  </si>
  <si>
    <t>San Martín</t>
  </si>
  <si>
    <t>Sándwich Del Club</t>
  </si>
  <si>
    <t>Sándwichería NuestraMiga</t>
  </si>
  <si>
    <t>Santa Evita</t>
  </si>
  <si>
    <t>Santillo</t>
  </si>
  <si>
    <t>Sbarro</t>
  </si>
  <si>
    <t>Sensu</t>
  </si>
  <si>
    <t>Shami Shawarma</t>
  </si>
  <si>
    <t>Shami Shawarma Turbo</t>
  </si>
  <si>
    <t>Shawarma Al Amir</t>
  </si>
  <si>
    <t>Shawarma Al Árabe</t>
  </si>
  <si>
    <t>Sheikob's Bagels</t>
  </si>
  <si>
    <t>Simón Parrilla</t>
  </si>
  <si>
    <t>Solomía</t>
  </si>
  <si>
    <t>Somos peru microcentro</t>
  </si>
  <si>
    <t>Sultán Shawarma</t>
  </si>
  <si>
    <t>Sushi Crunch</t>
  </si>
  <si>
    <t>Sushi Crunch Turbo</t>
  </si>
  <si>
    <t>Sushi Lives</t>
  </si>
  <si>
    <t>Sushi Lives - Turbo</t>
  </si>
  <si>
    <t>Sushi Rock</t>
  </si>
  <si>
    <t>SushiPop</t>
  </si>
  <si>
    <t>Sushipop - Turbo</t>
  </si>
  <si>
    <t>Sushipop.</t>
  </si>
  <si>
    <t>Taco Box</t>
  </si>
  <si>
    <t>Taco Box Turbo</t>
  </si>
  <si>
    <t>Tea Connection</t>
  </si>
  <si>
    <t>Tea Connection - Turbo</t>
  </si>
  <si>
    <t>Tempo Di Pasta</t>
  </si>
  <si>
    <t>Teque Pops</t>
  </si>
  <si>
    <t>Tequegusta</t>
  </si>
  <si>
    <t>Tequepizza Pizzeria</t>
  </si>
  <si>
    <t>Tequetok</t>
  </si>
  <si>
    <t>Tercera Docena</t>
  </si>
  <si>
    <t>The Burger Company</t>
  </si>
  <si>
    <t>The Burger Company - Turbo</t>
  </si>
  <si>
    <t>The Food Truck Store</t>
  </si>
  <si>
    <t>The Wrapée</t>
  </si>
  <si>
    <t>The Wrapee Turbo</t>
  </si>
  <si>
    <t>Tienda de Café</t>
  </si>
  <si>
    <t>Tienda de Empanadas</t>
  </si>
  <si>
    <t>Tienda de Empanadas - Turbo</t>
  </si>
  <si>
    <t>Tiendas Naturales</t>
  </si>
  <si>
    <t>Tierra de Nadie</t>
  </si>
  <si>
    <t>Togni´s Pizza</t>
  </si>
  <si>
    <t>Tomasso Turbo</t>
  </si>
  <si>
    <t>Tomasso.</t>
  </si>
  <si>
    <t>Tufic</t>
  </si>
  <si>
    <t>Tufic Turbo</t>
  </si>
  <si>
    <t>Twins Comida Casera</t>
  </si>
  <si>
    <t>Urban Jazz Pizza</t>
  </si>
  <si>
    <t>Urbano Cocina Americana</t>
  </si>
  <si>
    <t>Vasalissa</t>
  </si>
  <si>
    <t>Vëllezo Helados</t>
  </si>
  <si>
    <t>Vëllezo Helados - Turbo</t>
  </si>
  <si>
    <t>Vicente</t>
  </si>
  <si>
    <t>Viva la Arepa</t>
  </si>
  <si>
    <t>Viva la Mila</t>
  </si>
  <si>
    <t>Volta</t>
  </si>
  <si>
    <t>Voraz</t>
  </si>
  <si>
    <t>Voraz - Turbo</t>
  </si>
  <si>
    <t>Vuena</t>
  </si>
  <si>
    <t>Weiss Beer&amp;Burgers</t>
  </si>
  <si>
    <t>Wing It</t>
  </si>
  <si>
    <t>Wok Al Fuego</t>
  </si>
  <si>
    <t>Wok N' Beer</t>
  </si>
  <si>
    <t>Wok Power</t>
  </si>
  <si>
    <t>Zo Nikkei</t>
  </si>
  <si>
    <t>Zomma</t>
  </si>
  <si>
    <t>Zomma Tapas Turbo</t>
  </si>
  <si>
    <t>Zue Restaurante</t>
  </si>
  <si>
    <t>W2 RTWT</t>
  </si>
  <si>
    <t>W1 RTWT</t>
  </si>
  <si>
    <t>W1 Orders</t>
  </si>
  <si>
    <t>Delta (BPs)</t>
  </si>
  <si>
    <t>Weight (%)</t>
  </si>
  <si>
    <t>Impact (BPs)</t>
  </si>
  <si>
    <t>Explains (%)</t>
  </si>
  <si>
    <t>Churrería El Topo</t>
  </si>
  <si>
    <t>El Club de la Milanesa</t>
  </si>
  <si>
    <t>Kansas</t>
  </si>
  <si>
    <t>Las Medialunas del Abuelo</t>
  </si>
  <si>
    <t>Freddo</t>
  </si>
  <si>
    <t>La Payada</t>
  </si>
  <si>
    <t>La Parolaccia</t>
  </si>
  <si>
    <t>Green Eat</t>
  </si>
  <si>
    <t>Eléctrica Pizza</t>
  </si>
  <si>
    <t>Arredondo</t>
  </si>
  <si>
    <t>Il Quotidiano</t>
  </si>
  <si>
    <t>Chemuzza</t>
  </si>
  <si>
    <t>Brasileirinho</t>
  </si>
  <si>
    <t>Campobravo</t>
  </si>
  <si>
    <t>Big Bang Cookies</t>
  </si>
  <si>
    <t>Costumbres Argentinas</t>
  </si>
  <si>
    <t>La Dorita</t>
  </si>
  <si>
    <t>Los Maestros</t>
  </si>
  <si>
    <t>La Causa Nikkei</t>
  </si>
  <si>
    <t>1810 Restaurante</t>
  </si>
  <si>
    <t>Buenos Aires Bakery.</t>
  </si>
  <si>
    <t>Grido</t>
  </si>
  <si>
    <t>Koko Bao Bar</t>
  </si>
  <si>
    <t>Dean &amp; Dennys</t>
  </si>
  <si>
    <t>24Th Street Burger</t>
  </si>
  <si>
    <t>Antiche Tentazioni</t>
  </si>
  <si>
    <t>Helados Daniel</t>
  </si>
  <si>
    <t>Buenos Aires Verde</t>
  </si>
  <si>
    <t>Café Kajue</t>
  </si>
  <si>
    <t>El Noble</t>
  </si>
  <si>
    <t>Don Boedo</t>
  </si>
  <si>
    <t>Let it Vegan</t>
  </si>
  <si>
    <t>Faricci</t>
  </si>
  <si>
    <t>Bellaria Panadería</t>
  </si>
  <si>
    <t>Club de la Birra</t>
  </si>
  <si>
    <t>Delhi Mahal Sabores India</t>
  </si>
  <si>
    <t>Al Rayan</t>
  </si>
  <si>
    <t>Besares</t>
  </si>
  <si>
    <t>Churreria el Topo sin Tacc</t>
  </si>
  <si>
    <t>El Hornero de San Telmo</t>
  </si>
  <si>
    <t>Cremolatti</t>
  </si>
  <si>
    <t>El Boliche de Dario - Vicente López</t>
  </si>
  <si>
    <t>Chicken Chill</t>
  </si>
  <si>
    <t>Gout Gluten Free</t>
  </si>
  <si>
    <t>Lo de Charly</t>
  </si>
  <si>
    <t>Katsu</t>
  </si>
  <si>
    <t>Crepas</t>
  </si>
  <si>
    <t>Che Miranda</t>
  </si>
  <si>
    <t>Macarro´s Panadería</t>
  </si>
  <si>
    <t>Koi Beer Dumplings Turbo</t>
  </si>
  <si>
    <t>Lo de Jesús</t>
  </si>
  <si>
    <t>Kremowy</t>
  </si>
  <si>
    <t>La Argentina</t>
  </si>
  <si>
    <t>Kentucky Café</t>
  </si>
  <si>
    <t>Donatella - Turbo</t>
  </si>
  <si>
    <t>Bagels &amp; Bagels</t>
  </si>
  <si>
    <t>Baires Bread</t>
  </si>
  <si>
    <t>Los Inmortales</t>
  </si>
  <si>
    <t>Dean Dennys Turbo</t>
  </si>
  <si>
    <t>Francisca del Fuego</t>
  </si>
  <si>
    <t>Helados Italia</t>
  </si>
  <si>
    <t>Brozziano</t>
  </si>
  <si>
    <t>Avecor</t>
  </si>
  <si>
    <t>Club Chacabuco</t>
  </si>
  <si>
    <t>Babieca Parrilla</t>
  </si>
  <si>
    <t>Hell's Pizza</t>
  </si>
  <si>
    <t>Buenos Aires Bakery Turbo</t>
  </si>
  <si>
    <t>Fat Broder</t>
  </si>
  <si>
    <t>IKAN SUSHI</t>
  </si>
  <si>
    <t>El Galpón de Tacuara</t>
  </si>
  <si>
    <t>Chungo</t>
  </si>
  <si>
    <t>Burger Couple</t>
  </si>
  <si>
    <t>Fábrica de Pastas Santa María</t>
  </si>
  <si>
    <t>Angus Brother</t>
  </si>
  <si>
    <t>Dulce Hora</t>
  </si>
  <si>
    <t>Cártago</t>
  </si>
  <si>
    <t>Cobre Cafe</t>
  </si>
  <si>
    <t>Heladería Scannapieco</t>
  </si>
  <si>
    <t>Lobo Blanco Hamburgueseria</t>
  </si>
  <si>
    <t>Gako Sushi</t>
  </si>
  <si>
    <t>La Crespo</t>
  </si>
  <si>
    <t>Garden</t>
  </si>
  <si>
    <t>Alessandro Helados</t>
  </si>
  <si>
    <t>Capriccio</t>
  </si>
  <si>
    <t>Casa Endivia</t>
  </si>
  <si>
    <t>Lima Ba - Turbo</t>
  </si>
  <si>
    <t>La Fábrica</t>
  </si>
  <si>
    <t>La Leñita Empanadas Tucumanas</t>
  </si>
  <si>
    <t>Lo de Rosendo</t>
  </si>
  <si>
    <t>Fly Morfi</t>
  </si>
  <si>
    <t>Cachito Premium</t>
  </si>
  <si>
    <t>Josinerias</t>
  </si>
  <si>
    <t>Amalia</t>
  </si>
  <si>
    <t>Guber</t>
  </si>
  <si>
    <t>Cacto Pizza Di Barrio</t>
  </si>
  <si>
    <t>La Nueva Cocinita</t>
  </si>
  <si>
    <t>La Fabrica Colegiales</t>
  </si>
  <si>
    <t>Borja Specialty Coffee</t>
  </si>
  <si>
    <t>Alchemy Pastry</t>
  </si>
  <si>
    <t>Cinépolis</t>
  </si>
  <si>
    <t>Desarmadero</t>
  </si>
  <si>
    <t>Kansas Turbo</t>
  </si>
  <si>
    <t>Kanu Sushi Turbo</t>
  </si>
  <si>
    <t>Bullanga Milanga</t>
  </si>
  <si>
    <t>Chinin</t>
  </si>
  <si>
    <t>Hit Pasta</t>
  </si>
  <si>
    <t>La Fabrica Panaderia</t>
  </si>
  <si>
    <t>Bocado</t>
  </si>
  <si>
    <t>Cabaña del Tuyu</t>
  </si>
  <si>
    <t>Intanto Bar</t>
  </si>
  <si>
    <t>Gourmand Food Hall</t>
  </si>
  <si>
    <t>Dalal</t>
  </si>
  <si>
    <t>Chungo Turbo</t>
  </si>
  <si>
    <t>Fly Morfi Turbo</t>
  </si>
  <si>
    <t>Burger 54</t>
  </si>
  <si>
    <t>Hamburguesas Fuera de Serie</t>
  </si>
  <si>
    <t>Dandy</t>
  </si>
  <si>
    <t>Let It V Turbo</t>
  </si>
  <si>
    <t>Kainos</t>
  </si>
  <si>
    <t>Brie Delicia Al Paso - Turbo</t>
  </si>
  <si>
    <t>Ave Caesar</t>
  </si>
  <si>
    <t>Il Trovatore Gelato</t>
  </si>
  <si>
    <t>Chizpa Hongos</t>
  </si>
  <si>
    <t>Arredondo Turbo</t>
  </si>
  <si>
    <t>Green Kraving - Turbo</t>
  </si>
  <si>
    <t>Burger Couple Sliders - Turbo</t>
  </si>
  <si>
    <t>Cabaña Del Tuyu - Turbo</t>
  </si>
  <si>
    <t>In &amp; Out Sushi</t>
  </si>
  <si>
    <t>Batacazo Sangucheria</t>
  </si>
  <si>
    <t>Che Sushi.</t>
  </si>
  <si>
    <t>Helados L'sucre</t>
  </si>
  <si>
    <t>Kanu Sushi.</t>
  </si>
  <si>
    <t>La Causa Nikkei.</t>
  </si>
  <si>
    <t>GOODSTËN</t>
  </si>
  <si>
    <t>Green &amp; Company</t>
  </si>
  <si>
    <t>Franco Parma</t>
  </si>
  <si>
    <t>Donatella</t>
  </si>
  <si>
    <t>Casero &amp; Natural</t>
  </si>
  <si>
    <t>Chelatto</t>
  </si>
  <si>
    <t>Border</t>
  </si>
  <si>
    <t>El Buen Wrap Turbo</t>
  </si>
  <si>
    <t>El Buen Wrap</t>
  </si>
  <si>
    <t>La Fabrica Sanwiches Triples Max</t>
  </si>
  <si>
    <t>Grill Dandy</t>
  </si>
  <si>
    <t>Amasadero</t>
  </si>
  <si>
    <t>Gourmet de Shangai</t>
  </si>
  <si>
    <t>Los Platitos parrilla</t>
  </si>
  <si>
    <t>Empanadas Gourmet</t>
  </si>
  <si>
    <t>Bocado - Turbo</t>
  </si>
  <si>
    <t>Alchemy Pizza</t>
  </si>
  <si>
    <t>BA Green</t>
  </si>
  <si>
    <t>La Veneciana</t>
  </si>
  <si>
    <t>Holy Mila</t>
  </si>
  <si>
    <t>Lo de Fede</t>
  </si>
  <si>
    <t>La Farola Santa Fe</t>
  </si>
  <si>
    <t>Cümen Cümen</t>
  </si>
  <si>
    <t>Acai Brasil</t>
  </si>
  <si>
    <t>Brownie Planet</t>
  </si>
  <si>
    <t>Balon 5 Pizzeria</t>
  </si>
  <si>
    <t>Dalal - Turbo</t>
  </si>
  <si>
    <t>CANG TIN</t>
  </si>
  <si>
    <t>Cártago - Turbo</t>
  </si>
  <si>
    <t>Antiche Tentazioni Turbo</t>
  </si>
  <si>
    <t>Al Zein</t>
  </si>
  <si>
    <t>Benaim</t>
  </si>
  <si>
    <t>La Fabrica Sanwiches Miga</t>
  </si>
  <si>
    <t>Lima Ba</t>
  </si>
  <si>
    <t>A Punto Pizzas y Empanadas</t>
  </si>
  <si>
    <t>La Fachada</t>
  </si>
  <si>
    <t>El Chaqueño Restaurante</t>
  </si>
  <si>
    <t>Alchemy</t>
  </si>
  <si>
    <t>La Farola Express Café</t>
  </si>
  <si>
    <t>Asador Bandera Verde</t>
  </si>
  <si>
    <t>Jiro Sushi Veggie</t>
  </si>
  <si>
    <t>Eggmania</t>
  </si>
  <si>
    <t xml:space="preserve"> Love in Roll</t>
  </si>
  <si>
    <t>La Paloma</t>
  </si>
  <si>
    <t>Don Shawarma</t>
  </si>
  <si>
    <t>Green Curry</t>
  </si>
  <si>
    <t>Eggs &amp; Greens Café</t>
  </si>
  <si>
    <t>Isis Pasteleria</t>
  </si>
  <si>
    <t>Croque Madame</t>
  </si>
  <si>
    <t>Green Eat Turbo</t>
  </si>
  <si>
    <t>Jiro Sushi</t>
  </si>
  <si>
    <t>Cafe Crespin</t>
  </si>
  <si>
    <t>La Guitarrita</t>
  </si>
  <si>
    <t>Jerry's Vegan Burgers</t>
  </si>
  <si>
    <t>Campobravo - Turbo</t>
  </si>
  <si>
    <t>Crepas Turbo</t>
  </si>
  <si>
    <t>Club de La Milanesa Al Horno</t>
  </si>
  <si>
    <t>Grido Turbo</t>
  </si>
  <si>
    <t>Chori</t>
  </si>
  <si>
    <t>Callaci Pizza</t>
  </si>
  <si>
    <t>Brie Delicia Al Paso</t>
  </si>
  <si>
    <t>Helados Daniel Turbo</t>
  </si>
  <si>
    <t>Betos Lomitos</t>
  </si>
  <si>
    <t>El Club de la Milanesa - Turbo</t>
  </si>
  <si>
    <t>Lo de Jesus Turbo</t>
  </si>
  <si>
    <t>Deniro Hamburgueseria</t>
  </si>
  <si>
    <t>Búffala</t>
  </si>
  <si>
    <t>Diletto</t>
  </si>
  <si>
    <t>Dragon Chinnese Food</t>
  </si>
  <si>
    <t>4090 Burger &amp; Fries</t>
  </si>
  <si>
    <t>Arepa's Club</t>
  </si>
  <si>
    <t>Cremolatti - Turbo</t>
  </si>
  <si>
    <t>Buenas Arepas</t>
  </si>
  <si>
    <t>Dogg</t>
  </si>
  <si>
    <t>Bodegón Núñez</t>
  </si>
  <si>
    <t>La Farola Express</t>
  </si>
  <si>
    <t>La Querencia</t>
  </si>
  <si>
    <t>Ese Es Mi Pollo</t>
  </si>
  <si>
    <t>Asu Mare Barra Cevichera Duplicada No Prender</t>
  </si>
  <si>
    <t>Green Kraving</t>
  </si>
  <si>
    <t>Freddo Turbo</t>
  </si>
  <si>
    <t>K-FOOD COMIDA COREANA</t>
  </si>
  <si>
    <t>Guayana Resto</t>
  </si>
  <si>
    <t>Accademia della Pizza</t>
  </si>
  <si>
    <t>El Bravo Burgers</t>
  </si>
  <si>
    <t>Itamae Sushi</t>
  </si>
  <si>
    <t>La Birra Bar</t>
  </si>
  <si>
    <t>Burgertify</t>
  </si>
  <si>
    <t>Ángel Comida China</t>
  </si>
  <si>
    <t>Izakaya By Sushi Pop</t>
  </si>
  <si>
    <t>Doña Lola Rotiseria</t>
  </si>
  <si>
    <t>La Malbequería Cocina Porteña</t>
  </si>
  <si>
    <t>El Armenio</t>
  </si>
  <si>
    <t>Kanu Sushi</t>
  </si>
  <si>
    <t>La Tequeñería</t>
  </si>
  <si>
    <t>La Farola de Núñez</t>
  </si>
  <si>
    <t>Kentucky</t>
  </si>
  <si>
    <t>Lima Estilo Nikkei</t>
  </si>
  <si>
    <t>Club Del Poke</t>
  </si>
  <si>
    <t>Casa Sáenz</t>
  </si>
  <si>
    <t>Dashi</t>
  </si>
  <si>
    <t>Bunka Sushi</t>
  </si>
  <si>
    <t>Boca de Lobo</t>
  </si>
  <si>
    <t>Hatsu Sushi</t>
  </si>
  <si>
    <t>La Farola de Caballito</t>
  </si>
  <si>
    <t>La Fábrica del Taco</t>
  </si>
  <si>
    <t>Burgertify Grill</t>
  </si>
  <si>
    <t>KOI Beer &amp; Dumplings</t>
  </si>
  <si>
    <t>Hupa Hamburguesas</t>
  </si>
  <si>
    <t>Fugazi Pizza</t>
  </si>
  <si>
    <t>Che Sushi</t>
  </si>
  <si>
    <t>Doña Cocina Tipo Casa</t>
  </si>
  <si>
    <t>W2 Cancel Partner</t>
  </si>
  <si>
    <t>W1 Cancel Partner</t>
  </si>
  <si>
    <t>W2 Defect Rate</t>
  </si>
  <si>
    <t>W1 Defect Rate</t>
  </si>
  <si>
    <t>Store_Name</t>
  </si>
  <si>
    <t>Traffic</t>
  </si>
  <si>
    <t>Perfect Store</t>
  </si>
  <si>
    <t>Missing Products</t>
  </si>
  <si>
    <t>Purchasing Experience</t>
  </si>
  <si>
    <t>Photos</t>
  </si>
  <si>
    <t>True</t>
  </si>
  <si>
    <t>Tienda de Pizzas y Empanadas - Av Entre Rios</t>
  </si>
  <si>
    <t>False</t>
  </si>
  <si>
    <t>Tacos &amp; Burros San Telmo</t>
  </si>
  <si>
    <t>Amitie Cafeteria Sin Gluten</t>
  </si>
  <si>
    <t>Don Angelo Gelato É Café Lavalle</t>
  </si>
  <si>
    <t>shawarma dubai</t>
  </si>
  <si>
    <t>Shaw Sushi L. Rosales 1211</t>
  </si>
  <si>
    <t>Cero Cafe de Origen Avenida Congreso 5080</t>
  </si>
  <si>
    <t>la Parrilla de Salgado - Mendoza</t>
  </si>
  <si>
    <t>Chévere Food</t>
  </si>
  <si>
    <t>Nausicaä Helados</t>
  </si>
  <si>
    <t>Day Bianco Pasteleria Moreno 1326</t>
  </si>
  <si>
    <t>Ugá Coffee House Avenida Ángel Gallardo 816</t>
  </si>
  <si>
    <t>Karu Paraguay</t>
  </si>
  <si>
    <t>Yucca</t>
  </si>
  <si>
    <t>de Angeles Dulce y Salado</t>
  </si>
  <si>
    <t>Fulgor Café</t>
  </si>
  <si>
    <t>Pizzería Mangia</t>
  </si>
  <si>
    <t>Chálu</t>
  </si>
  <si>
    <t>Appore Heladería - Villa Crespo</t>
  </si>
  <si>
    <t>La Juvenil - Almagro</t>
  </si>
  <si>
    <t>Kick Off Lomas.</t>
  </si>
  <si>
    <t>Los Muchachos de Punto y Banca</t>
  </si>
  <si>
    <t>The Cookie Boutique Yatay 1024</t>
  </si>
  <si>
    <t>Ophelia Cakes - Centro</t>
  </si>
  <si>
    <t>El Rey del Pollo - Emilio Castro</t>
  </si>
  <si>
    <t>La Mia Casa</t>
  </si>
  <si>
    <t>Shawarma Turca Efe Olazábal 2514</t>
  </si>
  <si>
    <t>Atiko Villa Del Parque</t>
  </si>
  <si>
    <t>Blossom - San Fernando</t>
  </si>
  <si>
    <t>Jerome - Palermo</t>
  </si>
  <si>
    <t>The Embers - Belgrano</t>
  </si>
  <si>
    <t>Valore Coffee Company</t>
  </si>
  <si>
    <t>Doña Angélica Mansilla 2612</t>
  </si>
  <si>
    <t>La Casetta Delivery</t>
  </si>
  <si>
    <t>Relevo Rotiseria</t>
  </si>
  <si>
    <t>Chipería los Misioneros Avenida Hipólito Yrigoyen 2772</t>
  </si>
  <si>
    <t>Kick Off - Lanus</t>
  </si>
  <si>
    <t>Almacen San Cayetano Anchorena 299</t>
  </si>
  <si>
    <t>Shibuya - Olazabal</t>
  </si>
  <si>
    <t>Operación Tabule</t>
  </si>
  <si>
    <t>Bar Español</t>
  </si>
  <si>
    <t>Heladeria Sorrento Vp</t>
  </si>
  <si>
    <t>Perez H Verde - Palermo</t>
  </si>
  <si>
    <t>Via Varese Cabildo I</t>
  </si>
  <si>
    <t>Heladería Cabo Frío - Gerli</t>
  </si>
  <si>
    <t>Victoria M Perón</t>
  </si>
  <si>
    <t>Micumán - Sanguches y Empanadas Tucumanas Soler 3573</t>
  </si>
  <si>
    <t>Breakfast Patisserie</t>
  </si>
  <si>
    <t>la Pescadería - Cocina de Mar Nuñez</t>
  </si>
  <si>
    <t>Clorindo Cafe/brunch - Turbo</t>
  </si>
  <si>
    <t>Heladería Cabo Frío - Wilde</t>
  </si>
  <si>
    <t>Medialunas Del Abuelo</t>
  </si>
  <si>
    <t>Clorindo Cafe/brunch</t>
  </si>
  <si>
    <t>Il Raffa Pizzería</t>
  </si>
  <si>
    <t>Burger Lemos Ii</t>
  </si>
  <si>
    <t>Panchazo - Puerto Madero</t>
  </si>
  <si>
    <t>Doñas - Bocas de Fuego</t>
  </si>
  <si>
    <t>Almacén de la Plaza Vegan</t>
  </si>
  <si>
    <t>Edith Café</t>
  </si>
  <si>
    <t>Horus Comida Árabe</t>
  </si>
  <si>
    <t>Montalbano Devoto</t>
  </si>
  <si>
    <t>Bonafide - Almagro</t>
  </si>
  <si>
    <t>Brunette Mostrador de Antojos</t>
  </si>
  <si>
    <t>Cabo Frío - Quilmes</t>
  </si>
  <si>
    <t>Empanadas de 10 - Morón</t>
  </si>
  <si>
    <t>Imán Shawarma Blanco Encalada 2435</t>
  </si>
  <si>
    <t>La Juvenil - San Cristobal</t>
  </si>
  <si>
    <t xml:space="preserve"> Heladería Que Sabor Paso del Rey</t>
  </si>
  <si>
    <t>La Mereta Lomitas.</t>
  </si>
  <si>
    <t>The Oldest Bar Colegiales</t>
  </si>
  <si>
    <t>Saona | Comida Mediterránea</t>
  </si>
  <si>
    <t>Burger Tilin Av. Juan B. Justo 9100</t>
  </si>
  <si>
    <t>La Nueva Moderna - San Martin</t>
  </si>
  <si>
    <t>Heladeria Incontro san Martin</t>
  </si>
  <si>
    <t>Donatella Pizzería</t>
  </si>
  <si>
    <t>PicoMex</t>
  </si>
  <si>
    <t>Pizzeria Martina - Santos Lugares</t>
  </si>
  <si>
    <t>Show del Pollo III</t>
  </si>
  <si>
    <t>Cafe Paulin 641</t>
  </si>
  <si>
    <t>Pizza Yerman- Villa Crespo</t>
  </si>
  <si>
    <t>Vibo Heladerias Paternal</t>
  </si>
  <si>
    <t>Appore Heladeria - Cabllito</t>
  </si>
  <si>
    <t>Blest - Palermo</t>
  </si>
  <si>
    <t>Chipa Cala.</t>
  </si>
  <si>
    <t>Rioba Bodegón</t>
  </si>
  <si>
    <t>Via Giovanni - Av Corrientes</t>
  </si>
  <si>
    <t>Dashimaki Av. Gaona 3532</t>
  </si>
  <si>
    <t>Kai Sushi</t>
  </si>
  <si>
    <t>La Nueva Moderna - Pacifico Rodriguez</t>
  </si>
  <si>
    <t>Petit Bouquet</t>
  </si>
  <si>
    <t>Perez H Verde - Microcentro</t>
  </si>
  <si>
    <t>Portico Helados &amp; Café - Caballito</t>
  </si>
  <si>
    <t>los Amores Luis Guillon</t>
  </si>
  <si>
    <t>Marbet Helados Gourmet Palermo</t>
  </si>
  <si>
    <t>Astor Pizzas y Empanadas</t>
  </si>
  <si>
    <t>Parrilla Gcla - Matienzo</t>
  </si>
  <si>
    <t>Muchachos Bodegon Avenida de los Lagos 7010</t>
  </si>
  <si>
    <t>Via Giovanni - Malabia</t>
  </si>
  <si>
    <t>The Embers - Unicenter</t>
  </si>
  <si>
    <t>Vibo Heladerias Banfield</t>
  </si>
  <si>
    <t>Bonafide - Puerto Norte</t>
  </si>
  <si>
    <t>Isla Margarita</t>
  </si>
  <si>
    <t>Brasas Del Sur General Frías 510</t>
  </si>
  <si>
    <t>Pipa Victoria</t>
  </si>
  <si>
    <t>Bonafide Paternal</t>
  </si>
  <si>
    <t xml:space="preserve"> Heladería Que Sabor Villa Maipú</t>
  </si>
  <si>
    <t>Vibo Heladerias - Plaza Irlanda</t>
  </si>
  <si>
    <t>Blossom Olivos</t>
  </si>
  <si>
    <t>Core Italian Street Food Maipu</t>
  </si>
  <si>
    <t>la Union Sandwicherias Munro</t>
  </si>
  <si>
    <t>Picadas Capitales Mendoza</t>
  </si>
  <si>
    <t>Café Paulin 635</t>
  </si>
  <si>
    <t>que Seria de Mi sin Ti Avenida Álvarez Jonte 4413</t>
  </si>
  <si>
    <t>Blossom Castelar</t>
  </si>
  <si>
    <t>Ninina Café - Gorriti</t>
  </si>
  <si>
    <t>Atiko Cafe</t>
  </si>
  <si>
    <t>Blest - Núñez</t>
  </si>
  <si>
    <t>Marbet Helados Gourmet Palermo - Turbo</t>
  </si>
  <si>
    <t>Pizza Goll - Lope de Vega</t>
  </si>
  <si>
    <t>Ninina Café - Holmberg</t>
  </si>
  <si>
    <t>Vía Varese Monroe</t>
  </si>
  <si>
    <t>Bocados de los Dioses Tequeños</t>
  </si>
  <si>
    <t>Bonafide - Cabildo.</t>
  </si>
  <si>
    <t>Kyōto Sushi Nicaragua 4750</t>
  </si>
  <si>
    <t>Vibo Helados Barracas</t>
  </si>
  <si>
    <t>Ninina Café - Solar</t>
  </si>
  <si>
    <t>Picadas Capitales Austria</t>
  </si>
  <si>
    <t>Pizza Goll - Devoto</t>
  </si>
  <si>
    <t>Bonafide - Belgrano</t>
  </si>
  <si>
    <t>Gluten Free Lanus - Turbo</t>
  </si>
  <si>
    <t>Donado</t>
  </si>
  <si>
    <t>Donado Cremas Heladas.</t>
  </si>
  <si>
    <t>Vibo Heladerias Almagro</t>
  </si>
  <si>
    <t>La Nueva Moderna - Vicente Lopez</t>
  </si>
  <si>
    <t>Costumbres Criollas Caballito - Esmeralda</t>
  </si>
  <si>
    <t>La Choripanería - San Telmo</t>
  </si>
  <si>
    <t>Queseria de Mi sin Ti, Villa Mitre</t>
  </si>
  <si>
    <t>The Embers - Acassuso</t>
  </si>
  <si>
    <t>Via Varese - Lacroze</t>
  </si>
  <si>
    <t>Lo de Franco</t>
  </si>
  <si>
    <t>Picadas Capitales Av Córdoba</t>
  </si>
  <si>
    <t>Via Varese la Pampa</t>
  </si>
  <si>
    <t>Marbet Helados Gourmet la Rioja</t>
  </si>
  <si>
    <t>Pizzería Maquiavelo</t>
  </si>
  <si>
    <t xml:space="preserve"> Shibuya Sushi Fusion</t>
  </si>
  <si>
    <t>Atiko Villa Devoto</t>
  </si>
  <si>
    <t>Bonafide - Callao</t>
  </si>
  <si>
    <t>Bonafide - Las Heras</t>
  </si>
  <si>
    <t>Bonafide Changomas Avellaneda</t>
  </si>
  <si>
    <t>Churros del Oeste.</t>
  </si>
  <si>
    <t>Empanadas de 10 - Caballito</t>
  </si>
  <si>
    <t>Empanadas de 10 - Núñez</t>
  </si>
  <si>
    <t>Marbet Helados Gourmet Belgrano</t>
  </si>
  <si>
    <t>The Oldest - Juan B</t>
  </si>
  <si>
    <t>Metric</t>
  </si>
  <si>
    <t>Prioridad BD</t>
  </si>
  <si>
    <t>Último Contacto</t>
  </si>
  <si>
    <t>Descripción</t>
  </si>
  <si>
    <t>Coinversion MD</t>
  </si>
  <si>
    <t>Promo vencida</t>
  </si>
  <si>
    <t>Promo por vencer</t>
  </si>
  <si>
    <t>AR72481 - Muchik Gastronomia Peruana</t>
  </si>
  <si>
    <t>Churn</t>
  </si>
  <si>
    <t>1 semanas sin conectar:
220018</t>
  </si>
  <si>
    <t>Disponibilidad (Availability)</t>
  </si>
  <si>
    <t>Ads</t>
  </si>
  <si>
    <t>Optimización: Presupuesto No consumido (revisar segmentación)</t>
  </si>
  <si>
    <t>Promos (Markdown)</t>
  </si>
  <si>
    <t>Adquisición</t>
  </si>
  <si>
    <t>Promos Pro (Markdown Pro)</t>
  </si>
  <si>
    <t>Catálogo (Catalog Quality)</t>
  </si>
  <si>
    <t>Store       | Fotos | Prod Faltantes | Personal.:
220018: 36% | 0% | N/A</t>
  </si>
  <si>
    <t>AR84641 - La Mereta</t>
  </si>
  <si>
    <t>3 semanas sin conectar:
238654</t>
  </si>
  <si>
    <t>AVG Available Hours: 
238654: 13,6
AVG Configure hours: 
238654: 14,21</t>
  </si>
  <si>
    <t>AR76383 - Maquiavelo Pizza</t>
  </si>
  <si>
    <t>AR95334 - Parrilla Gcla</t>
  </si>
  <si>
    <t>2 semanas sin conectar:
256669</t>
  </si>
  <si>
    <t>AR80996 - Cabo Frio Helados</t>
  </si>
  <si>
    <t>7 semanas sin conectar:
249150</t>
  </si>
  <si>
    <t>Reclamos (Defect)</t>
  </si>
  <si>
    <t xml:space="preserve"> 232751: 6,06%</t>
  </si>
  <si>
    <t>AVG Available Hours: 
232750: 17,94</t>
  </si>
  <si>
    <t>Upselling</t>
  </si>
  <si>
    <t>Cancelaciones (Cancel)</t>
  </si>
  <si>
    <t>232751: 5,13%</t>
  </si>
  <si>
    <t>PDF Menu</t>
  </si>
  <si>
    <t>AR88782 - Simon Pastas</t>
  </si>
  <si>
    <t>Optimización</t>
  </si>
  <si>
    <t xml:space="preserve"> 244073: 1,35%</t>
  </si>
  <si>
    <t>AR87880 - Chill Café</t>
  </si>
  <si>
    <t xml:space="preserve"> 242936: 5,66%</t>
  </si>
  <si>
    <t>Store       | Fotos | Prod Faltantes | Personal.:
242936: 1% | 0% | 80%</t>
  </si>
  <si>
    <t>AR16026 - Bonafide</t>
  </si>
  <si>
    <t>4 semanas sin conectar:
127508
224006
127505</t>
  </si>
  <si>
    <t xml:space="preserve"> 128375: 8,33%; 128377: 100%</t>
  </si>
  <si>
    <t>AVG Available Hours: 
127429: 0
127508: 0
224006: 0
127505: 0
128377: 2,96</t>
  </si>
  <si>
    <t>128375: 6,67%</t>
  </si>
  <si>
    <t>Tiempo de espera RT (RTWT)</t>
  </si>
  <si>
    <t>Store       | Fotos | Prod Faltantes | Personal.:
128375: N/A | N/A | 95%
127644: 44% | 52% | 94%
127507: 62% | 0% | 90%
128376: 96% | N/A | 99%
127428: 66% | 0% | 91%</t>
  </si>
  <si>
    <t>AR56242 - Armenia Restaurant</t>
  </si>
  <si>
    <t>AR65144 - La Budega Del Sandwich</t>
  </si>
  <si>
    <t>Store       | Fotos | Prod Faltantes | Personal.:
206036: 77% | 0% | 83%</t>
  </si>
  <si>
    <t>AR27170 - Del Oeste</t>
  </si>
  <si>
    <t>6 semanas sin conectar:
133418</t>
  </si>
  <si>
    <t>AR96498 - la Parrilla de Salgado</t>
  </si>
  <si>
    <t>2890309
2890290</t>
  </si>
  <si>
    <t>3018098
3018097</t>
  </si>
  <si>
    <t>Reactivación/Retención (Últimas 2W y Próximas 2W)</t>
  </si>
  <si>
    <t>Store       | Fotos | Prod Faltantes | Personal.:
255244: N/A | 52% | 27%</t>
  </si>
  <si>
    <t xml:space="preserve"> 255244: 2,38%</t>
  </si>
  <si>
    <t>AR73909 - Shihan Sushi</t>
  </si>
  <si>
    <t>Store       | Fotos | Prod Faltantes | Personal.:
217354: N/A | 68% | 50%</t>
  </si>
  <si>
    <t>AR16516 - la Catedral Del Pisco</t>
  </si>
  <si>
    <t xml:space="preserve"> 128237: 3,77%</t>
  </si>
  <si>
    <t>Store       | Fotos | Prod Faltantes | Personal.:
128237: 91% | 0% | 79%</t>
  </si>
  <si>
    <t>AR26944 - Ophelia Cakes</t>
  </si>
  <si>
    <t xml:space="preserve"> 254764: 10,53%</t>
  </si>
  <si>
    <t>142373: 2,17%</t>
  </si>
  <si>
    <t>Store       | Fotos | Prod Faltantes | Personal.:
142373: N/A | 0% | 95%
254764: N/A | N/A | 89%</t>
  </si>
  <si>
    <t>AR20558 - Warren Cafe</t>
  </si>
  <si>
    <t>Store       | Fotos | Prod Faltantes | Personal.:
134990: 8% | N/A | 98%</t>
  </si>
  <si>
    <t>AR7747 - Pizzería Flipper</t>
  </si>
  <si>
    <t xml:space="preserve"> 116559: 10,53%</t>
  </si>
  <si>
    <t>Store       | Fotos | Prod Faltantes | Personal.:
116559: 25% | N/A | 99%</t>
  </si>
  <si>
    <t>AR98845 - Atelier Fuerza Devoto</t>
  </si>
  <si>
    <t>258499: 7,14%</t>
  </si>
  <si>
    <t xml:space="preserve"> 258499: 1,92%</t>
  </si>
  <si>
    <t>AR10785 - Come Bien!</t>
  </si>
  <si>
    <t>AVG Available Hours: 
120819: 18,73</t>
  </si>
  <si>
    <t xml:space="preserve"> 120819: 3,13%</t>
  </si>
  <si>
    <t>120819: 3,03%</t>
  </si>
  <si>
    <t>Store       | Fotos | Prod Faltantes | Personal.:
120819: 40% | 0% | 99%</t>
  </si>
  <si>
    <t>AR17590 - Pizzería El Argentino</t>
  </si>
  <si>
    <t xml:space="preserve"> 129733: 25%</t>
  </si>
  <si>
    <t>AR97483 - Micumán - Sanguches y Empanadas Tucumanas</t>
  </si>
  <si>
    <t>2943707
2943706
2943705
2943709
2943708</t>
  </si>
  <si>
    <t>Reactivación (Vencida L2W)</t>
  </si>
  <si>
    <t>2943706
2943705
2943709
2943708</t>
  </si>
  <si>
    <t>AR99420 - Doña Angélica</t>
  </si>
  <si>
    <t>Store       | Fotos | Prod Faltantes | Personal.:
259260: N/A | 0% | 81%</t>
  </si>
  <si>
    <t>AR7105 - Baronia Helados</t>
  </si>
  <si>
    <t>Store       | Fotos | Prod Faltantes | Personal.:
115626: 97% | 21% | N/A</t>
  </si>
  <si>
    <t>AR84604 - Del Oeste Empanadas Caseras</t>
  </si>
  <si>
    <t>6 semanas sin conectar:
238815</t>
  </si>
  <si>
    <t>AR90791 - El Rey de las Milanesas XXL</t>
  </si>
  <si>
    <t>246641: 15,39%</t>
  </si>
  <si>
    <t xml:space="preserve"> 246641: 5%</t>
  </si>
  <si>
    <t>AR90730 - Konos By Katsu</t>
  </si>
  <si>
    <t xml:space="preserve"> 246577: 26,32%</t>
  </si>
  <si>
    <t>Store       | Fotos | Prod Faltantes | Personal.:
246577: 24% | N/A | 57%</t>
  </si>
  <si>
    <t>AR6209 - 8 Esquinas</t>
  </si>
  <si>
    <t>Store       | Fotos | Prod Faltantes | Personal.:
114434: 60% | N/A | 96%</t>
  </si>
  <si>
    <t>AR89157 - Chalu Pasteleria y Cafe</t>
  </si>
  <si>
    <t xml:space="preserve"> 244558: 10,53%</t>
  </si>
  <si>
    <t>AR74692 - VALORE Coffee Company</t>
  </si>
  <si>
    <t>Store       | Fotos | Prod Faltantes | Personal.:
220493: 99% | 78% | 89%</t>
  </si>
  <si>
    <t>AR12497 - Ranchillos</t>
  </si>
  <si>
    <t xml:space="preserve"> 122827: 7,14%</t>
  </si>
  <si>
    <t>Store       | Fotos | Prod Faltantes | Personal.:
122827: 100% | 67% | 88%</t>
  </si>
  <si>
    <t>AR61250 - Coma Veggie</t>
  </si>
  <si>
    <t xml:space="preserve"> 188423: 2,99%</t>
  </si>
  <si>
    <t>Store       | Fotos | Prod Faltantes | Personal.:
188423: 39% | 76% | 92%</t>
  </si>
  <si>
    <t>AR18940 - Baviera</t>
  </si>
  <si>
    <t>Store       | Fotos | Prod Faltantes | Personal.:
126869: 32% | 96% | 96%</t>
  </si>
  <si>
    <t>AR7727 - La Juvenil de Almagro</t>
  </si>
  <si>
    <t xml:space="preserve"> 114582: 9,09%</t>
  </si>
  <si>
    <t>Store       | Fotos | Prod Faltantes | Personal.:
114582: 31% | 57% | 98%
114583: 18% | 57% | 98%</t>
  </si>
  <si>
    <t>AR80974 - La Confianza Ituzaingo</t>
  </si>
  <si>
    <t>232714: 1,54%</t>
  </si>
  <si>
    <t>Store       | Fotos | Prod Faltantes | Personal.:
232714: N/A | 83% | 93%</t>
  </si>
  <si>
    <t xml:space="preserve"> 232714: 1,56%</t>
  </si>
  <si>
    <t>AR16831 - The Oldest Bar</t>
  </si>
  <si>
    <t xml:space="preserve"> 128839: 4%</t>
  </si>
  <si>
    <t>Store       | Fotos | Prod Faltantes | Personal.:
128839: 18% | 35% | 95%</t>
  </si>
  <si>
    <t>AR92154 - Absenta Bar</t>
  </si>
  <si>
    <t xml:space="preserve"> 249237: 3,13%</t>
  </si>
  <si>
    <t>Store       | Fotos | Prod Faltantes | Personal.:
249237: N/A | 0% | 88%</t>
  </si>
  <si>
    <t>AR83627 - Placeres pequeños, grandes tequeños</t>
  </si>
  <si>
    <t xml:space="preserve"> 237322: 8,89%</t>
  </si>
  <si>
    <t>AVG Available Hours: 
237322: 12,06
AVG Configure hours: 
237322: 17,56</t>
  </si>
  <si>
    <t>Store       | Fotos | Prod Faltantes | Personal.:
237322: 16% | 0% | N/A</t>
  </si>
  <si>
    <t>AR97797 - Ugá Coffee House</t>
  </si>
  <si>
    <t xml:space="preserve"> 256951: 2,27%</t>
  </si>
  <si>
    <t>AR16804 - El Horno de Medio Oriente</t>
  </si>
  <si>
    <t>Store       | Fotos | Prod Faltantes | Personal.:
128794: 22% | N/A | 92%</t>
  </si>
  <si>
    <t>AR72400 - Fulgor Cafe</t>
  </si>
  <si>
    <t xml:space="preserve"> 215423: 6,06%</t>
  </si>
  <si>
    <t>Store       | Fotos | Prod Faltantes | Personal.:
215423: 76% | 77% | 86%</t>
  </si>
  <si>
    <t>AR99515 - AL TOKE PIZZAS Y EMPANADAS</t>
  </si>
  <si>
    <t>3082260
3082261</t>
  </si>
  <si>
    <t xml:space="preserve"> 259435: 5,46%</t>
  </si>
  <si>
    <t>Reactivación (Vencida L2W) (revisar performance)</t>
  </si>
  <si>
    <t>Store       | Fotos | Prod Faltantes | Personal.:
259435: N/A | N/A | 9%</t>
  </si>
  <si>
    <t>AR76396 - Gluten Free Lomas</t>
  </si>
  <si>
    <t>AR81690 - Amitie sin Gluten</t>
  </si>
  <si>
    <t xml:space="preserve"> 234112: 2,86%</t>
  </si>
  <si>
    <t>Store       | Fotos | Prod Faltantes | Personal.:
234112: N/A | 0% | 89%</t>
  </si>
  <si>
    <t>AR5704 - Tacos &amp; Burros</t>
  </si>
  <si>
    <t>Store       | Fotos | Prod Faltantes | Personal.:
236634: 74% | 97% | 16%</t>
  </si>
  <si>
    <t>AR7699 - El rey del pollo</t>
  </si>
  <si>
    <t>Store       | Fotos | Prod Faltantes | Personal.:
116404: 86% | N/A | 97%</t>
  </si>
  <si>
    <t>AR25565 - Nausicaä Helados &amp; Café</t>
  </si>
  <si>
    <t xml:space="preserve"> 140812: 2,22%</t>
  </si>
  <si>
    <t>Store       | Fotos | Prod Faltantes | Personal.:
140812: 85% | N/A | 99%</t>
  </si>
  <si>
    <t>AR97761 - de Angeles Dulces y Salado</t>
  </si>
  <si>
    <t>Retención (Próximas 2W)</t>
  </si>
  <si>
    <t>Store       | Fotos | Prod Faltantes | Personal.:
257029: 79% | N/A | N/A</t>
  </si>
  <si>
    <t>AR18844 - La Nueva Moderna</t>
  </si>
  <si>
    <t>AVG Available Hours: 
132281: 13,35</t>
  </si>
  <si>
    <t xml:space="preserve"> 132282: 4,17%; 131866: 33,33%</t>
  </si>
  <si>
    <t>Store       | Fotos | Prod Faltantes | Personal.:
132283: 16% | 49% | 98%
132282: 37% | 0% | 92%
131866: 31% | 0% | 97%</t>
  </si>
  <si>
    <t>AR65409 - San Marzano Pizzeria Napoletana</t>
  </si>
  <si>
    <t xml:space="preserve"> 206407: 8,82%</t>
  </si>
  <si>
    <t>Store       | Fotos | Prod Faltantes | Personal.:
206407: 93% | 0% | 66%</t>
  </si>
  <si>
    <t>AR65184 - Multistorefull</t>
  </si>
  <si>
    <t xml:space="preserve"> 206080: 7,5%</t>
  </si>
  <si>
    <t>AR73231 - Almacen de la Plaza Vegan</t>
  </si>
  <si>
    <t xml:space="preserve"> 216484: 4%</t>
  </si>
  <si>
    <t>AR12257 - Marlon</t>
  </si>
  <si>
    <t xml:space="preserve"> 122287: 3,23%</t>
  </si>
  <si>
    <t>Store       | Fotos | Prod Faltantes | Personal.:
122287: 65% | 0% | 91%</t>
  </si>
  <si>
    <t>AR4468 - Hamburgueseria IPA Villa Crespo</t>
  </si>
  <si>
    <t xml:space="preserve"> 112022: 14,29%</t>
  </si>
  <si>
    <t>Store       | Fotos | Prod Faltantes | Personal.:
112022: 88% | 59% | 99%</t>
  </si>
  <si>
    <t>AR97218 - Burger Killer Ahumados</t>
  </si>
  <si>
    <t xml:space="preserve"> 256223: 6,25%</t>
  </si>
  <si>
    <t>256223: 5,88%</t>
  </si>
  <si>
    <t>Store       | Fotos | Prod Faltantes | Personal.:
256223: 67% | N/A | N/A</t>
  </si>
  <si>
    <t>AR95794 - Shelby Burgers</t>
  </si>
  <si>
    <t xml:space="preserve"> 254360: 8,57%</t>
  </si>
  <si>
    <t>254360: 2,17%</t>
  </si>
  <si>
    <t>Store       | Fotos | Prod Faltantes | Personal.:
254360: N/A | 87% | 79%</t>
  </si>
  <si>
    <t>AR99168 - Day Bianco Pasteleria</t>
  </si>
  <si>
    <t xml:space="preserve"> 258902: 4,76%</t>
  </si>
  <si>
    <t>AR99110 - Yucca Cafe</t>
  </si>
  <si>
    <t>Store       | Fotos | Prod Faltantes | Personal.:
259364: N/A | 0% | 73%</t>
  </si>
  <si>
    <t>AR7536 - The Embers</t>
  </si>
  <si>
    <t>Store       | Fotos | Prod Faltantes | Personal.:
116176: 33% | 0% | 82%
116174: 35% | 0% | 89%
230485: 19% | 0% | 85%</t>
  </si>
  <si>
    <t>AR4177 - Kune</t>
  </si>
  <si>
    <t>Store       | Fotos | Prod Faltantes | Personal.:
111484: 92% | 71% | 87%</t>
  </si>
  <si>
    <t>AR75271 - Shibuya Sushi Fusion</t>
  </si>
  <si>
    <t xml:space="preserve"> 249642: 10,53%</t>
  </si>
  <si>
    <t>Store       | Fotos | Prod Faltantes | Personal.:
249642: N/A | 0% | 59%</t>
  </si>
  <si>
    <t>AR61721 - Tequentinos</t>
  </si>
  <si>
    <t>AR99130 - Picadas Capitales2</t>
  </si>
  <si>
    <t>AVG Available Hours: 
259358: 5,67</t>
  </si>
  <si>
    <t xml:space="preserve"> 258873: 9,09%</t>
  </si>
  <si>
    <t>Store       | Fotos | Prod Faltantes | Personal.:
259358: N/A | 0% | 50%
258873: N/A | 0% | 52%
259091: N/A | 0% | 50%</t>
  </si>
  <si>
    <t>AR99037 - Churro Argento</t>
  </si>
  <si>
    <t>258744: 3,23%</t>
  </si>
  <si>
    <t>AR99161 - Rioba Bodegon</t>
  </si>
  <si>
    <t>3081532
3081772</t>
  </si>
  <si>
    <t xml:space="preserve"> 258985: 38,46%</t>
  </si>
  <si>
    <t>258985: 7,14%</t>
  </si>
  <si>
    <t>Store       | Fotos | Prod Faltantes | Personal.:
258985: N/A | 0% | 89%</t>
  </si>
  <si>
    <t>AR97217 - Press Start Burger</t>
  </si>
  <si>
    <t xml:space="preserve"> 256275: 46,67%</t>
  </si>
  <si>
    <t>AR73299 - Appore Heladeria</t>
  </si>
  <si>
    <t>AR91411 - Churros el 13 - Maipú</t>
  </si>
  <si>
    <t>3102699
3172299</t>
  </si>
  <si>
    <t>Reactivación/Retención (Últimas 2W y Próximas 2W) (revisar performance)</t>
  </si>
  <si>
    <t>248252: 0,95%</t>
  </si>
  <si>
    <t>AR92723 - Quedepostres y más</t>
  </si>
  <si>
    <t xml:space="preserve"> 254007: 6,25%</t>
  </si>
  <si>
    <t>254007: 5,88%</t>
  </si>
  <si>
    <t>AR14829 - La Estrella Federal</t>
  </si>
  <si>
    <t xml:space="preserve"> 126378: 5,88%</t>
  </si>
  <si>
    <t>126378: 5,56%</t>
  </si>
  <si>
    <t>Store       | Fotos | Prod Faltantes | Personal.:
126378: N/A | N/A | 89%</t>
  </si>
  <si>
    <t>AR73228 - Tuk Tak</t>
  </si>
  <si>
    <t>Store       | Fotos | Prod Faltantes | Personal.:
216481: 53% | 72% | 80%</t>
  </si>
  <si>
    <t>AR94812 - Dashimaki</t>
  </si>
  <si>
    <t xml:space="preserve"> 252683: 6,67%</t>
  </si>
  <si>
    <t>Store       | Fotos | Prod Faltantes | Personal.:
252683: N/A | N/A | 81%</t>
  </si>
  <si>
    <t>AR16545 - Brunette</t>
  </si>
  <si>
    <t xml:space="preserve"> 240943: 5%</t>
  </si>
  <si>
    <t>Store       | Fotos | Prod Faltantes | Personal.:
240943: 73% | N/A | 96%</t>
  </si>
  <si>
    <t>AR67215 - Hipolita</t>
  </si>
  <si>
    <t xml:space="preserve"> 208846: 4,76%</t>
  </si>
  <si>
    <t>AR82278 - Casa de Galicia</t>
  </si>
  <si>
    <t>Store       | Fotos | Prod Faltantes | Personal.:
235125: 1% | N/A | 88%</t>
  </si>
  <si>
    <t>AR96735 - Relevo la Rotiseria</t>
  </si>
  <si>
    <t>2836247
2836246</t>
  </si>
  <si>
    <t>255500: 7,69%</t>
  </si>
  <si>
    <t xml:space="preserve"> 255500: 4,17%</t>
  </si>
  <si>
    <t>Store       | Fotos | Prod Faltantes | Personal.:
255500: 2% | 0% | 69%</t>
  </si>
  <si>
    <t>AR59416 - La Union Sandwicherias</t>
  </si>
  <si>
    <t>Retención (Próximas 2W) (revisar performance)</t>
  </si>
  <si>
    <t>Store       | Fotos | Prod Faltantes | Personal.:
251003: 92% | 0% | 65%
185519: 81% | 0% | 64%</t>
  </si>
  <si>
    <t>AR96175 - Pocho Lovers</t>
  </si>
  <si>
    <t>AR74478 - Ninina Cafe</t>
  </si>
  <si>
    <t xml:space="preserve"> 219453: 14,29%</t>
  </si>
  <si>
    <t>219455: 14,29%</t>
  </si>
  <si>
    <t>Store       | Fotos | Prod Faltantes | Personal.:
219455: 1% | 92% | 99%
219453: 4% | 92% | 100%
219454: 0% | 92% | N/A</t>
  </si>
  <si>
    <t>AR85922 - Estamos Locos X Las Milanesas Lomas</t>
  </si>
  <si>
    <t>Store       | Fotos | Prod Faltantes | Personal.:
240410: 51% | 0% | N/A</t>
  </si>
  <si>
    <t>AR62484 - Pizza Epecuen</t>
  </si>
  <si>
    <t xml:space="preserve"> 200151: 16,67%</t>
  </si>
  <si>
    <t>Store       | Fotos | Prod Faltantes | Personal.:
219227: 86% | 72% | 70%
200151: 96% | 72% | 65%</t>
  </si>
  <si>
    <t>AR11734 - Il Volo</t>
  </si>
  <si>
    <t xml:space="preserve"> 122138: 5%</t>
  </si>
  <si>
    <t>Store       | Fotos | Prod Faltantes | Personal.:
265678: 21% | N/A | N/A
121761: 31% | N/A | N/A
122138: 2% | N/A | N/A</t>
  </si>
  <si>
    <t>AR66908 - Q Arepas Che</t>
  </si>
  <si>
    <t>208378: 8,33%</t>
  </si>
  <si>
    <t>Store       | Fotos | Prod Faltantes | Personal.:
208378: 75% | 0% | 88%</t>
  </si>
  <si>
    <t>AR64514 - The Cookie Boutique</t>
  </si>
  <si>
    <t xml:space="preserve"> 204949: 3,13%</t>
  </si>
  <si>
    <t>AR26900 - heladeria sorrento vp</t>
  </si>
  <si>
    <t>Store       | Fotos | Prod Faltantes | Personal.:
142317: 91% | 28% | N/A</t>
  </si>
  <si>
    <t xml:space="preserve"> 142317: 3,13%</t>
  </si>
  <si>
    <t>AR98108 - Chipería los Misioneros</t>
  </si>
  <si>
    <t>AR98159 - los Amores Llavallol</t>
  </si>
  <si>
    <t xml:space="preserve"> 258255: 5,26%</t>
  </si>
  <si>
    <t>Store       | Fotos | Prod Faltantes | Personal.:
258255: N/A | 21% | N/A
257410: N/A | 21% | N/A</t>
  </si>
  <si>
    <t>AR97535 - la Hormiga</t>
  </si>
  <si>
    <t>Store       | Fotos | Prod Faltantes | Personal.:
257054: 3% | 92% | N/A</t>
  </si>
  <si>
    <t>AR97548 - Shawarma Turca Efe</t>
  </si>
  <si>
    <t>AR99651 - Shaw Sushi</t>
  </si>
  <si>
    <t>AR71386 - Fabrica de Pastas Rosso</t>
  </si>
  <si>
    <t xml:space="preserve"> 214144: 3,33%</t>
  </si>
  <si>
    <t>Store       | Fotos | Prod Faltantes | Personal.:
214144: 73% | N/A | 82%</t>
  </si>
  <si>
    <t>AR65271 - Ragazzi Caba</t>
  </si>
  <si>
    <t xml:space="preserve"> 206198: 18,18%</t>
  </si>
  <si>
    <t>Store       | Fotos | Prod Faltantes | Personal.:
206198: 75% | 58% | 75%</t>
  </si>
  <si>
    <t>AR34497 - Salvatore Fábrica de Pastas</t>
  </si>
  <si>
    <t>140749: 12,5%</t>
  </si>
  <si>
    <t xml:space="preserve"> 140749: 14,29%</t>
  </si>
  <si>
    <t>Store       | Fotos | Prod Faltantes | Personal.:
140749: N/A | 66% | 61%</t>
  </si>
  <si>
    <t>AR99575 - Marvi</t>
  </si>
  <si>
    <t xml:space="preserve"> 259479: 4,76%</t>
  </si>
  <si>
    <t>Store       | Fotos | Prod Faltantes | Personal.:
259479: N/A | 0% | 68%</t>
  </si>
  <si>
    <t>AR17825 - Pizzería Los Chicos</t>
  </si>
  <si>
    <t xml:space="preserve"> 130069: 11,11%</t>
  </si>
  <si>
    <t>Store       | Fotos | Prod Faltantes | Personal.:
130069: 27% | 85% | 63%</t>
  </si>
  <si>
    <t>AR15241 - Muntama</t>
  </si>
  <si>
    <t>Store       | Fotos | Prod Faltantes | Personal.:
126256: 95% | 64% | 57%</t>
  </si>
  <si>
    <t>AR90491 - Parribon Arg</t>
  </si>
  <si>
    <t xml:space="preserve"> 246330: 20%</t>
  </si>
  <si>
    <t>Store       | Fotos | Prod Faltantes | Personal.:
246330: N/A | 0% | 74%</t>
  </si>
  <si>
    <t>AR94120 - Almacen San Cayetano</t>
  </si>
  <si>
    <t>251843: 10%</t>
  </si>
  <si>
    <t>Store       | Fotos | Prod Faltantes | Personal.:
251843: N/A | 89% | 82%</t>
  </si>
  <si>
    <t>AR75591 - Tequeños Del Club</t>
  </si>
  <si>
    <t>Store       | Fotos | Prod Faltantes | Personal.:
222191: N/A | 70% | N/A</t>
  </si>
  <si>
    <t>AR97113 - la Caseta</t>
  </si>
  <si>
    <t>2497240
2497239
2496465</t>
  </si>
  <si>
    <t xml:space="preserve"> 256085: 10%</t>
  </si>
  <si>
    <t>Store       | Fotos | Prod Faltantes | Personal.:
256085: N/A | N/A | 82%</t>
  </si>
  <si>
    <t>AR70315 - Donnatella Pizzas</t>
  </si>
  <si>
    <t>Store       | Fotos | Prod Faltantes | Personal.:
212786: 77% | N/A | 94%</t>
  </si>
  <si>
    <t>AR76599 - Saona Pescaderia</t>
  </si>
  <si>
    <t>224665: 6,67%</t>
  </si>
  <si>
    <t>Store       | Fotos | Prod Faltantes | Personal.:
224665: 76% | 0% | 67%</t>
  </si>
  <si>
    <t>AR98474 - Muchachos Bodegon</t>
  </si>
  <si>
    <t>Store       | Fotos | Prod Faltantes | Personal.:
257944: N/A | N/A | 73%</t>
  </si>
  <si>
    <t>AR72787 - Chevere Food</t>
  </si>
  <si>
    <t xml:space="preserve"> 215908: 7,69%</t>
  </si>
  <si>
    <t>215908: 3,03%</t>
  </si>
  <si>
    <t>Store       | Fotos | Prod Faltantes | Personal.:
215908: 93% | 67% | 89%</t>
  </si>
  <si>
    <t>AR84312 - Paizza</t>
  </si>
  <si>
    <t xml:space="preserve"> 238162: 8,33%</t>
  </si>
  <si>
    <t>AR92438 - Burger Lemos</t>
  </si>
  <si>
    <t xml:space="preserve"> 249781: 6,25%</t>
  </si>
  <si>
    <t>Store       | Fotos | Prod Faltantes | Personal.:
249781: 42% | 0% | 51%</t>
  </si>
  <si>
    <t>AR71563 - Club de Bar</t>
  </si>
  <si>
    <t xml:space="preserve"> 214371: 9,09%</t>
  </si>
  <si>
    <t>Store       | Fotos | Prod Faltantes | Personal.:
214371: 92% | 0% | 89%</t>
  </si>
  <si>
    <t>AR88070 - Heladería Que Sabor</t>
  </si>
  <si>
    <t xml:space="preserve"> 243373: 6,25%</t>
  </si>
  <si>
    <t>Store       | Fotos | Prod Faltantes | Personal.:
243373: 49% | 0% | 99%
249112: 44% | 0% | N/A</t>
  </si>
  <si>
    <t>AR18792 - I Central Market</t>
  </si>
  <si>
    <t>Store       | Fotos | Prod Faltantes | Personal.:
129974: N/A | 46% | 69%</t>
  </si>
  <si>
    <t>AR93790 - Burger Tilin</t>
  </si>
  <si>
    <t>AR6735 - El Candil</t>
  </si>
  <si>
    <t xml:space="preserve"> 114978: 18,18%</t>
  </si>
  <si>
    <t>Store       | Fotos | Prod Faltantes | Personal.:
114978: 77% | N/A | 90%</t>
  </si>
  <si>
    <t>AR11326 - Pizza Goll</t>
  </si>
  <si>
    <t>Store       | Fotos | Prod Faltantes | Personal.:
122622: 17% | N/A | 65%
121433: 38% | N/A | 75%</t>
  </si>
  <si>
    <t>AR83972 - Victoria M</t>
  </si>
  <si>
    <t>Store       | Fotos | Prod Faltantes | Personal.:
237723: 89% | 0% | N/A
256935: 84% | 0% | 100%</t>
  </si>
  <si>
    <t>AR85923 - Estamos Locos X Las Milanesas Lanus</t>
  </si>
  <si>
    <t>Store       | Fotos | Prod Faltantes | Personal.:
240411: 65% | 0% | N/A</t>
  </si>
  <si>
    <t>AR91070 - El Colonial</t>
  </si>
  <si>
    <t>Store       | Fotos | Prod Faltantes | Personal.:
247043: 17% | N/A | 98%</t>
  </si>
  <si>
    <t>AR64166 - Perez H Verde</t>
  </si>
  <si>
    <t xml:space="preserve"> 205575: 10,53%</t>
  </si>
  <si>
    <t>Store       | Fotos | Prod Faltantes | Personal.:
205575: 44% | 31% | 50%
205577: 34% | 31% | 51%</t>
  </si>
  <si>
    <t>AR92813 - Maratona Café Club</t>
  </si>
  <si>
    <t>Store       | Fotos | Prod Faltantes | Personal.:
250125: N/A | 32% | 68%</t>
  </si>
  <si>
    <t>AR78021 - Tarta</t>
  </si>
  <si>
    <t>AR69475 - Kick Off Lomitas</t>
  </si>
  <si>
    <t xml:space="preserve"> 211747: 8%</t>
  </si>
  <si>
    <t>Store       | Fotos | Prod Faltantes | Personal.:
211747: N/A | 81% | 72%</t>
  </si>
  <si>
    <t>AR65927 - Operacion Tabule</t>
  </si>
  <si>
    <t xml:space="preserve"> 207122: 12,5%</t>
  </si>
  <si>
    <t>Store       | Fotos | Prod Faltantes | Personal.:
207122: 65% | 0% | 96%</t>
  </si>
  <si>
    <t>AR72359 - Tequeñoño</t>
  </si>
  <si>
    <t>2836052
2836053</t>
  </si>
  <si>
    <t>Store       | Fotos | Prod Faltantes | Personal.:
215384: 73% | N/A | N/A</t>
  </si>
  <si>
    <t>AR98469 - Fuego Pizza</t>
  </si>
  <si>
    <t>AVG Available Hours: 
257959: 19,54</t>
  </si>
  <si>
    <t xml:space="preserve"> 257959: 12,5%</t>
  </si>
  <si>
    <t>Store       | Fotos | Prod Faltantes | Personal.:
257959: 50% | N/A | 50%</t>
  </si>
  <si>
    <t>AR87581 - Bon Picatto</t>
  </si>
  <si>
    <t>AR97534 - Doñas Bocas de Fuego</t>
  </si>
  <si>
    <t xml:space="preserve"> 257065: 14,29%</t>
  </si>
  <si>
    <t>Store       | Fotos | Prod Faltantes | Personal.:
257065: 10% | N/A | N/A</t>
  </si>
  <si>
    <t>AR20111 - Tequeñines</t>
  </si>
  <si>
    <t>Store       | Fotos | Prod Faltantes | Personal.:
134205: 80% | N/A | N/A</t>
  </si>
  <si>
    <t>AR96990 - Ruskaa Sushi</t>
  </si>
  <si>
    <t>Store       | Fotos | Prod Faltantes | Personal.:
256008: 59% | 0% | 72%</t>
  </si>
  <si>
    <t>AR77504 - Show Del Pollo Iii - Turbo</t>
  </si>
  <si>
    <t>AR29464 - Core Italian Street Food</t>
  </si>
  <si>
    <t>Store       | Fotos | Prod Faltantes | Personal.:
248084: 36% | N/A | 50%</t>
  </si>
  <si>
    <t>AR93272 - la Pescadería - Cocina de Mar Belgrano</t>
  </si>
  <si>
    <t>AVG Available Hours: 
250756: 11,81</t>
  </si>
  <si>
    <t>250756; 250740</t>
  </si>
  <si>
    <t>Store       | Fotos | Prod Faltantes | Personal.:
250756: N/A | 0% | 89%
250740: N/A | 0% | 84%</t>
  </si>
  <si>
    <t>AR97219 - Breakfast Pâtisserie</t>
  </si>
  <si>
    <t>Store       | Fotos | Prod Faltantes | Personal.:
256252: 37% | N/A | 99%</t>
  </si>
  <si>
    <t>AR27444 - Cafe Paulin</t>
  </si>
  <si>
    <t xml:space="preserve"> 238495: 40%</t>
  </si>
  <si>
    <t>238495: 16,67%; 224789: 10%</t>
  </si>
  <si>
    <t>Store       | Fotos | Prod Faltantes | Personal.:
238495: N/A | 77% | 70%
224789: N/A | 42% | 92%</t>
  </si>
  <si>
    <t>AR73175 - Tutto Tano Villa Urquiza</t>
  </si>
  <si>
    <t xml:space="preserve"> 216413: 11,11%</t>
  </si>
  <si>
    <t>Store       | Fotos | Prod Faltantes | Personal.:
216413: N/A | N/A | 89%</t>
  </si>
  <si>
    <t>AR84831 - Bocados de los Dioses</t>
  </si>
  <si>
    <t>AVG Available Hours: 
238890: 15,63</t>
  </si>
  <si>
    <t>AR98483 - Cantina Larrazabal</t>
  </si>
  <si>
    <t xml:space="preserve"> 257953: 20%</t>
  </si>
  <si>
    <t>Store       | Fotos | Prod Faltantes | Personal.:
257953: N/A | 71% | 89%</t>
  </si>
  <si>
    <t>AR97676 - Kyoto Sushi BA</t>
  </si>
  <si>
    <t>AR8800 - Lo de Juan</t>
  </si>
  <si>
    <t>Store       | Fotos | Prod Faltantes | Personal.:
131515: 38% | N/A | 72%</t>
  </si>
  <si>
    <t>AR15376 - Via Giovanni</t>
  </si>
  <si>
    <t xml:space="preserve"> 258967: 5,88%</t>
  </si>
  <si>
    <t>258967: 5,26%</t>
  </si>
  <si>
    <t>AR9049 - Il Raffa</t>
  </si>
  <si>
    <t xml:space="preserve"> 118984: 4,76%</t>
  </si>
  <si>
    <t>Store       | Fotos | Prod Faltantes | Personal.:
118984: 46% | N/A | 100%</t>
  </si>
  <si>
    <t>AR73890 - Absenta Mixology Bar</t>
  </si>
  <si>
    <t>AR16164 - La Choripanería</t>
  </si>
  <si>
    <t>Store       | Fotos | Prod Faltantes | Personal.:
127612: N/A | 70% | 64%</t>
  </si>
  <si>
    <t>AR89184 - Petit Bouquet Panaderia</t>
  </si>
  <si>
    <t xml:space="preserve"> 244544: 22,22%</t>
  </si>
  <si>
    <t>AR18392 - Classic BA</t>
  </si>
  <si>
    <t>Store       | Fotos | Prod Faltantes | Personal.:
130983: N/A | 20% | 71%</t>
  </si>
  <si>
    <t>AR12287 - Klau's</t>
  </si>
  <si>
    <t xml:space="preserve"> 122381: 11,77%</t>
  </si>
  <si>
    <t>Store       | Fotos | Prod Faltantes | Personal.:
122381: 85% | 45% | 83%</t>
  </si>
  <si>
    <t>AR72998 - Grazie Pastas</t>
  </si>
  <si>
    <t>Store       | Fotos | Prod Faltantes | Personal.:
216176: 75% | 0% | 99%</t>
  </si>
  <si>
    <t>AR99476 - Parrilla Lo Del Gordis</t>
  </si>
  <si>
    <t>AVG Available Hours: 
259539: 12,96</t>
  </si>
  <si>
    <t>Store       | Fotos | Prod Faltantes | Personal.:
259539: 23% | N/A | 79%</t>
  </si>
  <si>
    <t>AR76734 - Edith Cafe</t>
  </si>
  <si>
    <t xml:space="preserve"> 224873: 10%</t>
  </si>
  <si>
    <t>AR71969 - Rechevere Restaurante Caballito</t>
  </si>
  <si>
    <t>Store       | Fotos | Prod Faltantes | Personal.:
214878: N/A | 0% | 75%</t>
  </si>
  <si>
    <t>AR16766 - El Remanso</t>
  </si>
  <si>
    <t xml:space="preserve"> 128616: 8,33%</t>
  </si>
  <si>
    <t>Store       | Fotos | Prod Faltantes | Personal.:
128616: 28% | 33% | 93%</t>
  </si>
  <si>
    <t>AR9366 - Doña Rosita</t>
  </si>
  <si>
    <t>AVG Available Hours: 
119422: 13,19</t>
  </si>
  <si>
    <t>Store       | Fotos | Prod Faltantes | Personal.:
119422: 98% | 65% | 94%</t>
  </si>
  <si>
    <t>AR15652 - DOC Bar de Vinos</t>
  </si>
  <si>
    <t>Store       | Fotos | Prod Faltantes | Personal.:
127032: N/A | 48% | 90%</t>
  </si>
  <si>
    <t>AR11022 - Los Tres Puentes</t>
  </si>
  <si>
    <t>AVG Available Hours: 
121031: 18,44</t>
  </si>
  <si>
    <t>Store       | Fotos | Prod Faltantes | Personal.:
121031: 51% | 0% | 65%</t>
  </si>
  <si>
    <t>AR89276 - Chickenking</t>
  </si>
  <si>
    <t>Store       | Fotos | Prod Faltantes | Personal.:
244678: N/A | N/A | 88%</t>
  </si>
  <si>
    <t>AR73345 - Horus Comida Árabe San Telmo</t>
  </si>
  <si>
    <t xml:space="preserve"> 216627: 18,75%</t>
  </si>
  <si>
    <t>Store       | Fotos | Prod Faltantes | Personal.:
216627: N/A | N/A | 70%</t>
  </si>
  <si>
    <t>AR80682 - Chetal</t>
  </si>
  <si>
    <t>Store       | Fotos | Prod Faltantes | Personal.:
231972: 74% | 0% | 72%</t>
  </si>
  <si>
    <t>AR64046 - Portico Helados y Cafe Caballito</t>
  </si>
  <si>
    <t>AR74305 - Forza Artesanal</t>
  </si>
  <si>
    <t>219158: 5,56%</t>
  </si>
  <si>
    <t>Store       | Fotos | Prod Faltantes | Personal.:
219158: 90% | N/A | 97%</t>
  </si>
  <si>
    <t>AR92094 - Panchos sanguches hamburguesas arepas La paternal</t>
  </si>
  <si>
    <t>249253: 4,55%</t>
  </si>
  <si>
    <t>AR77068 - Gelee Helados</t>
  </si>
  <si>
    <t>225596: 9,09%</t>
  </si>
  <si>
    <t>Store       | Fotos | Prod Faltantes | Personal.:
225596: 0% | 86% | N/A</t>
  </si>
  <si>
    <t>AR91339 - Clorindo</t>
  </si>
  <si>
    <t>AR98311 - Kein Healthy Food</t>
  </si>
  <si>
    <t>257670: 10%</t>
  </si>
  <si>
    <t>Store       | Fotos | Prod Faltantes | Personal.:
257670: N/A | 0% | 61%</t>
  </si>
  <si>
    <t>AR79560 - Baronia Helados - Turbo</t>
  </si>
  <si>
    <t>AR96611 - Santa Online - Tienda de Pastas Frescas</t>
  </si>
  <si>
    <t>Store       | Fotos | Prod Faltantes | Personal.:
255809: N/A | 0% | 74%</t>
  </si>
  <si>
    <t>AR5570 - Empanadas de 10</t>
  </si>
  <si>
    <t>First Login:
267686
AVG Available Hours: 
267686: 0
AVG Configure hours: 
267686: 6,71</t>
  </si>
  <si>
    <t xml:space="preserve"> 223070: 20%</t>
  </si>
  <si>
    <t xml:space="preserve"> Menu (Pendiente Activacion tienda):
267686</t>
  </si>
  <si>
    <t>Store       | Fotos | Prod Faltantes | Personal.:
223070: 79% | N/A | 95%</t>
  </si>
  <si>
    <t>AR78020 - Picomex</t>
  </si>
  <si>
    <t xml:space="preserve"> 227409: 20%</t>
  </si>
  <si>
    <t>Store       | Fotos | Prod Faltantes | Personal.:
227409: 56% | 0% | 88%</t>
  </si>
  <si>
    <t>AR20767 - Horus Comida Arabe Café</t>
  </si>
  <si>
    <t xml:space="preserve"> 135231: 4,55%</t>
  </si>
  <si>
    <t>AR70563 - Compania de Chocolates</t>
  </si>
  <si>
    <t>AR79080 - Los Genoveses</t>
  </si>
  <si>
    <t xml:space="preserve"> 229402: 7,14%</t>
  </si>
  <si>
    <t>229402: 3,33%</t>
  </si>
  <si>
    <t>AR97771 - Ferdy's</t>
  </si>
  <si>
    <t>AR16914 - Marbet Helados Gourmet</t>
  </si>
  <si>
    <t xml:space="preserve"> 239076: 5,26%</t>
  </si>
  <si>
    <t>AVG Available Hours: 
239075: 0,44</t>
  </si>
  <si>
    <t>Store       | Fotos | Prod Faltantes | Personal.:
239076: 8% | 43% | N/A</t>
  </si>
  <si>
    <t>AR71769 - Las Medialunas Del Abuelo San Jose</t>
  </si>
  <si>
    <t xml:space="preserve"> 214626: 5,88%</t>
  </si>
  <si>
    <t>AR25913 - la Romana - Caballito</t>
  </si>
  <si>
    <t>Store       | Fotos | Prod Faltantes | Personal.:
141206: 50% | N/A | 96%</t>
  </si>
  <si>
    <t>AR69522 - La Cantina Del Ateneo</t>
  </si>
  <si>
    <t>Store       | Fotos | Prod Faltantes | Personal.:
211806: 18% | 61% | 70%</t>
  </si>
  <si>
    <t>AR72439 - Via Varese Heladeria</t>
  </si>
  <si>
    <t>Store       | Fotos | Prod Faltantes | Personal.:
215481: 38% | 0% | N/A
215517: 45% | 0% | N/A
215534: 6% | 0% | N/A
216147: 21% | 0% | N/A</t>
  </si>
  <si>
    <t xml:space="preserve"> 215481: 11,11%</t>
  </si>
  <si>
    <t>AR3637 - Shawarma Dubai</t>
  </si>
  <si>
    <t xml:space="preserve"> 111089: 3,85%</t>
  </si>
  <si>
    <t>Store       | Fotos | Prod Faltantes | Personal.:
111089: 97% | 79% | 99%</t>
  </si>
  <si>
    <t>AR98374 - Don Napoli</t>
  </si>
  <si>
    <t>2610030
2729484
2610038
2610029
2729485</t>
  </si>
  <si>
    <t>2729484
2610029
2610038</t>
  </si>
  <si>
    <t xml:space="preserve"> 257836: 15,39%</t>
  </si>
  <si>
    <t>Store       | Fotos | Prod Faltantes | Personal.:
257836: N/A | N/A | 82%</t>
  </si>
  <si>
    <t>2610030
2729485</t>
  </si>
  <si>
    <t>AR16273 - Donado Cremas Heladas</t>
  </si>
  <si>
    <t xml:space="preserve"> 189182: 28,57%</t>
  </si>
  <si>
    <t>AR6837 - Moliere</t>
  </si>
  <si>
    <t>Store       | Fotos | Prod Faltantes | Personal.:
115130: N/A | N/A | 89%</t>
  </si>
  <si>
    <t>AR9018 - Pizzeria Stefano</t>
  </si>
  <si>
    <t>Store       | Fotos | Prod Faltantes | Personal.:
119017: 87% | 79% | 79%</t>
  </si>
  <si>
    <t>AR77242 - Fabrica de Pastas San Ramon</t>
  </si>
  <si>
    <t>AVG Available Hours: 
225971: 14,52</t>
  </si>
  <si>
    <t>AR91552 - Que Sabor San Justo</t>
  </si>
  <si>
    <t>248424: 6,67%</t>
  </si>
  <si>
    <t>AR6640 - Rico Perú</t>
  </si>
  <si>
    <t>Store       | Fotos | Prod Faltantes | Personal.:
114967: 0% | 89% | N/A</t>
  </si>
  <si>
    <t>AR97642 - Cero Cafe de Origen</t>
  </si>
  <si>
    <t>Store       | Fotos | Prod Faltantes | Personal.:
256756: N/A | N/A | 74%</t>
  </si>
  <si>
    <t>AR95506 - Brasas Del Sur</t>
  </si>
  <si>
    <t>Store       | Fotos | Prod Faltantes | Personal.:
253693: N/A | 0% | 85%</t>
  </si>
  <si>
    <t>AR62040 - Heladeria Don Angelo Lavalle</t>
  </si>
  <si>
    <t xml:space="preserve"> 189643: 1,52%</t>
  </si>
  <si>
    <t>Store       | Fotos | Prod Faltantes | Personal.:
189643: 91% | 27% | N/A</t>
  </si>
  <si>
    <t>189643: 1,47%</t>
  </si>
  <si>
    <t>AR75451 - TequeQueens</t>
  </si>
  <si>
    <t>Reactivación</t>
  </si>
  <si>
    <t>AR28270 - Kick Off</t>
  </si>
  <si>
    <t>AR78980 - La Dulce Lole Panaderia y Cafeteria</t>
  </si>
  <si>
    <t xml:space="preserve"> 229055: 6,25%</t>
  </si>
  <si>
    <t>AR91273 - Brickell Cafe</t>
  </si>
  <si>
    <t>248185: 16,67%</t>
  </si>
  <si>
    <t xml:space="preserve"> 248185: 20%</t>
  </si>
  <si>
    <t>Store       | Fotos | Prod Faltantes | Personal.:
248185: 26% | 74% | 89%</t>
  </si>
  <si>
    <t>AR83674 - Versyburger</t>
  </si>
  <si>
    <t xml:space="preserve"> 237328: 4,55%</t>
  </si>
  <si>
    <t>AVG Available Hours: 
237328: 13,27
AVG Configure hours: 
237328: 15,52</t>
  </si>
  <si>
    <t>Store       | Fotos | Prod Faltantes | Personal.:
237328: 96% | 36% | 78%</t>
  </si>
  <si>
    <t>AR80556 - Morfi Al Paso</t>
  </si>
  <si>
    <t xml:space="preserve"> 231763: 2,99%</t>
  </si>
  <si>
    <t>Store       | Fotos | Prod Faltantes | Personal.:
231763: N/A | 79% | 81%</t>
  </si>
  <si>
    <t>AR98691 - Jofa Cookies</t>
  </si>
  <si>
    <t>AR96112 - Pizzeria Martina</t>
  </si>
  <si>
    <t xml:space="preserve"> 254747: 20%</t>
  </si>
  <si>
    <t>254747: 16,67%</t>
  </si>
  <si>
    <t>AVG Available Hours: 
254747: 19,44</t>
  </si>
  <si>
    <t>Store       | Fotos | Prod Faltantes | Personal.:
254747: 38% | N/A | 82%</t>
  </si>
  <si>
    <t>AR63326 - Mostachofoodies</t>
  </si>
  <si>
    <t>AVG Available Hours: 
202478: 8,27</t>
  </si>
  <si>
    <t>AR88630 - Shawarma laarabita</t>
  </si>
  <si>
    <t>AR73333 - Show Del Pollo Iii</t>
  </si>
  <si>
    <t>AR6375 - Sushi Placer</t>
  </si>
  <si>
    <t>Store       | Fotos | Prod Faltantes | Personal.:
114680: 44% | 59% | 63%</t>
  </si>
  <si>
    <t>AR99597 - Imán Shawarma</t>
  </si>
  <si>
    <t>AR98089 - TequeAcriz</t>
  </si>
  <si>
    <t>3032070
2913349
3032071
2913350</t>
  </si>
  <si>
    <t>3032071
2913350</t>
  </si>
  <si>
    <t>2913349
3032070</t>
  </si>
  <si>
    <t>AR99158 - Panchazo</t>
  </si>
  <si>
    <t>Store       | Fotos | Prod Faltantes | Personal.:
258971: 56% | N/A | N/A</t>
  </si>
  <si>
    <t>AR16107 - Sakura</t>
  </si>
  <si>
    <t>Store       | Fotos | Prod Faltantes | Personal.:
119754: 97% | 64% | N/A</t>
  </si>
  <si>
    <t>AR98952 - Iuliani Cucina Pastas - Pizzas Empanadas</t>
  </si>
  <si>
    <t>AR69478 - Layla S Market</t>
  </si>
  <si>
    <t xml:space="preserve"> 211750: 11,11%</t>
  </si>
  <si>
    <t>Store       | Fotos | Prod Faltantes | Personal.:
211750: N/A | 89% | 99%</t>
  </si>
  <si>
    <t>AR94175 - Marbet Helados Gourmet - Turbo</t>
  </si>
  <si>
    <t>AVG Available Hours: 
251942: 0</t>
  </si>
  <si>
    <t>Store       | Fotos | Prod Faltantes | Personal.:
251940: 16% | N/A | N/A</t>
  </si>
  <si>
    <t>AR79862 - Sabor Criollo Villa Luro</t>
  </si>
  <si>
    <t>AR12289 - Allungata</t>
  </si>
  <si>
    <t>AR83210 - Rasenna Focaccia</t>
  </si>
  <si>
    <t>Store       | Fotos | Prod Faltantes | Personal.:
236515: 81% | 0% | 91%</t>
  </si>
  <si>
    <t>AR105368 - Empanadas de 10 - Turbo</t>
  </si>
  <si>
    <t>First Login:
268042</t>
  </si>
  <si>
    <t xml:space="preserve"> Menu (Pendiente Activacion tienda):
268042</t>
  </si>
  <si>
    <t>AR98588 - Ajeno</t>
  </si>
  <si>
    <t>AR72301 - Kai Sushi Colegiales</t>
  </si>
  <si>
    <t>Store       | Fotos | Prod Faltantes | Personal.:
215313: 19% | 91% | N/A</t>
  </si>
  <si>
    <t>AR95221 - Gluten Free Lomas - Turbo</t>
  </si>
  <si>
    <t>AR69465 - Petit Bouquet.</t>
  </si>
  <si>
    <t>AR95871 - Clorindo - Turbo</t>
  </si>
  <si>
    <t>AR58663 - Wok de Flores</t>
  </si>
  <si>
    <t>Store       | Fotos | Prod Faltantes | Personal.:
183421: N/A | 56% | 81%</t>
  </si>
  <si>
    <t>AR105070 - Bon Picatto - Turbo</t>
  </si>
  <si>
    <t>AVG Available Hours: 
267568: 10,29
AVG Configure hours: 
267568: 11,06</t>
  </si>
  <si>
    <t>AR100533 - Namida Sushi</t>
  </si>
  <si>
    <t>Store       | Fotos | Prod Faltantes | Personal.:
260881: N/A | 0% | 82%</t>
  </si>
  <si>
    <t>AR11094 - Mele Pizzas y Empanadas</t>
  </si>
  <si>
    <t xml:space="preserve"> 121104: 15,63%</t>
  </si>
  <si>
    <t>Store       | Fotos | Prod Faltantes | Personal.:
121104: 71% | 0% | 87%</t>
  </si>
  <si>
    <t>AR15604 - Jerome</t>
  </si>
  <si>
    <t xml:space="preserve"> 127053: 6,67%</t>
  </si>
  <si>
    <t>127053: 2,86%</t>
  </si>
  <si>
    <t>Store       | Fotos | Prod Faltantes | Personal.:
127053: 77% | N/A | 88%</t>
  </si>
  <si>
    <t>AR16747 - Pizza Yerman</t>
  </si>
  <si>
    <t>Store       | Fotos | Prod Faltantes | Personal.:
113970: 9% | N/A | 91%</t>
  </si>
  <si>
    <t>AR18753 - Bakery By Blossom</t>
  </si>
  <si>
    <t xml:space="preserve"> 207426: 9,09%</t>
  </si>
  <si>
    <t>Store       | Fotos | Prod Faltantes | Personal.:
207426: N/A | N/A | 8%</t>
  </si>
  <si>
    <t>AR19022 - Casita China</t>
  </si>
  <si>
    <t>Store       | Fotos | Prod Faltantes | Personal.:
132244: 89% | 0% | 73%</t>
  </si>
  <si>
    <t>AR20739 - Isla Margarita Devoto</t>
  </si>
  <si>
    <t>135193: 5,26%</t>
  </si>
  <si>
    <t>AR4656 - Blossom</t>
  </si>
  <si>
    <t>Store       | Fotos | Prod Faltantes | Personal.:
252942: 81% | 0% | 78%
253849: N/A | N/A | 50%
200737: 25% | N/A | 86%</t>
  </si>
  <si>
    <t>AR62396 - Chipa Cala</t>
  </si>
  <si>
    <t>2774263
1175634
2774252</t>
  </si>
  <si>
    <t>2774263
2774252
1175634</t>
  </si>
  <si>
    <t>AR6539 - Maricafé</t>
  </si>
  <si>
    <t xml:space="preserve"> 114650: 3,92%</t>
  </si>
  <si>
    <t>Store       | Fotos | Prod Faltantes | Personal.:
114650: N/A | 56% | 80%</t>
  </si>
  <si>
    <t>114650: 1,89%</t>
  </si>
  <si>
    <t>AR6630 - que Churro</t>
  </si>
  <si>
    <t xml:space="preserve"> 114955: 3,85%</t>
  </si>
  <si>
    <t>Store       | Fotos | Prod Faltantes | Personal.:
114955: 57% | 0% | N/A</t>
  </si>
  <si>
    <t>AR70733 - La Manteca Negra</t>
  </si>
  <si>
    <t>213349: 11,11%</t>
  </si>
  <si>
    <t xml:space="preserve"> 213349: 12,5%</t>
  </si>
  <si>
    <t>Store       | Fotos | Prod Faltantes | Personal.:
213349: 99% | 45% | 79%</t>
  </si>
  <si>
    <t>AR72023 - Bar Español Restaurant</t>
  </si>
  <si>
    <t>1109466
1109401
1109608
1109609
1109402
1109467</t>
  </si>
  <si>
    <t>1122248
1122247</t>
  </si>
  <si>
    <t>1109402
1109467
1109609</t>
  </si>
  <si>
    <t>1109466
1109608
1109401</t>
  </si>
  <si>
    <t xml:space="preserve"> 214944: 2,13%</t>
  </si>
  <si>
    <t>Store       | Fotos | Prod Faltantes | Personal.:
214944: 81% | 0% | 96%</t>
  </si>
  <si>
    <t>AR73386 - Queseria de Mi sin Ti Villa Mitre</t>
  </si>
  <si>
    <t>AVG Available Hours: 
216693: 5,56</t>
  </si>
  <si>
    <t>AR74388 - La Mia Casa Caballito</t>
  </si>
  <si>
    <t xml:space="preserve"> 219280: 4,76%</t>
  </si>
  <si>
    <t>219280: 4,17%</t>
  </si>
  <si>
    <t>Store       | Fotos | Prod Faltantes | Personal.:
219280: 41% | N/A | 99%</t>
  </si>
  <si>
    <t>AR74739 - Montalbano</t>
  </si>
  <si>
    <t>220553: 2,56%</t>
  </si>
  <si>
    <t xml:space="preserve"> 220553: 1,33%</t>
  </si>
  <si>
    <t>AR76577 - Pizzeria los Muchachos de Punto y Banca</t>
  </si>
  <si>
    <t>Store       | Fotos | Prod Faltantes | Personal.:
224620: 84% | 0% | 87%</t>
  </si>
  <si>
    <t>AR77212 - Atiko</t>
  </si>
  <si>
    <t>Store       | Fotos | Prod Faltantes | Personal.:
225872: 95% | 17% | 85%
225870: 38% | 54% | 91%</t>
  </si>
  <si>
    <t>AR79420 - Luxenburger Recoleta</t>
  </si>
  <si>
    <t>2912824
2912825
3208653</t>
  </si>
  <si>
    <t>3208653
2912824</t>
  </si>
  <si>
    <t>Store       | Fotos | Prod Faltantes | Personal.:
229928: 98% | 60% | N/A</t>
  </si>
  <si>
    <t>AR80288 - Vibo Heladerias</t>
  </si>
  <si>
    <t>First Login:
265318
AVG Available Hours: 
265318: 0</t>
  </si>
  <si>
    <t xml:space="preserve"> 234146: 5,26%</t>
  </si>
  <si>
    <t xml:space="preserve"> Menu (Pendiente Activacion tienda):
265318</t>
  </si>
  <si>
    <t>236384: 9,09%</t>
  </si>
  <si>
    <t>Store       | Fotos | Prod Faltantes | Personal.:
234146: 3% | 0% | N/A
236384: 15% | 0% | N/A
238665: 29% | 0% | N/A
265954: 3% | 0% | N/A
231703: 0% | 0% | N/A</t>
  </si>
  <si>
    <t>AR82481 - La Parrillita Del Pasaje</t>
  </si>
  <si>
    <t xml:space="preserve"> 235407: 4,17%</t>
  </si>
  <si>
    <t>Store       | Fotos | Prod Faltantes | Personal.:
235407: 80% | 0% | 76%</t>
  </si>
  <si>
    <t>AR8275 - Blest</t>
  </si>
  <si>
    <t>Store       | Fotos | Prod Faltantes | Personal.:
115140: 86% | 64% | 86%
117634: 70% | 71% | 84%
224756: 89% | 67% | 79%</t>
  </si>
  <si>
    <t>AR84088 - Incontro Heladeria Cafeteria</t>
  </si>
  <si>
    <t>Store       | Fotos | Prod Faltantes | Personal.:
237975: 39% | N/A | N/A</t>
  </si>
  <si>
    <t>AR84860 - La Pavoneta.</t>
  </si>
  <si>
    <t xml:space="preserve"> 238945: 4,69%</t>
  </si>
  <si>
    <t>Store       | Fotos | Prod Faltantes | Personal.:
238945: 74% | 0% | 70%</t>
  </si>
  <si>
    <t>AR85586 - Helados Montalbano</t>
  </si>
  <si>
    <t xml:space="preserve"> 239865: 3,33%</t>
  </si>
  <si>
    <t>Store       | Fotos | Prod Faltantes | Personal.:
239865: 29% | N/A | N/A</t>
  </si>
  <si>
    <t>239865: 1,61%</t>
  </si>
  <si>
    <t>AR87914 - Costumbres Criollas Caballito</t>
  </si>
  <si>
    <t xml:space="preserve"> 243055: 25%; 243254: 33,33%</t>
  </si>
  <si>
    <t>243254: 25%</t>
  </si>
  <si>
    <t>Store       | Fotos | Prod Faltantes | Personal.:
243055: 70% | N/A | 64%
243254: 62% | 0% | 90%</t>
  </si>
  <si>
    <t>AR8915 - Empanadas La Chacha</t>
  </si>
  <si>
    <t xml:space="preserve"> 118744: 11,11%</t>
  </si>
  <si>
    <t>Store       | Fotos | Prod Faltantes | Personal.:
118744: 60% | 0% | 95%</t>
  </si>
  <si>
    <t>AR89768 - Diavola Food</t>
  </si>
  <si>
    <t xml:space="preserve"> 245285: 7,14%</t>
  </si>
  <si>
    <t>AR92510 - Tropiroll</t>
  </si>
  <si>
    <t>Store       | Fotos | Prod Faltantes | Personal.:
249752: N/A | 0% | 86%</t>
  </si>
  <si>
    <t>AR94472 - el Rey Del Shawarma</t>
  </si>
  <si>
    <t>AR95595 - Pizzeria Magia</t>
  </si>
  <si>
    <t xml:space="preserve"> 253919: 6,76%</t>
  </si>
  <si>
    <t>Store       | Fotos | Prod Faltantes | Personal.:
253919: 4% | N/A | 59%</t>
  </si>
  <si>
    <t>AR96653 - Chertto</t>
  </si>
  <si>
    <t>Store       | Fotos | Prod Faltantes | Personal.:
255441: N/A | 0% | 85%</t>
  </si>
  <si>
    <t>AR96974 - Pipa San Fernando</t>
  </si>
  <si>
    <t>AVG Available Hours: 
255932: 19,46</t>
  </si>
  <si>
    <t>Store       | Fotos | Prod Faltantes | Personal.:
255932: 49% | 92% | 89%</t>
  </si>
  <si>
    <t>AR97481 - que Seria de Mi sin Ti</t>
  </si>
  <si>
    <t xml:space="preserve"> 256551: 4,17%</t>
  </si>
  <si>
    <t>AR97697 - Cioccolato Sarandi</t>
  </si>
  <si>
    <t>Store       | Fotos | Prod Faltantes | Personal.:
256871: 2% | 58% | N/A</t>
  </si>
  <si>
    <t>AR97730 - Astor Empanadas</t>
  </si>
  <si>
    <t xml:space="preserve"> 256919: 9,09%</t>
  </si>
  <si>
    <t>Store       | Fotos | Prod Faltantes | Personal.:
256919: N/A | 0% | 72%</t>
  </si>
  <si>
    <t>AR97878 - Bar And Co</t>
  </si>
  <si>
    <t>3209038
2933746
3209128
2933731
2933744
3002801</t>
  </si>
  <si>
    <t>3002794
3002797
3002789
2933756
3002800
3002791
2933723
2933716
2933753
2944145
3002793</t>
  </si>
  <si>
    <t>3209038
2933731
2933744
3002801
3209128
2933746</t>
  </si>
  <si>
    <t>3002791
2933723
3002800
2933716
2933753
2944145
2933756
3002794
3002797
3002789
3002793</t>
  </si>
  <si>
    <t xml:space="preserve"> 257107: 4,17%</t>
  </si>
  <si>
    <t>Store       | Fotos | Prod Faltantes | Personal.:
257107: 25% | N/A | 91%</t>
  </si>
  <si>
    <t>AR99207 - el Bajón</t>
  </si>
  <si>
    <t>AVG Available Hours: 
258980: 17,48</t>
  </si>
  <si>
    <t xml:space="preserve"> 258980: 10%</t>
  </si>
  <si>
    <t>258980: 9,09%</t>
  </si>
  <si>
    <t>AR99411 - Vale's Churros</t>
  </si>
  <si>
    <t xml:space="preserve"> 259252: 15%</t>
  </si>
  <si>
    <t>259252: 4,76%</t>
  </si>
  <si>
    <t>Store       | Fotos | Prod Faltantes | Personal.:
259252: N/A | 66% | N/A</t>
  </si>
  <si>
    <t>AR99450 - Pizzality</t>
  </si>
  <si>
    <t>Store       | Fotos | Prod Faltantes | Personal.:
259381: N/A | 0% | 68%</t>
  </si>
  <si>
    <t>AR99461 - Heladeria Italia Avenida Santa Fe 5167</t>
  </si>
  <si>
    <t xml:space="preserve"> 259327: 4,08%; 261576: 2,01%</t>
  </si>
  <si>
    <t>AR99495 - Venecia Burgers</t>
  </si>
  <si>
    <t>AVG Available Hours: 
259388: 13,71</t>
  </si>
  <si>
    <t>Store       | Fotos | Prod Faltantes | Personal.:
259388: N/A | N/A | 68%</t>
  </si>
  <si>
    <t>AR99538 - el Baron</t>
  </si>
  <si>
    <t xml:space="preserve"> 259438: 4,55%</t>
  </si>
  <si>
    <t>Store       | Fotos | Prod Faltantes | Personal.:
259438: N/A | 93% | 63%</t>
  </si>
  <si>
    <t>2739681
2773628
3082260
3082261
2739682
2943707
2943706
2943705
2943709
2943708
2836052
2836053
3003246
2359865
2795393
1109466
1109401
1109608
1109609
1109402
1109467
3064131
2444150
3082285
3172271
2985003
3081532
3081772
2836247
2836246
3000434
3065861
3017963
2497240
2497239
2496465
3102699
3172299
3209038
2933746
3209128
2933731
2933744
3002801
1791798
2890309
2890290
3032070
2913349
3032071
2913350
2547086</t>
  </si>
  <si>
    <t>1564979
3003247
2825784
1627315
1122248
1122247
2774263
2912824
2912825
3208653
1624769
1175634
2774252
3128202
3206748
3162866
2565902
2610030
2729484
2610038
2610029
2729485
3003060
3172298
3002794
3002797
3002789
2933756
3002800
3002791
2933723
2933716
2933753
2944145
3002793
3018098
3018097
3162857</t>
  </si>
  <si>
    <t>Filtros aplicados: 
B_ID no está en blanco
BRAND_OWNER_EMAIL es sabas.ramirez@rappi.com</t>
  </si>
  <si>
    <t>COUNTRY_STORE_ID</t>
  </si>
  <si>
    <t>NAME</t>
  </si>
  <si>
    <t>ATC</t>
  </si>
  <si>
    <t>VPD</t>
  </si>
  <si>
    <t>CVR</t>
  </si>
  <si>
    <t>PROD. QUALITY</t>
  </si>
  <si>
    <t>RANKING</t>
  </si>
  <si>
    <t>AR111089</t>
  </si>
  <si>
    <t>2 Shawarmas</t>
  </si>
  <si>
    <t>85</t>
  </si>
  <si>
    <t>245</t>
  </si>
  <si>
    <t>0.346939</t>
  </si>
  <si>
    <t>BAD CVR</t>
  </si>
  <si>
    <t>1</t>
  </si>
  <si>
    <t>Dos shawarma de carne de lomo</t>
  </si>
  <si>
    <t>12</t>
  </si>
  <si>
    <t>44</t>
  </si>
  <si>
    <t>0.272727</t>
  </si>
  <si>
    <t>2</t>
  </si>
  <si>
    <t>Shawarma Dubai XL</t>
  </si>
  <si>
    <t>7</t>
  </si>
  <si>
    <t>43</t>
  </si>
  <si>
    <t>0.162791</t>
  </si>
  <si>
    <t>3</t>
  </si>
  <si>
    <t>AR111484</t>
  </si>
  <si>
    <t>Mil hojas de verduras + guarnición</t>
  </si>
  <si>
    <t>22</t>
  </si>
  <si>
    <t>53</t>
  </si>
  <si>
    <t>0.415094</t>
  </si>
  <si>
    <t>AVG CVR</t>
  </si>
  <si>
    <t>Mila's fit</t>
  </si>
  <si>
    <t>8</t>
  </si>
  <si>
    <t>25</t>
  </si>
  <si>
    <t>0.32</t>
  </si>
  <si>
    <t>Salteado de arroz yamani vegetariano</t>
  </si>
  <si>
    <t>17</t>
  </si>
  <si>
    <t>0.117647</t>
  </si>
  <si>
    <t>AR112022</t>
  </si>
  <si>
    <t>Burger New York City</t>
  </si>
  <si>
    <t>15</t>
  </si>
  <si>
    <t>31</t>
  </si>
  <si>
    <t>0.483871</t>
  </si>
  <si>
    <t>Burger Buenos Aires</t>
  </si>
  <si>
    <t>14</t>
  </si>
  <si>
    <t>Burger The Bronx</t>
  </si>
  <si>
    <t>13</t>
  </si>
  <si>
    <t>0.230769</t>
  </si>
  <si>
    <t>AR113970</t>
  </si>
  <si>
    <t>Empanada de roquefort</t>
  </si>
  <si>
    <t>0.666667</t>
  </si>
  <si>
    <t>HIGH CVR</t>
  </si>
  <si>
    <t>Docena de empanadas</t>
  </si>
  <si>
    <t>10</t>
  </si>
  <si>
    <t>0.8</t>
  </si>
  <si>
    <t>9</t>
  </si>
  <si>
    <t>AR114099</t>
  </si>
  <si>
    <t>12 Empanadas</t>
  </si>
  <si>
    <t>Burger la Brava + Fritas</t>
  </si>
  <si>
    <t>Pizza Napolitana con Jamón Grande</t>
  </si>
  <si>
    <t>AR114434</t>
  </si>
  <si>
    <t>Goulash con spaetzels</t>
  </si>
  <si>
    <t>Milanesa napolitana</t>
  </si>
  <si>
    <t>23</t>
  </si>
  <si>
    <t>0.521739</t>
  </si>
  <si>
    <t>Currywurst</t>
  </si>
  <si>
    <t>6</t>
  </si>
  <si>
    <t>0.352941</t>
  </si>
  <si>
    <t>AR114582</t>
  </si>
  <si>
    <t>Ravioles de ternerita</t>
  </si>
  <si>
    <t>11</t>
  </si>
  <si>
    <t>0.366667</t>
  </si>
  <si>
    <t>Combo ravioles  bebida</t>
  </si>
  <si>
    <t>27</t>
  </si>
  <si>
    <t>0.481481</t>
  </si>
  <si>
    <t>Combo Tallarines</t>
  </si>
  <si>
    <t>0.434783</t>
  </si>
  <si>
    <t>AR114583</t>
  </si>
  <si>
    <t>5</t>
  </si>
  <si>
    <t>0.384615</t>
  </si>
  <si>
    <t>Ravioles de pollo  verdura</t>
  </si>
  <si>
    <t>4</t>
  </si>
  <si>
    <t>0.307692</t>
  </si>
  <si>
    <t>0.555556</t>
  </si>
  <si>
    <t>AR114650</t>
  </si>
  <si>
    <t>Rainbow cake</t>
  </si>
  <si>
    <t>88</t>
  </si>
  <si>
    <t>0.284091</t>
  </si>
  <si>
    <t>Sándwich clásica y moderna</t>
  </si>
  <si>
    <t>57</t>
  </si>
  <si>
    <t>0.298246</t>
  </si>
  <si>
    <t>AVOCADO TOAST</t>
  </si>
  <si>
    <t>18</t>
  </si>
  <si>
    <t>54</t>
  </si>
  <si>
    <t>0.333333</t>
  </si>
  <si>
    <t>AR114680</t>
  </si>
  <si>
    <t>Combinado 50 (Clasicos)</t>
  </si>
  <si>
    <t>Combo 20 piezas</t>
  </si>
  <si>
    <t>0.25</t>
  </si>
  <si>
    <t>Gyozas de Cerdo</t>
  </si>
  <si>
    <t>AR114955</t>
  </si>
  <si>
    <t>6 Churros surtidos</t>
  </si>
  <si>
    <t>0.339623</t>
  </si>
  <si>
    <t>12 Churros Rellenos</t>
  </si>
  <si>
    <t>21</t>
  </si>
  <si>
    <t>0.477273</t>
  </si>
  <si>
    <t>Berlinesa rellena</t>
  </si>
  <si>
    <t>0.814815</t>
  </si>
  <si>
    <t>AR114967</t>
  </si>
  <si>
    <t>lomo salteado</t>
  </si>
  <si>
    <t>0.466667</t>
  </si>
  <si>
    <t>Arroz Chaufa</t>
  </si>
  <si>
    <t>Ceviche Mixto</t>
  </si>
  <si>
    <t>0.833333</t>
  </si>
  <si>
    <t>AR114978</t>
  </si>
  <si>
    <t>Porciones de fugazeta rellena de la casa</t>
  </si>
  <si>
    <t>Pizza provoleta con jamón</t>
  </si>
  <si>
    <t>Canchera rellena porciones</t>
  </si>
  <si>
    <t>0.5</t>
  </si>
  <si>
    <t>AR115140</t>
  </si>
  <si>
    <t>Growler 2 Lts</t>
  </si>
  <si>
    <t>Sándwich Vacio Braseado</t>
  </si>
  <si>
    <t>Desmechado de Ternera</t>
  </si>
  <si>
    <t>AR115626</t>
  </si>
  <si>
    <t>1/4 Kg de Helado</t>
  </si>
  <si>
    <t>87</t>
  </si>
  <si>
    <t>138</t>
  </si>
  <si>
    <t>0.630435</t>
  </si>
  <si>
    <t>46</t>
  </si>
  <si>
    <t>95</t>
  </si>
  <si>
    <t>0.484211</t>
  </si>
  <si>
    <t>Postre balcarce vainilla</t>
  </si>
  <si>
    <t>0.285714</t>
  </si>
  <si>
    <t>AR116174</t>
  </si>
  <si>
    <t>Bronx burger</t>
  </si>
  <si>
    <t>Hamburguesa Doble Queso</t>
  </si>
  <si>
    <t>Panqueque con Dulce de Leche</t>
  </si>
  <si>
    <t>AR116176</t>
  </si>
  <si>
    <t>Ribs de cerdo bbq</t>
  </si>
  <si>
    <t>36</t>
  </si>
  <si>
    <t>0.222222</t>
  </si>
  <si>
    <t>0.444444</t>
  </si>
  <si>
    <t>Full potatoes con salchicha</t>
  </si>
  <si>
    <t>0.470588</t>
  </si>
  <si>
    <t>AR116404</t>
  </si>
  <si>
    <t>Combo spiedo</t>
  </si>
  <si>
    <t>48</t>
  </si>
  <si>
    <t>0.166667</t>
  </si>
  <si>
    <t>Pollo al Spiedo</t>
  </si>
  <si>
    <t>45</t>
  </si>
  <si>
    <t>Pollo entero c papas y batatas al horno</t>
  </si>
  <si>
    <t>19</t>
  </si>
  <si>
    <t>0.315789</t>
  </si>
  <si>
    <t>AR116559</t>
  </si>
  <si>
    <t>Empanada de Carne de Soja</t>
  </si>
  <si>
    <t>0.703704</t>
  </si>
  <si>
    <t>Empanada de Hamburguesa C/ Cheddar</t>
  </si>
  <si>
    <t>Empanada Vegana de Salchichitas con Barbacoa</t>
  </si>
  <si>
    <t>20</t>
  </si>
  <si>
    <t>AR117634</t>
  </si>
  <si>
    <t>Picada cervecera</t>
  </si>
  <si>
    <t>Fajitas Mexicanas</t>
  </si>
  <si>
    <t>AR118744</t>
  </si>
  <si>
    <t>0.923077</t>
  </si>
  <si>
    <t>Combo 1</t>
  </si>
  <si>
    <t>0.153846</t>
  </si>
  <si>
    <t>AR118810</t>
  </si>
  <si>
    <t>Tarta de Copitos Rellena Dulce de Leche</t>
  </si>
  <si>
    <t>33</t>
  </si>
  <si>
    <t>0.545455</t>
  </si>
  <si>
    <t>Tarta de Ricota de 18 Cm</t>
  </si>
  <si>
    <t>0.590909</t>
  </si>
  <si>
    <t>Hamburguesa con Chheddar</t>
  </si>
  <si>
    <t>0.857143</t>
  </si>
  <si>
    <t>AR118984</t>
  </si>
  <si>
    <t>0.529412</t>
  </si>
  <si>
    <t>Media docena de empanadas</t>
  </si>
  <si>
    <t>0.7</t>
  </si>
  <si>
    <t>AR119017</t>
  </si>
  <si>
    <t>Sanguchazo completo comen 2</t>
  </si>
  <si>
    <t>0.235294</t>
  </si>
  <si>
    <t>Pizza doble muzzarella grande</t>
  </si>
  <si>
    <t>0.571429</t>
  </si>
  <si>
    <t>Milanesa Napolitana Con Guarnicion</t>
  </si>
  <si>
    <t>AR119422</t>
  </si>
  <si>
    <t>Sándwich de Milanesa Doña Rosita</t>
  </si>
  <si>
    <t>Sándwich de Milanesa D.r. y Papas Fritas</t>
  </si>
  <si>
    <t>0.615385</t>
  </si>
  <si>
    <t>Sándwich de Pollo D R y Papas Fritas</t>
  </si>
  <si>
    <t>AR120819</t>
  </si>
  <si>
    <t>Pechuga Grillada con Calabaza Al Natural</t>
  </si>
  <si>
    <t>Suprema de Pollo con Guarnición</t>
  </si>
  <si>
    <t>Mila de Peceto Come Bien con Papas</t>
  </si>
  <si>
    <t>AR121031</t>
  </si>
  <si>
    <t>Sándwich de churrasquito completo</t>
  </si>
  <si>
    <t>Sándwich de Milanesa de Carne Solo</t>
  </si>
  <si>
    <t>16</t>
  </si>
  <si>
    <t>0.4375</t>
  </si>
  <si>
    <t>Choripan</t>
  </si>
  <si>
    <t>0.357143</t>
  </si>
  <si>
    <t>AR121104</t>
  </si>
  <si>
    <t>61</t>
  </si>
  <si>
    <t>0.360656</t>
  </si>
  <si>
    <t>Gr.muzza +5 Empanadas</t>
  </si>
  <si>
    <t>50</t>
  </si>
  <si>
    <t>0.46</t>
  </si>
  <si>
    <t>32</t>
  </si>
  <si>
    <t>0.53125</t>
  </si>
  <si>
    <t>AR121433</t>
  </si>
  <si>
    <t>Pizza de muzzarella</t>
  </si>
  <si>
    <t>0.714286</t>
  </si>
  <si>
    <t>Combo muzzarella  empanadas</t>
  </si>
  <si>
    <t>Combo 2 Pizzas Muzzarella</t>
  </si>
  <si>
    <t>AR122287</t>
  </si>
  <si>
    <t>Papas Chuecas</t>
  </si>
  <si>
    <t>63</t>
  </si>
  <si>
    <t>0.206349</t>
  </si>
  <si>
    <t>Jhonny Ribs</t>
  </si>
  <si>
    <t>0.192982</t>
  </si>
  <si>
    <t>Guerra de Papas</t>
  </si>
  <si>
    <t>0.186047</t>
  </si>
  <si>
    <t>AR122381</t>
  </si>
  <si>
    <t>Pollo grande entero</t>
  </si>
  <si>
    <t>51</t>
  </si>
  <si>
    <t>0.27451</t>
  </si>
  <si>
    <t>Pollo al horno entero con papas</t>
  </si>
  <si>
    <t>0.393939</t>
  </si>
  <si>
    <t>AR122391</t>
  </si>
  <si>
    <t>Pizza rellena fugazzeta</t>
  </si>
  <si>
    <t>0.363636</t>
  </si>
  <si>
    <t>Pizza Grande Calabresa</t>
  </si>
  <si>
    <t>Fainá de parmesano y cheddar</t>
  </si>
  <si>
    <t>AR122622</t>
  </si>
  <si>
    <t>Pizza de Jamón &amp; Morrón</t>
  </si>
  <si>
    <t>0.75</t>
  </si>
  <si>
    <t>Combo Pizzas Muzzarella X 2</t>
  </si>
  <si>
    <t>Anana</t>
  </si>
  <si>
    <t>AR122827</t>
  </si>
  <si>
    <t>Super sandwich de milanesa super complet</t>
  </si>
  <si>
    <t>Empanada de carne a cuchillo</t>
  </si>
  <si>
    <t>Empanada de queso  cebolla</t>
  </si>
  <si>
    <t>0.916667</t>
  </si>
  <si>
    <t>AR126256</t>
  </si>
  <si>
    <t>Pechuga de Pollo</t>
  </si>
  <si>
    <t>Ensalada Caesar con Pollo</t>
  </si>
  <si>
    <t>Ojo de bife braseado</t>
  </si>
  <si>
    <t>AR126378</t>
  </si>
  <si>
    <t>3 Empanadas</t>
  </si>
  <si>
    <t>24</t>
  </si>
  <si>
    <t>Milanesa bife de chorizo con guarinicion</t>
  </si>
  <si>
    <t>Porcion de torta de ricota de gino</t>
  </si>
  <si>
    <t>0.636364</t>
  </si>
  <si>
    <t>AR126869</t>
  </si>
  <si>
    <t>Goulash con spatzle</t>
  </si>
  <si>
    <t>92</t>
  </si>
  <si>
    <t>0.543478</t>
  </si>
  <si>
    <t>Ravioles de verduras en salsa de goulash</t>
  </si>
  <si>
    <t>0.56</t>
  </si>
  <si>
    <t>BONDIOLA BRASEADA</t>
  </si>
  <si>
    <t>AR127032</t>
  </si>
  <si>
    <t>Picada DOC</t>
  </si>
  <si>
    <t>0.083333</t>
  </si>
  <si>
    <t>Picada Argenta</t>
  </si>
  <si>
    <t>Bataraz - Viognier Dulce Natural</t>
  </si>
  <si>
    <t>AR127053</t>
  </si>
  <si>
    <t>Picada Caliente</t>
  </si>
  <si>
    <t>115</t>
  </si>
  <si>
    <t>0.26087</t>
  </si>
  <si>
    <t>Papas fritas Arcangel</t>
  </si>
  <si>
    <t>0.355556</t>
  </si>
  <si>
    <t>Milanesa Americana XL</t>
  </si>
  <si>
    <t>AR127428</t>
  </si>
  <si>
    <t>2 Café con Leche y Porción de Torta</t>
  </si>
  <si>
    <t>Pan de queso x2</t>
  </si>
  <si>
    <t>Baguette crudo y queso</t>
  </si>
  <si>
    <t>AR127507</t>
  </si>
  <si>
    <t>Tostado Pan Árabe Jamón y Queso</t>
  </si>
  <si>
    <t>Café con Leche 8 Oz</t>
  </si>
  <si>
    <t>2 Café con Leche y Tostado</t>
  </si>
  <si>
    <t>AR127612</t>
  </si>
  <si>
    <t>Choripán Gaucho</t>
  </si>
  <si>
    <t>Choripan Español</t>
  </si>
  <si>
    <t>Choripán renegado</t>
  </si>
  <si>
    <t>AR127644</t>
  </si>
  <si>
    <t>Tostado de miga de jamón y queso</t>
  </si>
  <si>
    <t>Café 8oz con tostado de jamón y queso</t>
  </si>
  <si>
    <t>Café latte saborizado</t>
  </si>
  <si>
    <t>AR128375</t>
  </si>
  <si>
    <t>Tostado J&amp;Q &amp; Café</t>
  </si>
  <si>
    <t>28</t>
  </si>
  <si>
    <t>0.678571</t>
  </si>
  <si>
    <t>Tostado J&amp;Q Árabe &amp; Café</t>
  </si>
  <si>
    <t>Café con Leche Grande 360 ml</t>
  </si>
  <si>
    <t>0.85</t>
  </si>
  <si>
    <t>AR128376</t>
  </si>
  <si>
    <t>Porción de torta</t>
  </si>
  <si>
    <t>0.076923</t>
  </si>
  <si>
    <t>Cuadrado dulce + infusión</t>
  </si>
  <si>
    <t>Wrap</t>
  </si>
  <si>
    <t>AR128377</t>
  </si>
  <si>
    <t>Nugaton Blanco</t>
  </si>
  <si>
    <t>AR128616</t>
  </si>
  <si>
    <t>Tira de asado</t>
  </si>
  <si>
    <t>0.277778</t>
  </si>
  <si>
    <t>Mix de Achuras</t>
  </si>
  <si>
    <t>0.142857</t>
  </si>
  <si>
    <t>Vacío</t>
  </si>
  <si>
    <t>0.416667</t>
  </si>
  <si>
    <t>AR128794</t>
  </si>
  <si>
    <t>PROMO 2</t>
  </si>
  <si>
    <t>62</t>
  </si>
  <si>
    <t>0.258065</t>
  </si>
  <si>
    <t>Promo 4</t>
  </si>
  <si>
    <t>0.266667</t>
  </si>
  <si>
    <t>0.526316</t>
  </si>
  <si>
    <t>AR128839</t>
  </si>
  <si>
    <t>Tachame la doble 400 gr</t>
  </si>
  <si>
    <t>0.375</t>
  </si>
  <si>
    <t>Nodino de lomo nina</t>
  </si>
  <si>
    <t>Hamburguesa Completa</t>
  </si>
  <si>
    <t>AR129733</t>
  </si>
  <si>
    <t>Combo Familiar</t>
  </si>
  <si>
    <t>60</t>
  </si>
  <si>
    <t>Pizza Mozzarella</t>
  </si>
  <si>
    <t>Fugazzeta rellena</t>
  </si>
  <si>
    <t>0.428571</t>
  </si>
  <si>
    <t>AR129974</t>
  </si>
  <si>
    <t>Pechuga Grill</t>
  </si>
  <si>
    <t>Chirashi grande</t>
  </si>
  <si>
    <t>Wrap chicken</t>
  </si>
  <si>
    <t>AR130069</t>
  </si>
  <si>
    <t>Lomito completo con fritas</t>
  </si>
  <si>
    <t>0.3125</t>
  </si>
  <si>
    <t>Lomito con Lechuga y Tomate</t>
  </si>
  <si>
    <t>Suprema napolitana</t>
  </si>
  <si>
    <t>AR130552</t>
  </si>
  <si>
    <t>Sándwich de Milanesa Completo con Papas1</t>
  </si>
  <si>
    <t>133</t>
  </si>
  <si>
    <t>0.451128</t>
  </si>
  <si>
    <t>66</t>
  </si>
  <si>
    <t>0.181818</t>
  </si>
  <si>
    <t>2 Milanesas Napolitana + Fritas Grandes</t>
  </si>
  <si>
    <t>0.157895</t>
  </si>
  <si>
    <t>AR130983</t>
  </si>
  <si>
    <t>Pechuga de pollo grillé</t>
  </si>
  <si>
    <t>0.538462</t>
  </si>
  <si>
    <t>Lomo a la pimienta</t>
  </si>
  <si>
    <t>0.875</t>
  </si>
  <si>
    <t>Coca Cola de 500 ml</t>
  </si>
  <si>
    <t>AR131515</t>
  </si>
  <si>
    <t>Buñuelos De Acelga Abundante 5+ Ensalada Mixta</t>
  </si>
  <si>
    <t>Bife de costilla con guarnición</t>
  </si>
  <si>
    <t>AR131866</t>
  </si>
  <si>
    <t>Factura surtida (unidad)</t>
  </si>
  <si>
    <t>Chipa 250 gr</t>
  </si>
  <si>
    <t>0.777778</t>
  </si>
  <si>
    <t>Medialunas (media docena)</t>
  </si>
  <si>
    <t>AR132281</t>
  </si>
  <si>
    <t>0.888889</t>
  </si>
  <si>
    <t>Facturas surtidas (docena)</t>
  </si>
  <si>
    <t>AR132282</t>
  </si>
  <si>
    <t>0.909091</t>
  </si>
  <si>
    <t>Medialunas (docena)</t>
  </si>
  <si>
    <t>0.1</t>
  </si>
  <si>
    <t>AR132283</t>
  </si>
  <si>
    <t>Facturas Surtidas</t>
  </si>
  <si>
    <t>38</t>
  </si>
  <si>
    <t>79</t>
  </si>
  <si>
    <t>0.481013</t>
  </si>
  <si>
    <t>MEDIALUNAS</t>
  </si>
  <si>
    <t>26</t>
  </si>
  <si>
    <t>0.423077</t>
  </si>
  <si>
    <t>AR134205</t>
  </si>
  <si>
    <t>Combo a tu gusto - 6 piezas</t>
  </si>
  <si>
    <t>0.607143</t>
  </si>
  <si>
    <t>Cachapa con Queso Llanero</t>
  </si>
  <si>
    <t>0.148148</t>
  </si>
  <si>
    <t>Combo a tu gusto - 9 piezas</t>
  </si>
  <si>
    <t>AR135193</t>
  </si>
  <si>
    <t>Flautitas / Pan Frances / Pan Al Peso</t>
  </si>
  <si>
    <t>0.818182</t>
  </si>
  <si>
    <t>Queso campo semiduro paisa andes x 500g</t>
  </si>
  <si>
    <t>Sándwich Jamón y Queso</t>
  </si>
  <si>
    <t>AR135231</t>
  </si>
  <si>
    <t>Súper shawarma horus</t>
  </si>
  <si>
    <t>0.396825</t>
  </si>
  <si>
    <t>2 Sándwich de falafel y 1 hummus</t>
  </si>
  <si>
    <t>42</t>
  </si>
  <si>
    <t>0.309524</t>
  </si>
  <si>
    <t>2 Shawarmas 2 gaseosas + un hummus</t>
  </si>
  <si>
    <t>AR140749</t>
  </si>
  <si>
    <t>Ñoquis soufflé de calabaza.</t>
  </si>
  <si>
    <t>Ravioles de cordero al malbec</t>
  </si>
  <si>
    <t>Salsa de albondigas</t>
  </si>
  <si>
    <t>AR140812</t>
  </si>
  <si>
    <t>Torta Tentación</t>
  </si>
  <si>
    <t>58</t>
  </si>
  <si>
    <t>0.258621</t>
  </si>
  <si>
    <t>Torta bruce</t>
  </si>
  <si>
    <t>0.368421</t>
  </si>
  <si>
    <t>0.113636</t>
  </si>
  <si>
    <t>AR141206</t>
  </si>
  <si>
    <t>Sorrentinos muzzarella y jamon</t>
  </si>
  <si>
    <t>Ñoquis de papa</t>
  </si>
  <si>
    <t>Ravioles ricota y queso</t>
  </si>
  <si>
    <t>AR142317</t>
  </si>
  <si>
    <t>1 Cuarto kg de helado</t>
  </si>
  <si>
    <t>52</t>
  </si>
  <si>
    <t>72</t>
  </si>
  <si>
    <t>0.722222</t>
  </si>
  <si>
    <t>0.411765</t>
  </si>
  <si>
    <t>Medio kg de Helado</t>
  </si>
  <si>
    <t>AR142373</t>
  </si>
  <si>
    <t>Box de cookies chico</t>
  </si>
  <si>
    <t>29</t>
  </si>
  <si>
    <t>0.172414</t>
  </si>
  <si>
    <t>Pancakes completos</t>
  </si>
  <si>
    <t>0.210526</t>
  </si>
  <si>
    <t>Cumpleañito cake</t>
  </si>
  <si>
    <t>AR183421</t>
  </si>
  <si>
    <t>Chao Mien con Arrolladito</t>
  </si>
  <si>
    <t>0.043478</t>
  </si>
  <si>
    <t>Chao Fan con Arrolladito</t>
  </si>
  <si>
    <t>0.214286</t>
  </si>
  <si>
    <t>Chao mien</t>
  </si>
  <si>
    <t>AR185519</t>
  </si>
  <si>
    <t>12 Triples de jamon y queso</t>
  </si>
  <si>
    <t>0.766667</t>
  </si>
  <si>
    <t>Jamon y queso</t>
  </si>
  <si>
    <t>0.733333</t>
  </si>
  <si>
    <t>Fosforitos de jamón y queso (10)</t>
  </si>
  <si>
    <t>AR188423</t>
  </si>
  <si>
    <t>Su /para compartir</t>
  </si>
  <si>
    <t>237</t>
  </si>
  <si>
    <t>0.371308</t>
  </si>
  <si>
    <t>Super sandwich de mila + guarnicion</t>
  </si>
  <si>
    <t>65</t>
  </si>
  <si>
    <t>0.246154</t>
  </si>
  <si>
    <t>Pink/para compartir</t>
  </si>
  <si>
    <t>0.351852</t>
  </si>
  <si>
    <t>AR189179</t>
  </si>
  <si>
    <t>Cachito</t>
  </si>
  <si>
    <t>0.757576</t>
  </si>
  <si>
    <t>Tequeños x6 unidades</t>
  </si>
  <si>
    <t>Empanada Carne Mechada y Queso</t>
  </si>
  <si>
    <t>AR189182</t>
  </si>
  <si>
    <t>1 Kg Helado</t>
  </si>
  <si>
    <t>0.421053</t>
  </si>
  <si>
    <t>1/4 kg Helado</t>
  </si>
  <si>
    <t>1/2 Kg helado</t>
  </si>
  <si>
    <t>AR189643</t>
  </si>
  <si>
    <t>Helado de 1 kilo</t>
  </si>
  <si>
    <t>168</t>
  </si>
  <si>
    <t>296</t>
  </si>
  <si>
    <t>0.567568</t>
  </si>
  <si>
    <t>Helado 1/4 de kilo</t>
  </si>
  <si>
    <t>98</t>
  </si>
  <si>
    <t>0.336735</t>
  </si>
  <si>
    <t>Helado de 1/2 Kilo</t>
  </si>
  <si>
    <t>0.304348</t>
  </si>
  <si>
    <t>AR191547</t>
  </si>
  <si>
    <t>500 gr Chipa Tradicional</t>
  </si>
  <si>
    <t>0.76</t>
  </si>
  <si>
    <t>Chipa Tostado de Jamón y Queso</t>
  </si>
  <si>
    <t>0.611111</t>
  </si>
  <si>
    <t>250 Gr chipa tradicional</t>
  </si>
  <si>
    <t>AR200151</t>
  </si>
  <si>
    <t>Pizza Fugazzeta Rellena</t>
  </si>
  <si>
    <t>Pizza Muzzarella con Jamón</t>
  </si>
  <si>
    <t>1 Muzzarella + 1 jamon y muzza</t>
  </si>
  <si>
    <t>AR200737</t>
  </si>
  <si>
    <t>Wrap Santa Bárbara</t>
  </si>
  <si>
    <t>Wrap Sweet Beef</t>
  </si>
  <si>
    <t>Ensalada Panko Crispy Chicken</t>
  </si>
  <si>
    <t>AR202478</t>
  </si>
  <si>
    <t>Combo #4 para 2 Personas</t>
  </si>
  <si>
    <t>Combo #2 para 2 Personas</t>
  </si>
  <si>
    <t>Combo #1 para 2 Personas</t>
  </si>
  <si>
    <t>AR204214</t>
  </si>
  <si>
    <t>1/4 helado</t>
  </si>
  <si>
    <t>34</t>
  </si>
  <si>
    <t>0.294118</t>
  </si>
  <si>
    <t>1/2 Kilo Helado</t>
  </si>
  <si>
    <t>0.473684</t>
  </si>
  <si>
    <t>1 Kilo helado</t>
  </si>
  <si>
    <t>AR204949</t>
  </si>
  <si>
    <t>Box de 4 cookies</t>
  </si>
  <si>
    <t>75</t>
  </si>
  <si>
    <t>0.373333</t>
  </si>
  <si>
    <t>Box de 6 cookies</t>
  </si>
  <si>
    <t>0.232558</t>
  </si>
  <si>
    <t>Vainilla y chips, rellena con nutella</t>
  </si>
  <si>
    <t>0.407407</t>
  </si>
  <si>
    <t>AR205575</t>
  </si>
  <si>
    <t>Not chicken</t>
  </si>
  <si>
    <t>47</t>
  </si>
  <si>
    <t>143</t>
  </si>
  <si>
    <t>0.328671</t>
  </si>
  <si>
    <t>Not Perez</t>
  </si>
  <si>
    <t>H. Not Chicken + Bebida</t>
  </si>
  <si>
    <t>AR205577</t>
  </si>
  <si>
    <t>0.47619</t>
  </si>
  <si>
    <t>Hamburguesa de Lentejas</t>
  </si>
  <si>
    <t>AR206036</t>
  </si>
  <si>
    <t>12 Sándwiches triples de jamón y queso</t>
  </si>
  <si>
    <t>40</t>
  </si>
  <si>
    <t>0.675</t>
  </si>
  <si>
    <t>6 Medialunas con jamón y queso</t>
  </si>
  <si>
    <t>0.676471</t>
  </si>
  <si>
    <t>12 Sandwiches triples budegueros</t>
  </si>
  <si>
    <t>0.382353</t>
  </si>
  <si>
    <t>AR206080</t>
  </si>
  <si>
    <t>Gigante con extra queso con fritas</t>
  </si>
  <si>
    <t>172</t>
  </si>
  <si>
    <t>400</t>
  </si>
  <si>
    <t>0.43</t>
  </si>
  <si>
    <t>Arabe tostado jamon cocido y queso</t>
  </si>
  <si>
    <t>158</t>
  </si>
  <si>
    <t>0.582278</t>
  </si>
  <si>
    <t>Milanesas de carne completa con fritas</t>
  </si>
  <si>
    <t>124</t>
  </si>
  <si>
    <t>0.524194</t>
  </si>
  <si>
    <t>AR206198</t>
  </si>
  <si>
    <t>Lasagna della Casa</t>
  </si>
  <si>
    <t>0.233333</t>
  </si>
  <si>
    <t>Mixtura para picotear (comen 2)</t>
  </si>
  <si>
    <t>Risotto affumicato</t>
  </si>
  <si>
    <t>AR206407</t>
  </si>
  <si>
    <t>0.677419</t>
  </si>
  <si>
    <t>Capricciosa</t>
  </si>
  <si>
    <t>Burrata</t>
  </si>
  <si>
    <t>0.48</t>
  </si>
  <si>
    <t>AR207122</t>
  </si>
  <si>
    <t>Shawarma de ternera</t>
  </si>
  <si>
    <t>0.372093</t>
  </si>
  <si>
    <t>Shawarma de bondiola</t>
  </si>
  <si>
    <t>Shawarma de Falafel</t>
  </si>
  <si>
    <t>AR207426</t>
  </si>
  <si>
    <t>108</t>
  </si>
  <si>
    <t>0.231481</t>
  </si>
  <si>
    <t>Pizza Katha</t>
  </si>
  <si>
    <t>Chocotorta</t>
  </si>
  <si>
    <t>AR208378</t>
  </si>
  <si>
    <t>Arepa de carne mechada</t>
  </si>
  <si>
    <t>0.631579</t>
  </si>
  <si>
    <t>Combo mixto</t>
  </si>
  <si>
    <t>0.052632</t>
  </si>
  <si>
    <t>Arepa de pollo, tomate y queso</t>
  </si>
  <si>
    <t>AR208846</t>
  </si>
  <si>
    <t>Empanada de Queso Llanero</t>
  </si>
  <si>
    <t>Arepa Tajadita (Platano Frito + Queso)</t>
  </si>
  <si>
    <t>Empanada de Carne Mechada</t>
  </si>
  <si>
    <t>AR210114</t>
  </si>
  <si>
    <t>Empanada Carne Suave 110 gr</t>
  </si>
  <si>
    <t>AR211737</t>
  </si>
  <si>
    <t>Chipa X 6 Unidades</t>
  </si>
  <si>
    <t>Desayuno Box</t>
  </si>
  <si>
    <t>baguettin de masa madre</t>
  </si>
  <si>
    <t>AR211747</t>
  </si>
  <si>
    <t>Wrap de Pollo C/papas</t>
  </si>
  <si>
    <t>0.133333</t>
  </si>
  <si>
    <t>Wrap de Carne C/papas</t>
  </si>
  <si>
    <t>0.28</t>
  </si>
  <si>
    <t>Sándwich Bondiola a la Cerveza y Fritas</t>
  </si>
  <si>
    <t>0.380952</t>
  </si>
  <si>
    <t>AR211750</t>
  </si>
  <si>
    <t>Tabla especial para 4</t>
  </si>
  <si>
    <t>Tabla Especial para 2</t>
  </si>
  <si>
    <t>Tabla especial para 6</t>
  </si>
  <si>
    <t>AR211806</t>
  </si>
  <si>
    <t>ÑOQUIS</t>
  </si>
  <si>
    <t>Fetuccinis</t>
  </si>
  <si>
    <t>tortilla de papas</t>
  </si>
  <si>
    <t>AR212786</t>
  </si>
  <si>
    <t>Canastita de cebolla  queso</t>
  </si>
  <si>
    <t>Pizza 4 Quesos</t>
  </si>
  <si>
    <t>AR213076</t>
  </si>
  <si>
    <t>Caja de madera con 24 trufas</t>
  </si>
  <si>
    <t>Pack de pepas</t>
  </si>
  <si>
    <t>Brownie, dulce de leche y merengue</t>
  </si>
  <si>
    <t>AR213349</t>
  </si>
  <si>
    <t>Sándwich 1</t>
  </si>
  <si>
    <t>67</t>
  </si>
  <si>
    <t>0.149254</t>
  </si>
  <si>
    <t>Sandwich 7</t>
  </si>
  <si>
    <t>37</t>
  </si>
  <si>
    <t>0.432432</t>
  </si>
  <si>
    <t>Sandwich 2</t>
  </si>
  <si>
    <t>AR214144</t>
  </si>
  <si>
    <t>Ñoquis de Papas</t>
  </si>
  <si>
    <t>49</t>
  </si>
  <si>
    <t>0.367347</t>
  </si>
  <si>
    <t>Ravioles ricota</t>
  </si>
  <si>
    <t>0.459459</t>
  </si>
  <si>
    <t>Ravioles Verdura y Pollo</t>
  </si>
  <si>
    <t>0.391304</t>
  </si>
  <si>
    <t>AR214371</t>
  </si>
  <si>
    <t>Milanesa Napolitana con Guarnición</t>
  </si>
  <si>
    <t>Sandwich de milanesa completo</t>
  </si>
  <si>
    <t>Milanesa de Pollo Napolitana</t>
  </si>
  <si>
    <t>0.090909</t>
  </si>
  <si>
    <t>AR214626</t>
  </si>
  <si>
    <t>Medialunas de manteca</t>
  </si>
  <si>
    <t>0.451613</t>
  </si>
  <si>
    <t>59</t>
  </si>
  <si>
    <t>0.440678</t>
  </si>
  <si>
    <t>0.702128</t>
  </si>
  <si>
    <t>AR214730</t>
  </si>
  <si>
    <t>Empanadas de Mandioca</t>
  </si>
  <si>
    <t>0.388889</t>
  </si>
  <si>
    <t>Mbejú</t>
  </si>
  <si>
    <t>Chipa So O</t>
  </si>
  <si>
    <t>0.096774</t>
  </si>
  <si>
    <t>AR214878</t>
  </si>
  <si>
    <t>Sopa de res</t>
  </si>
  <si>
    <t>0.288889</t>
  </si>
  <si>
    <t>Picada re chevere</t>
  </si>
  <si>
    <t>35</t>
  </si>
  <si>
    <t>Pepito re chévere 4k</t>
  </si>
  <si>
    <t>AR214944</t>
  </si>
  <si>
    <t>Ravioles Con Estofado De Carne</t>
  </si>
  <si>
    <t>39</t>
  </si>
  <si>
    <t>0.564103</t>
  </si>
  <si>
    <t>Ravioles con boloñesa</t>
  </si>
  <si>
    <t>0.566667</t>
  </si>
  <si>
    <t>Sandwich de milanesa de pollo xl</t>
  </si>
  <si>
    <t>0.464286</t>
  </si>
  <si>
    <t>AR215313</t>
  </si>
  <si>
    <t>Combinado kaistar x30</t>
  </si>
  <si>
    <t>Combinado salmón x45</t>
  </si>
  <si>
    <t>Combinado salmón x15</t>
  </si>
  <si>
    <t>AR215384</t>
  </si>
  <si>
    <t>12 Tequeños y Salsa</t>
  </si>
  <si>
    <t>Torta tres leches</t>
  </si>
  <si>
    <t>24 Mini Tequeños y 2 Salsas</t>
  </si>
  <si>
    <t>AR215423</t>
  </si>
  <si>
    <t>Cafe Fulgor por Fuego Tostadores 250grs</t>
  </si>
  <si>
    <t>Huevos Revueltos</t>
  </si>
  <si>
    <t>Omelette de quesos</t>
  </si>
  <si>
    <t>AR215481</t>
  </si>
  <si>
    <t>Dos 1/4 kilo</t>
  </si>
  <si>
    <t>Promo helado 2 kg</t>
  </si>
  <si>
    <t>AR215517</t>
  </si>
  <si>
    <t>0.619048</t>
  </si>
  <si>
    <t>AR215534</t>
  </si>
  <si>
    <t>0.625</t>
  </si>
  <si>
    <t>AR215908</t>
  </si>
  <si>
    <t>Pepiperro Salchicha Común</t>
  </si>
  <si>
    <t>41</t>
  </si>
  <si>
    <t>0.146341</t>
  </si>
  <si>
    <t>Cachapa con Queso y Carne Desmenuzada</t>
  </si>
  <si>
    <t>Perro especial</t>
  </si>
  <si>
    <t>AR216147</t>
  </si>
  <si>
    <t>HELADO 3/4 KG</t>
  </si>
  <si>
    <t>AR216176</t>
  </si>
  <si>
    <t>Fideos fusiles</t>
  </si>
  <si>
    <t>Raviolones de vacio por plancha</t>
  </si>
  <si>
    <t>Lasaña Pollo Carne y Verdura</t>
  </si>
  <si>
    <t>AR216413</t>
  </si>
  <si>
    <t>Sin tacc gnocchi</t>
  </si>
  <si>
    <t>Spaghetti alla Carbonara</t>
  </si>
  <si>
    <t>Risotto parmesano</t>
  </si>
  <si>
    <t>AR216481</t>
  </si>
  <si>
    <t>Solong tang</t>
  </si>
  <si>
    <t>0.305085</t>
  </si>
  <si>
    <t>Sugogui guk bab</t>
  </si>
  <si>
    <t>0.377358</t>
  </si>
  <si>
    <t>Bulgogi</t>
  </si>
  <si>
    <t>AR216484</t>
  </si>
  <si>
    <t>Croissant simple o relleno</t>
  </si>
  <si>
    <t>0.5625</t>
  </si>
  <si>
    <t>Sándwich de Miga No Jamón y Queso.</t>
  </si>
  <si>
    <t>AR216573</t>
  </si>
  <si>
    <t>0.379747</t>
  </si>
  <si>
    <t>146</t>
  </si>
  <si>
    <t>0.40411</t>
  </si>
  <si>
    <t>0.354167</t>
  </si>
  <si>
    <t>AR216617</t>
  </si>
  <si>
    <t>Pollo entero con fritas grandes</t>
  </si>
  <si>
    <t>Medio pollo con papas fritas para 2</t>
  </si>
  <si>
    <t>Choripan con fritas y bebida</t>
  </si>
  <si>
    <t>AR216627</t>
  </si>
  <si>
    <t>0.454545</t>
  </si>
  <si>
    <t>Porciòn de Papas Fritas</t>
  </si>
  <si>
    <t>AR216693</t>
  </si>
  <si>
    <t>Sándwich de lomo y queso</t>
  </si>
  <si>
    <t>Sándwich súper jamón y queso</t>
  </si>
  <si>
    <t>Sándwich clásico jamón y queso</t>
  </si>
  <si>
    <t>AR217334</t>
  </si>
  <si>
    <t>Classic Fusión Menú Asiático</t>
  </si>
  <si>
    <t>0.292308</t>
  </si>
  <si>
    <t>Bowl SalchiCrinkles</t>
  </si>
  <si>
    <t>55</t>
  </si>
  <si>
    <t>0.236364</t>
  </si>
  <si>
    <t>Yoru Ramen Picante</t>
  </si>
  <si>
    <t>AR217354</t>
  </si>
  <si>
    <t>Wok de salmón</t>
  </si>
  <si>
    <t>Yakimeshi con Langostinos</t>
  </si>
  <si>
    <t>Combo Hot Classic X 30</t>
  </si>
  <si>
    <t>AR219158</t>
  </si>
  <si>
    <t>6 Medialunas de Especialidad</t>
  </si>
  <si>
    <t>Medialuna de especialidad</t>
  </si>
  <si>
    <t>0.551724</t>
  </si>
  <si>
    <t>Chipa x6</t>
  </si>
  <si>
    <t>AR219227</t>
  </si>
  <si>
    <t>Pizza Caribeña</t>
  </si>
  <si>
    <t>Faina Rellena</t>
  </si>
  <si>
    <t>AR219280</t>
  </si>
  <si>
    <t>Fucciles con salsa</t>
  </si>
  <si>
    <t>Ravioles Calabaza y Mozzarella X 48</t>
  </si>
  <si>
    <t>0.578947</t>
  </si>
  <si>
    <t>AR219453</t>
  </si>
  <si>
    <t>Porción queen</t>
  </si>
  <si>
    <t>Porción Americana</t>
  </si>
  <si>
    <t>Porción ivonne</t>
  </si>
  <si>
    <t>AR219454</t>
  </si>
  <si>
    <t>Egg sándwich</t>
  </si>
  <si>
    <t>Bagel con salmón ahumado</t>
  </si>
  <si>
    <t>Porción madame chantilly</t>
  </si>
  <si>
    <t>AR219455</t>
  </si>
  <si>
    <t>Panqueques americanos</t>
  </si>
  <si>
    <t>Huevos Benedictinos</t>
  </si>
  <si>
    <t>AR220018</t>
  </si>
  <si>
    <t>Lomo de Carne</t>
  </si>
  <si>
    <t>0.595238</t>
  </si>
  <si>
    <t>Pollo con Papa y Ensalada X4</t>
  </si>
  <si>
    <t>0.409091</t>
  </si>
  <si>
    <t>Chaufa de Pollo</t>
  </si>
  <si>
    <t>0.588235</t>
  </si>
  <si>
    <t>AR220493</t>
  </si>
  <si>
    <t>Chipanguche</t>
  </si>
  <si>
    <t>0.234043</t>
  </si>
  <si>
    <t>0.576923</t>
  </si>
  <si>
    <t>Flat white 8 oz</t>
  </si>
  <si>
    <t>AR220553</t>
  </si>
  <si>
    <t>149</t>
  </si>
  <si>
    <t>228</t>
  </si>
  <si>
    <t>0.653509</t>
  </si>
  <si>
    <t>111</t>
  </si>
  <si>
    <t>180</t>
  </si>
  <si>
    <t>0.616667</t>
  </si>
  <si>
    <t>Combo Helado 1/4 Mas 1 Cannolinos Simple</t>
  </si>
  <si>
    <t>0.125</t>
  </si>
  <si>
    <t>AR221908</t>
  </si>
  <si>
    <t>Tequeños queso x12 und +salsa de ajo</t>
  </si>
  <si>
    <t>0.645833</t>
  </si>
  <si>
    <t>Tequeños queso x6 unds + salsa de ajo</t>
  </si>
  <si>
    <t>Iguazu 1</t>
  </si>
  <si>
    <t>AR222191</t>
  </si>
  <si>
    <t>Tequeños de Queso X12</t>
  </si>
  <si>
    <t>Tequeños de queso x6</t>
  </si>
  <si>
    <t>Combo Empanadas con Tequeños</t>
  </si>
  <si>
    <t>AR223070</t>
  </si>
  <si>
    <t>6 Empanadas + 2 Pastelitos de Regalo</t>
  </si>
  <si>
    <t>0.62963</t>
  </si>
  <si>
    <t>Carne Salteña</t>
  </si>
  <si>
    <t>AR224313</t>
  </si>
  <si>
    <t>Medialunas sin tacc x unidad</t>
  </si>
  <si>
    <t>0.823529</t>
  </si>
  <si>
    <t>Medialuna Rellena Jamon Y Queso</t>
  </si>
  <si>
    <t>0.586207</t>
  </si>
  <si>
    <t>Churros rellenos sin tacc x 6</t>
  </si>
  <si>
    <t>AR224620</t>
  </si>
  <si>
    <t>0.956522</t>
  </si>
  <si>
    <t>Pizza fugazzeta con jamón</t>
  </si>
  <si>
    <t>Fugazzeta con Jamón</t>
  </si>
  <si>
    <t>AR224665</t>
  </si>
  <si>
    <t>Salmón rosado grillado con vegetales</t>
  </si>
  <si>
    <t>Papillote de merluza y vegetales</t>
  </si>
  <si>
    <t>0.05</t>
  </si>
  <si>
    <t>AR224756</t>
  </si>
  <si>
    <t>Porron 350Ml</t>
  </si>
  <si>
    <t>Latas 453Ml</t>
  </si>
  <si>
    <t>AR224789</t>
  </si>
  <si>
    <t>Patagónico</t>
  </si>
  <si>
    <t>Milanesa completa</t>
  </si>
  <si>
    <t>Sándwich Americano</t>
  </si>
  <si>
    <t>AR224873</t>
  </si>
  <si>
    <t>Chipa</t>
  </si>
  <si>
    <t>Torta matilda</t>
  </si>
  <si>
    <t>AR225596</t>
  </si>
  <si>
    <t>0.727273</t>
  </si>
  <si>
    <t>AR225870</t>
  </si>
  <si>
    <t>Media Docena Medialunas</t>
  </si>
  <si>
    <t>Wrap de pollo</t>
  </si>
  <si>
    <t>Combo latte con medialuna</t>
  </si>
  <si>
    <t>AR225872</t>
  </si>
  <si>
    <t>0.482353</t>
  </si>
  <si>
    <t>Okita burger</t>
  </si>
  <si>
    <t>0.218182</t>
  </si>
  <si>
    <t>Atiko burger</t>
  </si>
  <si>
    <t>AR225971</t>
  </si>
  <si>
    <t>Bolognesa grande</t>
  </si>
  <si>
    <t>Finitos</t>
  </si>
  <si>
    <t>Pollo y Verdura</t>
  </si>
  <si>
    <t>AR226515</t>
  </si>
  <si>
    <t>Pollo Entero con Puré de la Casa</t>
  </si>
  <si>
    <t>Medio Pollo con Puré de Papa</t>
  </si>
  <si>
    <t>AR227409</t>
  </si>
  <si>
    <t>Burritos Carne Desmechada</t>
  </si>
  <si>
    <t>Burro carne mechada</t>
  </si>
  <si>
    <t>Nachos PicoMex</t>
  </si>
  <si>
    <t>AR227410</t>
  </si>
  <si>
    <t>Tarta soufflé de pollo con cebolla asada</t>
  </si>
  <si>
    <t>0.785714</t>
  </si>
  <si>
    <t>Tarta soufflé de calabaza y puerro</t>
  </si>
  <si>
    <t>Tarta soufflé de brócoli</t>
  </si>
  <si>
    <t>AR229055</t>
  </si>
  <si>
    <t>Pastelito</t>
  </si>
  <si>
    <t>0.769231</t>
  </si>
  <si>
    <t>Churros surtidos x docena</t>
  </si>
  <si>
    <t>AR229402</t>
  </si>
  <si>
    <t>0.710526</t>
  </si>
  <si>
    <t>Croissant con Jamón y Queso</t>
  </si>
  <si>
    <t>0.764706</t>
  </si>
  <si>
    <t>Croissant con Crema Pastelera</t>
  </si>
  <si>
    <t>0.52</t>
  </si>
  <si>
    <t>AR229928</t>
  </si>
  <si>
    <t>Sándwich de lomo completo con papas</t>
  </si>
  <si>
    <t>Hamburguesa grand roger con papas</t>
  </si>
  <si>
    <t>Hamburguesa tío sam con papas</t>
  </si>
  <si>
    <t>AR230097</t>
  </si>
  <si>
    <t>76</t>
  </si>
  <si>
    <t>0.657895</t>
  </si>
  <si>
    <t>AR230485</t>
  </si>
  <si>
    <t>Sándwich Pulled Pork</t>
  </si>
  <si>
    <t>Sándwich philadelphia bagel</t>
  </si>
  <si>
    <t>AR230645</t>
  </si>
  <si>
    <t>Perro mechado</t>
  </si>
  <si>
    <t>Picada para 2 ó 3</t>
  </si>
  <si>
    <t>Arepa Pabellón</t>
  </si>
  <si>
    <t>AR231703</t>
  </si>
  <si>
    <t>0.617647</t>
  </si>
  <si>
    <t>0.647059</t>
  </si>
  <si>
    <t>AR231763</t>
  </si>
  <si>
    <t>Empanada Argentina de Pollo</t>
  </si>
  <si>
    <t>71</t>
  </si>
  <si>
    <t>0.816092</t>
  </si>
  <si>
    <t>Perro Aleman</t>
  </si>
  <si>
    <t>Perro caliente clásico</t>
  </si>
  <si>
    <t>AR231972</t>
  </si>
  <si>
    <t>Sopa de Pollo</t>
  </si>
  <si>
    <t>64</t>
  </si>
  <si>
    <t>0.453125</t>
  </si>
  <si>
    <t>Picadita Venezolana (12 Piezas)</t>
  </si>
  <si>
    <t>0.321429</t>
  </si>
  <si>
    <t>Sopa de carne</t>
  </si>
  <si>
    <t>0.173913</t>
  </si>
  <si>
    <t>AR232714</t>
  </si>
  <si>
    <t>Tarta la confianza</t>
  </si>
  <si>
    <t>Ravioles pollo y jamón</t>
  </si>
  <si>
    <t>0.55</t>
  </si>
  <si>
    <t>Raviolones bondiola braseada</t>
  </si>
  <si>
    <t>AR232750</t>
  </si>
  <si>
    <t>Helado 1kg</t>
  </si>
  <si>
    <t>AR232751</t>
  </si>
  <si>
    <t>0.603604</t>
  </si>
  <si>
    <t>0.652632</t>
  </si>
  <si>
    <t>AR234112</t>
  </si>
  <si>
    <t>Cookie Vegana</t>
  </si>
  <si>
    <t>0.491228</t>
  </si>
  <si>
    <t>Cheesecake</t>
  </si>
  <si>
    <t>56</t>
  </si>
  <si>
    <t>Tiramisú</t>
  </si>
  <si>
    <t>0.461538</t>
  </si>
  <si>
    <t>AR234146</t>
  </si>
  <si>
    <t>0.585366</t>
  </si>
  <si>
    <t>AR235125</t>
  </si>
  <si>
    <t>Cazuela de mariscos (2 personas)</t>
  </si>
  <si>
    <t>Picada casa de galicia</t>
  </si>
  <si>
    <t>Picada "o moucho"</t>
  </si>
  <si>
    <t>AR235407</t>
  </si>
  <si>
    <t>Mix de carne (compartir de a 2)</t>
  </si>
  <si>
    <t>0.177215</t>
  </si>
  <si>
    <t>Parrillita</t>
  </si>
  <si>
    <t>0.058824</t>
  </si>
  <si>
    <t>Tablita de achuras</t>
  </si>
  <si>
    <t>0.14</t>
  </si>
  <si>
    <t>AR236066</t>
  </si>
  <si>
    <t>AR236384</t>
  </si>
  <si>
    <t>Promo 3</t>
  </si>
  <si>
    <t>0.066667</t>
  </si>
  <si>
    <t>1/4 Kilo de helado</t>
  </si>
  <si>
    <t>1/2 Kilo de helado</t>
  </si>
  <si>
    <t>AR236515</t>
  </si>
  <si>
    <t>Focaccia toscana</t>
  </si>
  <si>
    <t>0.170732</t>
  </si>
  <si>
    <t>Focaccia Etruscos</t>
  </si>
  <si>
    <t>0.138889</t>
  </si>
  <si>
    <t>Focaccia Perugia</t>
  </si>
  <si>
    <t>AR236634</t>
  </si>
  <si>
    <t>Burrito campechano</t>
  </si>
  <si>
    <t>80</t>
  </si>
  <si>
    <t>0.2625</t>
  </si>
  <si>
    <t>Burrito Pastor (cerdo)</t>
  </si>
  <si>
    <t>0.289474</t>
  </si>
  <si>
    <t>Tacos carne</t>
  </si>
  <si>
    <t>0.236842</t>
  </si>
  <si>
    <t>AR237322</t>
  </si>
  <si>
    <t>12 Tequeños fritos (8 cm)</t>
  </si>
  <si>
    <t>99</t>
  </si>
  <si>
    <t>12 Tequeños fritos 10 cm</t>
  </si>
  <si>
    <t>Tequeños varios 5 cm</t>
  </si>
  <si>
    <t>AR237328</t>
  </si>
  <si>
    <t>Promo yankee triple</t>
  </si>
  <si>
    <t>Mega Cheese Smash DOBLE</t>
  </si>
  <si>
    <t>Cheese Smash TRIPLE</t>
  </si>
  <si>
    <t>AR237723</t>
  </si>
  <si>
    <t>Chipas premium calentidas</t>
  </si>
  <si>
    <t>Churro de chocolate con DDL</t>
  </si>
  <si>
    <t>Facturas Surtidas x 12</t>
  </si>
  <si>
    <t>AR237975</t>
  </si>
  <si>
    <t>Helados 1/4 kg</t>
  </si>
  <si>
    <t>0.797468</t>
  </si>
  <si>
    <t>Helados 1/2 kg</t>
  </si>
  <si>
    <t>AR238162</t>
  </si>
  <si>
    <t>Pesto vegana</t>
  </si>
  <si>
    <t>Margherita Vegana</t>
  </si>
  <si>
    <t>Vesubio vegana</t>
  </si>
  <si>
    <t>AR238495</t>
  </si>
  <si>
    <t>Sándwich de americano</t>
  </si>
  <si>
    <t>Brunch</t>
  </si>
  <si>
    <t>Torta de Franui</t>
  </si>
  <si>
    <t>AR238654</t>
  </si>
  <si>
    <t>0.608696</t>
  </si>
  <si>
    <t>1 Kilo de Helado</t>
  </si>
  <si>
    <t>AR238665</t>
  </si>
  <si>
    <t>AR238890</t>
  </si>
  <si>
    <t>Docena tequeños queso llanero</t>
  </si>
  <si>
    <t>Media docena tequeños queso llanero</t>
  </si>
  <si>
    <t>0.681818</t>
  </si>
  <si>
    <t>24 Mini tequeños con salsa</t>
  </si>
  <si>
    <t>AR238945</t>
  </si>
  <si>
    <t>Sand. matambre a la pizza con fritas</t>
  </si>
  <si>
    <t>134</t>
  </si>
  <si>
    <t>309</t>
  </si>
  <si>
    <t>0.433657</t>
  </si>
  <si>
    <t>Sánd. de vacio cocción lenta con fritas</t>
  </si>
  <si>
    <t>0.397959</t>
  </si>
  <si>
    <t>Sándwich de milanesa full con fritas</t>
  </si>
  <si>
    <t>AR239076</t>
  </si>
  <si>
    <t>0.403846</t>
  </si>
  <si>
    <t>AR239865</t>
  </si>
  <si>
    <t>94</t>
  </si>
  <si>
    <t>174</t>
  </si>
  <si>
    <t>0.54023</t>
  </si>
  <si>
    <t>127</t>
  </si>
  <si>
    <t>0.472441</t>
  </si>
  <si>
    <t>AR240410</t>
  </si>
  <si>
    <t>Napolitana</t>
  </si>
  <si>
    <t>0.533333</t>
  </si>
  <si>
    <t>Milanetta</t>
  </si>
  <si>
    <t>0.176471</t>
  </si>
  <si>
    <t>Cuidate vaca</t>
  </si>
  <si>
    <t>0.484848</t>
  </si>
  <si>
    <t>AR240411</t>
  </si>
  <si>
    <t>0.441176</t>
  </si>
  <si>
    <t>0.612903</t>
  </si>
  <si>
    <t>Milanesa</t>
  </si>
  <si>
    <t>AR240943</t>
  </si>
  <si>
    <t>Key lime pie</t>
  </si>
  <si>
    <t>Ganache</t>
  </si>
  <si>
    <t>Toffee</t>
  </si>
  <si>
    <t>AR242635</t>
  </si>
  <si>
    <t>Picada mixta individual</t>
  </si>
  <si>
    <t>0.424242</t>
  </si>
  <si>
    <t>Picada bonpicatto Chica</t>
  </si>
  <si>
    <t>Box de fritos individual</t>
  </si>
  <si>
    <t>AR243055</t>
  </si>
  <si>
    <t>Locro</t>
  </si>
  <si>
    <t>Empanada de carne cortada a cuchillo</t>
  </si>
  <si>
    <t>Empanada de Verdura</t>
  </si>
  <si>
    <t>AR243254</t>
  </si>
  <si>
    <t>Bife de chorizo</t>
  </si>
  <si>
    <t>AR243373</t>
  </si>
  <si>
    <t>AR243826</t>
  </si>
  <si>
    <t>Shawarma xl tamaño 40cm de carne y pollo</t>
  </si>
  <si>
    <t>SHAWARMA EL Y ELLA</t>
  </si>
  <si>
    <t>SHAWARMA XL 40 cm de Pollo</t>
  </si>
  <si>
    <t>AR244544</t>
  </si>
  <si>
    <t>Medialunas de jamon y queso</t>
  </si>
  <si>
    <t>Promo 6 medialunas de especialidad</t>
  </si>
  <si>
    <t>Promo chipa x 6</t>
  </si>
  <si>
    <t>AR244558</t>
  </si>
  <si>
    <t>Chipa prensado</t>
  </si>
  <si>
    <t>0.425</t>
  </si>
  <si>
    <t>Porcion de Torta Sofi</t>
  </si>
  <si>
    <t>Porcion de Amanda</t>
  </si>
  <si>
    <t>AR244678</t>
  </si>
  <si>
    <t>Bandeja 6 piezas</t>
  </si>
  <si>
    <t>0.522727</t>
  </si>
  <si>
    <t>Balde king</t>
  </si>
  <si>
    <t>0.12</t>
  </si>
  <si>
    <t>Chicken Cheese</t>
  </si>
  <si>
    <t>AR245285</t>
  </si>
  <si>
    <t>Combo Pareja</t>
  </si>
  <si>
    <t>86</t>
  </si>
  <si>
    <t>Combo muchachos</t>
  </si>
  <si>
    <t>Combo diavola</t>
  </si>
  <si>
    <t>AR246330</t>
  </si>
  <si>
    <t>Parrillada 2/3</t>
  </si>
  <si>
    <t>Pollo Entero a Las Brasas</t>
  </si>
  <si>
    <t>AR246577</t>
  </si>
  <si>
    <t>MISO RAMEN</t>
  </si>
  <si>
    <t>0.267442</t>
  </si>
  <si>
    <t>Dragon Ramen</t>
  </si>
  <si>
    <t>0.183333</t>
  </si>
  <si>
    <t>Tonkotsu Ramen</t>
  </si>
  <si>
    <t>0.38</t>
  </si>
  <si>
    <t>AR246641</t>
  </si>
  <si>
    <t>Sandwich de Milanesa XXL Jamon y Queso</t>
  </si>
  <si>
    <t>126</t>
  </si>
  <si>
    <t>0.253968</t>
  </si>
  <si>
    <t>125</t>
  </si>
  <si>
    <t>0.24</t>
  </si>
  <si>
    <t>Medio Sandwich de Milanesa XXL</t>
  </si>
  <si>
    <t>0.171875</t>
  </si>
  <si>
    <t>AR247043</t>
  </si>
  <si>
    <t>Lentejas a la Española</t>
  </si>
  <si>
    <t>Mondongo a la Española</t>
  </si>
  <si>
    <t>0.692308</t>
  </si>
  <si>
    <t>Vacío al horno</t>
  </si>
  <si>
    <t>AR248084</t>
  </si>
  <si>
    <t>Casarecce pomodoro</t>
  </si>
  <si>
    <t>0.1875</t>
  </si>
  <si>
    <t>Casarecce core</t>
  </si>
  <si>
    <t>Busiata amatriciana</t>
  </si>
  <si>
    <t>AR248128</t>
  </si>
  <si>
    <t>0.69697</t>
  </si>
  <si>
    <t>AR248185</t>
  </si>
  <si>
    <t>Ensalada Marroquí</t>
  </si>
  <si>
    <t>Ensalada Griega</t>
  </si>
  <si>
    <t>Sandwich De Pollo</t>
  </si>
  <si>
    <t>AR248252</t>
  </si>
  <si>
    <t>Churros x 1/2 doc</t>
  </si>
  <si>
    <t>74</t>
  </si>
  <si>
    <t>0.716216</t>
  </si>
  <si>
    <t>Churros simples x doc</t>
  </si>
  <si>
    <t>0.62069</t>
  </si>
  <si>
    <t>Bañados x 1/2 doc</t>
  </si>
  <si>
    <t>0.675676</t>
  </si>
  <si>
    <t>AR248424</t>
  </si>
  <si>
    <t>0.433962</t>
  </si>
  <si>
    <t>Helado 500gr</t>
  </si>
  <si>
    <t>0.541667</t>
  </si>
  <si>
    <t>Helado 250gr</t>
  </si>
  <si>
    <t>AR249112</t>
  </si>
  <si>
    <t>0.515152</t>
  </si>
  <si>
    <t>0.655172</t>
  </si>
  <si>
    <t>AR249237</t>
  </si>
  <si>
    <t>0.37037</t>
  </si>
  <si>
    <t>0.319149</t>
  </si>
  <si>
    <t>AR249253</t>
  </si>
  <si>
    <t>2 Panchos mas gaseosa</t>
  </si>
  <si>
    <t>Pancho Solo</t>
  </si>
  <si>
    <t>AR249642</t>
  </si>
  <si>
    <t>Roll Dos Sakes</t>
  </si>
  <si>
    <t>69</t>
  </si>
  <si>
    <t>0.376812</t>
  </si>
  <si>
    <t>Roll Furay</t>
  </si>
  <si>
    <t>0.52381</t>
  </si>
  <si>
    <t>Nigiri Especial Carpassion</t>
  </si>
  <si>
    <t>0.592593</t>
  </si>
  <si>
    <t>AR249752</t>
  </si>
  <si>
    <t>Mix Caribe de 20</t>
  </si>
  <si>
    <t>Pancho de Sushi de Salmon</t>
  </si>
  <si>
    <t>0.111111</t>
  </si>
  <si>
    <t>Acai 1/4 kilo</t>
  </si>
  <si>
    <t>AR249781</t>
  </si>
  <si>
    <t>Burguer Panceta Cheddar</t>
  </si>
  <si>
    <t>83</t>
  </si>
  <si>
    <t>0.421687</t>
  </si>
  <si>
    <t>Doble Burguer Bacon Cheddar</t>
  </si>
  <si>
    <t>Burger Doble Lemos</t>
  </si>
  <si>
    <t>AR250114</t>
  </si>
  <si>
    <t>Ensalada Caesar Versionada</t>
  </si>
  <si>
    <t>Tostón con Palta y Huevo Poché</t>
  </si>
  <si>
    <t>Pan de Chocolate</t>
  </si>
  <si>
    <t>AR250125</t>
  </si>
  <si>
    <t>Menu Del Dia</t>
  </si>
  <si>
    <t>0.037037</t>
  </si>
  <si>
    <t>Ojo De Bife</t>
  </si>
  <si>
    <t>0.105263</t>
  </si>
  <si>
    <t>Ensalada multicolor</t>
  </si>
  <si>
    <t>AR250740</t>
  </si>
  <si>
    <t>Parrilla - Salmón Rosado</t>
  </si>
  <si>
    <t>Combinado 2 - 30 Piezas</t>
  </si>
  <si>
    <t>Parrilla - lomito de atún</t>
  </si>
  <si>
    <t>0.16</t>
  </si>
  <si>
    <t>AR250756</t>
  </si>
  <si>
    <t>ROLLS ACEVICHADO</t>
  </si>
  <si>
    <t>AR250935</t>
  </si>
  <si>
    <t>0.581395</t>
  </si>
  <si>
    <t>AR251003</t>
  </si>
  <si>
    <t>Queso y huevo</t>
  </si>
  <si>
    <t>AR251431</t>
  </si>
  <si>
    <t>Combo americana + onion dobles</t>
  </si>
  <si>
    <t>Combo la tilin fortinera (doble)</t>
  </si>
  <si>
    <t>Combo la tilin (doble)</t>
  </si>
  <si>
    <t>AR251843</t>
  </si>
  <si>
    <t>Pan flauta 500gr</t>
  </si>
  <si>
    <t>0.86</t>
  </si>
  <si>
    <t>Sándwiches de miga surtidos 6 unidades</t>
  </si>
  <si>
    <t>0.297297</t>
  </si>
  <si>
    <t>Sándwiches de miga blancos 6 unidades</t>
  </si>
  <si>
    <t>AR251940</t>
  </si>
  <si>
    <t>AR252636</t>
  </si>
  <si>
    <t>Shawarma pollo</t>
  </si>
  <si>
    <t>AR252683</t>
  </si>
  <si>
    <t>Pho dashimaki</t>
  </si>
  <si>
    <t>0.257143</t>
  </si>
  <si>
    <t>Mazesoba //</t>
  </si>
  <si>
    <t>0.0625</t>
  </si>
  <si>
    <t>Miso yaki //</t>
  </si>
  <si>
    <t>AR252942</t>
  </si>
  <si>
    <t>Wrap Santa Barbara + Bebida</t>
  </si>
  <si>
    <t>Bacon Burger + Bebida</t>
  </si>
  <si>
    <t>AR253693</t>
  </si>
  <si>
    <t>Parrillada para 2</t>
  </si>
  <si>
    <t>0.642857</t>
  </si>
  <si>
    <t>AR253919</t>
  </si>
  <si>
    <t>141</t>
  </si>
  <si>
    <t>194</t>
  </si>
  <si>
    <t>0.726804</t>
  </si>
  <si>
    <t>Fugazzeta</t>
  </si>
  <si>
    <t>0.558824</t>
  </si>
  <si>
    <t>Salchipizza</t>
  </si>
  <si>
    <t>AR254007</t>
  </si>
  <si>
    <t>Combo 1 de cada uno</t>
  </si>
  <si>
    <t>FRUTILLAS CON CREMA</t>
  </si>
  <si>
    <t>0.657143</t>
  </si>
  <si>
    <t>Tiramusú</t>
  </si>
  <si>
    <t>0.516129</t>
  </si>
  <si>
    <t>AR254360</t>
  </si>
  <si>
    <t>Italiana Triple con Papas Fritas</t>
  </si>
  <si>
    <t>0.486486</t>
  </si>
  <si>
    <t>Megaboom Triple con Papas Fritas</t>
  </si>
  <si>
    <t>Megaboom Cuadruple con Papas Fritas</t>
  </si>
  <si>
    <t>AR254663</t>
  </si>
  <si>
    <t>Pochoclos tradicional lovers</t>
  </si>
  <si>
    <t>0.661017</t>
  </si>
  <si>
    <t>Pochoclos combo premier</t>
  </si>
  <si>
    <t>Pochoclos combo estreno LATA</t>
  </si>
  <si>
    <t>AR254747</t>
  </si>
  <si>
    <t>Pizza Grande de Pepperoni</t>
  </si>
  <si>
    <t>Pizza Jamón y Morrón + Empanadas x6</t>
  </si>
  <si>
    <t>Empanada de carne</t>
  </si>
  <si>
    <t>AR254764</t>
  </si>
  <si>
    <t>Brownie de Nutella y Avellana</t>
  </si>
  <si>
    <t>Marquise soft</t>
  </si>
  <si>
    <t>AR255223</t>
  </si>
  <si>
    <t>AR255244</t>
  </si>
  <si>
    <t>Empanada de carne x3</t>
  </si>
  <si>
    <t>Ravioles de Calabaza</t>
  </si>
  <si>
    <t>0.344828</t>
  </si>
  <si>
    <t>Sándwich de milanesa XL</t>
  </si>
  <si>
    <t>0.518519</t>
  </si>
  <si>
    <t>AR255441</t>
  </si>
  <si>
    <t>Empanada de carne picante</t>
  </si>
  <si>
    <t>Pizza con anchoas</t>
  </si>
  <si>
    <t>Canastita capresse</t>
  </si>
  <si>
    <t>AR255500</t>
  </si>
  <si>
    <t>Ensalada de quinoa GONDOLA</t>
  </si>
  <si>
    <t>Ensalada Caesar GONDOLA</t>
  </si>
  <si>
    <t>Pechuga grillada con acompañamiento</t>
  </si>
  <si>
    <t>0.684211</t>
  </si>
  <si>
    <t>AR255809</t>
  </si>
  <si>
    <t>Raviolón Ricota y Verdura (masa Verde)</t>
  </si>
  <si>
    <t>Salsa Boloñesa</t>
  </si>
  <si>
    <t>Pack Santa CLÁSICO</t>
  </si>
  <si>
    <t>AR255932</t>
  </si>
  <si>
    <t>Promo 12 Tequeños Fritos Dorados</t>
  </si>
  <si>
    <t>Promo dos arepas</t>
  </si>
  <si>
    <t>Arepa reina pepiada</t>
  </si>
  <si>
    <t>AR256008</t>
  </si>
  <si>
    <t>Combo 12 piezas godzila y samurai.</t>
  </si>
  <si>
    <t>0.365854</t>
  </si>
  <si>
    <t>Combo crunch 24 piezas</t>
  </si>
  <si>
    <t>0.387097</t>
  </si>
  <si>
    <t>Combo del día 12pzs tempura con gaseosa</t>
  </si>
  <si>
    <t>0.583333</t>
  </si>
  <si>
    <t>AR256085</t>
  </si>
  <si>
    <t>Sándwich Giuseppe Mediano</t>
  </si>
  <si>
    <t>0.30303</t>
  </si>
  <si>
    <t>Sándwich Vivaldi</t>
  </si>
  <si>
    <t>93</t>
  </si>
  <si>
    <t>0.204301</t>
  </si>
  <si>
    <t>Sándwich Caravaggio (Veggie)</t>
  </si>
  <si>
    <t>0.253165</t>
  </si>
  <si>
    <t>AR256223</t>
  </si>
  <si>
    <t>The bomb con papas sazonadas</t>
  </si>
  <si>
    <t>0.269841</t>
  </si>
  <si>
    <t>The mob con papas sazonadas</t>
  </si>
  <si>
    <t>Smoked tasty con papas sazonadas</t>
  </si>
  <si>
    <t>AR256251</t>
  </si>
  <si>
    <t>500 Gr chipa mix</t>
  </si>
  <si>
    <t>AR256252</t>
  </si>
  <si>
    <t>Chipa x 10 unidades</t>
  </si>
  <si>
    <t>Petit Fours</t>
  </si>
  <si>
    <t>Chocotorta Mini</t>
  </si>
  <si>
    <t>AR256275</t>
  </si>
  <si>
    <t>Bacon Triple + Papas</t>
  </si>
  <si>
    <t>0.634146</t>
  </si>
  <si>
    <t>Combo Bacon Triple + Bebida</t>
  </si>
  <si>
    <t>Bacon Doble +papas</t>
  </si>
  <si>
    <t>AR256551</t>
  </si>
  <si>
    <t>0.782609</t>
  </si>
  <si>
    <t>Sándwich de Jamón y Queso</t>
  </si>
  <si>
    <t>Sándwich Salame y Queso</t>
  </si>
  <si>
    <t>AR256555</t>
  </si>
  <si>
    <t>Sanguche tucumano xl 22 cm</t>
  </si>
  <si>
    <t>Sanguche tucumano xl 10 cm</t>
  </si>
  <si>
    <t>Lomito de mi corazón xl 22cm</t>
  </si>
  <si>
    <t>AR256623</t>
  </si>
  <si>
    <t>Shawarma de Carne Xxl</t>
  </si>
  <si>
    <t>Shawarma xxl combo</t>
  </si>
  <si>
    <t>Falafel super shawarma vegetarano</t>
  </si>
  <si>
    <t>AR256669</t>
  </si>
  <si>
    <t>Super mix parrillero para 2 personas</t>
  </si>
  <si>
    <t>Docena Empanadas Carne</t>
  </si>
  <si>
    <t>AR256756</t>
  </si>
  <si>
    <t>CHIPA relleno</t>
  </si>
  <si>
    <t>0.227273</t>
  </si>
  <si>
    <t>Americano deluxe</t>
  </si>
  <si>
    <t>0.270833</t>
  </si>
  <si>
    <t>Waffle cero</t>
  </si>
  <si>
    <t>0.170213</t>
  </si>
  <si>
    <t>AR256790</t>
  </si>
  <si>
    <t>Combo x20 Full Salmón Kyoto</t>
  </si>
  <si>
    <t>Combo x20 Combinado Kyoto</t>
  </si>
  <si>
    <t>Combo x12 Nigiris</t>
  </si>
  <si>
    <t>AR256871</t>
  </si>
  <si>
    <t>Cuarto Kilo De Helado</t>
  </si>
  <si>
    <t>0.648649</t>
  </si>
  <si>
    <t>Medio Kilo de Helado</t>
  </si>
  <si>
    <t>Kilo De Helado</t>
  </si>
  <si>
    <t>AR256909</t>
  </si>
  <si>
    <t>1/2 Kilo</t>
  </si>
  <si>
    <t>1/4 Kilo</t>
  </si>
  <si>
    <t>1 Kilo</t>
  </si>
  <si>
    <t>AR256919</t>
  </si>
  <si>
    <t>Catorcena</t>
  </si>
  <si>
    <t>Media Catorcena</t>
  </si>
  <si>
    <t>CARNE A CUCHILLO</t>
  </si>
  <si>
    <t>AR256935</t>
  </si>
  <si>
    <t>0.517241</t>
  </si>
  <si>
    <t>Churros rellenos ddl x 12</t>
  </si>
  <si>
    <t>AR256951</t>
  </si>
  <si>
    <t>Torta vasca</t>
  </si>
  <si>
    <t>106</t>
  </si>
  <si>
    <t>0.292453</t>
  </si>
  <si>
    <t>Cheesecake de choco blanco y frambuesa</t>
  </si>
  <si>
    <t>0.35443</t>
  </si>
  <si>
    <t>Matilda vegana</t>
  </si>
  <si>
    <t>AR257029</t>
  </si>
  <si>
    <t>Tres Leches</t>
  </si>
  <si>
    <t>0.241935</t>
  </si>
  <si>
    <t>Lemon pie</t>
  </si>
  <si>
    <t>0.513514</t>
  </si>
  <si>
    <t>AR257054</t>
  </si>
  <si>
    <t>Arrocito la Hormiga</t>
  </si>
  <si>
    <t>Pastel de Lomo Al Barro</t>
  </si>
  <si>
    <t>Entraña</t>
  </si>
  <si>
    <t>AR257065</t>
  </si>
  <si>
    <t>Mondongo Argentino</t>
  </si>
  <si>
    <t>0.15</t>
  </si>
  <si>
    <t>Lentejas</t>
  </si>
  <si>
    <t>AR257324</t>
  </si>
  <si>
    <t>6 Tequeños + 1 salsa</t>
  </si>
  <si>
    <t>6 Tequeños + salsa + gaseosa</t>
  </si>
  <si>
    <t>Empanadita Jamón y Queso</t>
  </si>
  <si>
    <t>AR257357</t>
  </si>
  <si>
    <t>Chipa copetín 1/2kg</t>
  </si>
  <si>
    <t>Chipa bastón (100gramos)</t>
  </si>
  <si>
    <t>Chipa rellena de jamón y queso</t>
  </si>
  <si>
    <t>AR257410</t>
  </si>
  <si>
    <t>Helado cuarto de kilo</t>
  </si>
  <si>
    <t>Helado 1kl</t>
  </si>
  <si>
    <t>Helado medio kilo</t>
  </si>
  <si>
    <t>AR257670</t>
  </si>
  <si>
    <t>Ensalada caesar con bacon y palta</t>
  </si>
  <si>
    <t>Burrito de Pollo Teriyaki</t>
  </si>
  <si>
    <t>AR257836</t>
  </si>
  <si>
    <t>Jamón y morrón + muzzarella piedras</t>
  </si>
  <si>
    <t>muzzarella piedra + 6 empanadas</t>
  </si>
  <si>
    <t>Carne h</t>
  </si>
  <si>
    <t>AR257944</t>
  </si>
  <si>
    <t>Pollo a la Plancha</t>
  </si>
  <si>
    <t>Tortuguita Braseada</t>
  </si>
  <si>
    <t>AR257953</t>
  </si>
  <si>
    <t>Ñoquis de papa con tuco y pesto</t>
  </si>
  <si>
    <t>Fusillis al fierrito</t>
  </si>
  <si>
    <t>Ravioles de verdura</t>
  </si>
  <si>
    <t>AR257959</t>
  </si>
  <si>
    <t>Pizza grande margarita</t>
  </si>
  <si>
    <t>Pizza grande muzza</t>
  </si>
  <si>
    <t>Pizza Grande Peperonni</t>
  </si>
  <si>
    <t>AR258098</t>
  </si>
  <si>
    <t>Alijandroll</t>
  </si>
  <si>
    <t>Estilo beyti</t>
  </si>
  <si>
    <t>Döner clásico</t>
  </si>
  <si>
    <t>AR258255</t>
  </si>
  <si>
    <t>AR258267</t>
  </si>
  <si>
    <t>media docena de cookies</t>
  </si>
  <si>
    <t>Cookie Nutella</t>
  </si>
  <si>
    <t>Cookie Dulce de Leche</t>
  </si>
  <si>
    <t>AR258499</t>
  </si>
  <si>
    <t>Medialuna De Grasa</t>
  </si>
  <si>
    <t>0.305556</t>
  </si>
  <si>
    <t>CAMPO INTEGRAL</t>
  </si>
  <si>
    <t>AR258744</t>
  </si>
  <si>
    <t>Churro x 6 DDL</t>
  </si>
  <si>
    <t>0.65625</t>
  </si>
  <si>
    <t>Churro x 12 DDL</t>
  </si>
  <si>
    <t>Combo 6x6</t>
  </si>
  <si>
    <t>AR258873</t>
  </si>
  <si>
    <t>Picada chica - comen 3 y pican 4 pers.</t>
  </si>
  <si>
    <t>0.095238</t>
  </si>
  <si>
    <t>Picada mediana - comen 5 y pican 7 pers.</t>
  </si>
  <si>
    <t>Sandwich de Jamón Cocido y Queso Tybo</t>
  </si>
  <si>
    <t>AR258902</t>
  </si>
  <si>
    <t>Brownie c/ ddl, crema y frutos rojos</t>
  </si>
  <si>
    <t>78</t>
  </si>
  <si>
    <t>Torta de Chocolate</t>
  </si>
  <si>
    <t>0.243902</t>
  </si>
  <si>
    <t>Key lime pie (8 cm)</t>
  </si>
  <si>
    <t>AR258966</t>
  </si>
  <si>
    <t>Los 3 Titulares</t>
  </si>
  <si>
    <t>red velved</t>
  </si>
  <si>
    <t>AR258967</t>
  </si>
  <si>
    <t>0.08</t>
  </si>
  <si>
    <t>AR258971</t>
  </si>
  <si>
    <t>Argento</t>
  </si>
  <si>
    <t>0.189189</t>
  </si>
  <si>
    <t>PERRO VENEKO VIENA</t>
  </si>
  <si>
    <t>Promo uno</t>
  </si>
  <si>
    <t>AR258980</t>
  </si>
  <si>
    <t>Super frutillas</t>
  </si>
  <si>
    <t>0.223684</t>
  </si>
  <si>
    <t>Bowl brownie</t>
  </si>
  <si>
    <t>162</t>
  </si>
  <si>
    <t>0.191358</t>
  </si>
  <si>
    <t>Super bananas</t>
  </si>
  <si>
    <t>0.295302</t>
  </si>
  <si>
    <t>AR258985</t>
  </si>
  <si>
    <t>Milanesa napolitana para dos</t>
  </si>
  <si>
    <t>Milanesa tradicional grande</t>
  </si>
  <si>
    <t>Risotto de calabaza y queso azul</t>
  </si>
  <si>
    <t>AR259091</t>
  </si>
  <si>
    <t>84</t>
  </si>
  <si>
    <t>0.322581</t>
  </si>
  <si>
    <t>Picada grande - comen 8 y pican 12 pers.</t>
  </si>
  <si>
    <t>AR259252</t>
  </si>
  <si>
    <t>Churros de dulce de leche - La Unidad</t>
  </si>
  <si>
    <t>0.825</t>
  </si>
  <si>
    <t>Churros de crema pastelera - La Unidad</t>
  </si>
  <si>
    <t>Churros de dulce de leche - 1/2 Docena</t>
  </si>
  <si>
    <t>AR259260</t>
  </si>
  <si>
    <t>Lasaña</t>
  </si>
  <si>
    <t>Ñoquis en salsa bolognesa</t>
  </si>
  <si>
    <t>AR259358</t>
  </si>
  <si>
    <t>Sandwich de Jamón Bocatti y Queso Tybo</t>
  </si>
  <si>
    <t>AR259364</t>
  </si>
  <si>
    <t>4. Wrap de Pollo con Bebida</t>
  </si>
  <si>
    <t>3. Tu Café con Tostadas Francesas</t>
  </si>
  <si>
    <t>Wraps de Pollo</t>
  </si>
  <si>
    <t>AR259381</t>
  </si>
  <si>
    <t>Sandwich de milanesa carne JyQ</t>
  </si>
  <si>
    <t>Taiyaki de Vainilla X2</t>
  </si>
  <si>
    <t>2 Pizzas</t>
  </si>
  <si>
    <t>AR259388</t>
  </si>
  <si>
    <t>BOX VENECIA</t>
  </si>
  <si>
    <t>114</t>
  </si>
  <si>
    <t>Florencia</t>
  </si>
  <si>
    <t>Roma</t>
  </si>
  <si>
    <t>0.034483</t>
  </si>
  <si>
    <t>AR259435</t>
  </si>
  <si>
    <t>Promo 2 Pizzas Grandes de Muzzarella</t>
  </si>
  <si>
    <t>117</t>
  </si>
  <si>
    <t>0.649573</t>
  </si>
  <si>
    <t>Pizza calabresa</t>
  </si>
  <si>
    <t>112</t>
  </si>
  <si>
    <t>AR259438</t>
  </si>
  <si>
    <t>Lomito Completo con Frita</t>
  </si>
  <si>
    <t>0.282051</t>
  </si>
  <si>
    <t>Por docena</t>
  </si>
  <si>
    <t>Bondiola Completa con papas Fritas</t>
  </si>
  <si>
    <t>0.324324</t>
  </si>
  <si>
    <t>AR259479</t>
  </si>
  <si>
    <t>Papas Con Cheddar Panceta Y Verdeo xl</t>
  </si>
  <si>
    <t>0.65</t>
  </si>
  <si>
    <t>Pizza Muzza</t>
  </si>
  <si>
    <t>AR259512</t>
  </si>
  <si>
    <t>Shawarma de carne XL</t>
  </si>
  <si>
    <t>0.413793</t>
  </si>
  <si>
    <t>Shawarma de mixto XL</t>
  </si>
  <si>
    <t>Papa iman</t>
  </si>
  <si>
    <t>AR259539</t>
  </si>
  <si>
    <t>Pollo Gigante con Fritas</t>
  </si>
  <si>
    <t>Parrillada para 2 con fritas</t>
  </si>
  <si>
    <t>Sándwich De Vacío Con Fritas</t>
  </si>
  <si>
    <t>AR259577</t>
  </si>
  <si>
    <t>calentitos de salmon</t>
  </si>
  <si>
    <t>0.283333</t>
  </si>
  <si>
    <t>Selección Shaw 15 Piezas</t>
  </si>
  <si>
    <t>calentito de lango</t>
  </si>
  <si>
    <t>0.28125</t>
  </si>
  <si>
    <t>AR261347</t>
  </si>
  <si>
    <t>Sándwich Roastbeef Desmechado con Fritas</t>
  </si>
  <si>
    <t>0.276596</t>
  </si>
  <si>
    <t>Sándwich de Lomo Kick Off con Fritas</t>
  </si>
  <si>
    <t>AR265954</t>
  </si>
  <si>
    <t>84860</t>
  </si>
  <si>
    <t>238945</t>
  </si>
  <si>
    <t>99515</t>
  </si>
  <si>
    <t>259435</t>
  </si>
  <si>
    <t>62040</t>
  </si>
  <si>
    <t>189643</t>
  </si>
  <si>
    <t>81690</t>
  </si>
  <si>
    <t>234112</t>
  </si>
  <si>
    <t>206080</t>
  </si>
  <si>
    <t>235407</t>
  </si>
  <si>
    <t>61250</t>
  </si>
  <si>
    <t>188423</t>
  </si>
  <si>
    <t>80556</t>
  </si>
  <si>
    <t>231763</t>
  </si>
  <si>
    <t>97797</t>
  </si>
  <si>
    <t>256951</t>
  </si>
  <si>
    <t>225872</t>
  </si>
  <si>
    <t>6209</t>
  </si>
  <si>
    <t>114434</t>
  </si>
  <si>
    <t>96498</t>
  </si>
  <si>
    <t>255244</t>
  </si>
  <si>
    <t>65409</t>
  </si>
  <si>
    <t>206407</t>
  </si>
  <si>
    <t>15604</t>
  </si>
  <si>
    <t>127053</t>
  </si>
  <si>
    <t>95595</t>
  </si>
  <si>
    <t>253919</t>
  </si>
  <si>
    <t>18940</t>
  </si>
  <si>
    <t>126869</t>
  </si>
  <si>
    <t>76396</t>
  </si>
  <si>
    <t>224313</t>
  </si>
  <si>
    <t>99161</t>
  </si>
  <si>
    <t>258985</t>
  </si>
  <si>
    <t>61721</t>
  </si>
  <si>
    <t>189179</t>
  </si>
  <si>
    <t>75271</t>
  </si>
  <si>
    <t>249642</t>
  </si>
  <si>
    <t>258499</t>
  </si>
  <si>
    <t>74388</t>
  </si>
  <si>
    <t>219280</t>
  </si>
  <si>
    <t>3637</t>
  </si>
  <si>
    <t>111089</t>
  </si>
  <si>
    <t>5704</t>
  </si>
  <si>
    <t>236634</t>
  </si>
  <si>
    <t>85586</t>
  </si>
  <si>
    <t>239865</t>
  </si>
  <si>
    <t>73228</t>
  </si>
  <si>
    <t>216481</t>
  </si>
  <si>
    <t>65144</t>
  </si>
  <si>
    <t>206036</t>
  </si>
  <si>
    <t>7699</t>
  </si>
  <si>
    <t>116404</t>
  </si>
  <si>
    <t>72787</t>
  </si>
  <si>
    <t>215908</t>
  </si>
  <si>
    <t>7105</t>
  </si>
  <si>
    <t>115626</t>
  </si>
  <si>
    <t>74739</t>
  </si>
  <si>
    <t>220553</t>
  </si>
  <si>
    <t>116559</t>
  </si>
  <si>
    <t>16831</t>
  </si>
  <si>
    <t>128839</t>
  </si>
  <si>
    <t>229928</t>
  </si>
  <si>
    <t>80974</t>
  </si>
  <si>
    <t>232714</t>
  </si>
  <si>
    <t>65927</t>
  </si>
  <si>
    <t>207122</t>
  </si>
  <si>
    <t>96990</t>
  </si>
  <si>
    <t>256008</t>
  </si>
  <si>
    <t>97642</t>
  </si>
  <si>
    <t>256756</t>
  </si>
  <si>
    <t>72400</t>
  </si>
  <si>
    <t>215423</t>
  </si>
  <si>
    <t>59416</t>
  </si>
  <si>
    <t>185519</t>
  </si>
  <si>
    <t>14829</t>
  </si>
  <si>
    <t>126378</t>
  </si>
  <si>
    <t>73299</t>
  </si>
  <si>
    <t>216573</t>
  </si>
  <si>
    <t>85922</t>
  </si>
  <si>
    <t>240410</t>
  </si>
  <si>
    <t>76577</t>
  </si>
  <si>
    <t>224620</t>
  </si>
  <si>
    <t>89157</t>
  </si>
  <si>
    <t>244558</t>
  </si>
  <si>
    <t>91411</t>
  </si>
  <si>
    <t>248252</t>
  </si>
  <si>
    <t>4177</t>
  </si>
  <si>
    <t>111484</t>
  </si>
  <si>
    <t>80682</t>
  </si>
  <si>
    <t>231972</t>
  </si>
  <si>
    <t>26944</t>
  </si>
  <si>
    <t>142373</t>
  </si>
  <si>
    <t>97483</t>
  </si>
  <si>
    <t>256555</t>
  </si>
  <si>
    <t>140812</t>
  </si>
  <si>
    <t>97534</t>
  </si>
  <si>
    <t>257065</t>
  </si>
  <si>
    <t>74692</t>
  </si>
  <si>
    <t>220493</t>
  </si>
  <si>
    <t>90730</t>
  </si>
  <si>
    <t>246577</t>
  </si>
  <si>
    <t>34497</t>
  </si>
  <si>
    <t>140749</t>
  </si>
  <si>
    <t>92510</t>
  </si>
  <si>
    <t>249752</t>
  </si>
  <si>
    <t>71862</t>
  </si>
  <si>
    <t>214730</t>
  </si>
  <si>
    <t>72023</t>
  </si>
  <si>
    <t>214944</t>
  </si>
  <si>
    <t>99168</t>
  </si>
  <si>
    <t>258902</t>
  </si>
  <si>
    <t>12497</t>
  </si>
  <si>
    <t>122827</t>
  </si>
  <si>
    <t>64514</t>
  </si>
  <si>
    <t>204949</t>
  </si>
  <si>
    <t>90791</t>
  </si>
  <si>
    <t>246641</t>
  </si>
  <si>
    <t>93272</t>
  </si>
  <si>
    <t>250740</t>
  </si>
  <si>
    <t>16804</t>
  </si>
  <si>
    <t>128794</t>
  </si>
  <si>
    <t>96611</t>
  </si>
  <si>
    <t>255809</t>
  </si>
  <si>
    <t>71386</t>
  </si>
  <si>
    <t>214144</t>
  </si>
  <si>
    <t>El Bajón</t>
  </si>
  <si>
    <t>99207</t>
  </si>
  <si>
    <t>258980</t>
  </si>
  <si>
    <t>62396</t>
  </si>
  <si>
    <t>256251</t>
  </si>
  <si>
    <t>7536</t>
  </si>
  <si>
    <t>116176</t>
  </si>
  <si>
    <t>97761</t>
  </si>
  <si>
    <t>257029</t>
  </si>
  <si>
    <t>79080</t>
  </si>
  <si>
    <t>229402</t>
  </si>
  <si>
    <t>97548</t>
  </si>
  <si>
    <t>256623</t>
  </si>
  <si>
    <t>6539</t>
  </si>
  <si>
    <t>114650</t>
  </si>
  <si>
    <t>17590</t>
  </si>
  <si>
    <t>129733</t>
  </si>
  <si>
    <t>20111</t>
  </si>
  <si>
    <t>134205</t>
  </si>
  <si>
    <t>99110</t>
  </si>
  <si>
    <t>259364</t>
  </si>
  <si>
    <t>73909</t>
  </si>
  <si>
    <t>217354</t>
  </si>
  <si>
    <t>85923</t>
  </si>
  <si>
    <t>240411</t>
  </si>
  <si>
    <t>12257</t>
  </si>
  <si>
    <t>122287</t>
  </si>
  <si>
    <t>65271</t>
  </si>
  <si>
    <t>206198</t>
  </si>
  <si>
    <t>89768</t>
  </si>
  <si>
    <t>245285</t>
  </si>
  <si>
    <t>97535</t>
  </si>
  <si>
    <t>257054</t>
  </si>
  <si>
    <t>98108</t>
  </si>
  <si>
    <t>257357</t>
  </si>
  <si>
    <t>211747</t>
  </si>
  <si>
    <t>9049</t>
  </si>
  <si>
    <t>118984</t>
  </si>
  <si>
    <t>87581</t>
  </si>
  <si>
    <t>242635</t>
  </si>
  <si>
    <t>4468</t>
  </si>
  <si>
    <t>112022</t>
  </si>
  <si>
    <t>11094</t>
  </si>
  <si>
    <t>121104</t>
  </si>
  <si>
    <t>72439</t>
  </si>
  <si>
    <t>215517</t>
  </si>
  <si>
    <t>96735</t>
  </si>
  <si>
    <t>255500</t>
  </si>
  <si>
    <t>94812</t>
  </si>
  <si>
    <t>252683</t>
  </si>
  <si>
    <t>99130</t>
  </si>
  <si>
    <t>259091</t>
  </si>
  <si>
    <t>18792</t>
  </si>
  <si>
    <t>129974</t>
  </si>
  <si>
    <t>114582</t>
  </si>
  <si>
    <t>222191</t>
  </si>
  <si>
    <t>83627</t>
  </si>
  <si>
    <t>237322</t>
  </si>
  <si>
    <t>73175</t>
  </si>
  <si>
    <t>216413</t>
  </si>
  <si>
    <t>97113</t>
  </si>
  <si>
    <t>256085</t>
  </si>
  <si>
    <t>92154</t>
  </si>
  <si>
    <t>249237</t>
  </si>
  <si>
    <t>72481</t>
  </si>
  <si>
    <t>220018</t>
  </si>
  <si>
    <t>98474</t>
  </si>
  <si>
    <t>257944</t>
  </si>
  <si>
    <t>97676</t>
  </si>
  <si>
    <t>256790</t>
  </si>
  <si>
    <t>82278</t>
  </si>
  <si>
    <t>235125</t>
  </si>
  <si>
    <t>6735</t>
  </si>
  <si>
    <t>114978</t>
  </si>
  <si>
    <t>130552</t>
  </si>
  <si>
    <t>79560</t>
  </si>
  <si>
    <t>230097</t>
  </si>
  <si>
    <t>que Churro</t>
  </si>
  <si>
    <t>6630</t>
  </si>
  <si>
    <t>114955</t>
  </si>
  <si>
    <t>73231</t>
  </si>
  <si>
    <t>216484</t>
  </si>
  <si>
    <t>77504</t>
  </si>
  <si>
    <t>226515</t>
  </si>
  <si>
    <t>91070</t>
  </si>
  <si>
    <t>247043</t>
  </si>
  <si>
    <t>74305</t>
  </si>
  <si>
    <t>219158</t>
  </si>
  <si>
    <t>70315</t>
  </si>
  <si>
    <t>212786</t>
  </si>
  <si>
    <t>97218</t>
  </si>
  <si>
    <t>256223</t>
  </si>
  <si>
    <t>26900</t>
  </si>
  <si>
    <t>142317</t>
  </si>
  <si>
    <t>92723</t>
  </si>
  <si>
    <t>254007</t>
  </si>
  <si>
    <t>94120</t>
  </si>
  <si>
    <t>251843</t>
  </si>
  <si>
    <t>78021</t>
  </si>
  <si>
    <t>227410</t>
  </si>
  <si>
    <t>20767</t>
  </si>
  <si>
    <t>135231</t>
  </si>
  <si>
    <t>8915</t>
  </si>
  <si>
    <t>118744</t>
  </si>
  <si>
    <t>80996</t>
  </si>
  <si>
    <t>232751</t>
  </si>
  <si>
    <t>28270</t>
  </si>
  <si>
    <t>261347</t>
  </si>
  <si>
    <t>191547</t>
  </si>
  <si>
    <t>99420</t>
  </si>
  <si>
    <t>259260</t>
  </si>
  <si>
    <t>84831</t>
  </si>
  <si>
    <t>238890</t>
  </si>
  <si>
    <t>12287</t>
  </si>
  <si>
    <t>122381</t>
  </si>
  <si>
    <t>16545</t>
  </si>
  <si>
    <t>240943</t>
  </si>
  <si>
    <t>97481</t>
  </si>
  <si>
    <t>256551</t>
  </si>
  <si>
    <t>99651</t>
  </si>
  <si>
    <t>259577</t>
  </si>
  <si>
    <t>8275</t>
  </si>
  <si>
    <t>115140</t>
  </si>
  <si>
    <t>89184</t>
  </si>
  <si>
    <t>244544</t>
  </si>
  <si>
    <t>237975</t>
  </si>
  <si>
    <t>250935</t>
  </si>
  <si>
    <t>16747</t>
  </si>
  <si>
    <t>113970</t>
  </si>
  <si>
    <t>92813</t>
  </si>
  <si>
    <t>250125</t>
  </si>
  <si>
    <t>117634</t>
  </si>
  <si>
    <t>97697</t>
  </si>
  <si>
    <t>256871</t>
  </si>
  <si>
    <t>99597</t>
  </si>
  <si>
    <t>259512</t>
  </si>
  <si>
    <t>75451</t>
  </si>
  <si>
    <t>221908</t>
  </si>
  <si>
    <t>70733</t>
  </si>
  <si>
    <t>213349</t>
  </si>
  <si>
    <t>69465</t>
  </si>
  <si>
    <t>211737</t>
  </si>
  <si>
    <t>99575</t>
  </si>
  <si>
    <t>259479</t>
  </si>
  <si>
    <t>8999</t>
  </si>
  <si>
    <t>118810</t>
  </si>
  <si>
    <t>71769</t>
  </si>
  <si>
    <t>214626</t>
  </si>
  <si>
    <t>99495</t>
  </si>
  <si>
    <t>259388</t>
  </si>
  <si>
    <t>99450</t>
  </si>
  <si>
    <t>259381</t>
  </si>
  <si>
    <t>66908</t>
  </si>
  <si>
    <t>208378</t>
  </si>
  <si>
    <t>98691</t>
  </si>
  <si>
    <t>258267</t>
  </si>
  <si>
    <t>62484</t>
  </si>
  <si>
    <t>200151</t>
  </si>
  <si>
    <t>95794</t>
  </si>
  <si>
    <t>254360</t>
  </si>
  <si>
    <t>83972</t>
  </si>
  <si>
    <t>237723</t>
  </si>
  <si>
    <t>76599</t>
  </si>
  <si>
    <t>224665</t>
  </si>
  <si>
    <t>256935</t>
  </si>
  <si>
    <t>73345</t>
  </si>
  <si>
    <t>216627</t>
  </si>
  <si>
    <t>96175</t>
  </si>
  <si>
    <t>254663</t>
  </si>
  <si>
    <t>69522</t>
  </si>
  <si>
    <t>211806</t>
  </si>
  <si>
    <t>230485</t>
  </si>
  <si>
    <t>90491</t>
  </si>
  <si>
    <t>246330</t>
  </si>
  <si>
    <t>99037</t>
  </si>
  <si>
    <t>258744</t>
  </si>
  <si>
    <t>18392</t>
  </si>
  <si>
    <t>130983</t>
  </si>
  <si>
    <t>16766</t>
  </si>
  <si>
    <t>128616</t>
  </si>
  <si>
    <t>84641</t>
  </si>
  <si>
    <t>238654</t>
  </si>
  <si>
    <t>71563</t>
  </si>
  <si>
    <t>214371</t>
  </si>
  <si>
    <t>16026</t>
  </si>
  <si>
    <t>128375</t>
  </si>
  <si>
    <t>67215</t>
  </si>
  <si>
    <t>208846</t>
  </si>
  <si>
    <t>254764</t>
  </si>
  <si>
    <t>70563</t>
  </si>
  <si>
    <t>213076</t>
  </si>
  <si>
    <t>9018</t>
  </si>
  <si>
    <t>119017</t>
  </si>
  <si>
    <t>99411</t>
  </si>
  <si>
    <t>259252</t>
  </si>
  <si>
    <t>15652</t>
  </si>
  <si>
    <t>127032</t>
  </si>
  <si>
    <t>95506</t>
  </si>
  <si>
    <t>253693</t>
  </si>
  <si>
    <t>73890</t>
  </si>
  <si>
    <t>217334</t>
  </si>
  <si>
    <t>11022</t>
  </si>
  <si>
    <t>121031</t>
  </si>
  <si>
    <t>64166</t>
  </si>
  <si>
    <t>205575</t>
  </si>
  <si>
    <t>5570</t>
  </si>
  <si>
    <t>223070</t>
  </si>
  <si>
    <t>214878</t>
  </si>
  <si>
    <t>11326</t>
  </si>
  <si>
    <t>121433</t>
  </si>
  <si>
    <t>98374</t>
  </si>
  <si>
    <t>257836</t>
  </si>
  <si>
    <t>257670</t>
  </si>
  <si>
    <t>72301</t>
  </si>
  <si>
    <t>215313</t>
  </si>
  <si>
    <t>72359</t>
  </si>
  <si>
    <t>215384</t>
  </si>
  <si>
    <t>97219</t>
  </si>
  <si>
    <t>256252</t>
  </si>
  <si>
    <t>91552</t>
  </si>
  <si>
    <t>248424</t>
  </si>
  <si>
    <t>99476</t>
  </si>
  <si>
    <t>259539</t>
  </si>
  <si>
    <t>211750</t>
  </si>
  <si>
    <t>99158</t>
  </si>
  <si>
    <t>258971</t>
  </si>
  <si>
    <t>76734</t>
  </si>
  <si>
    <t>224873</t>
  </si>
  <si>
    <t>99538</t>
  </si>
  <si>
    <t>259438</t>
  </si>
  <si>
    <t>64046</t>
  </si>
  <si>
    <t>204214</t>
  </si>
  <si>
    <t>29464</t>
  </si>
  <si>
    <t>248084</t>
  </si>
  <si>
    <t>15241</t>
  </si>
  <si>
    <t>126256</t>
  </si>
  <si>
    <t>93790</t>
  </si>
  <si>
    <t>251431</t>
  </si>
  <si>
    <t>6640</t>
  </si>
  <si>
    <t>114967</t>
  </si>
  <si>
    <t>16914</t>
  </si>
  <si>
    <t>239076</t>
  </si>
  <si>
    <t>17825</t>
  </si>
  <si>
    <t>130069</t>
  </si>
  <si>
    <t>18844</t>
  </si>
  <si>
    <t>131866</t>
  </si>
  <si>
    <t>97217</t>
  </si>
  <si>
    <t>256275</t>
  </si>
  <si>
    <t>73333</t>
  </si>
  <si>
    <t>216617</t>
  </si>
  <si>
    <t>92438</t>
  </si>
  <si>
    <t>249781</t>
  </si>
  <si>
    <t>98159</t>
  </si>
  <si>
    <t>258255</t>
  </si>
  <si>
    <t>80288</t>
  </si>
  <si>
    <t>238665</t>
  </si>
  <si>
    <t>77068</t>
  </si>
  <si>
    <t>225596</t>
  </si>
  <si>
    <t>234146</t>
  </si>
  <si>
    <t>132282</t>
  </si>
  <si>
    <t>27444</t>
  </si>
  <si>
    <t>224789</t>
  </si>
  <si>
    <t>12289</t>
  </si>
  <si>
    <t>122391</t>
  </si>
  <si>
    <t>98483</t>
  </si>
  <si>
    <t>257953</t>
  </si>
  <si>
    <t>8800</t>
  </si>
  <si>
    <t>131515</t>
  </si>
  <si>
    <t>224756</t>
  </si>
  <si>
    <t>18753</t>
  </si>
  <si>
    <t>207426</t>
  </si>
  <si>
    <t>97771</t>
  </si>
  <si>
    <t>256909</t>
  </si>
  <si>
    <t>92094</t>
  </si>
  <si>
    <t>249253</t>
  </si>
  <si>
    <t>72998</t>
  </si>
  <si>
    <t>216176</t>
  </si>
  <si>
    <t>114583</t>
  </si>
  <si>
    <t>87914</t>
  </si>
  <si>
    <t>243254</t>
  </si>
  <si>
    <t>10785</t>
  </si>
  <si>
    <t>120819</t>
  </si>
  <si>
    <t>78980</t>
  </si>
  <si>
    <t>229055</t>
  </si>
  <si>
    <t>257410</t>
  </si>
  <si>
    <t>98469</t>
  </si>
  <si>
    <t>257959</t>
  </si>
  <si>
    <t>68158</t>
  </si>
  <si>
    <t>210114</t>
  </si>
  <si>
    <t>122622</t>
  </si>
  <si>
    <t>132283</t>
  </si>
  <si>
    <t>9366</t>
  </si>
  <si>
    <t>119422</t>
  </si>
  <si>
    <t>4656</t>
  </si>
  <si>
    <t>252942</t>
  </si>
  <si>
    <t>91273</t>
  </si>
  <si>
    <t>248185</t>
  </si>
  <si>
    <t>20739</t>
  </si>
  <si>
    <t>135193</t>
  </si>
  <si>
    <t>78020</t>
  </si>
  <si>
    <t>227409</t>
  </si>
  <si>
    <t>243055</t>
  </si>
  <si>
    <t>258873</t>
  </si>
  <si>
    <t>84312</t>
  </si>
  <si>
    <t>238162</t>
  </si>
  <si>
    <t>25913</t>
  </si>
  <si>
    <t>141206</t>
  </si>
  <si>
    <t>16273</t>
  </si>
  <si>
    <t>236066</t>
  </si>
  <si>
    <t>96532</t>
  </si>
  <si>
    <t>255223</t>
  </si>
  <si>
    <t>127428</t>
  </si>
  <si>
    <t>232750</t>
  </si>
  <si>
    <t>88070</t>
  </si>
  <si>
    <t>249112</t>
  </si>
  <si>
    <t>231703</t>
  </si>
  <si>
    <t>83674</t>
  </si>
  <si>
    <t>237328</t>
  </si>
  <si>
    <t>63326</t>
  </si>
  <si>
    <t>202478</t>
  </si>
  <si>
    <t>74478</t>
  </si>
  <si>
    <t>219455</t>
  </si>
  <si>
    <t>88630</t>
  </si>
  <si>
    <t>243826</t>
  </si>
  <si>
    <t>205577</t>
  </si>
  <si>
    <t>15376</t>
  </si>
  <si>
    <t>258967</t>
  </si>
  <si>
    <t>219453</t>
  </si>
  <si>
    <t>96974</t>
  </si>
  <si>
    <t>255932</t>
  </si>
  <si>
    <t>16164</t>
  </si>
  <si>
    <t>127612</t>
  </si>
  <si>
    <t>6375</t>
  </si>
  <si>
    <t>114680</t>
  </si>
  <si>
    <t>243373</t>
  </si>
  <si>
    <t>97730</t>
  </si>
  <si>
    <t>256919</t>
  </si>
  <si>
    <t>89276</t>
  </si>
  <si>
    <t>244678</t>
  </si>
  <si>
    <t>77242</t>
  </si>
  <si>
    <t>225971</t>
  </si>
  <si>
    <t>96653</t>
  </si>
  <si>
    <t>255441</t>
  </si>
  <si>
    <t>98089</t>
  </si>
  <si>
    <t>257324</t>
  </si>
  <si>
    <t>189182</t>
  </si>
  <si>
    <t>114099</t>
  </si>
  <si>
    <t>265954</t>
  </si>
  <si>
    <t>132281</t>
  </si>
  <si>
    <t>219454</t>
  </si>
  <si>
    <t>215481</t>
  </si>
  <si>
    <t>91339</t>
  </si>
  <si>
    <t>250114</t>
  </si>
  <si>
    <t>98588</t>
  </si>
  <si>
    <t>258098</t>
  </si>
  <si>
    <t>58663</t>
  </si>
  <si>
    <t>183421</t>
  </si>
  <si>
    <t>248128</t>
  </si>
  <si>
    <t>250756</t>
  </si>
  <si>
    <t>238495</t>
  </si>
  <si>
    <t>95334</t>
  </si>
  <si>
    <t>256669</t>
  </si>
  <si>
    <t>258966</t>
  </si>
  <si>
    <t>83210</t>
  </si>
  <si>
    <t>236515</t>
  </si>
  <si>
    <t>96112</t>
  </si>
  <si>
    <t>254747</t>
  </si>
  <si>
    <t>200737</t>
  </si>
  <si>
    <t>251003</t>
  </si>
  <si>
    <t>73386</t>
  </si>
  <si>
    <t>216693</t>
  </si>
  <si>
    <t>127644</t>
  </si>
  <si>
    <t>219227</t>
  </si>
  <si>
    <t>216147</t>
  </si>
  <si>
    <t>127507</t>
  </si>
  <si>
    <t>116174</t>
  </si>
  <si>
    <t>128376</t>
  </si>
  <si>
    <t>79862</t>
  </si>
  <si>
    <t>230645</t>
  </si>
  <si>
    <t>El Rey del Shawarma</t>
  </si>
  <si>
    <t>252636</t>
  </si>
  <si>
    <t>94175</t>
  </si>
  <si>
    <t>251940</t>
  </si>
  <si>
    <t>215534</t>
  </si>
  <si>
    <t>236384</t>
  </si>
  <si>
    <t>225870</t>
  </si>
  <si>
    <t>259358</t>
  </si>
  <si>
    <t>128377</t>
  </si>
  <si>
    <t>Pizzer铆a Flipper</t>
  </si>
  <si>
    <t>GOLDEN</t>
  </si>
  <si>
    <t>PRIORITIZED</t>
  </si>
  <si>
    <t>HIDDEN_GEM</t>
  </si>
  <si>
    <t>ID</t>
  </si>
  <si>
    <t>Medio de Contacto</t>
  </si>
  <si>
    <t>Tipo Contacto</t>
  </si>
  <si>
    <t>¿Contactado?</t>
  </si>
  <si>
    <t>Fase</t>
  </si>
  <si>
    <t>Palancas Gestionadas Semana</t>
  </si>
  <si>
    <t>Palancas Totales Semana</t>
  </si>
  <si>
    <t>Month</t>
  </si>
  <si>
    <t>Week</t>
  </si>
  <si>
    <t>Date</t>
  </si>
  <si>
    <t>Hora</t>
  </si>
  <si>
    <t>Country</t>
  </si>
  <si>
    <t>Líder</t>
  </si>
  <si>
    <t>Farmer</t>
  </si>
  <si>
    <t>Code</t>
  </si>
  <si>
    <t>Top Restaurants</t>
  </si>
  <si>
    <t>Cancelaciones</t>
  </si>
  <si>
    <t>Tipo Cancel.</t>
  </si>
  <si>
    <t>DR</t>
  </si>
  <si>
    <t>Tipo DR</t>
  </si>
  <si>
    <t>Conectividad</t>
  </si>
  <si>
    <t>Manejo Conec.</t>
  </si>
  <si>
    <t>Tiempos</t>
  </si>
  <si>
    <t>Revisión tiempos</t>
  </si>
  <si>
    <t>Markdown</t>
  </si>
  <si>
    <t>¿Es seguimiento MD?</t>
  </si>
  <si>
    <t>ID Campaña en Seguimiento</t>
  </si>
  <si>
    <t>Gestión Realizada</t>
  </si>
  <si>
    <t>Campaña Ofrecida</t>
  </si>
  <si>
    <t>Tipo MD</t>
  </si>
  <si>
    <t>¿Se aceptó lo ofrecido?</t>
  </si>
  <si>
    <t>Campaña Aceptada</t>
  </si>
  <si>
    <t>Tipo de MD Aceptado</t>
  </si>
  <si>
    <t>Tipo Ads</t>
  </si>
  <si>
    <t>Tipo Downselling</t>
  </si>
  <si>
    <t>Tipo Reactivación</t>
  </si>
  <si>
    <t>Tipo Never Ads</t>
  </si>
  <si>
    <t>Country Store ID</t>
  </si>
  <si>
    <t>STORE_NAME</t>
  </si>
  <si>
    <t>Bucket Churn</t>
  </si>
  <si>
    <t>Motivo Churn</t>
  </si>
  <si>
    <t>On Hold</t>
  </si>
  <si>
    <t>Fecha Reactivación</t>
  </si>
  <si>
    <t>Catálogo</t>
  </si>
  <si>
    <t>Ajustes Catálogo</t>
  </si>
  <si>
    <t>Sprint</t>
  </si>
  <si>
    <t>Detalle Sprint</t>
  </si>
  <si>
    <t>Aceptó</t>
  </si>
  <si>
    <t>Pains del aliado</t>
  </si>
  <si>
    <t>Acciones pains del aliado</t>
  </si>
  <si>
    <t>Link/Número Contacto</t>
  </si>
  <si>
    <t>4302002005591734263</t>
  </si>
  <si>
    <t>Farmers Follow-Up LA ROMANA - Caballito - 21-May-2026</t>
  </si>
  <si>
    <t>Zoho voice</t>
  </si>
  <si>
    <t>Outbound</t>
  </si>
  <si>
    <t>SI</t>
  </si>
  <si>
    <t>Follow-UP finalizado</t>
  </si>
  <si>
    <t>AR25913</t>
  </si>
  <si>
    <t>"LA ROMANA"</t>
  </si>
  <si>
    <t>NO</t>
  </si>
  <si>
    <t>Validación de dispositivos,Capacitación y plan de acción</t>
  </si>
  <si>
    <t>Dto. Producto</t>
  </si>
  <si>
    <t>MD Pro / MD No Pro</t>
  </si>
  <si>
    <t>No aceptó ninguno</t>
  </si>
  <si>
    <t>Never Ads</t>
  </si>
  <si>
    <t>No activo</t>
  </si>
  <si>
    <t>Sin gestionar</t>
  </si>
  <si>
    <t>Igualdad en precios (price parity)</t>
  </si>
  <si>
    <t>+54 9 11 4429-4490</t>
  </si>
  <si>
    <t>4302002005575420167</t>
  </si>
  <si>
    <t>Farmers Follow-Up 8 Esquinas - 05-May-2026</t>
  </si>
  <si>
    <t>AR6209</t>
  </si>
  <si>
    <t>Validación de dispositivos,Extensión de Chrome,Capacitación y plan de acción</t>
  </si>
  <si>
    <t>No acepto ninguno</t>
  </si>
  <si>
    <t>+54 91141819497</t>
  </si>
  <si>
    <t>4302002005582005185</t>
  </si>
  <si>
    <t>Farmers Follow-Up 8 Esquinas - 12-May-2026</t>
  </si>
  <si>
    <t>4302002005578322418</t>
  </si>
  <si>
    <t>Farmers Follow-Up Allungata - 07-May-2026</t>
  </si>
  <si>
    <t>+54 91165808139</t>
  </si>
  <si>
    <t>4302002005580758100</t>
  </si>
  <si>
    <t>Farmers Follow-Up Allungata - 11-May-2026</t>
  </si>
  <si>
    <t>4302002005576963708</t>
  </si>
  <si>
    <t>Farmers Follow-Up Almacen de la plaza Vegan - 06-May-2026</t>
  </si>
  <si>
    <t>AR73231</t>
  </si>
  <si>
    <t>Almacen de la plaza Vegan</t>
  </si>
  <si>
    <t>+54 91122508497</t>
  </si>
  <si>
    <t>4302002005588547368</t>
  </si>
  <si>
    <t>Farmers Follow-Up Almacen de la plaza Vegan - 19-May-2026</t>
  </si>
  <si>
    <t>+54 9 11 2250-8497</t>
  </si>
  <si>
    <t>4302002005586037163</t>
  </si>
  <si>
    <t>Farmers Follow-Up Almacen San Cayetano - 15-May-2026</t>
  </si>
  <si>
    <t>Si</t>
  </si>
  <si>
    <t>Pro / No Pro</t>
  </si>
  <si>
    <t>Activo sin coinversión</t>
  </si>
  <si>
    <t>Disponibilidad del producto</t>
  </si>
  <si>
    <t>+54 9 11 5592-4728</t>
  </si>
  <si>
    <t>4302002005576187194</t>
  </si>
  <si>
    <t>Farmers Follow-Up Appore heladeria - 05-May-2026</t>
  </si>
  <si>
    <t>Appore heladeria</t>
  </si>
  <si>
    <t>Catálogo al 100%</t>
  </si>
  <si>
    <t>Ayuda con la operación (Código de entrega, modificar la demanda de la operación, etc)</t>
  </si>
  <si>
    <t>+54 91173732567</t>
  </si>
  <si>
    <t>4302002005588216146</t>
  </si>
  <si>
    <t>Farmers Follow-Up Appore heladeria - 19-May-2026</t>
  </si>
  <si>
    <t>Down Selling</t>
  </si>
  <si>
    <t>Cambio CPC</t>
  </si>
  <si>
    <t>+5491173732567</t>
  </si>
  <si>
    <t>4302002005581904007</t>
  </si>
  <si>
    <t>Farmers Follow-Up Armenia Restaurant - 12-May-2026</t>
  </si>
  <si>
    <t>AR56242</t>
  </si>
  <si>
    <t>Armenia Restaurant Armenia 1366</t>
  </si>
  <si>
    <t>AR180921</t>
  </si>
  <si>
    <t>Posibles a reconectar</t>
  </si>
  <si>
    <t>Falta de ventas pese a tener la tienda bien configurada (buen availability/MD)</t>
  </si>
  <si>
    <t>Ayuda con la operación (Código de entrega, modificar la demanda de la operación, etc),Disminución en las ventas</t>
  </si>
  <si>
    <t>+54 91157337857</t>
  </si>
  <si>
    <t>4302002005592655336</t>
  </si>
  <si>
    <t>Farmers Follow-Up Astor Empanadas - 22-May-2026</t>
  </si>
  <si>
    <t>Treble</t>
  </si>
  <si>
    <t>Inbound</t>
  </si>
  <si>
    <t>AR97730</t>
  </si>
  <si>
    <t>Catálogo PDF,Igualdad en precios (price parity),Catálogo al 100%</t>
  </si>
  <si>
    <t>Modificaciones de menú</t>
  </si>
  <si>
    <t>https://sales.treble.ai/es/dashboard/contacts/296635676/channel/51778</t>
  </si>
  <si>
    <t>4302002005595077163</t>
  </si>
  <si>
    <t>Farmers Follow-Up Astor Empanadas - 26-May-2026</t>
  </si>
  <si>
    <t>4302002005584241301</t>
  </si>
  <si>
    <t>Farmers Follow-Up Atelier Fuerza Devoto - 14-May-2026</t>
  </si>
  <si>
    <t>Publicación de tienda</t>
  </si>
  <si>
    <t>+54 9 11 5006-7732</t>
  </si>
  <si>
    <t>4302002005589509536</t>
  </si>
  <si>
    <t>Farmers Follow-Up Atelier Fuerza Devoto - 20-May-2026</t>
  </si>
  <si>
    <t>4302002005576084889</t>
  </si>
  <si>
    <t>Farmers Follow-Up Atiko - 05-May-2026</t>
  </si>
  <si>
    <t>AR77212</t>
  </si>
  <si>
    <t>Extensión de Chrome,Capacitación y plan de acción</t>
  </si>
  <si>
    <t>+54 91124059148</t>
  </si>
  <si>
    <t>4302002005579496323</t>
  </si>
  <si>
    <t>Farmers Follow-Up Bakery By Blossom - 08-May-2026</t>
  </si>
  <si>
    <t>Demoras a procesos cambios contractuales,Pagos</t>
  </si>
  <si>
    <t>+54 91134666672</t>
  </si>
  <si>
    <t>4302002005580750470</t>
  </si>
  <si>
    <t>Farmers Follow-Up Bakery By Blossom - 11-May-2026</t>
  </si>
  <si>
    <t>https://sales.treble.ai/es/dashboard/contacts/286900520/channel/50228</t>
  </si>
  <si>
    <t>4302002005582035224</t>
  </si>
  <si>
    <t>Farmers Follow-Up Bakery By Blossom - 12-May-2026</t>
  </si>
  <si>
    <t>Generación de combos</t>
  </si>
  <si>
    <t>4302002005585770672</t>
  </si>
  <si>
    <t>Farmers Follow-Up Bakery By Blossom - 15-May-2026</t>
  </si>
  <si>
    <t>Demoras a procesos cambios contractuales</t>
  </si>
  <si>
    <t>4302002005588978359</t>
  </si>
  <si>
    <t>Farmers Follow-Up Bakery By Blossom - 20-May-2026</t>
  </si>
  <si>
    <t>Seguimiento</t>
  </si>
  <si>
    <t>4302002005590033588</t>
  </si>
  <si>
    <t>Farmers Follow-Up Bakery By Blossom - 21-May-2026</t>
  </si>
  <si>
    <t>4302002005593176445</t>
  </si>
  <si>
    <t>Farmers Follow-Up Bakery By Blossom - 22-May-2026</t>
  </si>
  <si>
    <t>4302002005597662592</t>
  </si>
  <si>
    <t>Farmers Follow-Up Bakery By Blossom - 28-May-2026</t>
  </si>
  <si>
    <t>4302002005575807562</t>
  </si>
  <si>
    <t>Farmers Follow-Up BAR ESPAÑOL RESTAURANT - 05-May-2026</t>
  </si>
  <si>
    <t>BAR ESPAÑOL RESTAURANT</t>
  </si>
  <si>
    <t>Generación de combos,Catálogo al 100%</t>
  </si>
  <si>
    <t>+54 91123920404</t>
  </si>
  <si>
    <t>4302002005583169137</t>
  </si>
  <si>
    <t>Farmers Follow-Up BAR ESPAÑOL RESTAURANT - 13-May-2026</t>
  </si>
  <si>
    <t>+54 9 11 2392-0404</t>
  </si>
  <si>
    <t>4302002005596157243</t>
  </si>
  <si>
    <t>Farmers Follow-Up BAR ESPAÑOL RESTAURANT - 27-May-2026</t>
  </si>
  <si>
    <t>CPBR</t>
  </si>
  <si>
    <t>Problemas con el RT (Demoras, presentación, equipamiento no es el adecuado)</t>
  </si>
  <si>
    <t>https://sales.treble.ai/es/dashboard/contacts/145716619/channel/51778</t>
  </si>
  <si>
    <t>4302002005577536359</t>
  </si>
  <si>
    <t>Farmers Follow-Up Baronia Helados - 07-May-2026</t>
  </si>
  <si>
    <t>BARONIA HELADOS</t>
  </si>
  <si>
    <t>+54 91158322781</t>
  </si>
  <si>
    <t>4302002005583043366</t>
  </si>
  <si>
    <t>Farmers Follow-Up Baronia Helados - 13-May-2026</t>
  </si>
  <si>
    <t>+5491158322781</t>
  </si>
  <si>
    <t>4302002005593603234</t>
  </si>
  <si>
    <t>Farmers Follow-Up Baronia Helados - 22-May-2026</t>
  </si>
  <si>
    <t>Revisión y/o corrección de horarios,Capacitación y plan de acción</t>
  </si>
  <si>
    <t>+54 9 11 5832-2781</t>
  </si>
  <si>
    <t>4302002005577478749</t>
  </si>
  <si>
    <t>Farmers Follow-Up Baronia Helados - Turbo - 07-May-2026</t>
  </si>
  <si>
    <t>4302002005582957837</t>
  </si>
  <si>
    <t>Farmers Follow-Up Baronia Helados - Turbo - 13-May-2026</t>
  </si>
  <si>
    <t>4302002005593534682</t>
  </si>
  <si>
    <t>Farmers Follow-Up Baronia Helados - Turbo - 22-May-2026</t>
  </si>
  <si>
    <t>4302002005579463367</t>
  </si>
  <si>
    <t>Farmers Follow-Up Blossom - 08-May-2026</t>
  </si>
  <si>
    <t>4302002005580717586</t>
  </si>
  <si>
    <t>Farmers Follow-Up Blossom - 11-May-2026</t>
  </si>
  <si>
    <t>Pagos</t>
  </si>
  <si>
    <t>4302002005582016251</t>
  </si>
  <si>
    <t>Farmers Follow-Up Blossom - 12-May-2026</t>
  </si>
  <si>
    <t>4302002005585792617</t>
  </si>
  <si>
    <t>Farmers Follow-Up Blossom - 15-May-2026</t>
  </si>
  <si>
    <t>4302002005589049221</t>
  </si>
  <si>
    <t>Farmers Follow-Up Blossom - 20-May-2026</t>
  </si>
  <si>
    <t>4302002005589979605</t>
  </si>
  <si>
    <t>Farmers Follow-Up Blossom - 21-May-2026</t>
  </si>
  <si>
    <t>4302002005593235271</t>
  </si>
  <si>
    <t>Farmers Follow-Up Blossom - 22-May-2026</t>
  </si>
  <si>
    <t>4302002005597722245</t>
  </si>
  <si>
    <t>Farmers Follow-Up Blossom - 28-May-2026</t>
  </si>
  <si>
    <t>4302002005586263879</t>
  </si>
  <si>
    <t>Farmers Follow-Up Bon Picatto - 15-May-2026</t>
  </si>
  <si>
    <t>AR87581</t>
  </si>
  <si>
    <t>+54 9 11 5873-7635</t>
  </si>
  <si>
    <t>4302002005580941376</t>
  </si>
  <si>
    <t>Farmers Follow-Up Brunette - 11-May-2026</t>
  </si>
  <si>
    <t>+54 92944796347</t>
  </si>
  <si>
    <t>4302002005585906631</t>
  </si>
  <si>
    <t>Farmers Follow-Up Burger Lemos - 15-May-2026</t>
  </si>
  <si>
    <t>Revisión y/o corrección de horarios,Validación de dispositivos,Capacitación y plan de acción</t>
  </si>
  <si>
    <t>https://sales.treble.ai/es/dashboard/contacts/246413828/channel/50228</t>
  </si>
  <si>
    <t>4302002005587068433</t>
  </si>
  <si>
    <t>Farmers Follow-Up Burger Lemos - 18-May-2026</t>
  </si>
  <si>
    <t>Pagos,Órdenes en vivo,Problemas con el RT (Demoras, presentación, equipamiento no es el adecuado)</t>
  </si>
  <si>
    <t>4302002005583192160</t>
  </si>
  <si>
    <t>Farmers Follow-Up Cabo Frio Helados - 13-May-2026</t>
  </si>
  <si>
    <t>Cierre definitivo</t>
  </si>
  <si>
    <t>Cerrado Permanentemente (Local físico)</t>
  </si>
  <si>
    <t>https://sales.treble.ai/es/dashboard/contacts/156806656/channel/50228</t>
  </si>
  <si>
    <t>4302002005592770100</t>
  </si>
  <si>
    <t>Farmers Follow-Up Cabo Frio Helados - 22-May-2026</t>
  </si>
  <si>
    <t>4302002005586235893</t>
  </si>
  <si>
    <t>Farmers Follow-Up Casa de Galicia - 15-May-2026</t>
  </si>
  <si>
    <t>AR82278</t>
  </si>
  <si>
    <t>Disminución en las ventas</t>
  </si>
  <si>
    <t>+54 9 11 2534-3345</t>
  </si>
  <si>
    <t>4302002005576804197</t>
  </si>
  <si>
    <t>Farmers Follow-Up Casita China - 06-May-2026</t>
  </si>
  <si>
    <t>+54 1145096102</t>
  </si>
  <si>
    <t>4302002005597728743</t>
  </si>
  <si>
    <t>Farmers Follow-Up Casita China - 28-May-2026</t>
  </si>
  <si>
    <t>+54 11 4509-6102</t>
  </si>
  <si>
    <t>4302002005576978335</t>
  </si>
  <si>
    <t>Farmers Follow-Up CERO cafe de origen Avenida Congreso 5080 - 06-May-2026</t>
  </si>
  <si>
    <t>CERO cafe de origen Avenida Congreso 5080</t>
  </si>
  <si>
    <t>+54 91158173351</t>
  </si>
  <si>
    <t>4302002005587244685</t>
  </si>
  <si>
    <t>Farmers Follow-Up CERO cafe de origen Avenida Congreso 5080 - 18-May-2026</t>
  </si>
  <si>
    <t>+54 9 11 5817-3351</t>
  </si>
  <si>
    <t>4302002005589946116</t>
  </si>
  <si>
    <t>Farmers Follow-Up CERO cafe de origen Avenida Congreso 5080 - 21-May-2026</t>
  </si>
  <si>
    <t>+54 9 11 5817 3351</t>
  </si>
  <si>
    <t>4302002005576958932</t>
  </si>
  <si>
    <t>Farmers Follow-Up Cervecería IPA - 06-May-2026</t>
  </si>
  <si>
    <t>+54 91159948096</t>
  </si>
  <si>
    <t>4302002005585564042</t>
  </si>
  <si>
    <t>Farmers Follow-Up Chalu Pasteleria y Cafe - 15-May-2026</t>
  </si>
  <si>
    <t>+54 91168697921</t>
  </si>
  <si>
    <t>4302002005576601173</t>
  </si>
  <si>
    <t>Farmers Follow-Up Chetal - 06-May-2026</t>
  </si>
  <si>
    <t>+54 91151645703</t>
  </si>
  <si>
    <t>4302002005584314926</t>
  </si>
  <si>
    <t>Farmers Follow-Up Chipería Los Misioneros Avenida Hipólito Yrigoyen 2772 - 14-May-2026</t>
  </si>
  <si>
    <t>AR98108</t>
  </si>
  <si>
    <t>Chipería Los Misioneros Avenida Hipólito Yrigoyen 2772</t>
  </si>
  <si>
    <t>+54 9 3743 59-1668</t>
  </si>
  <si>
    <t>4302002005584813405</t>
  </si>
  <si>
    <t>Farmers Follow-Up Churro Argento - 14-May-2026</t>
  </si>
  <si>
    <t>AR99037</t>
  </si>
  <si>
    <t>+54 9 11 3847-6007</t>
  </si>
  <si>
    <t>4302002005575301054</t>
  </si>
  <si>
    <t>Farmers Follow-Up Chvere Food - 05-May-2026</t>
  </si>
  <si>
    <t>Chvere Food</t>
  </si>
  <si>
    <t>+54 91164254763</t>
  </si>
  <si>
    <t>4302002005589918581</t>
  </si>
  <si>
    <t>Farmers Follow-Up Chvere Food - 21-May-2026</t>
  </si>
  <si>
    <t>Horarios,CPBR</t>
  </si>
  <si>
    <t>Órdenes en vivo,Ayuda con la operación (Código de entrega, modificar la demanda de la operación, etc)</t>
  </si>
  <si>
    <t>https://sales.treble.ai/es/dashboard/contacts/157165983/channel/50228</t>
  </si>
  <si>
    <t>4302002005579565252</t>
  </si>
  <si>
    <t>Farmers Follow-Up Cioccolato Sarandi - 08-May-2026</t>
  </si>
  <si>
    <t>AR97697</t>
  </si>
  <si>
    <t>+54 91150985452</t>
  </si>
  <si>
    <t>4302002005597281518</t>
  </si>
  <si>
    <t>Farmers Follow-Up Cioccolato Sarandi - 28-May-2026</t>
  </si>
  <si>
    <t>Fotos,Catálogo PDF</t>
  </si>
  <si>
    <t>+54 9 11 5098-5452</t>
  </si>
  <si>
    <t>4302002005579723389</t>
  </si>
  <si>
    <t>Farmers Follow-Up Classic BA - 08-May-2026</t>
  </si>
  <si>
    <t>+54 1143127125</t>
  </si>
  <si>
    <t>4302002005581069230</t>
  </si>
  <si>
    <t>Farmers Follow-Up Classic BA - 11-May-2026</t>
  </si>
  <si>
    <t>4302002005592637454</t>
  </si>
  <si>
    <t>Farmers Follow-Up Classic BA - 22-May-2026</t>
  </si>
  <si>
    <t>+54 11 4312-7125</t>
  </si>
  <si>
    <t>4302002005583127120</t>
  </si>
  <si>
    <t>Farmers Follow-Up Club de Bar - 13-May-2026</t>
  </si>
  <si>
    <t>+5491154646116</t>
  </si>
  <si>
    <t>4302002005575443067</t>
  </si>
  <si>
    <t>Farmers Follow-Up Coma Veggie - 05-May-2026</t>
  </si>
  <si>
    <t>+54 91140728411</t>
  </si>
  <si>
    <t>4302002005581960067</t>
  </si>
  <si>
    <t>Farmers Follow-Up Coma Veggie - 12-May-2026</t>
  </si>
  <si>
    <t>4302002005593021210</t>
  </si>
  <si>
    <t>Farmers Follow-Up Coma Veggie - 22-May-2026</t>
  </si>
  <si>
    <t>Capacitación y plan de acción</t>
  </si>
  <si>
    <t>Fotos</t>
  </si>
  <si>
    <t>+54 9 11 4072-8411</t>
  </si>
  <si>
    <t>4302002005575557004</t>
  </si>
  <si>
    <t>Farmers Follow-Up Come Bien! - 05-May-2026</t>
  </si>
  <si>
    <t>Ayuda con la operación (Código de entrega, modificar la demanda de la operación, etc),Credenciales Portal Partners</t>
  </si>
  <si>
    <t>+54 91169394393</t>
  </si>
  <si>
    <t>4302002005576802186</t>
  </si>
  <si>
    <t>Farmers Follow-Up Come Bien! - 06-May-2026</t>
  </si>
  <si>
    <t>Pagos,Ayuda con la operación (Código de entrega, modificar la demanda de la operación, etc),Credenciales Portal Partners</t>
  </si>
  <si>
    <t>https://sales.treble.ai/es/dashboard/contacts/361672503/channel/50228</t>
  </si>
  <si>
    <t>4302002005580402752</t>
  </si>
  <si>
    <t>Farmers Follow-Up Come Bien! - 11-May-2026</t>
  </si>
  <si>
    <t>4302002005585719253</t>
  </si>
  <si>
    <t>Farmers Follow-Up Come Bien! - 15-May-2026</t>
  </si>
  <si>
    <t>4302002005587064614</t>
  </si>
  <si>
    <t>Farmers Follow-Up Come Bien! - 18-May-2026</t>
  </si>
  <si>
    <t>Pagos,Órdenes en vivo</t>
  </si>
  <si>
    <t>4302002005583021422</t>
  </si>
  <si>
    <t>Farmers Follow-Up Compania de Chocolates - 13-May-2026</t>
  </si>
  <si>
    <t>AR70563</t>
  </si>
  <si>
    <t>+5491127659297</t>
  </si>
  <si>
    <t>4302002005593389532</t>
  </si>
  <si>
    <t>Farmers Follow-Up Compania de Chocolates - 22-May-2026</t>
  </si>
  <si>
    <t>Capacitación de stock out</t>
  </si>
  <si>
    <t>+54 9 11 2765-9297</t>
  </si>
  <si>
    <t>4302002005596797438</t>
  </si>
  <si>
    <t>Farmers Follow-Up Costumbres Criollas Caballito - 27-May-2026</t>
  </si>
  <si>
    <t>AR87914</t>
  </si>
  <si>
    <t>+54 9 11 3234-9571</t>
  </si>
  <si>
    <t>4302002005588392801</t>
  </si>
  <si>
    <t>Farmers Follow-Up Day Bianco Pasteleria - 19-May-2026</t>
  </si>
  <si>
    <t>AR99168</t>
  </si>
  <si>
    <t>Pagos,Problemas con el RT (Demoras, presentación, equipamiento no es el adecuado)</t>
  </si>
  <si>
    <t>+54 9 11 6162-5970</t>
  </si>
  <si>
    <t>4302002005577902077</t>
  </si>
  <si>
    <t>Farmers Follow-Up De Angeles Dulces y Salado - 07-May-2026</t>
  </si>
  <si>
    <t>De Angeles Dulces y Salado</t>
  </si>
  <si>
    <t>+54 91122567947</t>
  </si>
  <si>
    <t>4302002005588249123</t>
  </si>
  <si>
    <t>Farmers Follow-Up Don Napoli - 19-May-2026</t>
  </si>
  <si>
    <t>+54 9 11 6035-9259</t>
  </si>
  <si>
    <t>4302002005580941334</t>
  </si>
  <si>
    <t>Farmers Follow-Up Donado Cremas Heladas - 11-May-2026</t>
  </si>
  <si>
    <t>+54 91158571583</t>
  </si>
  <si>
    <t>4302002005591808538</t>
  </si>
  <si>
    <t>Farmers Follow-Up Donado Cremas Heladas - 21-May-2026</t>
  </si>
  <si>
    <t>Horarios,CBPI</t>
  </si>
  <si>
    <t>+54 9 11 5857-1583</t>
  </si>
  <si>
    <t>4302002005579463910</t>
  </si>
  <si>
    <t>Farmers Follow-Up DONNATELLA Pizzas - 08-May-2026</t>
  </si>
  <si>
    <t>DONNATELLA Pizzas</t>
  </si>
  <si>
    <t>+54 1146130958</t>
  </si>
  <si>
    <t>4302002005588383845</t>
  </si>
  <si>
    <t>Farmers Follow-Up DONNATELLA Pizzas - 19-May-2026</t>
  </si>
  <si>
    <t>+54 11 4613-0958</t>
  </si>
  <si>
    <t>4302002005584654135</t>
  </si>
  <si>
    <t>Farmers Follow-Up Doña Angélica Mansilla 2612 - 14-May-2026</t>
  </si>
  <si>
    <t>AR99420</t>
  </si>
  <si>
    <t>+54 9 11 7362-0312</t>
  </si>
  <si>
    <t>4302002005579511083</t>
  </si>
  <si>
    <t>Farmers Follow-Up Doñas Bocas De Fuego - 08-May-2026</t>
  </si>
  <si>
    <t>AR97534</t>
  </si>
  <si>
    <t>Doñas Bocas De Fuego</t>
  </si>
  <si>
    <t>+54 91131109232</t>
  </si>
  <si>
    <t>4302002005588988254</t>
  </si>
  <si>
    <t>Farmers Follow-Up Doñas Bocas De Fuego - 20-May-2026</t>
  </si>
  <si>
    <t>+54 9 11 3110 9232</t>
  </si>
  <si>
    <t>4302002005576120341</t>
  </si>
  <si>
    <t>Farmers Follow-Up el Bajón - 05-May-2026</t>
  </si>
  <si>
    <t>+54 91127728269</t>
  </si>
  <si>
    <t>4302002005584898508</t>
  </si>
  <si>
    <t>Farmers Follow-Up el Baron - 14-May-2026</t>
  </si>
  <si>
    <t>AR99538</t>
  </si>
  <si>
    <t>EL BARON</t>
  </si>
  <si>
    <t>Pagos,Ayuda con la operación (Código de entrega, modificar la demanda de la operación, etc),Problemas con el RT (Demoras, presentación, equipamiento no es el adecuado)</t>
  </si>
  <si>
    <t>+54 9 11 6963-9744</t>
  </si>
  <si>
    <t>4302002005597518863</t>
  </si>
  <si>
    <t>Farmers Follow-Up el Baron - 28-May-2026</t>
  </si>
  <si>
    <t>Cooking Time,Códigos de entrega</t>
  </si>
  <si>
    <t>4302002005578316201</t>
  </si>
  <si>
    <t>Farmers Follow-Up El Candil - 07-May-2026</t>
  </si>
  <si>
    <t>+54 91155052663</t>
  </si>
  <si>
    <t>4302002005582624226</t>
  </si>
  <si>
    <t>Farmers Follow-Up El Candil - 12-May-2026</t>
  </si>
  <si>
    <t>Catálogo PDF</t>
  </si>
  <si>
    <t>4302002005593119407</t>
  </si>
  <si>
    <t>Farmers Follow-Up El Candil - 22-May-2026</t>
  </si>
  <si>
    <t>Horarios</t>
  </si>
  <si>
    <t>5491155052663</t>
  </si>
  <si>
    <t>4302002005576561738</t>
  </si>
  <si>
    <t>Farmers Follow-Up El Horno de Medio Oriente - 06-May-2026</t>
  </si>
  <si>
    <t>+54 1149412189</t>
  </si>
  <si>
    <t>4302002005588584843</t>
  </si>
  <si>
    <t>Farmers Follow-Up El Horno de Medio Oriente - 19-May-2026</t>
  </si>
  <si>
    <t>+54 11 4941-2189</t>
  </si>
  <si>
    <t>4302002005588661633</t>
  </si>
  <si>
    <t>Farmers Follow-Up El Remanso - 19-May-2026</t>
  </si>
  <si>
    <t>AR16766</t>
  </si>
  <si>
    <t>+54 9 11 2793-2623</t>
  </si>
  <si>
    <t>4302002005583805019</t>
  </si>
  <si>
    <t>Farmers Follow-Up El Rey del Pollo - Floresta - 13-May-2026</t>
  </si>
  <si>
    <t>El Rey del Pollo - Floresta</t>
  </si>
  <si>
    <t>+54 11 4682-2020</t>
  </si>
  <si>
    <t>4302002005597525592</t>
  </si>
  <si>
    <t>Farmers Follow-Up EL REY DEL POSTRE - 28-May-2026</t>
  </si>
  <si>
    <t>AR75646</t>
  </si>
  <si>
    <t>EL REY DEL POSTRE</t>
  </si>
  <si>
    <t>Publicación de tienda,Nombre y Logo</t>
  </si>
  <si>
    <t>https://sales.treble.ai/es/dashboard/contacts/232323984/channel/50231</t>
  </si>
  <si>
    <t>4302002005595344567</t>
  </si>
  <si>
    <t>Farmers Follow-Up El rey del Shawarma - 26-May-2026</t>
  </si>
  <si>
    <t>AR94472</t>
  </si>
  <si>
    <t>El rey del Shawarma</t>
  </si>
  <si>
    <t>Churn Temporal</t>
  </si>
  <si>
    <t>Remodelación aliado se prenderá</t>
  </si>
  <si>
    <t>Fotos,Catálogo al 100%</t>
  </si>
  <si>
    <t>+54 91153462048</t>
  </si>
  <si>
    <t>4302002005596205030</t>
  </si>
  <si>
    <t>Farmers Follow-Up El rey del Shawarma - 27-May-2026</t>
  </si>
  <si>
    <t>Demoras a procesos cambios contractuales,Restablecimiento de credenciales de RappiAliados,Credenciales Rappi Aliados</t>
  </si>
  <si>
    <t>4302002005586241869</t>
  </si>
  <si>
    <t>Farmers Follow-Up Empanadas de 10 - 15-May-2026</t>
  </si>
  <si>
    <t>+54 9 11 5163-4983</t>
  </si>
  <si>
    <t>4302002005576764780</t>
  </si>
  <si>
    <t>Farmers Follow-Up Empanadas La Chacha - 06-May-2026</t>
  </si>
  <si>
    <t>+54 1145731977</t>
  </si>
  <si>
    <t>4302002005587292801</t>
  </si>
  <si>
    <t>Farmers Follow-Up Estamos Locos x las Milanesas Lanus - 18-May-2026</t>
  </si>
  <si>
    <t>AR85923</t>
  </si>
  <si>
    <t>Estamos Locos x las Milanesas Lanus</t>
  </si>
  <si>
    <t>+54 9 11 6372-9912</t>
  </si>
  <si>
    <t>4302002005587297672</t>
  </si>
  <si>
    <t>Farmers Follow-Up Estamos Locos x las Milanesas Lomas - 18-May-2026</t>
  </si>
  <si>
    <t>AR85922</t>
  </si>
  <si>
    <t>Estamos Locos x las Milanesas Lomas</t>
  </si>
  <si>
    <t>Revisión y/o corrección de horarios,Extensión de Chrome,Capacitación y plan de acción</t>
  </si>
  <si>
    <t>4302002005582580536</t>
  </si>
  <si>
    <t>Farmers Follow-Up ESTE OESTE l - 12-May-2026</t>
  </si>
  <si>
    <t>ESTE OESTE l</t>
  </si>
  <si>
    <t>+54 91157126170</t>
  </si>
  <si>
    <t>4302002005593422258</t>
  </si>
  <si>
    <t>Farmers Follow-Up ESTE OESTE l - 22-May-2026</t>
  </si>
  <si>
    <t>Modificaciones de menú,Ayuda con la operación (Código de entrega, modificar la demanda de la operación, etc),Disminución en las ventas,Actualización de polígonos</t>
  </si>
  <si>
    <t>+54 9 11 5712-6170</t>
  </si>
  <si>
    <t>4302002005580716943</t>
  </si>
  <si>
    <t>Farmers Follow-Up Federal Cervecería - 11-May-2026</t>
  </si>
  <si>
    <t>AR14829</t>
  </si>
  <si>
    <t>Federal Cervecería</t>
  </si>
  <si>
    <t>+54 91140423623</t>
  </si>
  <si>
    <t>4302002005574282812</t>
  </si>
  <si>
    <t>Farmers Follow-Up Ferdy's - 04-May-2026</t>
  </si>
  <si>
    <t>AR97771</t>
  </si>
  <si>
    <t>https://sales.treble.ai/es/dashboard/contacts/323667576/channel/77920</t>
  </si>
  <si>
    <t>4302002005589450285</t>
  </si>
  <si>
    <t>Farmers Follow-Up Ferdy's - 20-May-2026</t>
  </si>
  <si>
    <t>+54 9 11 4417-3000</t>
  </si>
  <si>
    <t>4302002005584654525</t>
  </si>
  <si>
    <t>Farmers Follow-Up Fuego Pizza - 14-May-2026</t>
  </si>
  <si>
    <t>AR98469</t>
  </si>
  <si>
    <t>+54 9 11 3559-9588</t>
  </si>
  <si>
    <t>4302002005574446999</t>
  </si>
  <si>
    <t>Farmers Follow-Up Fulgor Cafe - 04-May-2026</t>
  </si>
  <si>
    <t>+54 9 11 5512 6098</t>
  </si>
  <si>
    <t>4302002005587337311</t>
  </si>
  <si>
    <t>Farmers Follow-Up Fulgor Cafe - 18-May-2026</t>
  </si>
  <si>
    <t>+54 9 11 5512-6098</t>
  </si>
  <si>
    <t>4302002005583798142</t>
  </si>
  <si>
    <t>Farmers Follow-Up Gelee Helados - 13-May-2026</t>
  </si>
  <si>
    <t>+54 9 11 5848-8962</t>
  </si>
  <si>
    <t>4302002005585468135</t>
  </si>
  <si>
    <t>Farmers Follow-Up Gluten Free Lomas - 15-May-2026</t>
  </si>
  <si>
    <t>AR76396</t>
  </si>
  <si>
    <t>+54 9 11 6555-1270</t>
  </si>
  <si>
    <t>4302002005579736949</t>
  </si>
  <si>
    <t>Farmers Follow-Up Grazie Pastas - 08-May-2026</t>
  </si>
  <si>
    <t>+54 91123410148</t>
  </si>
  <si>
    <t>4302002005589432727</t>
  </si>
  <si>
    <t>Farmers Follow-Up Heladeria Don Angelo Lavalle - 20-May-2026</t>
  </si>
  <si>
    <t>+54 9 11 3445-8059</t>
  </si>
  <si>
    <t>4302002005596636406</t>
  </si>
  <si>
    <t>Farmers Follow-Up Heladeria Incontro san Martin - 27-May-2026</t>
  </si>
  <si>
    <t>AR84088</t>
  </si>
  <si>
    <t>+54 9 11 5840-8276</t>
  </si>
  <si>
    <t>4302002005576772189</t>
  </si>
  <si>
    <t>Farmers Follow-Up heladeria sorrento vp - 06-May-2026</t>
  </si>
  <si>
    <t>Cooking Time</t>
  </si>
  <si>
    <t>+54 91154958071</t>
  </si>
  <si>
    <t>4302002005581161087</t>
  </si>
  <si>
    <t>Farmers Follow-Up heladeria sorrento vp - 11-May-2026</t>
  </si>
  <si>
    <t>Catálogo PDF,Igualdad en precios (price parity)</t>
  </si>
  <si>
    <t>4302002005575986928</t>
  </si>
  <si>
    <t>Farmers Follow-Up HELADOS MONTALBANO - 05-May-2026</t>
  </si>
  <si>
    <t>HELADOS MONTALBANO</t>
  </si>
  <si>
    <t>+54 91141731367</t>
  </si>
  <si>
    <t>4302002005583785049</t>
  </si>
  <si>
    <t>Farmers Follow-Up HELADOS MONTALBANO - 13-May-2026</t>
  </si>
  <si>
    <t>https://sales.treble.ai/es/dashboard/contacts/154372746/channel/77920</t>
  </si>
  <si>
    <t>4302002005575962654</t>
  </si>
  <si>
    <t>Farmers Follow-Up Horus Comida Arabe Café - 05-May-2026</t>
  </si>
  <si>
    <t>Modificaciones de menú,Credenciales Portal Partners</t>
  </si>
  <si>
    <t>+54 91139132403</t>
  </si>
  <si>
    <t>4302002005577711103</t>
  </si>
  <si>
    <t>Farmers Follow-Up I Central Market - 07-May-2026</t>
  </si>
  <si>
    <t>AR18792</t>
  </si>
  <si>
    <t>+54 91156620203</t>
  </si>
  <si>
    <t>4302002005580937000</t>
  </si>
  <si>
    <t>Farmers Follow-Up I Central Market - 11-May-2026</t>
  </si>
  <si>
    <t>4302002005592649799</t>
  </si>
  <si>
    <t>Farmers Follow-Up I Central Market - 22-May-2026</t>
  </si>
  <si>
    <t>Ayuda con la operación (Código de entrega, modificar la demanda de la operación, etc),Problemas con el RT (Demoras, presentación, equipamiento no es el adecuado)</t>
  </si>
  <si>
    <t>+54 9 11 5662-0203</t>
  </si>
  <si>
    <t>4302002005579655974</t>
  </si>
  <si>
    <t>Farmers Follow-Up Kai Sushi Colegiales - 08-May-2026</t>
  </si>
  <si>
    <t>+54 91169549498</t>
  </si>
  <si>
    <t>4302002005576781452</t>
  </si>
  <si>
    <t>Farmers Follow-Up Kein Healthy Food - 06-May-2026</t>
  </si>
  <si>
    <t>+54 91161277421</t>
  </si>
  <si>
    <t>4302002005589432349</t>
  </si>
  <si>
    <t>Farmers Follow-Up Kein Healthy Food - 20-May-2026</t>
  </si>
  <si>
    <t>+54 9 11 6127-7421</t>
  </si>
  <si>
    <t>4302002005589256874</t>
  </si>
  <si>
    <t>Farmers Follow-Up Kick Off - 20-May-2026</t>
  </si>
  <si>
    <t>+54 9 11 3169-6869</t>
  </si>
  <si>
    <t>4302002005589382152</t>
  </si>
  <si>
    <t>Farmers Follow-Up Kick Off Lomitas - 20-May-2026</t>
  </si>
  <si>
    <t>4302002005587921497</t>
  </si>
  <si>
    <t>Farmers Follow-Up Klau's - 19-May-2026</t>
  </si>
  <si>
    <t>+54 9 11 3110-0253</t>
  </si>
  <si>
    <t>4302002005581017864</t>
  </si>
  <si>
    <t>Farmers Follow-Up Kune - 11-May-2026</t>
  </si>
  <si>
    <t>+54 91149983354</t>
  </si>
  <si>
    <t>4302002005584587750</t>
  </si>
  <si>
    <t>Farmers Follow-Up Kyoto Sushi BA - 14-May-2026</t>
  </si>
  <si>
    <t>+54 9 11 6847-5299</t>
  </si>
  <si>
    <t>4302002005582226270</t>
  </si>
  <si>
    <t>Farmers Follow-Up La Budega - 12-May-2026</t>
  </si>
  <si>
    <t>AR65144</t>
  </si>
  <si>
    <t>+54 91168685973</t>
  </si>
  <si>
    <t>4302002005587909277</t>
  </si>
  <si>
    <t>Farmers Follow-Up la Caseta - 19-May-2026</t>
  </si>
  <si>
    <t>Videoconferencia</t>
  </si>
  <si>
    <t>AR97113</t>
  </si>
  <si>
    <t>Validación de dispositivos</t>
  </si>
  <si>
    <t>Modificación de dirección</t>
  </si>
  <si>
    <t>https://docs.google.com/document/d/1Ay0IyDAiYa04nwdkSAscAbVXmr_cmxmdkkfb-Nwstr0/edit?usp=sharing</t>
  </si>
  <si>
    <t>4302002005576555234</t>
  </si>
  <si>
    <t>Farmers Follow-Up La Confianza Ituzaingo - 06-May-2026</t>
  </si>
  <si>
    <t>+54 91164935993</t>
  </si>
  <si>
    <t>4302002005583269473</t>
  </si>
  <si>
    <t>Farmers Follow-Up La Confianza Ituzaingo - 13-May-2026</t>
  </si>
  <si>
    <t>Reactivado con mismo presupuesto</t>
  </si>
  <si>
    <t>https://sales.treble.ai/es/dashboard/contacts/171395444/channel/50228</t>
  </si>
  <si>
    <t>4302002005579754227</t>
  </si>
  <si>
    <t>Farmers Follow-Up La Hormiga - 08-May-2026</t>
  </si>
  <si>
    <t>AR97535</t>
  </si>
  <si>
    <t>La Hormiga</t>
  </si>
  <si>
    <t>4302002005588902659</t>
  </si>
  <si>
    <t>Farmers Follow-Up La Hormiga - 20-May-2026</t>
  </si>
  <si>
    <t>+54 9 11 3110-9232</t>
  </si>
  <si>
    <t>4302002005575204052</t>
  </si>
  <si>
    <t>Farmers Follow-Up La Juvenil de Almagro - 05-May-2026</t>
  </si>
  <si>
    <t>+54 91154919274</t>
  </si>
  <si>
    <t>4302002005587393250</t>
  </si>
  <si>
    <t>Farmers Follow-Up La Juvenil de Almagro - 18-May-2026</t>
  </si>
  <si>
    <t>Actualización de polígonos</t>
  </si>
  <si>
    <t>+54 9 11 5491-9274</t>
  </si>
  <si>
    <t>4302002005582902991</t>
  </si>
  <si>
    <t>Farmers Follow-Up La Manteca Negra - 13-May-2026</t>
  </si>
  <si>
    <t>+5491161894643</t>
  </si>
  <si>
    <t>4302002005595710141</t>
  </si>
  <si>
    <t>Farmers Follow-Up La Manteca Negra - 26-May-2026</t>
  </si>
  <si>
    <t>+54 9 11 6189-4643</t>
  </si>
  <si>
    <t>4302002005577632203</t>
  </si>
  <si>
    <t>Farmers Follow-Up La Mereta - 07-May-2026</t>
  </si>
  <si>
    <t>AR84641</t>
  </si>
  <si>
    <t>+54 91134235555</t>
  </si>
  <si>
    <t>4302002005582297368</t>
  </si>
  <si>
    <t>Farmers Follow-Up La Mereta - 12-May-2026</t>
  </si>
  <si>
    <t>Ayuda con la operación (Código de entrega, modificar la demanda de la operación, etc),Publicación de tienda</t>
  </si>
  <si>
    <t>4302002005574624211</t>
  </si>
  <si>
    <t>Farmers Follow-Up La Mia Casa Caballito - 04-May-2026</t>
  </si>
  <si>
    <t>+54 91137676756</t>
  </si>
  <si>
    <t>4302002005583473704</t>
  </si>
  <si>
    <t>Farmers Follow-Up La Mia Casa Caballito - 13-May-2026</t>
  </si>
  <si>
    <t>Igualdad en precios (price parity),Purchasing Experience</t>
  </si>
  <si>
    <t>Pagos,Modificaciones de menú</t>
  </si>
  <si>
    <t>+54 9 11 3767-6756</t>
  </si>
  <si>
    <t>4302002005577410967</t>
  </si>
  <si>
    <t>Farmers Follow-Up La Nueva Moderna - 07-May-2026</t>
  </si>
  <si>
    <t>+54 1148470243</t>
  </si>
  <si>
    <t>4302002005581050449</t>
  </si>
  <si>
    <t>Farmers Follow-Up La Nueva Moderna - 11-May-2026</t>
  </si>
  <si>
    <t>4302002005592728903</t>
  </si>
  <si>
    <t>Farmers Follow-Up La Nueva Moderna - 22-May-2026</t>
  </si>
  <si>
    <t>+54 11 4847-0243</t>
  </si>
  <si>
    <t>4302002005584287802</t>
  </si>
  <si>
    <t>Farmers Follow-Up La Parrilla de Salgado - 14-May-2026</t>
  </si>
  <si>
    <t>LA PARRILLA DE SALGADO</t>
  </si>
  <si>
    <t>+54 11 4854-1336</t>
  </si>
  <si>
    <t>4302002005584286102</t>
  </si>
  <si>
    <t>Farmers Follow-Up La Parrillita del Pasaje - 14-May-2026</t>
  </si>
  <si>
    <t>La Parrillita del Pasaje</t>
  </si>
  <si>
    <t>+54 9 11 4088-4814</t>
  </si>
  <si>
    <t>4302002005576529420</t>
  </si>
  <si>
    <t>Farmers Follow-Up La Pescadería - Cocina de Mar Belgrano - 06-May-2026</t>
  </si>
  <si>
    <t>AR93272</t>
  </si>
  <si>
    <t>La Pescadería - Cocina de Mar Belgrano</t>
  </si>
  <si>
    <t>la Pescadería - Cocina de Mar Palermo</t>
  </si>
  <si>
    <t>+54 93624155834</t>
  </si>
  <si>
    <t>4302002005579291891</t>
  </si>
  <si>
    <t>Farmers Follow-Up Layla S Market - 08-May-2026</t>
  </si>
  <si>
    <t>+54 91162771010</t>
  </si>
  <si>
    <t>4302002005582579723</t>
  </si>
  <si>
    <t>Farmers Follow-Up Layla S Market - 12-May-2026</t>
  </si>
  <si>
    <t>4302002005585880152</t>
  </si>
  <si>
    <t>Farmers Follow-Up Layla S Market - 15-May-2026</t>
  </si>
  <si>
    <t>https://sales.treble.ai/es/dashboard/contacts/244213438/channel/50227</t>
  </si>
  <si>
    <t>4302002005588031222</t>
  </si>
  <si>
    <t>Farmers Follow-Up Layla S Market - 19-May-2026</t>
  </si>
  <si>
    <t>4302002005579313590</t>
  </si>
  <si>
    <t>Farmers Follow-Up Los Amores Llavallol - 08-May-2026</t>
  </si>
  <si>
    <t>AR98159</t>
  </si>
  <si>
    <t>Los Amores Llavallol</t>
  </si>
  <si>
    <t>+54 91144444073</t>
  </si>
  <si>
    <t>4302002005576898743</t>
  </si>
  <si>
    <t>Farmers Follow-Up Los Genoveses - 06-May-2026</t>
  </si>
  <si>
    <t>+54 91154767057</t>
  </si>
  <si>
    <t>4302002005587206736</t>
  </si>
  <si>
    <t>Farmers Follow-Up Los Genoveses - 18-May-2026</t>
  </si>
  <si>
    <t>Capacitación de stock out,CPBR</t>
  </si>
  <si>
    <t>+54 9 11 5476-7057</t>
  </si>
  <si>
    <t>4302002005580411750</t>
  </si>
  <si>
    <t>Farmers Follow-Up Los Tres Puentes - 11-May-2026</t>
  </si>
  <si>
    <t>+54 91168255919</t>
  </si>
  <si>
    <t>4302002005574440938</t>
  </si>
  <si>
    <t>Farmers Follow-Up Luxenburger Recoleta - 04-May-2026</t>
  </si>
  <si>
    <t>+54 9 11 5693 2615</t>
  </si>
  <si>
    <t>4302002005589972337</t>
  </si>
  <si>
    <t>Farmers Follow-Up Luxenburger Recoleta - 21-May-2026</t>
  </si>
  <si>
    <t>https://sales.treble.ai/es/dashboard/contacts/159321904/channel/50228</t>
  </si>
  <si>
    <t>4302002005583668699</t>
  </si>
  <si>
    <t>Farmers Follow-Up Maquiavelo Pizza - 13-May-2026</t>
  </si>
  <si>
    <t>AR224221</t>
  </si>
  <si>
    <t>Saldos negativos/Backlog</t>
  </si>
  <si>
    <t>Problema de pagos / Saldo negativo</t>
  </si>
  <si>
    <t>+54 9 11 2259-8392</t>
  </si>
  <si>
    <t>4302002005582264131</t>
  </si>
  <si>
    <t>Farmers Follow-Up Maricafé - 12-May-2026</t>
  </si>
  <si>
    <t>+54 9 11 2277 7434</t>
  </si>
  <si>
    <t>4302002005584795374</t>
  </si>
  <si>
    <t>Farmers Follow-Up Marvi - 14-May-2026</t>
  </si>
  <si>
    <t>AR99575</t>
  </si>
  <si>
    <t>+54 9 11 3311-5091</t>
  </si>
  <si>
    <t>4302002005577938381</t>
  </si>
  <si>
    <t>Farmers Follow-Up Mele Pizzas y Empanadas - 07-May-2026</t>
  </si>
  <si>
    <t>+54 91173619397</t>
  </si>
  <si>
    <t>4302002005583784005</t>
  </si>
  <si>
    <t>Farmers Follow-Up MONTALBANO - 13-May-2026</t>
  </si>
  <si>
    <t>MONTALBANO</t>
  </si>
  <si>
    <t>4302002005574330322</t>
  </si>
  <si>
    <t>Farmers Follow-Up Morfi al Paso - 04-May-2026</t>
  </si>
  <si>
    <t>Morfi al Paso</t>
  </si>
  <si>
    <t>+54 91156220350</t>
  </si>
  <si>
    <t>4302002005578164875</t>
  </si>
  <si>
    <t>Farmers Follow-Up Mostachofoodies - 07-May-2026</t>
  </si>
  <si>
    <t>+54 91162047280</t>
  </si>
  <si>
    <t>4302002005577557865</t>
  </si>
  <si>
    <t>Farmers Follow-Up MUCHIK GASTRONOMIA PERUANA - 07-May-2026</t>
  </si>
  <si>
    <t>MUCHIK GASTRONOMIA PERUANA</t>
  </si>
  <si>
    <t>+54 9 11 5939 8005</t>
  </si>
  <si>
    <t>4302002005574097835</t>
  </si>
  <si>
    <t>Farmers Follow-Up Multistorefull - 04-May-2026</t>
  </si>
  <si>
    <t>+54 91156108850</t>
  </si>
  <si>
    <t>4302002005587311912</t>
  </si>
  <si>
    <t>Farmers Follow-Up Multistorefull - 18-May-2026</t>
  </si>
  <si>
    <t>+54 9 11 5610-8850</t>
  </si>
  <si>
    <t>4302002005584317284</t>
  </si>
  <si>
    <t>Farmers Follow-Up Muntama - 14-May-2026</t>
  </si>
  <si>
    <t>MUNTAMA</t>
  </si>
  <si>
    <t>+54 9 11 5455-8545</t>
  </si>
  <si>
    <t>4302002005587306642</t>
  </si>
  <si>
    <t>Farmers Follow-Up Nausicaa Helados - 18-May-2026</t>
  </si>
  <si>
    <t>Nausicaa Helados</t>
  </si>
  <si>
    <t>+54 9 11 3677-2739</t>
  </si>
  <si>
    <t>4302002005577551642</t>
  </si>
  <si>
    <t>Farmers Follow-Up Ninina Cafe - 07-May-2026</t>
  </si>
  <si>
    <t>+54 91125366684</t>
  </si>
  <si>
    <t>4302002005575570338</t>
  </si>
  <si>
    <t>Farmers Follow-Up Operacion Tabule - 05-May-2026</t>
  </si>
  <si>
    <t>Restablecimiento de credenciales de RappiAliados,Credenciales Rappi Aliados</t>
  </si>
  <si>
    <t>+54 91150474464</t>
  </si>
  <si>
    <t>4302002005582617031</t>
  </si>
  <si>
    <t>Farmers Follow-Up Operacion Tabule - 12-May-2026</t>
  </si>
  <si>
    <t>Igualdad en precios (price parity),Catálogo al 100%</t>
  </si>
  <si>
    <t>4302002005578009287</t>
  </si>
  <si>
    <t>Farmers Follow-Up Panchos Anonimos - 07-May-2026</t>
  </si>
  <si>
    <t>AR92094</t>
  </si>
  <si>
    <t>Panchos Anonimos</t>
  </si>
  <si>
    <t>+54 91154177299</t>
  </si>
  <si>
    <t>4302002005589428831</t>
  </si>
  <si>
    <t>Farmers Follow-Up Panchos Anonimos - 20-May-2026</t>
  </si>
  <si>
    <t>+54 9 11 5417-7299</t>
  </si>
  <si>
    <t>4302002005572602727</t>
  </si>
  <si>
    <t>Farmers Follow-Up Picadas Capitales2 - 04-May-2026</t>
  </si>
  <si>
    <t>AR99130</t>
  </si>
  <si>
    <t>+54 9 11 3059 0574</t>
  </si>
  <si>
    <t>4302002005589455015</t>
  </si>
  <si>
    <t>Farmers Follow-Up Pipa San Fernando - 20-May-2026</t>
  </si>
  <si>
    <t>AR96974</t>
  </si>
  <si>
    <t>+54 9 11 6645-1522</t>
  </si>
  <si>
    <t>4302002005595767839</t>
  </si>
  <si>
    <t>Farmers Follow-Up Pipa San Fernando - 26-May-2026</t>
  </si>
  <si>
    <t>https://sales.treble.ai/es/dashboard/contacts/358774425/channel/51778</t>
  </si>
  <si>
    <t>4302002005585788015</t>
  </si>
  <si>
    <t>Farmers Follow-Up Pizza Yerman - 15-May-2026</t>
  </si>
  <si>
    <t>+54 9 11 3398-1528</t>
  </si>
  <si>
    <t>4302002005597273927</t>
  </si>
  <si>
    <t>Farmers Follow-Up Pizza Yerman - 28-May-2026</t>
  </si>
  <si>
    <t>+54 11 4811-2865</t>
  </si>
  <si>
    <t>4302002005596450036</t>
  </si>
  <si>
    <t>Farmers Follow-Up Pizzality - 27-May-2026</t>
  </si>
  <si>
    <t>+54 9 11 5575-1125</t>
  </si>
  <si>
    <t>4302002005580922747</t>
  </si>
  <si>
    <t>Farmers Follow-Up Pizzería El Argentino - 11-May-2026</t>
  </si>
  <si>
    <t>+54 91169041326</t>
  </si>
  <si>
    <t>4302002005588480959</t>
  </si>
  <si>
    <t>Farmers Follow-Up Pizzería Flipper - 19-May-2026</t>
  </si>
  <si>
    <t>+54 9 11 3904-1310</t>
  </si>
  <si>
    <t>4302002005579809566</t>
  </si>
  <si>
    <t>Farmers Follow-Up Pizzería Los Chicos - 08-May-2026</t>
  </si>
  <si>
    <t>AR17825</t>
  </si>
  <si>
    <t>Modificaciones de menú,Ayuda con la operación (Código de entrega, modificar la demanda de la operación, etc),Credenciales Portal Partners</t>
  </si>
  <si>
    <t>+54 1143823892</t>
  </si>
  <si>
    <t>4302002005581005267</t>
  </si>
  <si>
    <t>Farmers Follow-Up Pizzería Los Chicos - 11-May-2026</t>
  </si>
  <si>
    <t>4302002005576547166</t>
  </si>
  <si>
    <t>Farmers Follow-Up Pizzeria Los Muchachos de Punto y Banca - 06-May-2026</t>
  </si>
  <si>
    <t>Pizzeria Los Muchachos de Punto y Banca</t>
  </si>
  <si>
    <t>+54 1148239345</t>
  </si>
  <si>
    <t>4302002005575797879</t>
  </si>
  <si>
    <t>Farmers Follow-Up Pizzeria Magia - 05-May-2026</t>
  </si>
  <si>
    <t>AR95595</t>
  </si>
  <si>
    <t>Códigos de entrega</t>
  </si>
  <si>
    <t>Credenciales Portal Partners</t>
  </si>
  <si>
    <t>+54 91159546784</t>
  </si>
  <si>
    <t>4302002005584778981</t>
  </si>
  <si>
    <t>Farmers Follow-Up Pizzeria Martina - 14-May-2026</t>
  </si>
  <si>
    <t>Modificaciones de menú,Actualización de poligonos,Actualización de polígonos</t>
  </si>
  <si>
    <t>+54 9 11 5315-7143</t>
  </si>
  <si>
    <t>4302002005578262246</t>
  </si>
  <si>
    <t>Farmers Follow-Up Pizzeria Stefano - 07-May-2026</t>
  </si>
  <si>
    <t>+54 91168246121</t>
  </si>
  <si>
    <t>4302002005575950774</t>
  </si>
  <si>
    <t>Farmers Follow-Up Q Arepas che - 05-May-2026</t>
  </si>
  <si>
    <t>Q Arepas che</t>
  </si>
  <si>
    <t>+54 91136278113</t>
  </si>
  <si>
    <t>4302002005582532828</t>
  </si>
  <si>
    <t>Farmers Follow-Up Q Arepas che - 12-May-2026</t>
  </si>
  <si>
    <t>+54 9 11 3627 8113</t>
  </si>
  <si>
    <t>4302002005588927737</t>
  </si>
  <si>
    <t>Farmers Follow-Up Q Arepas che - 20-May-2026</t>
  </si>
  <si>
    <t>https://sales.treble.ai/es/dashboard/contacts/145719145/channel/50228</t>
  </si>
  <si>
    <t>4302002005584860906</t>
  </si>
  <si>
    <t>Farmers Follow-Up Que Churro - 14-May-2026</t>
  </si>
  <si>
    <t>+54 9 11 5503-8696</t>
  </si>
  <si>
    <t>4302002005577006302</t>
  </si>
  <si>
    <t>Farmers Follow-Up Que Sabor San Justo - 06-May-2026</t>
  </si>
  <si>
    <t>+54 91122870198</t>
  </si>
  <si>
    <t>4302002005584558599</t>
  </si>
  <si>
    <t>Farmers Follow-Up Quedepostres y Más - 14-May-2026</t>
  </si>
  <si>
    <t>AR92723</t>
  </si>
  <si>
    <t>Quedepostres y Más</t>
  </si>
  <si>
    <t>Capacitación de stock out,Horarios,CBPI</t>
  </si>
  <si>
    <t>+54 9 11 2252-4774</t>
  </si>
  <si>
    <t>4302002005584325597</t>
  </si>
  <si>
    <t>Farmers Follow-Up Ranchillos - 14-May-2026</t>
  </si>
  <si>
    <t>+54 9 11 4099-4467</t>
  </si>
  <si>
    <t>4302002005586075106</t>
  </si>
  <si>
    <t>Farmers Follow-Up RASENNA FOCACCIA - 15-May-2026</t>
  </si>
  <si>
    <t>RASENNA FOCACCIA</t>
  </si>
  <si>
    <t>Suspensión de tienda</t>
  </si>
  <si>
    <t>+54 9 11 4915-9427</t>
  </si>
  <si>
    <t>4302002005579234624</t>
  </si>
  <si>
    <t>Farmers Follow-Up Rechevere Restaurante Caballito - 08-May-2026</t>
  </si>
  <si>
    <t>+54 91130856062</t>
  </si>
  <si>
    <t>4302002005589942967</t>
  </si>
  <si>
    <t>Farmers Follow-Up Rechevere Restaurante Caballito - 21-May-2026</t>
  </si>
  <si>
    <t>+54 9 11 3085-6062</t>
  </si>
  <si>
    <t>4302002005579652512</t>
  </si>
  <si>
    <t>Farmers Follow-Up Relevo la Rotiseria - 08-May-2026</t>
  </si>
  <si>
    <t>AR96735</t>
  </si>
  <si>
    <t>+54 91151084569</t>
  </si>
  <si>
    <t>4302002005582290256</t>
  </si>
  <si>
    <t>Farmers Follow-Up Rico Perú - 12-May-2026</t>
  </si>
  <si>
    <t>+54 91149387797</t>
  </si>
  <si>
    <t>4302002005587306393</t>
  </si>
  <si>
    <t>Farmers Follow-Up Rioba Bodegon - 18-May-2026</t>
  </si>
  <si>
    <t>+54 9 11 3331-2247</t>
  </si>
  <si>
    <t>4302002005575982934</t>
  </si>
  <si>
    <t>Farmers Follow-Up Ruskaa Sushi - 05-May-2026</t>
  </si>
  <si>
    <t>AR96990</t>
  </si>
  <si>
    <t>+54 91173622849</t>
  </si>
  <si>
    <t>4302002005591733561</t>
  </si>
  <si>
    <t>Farmers Follow-Up Sabor criollo villa luro - 21-May-2026</t>
  </si>
  <si>
    <t>AR79862</t>
  </si>
  <si>
    <t>Sabor criollo villa luro</t>
  </si>
  <si>
    <t>+54 9 11 5704-5842</t>
  </si>
  <si>
    <t>4302002005578331354</t>
  </si>
  <si>
    <t>Farmers Follow-Up Salvatore Fábrica de Pastas - 07-May-2026</t>
  </si>
  <si>
    <t>AR34497</t>
  </si>
  <si>
    <t>SALVATORE FÁBRICA DE PASTAS</t>
  </si>
  <si>
    <t>+54 91144266688</t>
  </si>
  <si>
    <t>4302002005575618407</t>
  </si>
  <si>
    <t>Farmers Follow-Up San Marzano Pizzeria Napoletana - 05-May-2026</t>
  </si>
  <si>
    <t>+54 91128057531</t>
  </si>
  <si>
    <t>4302002005582249187</t>
  </si>
  <si>
    <t>Farmers Follow-Up San Marzano Pizzeria Napoletana - 12-May-2026</t>
  </si>
  <si>
    <t>4302002005579859341</t>
  </si>
  <si>
    <t>Farmers Follow-Up SANTA ONLINE - 08-May-2026</t>
  </si>
  <si>
    <t>SANTA ONLINE</t>
  </si>
  <si>
    <t>+54 91140470756</t>
  </si>
  <si>
    <t>4302002005583730278</t>
  </si>
  <si>
    <t>Farmers Follow-Up Saona Pescaderia - 13-May-2026</t>
  </si>
  <si>
    <t>AR76599</t>
  </si>
  <si>
    <t>+54 9 11 3623-6828</t>
  </si>
  <si>
    <t>4302002005575580247</t>
  </si>
  <si>
    <t>Farmers Follow-Up Shawarma Dubai - 05-May-2026</t>
  </si>
  <si>
    <t>4302002005584886078</t>
  </si>
  <si>
    <t>Farmers Follow-Up Shawarma Turca Efe - 14-May-2026</t>
  </si>
  <si>
    <t>AR97548</t>
  </si>
  <si>
    <t>+54 9 11 5592-2384</t>
  </si>
  <si>
    <t>4302002005574416961</t>
  </si>
  <si>
    <t>Farmers Follow-Up Shibuya - 04-May-2026</t>
  </si>
  <si>
    <t>Shibuya Chile 1854 C1227aab</t>
  </si>
  <si>
    <t>+54 91139308907</t>
  </si>
  <si>
    <t>4302002005583506550</t>
  </si>
  <si>
    <t>Farmers Follow-Up Shibuya - 13-May-2026</t>
  </si>
  <si>
    <t>+54 9 11 3930-8907</t>
  </si>
  <si>
    <t>4302002005574437737</t>
  </si>
  <si>
    <t>Farmers Follow-Up Shihan Sushi - 04-May-2026</t>
  </si>
  <si>
    <t>+54 9 11 5425 8348</t>
  </si>
  <si>
    <t>4302002005586195565</t>
  </si>
  <si>
    <t>Farmers Follow-Up Shihan Sushi - 15-May-2026</t>
  </si>
  <si>
    <t>https://sales.treble.ai/es/dashboard/contacts/146012866/channel/50228</t>
  </si>
  <si>
    <t>4302002005576147256</t>
  </si>
  <si>
    <t>Farmers Follow-Up Warren Cafe - 05-May-2026</t>
  </si>
  <si>
    <t>Surry Hills Coffee</t>
  </si>
  <si>
    <t>+54 91163008908</t>
  </si>
  <si>
    <t>4302002005582059994</t>
  </si>
  <si>
    <t>Farmers Follow-Up Sushi Placer - 12-May-2026</t>
  </si>
  <si>
    <t>AR6375</t>
  </si>
  <si>
    <t>+54 91165198121</t>
  </si>
  <si>
    <t>4302002005582084024</t>
  </si>
  <si>
    <t>Farmers Follow-Up Tacos &amp; Burros - 12-May-2026</t>
  </si>
  <si>
    <t>+54 91163085818</t>
  </si>
  <si>
    <t>4302002005577954169</t>
  </si>
  <si>
    <t>Farmers Follow-Up Tequeñines - 07-May-2026</t>
  </si>
  <si>
    <t>Tequenines Barracas</t>
  </si>
  <si>
    <t>+54 91123910760</t>
  </si>
  <si>
    <t>4302002005576673580</t>
  </si>
  <si>
    <t>Farmers Follow-Up Tequeños Del Club - 06-May-2026</t>
  </si>
  <si>
    <t>+54 91144499372</t>
  </si>
  <si>
    <t>4302002005588559847</t>
  </si>
  <si>
    <t>Farmers Follow-Up Tequeños Del Club - 19-May-2026</t>
  </si>
  <si>
    <t>+54 9 11 4449-9372</t>
  </si>
  <si>
    <t>4302002005579255475</t>
  </si>
  <si>
    <t>Farmers Follow-Up TequeQueens - 08-May-2026</t>
  </si>
  <si>
    <t>+54 91165650338</t>
  </si>
  <si>
    <t>4302002005588680327</t>
  </si>
  <si>
    <t>Farmers Follow-Up TequeQueens - 19-May-2026</t>
  </si>
  <si>
    <t>+54 9 11 6565-0338</t>
  </si>
  <si>
    <t>4302002005575956400</t>
  </si>
  <si>
    <t>Farmers Follow-Up The Cookie Boutique Yatay 1024 - 05-May-2026</t>
  </si>
  <si>
    <t>AR64514</t>
  </si>
  <si>
    <t>+54 91171352090</t>
  </si>
  <si>
    <t>4302002005574417730</t>
  </si>
  <si>
    <t>Farmers Follow-Up The Embers - 04-May-2026</t>
  </si>
  <si>
    <t>+54 9 11 3561 6278</t>
  </si>
  <si>
    <t>4302002005575580148</t>
  </si>
  <si>
    <t>Farmers Follow-Up The Oldest Bar - 05-May-2026</t>
  </si>
  <si>
    <t>+54 91140523344</t>
  </si>
  <si>
    <t>4302002005590328001</t>
  </si>
  <si>
    <t>Farmers Follow-Up The Oldest Bar - 21-May-2026</t>
  </si>
  <si>
    <t>+54 9 11 6932 3962</t>
  </si>
  <si>
    <t>4302002005575278046</t>
  </si>
  <si>
    <t>Farmers Follow-Up Tienda De Pizzas Y Empanadas. - 05-May-2026</t>
  </si>
  <si>
    <t>Tienda De Pizzas Y Empanadas.</t>
  </si>
  <si>
    <t>Nombre y Logo</t>
  </si>
  <si>
    <t>+54 91168950946</t>
  </si>
  <si>
    <t>4302002005597513873</t>
  </si>
  <si>
    <t>Farmers Follow-Up Tropiroll - 28-May-2026</t>
  </si>
  <si>
    <t>AR92510</t>
  </si>
  <si>
    <t>TROPIROLL</t>
  </si>
  <si>
    <t>Publicación de tienda,Modificación de dirección,Nombre y Logo</t>
  </si>
  <si>
    <t>+54 9 11 2826-5904</t>
  </si>
  <si>
    <t>4302002005576159012</t>
  </si>
  <si>
    <t>Farmers Follow-Up TUK TAK - 05-May-2026</t>
  </si>
  <si>
    <t>TUK TAK</t>
  </si>
  <si>
    <t>No acepto ninguno,Catálogo al 100%</t>
  </si>
  <si>
    <t>+54 91168443300</t>
  </si>
  <si>
    <t>4302002005587369388</t>
  </si>
  <si>
    <t>Farmers Follow-Up TUK TAK - 18-May-2026</t>
  </si>
  <si>
    <t>+54 9 11 6844-3300</t>
  </si>
  <si>
    <t>4302002005583223821</t>
  </si>
  <si>
    <t>Farmers Follow-Up Tutto Tano Villa Urquiza - 13-May-2026</t>
  </si>
  <si>
    <t>+5491161045566</t>
  </si>
  <si>
    <t>4302002005597491120</t>
  </si>
  <si>
    <t>Farmers Follow-Up Venecia Burgers - 28-May-2026</t>
  </si>
  <si>
    <t>AR99495</t>
  </si>
  <si>
    <t>CPBR,CBPI</t>
  </si>
  <si>
    <t>https://sales.treble.ai/es/dashboard/contacts/362546965/channel/50228</t>
  </si>
  <si>
    <t>4302002005589549247</t>
  </si>
  <si>
    <t>Farmers Follow-Up Versyburger - 20-May-2026</t>
  </si>
  <si>
    <t>AR83674</t>
  </si>
  <si>
    <t>+54 9 11 4063-3882</t>
  </si>
  <si>
    <t>4302002005579723458</t>
  </si>
  <si>
    <t>Farmers Follow-Up Via Giovanni - 08-May-2026</t>
  </si>
  <si>
    <t>+54 91130917449</t>
  </si>
  <si>
    <t>4302002005580858371</t>
  </si>
  <si>
    <t>Farmers Follow-Up Via Giovanni - 11-May-2026</t>
  </si>
  <si>
    <t>4302002005576100023</t>
  </si>
  <si>
    <t>Farmers Follow-Up Via Varese Heladeria - 05-May-2026</t>
  </si>
  <si>
    <t>VIA VARESE HELADERIA</t>
  </si>
  <si>
    <t>+54 1145415353</t>
  </si>
  <si>
    <t>4302002005589339265</t>
  </si>
  <si>
    <t>Farmers Follow-Up Via Varese Heladeria - 20-May-2026</t>
  </si>
  <si>
    <t>+54 11 4541-5353</t>
  </si>
  <si>
    <t>4302002005596116567</t>
  </si>
  <si>
    <t>Farmers Follow-Up Vibo Heladerias - 27-May-2026</t>
  </si>
  <si>
    <t>Vendió el negocio</t>
  </si>
  <si>
    <t>+54 9 11 4979-0459</t>
  </si>
  <si>
    <t>4302002005577860001</t>
  </si>
  <si>
    <t>Farmers Follow-Up Victoria M - 07-May-2026</t>
  </si>
  <si>
    <t>AR83972</t>
  </si>
  <si>
    <t>Creación de productos,Catálogo al 100%</t>
  </si>
  <si>
    <t>+54 91162287155</t>
  </si>
  <si>
    <t>4302002005583804602</t>
  </si>
  <si>
    <t>Farmers Follow-Up Victoria M - 13-May-2026</t>
  </si>
  <si>
    <t>https://sales.treble.ai/es/dashboard/contacts/361819498/channel/50228</t>
  </si>
  <si>
    <t>4302002005584906893</t>
  </si>
  <si>
    <t>Farmers Follow-Up Victoria M - 14-May-2026</t>
  </si>
  <si>
    <t>4302002005586823627</t>
  </si>
  <si>
    <t>Farmers Follow-Up Victoria M - 18-May-2026</t>
  </si>
  <si>
    <t>Restablecimiento de credenciales de RappiAliados,Modificaciones de menú,Credenciales Rappi Aliados</t>
  </si>
  <si>
    <t>4302002005588026105</t>
  </si>
  <si>
    <t>Farmers Follow-Up Victoria M - 19-May-2026</t>
  </si>
  <si>
    <t>4302002005576742265</t>
  </si>
  <si>
    <t>Farmers Follow-Up Fabrica de Pastas Rosso - 06-May-2026</t>
  </si>
  <si>
    <t>+54 91164214949</t>
  </si>
  <si>
    <t>4302002005592977228</t>
  </si>
  <si>
    <t>Farmers Follow-Up heladeria sorrento vp - 22-May-2026</t>
  </si>
  <si>
    <t>Disponibilidad del producto,Igualdad en precios (price parity)</t>
  </si>
  <si>
    <t>+54 9 11 5495-8071</t>
  </si>
  <si>
    <t>4302002005596170737</t>
  </si>
  <si>
    <t>Farmers Follow-Up Jerome - 27-May-2026</t>
  </si>
  <si>
    <t>+54 9 11 4158-6213</t>
  </si>
  <si>
    <t>4302002005592983532</t>
  </si>
  <si>
    <t>Farmers Follow-Up La Budega - 22-May-2026</t>
  </si>
  <si>
    <t>+54 9 11 2855-6019</t>
  </si>
  <si>
    <t>4302002005587246423</t>
  </si>
  <si>
    <t>Farmers Follow-Up Morfi al Paso - 18-May-2026</t>
  </si>
  <si>
    <t>+54 9 11 5622-0350</t>
  </si>
  <si>
    <t>4302002005595370453</t>
  </si>
  <si>
    <t>Farmers Follow-Up Que Churro - 26-May-2026</t>
  </si>
  <si>
    <t>4302002005596163040</t>
  </si>
  <si>
    <t>Farmers Follow-Up que Seria de Mi sin Ti - 27-May-2026</t>
  </si>
  <si>
    <t>+54 9 11 3067-5236</t>
  </si>
  <si>
    <t>4302002005596162018</t>
  </si>
  <si>
    <t>Farmers Follow-Up Queseria de mi sin ti Villa Luro CABA - 27-May-2026</t>
  </si>
  <si>
    <t>AR73386</t>
  </si>
  <si>
    <t>Queseria de mi sin ti Villa Luro CABA</t>
  </si>
  <si>
    <t>4302002005591768243</t>
  </si>
  <si>
    <t>Farmers Follow-Up Cafe Paulin - 21-May-2026</t>
  </si>
  <si>
    <t>Capacitación de stock out,Horarios,CPBR</t>
  </si>
  <si>
    <t>Producto en mal estado</t>
  </si>
  <si>
    <t>+54 9 11 4163-9355</t>
  </si>
  <si>
    <t>4302002005589313234</t>
  </si>
  <si>
    <t>Farmers Follow-Up De Angeles Dulces y Salado - 20-May-2026</t>
  </si>
  <si>
    <t>https://sales.treble.ai/es/dashboard/contacts/361816258/channel/50228</t>
  </si>
  <si>
    <t>4302002005586329568</t>
  </si>
  <si>
    <t>Farmers Follow-Up Paizza - 15-May-2026</t>
  </si>
  <si>
    <t>AR84312</t>
  </si>
  <si>
    <t>+54 9 11 3022-0058</t>
  </si>
  <si>
    <t>4302002005596254658</t>
  </si>
  <si>
    <t>Farmers Follow-Up Blest - 27-May-2026</t>
  </si>
  <si>
    <t>Producto en mal estado,Capacitación y plan de acción</t>
  </si>
  <si>
    <t>+54 9 11 3462-0912</t>
  </si>
  <si>
    <t>4302002005596125684</t>
  </si>
  <si>
    <t>Farmers Follow-Up Empanadas La Chacha - 27-May-2026</t>
  </si>
  <si>
    <t>+54 11 4573-1977</t>
  </si>
  <si>
    <t>4302002005590310211</t>
  </si>
  <si>
    <t>Farmers Follow-Up Horus Comida Arabe - 21-May-2026</t>
  </si>
  <si>
    <t>Horus Comida Arabe</t>
  </si>
  <si>
    <t>+54 9 11 3913-2403</t>
  </si>
  <si>
    <t>4302002005590331109</t>
  </si>
  <si>
    <t>Farmers Follow-Up Horus Comida Arabe Café - 21-May-2026</t>
  </si>
  <si>
    <t>4302002005597176767</t>
  </si>
  <si>
    <t>Farmers Follow-Up La Mia Casa Caballito - 28-May-2026</t>
  </si>
  <si>
    <t>4302002005595364098</t>
  </si>
  <si>
    <t>Farmers Follow-Up La Parrillita del Pasaje - 26-May-2026</t>
  </si>
  <si>
    <t>4302002005596737630</t>
  </si>
  <si>
    <t>Farmers Follow-Up la pavoneta - 27-May-2026</t>
  </si>
  <si>
    <t>la pavoneta</t>
  </si>
  <si>
    <t>+54 9 11 3606-5612</t>
  </si>
  <si>
    <t>4302002005595514580</t>
  </si>
  <si>
    <t>Farmers Follow-Up Maricafé - 26-May-2026</t>
  </si>
  <si>
    <t>+54 9 11 2277-7434</t>
  </si>
  <si>
    <t>4302002005595373710</t>
  </si>
  <si>
    <t>Farmers Follow-Up Mele Pizzas y Empanadas - 26-May-2026</t>
  </si>
  <si>
    <t>+54 9 11 7361-9397</t>
  </si>
  <si>
    <t>4302002005591929013</t>
  </si>
  <si>
    <t>Farmers Follow-Up Pizzería El Argentino - 21-May-2026</t>
  </si>
  <si>
    <t>+54 9 11 6904-1326</t>
  </si>
  <si>
    <t>4302002005595127820</t>
  </si>
  <si>
    <t>Farmers Follow-Up Pizzeria Los Muchachos de Punto y Banca - 26-May-2026</t>
  </si>
  <si>
    <t>+54 11 4823-9345</t>
  </si>
  <si>
    <t>4302002005595640951</t>
  </si>
  <si>
    <t>Farmers Follow-Up Pizzeria Magia - 26-May-2026</t>
  </si>
  <si>
    <t>+54 9 11 5954-6784</t>
  </si>
  <si>
    <t>4302002005592976659</t>
  </si>
  <si>
    <t>Farmers Follow-Up San Marzano Pizzeria Napoletana - 22-May-2026</t>
  </si>
  <si>
    <t>+54 9 11 2805-7531</t>
  </si>
  <si>
    <t>4302002005590308087</t>
  </si>
  <si>
    <t>Farmers Follow-Up Shawarma Dubai - 21-May-2026</t>
  </si>
  <si>
    <t>4302002005591725917</t>
  </si>
  <si>
    <t>Farmers Follow-Up Via Giovanni - 21-May-2026</t>
  </si>
  <si>
    <t>CBPI</t>
  </si>
  <si>
    <t>Producto en mal estado,Producto diferente,Capacitación y plan de acción</t>
  </si>
  <si>
    <t>+54 9 11 3091-7449</t>
  </si>
  <si>
    <t>4302002005588238087</t>
  </si>
  <si>
    <t>Farmers Follow-Up Luxenburger Recoleta - 19-May-2026</t>
  </si>
  <si>
    <t>Producto faltante</t>
  </si>
  <si>
    <t>+54 9 11 5693-2615</t>
  </si>
  <si>
    <t>4302002005580689812</t>
  </si>
  <si>
    <t>Farmers Follow-Up Tienda De Pizzas Y Empanadas. - 11-May-2026</t>
  </si>
  <si>
    <t>https://sales.treble.ai/es/dashboard/contacts/361669872/channel/50228</t>
  </si>
  <si>
    <t>4302002005586170269</t>
  </si>
  <si>
    <t>Farmers Follow-Up VALORE COFFE COMPANY - 15-May-2026</t>
  </si>
  <si>
    <t>VALORE COFFE COMPANY</t>
  </si>
  <si>
    <t>+54 9 11 3380-6006</t>
  </si>
  <si>
    <t>4302002005596266812</t>
  </si>
  <si>
    <t>Farmers Follow-Up Atiko - 27-May-2026</t>
  </si>
  <si>
    <t>Producto faltante,Capacitación y plan de acción</t>
  </si>
  <si>
    <t>+54 9 11 2405-9148</t>
  </si>
  <si>
    <t>4302002005575988429</t>
  </si>
  <si>
    <t>Farmers Follow-Up Chipa Cala - 05-May-2026</t>
  </si>
  <si>
    <t>+54 91171086272</t>
  </si>
  <si>
    <t>4302002005588468675</t>
  </si>
  <si>
    <t>Farmers Follow-Up CHURROS EL 13 - TEMPERLEY - 19-May-2026</t>
  </si>
  <si>
    <t>CHURROS EL 13 - TEMPERLEY</t>
  </si>
  <si>
    <t>+54 9 11 5620-1215</t>
  </si>
  <si>
    <t>4302002005586867726</t>
  </si>
  <si>
    <t>Farmers Follow-Up De Angeles Dulces y Salado - 18-May-2026</t>
  </si>
  <si>
    <t>4302002005589148126</t>
  </si>
  <si>
    <t>Farmers Follow-Up Luxenburger Recoleta - 20-May-2026</t>
  </si>
  <si>
    <t>4302002005595098026</t>
  </si>
  <si>
    <t>Farmers Follow-Up Luxenburger Recoleta - 26-May-2026</t>
  </si>
  <si>
    <t>4302002005589148493</t>
  </si>
  <si>
    <t>Farmers Follow-Up Tienda De Pizzas Y Empanadas. - 20-May-2026</t>
  </si>
  <si>
    <t>Producto faltante,Producto en mal estado,Producto diferente,Capacitación y plan de acción</t>
  </si>
  <si>
    <t>Filtros aplicados: 
DATE el o después del 01/05/2026 y antes del 29/05/2026
FARMER es sabas.ramirez@rappi.com
CONTACTADO es SI</t>
  </si>
  <si>
    <t>Filtros aplicados: 
Select_Date es WEEK
Select_Metric es %ENC, %EC, Call Conduct, Exec Summary Provided, Decision Maker Confirm, Top Rest, Investment, Churn, Introduction, Call Handling, Partner Interaction, Self Service Info o Assortment
CALL_DATE el o después del 01/04/2026 y antes del 30/04/2026
BRAND_OWNER_EMAIL es sabas.ramirez@rappi.com</t>
  </si>
  <si>
    <t>WEEK</t>
  </si>
  <si>
    <t>%ENC</t>
  </si>
  <si>
    <t>%EC</t>
  </si>
  <si>
    <t>Call Conduct</t>
  </si>
  <si>
    <t>Exec Summary Provided</t>
  </si>
  <si>
    <t>Decision Maker Confirm</t>
  </si>
  <si>
    <t>Top Rest</t>
  </si>
  <si>
    <t>Investment</t>
  </si>
  <si>
    <t>Introduction</t>
  </si>
  <si>
    <t>Call Handling</t>
  </si>
  <si>
    <t>Partner Interaction</t>
  </si>
  <si>
    <t>Self Service Info</t>
  </si>
  <si>
    <t>Assortment</t>
  </si>
  <si>
    <t>Call Sentiment</t>
  </si>
  <si>
    <t>Rol</t>
  </si>
  <si>
    <t>Call Date</t>
  </si>
  <si>
    <t>Start</t>
  </si>
  <si>
    <t>End</t>
  </si>
  <si>
    <t>Duration</t>
  </si>
  <si>
    <t>Duration (s)</t>
  </si>
  <si>
    <t>Destination Number</t>
  </si>
  <si>
    <t>Country Brand ID</t>
  </si>
  <si>
    <t>%Interaction Success</t>
  </si>
  <si>
    <t>Summary</t>
  </si>
  <si>
    <t>Action Items</t>
  </si>
  <si>
    <t>Feature Requests</t>
  </si>
  <si>
    <t>Introduction Comment</t>
  </si>
  <si>
    <t>%Introduction</t>
  </si>
  <si>
    <t>%Identified Himself</t>
  </si>
  <si>
    <t>%Named Brand</t>
  </si>
  <si>
    <t>%Said Hello</t>
  </si>
  <si>
    <t>%Call Conduct</t>
  </si>
  <si>
    <t>Handling Comment</t>
  </si>
  <si>
    <t>%Call Handling</t>
  </si>
  <si>
    <t>In Control</t>
  </si>
  <si>
    <t>Partner Interaction Comment</t>
  </si>
  <si>
    <t>Effective Communication</t>
  </si>
  <si>
    <t>Handle Unknown Responses</t>
  </si>
  <si>
    <t>No Interruption</t>
  </si>
  <si>
    <t>Executive Summary Comment</t>
  </si>
  <si>
    <t>Respond to All Questions</t>
  </si>
  <si>
    <t>Call Summary</t>
  </si>
  <si>
    <t>%Partner Interaction</t>
  </si>
  <si>
    <t>%Exec. Summary Provided</t>
  </si>
  <si>
    <t>%Decision Maker Confirm.</t>
  </si>
  <si>
    <t>Top Rest Comment</t>
  </si>
  <si>
    <t>Top Rest Subject Present</t>
  </si>
  <si>
    <t>%Top Rest Action Plan</t>
  </si>
  <si>
    <t>Investment Comment</t>
  </si>
  <si>
    <t>%Investment</t>
  </si>
  <si>
    <t>Investment Subject Present</t>
  </si>
  <si>
    <t>ADS Subject Present</t>
  </si>
  <si>
    <t>%ADS Action Plan</t>
  </si>
  <si>
    <t>MD Subject Present</t>
  </si>
  <si>
    <t>Churn Comment</t>
  </si>
  <si>
    <t>%Churn Subject Present</t>
  </si>
  <si>
    <t>%Churn Action Plan</t>
  </si>
  <si>
    <t>%Self Service Info</t>
  </si>
  <si>
    <t>Assortment Comment</t>
  </si>
  <si>
    <t>Assortment Subject Present</t>
  </si>
  <si>
    <t>%Assortment</t>
  </si>
  <si>
    <t>Caller ID</t>
  </si>
  <si>
    <t>Disconnected By</t>
  </si>
  <si>
    <t>Log ID</t>
  </si>
  <si>
    <t>Neutral</t>
  </si>
  <si>
    <t>anthony.garcia@rappi.com</t>
  </si>
  <si>
    <t>CO</t>
  </si>
  <si>
    <t>Farmer Jr</t>
  </si>
  <si>
    <t>00:44</t>
  </si>
  <si>
    <t>+50622015333</t>
  </si>
  <si>
    <t>El agente contacta a Gabriela Salazar para verificar un problema de conexión reportado en la plataforma Rappi. El agente se limita a ofrecer el número de la oficina para que el cliente solucione el problema, sin ofrecer asistencia adicional.</t>
  </si>
  <si>
    <t>Es un seguimiento. El agente saluda, pero no se identifica ni menciona la marca Rappi. Se asume que se está hablando de Rappi ya que el cliente menciona la plataforma Rapid.</t>
  </si>
  <si>
    <t>El agente no toma el control de la llamada, simplemente proporciona un número de teléfono sin intentar entender o resolver el problema del cliente.</t>
  </si>
  <si>
    <t>El cliente expone su problema y el agente responde a su pregunta de manera clara, aunque sin ofrecer una solución directa.</t>
  </si>
  <si>
    <t>No se proporciona un resumen de la llamada ni se ofrecen canales de contacto adicionales.</t>
  </si>
  <si>
    <t>Not applicable</t>
  </si>
  <si>
    <t>Rappi Hunting Guadalajara</t>
  </si>
  <si>
    <t>agent</t>
  </si>
  <si>
    <t>9b7c6129-4ba1-455c-971d-4eed2a7e512f</t>
  </si>
  <si>
    <t>00:58</t>
  </si>
  <si>
    <t>+50622150237</t>
  </si>
  <si>
    <t>El agente contacta al aliado para verificar si la aplicación se cerró debido a la inactividad. El aliado confirma que la aplicación está mostrando una alerta y pregunta si se cerró nuevamente. El agente informa que estuvo de vacaciones y transferirá la consulta a la persona encargada para que lo verifique.</t>
  </si>
  <si>
    <t>Es una llamada de seguimiento. El agente saluda, se identifica con su nombre y rol en Rappi, y menciona la marca al inicio de la conversación confirmando que es una llamada de seguimiento.</t>
  </si>
  <si>
    <t>El agente no tiene el control total de la conversación, ya que se limita a transferir la consulta a otro miembro del equipo debido a su desconocimiento del tema.</t>
  </si>
  <si>
    <t>El agente responde a las preguntas del aliado de manera clara, aunque admite desconocer la respuesta inicial y propone una solución (transferir la consulta).</t>
  </si>
  <si>
    <t>El agente no realiza un resumen de la llamada, pero sí indica los próximos pasos a seguir (transferir la consulta). No refuerza ningún canal de contacto.</t>
  </si>
  <si>
    <t>El agente contacta al aliado debido a la falta de actividad en la cuenta, sugiriendo un posible riesgo de churn. Sin embargo, no propone un plan de acción concreto para abordar el problema, solo menciona que transferirá la consulta.</t>
  </si>
  <si>
    <t>eef263c3-c528-480c-bf2e-719371f999ec</t>
  </si>
  <si>
    <t>01:02</t>
  </si>
  <si>
    <t>+50622226363</t>
  </si>
  <si>
    <t>La agente contacta al restaurante Nuevo Mundo para confirmar los horarios de apertura durante la Semana Santa. El restaurante informa que permanecerá cerrado hasta el lunes. La agente pregunta si hay algún producto especial de temporada, pero el restaurante indica que el menú sigue igual. La agente también pregunta sobre las promociones del 15%, pero el restaurante no ha tenido tiempo de revisarlas. La agente se ofrece a seguir en contacto por WhatsApp y correo electrónico.</t>
  </si>
  <si>
    <t>Agent: Seguir en contacto con el restaurante mediante WhatsApp y correo electrónico para discutir las promociones del 15%.</t>
  </si>
  <si>
    <t>Esta es una llamada de seguimiento. El agente saluda, se identifica y menciona la plataforma Rappi, confirmando implícitamente la marca al preguntar por los horarios especiales para semana santa.</t>
  </si>
  <si>
    <t>La agente mantiene el control de la llamada, guiando la conversación hacia los puntos importantes: horarios, promociones y seguimiento.</t>
  </si>
  <si>
    <t>El agente se comunica de manera clara y respetuosa, y el socio responde a todas las preguntas realizadas.</t>
  </si>
  <si>
    <t>La agente recapitula el horario del restaurante, ofrece seguimiento por WhatsApp y correo electrónico y provee los canales de contacto.</t>
  </si>
  <si>
    <t>La agente pregunta sobre las promociones del 15% pero no da detalles sobre estas. No hay un plan de acción definido ni una negociación concreta. Por lo tanto, no se puede clasificar en ninguna de las categorías de Ads o Markdown.</t>
  </si>
  <si>
    <t>customer</t>
  </si>
  <si>
    <t>5d21424b-3f63-4898-b683-a831a79b226f</t>
  </si>
  <si>
    <t>01:31</t>
  </si>
  <si>
    <t>+50624306504</t>
  </si>
  <si>
    <t>CR5484</t>
  </si>
  <si>
    <t>El agente se comunica con Alimentos Día Sánchez buscando a Camila Díaz para hablar sobre promociones y campañas de publicidad. Como Camila no está disponible, el agente solicita su número de teléfono. Luego, pregunta sobre los horarios para jueves y viernes, confirmando que ya están configurados en la plataforma. Finalmente, ofrece soporte a través de WhatsApp y la plataforma Partners.</t>
  </si>
  <si>
    <t>La llamada es de seguimiento. El agente saluda formalmente. No se identifica a sí mismo pero sí nombra la marca indirectamente al preguntar por Camila Díaz de Rapis.</t>
  </si>
  <si>
    <t>El agente mantiene el control de la llamada, obteniendo el número de contacto y preguntando sobre los horarios.</t>
  </si>
  <si>
    <t>El partner responde a las preguntas del agente y proporciona la información solicitada de manera clara.</t>
  </si>
  <si>
    <t>El agente informa los siguientes pasos al mencionar que marcará al número proporcionado y ofrece un canal de contacto.</t>
  </si>
  <si>
    <t>Not applicable.</t>
  </si>
  <si>
    <t>El agente menciona la propuesta de promociones con el 20% y la campaña de los 6000 colones, pero no hay una discusión sobre la implementación o modificación de campañas, ni se especifica el tipo de usuario al que van dirigidas las promociones. No se llega a ningún acuerdo sobre la inversión.</t>
  </si>
  <si>
    <t>Rappi Perú Hunting</t>
  </si>
  <si>
    <t>1dadfe93-968f-4e3f-bf95-617ef5c70a35</t>
  </si>
  <si>
    <t>01:50</t>
  </si>
  <si>
    <t>+50640012225</t>
  </si>
  <si>
    <t>CR1227</t>
  </si>
  <si>
    <t>El agente Sabas de Rappi contacta a Pupusería familiar y alitas 506 para saber si han revisado la guía de conexión que les envió, ya que la aplicación se cierra con frecuencia. Pregunta por la señorita Laura, pero le informan que está en la cocina. El agente les recuerda que la guía está en su correo y se ofrece a ayudarles a recuperar la conexión para volver a vender.</t>
  </si>
  <si>
    <t>Both: Revisar la guía de conexión enviada por correo electrónico.
Partner: Comunicarse con Sabas si tienen alguna pregunta o para coordinar la recuperación de la conexión.</t>
  </si>
  <si>
    <t>La llamada es de seguimiento. El agente saluda a la persona que responde y se presenta nuevamente indicando su nombre y empresa. Menciona el nombre del restaurante al que está llamando.</t>
  </si>
  <si>
    <t>El agente mantiene el control de la llamada, enfocándose en el problema de conexión de la aplicación y ofreciendo ayuda para solucionarlo.</t>
  </si>
  <si>
    <t>La interacción fue breve y funcional. El partner responde a las preguntas del agente de forma concisa.</t>
  </si>
  <si>
    <t>El agente no realiza un resumen de la llamada, pero sí indica los siguientes pasos a seguir, que es revisar el correo electrónico. No proporciona un canal de contacto adicional.</t>
  </si>
  <si>
    <t>1364d733-5666-4fa5-bead-231f5b5492d6</t>
  </si>
  <si>
    <t>01:26</t>
  </si>
  <si>
    <t>+50663279640</t>
  </si>
  <si>
    <t>El agente contacta al restaurante Jetsy para ofrecer promociones con un 20% de descuento, ofreciendo 2 semanas gratis de publicidad a cambio. La cajera, quien atiende la llamada, indica que debe hablar con la encargada principal y solicita que se le envíe un recordatorio por WhatsApp para reenviárselo a la encargada.</t>
  </si>
  <si>
    <t>Responsable: Cliente, Recurso: WhatsApp, Tarea: Enviar recordatorio de la propuesta de promociones, Tiempo: Inmediato.
Responsable: Agente, Recurso: WhatsApp, Tarea: Reenviar el mensaje a la encargada, Tiempo: Inmediato.</t>
  </si>
  <si>
    <t>La llamada es un Follow-up call, el agente saluda formalmente. No se identifica a sí mismo. El agente menciona el nombre del restaurante al inicio de la llamada al preguntar 'Buenos días Restaurante Jetsy, ¿en qué le puedo servir?', confirmando que es la marca correcta.</t>
  </si>
  <si>
    <t>El agente no mantiene el control de la llamada. Acepta la solicitud del cliente de enviar la información por WhatsApp en lugar de buscar activamente una solución durante la llamada.</t>
  </si>
  <si>
    <t>El agente responde a las preguntas del cliente y maneja la situación indicando que debe consultar con la encargada.</t>
  </si>
  <si>
    <t>El agente no realiza un resumen de la llamada, pero sí indica los próximos pasos, solicitando el envío de información por WhatsApp. No refuerza ningún canal de contacto.</t>
  </si>
  <si>
    <t>El agente busca reactivar una campaña de Rappi Ads ofreciendo dos semanas gratis de publicidad a cambio de que el restaurante active una promoción del 20%. El agente propone una co-inversión en la campaña. El restaurante no da una respuesta definitiva, pero se compromete a revisar la información enviada por WhatsApp y contactar al agente si está interesado.</t>
  </si>
  <si>
    <t>2f23ed61-fbb5-4e7f-a010-a44f127ecaee</t>
  </si>
  <si>
    <t>01:38</t>
  </si>
  <si>
    <t>+50672557007</t>
  </si>
  <si>
    <t>El agente Sabas de Rappi llama al restaurante para consultar sobre los horarios durante la Semana Santa y las posibles modificaciones. El contacto no puede proporcionar la información directamente y solicita que el agente envíe un mensaje de WhatsApp al número del restaurante para que el encargado pueda contactarlo y discutir los horarios y promociones.</t>
  </si>
  <si>
    <t>Agente: Enviar un mensaje de WhatsApp al número del restaurante (72557007) con información sobre los horarios de Semana Santa y promociones al 15% con combos.
Partner: Consultar con el encargado del restaurante y solicitar que devuelva la llamada al número de WhatsApp del agente.</t>
  </si>
  <si>
    <t>Es una primera llamada. El agente saluda, se identifica con su nombre y rol en Rappi, y menciona la plataforma de Rappi, confirmando implícitamente que está hablando con el negocio correcto.</t>
  </si>
  <si>
    <t>El agente no mantiene el control total de la llamada, ya que la persona que responde no puede proporcionar la información requerida y solicita un contacto posterior con el encargado. El agente se adapta a esta situación y acepta enviar la información por WhatsApp.</t>
  </si>
  <si>
    <t>La interacción fue efectiva. La persona que respondió fue atenta y colaborativa, aunque no pudo proporcionar la información solicitada directamente. El agente respondió de manera clara y respetuosa.</t>
  </si>
  <si>
    <t>El agente recapitula el tema de los horarios y promociones y acuerda enviar la información por WhatsApp, reforzando este canal de contacto.</t>
  </si>
  <si>
    <t>Se menciona la posibilidad de revisar el tema de las promociones al 15% con los combos, pero no se entra en detalles ni se define ningún plan de acción específico.</t>
  </si>
  <si>
    <t>287fb633-7150-4a47-be4d-9ab9a418ed69</t>
  </si>
  <si>
    <t>Positive</t>
  </si>
  <si>
    <t>01:20</t>
  </si>
  <si>
    <t>+50672864958</t>
  </si>
  <si>
    <t>El agente se comunica con el aliado para verificar si pudo ingresar a la aplicación con la contraseña enviada. El aliado confirma que pudo ingresar y pregunta cómo controlar la activación en la mañana. El agente se compromete a enviar un video explicativo por WhatsApp. También se habla de la impresora para las comandas.</t>
  </si>
  <si>
    <t>Responsable: Agente, Recursos: Video explicativo, Tarea: Enviar video por WhatsApp al aliado sobre cómo controlar la activación en la aplicación, Plazo: Inmediato</t>
  </si>
  <si>
    <t>Es una llamada de seguimiento. El agente saluda cordialmente. No se identifica formalmente, pero el cliente lo reconoce por su nombre, lo cual se considera válido. Menciona 'Rappi' al inicio de la llamada, confirmando implícitamente la marca.</t>
  </si>
  <si>
    <t>El agente mantiene el control de la llamada, respondiendo a la pregunta del aliado y ofreciendo enviar un video explicativo.</t>
  </si>
  <si>
    <t>La interacción es buena. El agente responde a la pregunta del aliado y se ofrece a ayudarle enviándole un video.</t>
  </si>
  <si>
    <t>El agente recapitula la llamada y los próximos pasos, y menciona que puede contactarle por WhatsApp.</t>
  </si>
  <si>
    <t>a204499f-2709-4bee-bdc8-bfda3399bd4b</t>
  </si>
  <si>
    <t>01:39</t>
  </si>
  <si>
    <t>+50683488669</t>
  </si>
  <si>
    <t>CR1774</t>
  </si>
  <si>
    <t>El agente se comunica con el aliado para informarle sobre el estado de la gestión del dispositivo (tablet). Confirma que el caso está en el área tecnológica y que están evaluando si envían un correo o una visita técnica. También confirma el horario en que el aliado podría recibir la visita técnica.</t>
  </si>
  <si>
    <t>agent: Dejar razón al área de soporte.
agent: Llamar nuevamente al aliado la próxima semana para confirmar el estado de la gestión.</t>
  </si>
  <si>
    <t>Es una llamada de seguimiento. El agente saluda al aliado. No se identifica con nombre y cargo, ni menciona el nombre de Rappi.</t>
  </si>
  <si>
    <t>El agente mantiene el control de la llamada, informa sobre la gestión y confirma la información.</t>
  </si>
  <si>
    <t>El agente responde a las preguntas del aliado y permite que éste se exprese.</t>
  </si>
  <si>
    <t>El agente hace un breve resumen de lo conversado y le indica los pasos a seguir al aliado.</t>
  </si>
  <si>
    <t>06c55452-1a32-4fa3-ac14-f389d3e2963b</t>
  </si>
  <si>
    <t>01:37</t>
  </si>
  <si>
    <t>+50685122026</t>
  </si>
  <si>
    <t>CR7852</t>
  </si>
  <si>
    <t>El agente de Rappi contacta a un aliado para darle seguimiento al proceso de cierre de su cuenta. El aliado informa que ya vendió la pizzería y que el nuevo dueño está valorando si continúa con la plataforma. El aliado ya envió la carta de retiro hace unos días y está a la espera de la resolución. El agente se ofrece a averiguar el estado del proceso y a contactar al aliado por WhatsApp.</t>
  </si>
  <si>
    <t>Responsible party: Agent, Required resources: Internal support, Specific task: Averiguar el estado del proceso de la carta de retiro, Agreed timelines: Not applicable
Responsible party: Agent, Required resources: WhatsApp, Specific task: Contactar al aliado por WhatsApp para darle respuesta, Agreed timelines: Not applicable</t>
  </si>
  <si>
    <t>Es una llamada de seguimiento. El agente saluda, pregunta por el dueño de la pizzeria Golden e identifica que trabaja en Rappi.</t>
  </si>
  <si>
    <t>El agente mantiene el control de la llamada, se adapta a la situación del aliado y ofrece darle seguimiento al proceso.</t>
  </si>
  <si>
    <t>El agente permite que el aliado se exprese y responde a sus preguntas de manera clara y efectiva.</t>
  </si>
  <si>
    <t>El agente resume el estado de la solicitud del partner, indica los pasos a seguir y le ofrece un canal de contacto para futuro.</t>
  </si>
  <si>
    <t>El agente identifica el riesgo de churn, pero no ofrece un plan de acción. El motivo del churn es la venta del negocio.</t>
  </si>
  <si>
    <t>d876c0cf-ce3d-4a77-a971-cf2b644a84fb</t>
  </si>
  <si>
    <t>01:12</t>
  </si>
  <si>
    <t>+50685494545</t>
  </si>
  <si>
    <t>CR1448</t>
  </si>
  <si>
    <t>El agente llama al restaurante Chaski para confirmar si trabajarán los días festivos jueves y viernes. Le informan que estarán cerrados hasta el lunes. El agente pregunta por el encargado para discutir el tema de las promociones al 20% y acuerdan que le comenten para que se pongan en contacto por WhatsApp.</t>
  </si>
  <si>
    <t>Partner: Comentar al encargado para que contacte al agente por WhatsApp para discutir promociones al 20%.</t>
  </si>
  <si>
    <t>Es una llamada de seguimiento. El agente saluda, se identifica y menciona el nombre del restaurante. Se considera que cumple con 'named_brand' porque el agente pregunta directamente por el encargado principal de Chaski.</t>
  </si>
  <si>
    <t>El agente mantiene el control de la llamada, preguntando directamente sobre el horario y luego gestionando la comunicación con el encargado.</t>
  </si>
  <si>
    <t>La interacción es fluida. El agente responde a todas las preguntas del aliado y se comunica de manera efectiva.</t>
  </si>
  <si>
    <t>El agente resume el acuerdo sobre el horario y menciona que el aliado comentará al encargado sobre la comunicación por WhatsApp, pero no ofrece ningún canal de contacto.</t>
  </si>
  <si>
    <t>Se menciona el tema de las promociones al 20% para aumentar las ventas, pero no se discuten detalles específicos sobre el tipo de campaña, el público objetivo o el presupuesto. El aliado expresa interés en discutirlo con el encargado. Por lo tanto, aunque se menciona el tema de la inversión en marketing (promociones), no se llega a concretar un plan de acción específico.</t>
  </si>
  <si>
    <t>12a94a68-4f8d-45ad-8f75-1f75905208ed</t>
  </si>
  <si>
    <t>06:33</t>
  </si>
  <si>
    <t>+50686811902</t>
  </si>
  <si>
    <t>El agente de Rappi, Sabas Ramírez, contacta a Camila Díaz de Señor Parrilla para hablar sobre los buenos resultados de conversión que han tenido. Le ofrece un beneficio para inversiones en publicidad, pero Camila expresa su preocupación por las políticas de cancelación de Rappi y solicita una solución antes de considerar la inversión. El agente se compromete a revisar las reclamaciones pendientes y le ofrece un programa de Comisión 0 para incentivar la inversión en publicidad. Quedan en contacto por WhatsApp.</t>
  </si>
  <si>
    <t>Responsible party: Agent; Required resources: Información de reclamaciones; Task: Revisar las reclamaciones pendientes de Señor Parrilla; Agreed timelines: Esta semana
Responsible party: Agent; Required resources: Correo electrónico; Task: Enviar información sobre el proyecto Comisión 0; Agreed timelines: Inmediato
Responsible party: Both; Required resources: WhatsApp; Task: Mantener comunicación para seguimiento; Agreed timelines: Continuo</t>
  </si>
  <si>
    <t>Revisión y solución a la política de cancelación de Rappi (35% de devolución)
Devolución del 100% en casos de cancelación no imputables al restaurante</t>
  </si>
  <si>
    <t>La llamada es del tipo 'First call (new contact)'. El agente saluda formalmente, se identifica con su nombre y rol, y confirma que está hablando con la persona y el restaurante correctos.</t>
  </si>
  <si>
    <t>El agente mantiene el control de la llamada, presenta una propuesta y se adapta a las objeciones de la contraparte ofreciendo soluciones y comprometiéndose a revisar los temas pendientes.</t>
  </si>
  <si>
    <t>La interacción fue buena, la agente permitió que la partner expresara sus inquietudes y respondió a sus preguntas, incluso ofreciendo soluciones para los problemas que no conocía en detalle.</t>
  </si>
  <si>
    <t>Al final de la llamada, el agente resume los puntos clave de la conversación, informa sobre los próximos pasos (envío de correo y contacto por WhatsApp) y refuerza el canal de contacto para futuras comunicaciones.</t>
  </si>
  <si>
    <t>El agente mencionó el tema de las cancelaciones y como esto afectaba la operación del restaurante, y propuso como solucionarlo a traves del programa de Comisión 0. Por lo tanto, sí hay un plan de acción detallado.</t>
  </si>
  <si>
    <t>El agente ofrece a la socia inversiones en Rappi Ads para mejorar la visibilidad, es una campaña Never Ads, pero la socia se niega porque no está de acuerdo con las políticas de cancelación. El agente como argumento fuerte ofrece resolver el tema de las cancelaciones e incluso el programa Comision 0.</t>
  </si>
  <si>
    <t>El agente identifica un riesgo de churn debido a problemas con las cancelaciones y ofrece un plan de acción para mitigar este riesgo. El plan consiste en revisar las reclamaciones y ofrecer el programa de Comisión 0 para mejorar la operación y la rentabilidad del restaurante.</t>
  </si>
  <si>
    <t>Mexico Post Sales</t>
  </si>
  <si>
    <t>dd3630ca-de77-421c-896a-b715606d723f</t>
  </si>
  <si>
    <t>06:36</t>
  </si>
  <si>
    <t>+50687231104</t>
  </si>
  <si>
    <t>CR306</t>
  </si>
  <si>
    <t>La llamada se centra en la reactivación de promociones para el restaurante. El agente ofrece publicidad gratuita durante dos semanas por parte de Rappi si el restaurante aplica un 20% de descuento en sus tres productos más vendidos. Inicialmente, el agente menciona combos existentes con un 10% de descuento, pero luego revisa el sistema y sugiere nuevos productos para la promoción. Finalmente, acuerdan aplicar un 20% de descuento a los combos y adicionar ofertas de 2x1 en productos específicos, y se confirma la configuración de horarios.</t>
  </si>
  <si>
    <t>Responsable: Agente; Recurso: WhatsApp; Tarea: Enviar recordatorio por WhatsApp de cómo queda configurada la campaña y cuándo estará activa la publicidad gratuita; Plazo: Inmediato.
Responsable: Agente; Recurso: WhatsApp; Tarea: Recibir la foto y descripción del producto 'Burrito Carne Mex con lechuga y Papas' del restaurante para incluirlo en la promoción 2x1; Plazo: Indefinido.
Responsable: Ambos; Recurso: N/A; Tarea: Revisar los resultados de la campaña en 15 días después de que se active; Plazo: 15 días.</t>
  </si>
  <si>
    <t>Es una llamada de seguimiento. El agente saluda ('Aló') e inmediatamente el cliente se identifica por nombre y marca, lo que elimina la necesidad de que el agente mencione el nombre de la marca. El agente responde al saludo y no se presenta, porque ya hubo contacto previo.</t>
  </si>
  <si>
    <t>El agente mantuvo el control de la llamada, guiando la conversación hacia el objetivo de reactivar las promociones. Aunque hubo un pequeño desorden al principio con los productos a promocionar, el agente logró rectificar y llegar a un acuerdo con el cliente.</t>
  </si>
  <si>
    <t>El agente responde todas las preguntas del cliente de forma clara y eficiente. Cuando no encuentra un producto específico, propone una solución alternativa, solicitando la información por WhatsApp.</t>
  </si>
  <si>
    <t>El agente proporciona un resumen de los puntos clave de la conversación, incluyendo los productos, descuentos y publicidad gratuita. También se indica que el contacto será a través de WhatsApp.</t>
  </si>
  <si>
    <t>Se negocia una campaña de markdowns y Rappi Ads. 
Rappi Ads: Se ofrece una campaña de Reactivación con co-inversión donde Rappi ofrece dos semanas de publicidad gratuita a cambio de que el restaurante aplique un 20% de descuento durante el primer mes.
Markdown: Se activará una campaña de 'Descuento en productos' y '2x1'.
Descuento en productos:
Se aplicará un 20% de descuento a los siguientes combos: Combo Tacos al Pastor y Sopa Azteca, Combo Torta del Chavo de Jamón y bebida y el Combo Super Quesadilla y bebida. La campaña aplica para usuarios PRO y NO PRO.
2x1:
Sopa Azteca grande de 16 onzas a 7800 colones.
Torta del Chavo de Jamón y Papas a 6950 colones.
Burrito Carne Mex con lechuga y Papas (pendiente confirmación vía WhatsApp).
La campaña aplica para usuarios PRO y NO PRO.</t>
  </si>
  <si>
    <t>El agente revisa el menú con el cliente para identificar productos específicos para las promociones, particularmente los combos y los productos para la oferta 2x1. Se solicita la información de un producto faltante por WhatsApp.</t>
  </si>
  <si>
    <t>8c2c1b3a-0421-4143-bca4-d46005a339c3</t>
  </si>
  <si>
    <t>+50687898203</t>
  </si>
  <si>
    <t>CR5366</t>
  </si>
  <si>
    <t>El agente Sabas contacta al aliado para ayudarle a cambiar la contraseña de la aplicación, ya que no ha podido hacerlo por su cuenta. Le ofrece enviarle un mensaje por WhatsApp para facilitar el proceso. Además, el agente le informa que el menú ya está configurado y le ofrece información sobre las promociones del 15%.</t>
  </si>
  <si>
    <t>Responsible party: Agente, Required resources: WhatsApp, Specific task to be completed: Enviar mensaje por WhatsApp con instrucciones para cambiar la contraseña, Agreed timelines: Inmediato</t>
  </si>
  <si>
    <t>Es una llamada de seguimiento. El agente saluda, se identifica con nombre y rol en Rappi y menciona Ciudad de Rappi. Se considera que cumple con 'named_brand' porque menciona 'Rappi' al inicio de la llamada, confirmando el contexto de la misma.</t>
  </si>
  <si>
    <t>El agente mantiene el control de la llamada al ofrecer una solución para el problema de la contraseña y al informar sobre la configuración del menú y las promociones.</t>
  </si>
  <si>
    <t>La interacción es fluida y el agente responde a las necesidades del aliado.</t>
  </si>
  <si>
    <t>El agente hace un resumen de lo que se habló, indica los siguientes pasos y menciona el canal de contacto (WhatsApp).</t>
  </si>
  <si>
    <t>Se menciona el tema de las promociones del 15%, pero no se da detalles específicos ni se propone un plan de acción. No se habla de Rappi Ads.</t>
  </si>
  <si>
    <t>El agente menciona que el tema del menú ya quedó configurado, pero no se da detalles ni se propone un plan de acción específico. No se solicitó un catálogo en PDF.</t>
  </si>
  <si>
    <t>c7d315a1-fbcd-4f2c-99b2-50a69bd0159f</t>
  </si>
  <si>
    <t>03:39</t>
  </si>
  <si>
    <t>+50688672209</t>
  </si>
  <si>
    <t>CR7695</t>
  </si>
  <si>
    <t>La agente contacta al aliado para confirmar el horario de apertura para los días jueves y viernes, donde el aliado indica que no abrirá. Se consulta sobre el movimiento de la tienda con las promociones activadas, el aliado indica que los pedidos están bajos. La agente ofrece cambiar la promoción de combo nuggets con papas por combo hamburguesa con papas, y el plato de full papas por un perro caliente o taco. El aliado propone añadir estos combos en vez de reemplazar los otros. La agente acepta y le indica que en 15 días le dará los resultados de la campaña por WhatsApp. Finalmente, la agente ofrece colocar publicidad de su presupuesto si es necesario.</t>
  </si>
  <si>
    <t>agent: Revisar los resultados de la campaña en 15 días y enviar la información por WhatsApp.</t>
  </si>
  <si>
    <t>La llamada es de seguimiento. El agente saluda formalmente, se identifica con nombre, apellido y la plataforma Rappi y nombra al aliado.</t>
  </si>
  <si>
    <t>El agente mantiene el control de la llamada, proponiendo soluciones a la baja cantidad de pedidos del aliado.</t>
  </si>
  <si>
    <t>El agente responde a todas las preguntas del aliado de forma clara y sin interrupciones.</t>
  </si>
  <si>
    <t>El agente recapituló el tema conversado y explica los próximos pasos, pero no brinda un canal de contacto.</t>
  </si>
  <si>
    <t>Se habló de la posibilidad de invertir en publicidad del presupuesto de la agente en caso de ser necesario. Se habló de una campaña de descuento del 15% en el combo alitas con papas, combo nuggets con papas y full papas. El agente propone cambiar el combo nuggets con papas por combo hamburguesa con papas, y el plato de full papas por un perro caliente o taco.</t>
  </si>
  <si>
    <t>El agente sugiere cambiar los productos del combo para aumentar las ventas.</t>
  </si>
  <si>
    <t>8ca605bf-72c7-4086-ac88-bf77ae5b5350</t>
  </si>
  <si>
    <t>01:47</t>
  </si>
  <si>
    <t>+50688917078</t>
  </si>
  <si>
    <t>CR7669</t>
  </si>
  <si>
    <t>El agente contacta al restaurante para verificar los horarios de atención durante Semana Santa y aprovecha la oportunidad para ofrecer descuentos en el menú. Se acuerda aplicar un 15% de descuento a los tacos de pescado, birria y pastor, a cambio de dos semanas gratis de publicidad.</t>
  </si>
  <si>
    <t>Agent: Enviar confirmación por WhatsApp con la información de los descuentos y la publicidad.</t>
  </si>
  <si>
    <t>Esta es una llamada de seguimiento. El agente saluda, se identifica y menciona el nombre de Rappi, confirmando implícitamente que está hablando con el restaurante correcto al mencionar que es para modificar los horarios de semana santa.</t>
  </si>
  <si>
    <t>El agente mantiene el control de la llamada, guiando al restaurante hacia un acuerdo beneficioso para ambas partes.</t>
  </si>
  <si>
    <t>El agente permite que el restaurante se exprese y responde a sus preguntas de manera clara y efectiva.</t>
  </si>
  <si>
    <t>Al finalizar la llamada, el agente recapitula los puntos clave, indica los próximos pasos y proporciona su información de contacto por WhatsApp.</t>
  </si>
  <si>
    <t>El agente propone una inversión en marketing combinando descuentos y publicidad. Se ofrece un descuento del 15% en tacos de pescado, birria y pastor (Discount on product), a cambio de dos semanas de publicidad gratis (With co-investment). Se trata de una activación, ya que se propone por primera vez una campaña que incluye Rappi Ads (Never Ads) al ofrecer las dos semanas gratis de publicidad.</t>
  </si>
  <si>
    <t>El agente menciona el menú al preguntar sobre productos especiales de temporada y luego sugiere aplicar descuentos a ciertos tacos, lo que implica una modificación en la presentación del menú.</t>
  </si>
  <si>
    <t>ad7f4c32-72de-41da-bedd-4a237231ccf1</t>
  </si>
  <si>
    <t>03:45</t>
  </si>
  <si>
    <t>+50689118083</t>
  </si>
  <si>
    <t>CR1210</t>
  </si>
  <si>
    <t>La agente llama a la señora Soraida para confirmar los horarios de Semana Santa y actualizar el menú. Se confirma que el restaurante trabajará en horario normal y se actualiza una promoción de un combo que no estaba funcionando por una promoción de sushi de 30 piezas, que según la dueña es la que más se vende en otras plataformas.</t>
  </si>
  <si>
    <t>Agente: Configurar la nueva promoción del sushi de 30 piezas y dar seguimiento el 15 de marzo.</t>
  </si>
  <si>
    <t>Es una llamada de seguimiento. El agente saluda formalmente, se identifica y menciona la marca Rappi, confirmando implícitamente que está hablando con el restaurante correcto.</t>
  </si>
  <si>
    <t>El agente mantiene el control de la llamada, guía a la socia en la confirmación de horarios y la actualización del menú, proponiendo soluciones a la falta de movimiento en la promoción anterior.</t>
  </si>
  <si>
    <t>La interacción entre el agente y la socia es fluida y respetuosa. La socia responde a las preguntas y el agente le propone soluciones a las problemáticas.</t>
  </si>
  <si>
    <t>El agente realiza un resumen de la llamada al final y le indica los próximos pasos a seguir. No refuerza los canales de contacto.</t>
  </si>
  <si>
    <t>Se conversó sobre la promoción del combo sagging en caramelo, que no estaba funcionando. Se decide cambiarlo por una promoción de sushi de 30 piezas.</t>
  </si>
  <si>
    <t>Se actualiza la promoción de combo sagging en caramelo por una promoción del sushi de 30 piezas, teniendo en cuenta que es el producto que más se vende en otras plataformas.</t>
  </si>
  <si>
    <t>8fd3a8ee-a016-4d57-a4a9-0ac4723301d4</t>
  </si>
  <si>
    <t>02:06</t>
  </si>
  <si>
    <t>+50622325157</t>
  </si>
  <si>
    <t>CR6641</t>
  </si>
  <si>
    <t>La llamada trata sobre un problema de conexión que el restaurante Faissan Dorado Duruca ha tenido desde el 25 del mes anterior. El agente Sabas informa al restaurante que la aplicación está bien, pero que los compañeros no la han encendido debido a arreglos en los sistemas de facturación. El restaurante informa que desde ese día retomaran la operación, y el agente pregunta sobre cambios en promociones y menú, a lo que el restaurante responde que todo sigue igual.</t>
  </si>
  <si>
    <t>La llamada es de seguimiento. El agente saluda al cliente, se identifica con su nombre y cargo en Rappi, y menciona el nombre del restaurante, confirmando que está hablando con el contacto correcto.</t>
  </si>
  <si>
    <t>El agente lleva el control de la llamada al preguntar sobre promociones y menús después de resolver el problema de conexión, manteniendo una conversación organizada.</t>
  </si>
  <si>
    <t>El agente interactúa bien con el partner, respondiendo a sus preguntas y comunicándose de manera efectiva.</t>
  </si>
  <si>
    <t>El agente realiza un resumen de la gestión realizada al preguntar si hay algo más en lo que pueda ayudar. No se proporciona información de contacto adicional.</t>
  </si>
  <si>
    <t>No applicable</t>
  </si>
  <si>
    <t>El agente pregunta por qué no se han conectado en una semana pero no propone un plan de acción para mitigar un posible churn. Se limita a preguntar y aceptar la respuesta.</t>
  </si>
  <si>
    <t>El agente pregunta sobre el menú pero no hay una propuesta para optimizar la visualización o el contenido del mismo. No se solicita catálogo en PDF.</t>
  </si>
  <si>
    <t>7fc7b3d4-0cb2-4dc4-9dc1-104993fad22d</t>
  </si>
  <si>
    <t>01:27</t>
  </si>
  <si>
    <t>+50622330126</t>
  </si>
  <si>
    <t>El agente Sinia se contacta con Sabas de Rapi para verificar si se pudo revisar el dispositivo de la aplicación para conectarlos nuevamente. Debido a que la persona encargada está ocupada en una reunión, se acuerda reagendar la llamada para la tarde. El agente Sabas enviará la guía de conexión por WhatsApp y la información de las promociones al 20%.</t>
  </si>
  <si>
    <t>agent |  Persona encargada | Llamar al cliente para revisar el dispositivo de la aplicación |  Tarde
partner | WhatsApp | Enviar guía de conexión e información de promociones al 20% | Inmediato</t>
  </si>
  <si>
    <t>La llamada es de seguimiento. El agente saluda formalmente y se identifica con su nombre. No nombra la marca porque ya es una conversación establecida.</t>
  </si>
  <si>
    <t>El agente no tiene el control de la llamada porque no puede dar la información solicitada y debe reagendar la llamada.</t>
  </si>
  <si>
    <t>El partner interactúa de manera cordial y responde a las preguntas. El agente se muestra predispuesto a ayudar aunque no pueda resolver el problema en el momento.</t>
  </si>
  <si>
    <t>El agente no hace un resumen de la llamada, pero indica los próximos pasos y ofrece un canal de contacto.</t>
  </si>
  <si>
    <t>Se menciona la información de las promociones al 20%, pero no se detalla el tipo de campaña, usuarios, o duración.</t>
  </si>
  <si>
    <t>8adba616-37f1-4dac-9598-2280a3b4aa77</t>
  </si>
  <si>
    <t>+50622392498</t>
  </si>
  <si>
    <t>CR1793</t>
  </si>
  <si>
    <t>El agente de Rappi contacta al restaurante Santa Parrilla para hablar sobre promociones del 20% que quedaron pendientes y revisar si hay modificaciones de horario o productos en el menú para el mes actual. La persona encargada no está disponible, por lo que se acuerda reprogramar la llamada para el día siguiente en el horario de apertura.</t>
  </si>
  <si>
    <t>Agent: Llamar al restaurante Santa Parrilla al día siguiente en el horario de apertura para hablar sobre las promociones del 20% y revisar posibles modificaciones en el menú y horario.</t>
  </si>
  <si>
    <t>Es una llamada de seguimiento. El agente saluda, se identifica y menciona la plataforma Rappi, pero no pregunta directamente si está hablando con el restaurante correcto. La confirmación es implícita al mencionar el nombre del restaurante en el saludo inicial.</t>
  </si>
  <si>
    <t>El agente mantiene el control de la llamada, propone una solución cuando no puede hablar con el contacto principal y reprograma la llamada.</t>
  </si>
  <si>
    <t>El agente permite que el cliente hable sin interrupciones, responde a sus preguntas y se comunica de manera clara y efectiva.</t>
  </si>
  <si>
    <t>El agente resume el motivo de la llamada y confirma los próximos pasos, pero no proporciona información de contacto adicional.</t>
  </si>
  <si>
    <t>El agente menciona las promociones del 20% que quedaron pendientes, por lo que se considera que presenta un plan de acción al respecto. No se discuten detalles específicos sobre el tipo de campaña o los usuarios a los que va dirigida.</t>
  </si>
  <si>
    <t>El agente menciona revisar el menú, lo que implica revisar la configuración del mismo, por lo que se considera que presenta un plan de acción al respecto.</t>
  </si>
  <si>
    <t>d4cff223-93f7-4c4e-95c8-fd9525eaa051</t>
  </si>
  <si>
    <t>01:43</t>
  </si>
  <si>
    <t>+50622802945</t>
  </si>
  <si>
    <t>La agente llama al aliado para confirmar si han tenido fallas en la aplicación y si tienen cambios de precios pendientes en el menú. Además, le pregunta sobre la propuesta de promociones al 20% en dos productos para aumentar las ventas. El aliado indica que debe hablar con su jefe directo, Doña Rocío, y le proporciona el número de contacto para coordinar una llamada al día siguiente.</t>
  </si>
  <si>
    <t>agent: Llamar a Doña Rocío al 8990 4935 mañana en la tarde para hablar sobre la promoción del 20% en dos productos.</t>
  </si>
  <si>
    <t>Es una llamada de seguimiento. El agente saluda, no se identifica con nombre y rol pero el aliado ya conoce que es de Rappi. Menciona a Rappi al principio, lo que valida que ambos saben de qué se trata la llamada.</t>
  </si>
  <si>
    <t>La agente mantiene el control de la llamada, preguntando sobre los temas clave y coordinando la siguiente llamada.</t>
  </si>
  <si>
    <t>El aliado responde a las preguntas de la agente de manera concisa y proporciona la información solicitada.</t>
  </si>
  <si>
    <t>La agente no realiza un resumen de la llamada al final, pero sí indica los siguientes pasos.</t>
  </si>
  <si>
    <t>La agente propone una promoción de descuento del 20% en dos productos, pero el aliado indica que debe hablarlo con su jefe directo. No se especifican detalles adicionales sobre el tipo de usuario al que se dirigiría la promoción ni se profundiza en el tema de Ads.</t>
  </si>
  <si>
    <t>2226d6d9-bbb8-4e96-8650-16fc1bdb4f5d</t>
  </si>
  <si>
    <t>03:27</t>
  </si>
  <si>
    <t>La agente contacta a la señora Laura del restaurante Pupusería Familiar para indagar sobre la falta de actividad en la plataforma Rappi durante las últimas tres semanas. La señora Laura explica que tiene problemas de conexión a internet debido a que comparte la tablet con otras aplicaciones. La agente le indica que le enviaron un correo electrónico con una guía de conectividad. Finalmente, la agente registra el argumento en el sistema y coordina que el asesor Sabas la contacte para revisar la situación.</t>
  </si>
  <si>
    <t>Responsible party: Agent, Required resources: System access, Specific task: Registrar el argumento de la señora Laura en el sistema., Agreed timelines: Inmediato
Responsible party: Agent, Required resources: Contact information, Specific task: Coordinar para que el asesor Sabas contacte a la señora Laura este fin de semana., Agreed timelines: Fin de semana</t>
  </si>
  <si>
    <t>La llamada es de seguimiento. La agente saluda formalmente, se identifica y menciona el nombre del restaurante, confirmando implícitamente que está hablando con el contacto correcto.</t>
  </si>
  <si>
    <t>La agente mantiene el control de la conversación al preguntar sobre la situación del restaurante y ofrecer una solución. Sin embargo, no profundiza en ofrecer alternativas inmediatas más allá de la guía de conectividad ya enviada.</t>
  </si>
  <si>
    <t>La interacción fue respetuosa y efectiva. La agente permitió que la señora Laura explicara la situación y respondió a sus inquietudes de manera clara.</t>
  </si>
  <si>
    <t>La agente no proporciona un resumen de la conversación, pero indica los próximos pasos a seguir.</t>
  </si>
  <si>
    <t>La agente menciona la falta de contactabilidad y la razón dada por la cliente es la falla de internet, pero no presenta un plan de acción concreto.</t>
  </si>
  <si>
    <t>cc1ca5dc-4f8b-4dca-aba4-94e4310d25ef</t>
  </si>
  <si>
    <t>01:48</t>
  </si>
  <si>
    <t>+50640523000</t>
  </si>
  <si>
    <t>El agente recibe una llamada de Savage de Rappi quien busca a Ileana del área de contabilidad para confirmar el proceso de pago de una deuda con Rappi. El agente se compromete a dejarle el mensaje a Ileana.</t>
  </si>
  <si>
    <t>Agente: Dejar el mensaje a Ileana sobre la llamada de Savage de Rappi para confirmar el proceso de pago de la deuda.</t>
  </si>
  <si>
    <t>Esta es una llamada de seguimiento iniciada por el partner. El agente contesta con un saludo, pero no se identifica a sí mismo. Se considera que 'Monster Pizza San Pedro' implícitamente confirma la marca.</t>
  </si>
  <si>
    <t>El agente mantiene el control de la llamada, escuchando la solicitud del partner y ofreciendo dejar el mensaje.</t>
  </si>
  <si>
    <t>El agente responde a las preguntas del partner de manera clara y sin interrupciones, incluso cuando no conoce la información sobre Ileana.</t>
  </si>
  <si>
    <t>El agente no proporciona un resumen de la llamada ni refuerza la información de contacto.</t>
  </si>
  <si>
    <t>aa824d67-1f40-4034-befe-f3ee10ffe1ba</t>
  </si>
  <si>
    <t>01:52</t>
  </si>
  <si>
    <t>+50683373791</t>
  </si>
  <si>
    <t>El agente contacta al restaurante para hablar con el Sr. Helmer sobre promociones y publicidad, pero no se encuentra disponible. Habla con el administrador quien informa que Helmer está ocupado y que él no tiene la autoridad para tomar decisiones sobre campañas. El agente ofrece enviar la información por correo para que la revisen y acuerdan quedar pendientes.</t>
  </si>
  <si>
    <t>La llamada es un Follow-up Call. El agente saluda, se identifica y nombra la marca Rappi al preguntar por Helmer, confirmando implícitamente que está hablando con el restaurante correcto.</t>
  </si>
  <si>
    <t>El agente no mantiene el control de la llamada ya que no logra hablar con el tomador de decisiones ni obtener ningún compromiso, adaptándose a la situación pero sin poder avanzar en el objetivo inicial.</t>
  </si>
  <si>
    <t>El agente permite que el administrador hable sin interrupciones, responde a sus preguntas y se comunica de manera efectiva, aunque la conversación no avance según lo planeado.</t>
  </si>
  <si>
    <t>El agente realiza un breve resumen de la llamada y menciona los siguientes pasos (enviar la información por correo), pero no proporciona un canal de contacto específico.</t>
  </si>
  <si>
    <t>El agente ofrece promociones y publicidad al restaurante, específicamente mencionando dos semanas de publicidad gratis. Se trata de una oferta de Never ads con co-inversión, pero no se llega a ningún acuerdo concreto ya que el tomador de decisiones no está disponible.</t>
  </si>
  <si>
    <t>1c961111-fcef-4e7a-820e-5c1263c9f8f9</t>
  </si>
  <si>
    <t>01:03</t>
  </si>
  <si>
    <t>+50683478794</t>
  </si>
  <si>
    <t>CR7698</t>
  </si>
  <si>
    <t>El agente contacta al aliado para informarle sobre el estado de su solicitud de retiro de Shinau y Nagoya. Como aún no ha recibido confirmación del soporte, el agente se ofrece a enviarle el formato de la carta de retiro por WhatsApp para que la complete y se la reenvíe. El agente se encargará de finalizar el trámite y comunicar cualquier novedad a través del chat.</t>
  </si>
  <si>
    <t>Responsible party: agent. Required resources: WhatsApp. Specific task to be completed: Enviar el formato de la carta de retiro al aliado por WhatsApp. Agreed timelines: Inmediato.
Responsible party: partner. Required resources: Formato de carta de retiro (recibido por WhatsApp). Specific task to be completed: Completar el formato con la información requerida y enviarlo al agente por WhatsApp. Agreed timelines: Sin especificar.</t>
  </si>
  <si>
    <t>Esta es una llamada de seguimiento. El agente saluda al aliado, se identifica nuevamente mencionando su nombre y rol en Rappi, y valida la marca al mencionar 'Sabas de Rapi'.</t>
  </si>
  <si>
    <t>El agente mantiene el control de la llamada, informando al aliado sobre el estado de su solicitud y ofreciendo una solución para agilizar el proceso.</t>
  </si>
  <si>
    <t>El agente se comunica de manera clara y comprensible, respondiendo a las preguntas del aliado y ofreciendo soluciones prácticas.</t>
  </si>
  <si>
    <t>El agente indica los siguientes pasos al aliado, que son el envío del documento, llenado y retorno del mismo. No se realiza un resumen general de la conversación y no deja un contacto explicito para futuras interacciones.</t>
  </si>
  <si>
    <t>El agente está gestionando el retiro de dos restaurantes del aliado. Se identifica un riesgo de churn, pero el agente no propone un plan de acción para evitarlo.</t>
  </si>
  <si>
    <t>e377acb4-8d14-4554-943d-9176e4c297a7</t>
  </si>
  <si>
    <t>Negative</t>
  </si>
  <si>
    <t>01:54</t>
  </si>
  <si>
    <t>+50689028626</t>
  </si>
  <si>
    <t>CR1085</t>
  </si>
  <si>
    <t>El agente Sabas de Rappi contacta a Silvio para discutir una propuesta sobre las promociones. Silvio rechaza la propuesta debido a los altos costos y comisiones, solicitando la eliminación de todas las promociones en sus restaurantes. El agente ofrece una propuesta de comisión cero y se compromete a enviar la información por WhatsApp para su revisión.</t>
  </si>
  <si>
    <t>agent: Enviar información sobre la propuesta de comisión cero a Silvio por WhatsApp.</t>
  </si>
  <si>
    <t>Silvio solicita la eliminación de todas las promociones debido a los altos costos y comisiones.</t>
  </si>
  <si>
    <t>Esta es una llamada de seguimiento. El agente saluda, se identifica como Sabas de Rappi y menciona el tema de las promociones, confirmando que se está hablando con el restaurante correcto.</t>
  </si>
  <si>
    <t>El agente intenta proponer alternativas, pero el socio está muy firme en su decisión de no hacer promociones. El agente se adapta ofreciendo enviar información por WhatsApp, pero no logra cambiar la opinión del socio.</t>
  </si>
  <si>
    <t>El agente permite que el socio exprese sus preocupaciones y responde a sus objeciones con una propuesta alternativa. La comunicación es clara y comprensible.</t>
  </si>
  <si>
    <t>El agente no recapitula los puntos clave de la conversación, pero sí indica el siguiente paso: enviar la información por WhatsApp.</t>
  </si>
  <si>
    <t>Se discute la posibilidad de promociones (markdown), pero el socio se niega a activar o mantenerlas debido a los altos costos y bajas ganancias. No se menciona nada sobre Rappi Ads. El agente no propone un plan de acción específico con respecto a la promoción. El socio expresa su deseo de eliminar las promociones activas.</t>
  </si>
  <si>
    <t>44794d9d-a56a-4cba-88eb-870472164b21</t>
  </si>
  <si>
    <t>00:32</t>
  </si>
  <si>
    <t>El agente intenta comunicarse con la señora Soraida del restaurante Tomás, pero la comunicación es interrumpida debido a problemas de audio. El agente se ofrece a volver a llamar.</t>
  </si>
  <si>
    <t>La llamada es un primer contacto. El agente saluda formalmente, menciona el nombre del restaurante, pero no se identifica a sí mismo. Se considera que nombra la marca porque pregunta directamente por la señora Soraida del restaurante Tomás, estableciendo que es la marca correcta.</t>
  </si>
  <si>
    <t>El agente pierde el control de la llamada debido a la mala calidad del audio.</t>
  </si>
  <si>
    <t>La interacción se ve interrumpida por la mala calidad del audio, impidiendo una comunicación efectiva.</t>
  </si>
  <si>
    <t>No hay cierre de la llamada porque la comunicación se interrumpe.</t>
  </si>
  <si>
    <t>e7493b36-234d-4a17-834f-e18540f3ae80</t>
  </si>
  <si>
    <t>01:35</t>
  </si>
  <si>
    <t>La agente contacta a la Señora Soraida para hablar sobre Rappi, pero debido a problemas de señal por estar en transporte público, acuerdan reprogramar la llamada para el día siguiente a las 2 de la tarde.</t>
  </si>
  <si>
    <t>Agente: Llamar a la Señora Soraida mañana a las 2 de la tarde.</t>
  </si>
  <si>
    <t>Es una primera llamada. La agente saluda con 'Aló'. Se identifica como 'Laura Páez, eh, mi ejecutivo comercial de Rappi'. No pregunta directamente si habla con la marca correcta, pero la Señora Soraida responde al saludo confirmando que es ella.</t>
  </si>
  <si>
    <t>La agente no tiene el control total de la llamada debido a los problemas de señal. Adapta la conversación para reprogramarla.</t>
  </si>
  <si>
    <t>La Señora Soraida interactúa de manera efectiva a pesar de los problemas de señal por parte del agente.</t>
  </si>
  <si>
    <t>La agente realiza un resumen de la llamada y acuerda un próximo paso con el cliente. No proporciona un canal de contacto.</t>
  </si>
  <si>
    <t>4be84454-18a0-4caf-b4b3-0a09e9b5fd22</t>
  </si>
  <si>
    <t>+50689877979</t>
  </si>
  <si>
    <t>CR1710</t>
  </si>
  <si>
    <t>El agente contacta al aliado para confirmar si revisó el correo sobre promociones y campañas. El aliado indica que no tiene respuesta de su jefa. El agente le recuerda la propuesta del 20% de descuento y 7000 colones. También pregunta sobre problemas de conexión y si el menú y precios siguen iguales.</t>
  </si>
  <si>
    <t>Responsable: Agente; Recurso: WhatsApp, Correo; Tarea: Quedar pendiente de la respuesta del aliado sobre la propuesta de promociones y campañas; Plazo: Indefinido
Responsable: Aliado; Recurso: Correo; Tarea: Revisar el correo de las promociones y las campañas y dar una respuesta; Plazo: Indefinido</t>
  </si>
  <si>
    <t>Es una llamada de seguimiento. El agente saluda, se identifica y menciona a Rappi. El aliado confirma que es el Señor Cristian por lo que se considera que identifica la marca.</t>
  </si>
  <si>
    <t>El agente mantiene el control de la llamada al preguntar sobre las promociones, problemas de conexión y menú/precios.</t>
  </si>
  <si>
    <t>El agente permite hablar al aliado, responde a sus comentarios y se comunica de manera efectiva.</t>
  </si>
  <si>
    <t>El agente resume los puntos clave de la llamada y menciona los próximos pasos, asegurando la comprensión del aliado.</t>
  </si>
  <si>
    <t>Se menciona la posibilidad de ofrecer promociones y campañas (markdown) pero no se concreta ninguna acción específica ni se detalla el tipo de campaña ni los porcentajes de descuento. No se habla nada sobre Rappi Ads. La propuesta es un descuento del 20% con 7000 colones.</t>
  </si>
  <si>
    <t>cc19e8ae-f412-4162-ad05-dcacae490dda</t>
  </si>
  <si>
    <t>04:55</t>
  </si>
  <si>
    <t>El agente Laura Páez se comunica con el restaurante Wiwi la Crepe para verificar el horario y el catálogo. Inicialmente, habla con una persona que no es la encargada y luego habla con María Fernanda, quien indica que la información del horario y promociones se maneja directamente desde la oficina central. No se realiza ninguna gestión específica durante la llamada, solo se valida información general.</t>
  </si>
  <si>
    <t>La llamada es un Follow-up call. El agente saluda formalmente, se identifica y menciona el nombre del restaurante al inicio de la conversación, confirmando la correcta comunicación.</t>
  </si>
  <si>
    <t>El agente no tiene mucho control de la llamada porque la información que busca solo la maneja la oficina central del restaurante y no la persona con la que habla.</t>
  </si>
  <si>
    <t>La interacción con el partner fue cordial. El agente no interrumpió y respondió a las preguntas dentro de lo que sabía, delegando el resto a la oficina central.</t>
  </si>
  <si>
    <t>El agente no proporciona un resumen de la llamada ni informa sobre los siguientes pasos a seguir. Tampoco refuerza ningún canal de contacto.</t>
  </si>
  <si>
    <t>El agente menciona un 15% de descuento que están manejando, pero no propone ninguna campaña específica ni ofrece detalles sobre la misma. Indica que las promociones las manejan desde la oficina.</t>
  </si>
  <si>
    <t>El agente pregunta sobre el catálogo, pero no propone ninguna acción concreta para mejorarlo. No se solicitó un catálogo en PDF.</t>
  </si>
  <si>
    <t>e523631d-8c7b-4472-90ad-83c04d4c7b9c</t>
  </si>
  <si>
    <t>00:46</t>
  </si>
  <si>
    <t>+50622035109</t>
  </si>
  <si>
    <t>CR475</t>
  </si>
  <si>
    <t>El agente contacta al restaurante 'Se dice el rey' para hablar con el encargado, pero este se encuentra ocupado y solicita que lo contacten en 15 minutos. No se profundiza en el motivo de la llamada.</t>
  </si>
  <si>
    <t>Esta es una primera llamada al restaurante. El agente saluda formalmente, se identifica como ejecutiva comercial de Rappi y pregunta si habla con el encargado del restaurante 'Se dice el rey'.</t>
  </si>
  <si>
    <t>El agente no logra mantener el control de la llamada, ya que el encargado del restaurante indica que está ocupado y solicita que lo llamen más tarde.</t>
  </si>
  <si>
    <t>La interacción es breve. El encargado responde a las preguntas del agente y solicita que lo contacten en 15 minutos.</t>
  </si>
  <si>
    <t>No hay cierre como tal, solo se acuerda volver a llamar en 15 minutos. El agente no proporciona un resumen de la llamada ni refuerza los canales de contacto.</t>
  </si>
  <si>
    <t>8fef9eb9-04c7-426b-ac83-4179c94614ca</t>
  </si>
  <si>
    <t>+50622218753</t>
  </si>
  <si>
    <t>CR813</t>
  </si>
  <si>
    <t>El agente llama al restaurante para actualizar el menú y preguntar sobre problemas recientes. El agente ofrece enviar información por WhatsApp para revisar la activación en segundo plano y el seguimiento de las promociones del Arroz Chaufa. La persona que contesta el teléfono no es la encargada, pero el agente acuerda enviar la información por WhatsApp.</t>
  </si>
  <si>
    <t>Responsible party: Agent
Required resources: WhatsApp
Specific task to be completed: Enviar información sobre la actualización del menú y la activación en segundo plano del tiempo de las comidas por WhatsApp.
Agreed timelines: Esta misma tarde.</t>
  </si>
  <si>
    <t>El problema principal es que no se le pare el tiempo a las comidas, por lo que a veces el repartidor llega muy pronto.</t>
  </si>
  <si>
    <t>Es una llamada de seguimiento. El agente saluda pero no se identifica completamente ni pregunta si está hablando con el restaurante correcto, asume que sí, ya que el cliente sí confirma que habla con Saba de la plataforma Rappi.</t>
  </si>
  <si>
    <t>El agente mantiene el control de la llamada al adaptarse a la situación de que la persona que contestó no es la encargada y ofrece una solución.</t>
  </si>
  <si>
    <t>La interacción con el aliado es buena, el aliado responde a las preguntas y comenta el problema que tienen con los tiempos de entrega.</t>
  </si>
  <si>
    <t>El agente resume los puntos clave y ofrece contacto por WhatsApp.</t>
  </si>
  <si>
    <t>El agente identifica un problema con los tiempos de preparación de la comida y la llegada del repartidor, y propone una solución: revisar la activación en segundo plano.</t>
  </si>
  <si>
    <t>Se menciona el seguimiento a las promociones del 20% en el Arroz Chaufa, lo que indica una campaña de descuento activa. No se especifican detalles adicionales sobre la campaña o negociación.</t>
  </si>
  <si>
    <t>El agente menciona la actualización del menú y pregunta si hay cambios, lo que implica una revisión del surtido y la presentación de los productos. El plan de acción es actualizar el menú según los cambios realizados.</t>
  </si>
  <si>
    <t>2ab69fee-b67a-4a1a-9ebd-7e412aa5bb14</t>
  </si>
  <si>
    <t>04:25</t>
  </si>
  <si>
    <t>+50622243851</t>
  </si>
  <si>
    <t>CR882</t>
  </si>
  <si>
    <t>El agente Sabas de Rappi contacta al Sr. Eric del restaurante Bericopa para ofrecerle la posibilidad de unirse a un programa de Comisión Cero durante tres años a cambio de invertir ese presupuesto en campañas de visibilidad y promociones. El cliente se muestra reacio debido a sus márgenes ajustados y su estrategia de precios bajos y calidad, pero se muestra dispuesto a escuchar la propuesta. El agente se compromete a enviar la información por correo y hacer seguimiento la próxima semana.</t>
  </si>
  <si>
    <t>Responsible party: Agent, Required resources: Email with information about the Comisión Cero program and catalog review, Specific task to be completed: Send the email to Sr. Eric, Agreed timelines: This week
Responsible party: Agent, Required resources: WhatsApp, Specific task to be completed: Follow up with Sr. Eric next week to discuss the proposal, Agreed timelines: Next week</t>
  </si>
  <si>
    <t>Margen de utilidad muy pequeño.
Comisión alta de Rappi.
Precios bajos.
El cliente indica que su producto es de primera gama y a un buen precio.</t>
  </si>
  <si>
    <t>Esta es una llamada de seguimiento. El agente saluda, se identifica con su nombre y rol en Rappi, y menciona la marca confirmando que está hablando con el restaurante correcto.</t>
  </si>
  <si>
    <t>El agente mantiene el control de la llamada, presentando una propuesta y adaptándose a la respuesta del cliente. A pesar de la reticencia inicial del cliente, el agente persiste y ofrece enviar la información por correo para su revisión.</t>
  </si>
  <si>
    <t>El agente permite que el cliente se exprese, responde a sus preguntas y ofrece soluciones alternativas, demostrando buena comunicación y adaptabilidad.</t>
  </si>
  <si>
    <t>El agente recapitula los puntos clave de la conversación, informa al cliente sobre los próximos pasos (envío de información por correo y seguimiento la próxima semana) y refuerza el canal de contacto (WhatsApp).</t>
  </si>
  <si>
    <t>El agente ofrece al restaurante un programa de Comisión Cero a cambio de invertir el presupuesto en campañas de visibilidad y promociones, sin embargo, no se especifican detalles sobre Rappi Ads o Markdowns. No applicable.</t>
  </si>
  <si>
    <t>El agente pregunta sobre cambios recientes en el menú y ofrece revisar el catálogo. Se solicita un PDF del catálogo para su revisión.</t>
  </si>
  <si>
    <t>c917ef0c-25e5-4dc3-8339-4999f08287d2</t>
  </si>
  <si>
    <t>01:23</t>
  </si>
  <si>
    <t>+50622317057</t>
  </si>
  <si>
    <t>El agente contacta al restaurante Don Doner para verificar la causa de dos apagones que aparecieron en el sistema. El contacto con el restaurante indica que se debió a fallas con el internet, pero que ya fue solucionado. El agente se pone a disposición para cualquier duda sobre la promoción activa a través de WhatsApp.</t>
  </si>
  <si>
    <t>La llamada es un follow-up. El agente saluda, se identifica con nombre y apellido, y menciona Rappi. Aunque no pregunta directamente si está hablando con Don Doner, el hecho de que mencione el nombre del restaurante al inicio de la llamada se considera una confirmación implícita de la marca.</t>
  </si>
  <si>
    <t>El agente mantuvo el control de la llamada al preguntar directamente sobre el problema y ofrecerse a ayudar. La conversación fue fluida y directa.</t>
  </si>
  <si>
    <t>El partner respondió a las preguntas del agente y proporcionó la información solicitada sobre el problema con el internet.</t>
  </si>
  <si>
    <t>El agente resume el motivo de la llamada y se pone a disposición por WhatsApp.</t>
  </si>
  <si>
    <t>El agente menciona el seguimiento de la promoción que activaron, sin dar detalles específicos.</t>
  </si>
  <si>
    <t>b3605307-ec64-419a-ab94-66df1f55eb10</t>
  </si>
  <si>
    <t>02:11</t>
  </si>
  <si>
    <t>+50622831010</t>
  </si>
  <si>
    <t>CR2365</t>
  </si>
  <si>
    <t>El agente Sabas de Rappi contacta a El Pomodoro para actualizar el menú, ya que no se ha cambiado en 7 meses. El contacto inicial es con una señora que transfiere la llamada a Esteban Celedón. Se confirma que el menú no ha cambiado. El agente ofrece enviar una guía para solucionar problemas de la aplicación que se cierra sola y propone promociones. Se obtiene un nuevo número de contacto.</t>
  </si>
  <si>
    <t>Responsable: Agente; Recurso: Guía de configuración; Tarea: Enviar guía de configuración para solucionar el cierre inesperado de la aplicación; Plazo: No especificado.
Responsable: Agente; Recurso: Información de promociones; Tarea: Enviar información de promociones para revisión; Plazo: No especificado.</t>
  </si>
  <si>
    <t>Es una llamada de seguimiento. El agente saluda e indica su nombre y empresa. Se considera que menciona la marca al inicio de la conversación, pues pregunta por el menú, dando por hecho que llama a El Pomodoro.</t>
  </si>
  <si>
    <t>El agente mantiene el control de la llamada, guiando la conversación hacia la actualización del menú y ofreciendo soluciones a los problemas de la aplicación del restaurante.</t>
  </si>
  <si>
    <t>El agente responde a las preguntas del restaurante y ofrece soluciones. La comunicación es clara y efectiva.</t>
  </si>
  <si>
    <t>El agente hace un resumen de lo acordado y menciona que enviará la información por WhatsApp o al nuevo número proporcionado.</t>
  </si>
  <si>
    <t>Se menciona la posibilidad de promociones, pero no se detallan planes específicos. No se habla de Ads.</t>
  </si>
  <si>
    <t>El agente pregunta sobre la actualización del menú, pero no se presenta un plan de acción detallado. No se solicita un PDF del catálogo.</t>
  </si>
  <si>
    <t>b8a973e0-0d59-46c1-9a35-71ef6510e57e</t>
  </si>
  <si>
    <t>02:19</t>
  </si>
  <si>
    <t>+50640701080</t>
  </si>
  <si>
    <t>El agente recibe una llamada de Sabas de la plataforma de Rappi, quien busca a David Valverde para hablar sobre una propuesta de promociones al 15% para mejorar las ventas de los restaurantes. El agente proporciona el número de Laura, la encargada de ese tema, y sugiere que Sabas la contacte directamente. Sabas también pregunta si han tenido problemas con la aplicación, pero el agente le indica que pregunte a Laura al respecto. La llamada termina con Sabas agradeciendo y confirmando que contactará a Laura.</t>
  </si>
  <si>
    <t>Esta es una llamada de seguimiento. El agente responde con un saludo, pero no se identifica ni menciona su rol. Sin embargo, al inicio de la conversación, el cliente menciona el nombre del restaurante, lo que implica que el agente está hablando con el lugar correcto.</t>
  </si>
  <si>
    <t>El agente no toma el control de la llamada, simplemente transfiere la responsabilidad a otra persona, Laura. No intenta entender completamente la propuesta ni ofrece soluciones alternativas. La conversación se centra en la solicitud del cliente de hablar con David Valverde.</t>
  </si>
  <si>
    <t>El agente responde a las preguntas del cliente y admite que no puede ayudar con la propuesta, redirigiéndolo a la persona adecuada. La comunicación es clara y efectiva, aunque limitada.</t>
  </si>
  <si>
    <t>El agente no proporciona un resumen de la llamada, pero indica al cliente que contacte a Laura. No refuerza los canales de contacto.</t>
  </si>
  <si>
    <t>El cliente menciona una propuesta de activar promociones al 15% para mejorar las ventas, pero el agente no profundiza en la oferta ni propone un plan de acción concreto. Se limita a redirigir al cliente a otra persona. Por lo tanto, aunque se menciona una inversión potencial, no se discuten detalles específicos sobre la misma.</t>
  </si>
  <si>
    <t>55b546a2-a456-4bd7-aeab-bd16ea3df20e</t>
  </si>
  <si>
    <t>+50640802078</t>
  </si>
  <si>
    <t>El agente llama al restaurante para verificar si el menú en la plataforma Rappi está actualizado. El restaurante confirma que el menú no ha sido actualizado porque no ha habido cambios. También se verifica el funcionamiento de la aplicación, confirmando que está funcionando correctamente. Se informa al restaurante que cualquier cambio en promociones, costos o menú debe realizarse a través de partners o comunicación directa vía WhatsApp.</t>
  </si>
  <si>
    <t>La llamada es de seguimiento. El agente saluda al contacto. No se identifica a sí mismo ni menciona la marca Rappi directamente, pero el cliente sí lo hace al inicio de la llamada, validando que están hablando del tema correcto.</t>
  </si>
  <si>
    <t>El agente mantiene el control de la llamada, guiando la conversación para verificar el estado del menú y el funcionamiento de la aplicación.</t>
  </si>
  <si>
    <t>El agente permite que el socio hable sin interrupciones, responde a todas sus preguntas con claridad y se comunica de manera efectiva.</t>
  </si>
  <si>
    <t>Al final de la llamada, el agente resume los puntos clave y refuerza los canales de contacto para futuras comunicaciones.</t>
  </si>
  <si>
    <t>El agente menciona el menú del restaurante y pregunta si necesita ser actualizado, pero no ofrece un plan de acción detallado para mejorar la configuración del catálogo. Se valida que el menú se encuentra actualizado y que no solicitan el catálogo en PDF.</t>
  </si>
  <si>
    <t>ceff1d17-3efd-4a1c-bce5-8180a0414546</t>
  </si>
  <si>
    <t>01:22</t>
  </si>
  <si>
    <t>+50644198441</t>
  </si>
  <si>
    <t>El agente de Rappi contacta al restaurante Paladar Peruano para ofrecerle dos semanas gratis de publicidad en la plataforma como parte de su presupuesto personal, con el objetivo de aumentar sus ventas. También consulta sobre posibles problemas de conexión con la aplicación. El restaurante acepta la oferta de publicidad y confirma que no ha tenido problemas de conexión.</t>
  </si>
  <si>
    <t>agent: El agente activará la publicidad gratuita para el restaurante Paladar Peruano por dos semanas y enviará la confirmación por WhatsApp.
agent: Revisar los resultados de la campaña publicitaria en 15 días.</t>
  </si>
  <si>
    <t>La llamada es de tipo primer contacto efectivo. El agente saluda con un 'Buenas tardes', se identifica como Sabas de Rappi, pero no pregunta directamente si está hablando con Paladar Peruano, pero lo menciona, se asume que validó la información con anterioridad.</t>
  </si>
  <si>
    <t>El agente mantiene el control de la llamada, presenta la oferta de publicidad y consulta sobre el funcionamiento de la aplicación de manera organizada.</t>
  </si>
  <si>
    <t>El agente permite que el restaurante responda a sus preguntas y se comunica de manera efectiva.</t>
  </si>
  <si>
    <t>El agente resume la oferta y los pasos a seguir, mencionando que enviará la confirmación por WhatsApp.</t>
  </si>
  <si>
    <t>Se ofrece una campaña de publicidad gratuita (Never Ads con co-inversión, Rappi aporta el presupuesto). El agente ofrece dos semanas gratis de publicidad para aumentar las ventas del restaurante. El restaurante acepta la oferta. No se discuten detalles sobre el presupuesto o tipo de campaña específica.</t>
  </si>
  <si>
    <t>be0ea8d1-f38e-4cfc-bbfe-a1aa9c153e3b</t>
  </si>
  <si>
    <t>04:03</t>
  </si>
  <si>
    <t>+50663999979</t>
  </si>
  <si>
    <t>CR933</t>
  </si>
  <si>
    <t>La agente Laura Páez contacta a la señora Ana de Maxidonas para validar el horario de atención del restaurante y comentar sobre un problema técnico con la recepción de pedidos en la aplicación. También le propone a la señora Ana armar un combo y actualizar las fotos de los productos en la aplicación para poder ofrecer promociones.</t>
  </si>
  <si>
    <t>Responsible party: Aliado, Required resources: Fotos de los productos, Specific task to be completed: Enviar fotos de los productos por WhatsApp al ejecutivo de Rappi, Agreed timelines: Después de una reunión próxima</t>
  </si>
  <si>
    <t>Es una llamada de seguimiento. La agente saluda, se identifica con nombre, apellido y cargo en Rappi y nombra a la empresa.</t>
  </si>
  <si>
    <t>La agente lleva el control de la llamada, pregunta sobre la disponibilidad del horario, informa sobre promociones, da solución al tema de los pedidos y se adapta a la necesidad del aliado de modificar las fotos de sus productos.</t>
  </si>
  <si>
    <t>La agente responde a todas las preguntas de la señora Ana, y cuando no tiene conocimiento sobre un tema, le indica que va a reportar el inconveniente al área de soporte.</t>
  </si>
  <si>
    <t>La agente realiza un resumen de la llamada y le indica a la señora Ana los próximos pasos a seguir.</t>
  </si>
  <si>
    <t>La agente menciona un problema con la aplicación que afectó la recepción de pedidos y ofrece reportarlo a soporte técnico.</t>
  </si>
  <si>
    <t>La agente le propone a la señora Ana armar un combo para aumentar el volumen de clientela y ofrece un 15% de descuento en los productos. No se especifican detalles sobre el tipo de usuario al que va dirigido el descuento.</t>
  </si>
  <si>
    <t>La agente ofrece ayuda para actualizar las fotos del catálogo de productos del restaurante en la aplicación.</t>
  </si>
  <si>
    <t>84b261f6-9d52-42f0-b817-6614e455f7dc</t>
  </si>
  <si>
    <t>00:38</t>
  </si>
  <si>
    <t>+50670050747</t>
  </si>
  <si>
    <t>CR4690</t>
  </si>
  <si>
    <t>El agente de Rappi contacta al restaurante para hablar con Eric, pero la persona que contesta indica que no conocen a ningún Eric y que el agente está equivocado, finalizando así la llamada.</t>
  </si>
  <si>
    <t>La llamada es un primer contacto. El agente saluda, se identifica con su nombre y la plataforma Rappi, pero no confirma explícitamente si está hablando con el restaurante correcto antes de preguntar por una persona que no labora en el establecimiento. Por tanto, 'named_brand' es 'false'.</t>
  </si>
  <si>
    <t>El agente no tiene control de la llamada porque no verifica si está contactando al restaurante correcto antes de preguntar por una persona, lo cual lleva a un error de comunicación.</t>
  </si>
  <si>
    <t>La persona que contesta es breve y directa al indicar que el agente está equivocado y no conocen a ningún Eric. Responde a las preguntas del agente pero finaliza la llamada al no ser el contacto correcto.</t>
  </si>
  <si>
    <t>No aplica porque la llamada finaliza abruptamente sin acuerdos ni próximos pasos.</t>
  </si>
  <si>
    <t>0b600392-919a-4e82-aafc-73527e8a30e5</t>
  </si>
  <si>
    <t>+50671517588</t>
  </si>
  <si>
    <t>CR218</t>
  </si>
  <si>
    <t>El agente Sabas contacta al aliado Enrique para verificar errores de conexión en la aplicación de Rappi. Enrique menciona que estuvo fuera del país y que la tienda estuvo floja debido a Semana Santa. El agente ofrece priorizar el algoritmo para las campañas y se compromete a enviar reportes por WhatsApp. El aliado solicita información sobre promociones y se acuerda seguimiento por WhatsApp.</t>
  </si>
  <si>
    <t>Responsible party: Agent; Required resources: Rappi platform; Task: Solicitar la prioridad del algoritmo para las campañas del aliado; Agreed timelines: Inmediato.
Responsible party: Agent; Required resources: WhatsApp; Task: Enviar reportes al aliado Enrique por WhatsApp; Agreed timelines: Próximamente.</t>
  </si>
  <si>
    <t>La llamada es de seguimiento. El agente saluda formalmente, se identifica con su nombre y rol en Rappi, y menciona la marca Rappi al inicio de la conversación.</t>
  </si>
  <si>
    <t>El agente mantiene el control de la llamada, adaptándose a la situación del cliente y ofreciendo soluciones para mejorar la conexión y las campañas.</t>
  </si>
  <si>
    <t>La interacción fue buena, el agente permitió al aliado hablar y respondió a sus preguntas de manera clara.</t>
  </si>
  <si>
    <t>El agente recapitula los puntos clave y se compromete a enviar información por WhatsApp para dar seguimiento.</t>
  </si>
  <si>
    <t>Se menciona la posibilidad de invertir en campañas para mejorar la visibilidad. Se ofrece reactivar las campañas (Reactivation) priorizando el algoritmo. No se discuten detalles específicos de presupuesto. El aliado solicita información sobre promociones (Markdown) pero no se profundiza en los detalles de la campaña ni se presenta un plan detallado. No se concreta nada sobre markdown, solo se habla de campañas. No se logra concretar un presupuesto ni tipo de campaña de ads.</t>
  </si>
  <si>
    <t>El agente identifica el riesgo de inactividad debido a problemas de conexión y la baja actividad reciente y propone priorizar el algoritmo para reactivar las campañas.</t>
  </si>
  <si>
    <t>21b9ff5a-81e5-4298-820a-b2c8daa60716</t>
  </si>
  <si>
    <t>00:54</t>
  </si>
  <si>
    <t>+50671948058</t>
  </si>
  <si>
    <t>El agente llama al aliado para hacer seguimiento de las promociones del 50% y revisar el tema de la conexión de la aplicación. El aliado indica que no está en el negocio y no puede dar información en ese momento, pero está de acuerdo en revisar el tema por WhatsApp.</t>
  </si>
  <si>
    <t>Responsible party: agent, Required resources: WhatsApp, Specific task to be completed: Enviar guía sobre promociones y conexión por WhatsApp, Agreed timelines: Inmediato</t>
  </si>
  <si>
    <t>Es una llamada de seguimiento. El agente saluda y se identifica mencionando su nombre, pero no pregunta directamente si está hablando con la persona correcta del restaurante.</t>
  </si>
  <si>
    <t>El agente intenta mantener el control ofreciendo soluciones a pesar de que el contacto no puede dar información en el momento, pero la conversación es breve y el agente se adapta a la situación.</t>
  </si>
  <si>
    <t>El agente se comunica de manera clara y el partner responde, aunque no tenga información en ese momento.</t>
  </si>
  <si>
    <t>El agente resume los puntos principales de la llamada y confirma los próximos pasos a seguir, incluyendo el contacto por WhatsApp.</t>
  </si>
  <si>
    <t>El agente intenta dar seguimiento a las promociones del 50%, pero no se menciona ningún detalle específico sobre tipo de campaña, porcentaje de descuento, ni a qué tipo de usuario está dirigido. No se realiza una negociación específica para activación, renegociación o upselling.</t>
  </si>
  <si>
    <t>f09050bb-24a4-44e3-bd04-28b580ef9a0f</t>
  </si>
  <si>
    <t>+50622235566</t>
  </si>
  <si>
    <t>MX17428</t>
  </si>
  <si>
    <t>El agente de Rappi contacta al restaurante China Queen para verificar si abrirán en horario normal el sábado feriado 11 de abril. El restaurante confirma que abrirá normal. El agente informa sobre un beneficio especial de Rappi para posicionar a China Queen en los primeros lugares de búsqueda durante ese fin de semana. También pregunta sobre el contacto para las promociones del 20%, pero el encargado está en reunión.</t>
  </si>
  <si>
    <t>Es una llamada de seguimiento. El agente saluda, se identifica y menciona a Rappi. La mención de 'Casa en la Queen' al inicio implica que el agente ya sabía a quién estaba llamando, y luego se confirma cuando el cliente dice que habla con Sabas de la plataforma Rappi.</t>
  </si>
  <si>
    <t>El agente mantiene el control de la llamada, guiando la conversación hacia el objetivo de verificar el horario del restaurante en el día feriado y ofreciendo beneficios.</t>
  </si>
  <si>
    <t>El agente responde a las preguntas del restaurante y se comunica de manera clara y efectiva.</t>
  </si>
  <si>
    <t>El agente resume que lo dejará registrado y el recordatorio también de que Rappi le dará a China Queen un beneficio especial y que queda pendiente hablar con el encargado de las promociones del 20%.</t>
  </si>
  <si>
    <t>Se menciona la posibilidad de ofrecer promociones del 20%, pero no se profundiza en la creación o modificación de campañas específicas. Por lo tanto, se considera que el tema está presente pero no hay un plan de acción detallado.</t>
  </si>
  <si>
    <t>b6827445-d0d1-45f5-832f-60ce7b5b9d09</t>
  </si>
  <si>
    <t>02:12</t>
  </si>
  <si>
    <t>+50622728505</t>
  </si>
  <si>
    <t>El agente contacta al restaurante para confirmar si tendrán horario especial debido al día feriado y para ofrecer una campaña de publicidad gratuita durante dos semanas. El restaurante se muestra receptivo a la oferta y acuerdan que el agente enviará la confirmación de la campaña por WhatsApp.</t>
  </si>
  <si>
    <t>Responsible party: Agent; Required resources: WhatsApp; Specific task: Enviar la confirmación de la campaña por WhatsApp; Agreed timelines: Mañana en la mañana.</t>
  </si>
  <si>
    <t>La llamada es un Follow-up Call. El agente saluda de manera informal, se identifica con su nombre y menciona Rappi. Confirma implícitamente la marca al preguntar por el Sr. Fabricio y continuar la conversación.</t>
  </si>
  <si>
    <t>El agente mantiene el control de la llamada al ofrecer una solución proactiva (campaña de publicidad) y coordinar los siguientes pasos con el restaurante.</t>
  </si>
  <si>
    <t>La interacción fue buena. El agente respondió a las preguntas del aliado y se comunicó de manera efectiva.</t>
  </si>
  <si>
    <t>El agente resume la conversación, indica los próximos pasos (envío de la confirmación por WhatsApp) y refuerza el canal de contacto.</t>
  </si>
  <si>
    <t>La agente propone una campaña de publicidad (Ads Never) gratuita durante dos semanas para impulsar las ventas de platos fuertes. No se negoció presupuesto ni inversión inicial, ya que la campaña es cortesía de Rappi. También pregunta si tiene el aliado alguna campaña de descuento pendiente y éste le comenta que puede poner descuento para los platillos de carne que cuestan más de 15000.</t>
  </si>
  <si>
    <t>El agente preguntó por cambios pendientes en el menú, enfocándose en la configuración del catálogo y la disponibilidad de productos.</t>
  </si>
  <si>
    <t>d68d5e1e-8a06-4bb6-87ea-d7dad04bfb27</t>
  </si>
  <si>
    <t>01:14</t>
  </si>
  <si>
    <t>+50647002778</t>
  </si>
  <si>
    <t>El agente llama al restaurante para confirmar el horario de apertura del sábado 11 de abril y le informa sobre el beneficio de aparecer en los primeros lugares de búsqueda por confirmar el horario abierto. También pregunta si han tenido problemas con la aplicación y si han revisado la activación en segundo plano. El agente no puede responder a la pregunta sobre la aplicación porque no es su área y debe consultarlo con su jefa.</t>
  </si>
  <si>
    <t>Partner: Dejar la razón a la jefa sobre el problema con la aplicación y la activación en segundo plano.</t>
  </si>
  <si>
    <t>Es una llamada de seguimiento. El agente saluda, se identifica y menciona la plataforma Rapid, confirmando implícitamente que está hablando con el restaurante correcto.</t>
  </si>
  <si>
    <t>El agente mantiene el control de la llamada al inicio, pero pierde el control cuando el partner indica que debe consultar con su jefa un tema técnico.</t>
  </si>
  <si>
    <t>El agente permite hablar al partner, responde a sus preguntas y reconoce cuando no sabe la respuesta.</t>
  </si>
  <si>
    <t>El agente recapitula el motivo de la llamada, indica los siguientes pasos y ofrece contacto por WhatsApp.</t>
  </si>
  <si>
    <t>No se habló sobre Ads ni descuentos.</t>
  </si>
  <si>
    <t>15518ec9-8306-4567-8cfd-e6c134eeb491</t>
  </si>
  <si>
    <t>02:43</t>
  </si>
  <si>
    <t>El agente de Rappi contacta al restaurante Jessie para confirmar si abrirán normalmente el próximo sábado feriado. Luego, le propone reactivar una campaña de promociones para aumentar las ventas, ofreciendo un 20% de descuento en dos o tres productos y publicidad gratuita por 15 días. La dueña del restaurante muestra interés, pero le preocupa el porcentaje de descuento. Acuerdan que ella revisará los costos y los productos, y el agente la llamará al día siguiente para revisar la propuesta.</t>
  </si>
  <si>
    <t>Partner: Revisar los costos y los productos que podrían tener un 20% de descuento.
Agent: Llamar al restaurante Jessie al día siguiente a la misma hora para revisar la propuesta de la promoción.</t>
  </si>
  <si>
    <t>Posibilidad de reducir el descuento del 20%.</t>
  </si>
  <si>
    <t>La llamada es de seguimiento. El agente saluda, se identifica y menciona a Rappi, confirmando implícitamente que está hablando con el restaurante correcto al mencionar la marca y el objetivo de la llamada.</t>
  </si>
  <si>
    <t>El agente mantiene el control de la llamada, guiando la conversación hacia la propuesta de la promoción y adaptándose a la preocupación del cliente sobre el descuento.</t>
  </si>
  <si>
    <t>La interacción es buena, el agente responde las preguntas de la dueña del restaurante y se ofrece a revisar la propuesta al día siguiente.</t>
  </si>
  <si>
    <t>El agente recapituló los puntos clave de la conversación y confirmó los próximos pasos. No reforzó ningún canal de contacto.</t>
  </si>
  <si>
    <t>El agente propone una campaña de descuento (activation) del 20% en dos o tres productos (Discount on product) para todos los usuarios (Both PRO and Non-PRO Users). La objeción del partner es el porcentaje de descuento, el agente argumenta que es necesario para la aprobación del presupuesto de publicidad gratuita.</t>
  </si>
  <si>
    <t>3d4908fa-1f61-4d81-ae79-be644d6f1eab</t>
  </si>
  <si>
    <t>08:58</t>
  </si>
  <si>
    <t>+50664554291</t>
  </si>
  <si>
    <t>El agente llama al restaurante Shasky para ofrecerle una campaña coinvertida debido a su alta tasa de conversión. El restaurante muestra reticencia inicial debido a la falta de familiaridad con la aplicación y el enfoque en el servicio en el local. Sin embargo, el agente menciona la posibilidad de una comisión cero a cambio de probar la campaña. El restaurante expresa interés en actualizar su menú y el agente se ofrece a ayudar con la configuración del catálogo para solucionar problemas con platos que cambian según el día. Finalmente, acuerdan que el cliente enviará el nuevo menú por WhatsApp para que el agente lo configure, posponiendo la discusión de la campaña para la próxima semana.</t>
  </si>
  <si>
    <t>Agente: Enviar un mensaje a WhatsApp al Sr. Anthony.
Aliado: Enviar el nuevo menú al agente por WhatsApp.
Agente: Mandar a configuración el nuevo menú con el área de catálogo para que activen los platos que son de un día sí y otro no.
Agente: Enviar un video de guía de partners.
Agente: Tocar nuevamente el tema de las campañas la próxima semana.</t>
  </si>
  <si>
    <t>El cliente menciona la necesidad de actualizar el menú con platos nuevos.
El cliente expresa problemas con la aplicación que activa platos de días anteriores incorrectamente.
El cliente comenta que su fuerte no es la aplicación.</t>
  </si>
  <si>
    <t>La llamada es de tipo 'First call'. El agente saluda, se identifica con su nombre y rol en Rappi, y pregunta si está hablando con el Sr. Anthony del restaurante Shasky, confirmando la marca.</t>
  </si>
  <si>
    <t>El agente mantuvo el control de la llamada, adaptándose a las necesidades del cliente y proponiendo soluciones a sus problemas, como la actualización del menú y la corrección de errores en la aplicación.</t>
  </si>
  <si>
    <t>El agente permitió que el socio hablara sin interrupciones, respondió a todas sus preguntas y se ofreció a ayudar con problemas que el socio no podía resolver por sí mismo. La comunicación fue clara y efectiva.</t>
  </si>
  <si>
    <t>El agente recapitula los puntos clave de la conversación, confirma los acuerdos y proporciona los próximos pasos, asegurando la comprensión del socio y dejando el canal de comunicación abierto.</t>
  </si>
  <si>
    <t>El agente propone una campaña coinvertida de markdown, ofreciendo que el restaurante seleccione dos o tres productos para colocar al 20% de descuento. A cambio, Rappi ofrecería un banner publicitario y posicionamiento en los primeros lugares de búsqueda para usuarios específicos. El agente menciona la posibilidad de acceder a una comisión cero por tres años si la campaña tiene éxito. El aliado se muestra reticente porque no es su fuerte el tema de la aplicación. No se concretó la campaña.</t>
  </si>
  <si>
    <t>El agente se ofrece a ayudar con la configuración del catálogo para solucionar problemas con platos que cambian según el día. El cliente enviará el nuevo menú por WhatsApp.</t>
  </si>
  <si>
    <t>a42d680c-8cc0-4c27-98ab-8f91daa18683</t>
  </si>
  <si>
    <t>02:23</t>
  </si>
  <si>
    <t>+50672942990</t>
  </si>
  <si>
    <t>CR1507</t>
  </si>
  <si>
    <t>El agente contacta al aliado para verificar si el horario de atención del restaurante sufrirá modificaciones durante el feriado del sábado. También se consulta sobre el estado de los documentos para el cambio de razón social y menú. El aliado informa que aún no se ha resuelto, ya que solicitan el certificado del banco. El aliado también pregunta cómo realizar cambios en el menú, y el agente ofrece enviarle un video explicativo a través de WhatsApp y también la opción de que el agente le ayude con el cambio del menú.</t>
  </si>
  <si>
    <t>agent: Enviar video explicativo sobre cómo modificar el menú a través de Rappi Partners.
partner: Enviar al agente por WhatsApp el nuevo menú para actualizarlo en la plataforma.</t>
  </si>
  <si>
    <t>Es una llamada de seguimiento. El agente saluda al aliado, pero no se identifica ni menciona explícitamente la marca Rappi. Sin embargo, el aliado sí menciona Rappi al inicio de la llamada, confirmando implícitamente que el agente está hablando con la persona correcta.</t>
  </si>
  <si>
    <t>El agente mantiene el control de la llamada, respondiendo a las preguntas del aliado y ofreciendo soluciones a sus inquietudes.</t>
  </si>
  <si>
    <t>El agente responde a todas las preguntas del aliado, incluso cuando no tiene la información de inmediato, ofreciendo alternativas y escalando el caso si es necesario. La comunicación es clara y efectiva.</t>
  </si>
  <si>
    <t>El agente resume los puntos clave de la conversación y establece los próximos pasos, además de ofrecer un canal de contacto para futuras consultas.</t>
  </si>
  <si>
    <t>El agente le ofrece al aliado enviarle un video tutorial para que el pueda actualizar el menú por si mismo, también se ofrece a ayudarle a actualizar el menú al nuevo menú si el aliado se lo envia por WhatsApp.</t>
  </si>
  <si>
    <t>28b3ca4d-4499-4364-bcd4-06cc01902a13</t>
  </si>
  <si>
    <t>+50683165554</t>
  </si>
  <si>
    <t>CR2278</t>
  </si>
  <si>
    <t>La llamada se centra en confirmar el horario del restaurante para el día feriado y en discutir problemas con la integración de las sucursales con OTER. El agente se compromete a enviar un correo electrónico con detalles sobre las sucursales activas y configurar las demás una vez que el socio responda por WhatsApp.</t>
  </si>
  <si>
    <t>Responsable: Agente; Recursos: Correo electrónico; Tarea: Enviar correo electrónico con detalles de las sucursales activas con OTER; Plazo: Esta tarde.
Responsable: Socio; Recursos: WhatsApp; Tarea: Revisar el correo electrónico y responder al agente por WhatsApp; Plazo: No especificado.
Responsable: Agente; Recursos: Sistema de configuración; Tarea: Configurar las sucursales restantes una vez que el socio responda por WhatsApp; Plazo: Una vez recibida la respuesta del socio.</t>
  </si>
  <si>
    <t>La llamada es de seguimiento. El agente saluda e identifica a la empresa. No pregunta directamente si está hablando con la marca correcta, pero el cliente menciona 'Sabas de Rapido', lo que implica que el agente identifica correctamente la marca.</t>
  </si>
  <si>
    <t>El agente mantiene el control de la llamada, preguntando sobre el horario del feriado y el menú, y explicando la situación con las sucursales y OTER. Adapta su discurso a las dudas del socio.</t>
  </si>
  <si>
    <t>El socio responde a las preguntas del agente y plantea sus inquietudes sobre las sucursales. El agente responde de manera clara y comprensible.</t>
  </si>
  <si>
    <t>El agente no realiza un resumen de los puntos clave de la conversación, pero sí indica los siguientes pasos y menciona WhatsApp como canal de contacto.</t>
  </si>
  <si>
    <t>El agente pregunta si hay algún cambio en el menú, pero no propone ninguna acción específica para mejorarlo. No se solicita un catálogo en PDF.</t>
  </si>
  <si>
    <t>aa6a4ed2-3690-46fa-8d3b-8ac40ab248a8</t>
  </si>
  <si>
    <t>+50622382380</t>
  </si>
  <si>
    <t>cr787</t>
  </si>
  <si>
    <t>El agente llama al restaurante para verificar si abrirán en el feriado del 11 de abril y ofrecer posicionamiento en la aplicación. El restaurante confirma que abrirán normalmente pero rechaza activar una promoción adicional.</t>
  </si>
  <si>
    <t>La llamada es de seguimiento. El agente saluda, se identifica y menciona Rappi. Confirma implícitamente la marca al preguntar por el horario del restaurante.</t>
  </si>
  <si>
    <t>El agente mantuvo el control de la llamada, fue directo y conciso al preguntar sobre el horario y ofrecer la promoción.</t>
  </si>
  <si>
    <t>La interacción fue breve pero efectiva. El agente permitió que el socio respondiera y se comunicó claramente.</t>
  </si>
  <si>
    <t>El agente recuerda los canales de comunicación y resume el acuerdo final.</t>
  </si>
  <si>
    <t>Se ofrece activar una promoción aprovechando el feriado (Markdown - Activation), pero el restaurante rechaza la oferta. No se discuten porcentajes de descuento ni tipos de usuario. El agente ofrece posicionamiento en la app como beneficio.</t>
  </si>
  <si>
    <t>a205cd0d-b06c-42a2-bf01-0b87d0f973ef</t>
  </si>
  <si>
    <t>01:34</t>
  </si>
  <si>
    <t>+50622963389</t>
  </si>
  <si>
    <t>CR1479</t>
  </si>
  <si>
    <t>El agente contacta al restaurante Tierra Sur para verificar su horario de atención durante el fin de semana feriado del 11 de abril. El restaurante informa que estará cerrado el sábado pero abierto el domingo. El agente ofrece el beneficio de publicidad en los primeros lugares de búsqueda de Rappi durante el fin de semana si mantienen su horario habitual del domingo y le indica que le diga a Gonzalo para que lo contacte si quiere activar alguna promoción.</t>
  </si>
  <si>
    <t>Agente: Informar a Gonzalo sobre el beneficio de publicidad en Rappi durante el fin de semana feriado.
Partner: Considerar la activación de promociones o combos durante el fin de semana feriado y contactar al agente.</t>
  </si>
  <si>
    <t>La llamada es un 'First call'. El agente saluda formalmente, se identifica con su nombre y rol en Rappi, y pregunta por el contacto del restaurante para confirmar la marca.</t>
  </si>
  <si>
    <t>El agente mantiene el control de la llamada al preguntar directamente sobre el horario del restaurante y ofrecer beneficios relevantes. Se adapta al horario del restaurante y ofrece opciones en función de ello.</t>
  </si>
  <si>
    <t>El agente permite que el partner hable sin interrupciones, responde a todas sus preguntas y se comunica de manera clara y comprensible. Además, el agente reconoce que no sabe la verdad sobre si Rappi abre los domingos pero ofrece una solución.</t>
  </si>
  <si>
    <t>El agente no realiza un resumen de la llamada. Menciona los pasos a seguir por parte del partner, pero no proporciona información de contacto adicional.</t>
  </si>
  <si>
    <t>El agente menciona el beneficio de publicidad en los primeros lugares de búsqueda para el fin de semana feriado, si el restaurante mantiene su horario habitual. Sin embargo, el agente no propone un plan de acción concreto para Rappi Ads ni Markdown. El agente asume que el restaurante no esta interesado.</t>
  </si>
  <si>
    <t>429ebc85-eefc-4fec-bd43-ddd94d1d14c4</t>
  </si>
  <si>
    <t>04:32</t>
  </si>
  <si>
    <t>El agente contacta al restaurante para informarle sobre la activación de un anuncio oficial de Rappi en la primera página, lo cual aumentará la visibilidad del restaurante. Además, revisan las promociones que tuvieron éxito en el pasado, específicamente en el mes de noviembre, y acuerdan reactivar un 20% de descuento en productos específicos y una promoción de 2x1 en pechuga, costilla y corvineta con fresco incluido. También discuten sobre la posibilidad de una inversión con un porcentaje de descuento si el usuario compra más de cierto precio.</t>
  </si>
  <si>
    <t>Agent: Activar el anuncio oficial de Rappi en la primera página.
Agent: Configurar el 20% de descuento en plato ejecutivo con rice and beans, pinto de carne, sopa de pollo, pinto clásico y casado ejecutivo.
Agent: Activar la promoción de 2x1 en pechuga, costilla y corvineta con fresco incluido a 7950.
Agent: Enviar información sobre la propuesta de inversión con un porcentaje de descuento si el usuario compra más de cierto precio.</t>
  </si>
  <si>
    <t>La llamada es de seguimiento. El agente saluda, se identifica como Saba de Rappi, y menciona el nombre del cliente y de la empresa (Rappi), cumpliendo así con los requisitos de la introducción.</t>
  </si>
  <si>
    <t>El agente guía la conversación de manera organizada, revisando las promociones pasadas y proponiendo nuevas estrategias para aumentar las ventas del restaurante. Se adapta a las preguntas y comentarios del socio, mostrando un buen manejo de la conversación.</t>
  </si>
  <si>
    <t>El agente permite que el socio exprese sus ideas y preguntas, respondiendo de manera clara y efectiva a cada una de ellas. La comunicación es fluida y comprensible.</t>
  </si>
  <si>
    <t>El agente resume los acuerdos y confirma con el socio que todo está claro. Indica que estará al pendiente para confirmar la activación del banner publicitario. Sin embargo, no menciona canales de contacto.</t>
  </si>
  <si>
    <t>Se negocia la activación de un anuncio oficial de Rappi en la primera página (nunca ads), con el objetivo de aumentar la visibilidad del restaurante. Se reactivan promociones de descuento (reactivation/renegotiation). Se acuerda un 20% de descuento en productos específicos (plato ejecutivo con rice and beans, pinto de carne, sopa de pollo, pinto clásico y casado ejecutivo) y una promoción de 2x1 en pechuga, costilla y corvineta con fresco incluido a 7950 para ambos tipos de usuario. También se discute la posibilidad de una inversión con un porcentaje de descuento si el usuario compra más de cierto precio (nunca ads).</t>
  </si>
  <si>
    <t>c1f02ed2-1552-4f65-970a-3b53f56600c1</t>
  </si>
  <si>
    <t>06:09</t>
  </si>
  <si>
    <t>El agente contacta al restaurante Tortillas Que Sonticas para confirmar el horario de atención durante el fin de semana feriado y ofrece posicionamiento gratuito en la app. El cliente aprovecha para expresar problemas con el soporte de Rappi para abrir nuevas sucursales, cambiar cuentas bancarias y la integración con un integrador de pedidos. El agente se compromete a contactarlo por WhatsApp para ayudar a resolver estos problemas.</t>
  </si>
  <si>
    <t>Responsable: Agente; Recurso: WhatsApp; Tarea: Enviar mensaje de recordatorio por WhatsApp; Plazo: Inmediato.
Responsable: Agente; Recurso: Soporte interno de Rappi; Tarea: Agilizar procesos para resolver problemas de cuentas bancarias, sucursales activas e integración con Restaurant.pe; Plazo: Semanal.</t>
  </si>
  <si>
    <t>Falta de soporte para abrir nuevas sucursales.
Dificultad para cambiar cuentas bancarias.
Problemas con la integración de Restaurant.pe debido a la configuración de tienda padre/hija.</t>
  </si>
  <si>
    <t>Esta es una primera llamada. El agente saluda formalmente, se identifica con nombre y rol en Rappi, y pregunta por el encargado de la marca, confirmando que está hablando con la persona correcta.</t>
  </si>
  <si>
    <t>El agente mantuvo el control de la llamada al confirmar el horario y ofrecer beneficios, adaptándose a las quejas del cliente y ofreciendo una solución de seguimiento personalizada.</t>
  </si>
  <si>
    <t>El agente escuchó las quejas del cliente sin interrumpir, respondió a todas sus preguntas y ofreció soluciones para los problemas planteados, demostrando una comunicación efectiva.</t>
  </si>
  <si>
    <t>El agente resumió los puntos clave, indicó los siguientes pasos a seguir y ofreció su contacto por WhatsApp para futuras comunicaciones.</t>
  </si>
  <si>
    <t>El agente ofrece posicionamiento gratuito durante el fin de semana feriado como un beneficio por estar abierto, pero no se discuten campañas de pago ni descuentos adicionales. Not applicable</t>
  </si>
  <si>
    <t>El agente pregunta sobre la actualización del menú y precios, pero no desarrolla un plan de acción específico para mejorar la presentación del menú. No se menciona un catálogo en PDF.</t>
  </si>
  <si>
    <t>dfa7f3c9-33d2-4bcc-bb5e-65996d9afe6c</t>
  </si>
  <si>
    <t>02:17</t>
  </si>
  <si>
    <t>El agente llama al restaurante para confirmar si abrirán en horario normal el día feriado. El restaurante confirma que sí y aprovecha para solicitar ayuda con la configuración de la aplicación de Rappi en segundo plano. El agente se ofrece a reenviar la guía por WhatsApp. El agente también informa al restaurante sobre el beneficio de aparecer en las primeras listas de búsqueda por ser día feriado.</t>
  </si>
  <si>
    <t>Partner: Reenviar guía para configurar la aplicación de Rappi en segundo plano. Resources: WhatsApp. Deadline: Immediately.</t>
  </si>
  <si>
    <t>Es una llamada de seguimiento. El agente saluda y se identifica como Zava de Rappi, y el restaurante lo reconoce por su nombre. Menciona a Rappi para validar que ambos están en la misma línea.</t>
  </si>
  <si>
    <t>El agente lleva el control de la llamada, confirmando la información sobre el horario y luego informando sobre el beneficio del día feriado.</t>
  </si>
  <si>
    <t>La interacción es fluida y el agente responde a todas las preguntas del partner de forma clara.</t>
  </si>
  <si>
    <t>El agente no realiza un resumen de la llamada, pero informa los próximos pasos al partner. No se menciona ningún canal de contacto adicional.</t>
  </si>
  <si>
    <t>El agente menciona el beneficio de aparecer en las primeras listas de búsqueda por ser día feriado, lo cual implica una inversión en visibilidad, pero no se discute un plan de inversión específico en Rappi Ads o Markdown. Por lo tanto, aunque se menciona el tema de la inversión, no hay una negociación o propuesta concreta de inversión en marketing.</t>
  </si>
  <si>
    <t>015c47b4-09f3-4d26-8ed9-b1e255f786d1</t>
  </si>
  <si>
    <t>+50685315546</t>
  </si>
  <si>
    <t>CR5080</t>
  </si>
  <si>
    <t>El agente contacta al aliado para confirmar el horario de atención durante el festivo del 11 de abril y le informa sobre el beneficio de aparecer en los primeros lugares de búsqueda. Le ofrece aplicar alguna promoción especial, pero el aliado no está interesado. El aliado pregunta por el número de WhatsApp registrado.</t>
  </si>
  <si>
    <t>agent: Intentar enviar mensaje de WhatsApp desde otro número.</t>
  </si>
  <si>
    <t>Es una llamada de seguimiento. El agente saluda, se identifica y menciona la plataforma Rap, pero no pregunta directamente si está hablando con el restaurante correcto, sino que lo asume al mencionar el nombre del restaurante en la misma frase.</t>
  </si>
  <si>
    <t>El agente mantiene el control de la llamada, guía la conversación hacia el tema del festivo y ofrece una promoción, adaptándose a la respuesta negativa del aliado y ofreciendo una solución al problema del WhatsApp.</t>
  </si>
  <si>
    <t>El agente responde a todas las preguntas del aliado y se comunica de manera efectiva.</t>
  </si>
  <si>
    <t>El agente resume los puntos clave de la conversación, informa al aliado sobre los próximos pasos y se compromete a solucionar el problema del WhatsApp. Menciona el canal de WhatsApp al final de la llamada.</t>
  </si>
  <si>
    <t>El agente ofrece aplicar alguna promoción especial por el fin de semana festivo, pero el aliado no está interesado. No se menciona ningún tipo de campaña específica ni se dan detalles adicionales. No se habla de Rappi Ads.</t>
  </si>
  <si>
    <t>4e8a0b07-f152-4a2d-b838-5af8188c1c23</t>
  </si>
  <si>
    <t>04:17</t>
  </si>
  <si>
    <t>+50686379126</t>
  </si>
  <si>
    <t>CR237</t>
  </si>
  <si>
    <t>El agente Saba de Rappi contacta al señor Juan para confirmar que se ha resuelto el problema de conexión de la tienda Noguci. Le informa sobre el posicionamiento gratuito en los primeros lugares de búsqueda durante el fin de semana feriado como beneficio por operar normalmente. El agente ofrece detalles sobre la promoción y se pone a disposición para futuras consultas. El cliente pregunta si hay promociones especiales para esos días y confirma que estará abierto normalmente.</t>
  </si>
  <si>
    <t>La llamada es de seguimiento. El agente saluda al cliente y se identifica como Saba de Rappi. Aunque no pregunta directamente si está hablando con Noguci, el contexto de la conversación sobre la conexión de la tienda implica que se está hablando con el contacto correcto.</t>
  </si>
  <si>
    <t>El agente lleva el control de la llamada, informando sobre la resolución del problema de conexión, los beneficios del fin de semana feriado y respondiendo a las preguntas del cliente de manera clara.</t>
  </si>
  <si>
    <t>El agente responde a todas las preguntas del cliente de forma clara y comprensible. El cliente participa activamente preguntando y confirmando información.</t>
  </si>
  <si>
    <t>El agente resume los puntos clave de la conversación, menciona la disponibilidad por WhatsApp y la revisión de resultados la semana siguiente, asegurando la comprensión del cliente.</t>
  </si>
  <si>
    <t>El agente menciona la conectividad del restaurante y la importancia de estar operativos en un fin de semana feriado para aprovechar el aumento de tráfico. Sin embargo, no propone un plan de acción específico para mejorar otros aspectos del rendimiento del restaurante en la plataforma.</t>
  </si>
  <si>
    <t>El agente informa sobre el acceso a los letreros de primera página y el posicionamiento en los primeros lugares de búsqueda durante el fin de semana feriado, indicando que Rappi cubre el costo de esta inversión publicitaria. Sin embargo, no se discuten otros tipos de campañas publicitarias (Rappi Ads) ni campañas de descuento (markdown).</t>
  </si>
  <si>
    <t>9fcaffb1-94d3-4a15-b14b-81075e79b23d</t>
  </si>
  <si>
    <t>01:07</t>
  </si>
  <si>
    <t>+50686892213</t>
  </si>
  <si>
    <t>El agente de Rappi llama al restaurante para confirmar si tendrán un horario especial debido al feriado del sábado 11 de abril. El empleado del restaurante informa que no tiene esa información y sugiere llamar a la jefatura más tarde. El agente ofrece dejar un recordatorio por WhatsApp para que confirmen antes de la noche y les informa sobre el beneficio de posicionamiento en la aplicación para quienes confirmen a tiempo.</t>
  </si>
  <si>
    <t>Responsible party: Agent; Required resources: WhatsApp; Specific task: Dejar un recordatorio por WhatsApp; Agreed timelines: Inmediato
Responsible party: Partner; Required resources: Información del horario; Specific task: Confirmar el horario especial por WhatsApp; Agreed timelines: Máximo esta noche</t>
  </si>
  <si>
    <t>La llamada es de seguimiento. El agente saluda, se identifica con su nombre y el rol en Rappi. Confirma implícitamente que habla con el restaurante al mencionar que llama nuevamente de Rappi.</t>
  </si>
  <si>
    <t>El agente mantiene el control de la llamada al explicar el motivo de la llamada y ofrecer una solución para obtener la información necesaria. Se adapta a la situación al proponer dejar un recordatorio por WhatsApp.</t>
  </si>
  <si>
    <t>El agente permite que el partner hable sin interrupciones, responde a todas sus preguntas y se comunica de manera efectiva utilizando un lenguaje adecuado.</t>
  </si>
  <si>
    <t>El agente resume el motivo de la llamada y los próximos pasos, indicando que esperará la confirmación del horario. No menciona canales de contacto.</t>
  </si>
  <si>
    <t>El agente ofrece el beneficio de posicionamiento en la app para quienes confirmen el horario, lo cual puede interpretarse como una forma de inversión para obtener mayor visibilidad en la aplicación, pero no se discuten campañas específicas ni porcentajes de descuento. Por lo tanto, aunque el tema de inversión está presente, no se genera un plan de acción concreto.</t>
  </si>
  <si>
    <t>a43f0b79-3ed8-4f0b-ad16-8a9155cadb79</t>
  </si>
  <si>
    <t>01:08</t>
  </si>
  <si>
    <t>El agente de Rappi contacta al aliado para revisar un error en la cuenta bancaria. El aliado indica que está ocupado y solicita que se le llame en una hora o se le envíe un mensaje por WhatsApp con la solicitud del certificado bancario para actualizar la información de pago.</t>
  </si>
  <si>
    <t>La llamada es de primer contacto. El agente saluda formalmente, se identifica con su nombre y rol en Rappi, y menciona la plataforma Rappi.</t>
  </si>
  <si>
    <t>El agente se adapta a la solicitud del cliente de ser contactado más tarde y ofrece alternativas como el mensaje por WhatsApp. Sin embargo, la conversación es breve y centrada en la solicitud del cliente.</t>
  </si>
  <si>
    <t>El aliado responde brevemente y solicita ser contactado más tarde. No hay preguntas complejas ni temas desconocidos en la conversación.</t>
  </si>
  <si>
    <t>El agente no realiza un resumen completo de la conversación, pero menciona los próximos pasos (revisar la cuenta bancaria y enviar el certificado por WhatsApp) y ofrece una opción de contacto.</t>
  </si>
  <si>
    <t>0b74e8bf-41b2-4464-973a-43a57b392557</t>
  </si>
  <si>
    <t>05:45</t>
  </si>
  <si>
    <t>+50688790665</t>
  </si>
  <si>
    <t>El agente Sabas de Rappi contacta a Gary de Juan Valdez para hablar sobre los productos de temporada y actualizar el menú en la plataforma. Gary menciona que su producto de temporada actual es el Boba Tés y que el menú en Rappi está desactualizado. Sabas ofrece coordinar una videollamada para mostrarle a Gary cómo funciona la plataforma y cómo manejan los datos en Rappi. También discuten la posibilidad de incluir otras marcas que Gary maneja (Burger King, Popeye, Arbys, Domino) en un proyecto de comisión 0 por tres años. Sabas se ofrece a pasar el menú de Uber al equipo de catálogo de Rappi para actualizarlo.</t>
  </si>
  <si>
    <t>Partner: Enviar la lista de las marcas que manejan a Sabas por WhatsApp.
Agent: Revisar la lista de las marcas para ver si aplican al proyecto de comisión 0.
Agent: Enviar el menú de Uber al equipo de catálogo de Rappi para actualizar el menú en la plataforma.
Agent: Coordinar una videollamada con Gary para mostrarle las gráficas y el manejo de datos en Rappi.</t>
  </si>
  <si>
    <t>Es una primera llamada. El agente saluda formalmente, se identifica con su nombre y rol en Rappi, y pregunta si se está comunicando con Gary de Juan Valdez.</t>
  </si>
  <si>
    <t>El agente mantiene el control de la llamada, propone soluciones y se adapta a las necesidades del partner.</t>
  </si>
  <si>
    <t>El agente interactúa de manera efectiva con el partner, responde a sus preguntas y se comunica de manera clara.</t>
  </si>
  <si>
    <t>Al final de la llamada, el agente Sabas hace un breve resumen de la conversación, indica los siguientes pasos a seguir, y reitera que puede contactarlo por WhatsApp para cualquier duda.</t>
  </si>
  <si>
    <t>Se menciona un proyecto de comisión 0 durante tres años para todas las marcas que maneja el partner (Burger King, Popeye, Arbys, Domino) pero no se detalla ningún tipo de campaña de Ads o Markdown.</t>
  </si>
  <si>
    <t>El agente ofrece actualizar el menú en Rappi utilizando el menú de Uber como referencia. Se solicita un catálogo PDF pero el partner dice no tenerlo a la mano.</t>
  </si>
  <si>
    <t>a8b870fc-625a-417b-9176-588245f6b877</t>
  </si>
  <si>
    <t>+50689238087</t>
  </si>
  <si>
    <t>CR7326</t>
  </si>
  <si>
    <t>El agente contacta al restaurante Monkeys para confirmar si operarán con horario normal durante el día feriado del 11 de abril. El agente informa sobre el beneficio de Rappi de publicar a Monkeys en los primeros lugares de búsqueda por trabajar en fin de semana feriado. El agente ofrece un descuento del 10% en toda la tienda con una compra mínima de 10,000 colones. Se acuerda enviar la confirmación por WhatsApp y hacer revisiones la próxima semana.</t>
  </si>
  <si>
    <t>Responsable: Agente; Tarea: Enviar confirmación por WhatsApp; Plazo: Inmediato
Responsable: Agente; Tarea: Hacer revisiones la próxima semana; Plazo: Próxima semana</t>
  </si>
  <si>
    <t>Es una llamada de seguimiento. El agente saluda al cliente. No se identifica explícitamente, pero el cliente lo identifica por su nombre. El nombre de la marca se menciona al inicio de la conversación confirmando que se trata del restaurante correcto.</t>
  </si>
  <si>
    <t>El agente mantiene el control de la conversación al preguntar sobre el horario y ofrecer beneficios.</t>
  </si>
  <si>
    <t>El agente responde a las preguntas del socio y se comunica de manera efectiva.</t>
  </si>
  <si>
    <t>El agente recapsula los puntos clave y menciona los próximos pasos.</t>
  </si>
  <si>
    <t>Se propone un descuento del 10% en toda la tienda con una compra mínima de 10,000 colones (Activación). El objetivo es aumentar el tráfico y las ventas durante el fin de semana feriado. La campaña está dirigida a todos los usuarios. No hubo objeciones específicas por parte del socio.</t>
  </si>
  <si>
    <t>007d7ca4-e4db-4dcc-9d14-3e3d8b942574</t>
  </si>
  <si>
    <t>02:33</t>
  </si>
  <si>
    <t>+50622800404</t>
  </si>
  <si>
    <t>CR918</t>
  </si>
  <si>
    <t>El agente llama al aliado para confirmar si el día festivo abrirán en horario normal o especial. El aliado informa que abrirán en horario normal, pero a partir de ahora abrirán de 10:00 a. m. a 9:00 p. m. todos los días. También hablan sobre la promoción activa hasta el domingo y la posibilidad de añadir nuevos platillos la próxima semana. El aliado pregunta por un depósito pendiente de la semana anterior, y el agente se compromete a revisarlo y darle una respuesta por WhatsApp.</t>
  </si>
  <si>
    <t>Responsible party: Agent, Required resources: Information about the deposit, Specific task to be completed: Revisar el depósito pendiente del aliado y dar una respuesta por WhatsApp, Agreed timelines: Esta tarde después de almuerzo</t>
  </si>
  <si>
    <t>La llamada es de seguimiento. El agente saluda al aliado con un 'muy buenas tardes', se identifica con su nombre y su rol en Rapi, y menciona el nombre de la marca Rappi.</t>
  </si>
  <si>
    <t>El agente mantiene el control de la llamada, guía la conversación para confirmar el horario y la promoción, y se adapta a la solicitud del aliado sobre el depósito pendiente.</t>
  </si>
  <si>
    <t>El agente permite que el aliado se exprese, responde a sus preguntas sobre el depósito y se compromete a darle una solución. La comunicación es clara y efectiva.</t>
  </si>
  <si>
    <t>El agente resume los puntos clave de la conversación y confirma que el horario ha sido actualizado. Indica que revisará el tema del depósito y dará respuesta por WhatsApp. No proporciona ningún otro canal de contacto.</t>
  </si>
  <si>
    <t>Se menciona que la promoción actual va hasta el domingo, pero no se negocia ninguna inversión adicional en markdowns ni ads. Not applicable.</t>
  </si>
  <si>
    <t>El agente menciona la posibilidad de añadir nuevos platillos al menú la próxima semana. Se coordinó que el aliado envíe 3 platillos por WhatsApp y que el agente los configure en el menú. No se solicitó un catálogo en PDF.</t>
  </si>
  <si>
    <t>937a3e4e-7958-4888-b655-f418fddbaf20</t>
  </si>
  <si>
    <t>+50622811955</t>
  </si>
  <si>
    <t>CR5781</t>
  </si>
  <si>
    <t>La agente llama al aliado para confirmar el horario de apertura del restaurante debido al día feriado. Adicionalmente, le informa sobre la publicidad prioritaria que Rappi ofrecerá y pregunta si el aliado tiene alguna promoción o problemas técnicos pendientes. El aliado indica que abrirá en horario normal y que no hay problemas técnicos. Respecto a la promoción, prefiere consultarlo con su jefe.</t>
  </si>
  <si>
    <t>Responsible party: Agente, Required resources: Correo electrónico y WhatsApp, Specific task to be completed: Enviar un recordatorio mañana sobre la promoción, Agreed timelines: Mañana</t>
  </si>
  <si>
    <t>Es un Follow-up call. La agente saluda y se identifica como de Rappi, mencionando el nombre del restaurante al inicio de la conversación, lo que valida que ambos saben de qué se trata la llamada.</t>
  </si>
  <si>
    <t>La agente mantiene el control de la llamada. Saluda, pregunta sobre el horario y ofrece información sobre la promoción. Se adapta a la respuesta del aliado.</t>
  </si>
  <si>
    <t>El agente responde a todas las preguntas del aliado y se comunica de manera efectiva. El aliado expresa claramente su situación, y la agente la comprende.</t>
  </si>
  <si>
    <t>La agente no realiza un resumen de la llamada, pero si indica los siguientes pasos a seguir para el aliado. No menciona ningún canal de contacto.</t>
  </si>
  <si>
    <t>La agente sugiere una promoción para aprovechar el tráfico adicional durante el fin de semana feriado, pero el aliado indica que debe consultarlo con su jefe y prefiere que se le contacte al día siguiente. No se define ningún plan de acción en concreto.</t>
  </si>
  <si>
    <t>1f08fea5-86e2-49fb-bd9d-e1c127b4edd6</t>
  </si>
  <si>
    <t>+50622823946</t>
  </si>
  <si>
    <t>El agente contacta al restaurante PeXpress para confirmar si operarán con normalidad durante el feriado del 11 de abril y para informarles sobre el beneficio de aparecer en los primeros lugares de búsqueda en Rappi durante el fin de semana feriado. También pregunta si hay algún problema pendiente con el menú o la tablet.</t>
  </si>
  <si>
    <t>Es una llamada de seguimiento. El agente saluda, se identifica y menciona Rappi, confirmando implícitamente que está hablando con el restaurante correcto.</t>
  </si>
  <si>
    <t>El agente mantuvo el control de la llamada, fue directo al grano y resolvió la duda del restaurante.</t>
  </si>
  <si>
    <t>El agente permitió que el restaurante hablara, respondió a sus preguntas de manera clara y se comunicó de forma efectiva.</t>
  </si>
  <si>
    <t>El agente resume el propósito de la llamada y menciona la posibilidad de contactarlo por WhatsApp.</t>
  </si>
  <si>
    <t>No se discutió ninguna inversión específica. Solo se mencionó el beneficio de aparecer en los primeros lugares de búsqueda durante el fin de semana feriado, lo cual no implica una inversión directa.</t>
  </si>
  <si>
    <t>El agente pregunta sobre posibles cambios de menú, pero no desarrolla un plan de acción específico para mejorar el surtido. No se solicitó un catálogo PDF.</t>
  </si>
  <si>
    <t>ae05e9d6-ebde-4972-a6a1-3a9057720be3</t>
  </si>
  <si>
    <t>01:11</t>
  </si>
  <si>
    <t>+50622971276</t>
  </si>
  <si>
    <t>CR5450</t>
  </si>
  <si>
    <t>El agente contacta al aliado para confirmar el horario de atención del día feriado y le informa sobre el beneficio de tener prioridad en las búsquedas por conectarse en fin de semana feriado. Menciona que enviará información sobre costos y fotos por WhatsApp y que cualquier cosa que necesiten revisar lo hagan por partners.</t>
  </si>
  <si>
    <t>La llamada es de seguimiento, el agente saluda formalmente, se identifica con nombre y rol. Sin embargo, no confirma directamente si está hablando con el restaurante correcto, solo asume que sí lo está haciendo.</t>
  </si>
  <si>
    <t>El agente mantiene el control de la llamada al preguntar sobre el horario, informar sobre el beneficio y mencionar el envío de información adicional. La conversación es breve y directa, sin desviaciones.</t>
  </si>
  <si>
    <t>El aliado responde a las preguntas del agente y permite que este complete su mensaje sin interrupciones. La comunicación es clara y directa.</t>
  </si>
  <si>
    <t>El agente recapitula los puntos clave al mencionar el horario, el beneficio y el envío de información por WhatsApp, además de la plataforma partners para dudas.</t>
  </si>
  <si>
    <t>No se discutió ninguna inversión en esta llamada. Solo se mencionó el envío de información por WhatsApp.</t>
  </si>
  <si>
    <t>826aff20-2079-41de-8dde-e9752aaa1687</t>
  </si>
  <si>
    <t>00:50</t>
  </si>
  <si>
    <t>El agente atiende la llamada de un aliado que requiere el número de Camila, una compañera del agente. Adicionalmente, el aliado pregunta sobre el horario del día siguiente de otro restaurante.</t>
  </si>
  <si>
    <t>Esta es una llamada de seguimiento. El agente saluda formalmente, se identifica y menciona el nombre del negocio, validando que está en la llamada correcta.</t>
  </si>
  <si>
    <t>El agente tiene el control de la llamada ya que el aliado solo hace una petición y el agente responde sin inconvenientes.</t>
  </si>
  <si>
    <t>El aliado interactúa de manera cordial, pregunta sobre la información que necesita y el agente responde a sus preguntas.</t>
  </si>
  <si>
    <t>El agente no proporciona un resumen de la llamada ni refuerza los canales de contacto.</t>
  </si>
  <si>
    <t>573ffdf9-9a69-494f-92b6-383f0da3066d</t>
  </si>
  <si>
    <t>01:06</t>
  </si>
  <si>
    <t>El aliado contacta al agente porque la llamada anterior se cortó. El aliado explica que tienen problemas con las compensaciones de las cancelaciones y que solo se les compensa el 35% del pedido, lo que les genera pérdidas. El aliado envió una solicitud para que la compensación sea completa y le indica al agente que la persona encargada debe ingresar al portal de partners y hacer el proceso de disputa de cancelaciones. El aliado envió el video de prueba por WhatsApp. El aliado quiere resolver esto lo antes posible para recibir sus compensaciones y organizar otros temas.</t>
  </si>
  <si>
    <t>agent: Indicarle a la persona encargada que ingrese al portal de partners y haga el proceso de disputa de cancelaciones.</t>
  </si>
  <si>
    <t>Esta es una llamada de seguimiento después de una llamada que se cayó. El agente saluda al aliado. El agente no se identifica porque ya había contacto previo. El aliado confirma implícitamente que está hablando con el restaurante correcto al mencionar el problema específico que están teniendo.</t>
  </si>
  <si>
    <t>El agente escucha atentamente al aliado y se compromete a transmitir el mensaje. El agente mantiene el control de la conversación al escuchar y ofrecer soluciones.</t>
  </si>
  <si>
    <t>El aliado explica claramente el problema y lo que necesita. El agente escucha atentamente y promete ayudar, lo que facilita una comunicación efectiva.</t>
  </si>
  <si>
    <t>El agente no recapitula la conversación ni proporciona próximos pasos. Tampoco refuerza la información de contacto.</t>
  </si>
  <si>
    <t>El aliado menciona un problema con las cancelaciones y la compensación incompleta. El agente se compromete a transmitir la información a la persona encargada para que se resuelva el problema.</t>
  </si>
  <si>
    <t>d573549b-4595-4f06-a176-f4353051670c</t>
  </si>
  <si>
    <t>01:59</t>
  </si>
  <si>
    <t>+50625512727</t>
  </si>
  <si>
    <t>CR5495</t>
  </si>
  <si>
    <t>El agente llama para confirmar si el restaurante abrirá en horario normal durante el fin de semana festivo. Informa al restaurante que Rappi les dará prioridad en los resultados de búsqueda y pregunta si necesitan hacer alguna preparación especial. El agente habla primero con Jocelyn, luego con Marcelo, quien confirma que abrirán en horario normal y no necesitan nada especial.</t>
  </si>
  <si>
    <t>Follow-up call. El agente saluda, se identifica y menciona el nombre del restaurante, confirmando que está hablando con el contacto correcto.</t>
  </si>
  <si>
    <t>El agente mantiene el control de la llamada, guiando la conversación y obteniendo la información necesaria.</t>
  </si>
  <si>
    <t>La interacción fue fluida y respetuosa. El agente esperó a que el cliente terminara de hablar y respondió a sus preguntas de manera clara.</t>
  </si>
  <si>
    <t>El agente recapitula el acuerdo y menciona que se pondrá en contacto la próxima semana.</t>
  </si>
  <si>
    <t>El agente ofrece prioridad en la búsqueda por ser fin de semana festivo. Sin embargo, no se menciona ningún plan de inversión específico en Rappi Ads o Markdowns.</t>
  </si>
  <si>
    <t>661c1f89-cf74-42e6-9de7-83144b38178c</t>
  </si>
  <si>
    <t>+50640002626</t>
  </si>
  <si>
    <t>CR5523</t>
  </si>
  <si>
    <t>El agente de Rappi, Sabas, contacta al restaurante Más que pollos para confirmar si abrirán normalmente durante el feriado. El restaurante confirma que sí. El agente informa que Rappi beneficiará a los restaurantes que abran durante el feriado con publicidad en los primeros lugares sin costo alguno y pregunta si hay algo que corregir en el menú o precios. El restaurante responde que no. El agente ofrece enviar una propuesta de promociones del 20% por correo.</t>
  </si>
  <si>
    <t>Agente: Enviar la propuesta de las promociones del 20% por correo electrónico al encargado del restaurante.</t>
  </si>
  <si>
    <t>La llamada es de tipo 'Follow-up call'. El agente saluda, se identifica con su nombre y rol en Rappi, y menciona el nombre del restaurante, Más que pollos, confirmando implícitamente que es la empresa correcta.</t>
  </si>
  <si>
    <t>El agente mantuvo el control de la conversación, guiándola hacia el objetivo de confirmar el horario del restaurante y ofrecer publicidad gratuita por el feriado.</t>
  </si>
  <si>
    <t>La interacción fue cordial y el agente respondió claramente a las preguntas del restaurante.</t>
  </si>
  <si>
    <t>El agente recapituló que dejaría registrado que el restaurante abriría normal y enviaría la propuesta por correo. No ofreció información de contacto.</t>
  </si>
  <si>
    <t>Se ofrece publicidad gratuita en los primeros lugares por abrir en fin de semana feriado (Never ads - Activated with co-investment). No se discute presupuesto ni objeciones específicas. El agente indica que enviará una propuesta de promociones del 20% por correo electrónico (Markdown), pero no entra en detalles.</t>
  </si>
  <si>
    <t>a9837aa1-f4e0-4f3c-bd63-63089da132f7</t>
  </si>
  <si>
    <t>02:25</t>
  </si>
  <si>
    <t>+50640106262</t>
  </si>
  <si>
    <t>CR75</t>
  </si>
  <si>
    <t>El agente contacta al restaurante para confirmar si abrirán en el día feriado y les informa sobre el beneficio de Rappi de publicar en los primeros lugares de búsqueda para los restaurantes que abran en esas fechas. También se menciona la organización de precios y fotos en el menú, y el seguimiento de las promociones.</t>
  </si>
  <si>
    <t>Es una llamada de seguimiento. El agente saluda y menciona el nombre del restaurante, lo que implica la confirmación de la marca. No se identifica a sí mismo ya que asume que el aliado lo reconoce.</t>
  </si>
  <si>
    <t>El agente mantiene el control de la llamada al hacer preguntas específicas y ofrecer información relevante sobre el feriado y los beneficios de Rappi.</t>
  </si>
  <si>
    <t>El agente interactúa bien con el partner, respondiendo a sus preguntas y manejando la situación de tener que confirmar la información con el jefe.</t>
  </si>
  <si>
    <t>El agente recapitula los puntos clave de la conversación y menciona los próximos pasos relacionados con la organización de precios y fotos en el menú. No refuerza ningún canal de contacto.</t>
  </si>
  <si>
    <t>Se menciona la organización de precios y fotos en el menú, lo que implica una mejora en la presentación de los productos en la app. El agente da un plan de acción para mejorarlos</t>
  </si>
  <si>
    <t>a7452132-d1cd-4cb7-affd-73cb8a8d0902</t>
  </si>
  <si>
    <t>+50670320606</t>
  </si>
  <si>
    <t>CR7926</t>
  </si>
  <si>
    <t>La llamada se centra en confirmar el horario del restaurante 'El Rincón de los Milagros' para un día feriado y ofrecer publicidad gratuita en los primeros lugares de búsqueda de Rappi durante ese fin de semana. También se verifica si hay algún problema con la tablet, precios o fotos en la plataforma.</t>
  </si>
  <si>
    <t>La llamada es de seguimiento. El agente saluda, se identifica como parte de Rappi y menciona el nombre del restaurante, confirmando implícitamente que está hablando con el contacto correcto.</t>
  </si>
  <si>
    <t>El agente mantiene el control de la llamada al preguntar sobre posibles problemas en la plataforma y confirmar la información relevante para el feriado.</t>
  </si>
  <si>
    <t>La interacción es fluida y respetuosa. El agente responde a las preguntas del cliente de manera clara.</t>
  </si>
  <si>
    <t>El agente resume la información sobre el horario del feriado y la publicidad gratuita, y se asegura de que el aliado esté conforme. No se menciona un canal de contacto para seguimiento.</t>
  </si>
  <si>
    <t>Se ofrece publicidad gratuita en los primeros lugares de búsqueda durante el fin de semana festivo, pero no se discute un plan de inversión detallado con Rappi Ads ni Markdown. La oferta es más un beneficio puntual por el feriado que una campaña estructurada.</t>
  </si>
  <si>
    <t>Se menciona verificar precios y fotos, pero no se propone un plan de acción específico para mejorar el surtido.</t>
  </si>
  <si>
    <t>b32ed6aa-bcc3-4d9e-9cd1-1ddc18980614</t>
  </si>
  <si>
    <t>04:49</t>
  </si>
  <si>
    <t>La agente contacta al aliado para confirmar que el certificado enviado fue pasado al área de finanzas y pregunta sobre el día de pago semanal. Luego, el aliado comenta sobre la baja en ventas a pesar de tener buenas ofertas en la aplicación. La agente sugiere invertir en publicidad debido a la alta tasa de conversión del restaurante, ofreciendo un 30% de descuento en la inversión inicial. El aliado acepta probar la campaña publicitaria por tres semanas.</t>
  </si>
  <si>
    <t>agent: Enviar comprobante de registro de la campaña publicitaria por WhatsApp.
agent: Configurar la campaña publicitaria y activarla lo antes posible.</t>
  </si>
  <si>
    <t>La llamada es de seguimiento. La agente saluda y el aliado la reconoce por Rappi, confirmando implícitamente que es el contacto correcto, pero la agente no menciona el nombre del negocio.</t>
  </si>
  <si>
    <t>La agente guía la conversación, presenta la información de manera clara y ofrece una solución al problema de las bajas ventas del aliado.</t>
  </si>
  <si>
    <t>El aliado interactúa de manera receptiva, haciendo preguntas y mostrando interés en la propuesta de la agente. La comunicación es clara y efectiva.</t>
  </si>
  <si>
    <t>La agente resume los puntos clave de la conversación y confirma los siguientes pasos, pero no proporciona un canal de contacto para futuras consultas.</t>
  </si>
  <si>
    <t>La agente propone una campaña de tipo 'Never ads' al aliado, quien nunca ha invertido en publicidad en Rappi. El resultado de la conversación es 'Activated with co-investment', ya que Rappi ofrece un 30% de descuento en la inversión inicial. El presupuesto original sería de 15,000 colones semanales, pero con el descuento queda en 10,000 colones semanales. El aliado objeta sobre qué pasaría si las ventas siguen en cero. La agente argumenta que es poco probable dada la alta tasa de conversión que tiene el restaurante.</t>
  </si>
  <si>
    <t>Se menciona la falta de ventas, y la agente propone una solución a través de la inversión en publicidad. No se indica que el aliado quiera dejar de trabajar con Rappi.</t>
  </si>
  <si>
    <t>66ff4aff-3a88-463f-bdc2-010f608bae18</t>
  </si>
  <si>
    <t>01:01</t>
  </si>
  <si>
    <t>+50689288722</t>
  </si>
  <si>
    <t>CR2416</t>
  </si>
  <si>
    <t>El agente recibe una llamada de un aliado que busca a la señora Maríelos para hablar sobre el cambio de precios del menú y la propuesta de una promoción del 20% y una campaña de ads de 10.000 colones. El agente informa que Maríelos está ocupada y que no le ha comentado nada al respecto. El aliado indica que dejará un recordatorio en WhatsApp y queda a la espera de que se hagan los cambios en el menú para avanzar con la propuesta.</t>
  </si>
  <si>
    <t>La llamada es de seguimiento. El agente saluda formalmente. El aliado se identifica por su cuenta con su nombre y empresa pero el agente no menciona su nombre ni su rol. La confirmación de la marca es implícita ya que el agente responde a la solicitud del aliado.</t>
  </si>
  <si>
    <t>El agente no toma el control de la llamada, simplemente responde a las preguntas del aliado sin ofrecer soluciones proactivas ni encaminar la conversación.</t>
  </si>
  <si>
    <t>El agente responde a las preguntas del aliado de manera clara y sin interrupciones.</t>
  </si>
  <si>
    <t>El agente no proporciona un resumen de la llamada ni indica los próximos pasos a seguir. Tampoco ofrece un canal de contacto.</t>
  </si>
  <si>
    <t>El aliado menciona una propuesta de promoción del 20% y una campaña de ads de 10.000 colones, pero el agente no propone ninguna acción concreta al respecto, dado que la persona a cargo es Maríelos. Por lo tanto, no hay un plan de acción definido ni negociación al respecto. No applicable.</t>
  </si>
  <si>
    <t>Se menciona la necesidad de realizar cambios en los precios del menú, pero el agente no ofrece un plan de acción detallado sobre cómo llevar a cabo estos cambios. No se menciona un catálogo PDF.</t>
  </si>
  <si>
    <t>ded4ee0b-f7cb-413f-ab3a-66089ae13f8e</t>
  </si>
  <si>
    <t>El agente contacta al restaurante El Rey para reconfigurar el menú de Ceviche en la plataforma Rappi. El agente solicita una foto de la carta o un catálogo para descargar, pero el cliente indica que la información está en un código QR y que la persona encargada no está disponible en ese momento. Acuerdan que el agente llamará al día siguiente a las 11 de la mañana para hablar con la persona encargada. El agente aprovecha para preguntar si la aplicación se cierra sola, y el cliente le indica que llame a las 7 p. m. porque el marido de la encargada estará presente.</t>
  </si>
  <si>
    <t>Agente: Llamar al restaurante El Rey mañana a las 11 a. m. para hablar con la persona encargada del menú de Ceviche.
Agente: Llamar al restaurante El Rey mañana a las 7 p. m. para hablar con el marido de la encargada sobre el funcionamiento de la aplicación.</t>
  </si>
  <si>
    <t>La llamada es de tipo 'First call'. El agente saluda formalmente, se identifica con nombre y rol, y confirma que está hablando con el restaurante correcto.</t>
  </si>
  <si>
    <t>El agente mantiene el control de la conversación al dirigirla hacia los temas que necesita tratar, como la reconfiguración del menú y el funcionamiento de la aplicación.</t>
  </si>
  <si>
    <t>La interacción es fluida y respetuosa. El agente permite que el cliente hable y responde a sus preguntas de manera clara.</t>
  </si>
  <si>
    <t>El agente recapitula los puntos clave de la conversación y confirma los próximos pasos, pero no refuerza ningún canal de contacto.</t>
  </si>
  <si>
    <t>El agente solicita información para reconfigurar el menú de Ceviche, específicamente una foto de la carta o un catálogo en PDF. Se identifica que la información está en un código QR. No se especifica si se solicitó el catálogo en PDF.</t>
  </si>
  <si>
    <t>2c36ccab-7ee8-49cd-80f0-64dc8041e7dc</t>
  </si>
  <si>
    <t>El agente de Rappi se comunica con el restaurante Nuevo Mundo para solicitar la actualización del PDF del menú. El encargado no está disponible, por lo que se acuerda que el agente llame al día siguiente a las 11 de la mañana para obtener la información. El agente se compromete a comunicar al encargado la importancia de actualizar el menú para las promociones.</t>
  </si>
  <si>
    <t>Responsable: Agente; Recursos: Teléfono; Tarea: Llamar mañana a las 11 AM; Plazo: Mañana a las 11 AM
Responsable: Aliado; Recursos: PDF del menú; Tarea: Proporcionar el PDF del menú; Plazo: Mañana a las 11 AM</t>
  </si>
  <si>
    <t>Es una llamada de seguimiento. El agente saluda, se identifica como Sabas de Rappi y menciona el nombre del restaurante, confirmando que es el contacto correcto.</t>
  </si>
  <si>
    <t>El agente mantiene el control de la llamada, explica el motivo de su llamada y acuerda un horario para comunicarse nuevamente.</t>
  </si>
  <si>
    <t>El agente responde a las preguntas del partner y propone una solución para el problema planteado.</t>
  </si>
  <si>
    <t>El agente informa los próximos pasos a seguir pero no realiza un resumen de la conversación ni menciona un canal de contacto.</t>
  </si>
  <si>
    <t>Se menciona la necesidad de actualizar el menú para poder estudiar cómo organizar promociones del 15 o 20%. No se discuten detalles específicos sobre tipos de descuento, porcentajes, o usuarios objetivo. No applicable para Ads.</t>
  </si>
  <si>
    <t>El agente se comunica para solicitar la actualización del PDF del menú del restaurante. Se busca actualizar el menú para organizar promociones. Se solicitó un catálogo en PDF.</t>
  </si>
  <si>
    <t>5f186a9c-3306-49e9-99c6-1dd23683b0f0</t>
  </si>
  <si>
    <t>+50622252428</t>
  </si>
  <si>
    <t>El agente contacta al restaurante Alán y Alán para verificar si han tenido cierres espontáneos en la aplicación debido a cortes de electricidad e internet, y para ofrecer un aumento del 5% en las promociones. El agente menciona que el restaurante debía ajustar los precios en la plataforma, pero no recibió respuesta al recordatorio enviado por WhatsApp.</t>
  </si>
  <si>
    <t>Es una llamada de seguimiento. El agente saluda formalmente, se identifica como Sabás de Rappi, y menciona el nombre del restaurante, Alán y Alán, confirmando implícitamente que está hablando con la marca correcta. Dada la confirmación de que se llama al restaurante, se considera que cumple el requisito.</t>
  </si>
  <si>
    <t>El agente no mantiene el control de la llamada, ya que se enfoca en la confirmación de los cierres espontáneos y el ajuste de precios, sin guiar al aliado a una solución concreta en el momento.</t>
  </si>
  <si>
    <t>El agente permite que el partner hable sin interrupciones, responde a sus preguntas y se comunica de manera efectiva.</t>
  </si>
  <si>
    <t>El agente no realiza un resumen de la llamada ni proporciona los siguientes pasos.</t>
  </si>
  <si>
    <t>El agente ofrece aumentar el 5% de las promociones, pero no especifica el tipo de campaña ni los detalles adicionales. No se discuten Rappi Ads. Se menciona la necesidad de acomodar los precios en la plataforma, pero no se detalla un plan de acción o tipo de markdown.</t>
  </si>
  <si>
    <t>El agente menciona la posibilidad de cierres espontáneos debido a problemas de electricidad e internet, pero no propone un plan de acción para mitigar estos problemas.</t>
  </si>
  <si>
    <t>El agente menciona la necesidad de ajustar los precios en la plataforma, pero no ofrece asistencia directa ni un plan de acción para facilitar este proceso.</t>
  </si>
  <si>
    <t>24568754-2ee1-4a23-9940-18c75ad3d888</t>
  </si>
  <si>
    <t>+50622254131</t>
  </si>
  <si>
    <t>CR2209</t>
  </si>
  <si>
    <t>El agente Sabas de Rappi se comunica con el restaurante Chancay Plaza Santana para hablar con el señor Arnoldo sobre la revisión de precios del menú para aplicar promociones del 15%. Como Arnoldo no está disponible, el agente coordina para llamar al día siguiente y consulta sobre problemas con el cierre de la misión, a lo que el contacto informa que la misión se apagó por falta de carga.</t>
  </si>
  <si>
    <t>Responsible party: Agent, Required resources: Phone, Specific task: Llamar al restaurante al día siguiente para hablar con Arnoldo sobre la revisión de precios, Agreed timelines: Al día siguiente en horario de la tarde.</t>
  </si>
  <si>
    <t>La llamada es de seguimiento. El agente saluda, se identifica y menciona a Rappi. Se considera que cumple con la mención de la marca porque pregunta por el señor Arnoldo del Restaurante Chancay Plaza Santana, dando por hecho que está hablando con el restaurante correcto.</t>
  </si>
  <si>
    <t>El agente se adapta a la situación al no estar el contacto deseado y programa una nueva llamada.</t>
  </si>
  <si>
    <t>El contacto responde amablemente y proporciona la información solicitada.</t>
  </si>
  <si>
    <t>Al finalizar la llamada, el agente no da un resumen de la conversación, pero sí indica los próximos pasos.</t>
  </si>
  <si>
    <t>El agente pregunta si han tenido problemas con los cierres de misión, y al confirmar el aliado el problema, el agente escucha y toma nota para dar seguimiento al siguiente contacto con Arnoldo.</t>
  </si>
  <si>
    <t>El agente menciona el tema de los descuentos del 15% pero no especifica sobre qué productos o tipo de usuarios. No se generó ningún plan de acción.</t>
  </si>
  <si>
    <t>El agente pregunta por la revisión de precios del menú, pero no se profundiza en la configuración del catálogo en la app. No se genera un plan de acción.</t>
  </si>
  <si>
    <t>2e986891-5930-4169-86be-0e31a42b62e2</t>
  </si>
  <si>
    <t>+50622397314</t>
  </si>
  <si>
    <t>CR1114</t>
  </si>
  <si>
    <t>El agente contacta a Chihous para actualizar el menú en la plataforma de Rappi, ya que el sistema lo está solicitando. El administrador o encargado no está disponible en ese momento, pero se le recomienda al agente llamar a las 7:30 PM, horario en el que estará presente. El agente se compromete a enviar un recordatorio por WhatsApp y a devolver la llamada a esa hora.</t>
  </si>
  <si>
    <t>Agente: Enviar recordatorio por WhatsApp.
Agente: Devolver la llamada a Chihous a las 7:30 PM.
Aliado: Comentar al encargado sobre la llamada para actualizar el menú.</t>
  </si>
  <si>
    <t>Es una llamada de seguimiento. El agente saluda y el aliado confirma la plataforma, lo que permite inferir que está hablando con Rappi. El agente se identifica como parte de la plataforma Rappi.</t>
  </si>
  <si>
    <t>El agente mantiene el control de la llamada, aunque no puede hablar con el encargado en ese momento. Propone una solución y coordina una nueva llamada.</t>
  </si>
  <si>
    <t>El agente responde a las preguntas del aliado de manera clara y efectiva, y maneja bien la situación al no poder contactar al administrador en ese momento.</t>
  </si>
  <si>
    <t>El agente informa sobre los próximos pasos y reitera la disponibilidad de contacto, pero no realiza un resumen de la llamada.</t>
  </si>
  <si>
    <t>El agente menciona la necesidad de actualizar el menú en la plataforma Rappi y coordina una llamada para revisar el PDF del menú y las promociones.</t>
  </si>
  <si>
    <t>079422f4-2311-4d6f-b230-05e94cc2e97c</t>
  </si>
  <si>
    <t>05:51</t>
  </si>
  <si>
    <t>+50622534646</t>
  </si>
  <si>
    <t>CR8078</t>
  </si>
  <si>
    <t>El agente Zavas contacta al restaurante Muñoz y Nane para dar seguimiento a un problema reportado con la aplicación de Rappi que se cierra sola y el funcionamiento del Rappi Cargo. El cliente menciona que la aplicación de Rappi se cierra constantemente y que el Rappi Cargo no funciona correctamente al no poder establecer una ubicación precisa. El agente se compromete a contactar a Kevin Vargas para resolver el problema del Rappi Cargo y a reenviar la guía de configuración para solucionar el problema de la aplicación. Finalmente, el agente pregunta por el contacto para temas de campañas y promociones.</t>
  </si>
  <si>
    <t>Agente: Contactar a Kevin Vargas para resolver el problema del Rappi Cargo.
Agente: Reenviar la guía de configuración por WhatsApp para solucionar el problema de la aplicación de Rappi.</t>
  </si>
  <si>
    <t>El Rappi Cargo no permite establecer una ubicación precisa.
La aplicación de Rappi se cierra constantemente.</t>
  </si>
  <si>
    <t>Es una llamada de seguimiento. El agente saluda, se identifica y menciona la plataforma Rappi, confirmando implícitamente que está hablando con el restaurante correcto.</t>
  </si>
  <si>
    <t>El agente mantiene el control de la llamada, propone soluciones y se compromete a dar seguimiento a los problemas reportados por el cliente.</t>
  </si>
  <si>
    <t>El agente permite al cliente expresar sus problemas y responde de manera clara y concisa, ofreciendo soluciones y seguimiento.</t>
  </si>
  <si>
    <t>El agente resume los puntos clave de la conversación y menciona los siguientes pasos, pero no proporciona un canal de contacto específico.</t>
  </si>
  <si>
    <t>El agente pregunta por el contacto para temas de campañas y promociones, con la idea de aplicar un 20% para que Rappi les dé el acceso a los primeros lugares de búsqueda, pero no se concreta ninguna acción en específico.</t>
  </si>
  <si>
    <t>6e19b603-ec5f-4380-8730-6c36dcd1bf29</t>
  </si>
  <si>
    <t>+50622722241</t>
  </si>
  <si>
    <t>CR1598</t>
  </si>
  <si>
    <t>El agente contacta al restaurante para actualizar el menú en formato PDF y discutir las promociones pendientes del 15%. El encargado no está disponible, por lo que se agenda una llamada para el día siguiente a las 11:30 AM.</t>
  </si>
  <si>
    <t>Agente: Llamar al restaurante mañana a las 11:30 AM para reconfigurar el menú con el PDF y hablar sobre las promociones del 15%.</t>
  </si>
  <si>
    <t>Follow-up call. El agente no saluda formalmente ni se identifica inicialmente, pero la mención de la plataforma RAPPI al inicio de la conversación confirma implícitamente que está hablando con el restaurante correcto.</t>
  </si>
  <si>
    <t>El agente se adapta a la situación al no estar disponible el encargado, proponiendo una nueva hora para contactarlo.</t>
  </si>
  <si>
    <t>El partner responde a las preguntas del agente y proporciona la información necesaria.</t>
  </si>
  <si>
    <t>El agente resume el propósito de la llamada y establece los próximos pasos.</t>
  </si>
  <si>
    <t>Se menciona la posibilidad de discutir las promociones del 15% que habían quedado pendientes, lo que implica una negociación sobre descuentos o campañas de marketing.</t>
  </si>
  <si>
    <t>El agente menciona la necesidad de actualizar el menú en formato PDF, lo que implica una acción relacionada con la configuración del catálogo.</t>
  </si>
  <si>
    <t>9e52ad4d-35a4-4bcd-a863-e12165982e54</t>
  </si>
  <si>
    <t>01:33</t>
  </si>
  <si>
    <t>+50622924929</t>
  </si>
  <si>
    <t>CR5551</t>
  </si>
  <si>
    <t>El agente llama al restaurante Molino Central para verificar el estado de su conexión con la plataforma Rappi, ya que han pasado varias semanas sin actividad. El contacto menciona que la persona encargada no está disponible, pero cree que el problema es una cuestión de precios y la necesidad de actualizar el menú. El agente acuerda llamar al día siguiente para hablar con el encargado y ayudar a actualizar el menú.</t>
  </si>
  <si>
    <t>Agente: Llamar al restaurante Molino Central mañana a las 2 de la tarde para hablar con el encargado.
Aliado: Recordarle al encargado revisar la aplicación y la necesidad de actualizar el menú.</t>
  </si>
  <si>
    <t>Es una llamada de seguimiento. El agente saluda, se identifica y menciona la marca, aunque no pregunta directamente si está hablando con el restaurante correcto, lo valida al mencionar 'Molino Central', asumiendo que es una llamada de seguimiento.</t>
  </si>
  <si>
    <t>El agente mantiene el control de la llamada, haciendo preguntas específicas para entender la situación y ofreciendo soluciones concretas.</t>
  </si>
  <si>
    <t>El aliado responde a las preguntas del agente, aunque no tiene toda la información disponible. El agente se muestra comprensivo y ofrece ayuda para resolver el problema.</t>
  </si>
  <si>
    <t>El agente resume la conversación y establece los próximos pasos a seguir, indicando que estará pendiente al WhatsApp.</t>
  </si>
  <si>
    <t>El agente identifica un riesgo de churn debido a la falta de actividad y menciona la necesidad de actualizar el menú y ajustar los precios, pero no propone un plan de acción específico.</t>
  </si>
  <si>
    <t>El agente menciona la necesidad de actualizar el menú y ofrece ayuda para hacerlo en menos de 48 horas, solicitando el documento en PDF. Solicita el PDF del catálogo.</t>
  </si>
  <si>
    <t>04b60736-fe38-4fe2-8021-c57c071c462f</t>
  </si>
  <si>
    <t>01:09</t>
  </si>
  <si>
    <t>El agente de Rappi contacta al restaurante Pupusería Familiar Miguel para hablar con la señora Laura sobre una guía que se les mandó, pero no se encuentra disponible. El agente ofrece dejarle la razón de la conexión y pide que revisen la guía. El contacto fue breve debido a la ocupación del restaurante.</t>
  </si>
  <si>
    <t>La llamada es de seguimiento. El agente saluda al contacto, se identifica con nombre y apellido y nombra el restaurante confirmando que es el correcto. El agente pregunta por la señora Laura que es con quien necesita hablar.</t>
  </si>
  <si>
    <t>El agente no logra hablar con la persona indicada y acepta la imposibilidad de continuar la conversación debido a la ocupación del contacto.</t>
  </si>
  <si>
    <t>El contacto fue breve y el agente gestiona bien la llamada a pesar de no poder contactar a la persona que necesitaba.</t>
  </si>
  <si>
    <t>El agente no hace un resumen de la llamada, pero indica que les mandó una guía que deben revisar. No refuerza ningún canal de contacto.</t>
  </si>
  <si>
    <t>d837d795-1457-44c7-bcd0-ac7c80e291b4</t>
  </si>
  <si>
    <t>02:02</t>
  </si>
  <si>
    <t>+50660867224</t>
  </si>
  <si>
    <t>CR7394</t>
  </si>
  <si>
    <t>El agente contacta al aliado para actualizar el PDF del menú. El aliado informa que están teniendo problemas con cierres espontáneos de la aplicación. El agente indica que revisará este tema y el seguimiento de las promociones con el encargado. El aliado solicita el número de contacto directo del encargado.</t>
  </si>
  <si>
    <t>Responsable: Agente. Recursos: Contactar al encargado. Tarea: Comentar los problemas de cierres espontáneos de la aplicación y el seguimiento de las promociones. Plazo: Mañana.
Responsable: Aliado. Recursos: Ninguno. Tarea: Proporcionar la actualización del PDF del menú. Plazo: Mañana.</t>
  </si>
  <si>
    <t>Esta es una llamada de seguimiento. El agente saluda, se identifica y el aliado menciona el nombre de la marca confirmando implícitamente que es el contacto correcto.</t>
  </si>
  <si>
    <t>El agente mantiene el control de la llamada, guiando al aliado y proporcionando soluciones aunque necesita consultar con el encargado.</t>
  </si>
  <si>
    <t>El agente responde a todas las preguntas del aliado de manera clara, incluso cuando necesita escalar el problema.</t>
  </si>
  <si>
    <t>No se proporciona un resumen de la llamada, pero se indican los próximos pasos.</t>
  </si>
  <si>
    <t>El aliado menciona problemas con cierres inesperados de la aplicación, pero no se plantea un plan de acción para evitar el churn.</t>
  </si>
  <si>
    <t>El agente contacta al aliado para actualizar el PDF del menú, pero no se ofrece ninguna solución o plan de acción más allá de la solicitud. Se solicita el PDF del catálogo.</t>
  </si>
  <si>
    <t>eedb7f92-298a-41af-a1eb-90775d0cc05a</t>
  </si>
  <si>
    <t>El agente contacta al aliado para verificar el estado de la solicitud de la nueva tablet. El aliado informa que no ha sido contactado por ningún medio. El agente se compromete a investigar la demora y volver a contactar al aliado.</t>
  </si>
  <si>
    <t>Agente: Investigar la demora en la entrega de la tablet.
Agente: Volver a contactar al aliado para agendar la entrega de la tablet.</t>
  </si>
  <si>
    <t>Es una llamada de seguimiento. El agente saluda formalmente y menciona el nombre de la marca. No se identifica completamente porque el aliado ya lo conoce de interacciones previas.</t>
  </si>
  <si>
    <t>El agente mantiene el control de la llamada al preguntar sobre el estado de la tablet y ofrecerse a investigar la demora.</t>
  </si>
  <si>
    <t>El aliado responde a las preguntas del agente y proporciona información clara sobre su situación.</t>
  </si>
  <si>
    <t>El agente resume el motivo de la llamada y los próximos pasos, pero no proporciona un canal de contacto.</t>
  </si>
  <si>
    <t>El agente menciona que el aliado estaba en el proyecto de comisión cero, lo que implica que antes tenía campañas activas. Sin embargo, no se propone ninguna reactivación ni inversión adicional en Ads. No applicable.</t>
  </si>
  <si>
    <t>5352b213-7160-4426-8061-5fbe455d47d1</t>
  </si>
  <si>
    <t>10:36</t>
  </si>
  <si>
    <t>+50684512809</t>
  </si>
  <si>
    <t>El agente contacta al aliado para hablar sobre el cambio de categoría que se le hizo al restaurante, para aumentar la conversión se propone configurar la promoción de 2x1 de las papas supremas. El aliado comenta que Rapid no le da la conversión que desea y que cuando lo hace es con marketing, pero que no es rentable, por lo que el agente le comenta sobre el programa de comisión cero para que pueda invertir ese presupuesto en marketing. El aliado está de acuerdo y también quiere habilitar Rapid en otro negocio. Se finaliza con que el agente le enviará la lista de requisitos por WhatsApp.</t>
  </si>
  <si>
    <t>Agent: Enviar la lista de requisitos por WhatsApp para el programa de comisión cero.
Partner: Conseguir el certificado bancario para poder habilitar Rapid en el otro negocio.</t>
  </si>
  <si>
    <t>Partner: Que no tenga el inconveniente de tener que ir hasta el banco para el tema de la cuenta, ya que Rapid ya la tiene registrada.</t>
  </si>
  <si>
    <t>La llamada es de tipo 'Follow-up call', el agente saluda al aliado y se identifica con su nombre, además confirma que está hablando con el restaurante correcto al mencionar 'Rapid'.</t>
  </si>
  <si>
    <t>El agente mantiene el control de la llamada al guiar al aliado a través de los diferentes temas y ofrecer soluciones a sus inquietudes.</t>
  </si>
  <si>
    <t>El agente interactúa bien con el aliado, responde todas sus preguntas de manera clara y efectiva, incluso cuando no sabe la respuesta, propone soluciones.</t>
  </si>
  <si>
    <t>El agente recapituló los puntos clave de la conversación y confirmó que el aliado entendió los acuerdos y los siguientes pasos, además, proporcionó su número de WhatsApp para contacto futuro.</t>
  </si>
  <si>
    <t>Se menciona la promoción 2x1 en papas supremas que el restaurante ya maneja y se propone configurarla correctamente en la plataforma de Rappi para mejorar la conversión. No se discuten campañas de Rappi Ads.</t>
  </si>
  <si>
    <t>El agente identifica el riesgo de churn debido a la falta de ventas en comparación con otras plataformas. Propone un plan de acción que incluye el cambio de categoría del restaurante, la configuración de una promoción existente (2x1 en papas supremas) y la posibilidad de acceder al programa de comisión cero para invertir en marketing.</t>
  </si>
  <si>
    <t>El agente menciona la configuración del menú del restaurante, proponiendo actualizarlo con base en un menú encontrado en una página web del restaurante. Se busca verificar los precios y optimizar la presentación de los productos en la aplicación. No se solicitó un catálogo PDF.</t>
  </si>
  <si>
    <t>d45b9bb9-e1d3-4aa8-816b-16055fcf765f</t>
  </si>
  <si>
    <t>01:21</t>
  </si>
  <si>
    <t>El agente contacta al aliado para darle seguimiento a la solicitud de desafiliación de la cuenta de la pizzería Golden. El aliado indica que ya envió la carta y los documentos solicitados, pero no ha recibido confirmación por correo electrónico. El agente se compromete a revisar el caso y dar una respuesta al día siguiente por WhatsApp.</t>
  </si>
  <si>
    <t>Responsable: Agente, Recurso: Sistema Rappi, Tarea: Revisar el estado de la solicitud de desafiliación de la cuenta de la pizzería Golden, Plazo: Mañana por la mañana.
Responsable: Agente, Recurso: WhatsApp, Tarea: Enviar respuesta al aliado sobre el estado de la solicitud de desafiliación, Plazo: Mañana por la mañana.</t>
  </si>
  <si>
    <t>Es una llamada de seguimiento. El agente saluda al cliente, pero no se identifica ni menciona la marca. Se asume que es una llamada de seguimiento porque el cliente pregunta directamente por el tema de la desconexión.</t>
  </si>
  <si>
    <t>El agente mantiene el control de la llamada, escucha al aliado y se compromete a darle una respuesta.</t>
  </si>
  <si>
    <t>El aliado se comunica de manera clara y el agente responde a sus preguntas de forma adecuada.</t>
  </si>
  <si>
    <t>El agente resume la gestión y le indica al aliado los siguientes pasos, pero no ofrece un canal de contacto.</t>
  </si>
  <si>
    <t>El agente le da seguimiento a la solicitud de desafiliación de la cuenta. El aliado indica que no le ha llegado la confirmación de la baja.</t>
  </si>
  <si>
    <t>71777bc9-f043-40d2-967a-50bd500d0090</t>
  </si>
  <si>
    <t>02:39</t>
  </si>
  <si>
    <t>El agente Sabás de Rappi contacta a la señora Suraida para confirmar que no es necesaria una actualización del menú, ya que él la había registrado el mes anterior. La señora Suraida comenta que una persona de Rappi la había contactado para actualizar el menú y meter promociones de otras plataformas, pero nunca la contactaron. Durante la llamada, la señora Suraida le indica al agente que quiere replicar una promoción de Didi llamada "tempu promo" y otra llamada "combo mejores amigos" en Rappi. El agente se compromete a buscar las promociones en Didi y enviarle la información por WhatsApp para su confirmación y activación. Finalmente, el agente verifica si la tablet está funcionando correctamente.</t>
  </si>
  <si>
    <t>agent: Buscar en Didi las promociones 'tempu promo' y 'combo mejores amigos'.
agent: Enviar la información de las promociones por WhatsApp a la señora Suraida para su confirmación.
partner: Confirmar las promociones por WhatsApp.</t>
  </si>
  <si>
    <t>La llamada es de seguimiento. El agente saluda a la señora Suraida, se identifica con su nombre y cargo en Rappi, y menciona el nombre de la marca al inicio de la conversación, lo que permite confirmar que es el contacto correcto.</t>
  </si>
  <si>
    <t>El agente mantiene el control de la llamada al confirmar la información sobre la actualización del menú y al ofrecerse a ayudar con la activación de promociones.</t>
  </si>
  <si>
    <t>La interacción entre el agente y la señora Suraida es fluida y respetuosa. El agente permite que la señora Suraida explique la situación y responde a sus preguntas de manera clara y comprensible.</t>
  </si>
  <si>
    <t>El agente recapitula los puntos clave de la conversación y confirma los próximos pasos, pero no proporciona información de contacto adicional.</t>
  </si>
  <si>
    <t>Se conversó sobre la activación de campañas de descuento (markdown). La socia desea activar las promociones 'tempu promo' y 'combo mejores amigos' que ha visto en Didi. No se especifican los porcentajes de descuento ni el tipo de usuario al que van dirigidas.</t>
  </si>
  <si>
    <t>Se menciona la actualización del menú, pero no se presenta un plan de acción detallado.</t>
  </si>
  <si>
    <t>b812c35c-f109-444a-b2f8-019a38919510</t>
  </si>
  <si>
    <t>01:53</t>
  </si>
  <si>
    <t>El agente Sabas de Rappi contacta al restaurante para actualizar el menú que no se ha cambiado en más de 6 meses. La persona que atiende la llamada no está encargada de esa gestión y comenta que la persona responsable está de vacaciones y regresa mañana. El agente acuerda llamar al día siguiente para revisar el tema del menú y las promociones.</t>
  </si>
  <si>
    <t>Responsable: Agente; Recursos: Teléfono; Tarea: Llamar mañana al restaurante para actualizar el menú y revisar promociones; Plazo: Mañana</t>
  </si>
  <si>
    <t>La llamada es de tipo 'First call' porque aunque el restaurante ya es aliado, es la primera llamada sobre este tema. El agente saluda, se identifica con nombre y rol en Rappi, y menciona a Rappi para confirmar la marca.</t>
  </si>
  <si>
    <t>El agente mantiene el control de la llamada, a pesar de que la persona que atiende no es la encargada, se adapta a la situación y reprograma la llamada.</t>
  </si>
  <si>
    <t>La interacción fue buena, la persona responde a las preguntas y el agente también.</t>
  </si>
  <si>
    <t>El agente recapitula que llamará al día siguiente, pero no ofrece un canal de contacto.</t>
  </si>
  <si>
    <t>El agente contacta al restaurante para actualizar el menú, solicitando fotos, PDF o una página web. Se solicitó un catálogo en PDF.</t>
  </si>
  <si>
    <t>4187f60b-0a06-47d1-8af9-83cd06b88487</t>
  </si>
  <si>
    <t>01:45</t>
  </si>
  <si>
    <t>El agente llama al restaurante para ofrecer sus servicios. Solo se presenta y dice el horario de atención del restaurante.</t>
  </si>
  <si>
    <t>Se considera una llamada no exitosa ya que el agente solo informa el horario de atención del restaurante, sin confirmar si está hablando con el establecimiento correcto o identificarse.</t>
  </si>
  <si>
    <t>El agente no demuestra tener el control de la llamada, simplemente da información básica sin interactuar con el interlocutor.</t>
  </si>
  <si>
    <t>No aplica porque no hubo interacción del aliado, por lo tanto no hubo preguntas ni respuestas. El agente no permitió la interacción.</t>
  </si>
  <si>
    <t>Al no haber interacción con el partner, el agente no proporciona ningún resumen ni próximos pasos.</t>
  </si>
  <si>
    <t>724d2987-d29a-447d-84e0-6c400d6723bd</t>
  </si>
  <si>
    <t>El agente se presenta y da la bienvenida al restaurante, informando el horario de atención. No se identifica el propósito de la llamada ni se establece una interacción más allá del saludo inicial.</t>
  </si>
  <si>
    <t>Este es un posible primer contacto. El agente no saluda ni se identifica, pero menciona el nombre del restaurante, asumiendo que está hablando con el aliado correcto. El tipo de llamada es Primer Contacto.</t>
  </si>
  <si>
    <t>El agente no demuestra control de la llamada ya que solo da un saludo protocolario y no genera interacción.</t>
  </si>
  <si>
    <t>No hubo interacción por parte del partner, por lo tanto, no aplica evaluar las respuestas.</t>
  </si>
  <si>
    <t>No aplica ya que no hubo un cierre de llamada.</t>
  </si>
  <si>
    <t>d5848d5f-26a8-4427-ab1a-329cd9ccdc99</t>
  </si>
  <si>
    <t>El agente de Rappi contacta al restaurante Panas Food para reconfigurar el menú en el sistema y solicita un catálogo en PDF o una foto de la carta. El agente del restaurante indica que debe hablar con el dueño y agendan una llamada para el día siguiente. Adicionalmente, el agente del restaurante reporta un problema con la aplicación de Rappi, donde los repartidores llegan antes de que suene el pedido. El agente de Rappi ofrece enviar una guía de configuración por WhatsApp para solucionar este problema.</t>
  </si>
  <si>
    <t>Responsible party: Agente, Required resources: Guía de configuración de WhatsApp, Specific task: Enviar guía de configuración por WhatsApp al restaurante, Agreed timelines: Inmediato
Responsible party: Aliado, Required resources: Catálogo en PDF o foto de la carta, Specific task: Tener el catálogo o la foto disponible para la llamada del día siguiente, Agreed timelines: Mañana a la misma hora
Responsible party: Agente, Required resources: Llamada telefónica, Specific task: Llamar al restaurante mañana para reconfigurar el menú, Agreed timelines: Mañana a la misma hora</t>
  </si>
  <si>
    <t>Es una llamada de seguimiento. El agente no se identifica por nombre ni rol, pero el cliente sí lo hace. El nombre de la marca se menciona implícitamente cuando el cliente pregunta sobre la reconfiguración del menú de 'Panas Food'.</t>
  </si>
  <si>
    <t>El agente maneja la llamada de manera organizada, aunque inicialmente solo agenda la llamada para el día siguiente. Luego, ofrece una solución al problema reportado por el restaurante.</t>
  </si>
  <si>
    <t>La interacción es buena, el agente responde a las preguntas del partner y ofrece una solución al problema planteado.</t>
  </si>
  <si>
    <t>El agente resume los acuerdos y los siguientes pasos. No proporciona información de contacto adicional.</t>
  </si>
  <si>
    <t>Se menciona un problema relacionado con la tardanza en la confirmación de los pedidos y el agente ofrece una solución al enviar una guía de configuración.</t>
  </si>
  <si>
    <t>Se menciona la posibilidad de promociones al 10 o 15%, pero no se llega a concretar ninguna acción específica. Por lo tanto, no hay una negociación de inversión en Rappi Ads ni Markdown.</t>
  </si>
  <si>
    <t>Se menciona la necesidad de reconfigurar el menú y se solicita un catálogo en PDF. El agente agenda una llamada para el día siguiente para revisar el catálogo.</t>
  </si>
  <si>
    <t>9480816e-74b0-421d-a4b2-c13777216363</t>
  </si>
  <si>
    <t>00:57</t>
  </si>
  <si>
    <t>El agente llama al restaurante para revisar cómo le fue durante el fin de semana en ventas. El cliente indica que estuvo normal. El agente pregunta si tienen alguna novedad con el dispositivo, a lo que el cliente responde negativamente. El agente menciona que seguirá haciendo seguimiento de las promociones del 15% y que les estará dejando razón por WhatsApp y correo electrónico.</t>
  </si>
  <si>
    <t>Esta es una llamada de seguimiento. El agente saluda al cliente. No se identifica ni menciona la marca Rappi, ya que el cliente lo reconoce inmediatamente.</t>
  </si>
  <si>
    <t>El agente mantiene el control de la llamada al preguntar sobre las ventas del fin de semana y el estado del dispositivo, guiando la conversación de manera organizada.</t>
  </si>
  <si>
    <t>El agente permite que el cliente hable sin interrupciones, responde a sus preguntas y se comunica de manera efectiva.</t>
  </si>
  <si>
    <t>El agente resume los puntos clave de la conversación, indica que hará seguimiento por WhatsApp y correo electrónico, y menciona que estará haciendo seguimiento de las promociones.</t>
  </si>
  <si>
    <t>Se menciona el seguimiento de las promociones del 15% pero no se propone ninguna acción específica para modificarla o crear una nueva.</t>
  </si>
  <si>
    <t>c7d96cbf-7d0b-4c1a-b8b3-b106da21eee3</t>
  </si>
  <si>
    <t>01:57</t>
  </si>
  <si>
    <t>El agente Sabas de Rappi contacta a un restaurante aliado para solicitar la reactualización del PDF del menú, preguntando si tienen una página web o una foto de la carta. La persona que responde indica que la jefa está actualizando el menú y no sabe si lo tiene disponible. El agente solicita que le envíen el documento por WhatsApp al número proporcionado. También pregunta si han tenido cierres de la aplicación y ofrece enviar una guía por WhatsApp para solucionar ese problema. El agente se despide agradeciendo el tiempo y la llamada finaliza.</t>
  </si>
  <si>
    <t>Responsible party: partner, Required resources: menu PDF, Specific task to be completed: send the menu PDF via WhatsApp, Agreed timelines: not specified
Responsible party: agent, Required resources: guide for app closures, Specific task to be completed: send the guide via WhatsApp, Agreed timelines: not specified</t>
  </si>
  <si>
    <t>La llamada es de seguimiento. El agente saluda, se identifica con su nombre y rol en Rappi, y menciona la marca al inicio de la conversación al decir 'habla con Sabas de Rappy'.</t>
  </si>
  <si>
    <t>El agente mantiene el control de la llamada, dirige la conversación hacia el objetivo de actualizar el menú y ofrece soluciones para otros problemas potenciales como el cierre de la aplicación.</t>
  </si>
  <si>
    <t>La interacción entre el agente y el restaurante es efectiva. La persona del restaurante responde a las preguntas y el agente se comunica de manera clara.</t>
  </si>
  <si>
    <t>El agente informa sobre los próximos pasos al indicar que esperará el documento por WhatsApp y menciona que enviará la guía. También refuerza el contacto por WhatsApp.</t>
  </si>
  <si>
    <t>El agente solicita el PDF del menú para actualizar la información en la plataforma.</t>
  </si>
  <si>
    <t>d62f1765-2151-4d15-8cca-51768b7f6003</t>
  </si>
  <si>
    <t>El agente contacta al restaurante Yecci para darle seguimiento a una promoción previamente acordada. Sin embargo, el agente no recuerda la promoción y el aliado aprovecha para solicitar información sobre cómo eliminar su cuenta de Rappi. El agente explica el proceso para dar de baja la cuenta y se compromete a enviar la información por WhatsApp.</t>
  </si>
  <si>
    <t>Responsible party: Agente; Required resources: Formato de carta; Specific task to be completed: Enviar formato de carta por correo electrónico al aliado; Agreed timelines: Inmediato
Responsible party: Agente; Required resources: WhatsApp; Specific task to be completed: Confirmar el proceso de eliminación de la cuenta a través de WhatsApp; Agreed timelines: Inmediato</t>
  </si>
  <si>
    <t>Es una llamada de seguimiento. El agente saluda, se identifica con su nombre y rol en Rappi, y menciona el restaurante, lo que valida que está en la llamada correcta.</t>
  </si>
  <si>
    <t>El agente se adapta a la solicitud del aliado y le brinda la información necesaria para eliminar su cuenta de Rappi.</t>
  </si>
  <si>
    <t>El agente responde a la solicitud del aliado de manera clara y le explica el proceso para eliminar su cuenta.</t>
  </si>
  <si>
    <t>El agente informa los siguientes pasos a seguir, pero no resume la llamada ni ofrece un canal de contacto.</t>
  </si>
  <si>
    <t>El aliado expresa su deseo de eliminar la aplicación debido a que no le funciona. No se propone un plan de acción.</t>
  </si>
  <si>
    <t>aedf2d19-c4bb-4241-8b7f-84c723b21057</t>
  </si>
  <si>
    <t>01:00</t>
  </si>
  <si>
    <t>+50671508520</t>
  </si>
  <si>
    <t>El agente contacta al aliado, quien manifiesta su molestia por las constantes llamadas a pesar de haber indicado previamente que ya no trabaja con el restaurante. El agente se ofrece a solucionar el problema eliminando el número de contacto y pregunta por el número de teléfono de 'The Honey Nugget', a lo que el aliado responde que ahora pertenece a Pizza Hut Costa Rica. El agente agradece la información y se compromete a bloquear el número.</t>
  </si>
  <si>
    <t>Responsible party: agent, Required resources: Rappi system, Specific task to be completed: Bloquear el número de teléfono del contacto anterior, Agreed timelines: Inmediato</t>
  </si>
  <si>
    <t>Esta es una primera llamada. El agente saluda formalmente, se identifica con su nombre y rol, pero no confirma directamente que está hablando con la marca correcta. Se asume que la llamada es para Rappi debido a la mención de la plataforma en la presentación del agente.</t>
  </si>
  <si>
    <t>El agente adapta la conversación a la queja inicial del aliado, ofreciendo una solución rápida y luego redirigiendo la llamada para obtener información relevante.</t>
  </si>
  <si>
    <t>El aliado expresa su molestia, pero colabora proporcionando la información solicitada. El agente responde adecuadamente a sus preguntas y gestiona la situación con respeto.</t>
  </si>
  <si>
    <t>El agente resume la acción a tomar y le indica al partner que el mismo va a bloquear el número de contacto.</t>
  </si>
  <si>
    <t>El aliado informa que ya no trabaja con el restaurante porque fue comprado por otra empresa, lo que indica una posible baja (churn). Sin embargo, el agente no propone un plan de acción para intentar retener al restaurante bajo la nueva administración.</t>
  </si>
  <si>
    <t>Rappi Colombia Post Venta</t>
  </si>
  <si>
    <t>3a19eea6-5cf7-4c12-878a-b8fbfc98d472</t>
  </si>
  <si>
    <t>01:46</t>
  </si>
  <si>
    <t>El agente llama a un aliado para darle seguimiento a una conversación previa sobre la unificación de una sucursal bajo el nombre de 'Ciao squad'. El aliado aclara que no quiere unificar, sino cambiar el nombre y adaptar la imagen de 'Típica y Rápida' a 'Ciao squad'. El agente se ofrece a gestionar el cambio de nombre y a mantener al aliado informado.</t>
  </si>
  <si>
    <t>agent: Buscar el restaurante 'Típica y Rápida' y gestionar el cambio de nombre.
agent: Mantener al aliado informado sobre el proceso de cambio de nombre vía WhatsApp.</t>
  </si>
  <si>
    <t>La llamada es de seguimiento. El agente saluda formalmente, se identifica y menciona el nombre del restaurante 'Ciao squad', lo que implica que es una llamada de seguimiento.</t>
  </si>
  <si>
    <t>El agente mantiene el control de la llamada al responder a las preguntas del aliado y ofrecerse a gestionar el cambio de nombre.</t>
  </si>
  <si>
    <t>La interacción fue buena, el aliado respondió a las preguntas del agente y aclaró la situación. El agente responde a las preguntas con claridad.</t>
  </si>
  <si>
    <t>El agente resume lo acordado sobre el cambio de nombre y le informa que lo estará informando por whatsapp. No se menciona otros medios de contacto.</t>
  </si>
  <si>
    <t>El agente y el aliado discuten sobre la necesidad de cambiar el nombre, el logo y el menú de la cocina 'Típica y Rápida' a 'Ciao squad'. Se planea realizar el cambio de nombre.</t>
  </si>
  <si>
    <t>99580f92-e359-4655-8f9f-f0b10f6fa8e8</t>
  </si>
  <si>
    <t>01:40</t>
  </si>
  <si>
    <t>+50688193073</t>
  </si>
  <si>
    <t>CR4728</t>
  </si>
  <si>
    <t>El agente de Rappi contacta al dueño del restaurante Pizza Hot para hablar sobre Honey Nugget, ya que aparentemente Pizza Hot adquirió el restaurante y la conexión con Rappi es intermitente. El dueño confirma que Honey Nugget no está usando Rappi porque no les envían órdenes, pero se niega a reconectarse por ahora. El agente ofrece un plan de recuperación, pero el dueño lo rechaza.</t>
  </si>
  <si>
    <t>La llamada es de tipo 'First call'. El agente saluda formalmente, se identifica con su nombre y rol en Rappi, y menciona Honey Nugget, confirmando la marca de manera implícita al preguntar sobre la conexión con Rappi.</t>
  </si>
  <si>
    <t>El agente intenta mantener el control ofreciendo un plan de recuperación, pero el dueño del restaurante rechaza la propuesta, limitando la capacidad del agente para guiar la conversación.</t>
  </si>
  <si>
    <t>El agente interactúa de manera efectiva al responder a las preguntas del dueño y ofrecer soluciones, pero el dueño se muestra poco receptivo.</t>
  </si>
  <si>
    <t>El agente no proporciona un resumen de la llamada ni menciona los próximos pasos al finalizar la conversación.</t>
  </si>
  <si>
    <t>El agente identifica un riesgo de churn debido a la falta de órdenes y ofrece un plan de recuperación, aunque es rechazado. La razón principal mencionada es la falta de ventas.</t>
  </si>
  <si>
    <t>26522139-a9c2-4db6-9b02-f0cb50a3861d</t>
  </si>
  <si>
    <t>+50688386470</t>
  </si>
  <si>
    <t>CR1134</t>
  </si>
  <si>
    <t>El agente Sabas de Rappi contacta al restaurante para solicitarle el PDF actualizado con precios y descripciones, ya que el sistema lo requiere para actualizar la información en la plataforma. El cliente se compromete a enviar el PDF a través de WhatsApp al número proporcionado por el agente.</t>
  </si>
  <si>
    <t>partner, WhatsApp, Enviar el PDF actualizado al agente al número proporcionado, Inmediato</t>
  </si>
  <si>
    <t>La llamada es de seguimiento. El agente saluda formalmente, se identifica con su nombre y rol en Rappi y menciona la plataforma Rappi, confirmando implícitamente que está hablando con el aliado correcto.</t>
  </si>
  <si>
    <t>El agente mantiene el control de la llamada al explicar claramente el motivo de su contacto y solicitar la información necesaria al restaurante.</t>
  </si>
  <si>
    <t>El agente se comunica de manera clara y el restaurante responde a las preguntas sin interrumpir la conversación.</t>
  </si>
  <si>
    <t>El agente indica los siguientes pasos pero no resume la conversación ni deja un contacto.</t>
  </si>
  <si>
    <t>El agente solicita el PDF del catálogo para actualizar precios y descripciones de los productos. Se solicita el catálogo en PDF.</t>
  </si>
  <si>
    <t>63599201-1ca6-4e4f-82d6-8abb8a628229</t>
  </si>
  <si>
    <t>03:47</t>
  </si>
  <si>
    <t>El agente llama al restaurante para reconfigurar el menú en el sistema. El restaurante informa que los precios actuales son los mismos que están en la aplicación y que no han cambiado. El agente le pide que revise los precios y le confirme por WhatsApp. Si no hay cambios, el agente dejará la configuración como está.</t>
  </si>
  <si>
    <t>Partner: Revisar los precios del menú y confirmar al agente por WhatsApp si hay cambios.
Agent: Dejar la configuración del menú como está si el restaurante confirma que no hay cambios.</t>
  </si>
  <si>
    <t>La llamada es de seguimiento. El agente saluda al partner y este lo identifica por su nombre. El agente menciona la marca Rappi, confirmando que está hablando con el restaurante correcto.</t>
  </si>
  <si>
    <t>El agente guía la llamada solicitando la información necesaria para actualizar el menú en el sistema. Se adapta a la respuesta del partner y ofrece dejar la configuración como está si no hay cambios.</t>
  </si>
  <si>
    <t>El agente permite que el partner hable sin interrupciones, responde a todas sus preguntas y se comunica de manera clara y comprensible.</t>
  </si>
  <si>
    <t>El agente resume los puntos clave de la conversación y confirma los próximos pasos con el partner. Menciona WhatsApp como canal de contacto.</t>
  </si>
  <si>
    <t>El agente solicita la actualización del menú con precios y descripciones para evitar la suspensión de la tienda. No se propone un plan de acción concreto más allá de la revisión de los precios.</t>
  </si>
  <si>
    <t>4c544956-116b-4f69-a301-abdb2b15d917</t>
  </si>
  <si>
    <t>02:15</t>
  </si>
  <si>
    <t>+50688857878</t>
  </si>
  <si>
    <t>El agente contacta al aliado para darle seguimiento a una propuesta de promociones del 15% enviada por correo. El aliado indica que la persona encargada del correo no está disponible y que deben comunicarse por esa vía para cualquier decisión sobre la propuesta. El aliado también pregunta si han tenido cierres espontáneos de la aplicación o problemas con repartidores. El agente responde negativamente, pero menciona un problema con la carga de pedidos. Finalmente, el aliado indica que revisará el tema del problema de carga de pedidos y estará enviando información por WhatsApp y correo.</t>
  </si>
  <si>
    <t>Partner: Comunicarse por correo para la propuesta de promociones.
Partner: Revisar el tema del problema de carga de pedidos.</t>
  </si>
  <si>
    <t>La llamada es un follow-up. El agente saluda al aliado con 'Casa mía, buenos días'. No se identifica ni confirma que habla con el restaurante correcto. Se considera follow-up porque el aliado pregunta directamente por la propuesta que envio, asumiendo que el agente esta enterado.</t>
  </si>
  <si>
    <t>El agente no mantiene el control de la llamada, ya que no puede dar seguimiento a la propuesta y se limita a responder las preguntas del aliado.</t>
  </si>
  <si>
    <t>El agente responde claramente a las preguntas del aliado y admite no tener información sobre la propuesta, sugiriendo que se comuniquen por correo.</t>
  </si>
  <si>
    <t>El agente no proporciona un resumen de la llamada ni refuerza los canales de contacto al finalizar la conversación.</t>
  </si>
  <si>
    <t>El aliado menciona un problema con la carga de pedidos, pero el agente no propone ninguna solución específica. Solo escucha el comentario del aliado, esto no genera una accion.</t>
  </si>
  <si>
    <t>El agente contacta al aliado para darle seguimiento a una propuesta de promociones del 15%, pero no hay una negociación ni un plan de acción definido durante la llamada. El agente unicamente pregunta si ya se tomo una decision sobre la propuesta enviada, pero no hay una estrategia detras.</t>
  </si>
  <si>
    <t>d8879446-fd40-49bc-bb7a-70219bdc2ba7</t>
  </si>
  <si>
    <t>01:19</t>
  </si>
  <si>
    <t>El agente contacta al aliado para verificar la causa de las desconexiones de la tablet. El aliado indica que la aplicación se mantiene activa. El agente sugiere revisar la conexión a internet y ofrece seguimiento a través de WhatsApp con la señora Nielca.</t>
  </si>
  <si>
    <t>Responsable: Aliado, Recursos: Internet, Tarea: Revisar la conexión a internet, Plazo: Inmediato
Responsable: Agente, Recursos: Plataforma Rappi, Tarea: Verificar la causa de las desconexiones, Plazo: Próximo contacto vía WhatsApp</t>
  </si>
  <si>
    <t>Es una llamada de seguimiento. El agente saluda al aliado, pero no se identifica ni menciona el nombre de la marca, ya que el aliado responde a Rappi.</t>
  </si>
  <si>
    <t>El agente mantuvo el control de la conversación al explicar el motivo de la llamada y proponer soluciones.</t>
  </si>
  <si>
    <t>El agente permitió que el aliado respondiera y ofreció soluciones claras.</t>
  </si>
  <si>
    <t>El agente informa los próximos pasos (seguimiento por WhatsApp) e indica que contactará a la señora Nielca.</t>
  </si>
  <si>
    <t>0811158d-e24a-4d96-b04b-b2d27480709d</t>
  </si>
  <si>
    <t>02:41</t>
  </si>
  <si>
    <t>El agente Savvas contacta a Casa 126 para ofrecer una propuesta de financiamiento del 30% en la inversión publicitaria, debido a que el restaurante tiene conversiones mayores al 20%. La inversión final sería de 3500 colones en lugar de 5000. La persona que atiende indica que no está de acuerdo en activar la campaña por el momento, ya que necesita modificar el menú y no tiene el documento listo. El agente se ofrece a enviar un recordatorio por WhatsApp y mantener el descuento hasta finales de abril.</t>
  </si>
  <si>
    <t>Responsible party: Agent; Required resources: WhatsApp; Task: Enviar recordatorio por WhatsApp sobre la propuesta de publicidad y el descuento ofrecido; Agreed timelines: Antes de finales de abril.</t>
  </si>
  <si>
    <t>Necesidad de modificar el menú antes de activar campañas publicitarias.
Falta de un documento listo con la información del menú actualizado.</t>
  </si>
  <si>
    <t>Follow-up call. The agent greets the restaurant, identifies himself with his name and company, and validates the brand.</t>
  </si>
  <si>
    <t>El agente mantiene el control de la llamada, presenta la propuesta y ofrece soluciones alternativas cuando la socia expresa sus objeciones.</t>
  </si>
  <si>
    <t>La socia interactúa de manera receptiva, aunque rechaza la oferta inicial. El agente responde a sus inquietudes y ofrece alternativas.</t>
  </si>
  <si>
    <t>El agente resume la conversación y ofrece enviar un recordatorio por WhatsApp.</t>
  </si>
  <si>
    <t>Se ofrece una campaña de Rappi Ads con co-inversión, donde Rappi financiaría el 30% de la inversión total. Se trata de una propuesta para Never ads, ya que la socia no ha invertido en campañas antes. La socia rechaza la oferta inicialmente debido a que necesita modificar el menú y no tiene el documento listo. El agente se ofrece a mantener el descuento hasta finales de abril. Ads Outcome: Not investing.</t>
  </si>
  <si>
    <t>El agente pregunta si el restaurante tiene el documento del menú listo para configurar en la plataforma.</t>
  </si>
  <si>
    <t>2f363fef-3349-4053-8346-0a1c9a931175</t>
  </si>
  <si>
    <t>02:16</t>
  </si>
  <si>
    <t>El agente de Rappi contacta al restaurante Il Pomodoro para actualizar el menú en la aplicación. Pregunta si tienen un PDF, una foto de la carta o una página web donde pueda descargar el menú. El agente le indica la página web ilpomodoro.com. El cliente solicita hablar con el encargado directo para temas de promociones y campañas, y el agente le proporciona el nombre y le indica que lo contacte al día siguiente.</t>
  </si>
  <si>
    <t>partner: Enviar recordatorio por correo al encargado sobre campañas de promociones y guía de conectividad.
partner: Llamar mañana al encargado, Esteban Celedón, para hablar sobre las campañas de promociones al 20% y la guía de conectividad.</t>
  </si>
  <si>
    <t>Es un follow-up call. El agente no se identifica completamente, solo pregunta si habla con Il Pomodoro.</t>
  </si>
  <si>
    <t>El agente no mantiene el control de la llamada, se muestra confundido al principio y no ofrece soluciones proactivas.</t>
  </si>
  <si>
    <t>El agente respondió a las preguntas del cliente y ofreció la información solicitada.</t>
  </si>
  <si>
    <t>El agente solo menciona los próximos pasos, pero no resume la llamada ni da información de contacto.</t>
  </si>
  <si>
    <t>El cliente menciona campañas de promociones al 20%, pero el agente no propone ninguna acción específica.</t>
  </si>
  <si>
    <t>El agente le da al cliente la página web donde puede ver el menú para actualizarlo en la aplicación de Rappi. Se solicitó el PDF del catálogo.</t>
  </si>
  <si>
    <t>ad028448-acb4-4f4f-9005-9449966bd90a</t>
  </si>
  <si>
    <t>El agente de Rappi contacta al aliado para reconfigurar el menú y solicita una foto de la carta o un documento. El aliado indica que el menú está en Instagram. Además, el aliado reporta problemas con las notificaciones de los pedidos. El agente se compromete a enviar un video para solucionar el problema y también información sobre promociones al 15%.</t>
  </si>
  <si>
    <t>agent: Enviar video para solucionar el problema de notificaciones.
agent: Enviar información sobre promociones al 15%.</t>
  </si>
  <si>
    <t>La llamada es un Follow-up call, el agente saluda, se identifica con nombre y rol, y valida la marca de forma implícita al mencionar 'Rappi'.</t>
  </si>
  <si>
    <t>El agente mantiene el control de la llamada, abordando el tema principal y ofreciendo soluciones al problema reportado por el aliado.</t>
  </si>
  <si>
    <t>El agente interactúa bien con el partner, permitiéndole hablar, respondiendo a sus preguntas y ofreciendo soluciones.</t>
  </si>
  <si>
    <t>El agente informa los próximos pasos pero no realiza un resumen de la llamada.</t>
  </si>
  <si>
    <t>Se menciona la posibilidad de enviar información sobre promociones al 15%, sin especificar detalles de la campaña.</t>
  </si>
  <si>
    <t>El agente solicita una foto del menú para reconfiguración. El aliado indica que está en Instagram.</t>
  </si>
  <si>
    <t>dd2d26d2-4ec0-4a72-8ab6-c6d0983a9389</t>
  </si>
  <si>
    <t>01:05</t>
  </si>
  <si>
    <t>El agente recibe una llamada del señor Sabas de Rappi preguntando por Azdrúbal para tratar el tema de las campañas. El agente indica que Azdrúbal no se encuentra y le pide a Sabas que llame en una hora o media hora para ver si puede localizarlo. Sabas menciona que quiere hablar con Azdrúbal sobre la campaña de los 10,000 colones con la promoción del 15%.</t>
  </si>
  <si>
    <t>Es una llamada de seguimiento ya que el cliente se identifica como de Rappi. El agente saluda formalmente. No se identifica, pero el interlocutor sí se identifica como de Rappi, lo cual implica que se asume que el agente es de Rappi también y se sobreentiende su rol.</t>
  </si>
  <si>
    <t>El agente no tiene el control de la llamada, se limita a recibir la llamada y a decir que la persona que busca no está. No intenta redirigir la consulta o ofrecer ayuda adicional.</t>
  </si>
  <si>
    <t>El agente respondió las preguntas del cliente y se comunicó de manera efectiva.</t>
  </si>
  <si>
    <t>El agente no realiza un resumen de la llamada, pero indica que el cliente puede volver a llamar para contactar a la persona que busca. No menciona un canal de contacto para el seguimiento.</t>
  </si>
  <si>
    <t>El cliente menciona que quiere hablar con Azdrúbal sobre la campaña de los 10,000 colones con la promoción del 15%, pero el agente no hace ninguna propuesta ni da seguimiento al tema. Por lo tanto, no se puede identificar un tipo de campaña ni un resultado de la conversación. No se puede determinar si es Rappi Ads o Markdown.</t>
  </si>
  <si>
    <t>fdf49ed5-fcd7-4ff8-8a64-387bca2e0474</t>
  </si>
  <si>
    <t>01:28</t>
  </si>
  <si>
    <t>El agente contacta al aliado para tratar temas relacionados con reclamaciones por productos enviados de manera diferente a los usuarios y posibles problemas con los repartidores. También pregunta sobre cierres de la aplicación y ofrece información sobre dónde encontrar el catálogo del restaurante. El aliado informa sobre las reclamaciones y pregunta sobre compensaciones, además de consultar sobre la disponibilidad del catálogo en línea.</t>
  </si>
  <si>
    <t>Responsible party: Agent, Required resources: Jefe encargado, Task: Dejar el tema de las reclamaciones pendiente para que se comuniquen con el aliado mediante correo para resolverlo, Agreed timelines: Esta semana</t>
  </si>
  <si>
    <t>Es una llamada de seguimiento. El agente no se identifica, pero menciona el nombre del restaurante 'Garros' al inicio, confirmando implícitamente que está hablando con la marca correcta.</t>
  </si>
  <si>
    <t>El agente no toma la iniciativa para ofrecer soluciones o profundizar en los problemas planteados por el aliado, simplemente responde a las preguntas sin ofrecer un seguimiento proactivo.</t>
  </si>
  <si>
    <t>El agente responde a todas las preguntas del aliado de manera clara, aunque con respuestas breves.</t>
  </si>
  <si>
    <t>El aliado pregunta por una página web para ver el catálogo con imágenes y precios. El agente solo proporciona el Instagram del restaurante. No se ofrece un plan de acción para mejorar la configuración del menú.</t>
  </si>
  <si>
    <t>7a238abb-1fad-418b-962d-7c72db02df6e</t>
  </si>
  <si>
    <t>El agente contacta al restaurante Santa Parrilla para actualizar el menú y ofrece una promoción del 20% de descuento en compras superiores a 7000 colones. El restaurante solicita que se envíe la información para pasarla al jefe y que él tome la decisión.</t>
  </si>
  <si>
    <t>Responsable: Agente; Recursos: WhatsApp; Tarea: Enviar la información de la propuesta al WhatsApp del restaurante; Plazo: Inmediato.</t>
  </si>
  <si>
    <t>Es una llamada de seguimiento. El agente saluda, se identifica y menciona el nombre del restaurante al inicio, confirmando que habla con el contacto correcto.</t>
  </si>
  <si>
    <t>El agente mantiene el control de la llamada, solicita información para la actualización del menú y ofrece una promoción.</t>
  </si>
  <si>
    <t>El aliado interactúa de manera efectiva, responde a las preguntas y proporciona la información solicitada.</t>
  </si>
  <si>
    <t>El agente indica los próximos pasos a seguir, que es enviar la información al WhatsApp del restaurante. No se hace un resumen de la llamada ni se proporciona información de contacto.</t>
  </si>
  <si>
    <t>Se ofrece una promoción del 20% de descuento en compras superiores a 7000 colones (activación de markdown). No se especifica el tipo de usuario al que va dirigido. El restaurante no acepta de inmediato y solicita que se le envíe la información para que su jefe la revise.</t>
  </si>
  <si>
    <t>El agente se comunica para la actualización del menú y el aliado indica que enviará el menú por WhatsApp. Se solicitó un catálogo en PDF.</t>
  </si>
  <si>
    <t>90a5e6d1-2782-4e65-b553-43b12a5deac7</t>
  </si>
  <si>
    <t>01:56</t>
  </si>
  <si>
    <t>La llamada se centra en revisar el estado de la conexión de la aplicación y en proponer una promoción para impulsar las ventas. El agente pregunta al restaurante sobre la conexión de la aplicación y ofrece una inversión en publicidad con un descuento del 40%. El restaurante está de acuerdo con la promoción.</t>
  </si>
  <si>
    <t>Agente: Enviar confirmación de la promoción por WhatsApp en unos minutos.
Agente: Revisar la promoción la próxima semana.</t>
  </si>
  <si>
    <t>Es una llamada de seguimiento. El agente saluda al contacto por su nombre, pregunta cómo le ha ido y menciona que llama de Rappi, estableciendo que es una llamada de seguimiento.</t>
  </si>
  <si>
    <t>El agente mantiene el control de la llamada, guiando la conversación hacia los temas importantes y resolviendo las dudas del restaurante.</t>
  </si>
  <si>
    <t>La interacción entre el agente y el restaurante es fluida y respetuosa. El agente responde a las preguntas del restaurante y se asegura de que entienda la información proporcionada.</t>
  </si>
  <si>
    <t>Al final de la llamada, el agente resume los puntos clave y menciona los próximos pasos. No proporciona un canal de contacto.</t>
  </si>
  <si>
    <t>Se ofrece una campaña de publicidad con un descuento del 40% en una inversión, lo que indica una posible retención. El restaurante acepta la oferta, sin embargo, no se especifican los detalles de la campaña como el tipo, presupuesto, duración u otros elementos relevantes.  Por lo tanto, no se puede categorizar el tipo de anuncio ni el resultado con precisión. No se habla de Markdown.</t>
  </si>
  <si>
    <t>Se menciona la actualización del menú en PDF pero no se llega a un plan de acción concreto. Se pregunta si hay una página web donde pueda descargarse el menú o si los precios en Rappi están actualizados, y el restaurante confirma que los precios están correctos.</t>
  </si>
  <si>
    <t>654a9f47-0d55-4c24-bd0a-fd295201d890</t>
  </si>
  <si>
    <t>El agente contacta al aliado para verificar si revisaron la propuesta de promociones del 15% realizada la semana anterior. El administrador del restaurante no está interesado en la promoción por el momento. El agente ofrece un proyecto de comisión cero por tres años para invertir el presupuesto en campañas y promociones. El aliado se compromete a revisarlo y el agente lo enviará. Finalmente, el agente pregunta sobre fallas en la aplicación, pero el aliado responde que todo está bien.</t>
  </si>
  <si>
    <t>agent: Enviar información sobre el proyecto de comisión cero al aliado.</t>
  </si>
  <si>
    <t>La llamada es de seguimiento. El agente saluda, se identifica y menciona a Rappi. Se considera que nombra la marca al mencionar "Rapi".</t>
  </si>
  <si>
    <t>El agente mantiene el control de la llamada, guiando la conversación y ofreciendo alternativas ante la negativa inicial del aliado.</t>
  </si>
  <si>
    <t>El aliado responde a las preguntas del agente y no realiza preguntas adicionales. La comunicación es clara y efectiva.</t>
  </si>
  <si>
    <t>El agente recapitula el tema de la llamada, pero no proporciona un canal de contacto para futuras comunicaciones.</t>
  </si>
  <si>
    <t>El agente intentó reactivar una promoción del 15%, pero el aliado no estaba interesado. Luego, el agente propuso un proyecto de comisión cero para invertir en campañas, pero no se especificaron detalles sobre tipos de campañas, presupuestos, etc. Por lo tanto, no se presenta un plan de acción detallado.</t>
  </si>
  <si>
    <t>62c7cbcb-b265-4b09-8c4d-42e404193b6c</t>
  </si>
  <si>
    <t>02:46</t>
  </si>
  <si>
    <t>La agente contacta al restaurante para verificar por qué la aplicación se está desconectando, afectando el horario de conexión. Se identifica que hay dos tiendas con diferentes horarios y la agente ofrece enviar una guía de configuración por WhatsApp para solucionar el problema de conexión en segundo plano. Se acuerda que la encargada hablará con sus jefes y la agente se comunicará nuevamente en media hora.</t>
  </si>
  <si>
    <t>agent: Enviar guía de configuración de Rappi Aliados por WhatsApp al señor Marcelo.
partner: La encargada hablará con sus jefes sobre el problema de desconexión de la aplicación.
agent: Comunicarse nuevamente en media hora para hablar con los jefes.</t>
  </si>
  <si>
    <t>Es una llamada de seguimiento. La agente saluda al contacto, no se identifica, pero menciona el nombre de la marca al preguntar sobre la aplicación de Rappi.</t>
  </si>
  <si>
    <t>La agente guía la conversación al preguntar sobre el problema de conexión y ofrecer una solución, adaptándose a la necesidad del partner al ofrecer la guía de configuración.</t>
  </si>
  <si>
    <t>El partner responde a las preguntas y proporciona información clara sobre los horarios de las tiendas. La comunicación es efectiva y comprensible.</t>
  </si>
  <si>
    <t>La agente recapitula los puntos clave de la conversación y los próximos pasos, pero no proporciona un canal de contacto.</t>
  </si>
  <si>
    <t>La agente menciona el problema de la desconexión de la aplicación y su impacto en el horario de conexión, ofreciendo una solución a través de la guía de configuración.</t>
  </si>
  <si>
    <t>La agente aborda el riesgo de churn implícito en la baja conectividad y ofrece una solución técnica para mejorar la situación.</t>
  </si>
  <si>
    <t>282a665c-46c7-4c47-a619-32d49acc3d41</t>
  </si>
  <si>
    <t>01:18</t>
  </si>
  <si>
    <t>El agente realiza una llamada promocional a 'Más que Pollo' describiendo las nuevas opciones del menú.</t>
  </si>
  <si>
    <t>No se establece contacto con el aliado, solo se reproduce una grabación con la publicidad del restaurante.</t>
  </si>
  <si>
    <t>El agente no tiene control de la llamada ya que es una grabación y no hay interacción.</t>
  </si>
  <si>
    <t>No hay interacción con el partner, solo una grabación.</t>
  </si>
  <si>
    <t>3f613eab-a4b1-4f70-ab01-6e71d990e973</t>
  </si>
  <si>
    <t>01:15</t>
  </si>
  <si>
    <t>El agente de Rappi llama al restaurante Pupusería Familiar para hablar con la señorita Laura sobre la conexión del dispositivo que viene fallando desde febrero y para que puedan volver a percibir ventas. La señorita Laura no se encuentra disponible, pero el agente le indica al cliente que la puede contactar por WhatsApp al mismo número y que ella le contestará directamente. El agente se ofrece a comentarle a Laura que Sabas de Rappi le enviará la información por WhatsApp.</t>
  </si>
  <si>
    <t>Es una llamada de seguimiento. El agente se identifica, pregunta por una persona específica (Laura) y menciona el nombre de la marca (Rappi), confirmando implícitamente que está hablando con el restaurante correcto.</t>
  </si>
  <si>
    <t>El agente se adapta a la situación al ofrecerse a dejar el mensaje a Laura, demostrando flexibilidad y control de la conversación.</t>
  </si>
  <si>
    <t>El agente responde a las preguntas del cliente de forma clara y concisa, demostrando una buena comunicación.</t>
  </si>
  <si>
    <t>El agente informa los próximos pasos al aliado, diciéndole que contacte a Laura vía WhatsApp, pero no hace un resumen de lo conversado al final de la llamada ni proporciona un canal de contacto.</t>
  </si>
  <si>
    <t>Se menciona un problema con el dispositivo que causa falta de ventas, lo cual es un riesgo de churn, pero no se ofrece un plan de acción específico.</t>
  </si>
  <si>
    <t>aa5b13b7-114c-435c-9604-6c5ef0cabb8a</t>
  </si>
  <si>
    <t>El agente de Rappi contacta a Master Pizza para informar sobre la compensación de saldos negativos pendiente para la señora Illiana. Confirma que el proceso está en curso y que Illiana recibirá la información detallada por correo electrónico. La llamada es breve y de carácter informativo.</t>
  </si>
  <si>
    <t>La llamada es de tipo 'Follow-up call'. El agente saluda al operador, se identifica como Savás de Rappi, y menciona el nombre del restaurante (Master Pizza San Pedro), confirmando implícitamente la marca. Por lo tanto, 'said_hello', 'identified_himself' y 'named_brand' son 'true'.</t>
  </si>
  <si>
    <t>El agente mantiene el control de la llamada al informar sobre el tema específico de la compensación y asegurarse de que el operador ha comprendido.</t>
  </si>
  <si>
    <t>La interacción es breve pero efectiva. El agente permite que el operador responda y la comunicación es clara.</t>
  </si>
  <si>
    <t>El agente resume el propósito de la llamada y le indica al operador que Illiana recibirá la información por correo, especificando los siguientes pasos. No se refuerza ningún canal de contacto.</t>
  </si>
  <si>
    <t>00a47717-f545-47fb-b3d8-35bdb12a26f0</t>
  </si>
  <si>
    <t>00:40</t>
  </si>
  <si>
    <t>The agent called the restaurant but no one answered. The answering machine was activated.</t>
  </si>
  <si>
    <t>The call ended in the answering machine. The agent could not say hello or identify himself.</t>
  </si>
  <si>
    <t>The agent was unable to adapt to the call because he could not speak with anyone, the answering machine was activated.</t>
  </si>
  <si>
    <t>There was no partner interaction. Therefore, the agent was unable to respond to the questions or communicate in any way.</t>
  </si>
  <si>
    <t>There was no closing of the call because the answering machine was activated.</t>
  </si>
  <si>
    <t>db2a59f1-78c0-487b-8bd7-9e3d1e7b57a9</t>
  </si>
  <si>
    <t>El agente de Rappi contacta al restaurante "El Sabor de la Tortilla" para verificar por qué no se han estado conectando a la plataforma de Rappi durante la última semana. La persona que contesta indica que la administradora es quien maneja esos temas y que ya habían informado que la contactarían. El agente menciona que ha intentado contactar a la administradora sin éxito. Se descubre que la sucursal de Santo Domingo, donde supuestamente estaba la administradora, está cerrada permanentemente. El agente se compromete a enviar un correo con una propuesta de promociones al 15%.</t>
  </si>
  <si>
    <t>agent: Enviar un correo electrónico con la propuesta de promociones al 15% a la encargada o al señor David.</t>
  </si>
  <si>
    <t>Es una llamada de seguimiento. El agente saluda, se identifica y menciona el nombre del restaurante, confirmando implícitamente que está llamando al lugar correcto.</t>
  </si>
  <si>
    <t>El agente mantiene el control de la llamada al preguntar sobre la conectividad del restaurante y ofrecer soluciones, aunque la llamada toma un giro inesperado al descubrir que la sucursal de contacto está cerrada.</t>
  </si>
  <si>
    <t>La interacción fue respetuosa y la persona que contestó, aunque no era la administradora, brindó la información que tenía disponible.</t>
  </si>
  <si>
    <t>El agente recapitula la información clave al final y menciona el siguiente paso, pero no refuerza ningún canal de contacto.</t>
  </si>
  <si>
    <t>El agente ofrece una propuesta de promociones al 15%, pero no especifica el tipo de campaña, ni a qué usuarios está dirigida. No hay información suficiente sobre la inversión.</t>
  </si>
  <si>
    <t>El agente menciona que no se han conectado desde la semana anterior, pero no desarrolla un plan de acción específico para abordar el problema de la falta de ventas o conectividad.</t>
  </si>
  <si>
    <t>ecbcb148-5261-4bc4-a393-836983cfb18b</t>
  </si>
  <si>
    <t>01:41</t>
  </si>
  <si>
    <t>El agente llama al aliado para hacer seguimiento a las conexiones intermitentes de la aplicación y ofrecer un video tutorial para solucionar problemas. Además, se discuten actualizaciones del menú y se ofrece una promoción de Rappi Ads con un 30% de descuento, resultando en la aceptación por parte del aliado.</t>
  </si>
  <si>
    <t>Responsible party: Agent; Required resources: WhatsApp; Specific task: Enviar video tutorial sobre el cierre inesperado de la aplicación; Agreed timelines: Inmediato
Responsible party: Agent; Required resources: WhatsApp; Specific task: Enviar comprobante de la promoción de Rappi Ads; Agreed timelines: Inmediato</t>
  </si>
  <si>
    <t>Es una llamada de seguimiento. El agente da un saludo y el aliado lo identifica por su nombre y marca, por lo que se considera que la marca ha sido nombrada.</t>
  </si>
  <si>
    <t>El agente mantiene el control de la llamada, guiando la conversación hacia los puntos clave como las fallas de la aplicación y la promoción de Rappi Ads.</t>
  </si>
  <si>
    <t>El agente responde a las preguntas del aliado y se asegura de que la comunicación sea clara.</t>
  </si>
  <si>
    <t>El agente resume la promoción y los pasos siguientes, pero no refuerza los canales de contacto.</t>
  </si>
  <si>
    <t>La campaña es Never ads. El aliado acepta la promoción con el 30% de descuento en Rappi Ads, pagando $3,500 colones. El agente no da mas detalles sobre el presupuesto original o el tipo de campaña.</t>
  </si>
  <si>
    <t>Se menciona la actualización del menú y el agente pregunta si el aliado tiene una página para descargar el menú actualizado de Uber, demostrando la acción para la configuración del catálogo. No se menciona el PDF catalog.</t>
  </si>
  <si>
    <t>b48cb2a7-6874-4387-9038-b887a592b87c</t>
  </si>
  <si>
    <t>El agente llama al restaurante para verificar el estado de conexión a Rappi y ofrece una promoción del 20% de descuento con una compra mínima de 6000 colones. El restaurante queda en consultarlo con el encargado.</t>
  </si>
  <si>
    <t>Agente: Dejar recordatorio de la promoción por WhatsApp.
Cliente: Consultar la propuesta de promoción con el encargado y confirmar la decisión.</t>
  </si>
  <si>
    <t>La llamada es de seguimiento. El agente saluda, se identifica con nombre y rol en Rappi y menciona el nombre de Rappi.</t>
  </si>
  <si>
    <t>El agente lleva el control de la llamada, verifica el estado de conexión del restaurante y ofrece una promoción. Se adapta a la necesidad del cliente de consultar la promoción con el encargado.</t>
  </si>
  <si>
    <t>El agente permite al cliente hablar y responde a sus preguntas de manera clara y efectiva.</t>
  </si>
  <si>
    <t>El agente recapitula el acuerdo de la promoción y los pasos a seguir, indicando que dejará un recordatorio por WhatsApp.</t>
  </si>
  <si>
    <t>Se ofrece una promoción del 20% de descuento con una compra mínima de 6000 colones (aproximadamente $12 USD). Tipo de negociación: Activación. Campaña: Descuento en toda la tienda. Tipo de usuario: No especifica, se asume que para todos los usuarios. El restaurante queda en consultarlo con el encargado antes de tomar una decisión. No hay objeciones específicas, solo la necesidad de consultar internamente. El argumento del agente es ofrecer un descuento para aumentar las ventas.</t>
  </si>
  <si>
    <t>b5d6e47c-9acb-4af5-9f3d-8ab254e6a1ae</t>
  </si>
  <si>
    <t>+50672235264</t>
  </si>
  <si>
    <t>CR5212</t>
  </si>
  <si>
    <t>El agente contacta al aliado para solicitar la actualización del menú, ya sea mediante una página web o fotos de la carta. El aliado indica que no es la persona adecuada para este tema y sugiere contactar a Gary, a quien le dará el mensaje para que se ponga en contacto con el agente.</t>
  </si>
  <si>
    <t>Partner: Dar el mensaje a Gary para que contacte a Sabas.
Agent: Esperar el contacto de Gary.</t>
  </si>
  <si>
    <t>Es una llamada de seguimiento. El agente saluda al aliado, se identifica con su nombre y menciona a Juan Valdez, confirmando implícitamente que está hablando con el contacto correcto.</t>
  </si>
  <si>
    <t>El agente mantiene el control al preguntar por el menú y luego al solicitar que le dejen un mensaje a la persona adecuada.</t>
  </si>
  <si>
    <t>El agente interactúa bien con el aliado, quien responde a las preguntas de manera clara.</t>
  </si>
  <si>
    <t>El agente no proporciona un resumen de la llamada, pero si indica el paso a seguir que es que el aliado le deje el mensaje a Gary para que lo contacte.</t>
  </si>
  <si>
    <t>El agente busca la actualización del menú del restaurante, solicitando una página web o fotos del menú. Esto representa un plan de acción para mejorar la presentación del menú en la aplicación.</t>
  </si>
  <si>
    <t>4dadce93-0487-4af8-92f9-f63aa2adab85</t>
  </si>
  <si>
    <t>El agente Sabas llama a la señora Liliana para verificar el estado de su cuenta bancaria. La señora Liliana informa que no ha recibido ninguna actualización. Sabas le pide que revise la carpeta de spam en el correo de su esposo y que le confirme por WhatsApp para verificar si necesita contactar a soporte. También pregunta sobre problemas de conexión con la aplicación, a lo que Liliana responde que la aplicación está desactivada.</t>
  </si>
  <si>
    <t>Responsable: Aliado, Recursos: Correo electrónico, Tarea: Revisar la carpeta de spam en el correo electrónico para verificar actualizaciones sobre la cuenta bancaria, Plazo: Inmediato
Responsable: Aliado, Recursos: WhatsApp, Tarea: Confirmar al agente Sabas por WhatsApp después de revisar el correo electrónico, Plazo: Inmediato
Responsable: Agente, Recursos: Soporte de Rappi, Tarea: Contactar a soporte si no hay actualizaciones sobre la cuenta bancaria, Plazo: Pendiente de confirmación del aliado</t>
  </si>
  <si>
    <t>La llamada es de seguimiento. El agente saluda formalmente, se identifica con su nombre y rol en Rappi, y menciona el nombre de Rappi al inicio, confirmando implícitamente que está hablando con el aliado correcto.</t>
  </si>
  <si>
    <t>El agente mantiene el control de la conversación al preguntar sobre el estado de la cuenta bancaria y ofrecer soluciones si no hay actualizaciones.</t>
  </si>
  <si>
    <t>La interacción entre el agente y el aliado es clara y respetuosa. El agente permite que el aliado hable sin interrupciones y responde a sus preguntas de manera efectiva.</t>
  </si>
  <si>
    <t>El agente resume los puntos clave de la conversación y menciona los próximos pasos, así como el canal de contacto (WhatsApp).</t>
  </si>
  <si>
    <t>El agente pregunta si la aplicación ha estado cerrada, pero no ofrece un plan de acción para abordar la posible falta de uso de la aplicación. No se menciona un riesgo de churn de manera explicita.</t>
  </si>
  <si>
    <t>b1a8d11b-84b8-42ed-a69d-621ec4ee5bba</t>
  </si>
  <si>
    <t>03:09</t>
  </si>
  <si>
    <t>El agente contacta al restaurante Hotel Ichar para hablar con la señora Clorinda, pero es atendido por Isaac, quien informa que Clorinda está incapacitada hasta el domingo. El agente ofrece dejar un mensaje y luego pregunta sobre el estado de la aplicación, ofrece revisar la campaña de publicidad para mayo, y solicita el menú en formato PDF. Isaac proporciona un número de WhatsApp para el envío del menú y ambos se despiden cordialmente.</t>
  </si>
  <si>
    <t>Responsible party: Agent; Required resources: WhatsApp; Specific task: Enviar recordatorio a la señora Clorinda y a Isaac sobre la conversación.; Agreed timelines: Inmediato
Responsible party: Partner; Required resources: Menú en PDF; Specific task: Enviar el menú en formato PDF al agente vía WhatsApp.; Agreed timelines: Inmediato</t>
  </si>
  <si>
    <t>Este es un Follow-up call. El agente saluda, se identifica y menciona a Rappi. Se confirma la marca de manera implícita al preguntar por la señora Clorinda del restaurante Hotel Ichar, lo cual indica que se conoce el contexto de la llamada.</t>
  </si>
  <si>
    <t>El agente se adapta a la situación al no poder hablar con la persona que buscaba y redirige la conversación para obtener información relevante y ofrecer soluciones. Mantiene el control al ofrecer alternativas y solicitar información adicional.</t>
  </si>
  <si>
    <t>El agente interactúa de manera efectiva con Isaac, responde a sus preguntas y mantiene una comunicación clara y comprensible.</t>
  </si>
  <si>
    <t>El agente recapitula los puntos clave de la conversación, indica los siguientes pasos y proporciona información de contacto.</t>
  </si>
  <si>
    <t>El agente menciona que tenían pendiente colocar una semana gratis debido a problemas de conexión anteriores y ofrece revisar la campaña de publicidad para mayo. Se menciona la necesidad de mantener un buen rango de conexión para evitar cierres de la aplicación. Tipo de campaña: Indeterminado. Resultado: Indeterminado. No se especifican presupuestos ni objeciones concretas. Not applicable para Markdown.</t>
  </si>
  <si>
    <t>El agente pregunta sobre el catálogo en PDF del restaurante y solicita que se lo envíen. Se finaliza que lo enviaran por WhatsApp.</t>
  </si>
  <si>
    <t>1e4e5b2d-abd3-4186-b96e-b565e63ecbfc</t>
  </si>
  <si>
    <t>El agente contacta al restaurante para hablar con Eric Álvarez sobre el proyecto de la Comisión Cero y las promociones al 15%. Eric no está disponible en el momento de la llamada, por lo que el agente se limita a tomar el mensaje y preguntar sobre posibles cierres de la aplicación o cambios en el menú, pero la conversación se interrumpe debido a que el agente está almorzando.</t>
  </si>
  <si>
    <t>Esta es una llamada de seguimiento. El agente saluda, pero no se identifica ni menciona a Rappi directamente. La mención de Rappi es realizada por el cliente, lo que confirma implícitamente que se trata de la marca correcta.</t>
  </si>
  <si>
    <t>El agente no mantiene el control de la llamada, ya que se limita a tomar el mensaje y la conversación es interrumpida por el mismo debido a que se encuentra almorzando, mostrando poca adaptabilidad a la situación.</t>
  </si>
  <si>
    <t>El agente responde las preguntas del cliente, pero la interacción es breve y se ve interrumpida. La comunicación es efectiva dentro de lo limitado de la conversación.</t>
  </si>
  <si>
    <t>No se proporciona un resumen de la llamada ni se indican los próximos pasos. Tampoco se ofrece un canal de contacto.</t>
  </si>
  <si>
    <t>El agente pregunta si han tenido cierres de la aplicación o apagones, pero no se desarrolla un plan de acción en caso de que la respuesta sea afirmativa.</t>
  </si>
  <si>
    <t>El agente menciona la propuesta de la Comisión Cero y promociones al 15% que se enviaron al correo, pero no se discuten detalles específicos ni se propone un plan de acción concreto. No se profundiza en estrategias de inversión, ni se discuten porcentajes, presupuestos o segmentación de usuarios.</t>
  </si>
  <si>
    <t>El agente pregunta por cambios en el menú en cuanto a precios o fotos, pero no se desarrolla un plan de acción ni se especifica qué tipo de configuración se solicita o finaliza.</t>
  </si>
  <si>
    <t>e4b41a1c-e572-4e3d-b834-6adf003c1f66</t>
  </si>
  <si>
    <t>Sebastián de Rappi llama a Don Mohammed para confirmar promociones para la próxima semana y obtener el menú actualizado. Don Mohammed indica que le enviará la lista de promociones por WhatsApp y que verificará el menú actualizado para enviárselo también.</t>
  </si>
  <si>
    <t>Responsable: Aliado; Recurso: WhatsApp; Tarea: Enviar la lista de promociones de la próxima semana; Plazo: Inmediato.
Responsable: Aliado; Recurso: Persona encargada; Tarea: Enviar el menú actualizado en PDF o foto por WhatsApp; Plazo: Próximamente.</t>
  </si>
  <si>
    <t>Esta es una llamada de seguimiento. El agente se identifica como Sebastián de Rappi y menciona el nombre de la marca al saludar, confirmando implícitamente que está hablando con el restaurante correcto.</t>
  </si>
  <si>
    <t>El agente mantiene el control de la llamada, guiando la conversación para obtener la información necesaria sobre las promociones y el menú.</t>
  </si>
  <si>
    <t>La interacción es fluida y respetuosa. El agente permite que el socio hable y responde a sus preguntas de manera clara.</t>
  </si>
  <si>
    <t>El agente no realiza un resumen de la llamada. Se mencionan los próximos pasos, que es que el aliado enviará la información por WhatsApp. Se refuerza el canal de contacto implícitamente al mencionar el envío por WhatsApp.</t>
  </si>
  <si>
    <t>El agente consulta sobre el menú actualizado en formato PDF o foto para tenerlo disponible. El aliado se compromete a preguntar a la persona encargada para enviarlo por WhatsApp. Se solicitó un catálogo en PDF.</t>
  </si>
  <si>
    <t>21885549-33ac-45c6-8f45-62988966e0be</t>
  </si>
  <si>
    <t>+50625527755</t>
  </si>
  <si>
    <t>El agente de Rappi contacta al restaurante Pollote Mercado. Sin embargo, el encargado principal no se encuentra disponible. El agente ofrece la opción de que el restaurante envíe un correo electrónico con su propuesta de comisión 0% para que la revisen cuando tengan tiempo, dado que se acerca la hora del almuerzo.</t>
  </si>
  <si>
    <t>Es una llamada de seguimiento. El agente saluda al restaurante usando su nombre y se identifica mencionando su nombre y que llama de Rappi, por lo que se cumplen los tres criterios.</t>
  </si>
  <si>
    <t>El agente se adapta a la situación de que el encargado no está disponible y ofrece una solución alternativa (enviar un correo electrónico).</t>
  </si>
  <si>
    <t>El partner interactúa de manera cordial y ofrece alternativas para la comunicación. El agente responde adecuadamente a las preguntas.</t>
  </si>
  <si>
    <t>No se proporciona un resumen de la llamada ni se refuerza el contacto.</t>
  </si>
  <si>
    <t>El partner menciona una propuesta de comisión 0%, lo cual es una forma de inversión para el restaurante. Sin embargo, no se discuten detalles específicos ni se llega a un acuerdo.</t>
  </si>
  <si>
    <t>c86f1135-81a6-424d-9cd4-89a5013c846f</t>
  </si>
  <si>
    <t>01:49</t>
  </si>
  <si>
    <t>La agente contacta al restaurante para informar sobre una propuesta de comisiones al 0% a cambio de la adquisición de promociones del 20%. Se acuerda enviar la presentación al señor Daniel para su revisión durante el fin de semana y contactarlo la próxima semana vía WhatsApp.</t>
  </si>
  <si>
    <t>Responsable: Agente; Recursos: Presentación de la propuesta; Tarea: Enviar la presentación de la propuesta de comisiones al 0% al señor Daniel; Plazo: Este fin de semana
Responsable: Agente; Recursos: WhatsApp; Tarea: Contactar al señor Daniel la próxima semana para discutir la propuesta; Plazo: La próxima semana</t>
  </si>
  <si>
    <t>Es una llamada de seguimiento. El agente saluda, se identifica como Sabas de Rappi y menciona el nombre de la marca, lo que valida que ambas partes saben de qué se trata la llamada.</t>
  </si>
  <si>
    <t>La agente mantiene el control de la llamada, expone el motivo del contacto y acuerda los siguientes pasos con el cliente.</t>
  </si>
  <si>
    <t>El cliente es breve y conciso, responde a las preguntas del agente y acepta la propuesta sin objeciones.</t>
  </si>
  <si>
    <t>La agente resume el propósito de la llamada y los próximos pasos. No menciona ningún canal de contacto para futuras comunicaciones.</t>
  </si>
  <si>
    <t>Se menciona la adquisición de promociones del 20%, sin embargo, no se detalla ningún plan de acción específico ni tipo de campaña de markdown.</t>
  </si>
  <si>
    <t>63f6375c-3995-4103-a846-5fb91e171f3e</t>
  </si>
  <si>
    <t>+50663592485</t>
  </si>
  <si>
    <t>CR1205</t>
  </si>
  <si>
    <t>El agente llama al aliado para darle seguimiento a la creación de unos productos, específicamente una pizza de temporada. El aliado se ofrece a crear el producto con la información que le envíe el agente. El aliado pregunta si han tenido problemas con la aplicación y si la pizza de temporada tiene precio promocional o propio.</t>
  </si>
  <si>
    <t>Agent: Enviar la información (descripción, precio y foto) de la pizza de temporada al aliado.
Partner: Crear el producto (pizza de temporada) en la aplicación con la información proporcionada por el agente.</t>
  </si>
  <si>
    <t>Es una llamada de seguimiento. El agente no se identifica ni menciona la marca, pero el cliente lo hace al inicio.</t>
  </si>
  <si>
    <t>El agente mantiene el control de la llamada, dando seguimiento al tema inicial y respondiendo a las preguntas del aliado.</t>
  </si>
  <si>
    <t>El aliado interactúa de forma respetuosa y clara, y el agente responde a todas sus preguntas.</t>
  </si>
  <si>
    <t>El agente no realiza un resumen de la llamada, pero sí indica los próximos pasos. No se menciona un canal de contacto para futuras comunicaciones.</t>
  </si>
  <si>
    <t>El agente da seguimiento a la creación de un nuevo producto (pizza de temporada) solicitando la información necesaria para que el aliado pueda configurarlo.</t>
  </si>
  <si>
    <t>4dbaef79-28b9-417c-87be-aab34fba9d87</t>
  </si>
  <si>
    <t>El agente contacta al restaurante para ofrecer una promoción de publicidad en Rappi. El cliente acepta activar la promoción de descuento del 30% invirtiendo 3,500 colones. Adicionalmente, solicita incluir promociones de 2x1 en pescado, chuleta y carne.</t>
  </si>
  <si>
    <t>Agente: Enviar recordatorio por WhatsApp.</t>
  </si>
  <si>
    <t>Es una llamada de seguimiento. El agente saluda al interlocutor. No se identifica formalmente, asume que la persona al otro lado de la línea sabe quién es. El nombre de la marca se menciona al inicio de la llamada, lo que valida que se trata de una llamada de seguimiento.</t>
  </si>
  <si>
    <t>El agente mantiene el control de la llamada, ofreciendo la promoción y adaptándose a la solicitud del cliente de incluir más productos en la promoción.</t>
  </si>
  <si>
    <t>El agente responde adecuadamente a las solicitudes del cliente y permite que este exprese sus ideas y requerimientos.</t>
  </si>
  <si>
    <t>El agente resume los puntos clave y los siguientes pasos. Menciona que enviará un recordatorio por WhatsApp.</t>
  </si>
  <si>
    <t>Se propone una campaña de Rappi Ads con un descuento del 30% por una inversión de 3,500 colones. Tipo de campaña: Never Ads. Resultado: Activated without co-investment. Adicionalmente, el cliente solicita incluir una promoción de markdown de 2x1 en pescado, chuleta y carne para todos los usuarios (PRO y no PRO).</t>
  </si>
  <si>
    <t>Se discute la configuración del menú para incluir promociones de 2x1 en pescado, chuleta y carne.</t>
  </si>
  <si>
    <t>69acc506-dc12-4311-b6f5-0cb9d0263865</t>
  </si>
  <si>
    <t>+50688013366</t>
  </si>
  <si>
    <t>CR1418</t>
  </si>
  <si>
    <t>El agente contacta al aliado para actualizar el menú y pregunta si tienen una red social o página web donde pueda descargar el PDF. El aliado indica que tienen Facebook, Instagram y WhatsApp. El agente confirma que revisará el menú en Facebook y enviará la confirmación por correo. También pregunta si la aplicación ha tenido apagones recientes, a lo que el aliado responde que no.</t>
  </si>
  <si>
    <t>Agent: Revisar el menú en Facebook y enviar confirmación por correo.
Agent: Enviar información de conectividad y promociones al 10%.</t>
  </si>
  <si>
    <t>La llamada es de primer contacto. El agente saluda, se identifica con su nombre y rol en Rappi, y menciona la marca Rappi al presentarse. Se considera que menciona la marca porque dice 'Zabas de Rappi'.</t>
  </si>
  <si>
    <t>El agente mantiene el control de la llamada, guiando la conversación hacia el objetivo de actualizar el menú.</t>
  </si>
  <si>
    <t>El agente interactúa bien con el aliado, permitiéndole hablar sin interrupciones y respondiendo a sus preguntas.</t>
  </si>
  <si>
    <t>El agente resume el motivo de la llamada y los próximos pasos (revisar el menú y enviar información), pero no proporciona información de contacto.</t>
  </si>
  <si>
    <t>Se menciona una promoción al 10%, sin embargo, no se negocia ni se detalla la misma. Por lo tanto, no se genera un plan de acción en inversión.</t>
  </si>
  <si>
    <t>El agente contacta al aliado para la actualización del menú y pregunta por la disponibilidad del PDF del menú en las redes sociales. Se solicita el catálogo en PDF.</t>
  </si>
  <si>
    <t>034a9b66-ba29-4325-8c74-b5961eb7c2d1</t>
  </si>
  <si>
    <t>01:17</t>
  </si>
  <si>
    <t>+50622241193</t>
  </si>
  <si>
    <t>CR2306</t>
  </si>
  <si>
    <t>El agente de Rappi llama al restaurante Restano Hamway para confirmar la actualización del menú y si tienen una página web o red social donde pueda descargar el PDF actualizado. El agente informa que el encargado no está disponible en ese momento y sugiere llamar al día siguiente. También se confirma que no ha habido apagones ni daños en la aplicación.</t>
  </si>
  <si>
    <t>Partner: El cliente llamará mañana después de las dos para hablar con el encargado sobre la actualización del menú.</t>
  </si>
  <si>
    <t>La llamada es un follow-up. El agente responde al saludo del cliente y este pregunta directamente por Sabás de Rappi, lo que implica que el agente está hablando con el restaurante correcto. El agente no se identifica.</t>
  </si>
  <si>
    <t>El agente mantiene el control de la llamada al responder a las preguntas del cliente y ofrecer una solución para hablar con el encargado.</t>
  </si>
  <si>
    <t>El agente responde a todas las preguntas del cliente de manera clara y efectiva. Cuando no sabe la respuesta, propone una solución alternativa.</t>
  </si>
  <si>
    <t>El agente no proporciona un resumen de la llamada, pero sí indica el siguiente paso: llamar al día siguiente para hablar con el encargado.</t>
  </si>
  <si>
    <t>El agente menciona el tema de la actualización del menú y la solicitud de un PDF del catálogo. No se presenta un plan de acción detallado para ayudar al partner a actualizar su menú, pero se le indica que llame mañana para hablar con el encargado. Se solicitó un catálogo en PDF.</t>
  </si>
  <si>
    <t>7e5fb2d3-b4dd-445d-9f9c-10dd394ba63a</t>
  </si>
  <si>
    <t>+50622282820</t>
  </si>
  <si>
    <t>El agente llama para confirmar si el restaurante revisó la propuesta de descuento del 20% y una campaña de 7.000 colones. La persona con la que habla le indica que otra persona (Nama) está revisando la propuesta. El agente se ofrece a quedar pendiente por WhatsApp.</t>
  </si>
  <si>
    <t>Agent: Quedar pendiente de la respuesta sobre el descuento y la campaña a través de WhatsApp.</t>
  </si>
  <si>
    <t>Es una llamada de seguimiento. El agente saluda, se identifica con su nombre y función, pero no confirma directamente si está hablando con el restaurante correcto. Sin embargo, asume que está hablando con el restaurante correcto ya que menciona detalles de la propuesta. Por lo tanto, 'named_brand' es falso ya que no hay una confirmación explicita.</t>
  </si>
  <si>
    <t>El agente mantiene el control de la llamada al preguntar directamente sobre la propuesta y ofrecerse a estar pendiente. Se adapta a la respuesta del contacto y ofrece seguimiento por WhatsApp.</t>
  </si>
  <si>
    <t>El agente interactúa bien con el contacto, quien responde a las preguntas del agente y le proporciona la información solicitada. La comunicación es clara y respetuosa.</t>
  </si>
  <si>
    <t>El agente resume la propuesta pendiente y menciona que quedará pendiente por WhatsApp.</t>
  </si>
  <si>
    <t>Se menciona un descuento del 20% y una campaña de 7.000 colones, pero no se dan detalles específicos sobre el tipo de campaña, a qué usuarios está dirigida o si se trata de un descuento en productos o en toda la tienda. No se negocia ningún presupuesto ni se mencionan objeciones del aliado.</t>
  </si>
  <si>
    <t>394b07cd-746d-44ce-9217-632a2550ae01</t>
  </si>
  <si>
    <t>El agente recibe una llamada de un aliado de Pizza Express, quien busca el menú actualizado en formato PDF. El aliado menciona que ha intentado contactar a Ricardo sin éxito. El agente le indica al aliado que puede encontrar el menú en la página de Facebook de Pizza Express Santana y ofrece dejarle un mensaje a Ricardo.</t>
  </si>
  <si>
    <t>Este es un follow-up call. El agente saluda al aliado y el aliado responde con el nombre del restaurante, lo que valida implícitamente que el agente está llamando al lugar correcto. El agente no se identifica.</t>
  </si>
  <si>
    <t>El agente mantiene el control de la llamada al proporcionar la información solicitada y ofrecerse a dejar un mensaje a Ricardo.</t>
  </si>
  <si>
    <t>El aliado interactúa de manera clara y concisa, haciendo una solicitud específica y agradeciendo la información proporcionada. El agente responde a la solicitud del aliado.</t>
  </si>
  <si>
    <t>El agente no ofrece un resumen de la conversación ni proporciona información de contacto adicional.</t>
  </si>
  <si>
    <t>El aliado solicita el catálogo en PDF, pero el agente no ofrece una solución directa para proporcionarlo, solo indica que lo puede encontrar en Facebook. Se considera que el agente no presenta un plan de acción detallado para solucionar el problema.</t>
  </si>
  <si>
    <t>e5786ecc-cf74-46ff-9810-de7f9b10de9a</t>
  </si>
  <si>
    <t>+50661997780</t>
  </si>
  <si>
    <t>CR138</t>
  </si>
  <si>
    <t>El agente Sabas contacta a la tortillería Jardín del Edén y Café para ofrecer un descuento del 15% en una inversión de publicidad a cambio de un 40% de descuento, con un presupuesto de 5,000 colones. La persona que responde solicita que se le llame a las 2 de la tarde para discutirlo con su compañera. El agente pregunta si han tenido problemas con la aplicación, a lo que responden que no.</t>
  </si>
  <si>
    <t>Agente: Contactar al aliado a las 2 PM para discutir la propuesta de inversión.
Agente: Enviar recordatorio por WhatsApp sobre la llamada de las 2 PM.</t>
  </si>
  <si>
    <t>Esta es una primera llamada. El agente saluda formalmente, se identifica con su nombre y rol en Rappi, y al preguntar '¿La eh se encuentra de pronto el encargado principal o administrador de la tortillería?' confirma implícitamente que está llamando a la tortillería Jardín del Edén y Café.</t>
  </si>
  <si>
    <t>El agente mantiene el control de la llamada al presentar la oferta y hacer preguntas sobre problemas con la aplicación.</t>
  </si>
  <si>
    <t>El agente interactúa adecuadamente con el partner, responde sus preguntas y permite que exprese su necesidad de tiempo para evaluar la propuesta.</t>
  </si>
  <si>
    <t>El agente menciona los próximos pasos, indicando que enviará un recordatorio por WhatsApp. Adicionalmente, se identifica al final de la llamada reforzando su nombre.</t>
  </si>
  <si>
    <t>El agente ofrece una campaña de Rappi Ads (Never Ads) con co-inversión (40% de descuento en inversión de publicidad en donde pagarían tan solo 5,000 colones de presupuesto) con un descuento del 15%. El restaurante pide tiempo para considerarlo y solicita que lo contacten por la tarde. No se discuten campañas de markdown.</t>
  </si>
  <si>
    <t>55b17a55-c110-4a84-88ca-90108d59930e</t>
  </si>
  <si>
    <t>El agente llama para dar seguimiento a la activación de la pizza de temporada. El agente también le recuerda al aliado sobre la guía de Rappi Aliados que le enviará por WhatsApp.</t>
  </si>
  <si>
    <t>Responsible party: Agente, Required resources: WhatsApp, Task: Enviar recordatorio por WhatsApp para la activación de la pizza de temporada, Agreed timelines: Desde hoy
Responsible party: Agente, Required resources: WhatsApp, Task: Enviar video guía de Rappi aliados por WhatsApp, Agreed timelines: Inmediato</t>
  </si>
  <si>
    <t>Esta es una llamada de seguimiento. El agente saluda al aliado. El aliado menciona Rappi, confirmando implícitamente que el agente se está comunicando con la marca correcta.</t>
  </si>
  <si>
    <t>El agente mantiene el control de la llamada, recordando al aliado sobre la pizza de temporada y la guía de Rappi Aliados.</t>
  </si>
  <si>
    <t>El agente permite al aliado hablar sin interrupciones y se comunica de manera efectiva.</t>
  </si>
  <si>
    <t>El agente no hace un resumen de la llamada, pero informa los siguientes pasos al aliado.</t>
  </si>
  <si>
    <t>El agente da seguimiento a la activación de la pizza de temporada.</t>
  </si>
  <si>
    <t>83b7a828-0fdb-41e7-9e99-a1f961ee1296</t>
  </si>
  <si>
    <t>02:08</t>
  </si>
  <si>
    <t>+50663685782</t>
  </si>
  <si>
    <t>CR4492</t>
  </si>
  <si>
    <t>El agente contacta al restaurante para dar seguimiento a la posible apertura de una nueva sucursal. El contacto del restaurante indica que el jefe es quien está al tanto de este proceso y se compromete a recordarle al jefe que contacte al agente.</t>
  </si>
  <si>
    <t>Partner: Recordarle al jefe sobre la apertura de la nueva sucursal y la necesidad de contactar a Rappi.
Agent: Quedar pendiente de la confirmación de la apertura de la sucursal a través de WhatsApp.</t>
  </si>
  <si>
    <t>Es una llamada de seguimiento. El agente saluda, se identifica y menciona a Rappi. Además, menciona la tienda al inicio de la conversación, confirmando implícitamente que se está comunicando con el restaurante correcto.</t>
  </si>
  <si>
    <t>El agente mantiene el control de la llamada al preguntar sobre la sucursal y ofrecer ayuda con el menú y promociones.</t>
  </si>
  <si>
    <t>La interacción fue efectiva, con el partner respondiendo a las preguntas del agente y aclarando la situación sobre la sucursal.</t>
  </si>
  <si>
    <t>El agente resume el contacto y los próximos pasos, pero no refuerza ningún canal de contacto.</t>
  </si>
  <si>
    <t>Se menciona la posibilidad de aplicar alguna promoción del 10 o 15% al menú, pero no se profundiza en los detalles de la campaña.</t>
  </si>
  <si>
    <t>Se habla de la necesidad de organizar el PDF del menú para la nueva sucursal. Se ofrece a ayudar con la configuración del catálogo.</t>
  </si>
  <si>
    <t>0463f5b1-830d-4144-9aa6-f893e0b7f3ee</t>
  </si>
  <si>
    <t>La llamada se centra en la consulta sobre la sucursal pendiente con Elmer y un ajuste necesario en las promociones del menú en Rappi. El aliado solicita que Elmer le responda por WhatsApp para coordinar el ajuste y verifica el estado de la aplicación.</t>
  </si>
  <si>
    <t>Agente: Transmitir el mensaje al señor Elmer para que contacte al aliado por WhatsApp para coordinar el ajuste de las promociones en el menú.</t>
  </si>
  <si>
    <t>La llamada es de seguimiento. El agente saluda al aliado, pero no se identifica ni menciona la marca. La mención de Elmer y la discusión sobre Rappi implican el conocimiento de la marca.</t>
  </si>
  <si>
    <t>El agente no toma el control de la llamada, simplemente responde a las preguntas del aliado.</t>
  </si>
  <si>
    <t>El aliado es directo y claro en sus preguntas. El agente responde de forma concisa a todas las preguntas.</t>
  </si>
  <si>
    <t>El agente no proporciona un resumen de la llamada ni indica los próximos pasos, tampoco proporciona información de contacto.</t>
  </si>
  <si>
    <t>Se menciona la necesidad de ajustar las promociones en el menú, pero no se detalla un plan de acción específico para la configuración del catálogo.</t>
  </si>
  <si>
    <t>eefccc12-f833-4c0c-a9cf-bf6e9255579f</t>
  </si>
  <si>
    <t>+50685012753</t>
  </si>
  <si>
    <t>CR6932</t>
  </si>
  <si>
    <t>El agente contacta al restaurante Taco Factory debido a que llevan dos semanas sin conectarse a la plataforma Rappi. El cliente informa que la aplicación está fallando en la tablet. El agente ofrece enviar una guía por WhatsApp para solucionar el problema, sugiriendo que podría ser un problema de activación en segundo plano.</t>
  </si>
  <si>
    <t>Responsable: Agente; Recursos: Documento guía para Rappi aliados; Tarea: Enviar la guía al número de WhatsApp del restaurante; Plazo: Inmediato (dentro de unos minutos).</t>
  </si>
  <si>
    <t>Esta es una llamada de seguimiento. El agente saluda, se identifica y pregunta si está hablando con el encargado de Taco Factory, confirmando así la marca.</t>
  </si>
  <si>
    <t>El agente mantuvo el control de la llamada, ofreciendo una solución al problema reportado por el cliente.</t>
  </si>
  <si>
    <t>El agente permitió que el cliente explicara el problema y ofreció una solución clara y entendible.</t>
  </si>
  <si>
    <t>El agente resumió la acción a seguir (envío de la guía) y lo que esperaba (resolución del problema por parte del cliente), pero no proporcionó un canal de contacto.</t>
  </si>
  <si>
    <t>El agente identifica un riesgo de churn al detectar que el restaurante lleva dos semanas sin conectarse. Sin embargo, no presenta un plan de acción para revertir la situación, solo ofrece ayuda para solucionar el problema técnico.</t>
  </si>
  <si>
    <t>88fb4897-5616-4fdf-9215-68540def13b7</t>
  </si>
  <si>
    <t>08:15</t>
  </si>
  <si>
    <t>El agente Zabad de Rappi contacta al restaurante Buen Gusto para ofrecer una inversión en publicidad sin la necesidad de una campaña de descuento, prometiendo mayor visibilidad en la aplicación. El cliente se muestra reacio debido a los altos costos para el restaurante y el poco margen de ganancia. El agente menciona un proyecto de comisión cero en Costa Rica y se ofrece a revisarlo. El cliente expresa su frustración con Rappi debido a ofertas incumplidas en el pasado y problemas de comunicación, señalando que Rappi no es una prioridad para su negocio en este momento. A pesar de esto, el cliente indica que estaría interesado en crecer con Rappi si se demostrara mayor seriedad e inversión por parte de la plataforma.</t>
  </si>
  <si>
    <t>El cliente no quiere asumir el costo de la publicidad.
El cliente menciona problemas con las fotos en la aplicación de Rappi.
El cliente menciona que no recibe los mensajes por WhatsApp.</t>
  </si>
  <si>
    <t>La llamada es de seguimiento. El agente saluda formalmente, se identifica con su nombre y rol en Rappi, y menciona el nombre del restaurante, confirmando que está hablando con el contacto correcto.</t>
  </si>
  <si>
    <t>El agente intenta mantener el control de la llamada ofreciendo alternativas como la comisión cero, pero el cliente se muestra frustrado y expresa sus problemas con Rappi, lo que dificulta que el agente guíe la conversación de manera efectiva.</t>
  </si>
  <si>
    <t>El agente permite que el cliente hable sin interrupciones, responde a sus preguntas y se ofrece a revisar el proyecto de comisión cero. La comunicación es clara, aunque no logra convencer al cliente.</t>
  </si>
  <si>
    <t>El agente no recapitula los puntos clave ni ofrece próximos pasos claros, pero menciona que intentará comunicarse por WhatsApp, reforzando un canal de contacto.</t>
  </si>
  <si>
    <t>Se ofrece publicidad sin descuento (Never ads), pero el cliente no está de acuerdo con la inversión. El cliente indica que no quiere asumir un costo adicional y prefiere que Rappi invierta si realmente creen en su restaurante. No se llega a ningún acuerdo sobre el presupuesto. El cliente objeta el costo para el restaurante, argumentando que el margen es muy bajo. El agente intenta convencerlo mencionando que Rappi cubriría parte de la inversión. No se habla de campañas de descuentos (markdown).</t>
  </si>
  <si>
    <t>El agente intenta ofrecer una solución, pero el cliente menciona la falta de ventas como una razón para su descontento y expresa que Rappi no es una prioridad. No hay un plan de acción concreto.</t>
  </si>
  <si>
    <t>El cliente menciona que no tiene las fotos actualizadas en Rappi. El agente no ofrece un plan de acción concreto para resolverlo. No se solicitó un catálogo en PDF.</t>
  </si>
  <si>
    <t>89d6caf9-c04a-481b-96c6-8c14ed9ebf93</t>
  </si>
  <si>
    <t>02:22</t>
  </si>
  <si>
    <t>+50688229534</t>
  </si>
  <si>
    <t>CR438</t>
  </si>
  <si>
    <t>El agente contacta al restaurante para confirmar los productos para una promoción del 20%, específicamente arroz de camarones y arroz frito especial de la casa. El restaurante rechaza el descuento en productos y propone un envío gratis durante el mes, sujeto a revisión de costos y márgenes de comisión. Finalmente, acuerdan el envío gratis, con el restaurante esperando resultados de la campaña entre el 2 y el 3 de mayo.</t>
  </si>
  <si>
    <t>Responsible party: Partner; Required resources: None; Specific task to be completed: Revisar los costos y márgenes de comisión para futuras promociones.; Agreed timelines: Antes del 2 y 3 de mayo.</t>
  </si>
  <si>
    <t>El restaurante no quiere ofrecer un descuento en los productos debido a los costos y márgenes ajustados.</t>
  </si>
  <si>
    <t>Es una llamada de seguimiento. El agente saluda y se identifica, mencionando el nombre de Rappi. La mención del nombre del restaurante es implícita al preguntar por 'Señora Lucía'.</t>
  </si>
  <si>
    <t>El agente se adaptó a la contraoferta del aliado y logró llegar a un acuerdo beneficioso para ambas partes.</t>
  </si>
  <si>
    <t>La interacción fue respetuosa y clara, el agente responde a las preguntas del aliado.</t>
  </si>
  <si>
    <t>El agente recapituló el acuerdo y especificó los siguientes pasos en cuanto a la entrega de resultados.</t>
  </si>
  <si>
    <t>Se discute una promoción de descuento del 20% en arroz de camarones y arroz frito especial de la casa (Discount on product), pero el aliado la rechaza por márgenes ajustados. En cambio, se acuerda un envío gratis (Free delivery) para todos los usuarios (PRO and Non-PRO users). El aliado espera resultados de la campaña para analizar los costos.</t>
  </si>
  <si>
    <t>86588d18-9ddf-4e5d-982e-c2b8adae71af</t>
  </si>
  <si>
    <t>El agente Chaves Santana contacta a Sabas del restaurante para consultar sobre posibles cambios de precios o combos especiales para la campaña mundialista. El restaurante no tiene planes específicos para el Mundial. El agente se ofrece a revisar los costos y comunicarse el próximo martes.</t>
  </si>
  <si>
    <t>agent | Not applicable | Revisar costos relacionados a la campaña mundialista | Próximo martes
agent | Not applicable | Comunicarse con el restaurante el próximo martes | Próximo martes
partner | Not applicable | Enviar mensaje recordatorio con información por WhatsApp | En unos minutos</t>
  </si>
  <si>
    <t>La llamada es de seguimiento. El agente saluda, se identifica con su nombre y asume que está hablando con la persona correcta al preguntar 'Soy Chaves Santana?'.</t>
  </si>
  <si>
    <t>El agente lleva la conversación de forma organizada, preguntando sobre los cambios para la campaña mundialista y ofreciéndose a revisar los costos.</t>
  </si>
  <si>
    <t>El agente responde a las preguntas del partner de forma clara y sin interrupciones.</t>
  </si>
  <si>
    <t>El agente informa los próximos pasos y brinda un canal de contacto.</t>
  </si>
  <si>
    <t>El agente pregunta por la disponibilidad de combos especiales o promociones para el Mundial, lo cual se considera una forma de inversión en marketing por medio de Rappi. No se identifica un plan de acción concreto con markdown, solo se explora la posibilidad.</t>
  </si>
  <si>
    <t>a0c78efa-f7e4-4265-9c3b-88617ed9d2bd</t>
  </si>
  <si>
    <t>El agente llama al restaurante Nuevo Mundo para preguntar si tienen algún cambio de precios o combo especial para la temporada del mundial. El contacto del restaurante indica que de momento no tienen nada definido, pero que puede llamar la próxima semana para confirmar. El agente ofrece enviar información sobre posibles promociones de Rappi y pregunta sobre problemas con la aplicación, a lo que el contacto responde que sí han tenido apagones y cierres inesperados. El agente ofrece enviar una guía por WhatsApp para solucionar el problema y solicita un número de contacto alternativo.</t>
  </si>
  <si>
    <t>Responsible party: Agent, Required resources: WhatsApp, Specific task to be completed: Enviar guía por WhatsApp para solucionar problemas con la aplicación, Agreed timelines: Inmediato
Responsible party: Agent, Required resources: Teléfono, Specific task to be completed: Llamar al restaurante Nuevo Mundo el próximo martes para confirmar posibles cambios de precios o combos para el mundial, Agreed timelines: Próximo martes</t>
  </si>
  <si>
    <t>Es una llamada de seguimiento. El agente saluda, se identifica como Sabas de Rappi y menciona el nombre del restaurante, estableciendo el contexto de la llamada.</t>
  </si>
  <si>
    <t>El agente mantiene el control de la llamada, preguntando sobre la temporada mundialista, ofreciendo ayuda con los problemas de la aplicación y coordinando una próxima llamada.</t>
  </si>
  <si>
    <t>El partner responde a las preguntas del agente y proporciona la información solicitada. La comunicación es clara y efectiva.</t>
  </si>
  <si>
    <t>El agente no recapitula los puntos clave de la conversación, pero informa sobre los próximos pasos (llamar el martes). No se menciona un canal de contacto para el agente.</t>
  </si>
  <si>
    <t>El agente pregunta sobre posibles cambios de precios o combos especiales para el mundial, lo cual está relacionado con una inversión de tipo markdown para atraer clientes, pero no se discute ningún plan de acción concreto.</t>
  </si>
  <si>
    <t>87564e02-c1c2-4fc1-8831-0f5671a2673e</t>
  </si>
  <si>
    <t>La llamada se centra en contactar al aliado para confirmar si tienen combos especiales o cambios de precios debido a la temporada mundialista que se aproxima en mayo. El agente ofrece enviar información por correo electrónico sobre los beneficios promocionales y queda pendiente de la respuesta del aliado.</t>
  </si>
  <si>
    <t>Responsible party: Agent, Required resources: Correo electrónico, Specific task: Enviar correo electrónico con información sobre los beneficios promocionales para la temporada mundialista, Agreed timelines: Inmediato
Responsible party: Partner, Required resources: Tiempo para revisar la información, Specific task: Revisar el correo electrónico y comunicar su decisión sobre los combos o cambios de precios, Agreed timelines: La próxima semana</t>
  </si>
  <si>
    <t>La llamada es del tipo primer contacto efectivo. El agente saluda formalmente, se identifica con nombre y rol en Rappi, y confirma que habla con el aliado correcto al mencionar la plataforma Rapi. La confirmación de la marca es implícita al mencionar la plataforma.</t>
  </si>
  <si>
    <t>El agente mantiene el control de la conversación al explicar el motivo de la llamada y ofrecer enviar información por correo electrónico.</t>
  </si>
  <si>
    <t>El agente permite que el aliado hable y responde a sus preguntas de manera clara y efectiva.</t>
  </si>
  <si>
    <t>El agente informa al aliado sobre los próximos pasos (envío de información por correo electrónico), pero no realiza un resumen de los puntos clave de la conversación ni refuerza un canal de contacto.</t>
  </si>
  <si>
    <t>El agente menciona la posibilidad de ofrecer combos especiales o cambios de precios debido a la temporada mundialista, lo que implica una posible inversión en promociones, pero no se discuten detalles específicos ni se propone un plan de acción concreto para campañas de Rappi Ads o Markdowns. No applicable</t>
  </si>
  <si>
    <t>2074aaea-c72e-4924-82bc-a2ae042d105f</t>
  </si>
  <si>
    <t>El agente contacta al restaurante Che House para hablar sobre una promoción del 15% propuesta anteriormente. La persona que atiende el teléfono no es la encargada y no conoce la razón de la promoción. El agente menciona una promoción del 30% en publicidad por 15,000 pesos y se ofrece a enviar información por correo y WhatsApp.</t>
  </si>
  <si>
    <t>Agente: Enviar información sobre la promoción del 30% por correo y WhatsApp.</t>
  </si>
  <si>
    <t>Esta es una llamada de seguimiento. El agente saluda, se identifica y menciona el nombre del restaurante, confirmando que es el contacto correcto.</t>
  </si>
  <si>
    <t>El agente se adapta a la situación al no encontrar al contacto principal y ofrece dejar información. Mantiene el control presentando la propuesta y ofreciendo canales de comunicación.</t>
  </si>
  <si>
    <t>La interacción es respetuosa. El agente permite que la persona hable y responde a sus preguntas. Aunque no habla con la persona encargada, comunica la información de manera clara.</t>
  </si>
  <si>
    <t>El agente resume la oferta y los próximos pasos, mencionando el envío de información por correo y WhatsApp.</t>
  </si>
  <si>
    <t>Se ofrece una campaña de Ads a un precio reducido de 15,000 pesos (precio original de 25,000) tras el éxito de una semana gratis anterior. Se busca activar Ads y revisar precios para el mes siguiente. El tipo de campaña es Never Ads o Reactivation, ya que se menciona una activación previa con buenos resultados. No se define si hay co-inversión. El agente ofrece enviar más detalles por correo y WhatsApp. No se discuten campañas de Markdown.</t>
  </si>
  <si>
    <t>c7eef6de-77be-4541-8c7a-d2a19350ef78</t>
  </si>
  <si>
    <t>00:53</t>
  </si>
  <si>
    <t>El agente de Rappi se comunica con el restaurante para ofrecerle participar en la temporada mundialista de Rappi con un combo especial o cambios de precios. El cliente indica que le dará un número de teléfono para que se comuniquen con el encargado principal.</t>
  </si>
  <si>
    <t>Esta es una primera llamada. El agente saluda formalmente, se identifica con su nombre y rol en Rappi, y menciona la marca Rappi.</t>
  </si>
  <si>
    <t>El agente no mantiene el control de la llamada. La llamada se centra en el cliente remitiendo al agente a otra persona.</t>
  </si>
  <si>
    <t>El agente se comunica efectivamente con el cliente y le permite hablar sin interrupciones. Responde a todas las preguntas planteadas y gestiona la información proporcionada por el cliente.</t>
  </si>
  <si>
    <t>El agente no proporciona un resumen de la llamada, ni indica los pasos a seguir, ni menciona un contacto en caso de requerir ayuda.</t>
  </si>
  <si>
    <t>El agente menciona la posibilidad de participar con un combo especial o cambios de precios, lo cual podría considerarse una inversión en marketing, pero no se especifica ningún tipo de campaña de Ads ni Markdown.</t>
  </si>
  <si>
    <t>e9e6f19f-2182-434a-a9d4-eb50230597d0</t>
  </si>
  <si>
    <t>El agente recibe una llamada de un aliado de Rappi preguntando sobre posibles combos o cambios de precios para la temporada mundialista. El agente indica que está ocupado y le pide al aliado que vuelva a llamar más tarde. El aliado ofrece enviar información por correo y WhatsApp y pregunta sobre posibles fallas en la aplicación.</t>
  </si>
  <si>
    <t>Esta es una llamada de seguimiento. El agente saluda brevemente, pero no se identifica ni menciona la marca Rappi, ya que el aliado ya conocía su identidad e intención de la llamada.</t>
  </si>
  <si>
    <t>El agente no mantiene el control de la llamada. No ofrece una solución inmediata a la pregunta del aliado y simplemente le pide que vuelva a llamar más tarde, sin intentar obtener la información necesaria para ayudarlo.</t>
  </si>
  <si>
    <t>El aliado se comunica claramente y hace preguntas específicas. El agente responde a las preguntas, aunque de forma breve y sin ofrecer mucha ayuda.</t>
  </si>
  <si>
    <t>El agente no proporciona un resumen de la llamada ni indica los siguientes pasos a seguir, ni refuerza el contacto.</t>
  </si>
  <si>
    <t>El aliado pregunta sobre combos especiales o cambios de precios (markdowns) para la temporada mundialista, pero el agente no ofrece ninguna información específica ni propone ningún plan de acción. No se menciona nada relacionado con Rappi Ads.</t>
  </si>
  <si>
    <t>a398b5b2-9991-441e-bc23-b5e4a9316421</t>
  </si>
  <si>
    <t>+50622896250</t>
  </si>
  <si>
    <t>cr5182</t>
  </si>
  <si>
    <t>El agente contacta al aliado para reconfigurar el menú en Rappi. El aliado informa que no tiene todos los platos disponibles en Rappi y que tardará en adaptarlo. El agente indica que es importante tenerlo listo antes de la temporada mundialista y deja un recordatorio por WhatsApp.</t>
  </si>
  <si>
    <t>Responsible party: Partner, Required resources: Menu de restaurante, Task: Adaptar el menú para Rappi, Agreed timelines: Antes de la próxima semana
Responsible party: Agent, Required resources: WhatsApp, Task: Enviar recordatorio al aliado, Agreed timelines: Inmediato</t>
  </si>
  <si>
    <t>Esta es una llamada de seguimiento. El agente saluda, se identifica a sí mismo y menciona Rappi, lo que implícitamente confirma que está hablando con el restaurante correcto.</t>
  </si>
  <si>
    <t>El agente mantiene el control al explicar el propósito de la llamada y establecer la importancia de actualizar el menú antes de la temporada mundialista.</t>
  </si>
  <si>
    <t>El aliado responde a las preguntas y proporciona información clara sobre la disponibilidad del menú para Rappi. La comunicación es efectiva.</t>
  </si>
  <si>
    <t>El agente resume la conversación y confirma los próximos pasos, indicando que enviará un recordatorio por WhatsApp. Sin embargo, no proporciona información de contacto adicional.</t>
  </si>
  <si>
    <t>El agente solicita el menú del restaurante para reconfigurarlo en la plataforma Rappi, enfocándose en la presentación de los productos en la aplicación y su disponibilidad. El agente planea obtener el menú y ajustarlo para la temporada mundialista, buscando mejorar la visualización y disponibilidad de los productos.</t>
  </si>
  <si>
    <t>225c2d4f-7240-4967-9d8f-6e9d52123edc</t>
  </si>
  <si>
    <t>El agente de Rappi se comunica con el restaurante Nana Polo para preguntar sobre la posibilidad de descargar fotos y el menú actualizado para la temporada mundialista. El restaurante indica que pueden encontrar esa información en su cuenta de Instagram. El agente se despide indicando que enviará un correo para coordinar promociones.</t>
  </si>
  <si>
    <t>Es una llamada de seguimiento. El agente saluda formalmente, se identifica y menciona la marca al inicio de la llamada, confirmando implícitamente que se está comunicando con el restaurante correcto.</t>
  </si>
  <si>
    <t>El agente mantiene el control de la llamada al preguntar directamente sobre las fotos y el menú, guiando la conversación hacia el propósito de la llamada.</t>
  </si>
  <si>
    <t>El agente responde a las preguntas del restaurante de forma clara y concisa, incluso cuando no tiene la información directamente, como cuando menciona que no sabría decir sobre la página web.</t>
  </si>
  <si>
    <t>El agente no proporciona un resumen de la llamada, pero indica que enviará un correo electrónico. No se refuerza ningún canal de contacto.</t>
  </si>
  <si>
    <t>Se menciona la posibilidad de promociones para la temporada del mundial, pero no se discute ningún tipo específico de inversión en Rappi Ads o Markdown. No se detalla ningún presupuesto ni tipo de campaña.</t>
  </si>
  <si>
    <t>El agente pregunta por el menú actualizado y las fotos para la temporada del mundial. No se propone un plan de acción detallado para mejorar el surtido, solo la solicitud de información ya disponible.</t>
  </si>
  <si>
    <t>74832a6c-c22e-4241-8a91-a20fd125ed2d</t>
  </si>
  <si>
    <t>El agente contacta al aliado para informarle que la aplicación se mantiene cerrada la mitad del tiempo y que cuando se abre tiene apagones. El aliado confirma que es debido a fallos de luz. El agente ofrece enviar un video guía para que la aplicación se encienda automáticamente y notifica que se había activado una promoción del espabilado que no se ha consumido bien por el tema de conexión.</t>
  </si>
  <si>
    <t>Responsible party: Agent, Required resources: Video guía, Specific task to be completed: Enviar video guía para el encendido automático de la aplicación, Agreed timelines: No se especificó.</t>
  </si>
  <si>
    <t>Es una llamada de seguimiento. El agente saluda al aliado. No se identifica con nombre y rol. Menciona el nombre de la marca al inicio de la conversación confirmando que está hablando con el aliado correcto.</t>
  </si>
  <si>
    <t>El agente mantiene el control de la llamada, guía al aliado para solucionar el problema de conectividad de la aplicación y ofrece una solución.</t>
  </si>
  <si>
    <t>El aliado responde a las preguntas del agente y se muestra receptivo a la información proporcionada. El agente se comunica de manera clara y comprensible.</t>
  </si>
  <si>
    <t>El agente recapitula los puntos clave de la conversación y confirma con el aliado. Indica los siguientes pasos a seguir. No menciona ningún canal de contacto oficial.</t>
  </si>
  <si>
    <t>El agente menciona una promoción del espabilado que no se ha consumido bien por el tema de conexión. Sin embargo, no propone una acción concreta para mejorar la situación.</t>
  </si>
  <si>
    <t>El agente menciona la conectividad en la app y la ausencia de ventas. El aliado menciona que el problema es la falla de luz, pero el agente no presenta un plan de acción para evitar el churn.</t>
  </si>
  <si>
    <t>808e66ff-28c5-43d5-91e4-ba8aaf26901f</t>
  </si>
  <si>
    <t>00:34</t>
  </si>
  <si>
    <t>+50662138356</t>
  </si>
  <si>
    <t>CR8086</t>
  </si>
  <si>
    <t>El agente de Rappi contacta a Gabriel Solera para ofrecerle los servicios de Rappi. Sin embargo, el cliente indica que se encuentra en una reunión y solicita que le devuelvan la llamada en 30 minutos o al día siguiente después de las 9 de la mañana.</t>
  </si>
  <si>
    <t>La llamada es de tipo 'First call'. El agente saluda, se identifica con nombre, apellido y menciona la marca Rappi. El agente pregunta por el contacto correcto. Por lo tanto, los tres booleanos son 'true'.</t>
  </si>
  <si>
    <t>El agente no logra mantener el control de la llamada porque el cliente indica que no puede atender en ese momento.</t>
  </si>
  <si>
    <t>El partner responde a las preguntas del agente y pide que le llamen más tarde, de manera educada y sin interrupciones.</t>
  </si>
  <si>
    <t>El agente no realiza un resumen de la llamada, pero acuerda con el cliente el siguiente paso: volver a llamar mañana. No se proporciona información de contacto.</t>
  </si>
  <si>
    <t>8194965e-c180-420c-9cbe-81e60ceaadbb</t>
  </si>
  <si>
    <t>02:03</t>
  </si>
  <si>
    <t>El agente de Rappi llama al restaurante Yesty para ofrecerle un proyecto de comisión cero durante 3 años con el objetivo de recuperar números y posicionar la marca. El cliente muestra interés en analizar la propuesta y solicita que se le envíe información más precisa por correo electrónico.</t>
  </si>
  <si>
    <t>Responsable: Agente, Recursos: Presentación, Tarea: Enviar presentación de la propuesta de comisión cero por correo electrónico al restaurante Yesty, Plazo: Próxima semana</t>
  </si>
  <si>
    <t>La llamada es de tipo 'Follow-up call' porque el agente menciona que ya habían hablado anteriormente sobre la baja de la aplicación. El agente saluda, se identifica y menciona a Rappi. Se considera que el agente ha confirmado implícitamente que está hablando con la marca correcta al mencionar el nombre del restaurante al inicio de la llamada ('Restaurante Yesty, buenas').</t>
  </si>
  <si>
    <t>El agente mantiene el control de la llamada al presentar la propuesta, responder a la pregunta del cliente y ofrecer enviar la información por correo electrónico.</t>
  </si>
  <si>
    <t>El agente responde a la pregunta del cliente de manera clara y comprensible.</t>
  </si>
  <si>
    <t>El agente resume los puntos clave de la conversación y los próximos pasos, pero no ofrece un canal de contacto.</t>
  </si>
  <si>
    <t>El agente menciona la posibilidad de invertir en campañas de publicidad con el ahorro de la comisión, pero no detalla ninguna campaña específica. Por lo tanto, 'subject_present' es 'true', pero las otras keys son 'false'.</t>
  </si>
  <si>
    <t>El agente menciona la intención del restaurante de darse de baja de la aplicación y propone un proyecto para evitarlo, por lo que el 'subject_present' es 'true'. El agente propone una solución para evitar el churn al ofrecer una comisión cero por 3 años, por lo que 'plan_action' es 'true'.</t>
  </si>
  <si>
    <t>4b74a696-9a37-40ed-828b-a5b2367f394a</t>
  </si>
  <si>
    <t>El agente contacta al aliado para informarle que la campaña está mostrando retornos por tres veces lo invertido y ofrece optimizarla para aumentar los pedidos. Además, menciona haber descargado el menú del código QR del Facebook del restaurante y pregunta sobre las fallas de conexión. El aliado confirma que por el momento no ha habido fallas.</t>
  </si>
  <si>
    <t>Es una llamada de seguimiento. El agente saluda, se identifica con su nombre y rol en Rappi, y menciona el nombre del restaurante, lo que confirma implícitamente que está hablando con la persona correcta.</t>
  </si>
  <si>
    <t>El agente informa sobre la campaña, pero el aliado indica estar ocupado, lo que limita el control del agente sobre la conversación.</t>
  </si>
  <si>
    <t>El aliado responde brevemente a las preguntas del agente y no presenta objeciones ni preguntas adicionales.</t>
  </si>
  <si>
    <t>El agente resume el estado de la campaña, indica que estará pendiente por WhatsApp y se despide.</t>
  </si>
  <si>
    <t>El agente contacta al aliado para informarle del retorno de la inversión de la campaña y ofrece optimizarla. Se trata de un seguimiento para una posible Upselling. No se concretó ninguna acción por la falta de tiempo del aliado.</t>
  </si>
  <si>
    <t>El agente menciona haber descargado el menú del código QR del Facebook, pero no propone ninguna acción concreta con respecto a la configuración del mismo. No se solicitó un catálogo en PDF.</t>
  </si>
  <si>
    <t>5e927713-4e4b-489d-a0f8-c5d03cdd652b</t>
  </si>
  <si>
    <t>El agente Sabas contacta a Miguel para confirmar si el restaurante tendrá combos especiales o cambios de precios para la temporada Mundialista. Miguel solicita que le envíen las promociones disponibles para aplicarlas. El agente acuerda enviar la información por WhatsApp y luego los beneficios de Rappi para la temporada.</t>
  </si>
  <si>
    <t>Agente: Enviar información de promociones disponibles por WhatsApp.
Agente: Enviar información de los beneficios de Rappi para la temporada la próxima semana.</t>
  </si>
  <si>
    <t>Esta es una llamada de seguimiento. El agente saluda y se identifica con su nombre y apellido. Además, menciona el nombre de la marca al preguntar por 'Señor Miguel de Rapi', confirmando que está llamando al contacto correcto.</t>
  </si>
  <si>
    <t>El agente mantiene el control de la llamada, guiando la conversación hacia el objetivo de confirmar las promociones para la temporada Mundialista. Se adapta a la solicitud del partner de enviar la información por WhatsApp.</t>
  </si>
  <si>
    <t>El partner interactúa de manera receptiva, haciendo preguntas y mostrando interés en la propuesta del agente. La comunicación es clara y efectiva.</t>
  </si>
  <si>
    <t>El agente no proporciona un resumen de la llamada al final, pero sí menciona los próximos pasos, que es el envío de la información por WhatsApp. No se refuerza ningún canal de contacto.</t>
  </si>
  <si>
    <t>Se menciona la posibilidad de realizar combos especiales o cambios de precios, lo cual podría considerarse una inversión en markdown, pero no se profundiza en ningún plan de acción concreto. No se mencionan Ads.</t>
  </si>
  <si>
    <t>79a1bfed-c52c-4616-b007-91612e00eb00</t>
  </si>
  <si>
    <t>El agente contacta al aliado para informarle que no hay dispositivos disponibles por el momento. Le pregunta si tiene la posibilidad de reconectarse mediante un computador o celular, pero el aliado indica que no dispone de otro dispositivo para eso. El agente sugiere recibir los pedidos mediante WhatsApp, pero el aliado pide que lo llamen mañana para ver qué resuelven. Finalmente, el agente acuerda llamar al día siguiente a la misma hora.</t>
  </si>
  <si>
    <t>agent, no resources, llamar mañana a la misma hora, mañana</t>
  </si>
  <si>
    <t>Follow-up call. El agente saluda al cliente pero no se identifica ni menciona la marca, el cliente menciona a Zabas de Rappi.</t>
  </si>
  <si>
    <t>El agente guía la conversación ofreciendo alternativas ante la falta de dispositivos.</t>
  </si>
  <si>
    <t>El agente se comunica de manera clara y comprensible, sin interrumpir al aliado y respondiendo a sus preguntas.</t>
  </si>
  <si>
    <t>El agente resume el acuerdo y establece el próximo paso, pero no ofrece un canal de contacto para el futuro.</t>
  </si>
  <si>
    <t>El agente menciona que no hay dispositivos disponibles y pregunta si el aliado tiene otro medio para operar, lo que implica un riesgo de churn. No se presenta un plan de acción para solucionar la falta de dispositivos.</t>
  </si>
  <si>
    <t>26fef9fe-5071-4db5-a56c-226ced1d335a</t>
  </si>
  <si>
    <t>00:41</t>
  </si>
  <si>
    <t>Se dejó un correo de voz al aliado, sin interacción directa.</t>
  </si>
  <si>
    <t>No hubo introducción ya que se dejó un correo de voz.</t>
  </si>
  <si>
    <t>El agente no tuvo control de la llamada debido a que dejó un correo de voz.</t>
  </si>
  <si>
    <t>No hubo interacción, por lo que las preguntas no pudieron ser respondidas.</t>
  </si>
  <si>
    <t>No se realizó un resumen ya que se dejó un correo de voz.</t>
  </si>
  <si>
    <t>Rappi Hunting Hermosillo</t>
  </si>
  <si>
    <t>07af0b79-d1fd-4421-9887-b3d5b06f5ff4</t>
  </si>
  <si>
    <t>El agente contacta al restaurante El Pomodoro Roosvelt para confirmar si tendrán promociones especiales para la semana mundialista. El cliente indica que no manejan promociones de ese tipo. El agente ofrece enviar información más detallada para que la revisen, pero el cliente indica que no es con quien deben hablar del tema y proporciona un correo electrónico. El agente pregunta si hay notificaciones de apagones en la aplicación y finaliza la llamada.</t>
  </si>
  <si>
    <t>Responsible party: Agent, Required resources: Información de promociones para la semana mundialista, Specific task to be completed: Enviar información de promociones al correo electrónico proporcionado por el cliente, Agreed timelines: Esta semana</t>
  </si>
  <si>
    <t>La llamada es de seguimiento. El agente saluda, se identifica y nombra la marca correctamente.</t>
  </si>
  <si>
    <t>El agente no logra mantener el control total de la llamada, ya que el cliente indica que no es la persona con la que se debe hablar de promociones y lo dirige a otra persona.</t>
  </si>
  <si>
    <t>El cliente responde las preguntas del agente y proporciona la información solicitada de manera clara.</t>
  </si>
  <si>
    <t>El agente indica el siguiente paso que es el envío de la información al correo electrónico, pero no recapitula la conversación ni refuerza el canal de contacto.</t>
  </si>
  <si>
    <t>Se ofrece al restaurante promociones especiales para la semana mundialista, pero el cliente indica que no manejan ese tipo de promociones. No se discuten porcentajes, tipos de usuario ni objeciones específicas.</t>
  </si>
  <si>
    <t>354df023-e809-4ad7-932b-5b0e058cf844</t>
  </si>
  <si>
    <t>El agente contacta al aliado para confirmar la posibilidad de buscar un computador para probar. El agente indica que no tuvo la oportunidad de tratar el tema y propone hablar la semana siguiente. El aliado está de acuerdo y acuerdan una llamada para el martes a las 2:30 PM. El agente confirma si el aliado tiene WhatsApp y se ofrece a enviar un recordatorio.</t>
  </si>
  <si>
    <t>Responsible party: Agent
Required resources: Not applicable
Specific task to be completed: Enviar recordatorio por WhatsApp.
Agreed timelines: Inmediato.
Responsible party: Agent
Required resources: Not applicable
Specific task to be completed: Hablar con el aliado sobre el computador para probar.
Agreed timelines: Martes a las 2:30 PM.</t>
  </si>
  <si>
    <t>Es una llamada de seguimiento. El agente saluda al aliado pero no se identifica ni menciona la marca. El aliado menciona a Rappi, confirmando implícitamente que es el contacto correcto.</t>
  </si>
  <si>
    <t>El agente no tiene control total de la llamada, ya que no ha revisado el tema del computador y pospone la conversación. Sin embargo, logra fijar una nueva fecha para la llamada.</t>
  </si>
  <si>
    <t>El aliado se muestra comprensivo ante la falta de gestión del agente y colabora para reprogramar la llamada.</t>
  </si>
  <si>
    <t>El agente resume la fecha de la próxima llamada y ofrece enviar un recordatorio por WhatsApp.</t>
  </si>
  <si>
    <t>El aliado menciona el tema de temporada mundialista y el agente responde que van a conversarlo en la proxima llamada, no hay detalles de inversion.</t>
  </si>
  <si>
    <t>de67f622-19c3-4672-a4cc-5ab28d7aeb0a</t>
  </si>
  <si>
    <t>+50688491574</t>
  </si>
  <si>
    <t>CR845</t>
  </si>
  <si>
    <t>El agente llama al restaurante "Cafetería Sabor a Café" para confirmar si han tomado una decisión sobre la propuesta de promociones al 15%. La persona con quien habla el agente indica que la jefa no se encuentra y que ella es quien toma las decisiones. El agente pregunta sobre apagones o fallos en la aplicación y si tienen alguna página web o red social con el menú actualizado. El restaurante proporciona información sobre sus redes sociales (Facebook e Instagram).</t>
  </si>
  <si>
    <t>La llamada es de seguimiento. El agente saluda al contacto, pero no se identifica ni confirma si está hablando con la marca correcta. El nombre de la marca se menciona durante la conversación.</t>
  </si>
  <si>
    <t>El agente mantiene el control de la llamada, preguntando sobre temas relevantes y guiando la conversación.</t>
  </si>
  <si>
    <t>El agente responde a las preguntas del partner y gestiona bien cuando no entiende algo, pidiendo que se repita la información.</t>
  </si>
  <si>
    <t>El agente no proporciona un resumen de la llamada ni indica los próximos pasos.</t>
  </si>
  <si>
    <t>Se menciona la propuesta de promociones al 15%, pero no se discuten detalles específicos de la campaña ni se llega a un acuerdo. No se discuten Rappi Ads.</t>
  </si>
  <si>
    <t>El agente pregunta sobre el menú actualizado y dónde puede descargarlo, pero no propone ninguna acción específica para mejorarlo. No se solicitó un catálogo en PDF.</t>
  </si>
  <si>
    <t>Rappi Hunting Tijuana</t>
  </si>
  <si>
    <t>3d0a6e51-dab0-4ffe-94c9-4cc4572f8bcf</t>
  </si>
  <si>
    <t>El agente de Rappi llama al restaurante asociado para ofrecerle armar combos especiales para la temporada del mundial, aprovechando el aumento en los pedidos familiares y de amigos. El restaurante muestra interés y menciona que tiene platos para dos y cuatro personas en Uber. El agente se ofrece a revisar la información en Uber y proponer una idea de combo al restaurante, para luego confirmar por WhatsApp.</t>
  </si>
  <si>
    <t>Responsable: Agente; Recursos: Información del restaurante en Uber; Tarea: Revisar los platos para dos y cuatro personas en Uber y proponer una idea de combo; Plazo: Mañana.
Responsable: Agente; Recursos: WhatsApp; Tarea: Confirmar la propuesta de combo al restaurante por WhatsApp; Plazo: Mañana.</t>
  </si>
  <si>
    <t>La llamada es de seguimiento. El agente saluda, se identifica con su nombre, rol en Rappi, y menciona la plataforma, confirmando implícitamente que se trata del restaurante correcto al mencionar el motivo de la llamada relacionado con Rappi.</t>
  </si>
  <si>
    <t>El agente mantiene el control de la llamada proponiendo combos para la temporada del mundial y ofreciéndose a revisar la información en Uber para dar una propuesta concreta.</t>
  </si>
  <si>
    <t>El agente permite que el aliado hable sin interrupciones, responde a sus preguntas y se ofrece a revisar la información en Uber para darle una propuesta al aliado.</t>
  </si>
  <si>
    <t>El agente recapitula el plan de acción al final de la llamada, asegurando que el restaurante está de acuerdo con los próximos pasos. No se proporciona información de contacto.</t>
  </si>
  <si>
    <t>El agente menciona la configuración del menú al revisar los platos para dos y cuatro personas que el restaurante tiene en Uber, con el fin de armar combos para el mundial. No se solicita catálogo PDF.</t>
  </si>
  <si>
    <t>6fda2754-281f-4b5b-a542-8423fb0b154c</t>
  </si>
  <si>
    <t>01:44</t>
  </si>
  <si>
    <t>El agente recibe una llamada de un aliado que busca información sobre posibles combos o cambios de precios para la temporada del mundial. El agente informa que no tiene esa información y que debe contactar a la oficina directamente. El aliado también pregunta si han tenido problemas con la aplicación, a lo que el agente responde negativamente. El aliado menciona que enviará información sobre combos promocionales por correo.</t>
  </si>
  <si>
    <t>Es una llamada de seguimiento. El agente saluda formalmente pero no se identifica ni nombra la marca. La marca se menciona implícitamente cuando el aliado dice su nombre y que es de Rappi.</t>
  </si>
  <si>
    <t>El agente no mantiene el control de la conversación, simplemente responde a las preguntas del aliado y no ofrece soluciones alternativas.</t>
  </si>
  <si>
    <t>El aliado hace preguntas y el agente responde de manera clara, aunque no tenga la información solicitada.</t>
  </si>
  <si>
    <t>El agente no proporciona un resumen de la llamada ni indica los siguientes pasos. Tampoco proporciona información de contacto.</t>
  </si>
  <si>
    <t>El aliado menciona combos promocionales pero el agente no ofrece invertir en campañas de marketing o descuentos.</t>
  </si>
  <si>
    <t>77db8792-3cc9-497c-97c3-67fa184cfef6</t>
  </si>
  <si>
    <t>02:53</t>
  </si>
  <si>
    <t>El agente Sabas contacta al restaurante Luluca para discutir posibles combos o cambios de precios para la temporada mundialista. Inicialmente, habla con una persona que indica que debe hablar con el administrador. Luego, el agente habla con el administrador, quien menciona que no harán cambios de precio pero posiblemente alguna promoción. El agente ofrece enviar información sobre los beneficios de Rappi y posibles coinversiones para combos especiales.</t>
  </si>
  <si>
    <t>agent: Enviar información sobre la campaña de Rappi y las posibles coinversiones al correo y WhatsApp del restaurante.
agent: Volver a contactar al restaurante la próxima semana para confirmar la participación en la campaña mundialista.</t>
  </si>
  <si>
    <t>La llamada es de tipo 'First call'. El agente saluda, se identifica con su nombre y rol en Rappi, y menciona la marca al inicio de la conversación.</t>
  </si>
  <si>
    <t>El agente mantiene el control de la llamada, adaptándose a la necesidad de hablar con el administrador y ofreciendo una solución personalizada basada en la información que Rappi proporcionará.</t>
  </si>
  <si>
    <t>El agente interactúa de manera efectiva, respondiendo a las preguntas del socio y ofreciendo soluciones aunque no tenga toda la información al momento.</t>
  </si>
  <si>
    <t>El agente resume los puntos clave de la conversación y explica los siguientes pasos a seguir. No refuerza ningún canal de contacto oficial.</t>
  </si>
  <si>
    <t>El agente menciona la posibilidad de crear combos especiales y ofrece enviar información sobre los beneficios de Rappi y posibles coinversiones. Se propone una campaña de Markdown, pero no se especifica el tipo de descuento, ni el porcentaje, ni a qué usuarios estaría dirigido. El agente argumenta que Rappi ofrecerá beneficios de coinversión para que la inversión sea compartida. No se discuten detalles específicos sobre los descuentos ni la inversión.</t>
  </si>
  <si>
    <t>47d282c5-3a38-41ce-99fd-48fbe2f8ef85</t>
  </si>
  <si>
    <t>01:24</t>
  </si>
  <si>
    <t>El agente contacta al restaurante Mado para verificar el estado de conexión de su tableta, ya que llevan dos semanas sin conectarse. El contacto informa que la tableta está encendida y conectada en ese momento. El agente ofrece enviar una guía de configuración por correo electrónico. Luego, el agente consulta sobre la configuración del menú en ProMotion y si existe una página web para obtener la información necesaria. Finalmente, acuerdan que el señor Danilo es la persona de contacto para estos temas.</t>
  </si>
  <si>
    <t>Responsible party: agent, Required resources: correo electrónico, Task: enviar guía de configuración, Agreed timelines: Inmediato
Responsible party: partner, Required resources: tiempo, Task: revisar la configuración del menú con el señor Danilo, Agreed timelines: Not applicable</t>
  </si>
  <si>
    <t>Esta es una llamada de seguimiento. El agente saluda, se identifica con nombre y apellido, y menciona el nombre del restaurante, lo que confirma que está hablando con el aliado correcto.</t>
  </si>
  <si>
    <t>El agente mantiene el control de la llamada, dirigiéndola para verificar el estado de la conexión de la tableta y ofreciendo soluciones. Se adapta al mencionar la guía de configuración y al consultar sobre la configuración del menú.</t>
  </si>
  <si>
    <t>El agente permite que el contacto hable sin interrupciones, responde a sus preguntas y se comunica de manera clara y comprensible.</t>
  </si>
  <si>
    <t>El agente resume la conversación al confirmar que la tableta está conectada y los pasos siguientes relacionados con ProMotion, y menciona WhatsApp como canal de contacto.</t>
  </si>
  <si>
    <t>El agente menciona que llevan dos semanas sin conectarse, lo que podría indicar un riesgo de churn. Ofrece enviar una guía de configuración como solución.</t>
  </si>
  <si>
    <t>El agente pregunta sobre la configuración del menú en ProMotion y si existe una página web para obtener la información necesaria. Propone revisar el menú mediante partner.</t>
  </si>
  <si>
    <t>94711d52-6c57-4f8b-aaf0-d7cfaa13c139</t>
  </si>
  <si>
    <t>El agente contacta al restaurante Molino para preguntar sobre la conexión a Rappi, ya que no aparece disponible. La persona que atiende informa que el encargado de plataformas solo está en la mañana y que ellos tomaron la decisión de no abrir la plataforma nuevamente. El agente ofrece enviar información y agendar una llamada para el día siguiente con el encargado.</t>
  </si>
  <si>
    <t>Responsible party: Agent
Required resources: Agenda, WhatsApp.
Specific task to be completed: Agendar llamada para el día siguiente con el encargado y enviar información por WhatsApp.
Agreed timelines: Día siguiente.</t>
  </si>
  <si>
    <t>Es una llamada de seguimiento. El agente saluda y se identifica, y menciona a Rappi. Se confirma implícitamente la marca cuando el agente pregunta directamente por 'Molino buenas'.</t>
  </si>
  <si>
    <t>El agente no mantiene el control de la llamada, ya que se limita a recibir la información de que el restaurante no abrirá la plataforma y agenda una llamada para el día siguiente sin intentar ofrecer una solución inmediata.</t>
  </si>
  <si>
    <t>La interacción fue cordial y la persona que atiende responde a las preguntas del agente.</t>
  </si>
  <si>
    <t>El agente recapitula los puntos clave de la conversación al final y le indica los siguientes pasos a seguir al aliado.</t>
  </si>
  <si>
    <t>El agente menciona que tienen una campaña, pero no da más detalles. No hay una propuesta de inversión concreta ni se negocia ningún tipo de campaña de Ads o Markdown. Se podría considerar un intento de retención (retention), pero no se llega a nada concreto.</t>
  </si>
  <si>
    <t>El agente menciona que el restaurante no se abre porque no sale nada, lo que implica un riesgo de churn por falta de ventas, pero no ofrece un plan de acción concreto.</t>
  </si>
  <si>
    <t>aaf25021-4853-4f39-a789-dafd399177a9</t>
  </si>
  <si>
    <t>El agente de Rappi contacta al restaurante Tierras Urbanas para consultar si tienen algún plato especial o cambio de precios para la temporada mundialista de Rappi que comienza la próxima semana. El cliente indica que aún no han pensado en ello y solicita que lo llamen la semana siguiente. El agente ofrece enviar información sobre los beneficios de Rappi para la campaña por correo electrónico y coordinar una llamada el próximo viernes. Además, pregunta sobre problemas de conexión o cambios de horario, a lo que el cliente responde que la aplicación está apagada debido a la alta demanda en el local.</t>
  </si>
  <si>
    <t>Agente: Enviar información sobre los beneficios de Rappi para la campaña mundialista por correo electrónico.
Agente: Llamar al cliente el próximo viernes para discutir los beneficios de la campaña.
Agente: Registrar que la aplicación está apagada debido a la alta demanda en el local.</t>
  </si>
  <si>
    <t>Es una llamada de seguimiento. El agente saluda, se identifica con su nombre y menciona a Rappi. La mención de 'Tierras Urbanas' al inicio de la llamada confirma que se está contactando al restaurante correcto.</t>
  </si>
  <si>
    <t>El agente mantuvo el control de la llamada, proponiendo soluciones y coordinando una nueva llamada para discutir los beneficios de la campaña. Se adaptó a la respuesta del cliente, quien no tenía información en el momento.</t>
  </si>
  <si>
    <t>El agente permitió que el socio hablara sin interrupciones, respondió a sus preguntas y se comunicó de manera efectiva. Aunque el cliente no tenía planes definidos, el agente propuso un plan de seguimiento.</t>
  </si>
  <si>
    <t>El agente recapituló el acuerdo de enviar la información y volver a llamar. Se informa el siguiente paso al aliado, pero no se menciona ningún canal de contacto.</t>
  </si>
  <si>
    <t>El agente preguntó sobre el estado de conexión del restaurante en la app, luego de que el partner le comentara que la app estaba apagada por alta demanda. No hubo un plan de acción.</t>
  </si>
  <si>
    <t>El agente mencionó la temporada mundialista de Rappi, lo cual implica la posibilidad de inversiones en marketing, pero no propuso ninguna campaña específica de Rappi Ads o Markdown. Not applicable</t>
  </si>
  <si>
    <t>9a635048-73ae-4946-adef-e672241e2566</t>
  </si>
  <si>
    <t>03:53</t>
  </si>
  <si>
    <t>El agente Sabas contacta al restaurante para ofrecer ayuda con la conectividad de la aplicación y para presentar propuestas para levantar el restaurante. El contacto inicial fue a través de otro agente, Jonathan. El cliente menciona que estaban considerando suspender el servicio debido al bajo consumo en los últimos dos años. Sabas ofrece revisar la situación y presentar una propuesta para seguir utilizando Rappi, lo cual el cliente acepta.</t>
  </si>
  <si>
    <t>Responsible party: Agent; Required resources: WhatsApp; Specific task: Enviar formato de la carta de solicitud de suspensión; Agreed timelines: Esta semana
Responsible party: Agent; Required resources: Información del restaurante; Specific task: Revisar la situación del restaurante y preparar una propuesta para seguir utilizando Rappi; Agreed timelines: Próximo jueves
Responsible party: Partner; Required resources: Equipo de operaciones y mercadeo; Specific task: Tomar decisiones sobre la propuesta de Rappi; Agreed timelines: Después de recibir la propuesta</t>
  </si>
  <si>
    <t>Es una llamada de seguimiento. El agente se identifica con su nombre y menciona Rappi al inicio de la conversación, confirmando implícitamente la marca y asumiendo que el cliente sabe de qué se trata la llamada.</t>
  </si>
  <si>
    <t>El agente toma el control de la llamada, ofrece soluciones y organiza la información de manera clara, adaptándose a la necesidad del cliente.</t>
  </si>
  <si>
    <t>El agente permitió que el socio se expresara, respondió a sus preguntas y se comunicó de manera efectiva, creando una interacción positiva.</t>
  </si>
  <si>
    <t>El agente resume los puntos clave de la conversación, indica los próximos pasos y refuerza el canal de contacto.</t>
  </si>
  <si>
    <t>El agente ofrece una propuesta para 'levantar' el restaurante, lo que implica una posible inversión en marketing, aunque no se especifica si es a través de Rappi Ads o descuentos (markdown). No se detalla el tipo de campaña, presupuesto ni objeciones. Se limita a ofrecer una revisión y posterior propuesta.</t>
  </si>
  <si>
    <t>El agente identifica un riesgo de churn debido a la falta de ventas y ofrece una propuesta para evitar la suspensión del servicio, demostrando un plan de acción. La razón que da el partner es 'bajas ventas'.</t>
  </si>
  <si>
    <t>e257d5e5-f131-4c08-9727-063aed4a0212</t>
  </si>
  <si>
    <t>El agente contacta al restaurante Los Anonos para hablar con la señora María Elós sobre el ajuste del menú debido a la temporada mundialista. Sin embargo, la persona que responde no puede comunicarla en ese momento y sugiere que el agente llame al día siguiente a la misma hora para hablar con el administrador. El agente acepta y ofrece enviar información por correo electrónico.</t>
  </si>
  <si>
    <t>Responsable: Agente; Recursos: Correo electrónico; Tarea: Enviar información sobre el ajuste del menú; Plazo: Inmediato.
Responsable: Agente; Recursos: Llamada telefónica; Tarea: Llamar al restaurante para hablar con el administrador; Plazo: Mañana a las 3:30 PM.</t>
  </si>
  <si>
    <t>La llamada es de tipo 'First call' porque el agente se presenta con nombre, rol y menciona el nombre del restaurante para confirmar la comunicación. El agente usa un saludo formal.</t>
  </si>
  <si>
    <t>El agente no mantuvo el control de la llamada, ya que no pudo hablar con la persona solicitada y tuvo que adaptarse a la sugerencia de llamar al día siguiente.</t>
  </si>
  <si>
    <t>El agente permite que el contacto hable sin interrupciones y responde a su solicitud de llamar al día siguiente.</t>
  </si>
  <si>
    <t>No se proporciona un resumen de la llamada. Sin embargo, se informan los siguientes pasos (llamar mañana).</t>
  </si>
  <si>
    <t>El agente menciona la necesidad de ajustar el menú debido a la temporada mundialista, aunque no se detalla qué tipo de ajustes específicos se deben realizar.</t>
  </si>
  <si>
    <t>bc698666-89ac-4544-9e9d-bd1357baee92</t>
  </si>
  <si>
    <t>El agente llama al restaurante Chicantares para confirmar si tendrán algún plato especial o cambio de precios para la temporada mundialista de Rappi. El contacto del restaurante informa que no tienen ninguna información al respecto y que eso lo manejan directamente los dueños. El agente indica que enviará la propuesta al señor Arnoldo por correo y WhatsApp. Además, pregunta sobre problemas con los repartidores, a lo que el contacto responde que casi no entran pedidos de Rappi. El agente registra esta información y finaliza la llamada.</t>
  </si>
  <si>
    <t>Agent: Enviar propuesta al señor Arnoldo por correo electrónico y WhatsApp.</t>
  </si>
  <si>
    <t>La llamada es de seguimiento. El agente saluda, se identifica brevemente y menciona el nombre del restaurante, confirmando implícitamente que está hablando con la marca correcta.</t>
  </si>
  <si>
    <t>El agente mantuvo el control de la conversación, preguntando sobre los temas relevantes y adaptándose a la información proporcionada por el contacto del restaurante.</t>
  </si>
  <si>
    <t>El agente permitió que el contacto del restaurante hablara sin interrupciones y respondió a sus preguntas de manera clara y concisa.</t>
  </si>
  <si>
    <t>El agente resumió los puntos clave de la conversación y mencionó los próximos pasos, pero no reforzó los canales de contacto.</t>
  </si>
  <si>
    <t>El agente pregunta sobre problemas con los repartidores, pero el aliado solo dice que casi no entran pedidos de Rappi. El agente no propone ninguna solución.</t>
  </si>
  <si>
    <t>El agente pregunta sobre la posibilidad de un plato especial o cambio de precios para la temporada mundialista, pero no ofrece una campaña específica de marketing o descuentos.</t>
  </si>
  <si>
    <t>El agente no indaga más sobre la falta de pedidos, ni ofrece soluciones para aumentar las ventas a través de Rappi.</t>
  </si>
  <si>
    <t>9dd14dcc-70c3-4d48-a2c4-b50ab3d0d03b</t>
  </si>
  <si>
    <t>El agente llama al restaurante para confirmar si tendrán algún combo especial o cambio de precios por la temporada Mundialista de Rappi. El restaurante no tiene definido nada por el momento. El agente se compromete a esperar la información de Rappi sobre los beneficios y comunicársela al restaurante el martes. Pregunta si han tenido problemas de conexión y el restaurante responde que no.</t>
  </si>
  <si>
    <t>Agent: Esperar la información de Rappi sobre los beneficios y comunicársela al restaurante el martes.</t>
  </si>
  <si>
    <t>Follow-up call. El agente saluda e inmediatamente se identifica con su nombre y empresa. Menciona Rappi al principio, lo que implícitamente confirma que está hablando con el restaurante correcto.</t>
  </si>
  <si>
    <t>El agente mantiene el control de la llamada, es claro en el motivo de su llamada y ofrece una solución concreta.</t>
  </si>
  <si>
    <t>La interacción con el cliente es breve y concisa, el cliente responde sin objeciones a las preguntas del agente.</t>
  </si>
  <si>
    <t>El agente realiza un breve resumen de los puntos clave de la conversación y establece los próximos pasos.</t>
  </si>
  <si>
    <t>El agente menciona la posibilidad de tener combos especiales o cambios de precios por la temporada Mundialista de Rappi, lo cual implica una inversión en markdown. Sin embargo, no se presenta un plan de acción concreto ya que el restaurante aún no ha definido nada.</t>
  </si>
  <si>
    <t>877cf870-c569-4295-a153-a656956c6089</t>
  </si>
  <si>
    <t>01:10</t>
  </si>
  <si>
    <t>El agente llama al restaurante para ofrecer un combo o plato especial para la temporada mundialista de Rappi. El restaurante está ocupado y no puede atender en ese momento. El agente ofrece enviar la propuesta por correo electrónico para que la revise el encargado. Además, el agente pregunta sobre una notificación de cierre en la aplicación, pero el restaurante no tiene información al respecto y el agente se ofrece a enviar la notificación por WhatsApp y correo electrónico.</t>
  </si>
  <si>
    <t>Responsable: Agente; Recursos: Correo electrónico y WhatsApp; Tarea: Enviar la propuesta de combo especial por correo y la notificación de cierre por WhatsApp y correo electrónico; Plazo: Inmediato.</t>
  </si>
  <si>
    <t>La llamada es de seguimiento. El agente saluda al restaurante. El agente no se identifica con nombre y apellido ni menciona su rol. Se asume que se contacta al restaurante correcto ya que el cliente lo identifica como representante de Rappi al inicio de la llamada.</t>
  </si>
  <si>
    <t>El agente no mantiene el control de la llamada, ya que el restaurante indica que no puede atender en ese momento y el agente se limita a ofrecer enviar la información por correo electrónico.</t>
  </si>
  <si>
    <t>El agente permite hablar al restaurante sin interrupciones. El agente responde a las preguntas del restaurante, aunque no conoce la respuesta sobre la notificación de cierre y se ofrece a enviar la información por otros medios. La comunicación es clara y entendible.</t>
  </si>
  <si>
    <t>El agente no ofrece un resumen de la llamada. El agente indica los próximos pasos a seguir. No se refuerza ningún canal de contacto.</t>
  </si>
  <si>
    <t>Se menciona la posibilidad de un combo especial (descuento en producto) para la temporada mundialista, pero no se negocia ni se define ningún tipo de campaña.</t>
  </si>
  <si>
    <t>41d8d9ce-6588-4303-bb5d-212b701d6634</t>
  </si>
  <si>
    <t>El agente contacta al restaurante Santa Parrilla para confirmar si tendrán algún combo o plato especial para la temporada mundialista, o si realizarán cambios en los precios. Además, pregunta si han tenido problemas con la aplicación, como apagones o pitidos. La persona que atiende indica que no se ha tomado una decisión sobre los combos y que el agente puede llamar por la tarde para hablar con el jefe. Respecto a los problemas con la aplicación, la persona que atiende es la cocinera y no tiene esa información, pero sugiere preguntar más tarde a los chicos del salón. El agente se compromete a enviar la información por correo y a llamar nuevamente por la tarde.</t>
  </si>
  <si>
    <t>Responsible party: Agent, Required resources: Correo electrónico con la propuesta, Specific task to be completed: Enviar la propuesta de promociones para la temporada mundialista por correo electrónico, Agreed timelines: Inmediato
Responsible party: Agent, Required resources: Teléfono, Specific task to be completed: Llamar al restaurante por la tarde para hablar con el jefe sobre las promociones, Agreed timelines: Por la tarde</t>
  </si>
  <si>
    <t>Es una primera llamada. El agente saluda formalmente, se identifica como agente de Rappi y confirma que está hablando con Santa Parrilla al inicio de la conversación.</t>
  </si>
  <si>
    <t>El agente no mantiene completamente el control de la llamada, ya que la persona que atiende no tiene toda la información necesaria y se debe contactar al jefe más tarde.</t>
  </si>
  <si>
    <t>La persona que atiende responde a las preguntas dentro de sus posibilidades y explica por qué no puede proporcionar toda la información solicitada.</t>
  </si>
  <si>
    <t>El agente no realiza un resumen de la llamada, pero indica los siguientes pasos a seguir.</t>
  </si>
  <si>
    <t>Se menciona la posibilidad de crear combos o platos especiales para la temporada mundialista, lo cual implica una campaña de descuento en productos, pero no se propone una acción concreta.</t>
  </si>
  <si>
    <t>0bfbaacc-543d-4f50-9961-0a97cbc840c5</t>
  </si>
  <si>
    <t>El agente de Rappi contacta a dos extensiones de un mismo restaurante (cafetería y panadería) para confirmar si tendrán combos o productos especiales para la temporada mundialista. En ambas extensiones, le indican que debe comunicarse con otra extensión específica para obtener esa información.</t>
  </si>
  <si>
    <t>La llamada es de tipo 'First call' en ambas extensiones. El agente saluda, se identifica con su nombre y la empresa para la que trabaja (Rappi), y menciona el nombre del restaurante al inicio de la conversación, lo que confirma que está hablando con la marca correcta de manera implícita.</t>
  </si>
  <si>
    <t>El agente no tiene control de la llamada ya que no puede responder la pregunta del cliente y lo deriva a otra extensión. Esto indica falta de preparación o información para resolver la consulta del cliente.</t>
  </si>
  <si>
    <t>El agente no interrumpe al partner, responde a sus preguntas (aunque sea para derivarlo a otra extensión), reconoce no saber la respuesta y propone una solución (contactar a otra extensión). Su comunicación es clara y comprensible.</t>
  </si>
  <si>
    <t>El agente no proporciona un resumen de la llamada ni indica los siguientes pasos a seguir, ni proporciona algún contacto para futuras oportunidades.</t>
  </si>
  <si>
    <t>92ea7afb-7ed6-4dbd-a58f-d48d0826381d</t>
  </si>
  <si>
    <t>01:16</t>
  </si>
  <si>
    <t>El agente contacta al aliado para confirmar si tendrán combos o platos especiales para la temporada mundialista. El aliado indica que deben consultarlo con María Eva y que enviarán la propuesta de combos y promociones por WhatsApp al número de servicio al cliente.</t>
  </si>
  <si>
    <t>Responsible party: partner, Required resources: WhatsApp, Specific task: Enviar la propuesta de los combos con promociones, Agreed timelines: No se especifica</t>
  </si>
  <si>
    <t>Se trata de una llamada de seguimiento. El agente saluda y se presenta, mencionando que llama de Rappi. El aliado confirma que habla con Rappi al inicio de la conversación.</t>
  </si>
  <si>
    <t>El agente mantiene el control de la llamada, guiando al aliado para confirmar la información sobre los combos del mundial.</t>
  </si>
  <si>
    <t>El agente interactúa de manera efectiva con el aliado, respondiendo a su solicitud y proporcionando la información necesaria.</t>
  </si>
  <si>
    <t>No se proporciona un resumen de la llamada al finalizar. El agente indica los pasos a seguir.</t>
  </si>
  <si>
    <t>El agente pregunta si tendrán combos o platos especiales, lo que implica una inversión en markdown. Sin embargo, no se propone una campaña específica ni se dan detalles adicionales.</t>
  </si>
  <si>
    <t>0105f082-3329-44fb-ba79-533c9aad02e9</t>
  </si>
  <si>
    <t>03:08</t>
  </si>
  <si>
    <t>+50622808240</t>
  </si>
  <si>
    <t>CR6461</t>
  </si>
  <si>
    <t>El agente Arturo contacta al restaurante para confirmar si tendrán algún plato o combo especial para la temporada mundialista de Rappi. El restaurante informa que tienen platos especiales pero para plataformas, el contacto para negociar es Azdrúbal Moreira. El agente averigua si tienen problemas con la aplicación, a lo que el restaurante responde que no. El agente se comunicará con Azdrúbal para el tema de promociones.</t>
  </si>
  <si>
    <t>Partner: El restaurante proporcionará el menú a Arturo a través de la página web.
Agente: Arturo enviará un correo al señor Azdrúbal con todo el tema de las promociones y la campaña de ads.</t>
  </si>
  <si>
    <t>Es una llamada de seguimiento. El agente Arturo se presenta y el cliente ya lo identifica. El agente menciona la temporada mundialista de Rappi para confirmar el motivo del llamado, confirmando implícitamente que se trata del restaurante correcto.</t>
  </si>
  <si>
    <t>El agente guía la conversación preguntando si tendrán combos para la temporada mundialista. Maneja la conversación para obtener la información sobre el encargado de las plataformas y los posibles problemas con la aplicación.</t>
  </si>
  <si>
    <t>El agente permite que el restaurante explique sin interrumpir, responde a sus preguntas y ofrece soluciones, manteniendo una comunicación clara.</t>
  </si>
  <si>
    <t>El agente no ofrece un resumen de la conversación, pero indica que se comunicará con el señor Azdrúbal. No ofrece canales de contacto.</t>
  </si>
  <si>
    <t>El agente pregunta si tendrán algún plato o combo especial para la temporada mundialista de Rappi y va a enviar un correo al señor Azdrúbal con todo el tema de las promociones y la campaña de ads.</t>
  </si>
  <si>
    <t>El agente pregunta por el menú y si lo puede descargar de alguna red social. No hay un plan de acción concreto.</t>
  </si>
  <si>
    <t>c5b23d9e-7cc2-4730-9cd6-83de49e89323</t>
  </si>
  <si>
    <t>02:35</t>
  </si>
  <si>
    <t>La llamada se centra en la desconexión del restaurante de la plataforma Rappi. El cliente de Rappi contacta al restaurante para entender el motivo de la desconexión y buscar una solución. El agente del restaurante no tiene información precisa sobre la razón de la desconexión, pero acuerda que el cliente se comunique con la persona encargada el martes para abordar el problema.</t>
  </si>
  <si>
    <t>Responsable: Cliente, Recurso: Contacto telefónico, Tarea: Llamar al encargado del restaurante el martes, Plazo: Martes.
Responsable: Cliente, Recurso: Correo electrónico, Tarea: Enviar información por correo sobre la desconexión, Plazo: No especificado.
Responsable: Agente, Recurso: Encargado del restaurante, Tarea: Comunicar al encargado que el cliente de Rappi se pondrá en contacto el martes, Plazo: Antes del martes.</t>
  </si>
  <si>
    <t>Es una llamada de seguimiento. El cliente saluda formalmente, se identifica y menciona a Rappi. La mención de 'Rappi' al inicio de la conversación implica que el agente sabe que está hablando con un representante de Rappi.</t>
  </si>
  <si>
    <t>El agente no tiene control de la llamada, no puede dar información sobre la desconexión y solo remite al cliente con otra persona.</t>
  </si>
  <si>
    <t>El agente responde las preguntas del cliente, aunque no tenga la información completa. Reconoce que no sabe la razón de la desconexión y propone una solución.</t>
  </si>
  <si>
    <t>El agente no proporciona un resumen de la llamada, pero informa al cliente sobre los próximos pasos, indicando que se contacte con la persona encargada el martes.</t>
  </si>
  <si>
    <t>El cliente menciona la desconexión y busca una solución. Sin embargo, el agente no presenta un plan de acción para abordar el problema.</t>
  </si>
  <si>
    <t>354d894a-08a3-4730-8be0-047a18637f54</t>
  </si>
  <si>
    <t>02:05</t>
  </si>
  <si>
    <t>El agente de Rappi contacta al restaurante para confirmar si han revisado el video de configuración de la aplicación debido a intermitencias en la conexión. El cliente confirma que la aplicación se cierra sola y el agente le proporciona un número de WhatsApp para enviarle la guía.</t>
  </si>
  <si>
    <t>Responsible party: Agente, Required resources: Video de configuración, Specific task: Enviar el video de configuración al número de WhatsApp proporcionado, Agreed timelines: Dentro de unos minutos.</t>
  </si>
  <si>
    <t>La llamada es un Follow-up Call. El agente saluda, se identifica y menciona a Rappi. El nombre de la marca se menciona directamente: 'Buenos días, dama, habla con Zavas de Rappy, ¿cómo le va?'.</t>
  </si>
  <si>
    <t>El agente mantiene el control de la llamada al preguntar directamente sobre el problema de conexión y ofrecer una solución específica (enviar el video de configuración).</t>
  </si>
  <si>
    <t>El agente permite que el cliente hable, responde a sus preguntas y ofrece una solución clara y comprensible.</t>
  </si>
  <si>
    <t>El agente recapitula la conversación al confirmar que enviará el video y menciona los siguientes pasos, pero no proporciona un canal de contacto.</t>
  </si>
  <si>
    <t>6b867e7a-1cc2-4bd0-a8f6-5f06ef8479ee</t>
  </si>
  <si>
    <t>El agente llama para confirmar si los encargados directos dejaron alguna razón sobre la propuesta de promociones. El cliente indica que ese no es el medio para gestionar las promociones y que debe contactar al otro número que le brindaron. El agente se disculpa y pide que le recuerden a los encargados que él está pendiente porque pueden vender hasta dos veces más con las promociones.</t>
  </si>
  <si>
    <t>Es una llamada de seguimiento. El agente saluda formalmente, el cliente lo identifica por el nombre e implícitamente se confirma que es el restaurante correcto.</t>
  </si>
  <si>
    <t>El agente no mantiene el control, ya que el cliente indica que debe comunicarse con otro número para gestionar las promociones.</t>
  </si>
  <si>
    <t>El agente se comunica de forma clara y comprensible con el cliente. Responde a la pregunta realizada y se disculpa por la incomodidad causada.</t>
  </si>
  <si>
    <t>El agente no realiza un resumen de la llamada, ni indica los siguientes pasos a seguir ni refuerza los canales de contacto.</t>
  </si>
  <si>
    <t>El agente menciona la posibilidad de promociones para aumentar las ventas, pero no se llega a un acuerdo sobre ninguna campaña específica.</t>
  </si>
  <si>
    <t>5d8f1dfc-7eb9-4b9c-9a69-e37ad4051e87</t>
  </si>
  <si>
    <t>00:42</t>
  </si>
  <si>
    <t>El agente llama a un restaurante para ofrecerle los servicios de Rappi. La llamada es muy corta y solo se limita a ofrecer opciones para comunicarse con diferentes locales del restaurante.</t>
  </si>
  <si>
    <t>La llamada se corta antes de que el agente pueda identificarse o saludar. La llamada es de tipo primer contacto, pero no se logra una comunicación efectiva.</t>
  </si>
  <si>
    <t>El agente no tiene la oportunidad de tomar el control de la llamada debido a que la interacción es muy breve y no se logra establecer una conversación real.</t>
  </si>
  <si>
    <t>No hay interacción real con el partner, por lo que no hay preguntas ni respuestas.</t>
  </si>
  <si>
    <t>No se proporciona ningún resumen ni próximos pasos debido a la corta duración de la llamada.</t>
  </si>
  <si>
    <t>22f28941-a6b0-4bea-8929-58d185b33610</t>
  </si>
  <si>
    <t>El agente Sabas de Rappi contacta a una representante del restaurante "El sabor de la tortilla" para ofrecer combos o platillos especiales para la temporada mundialista. La representante indica que por ahora no tienen nada planeado. El agente luego pregunta sobre la conectividad a las tiendas, y la representante solicita que la llamen en 20 minutos.</t>
  </si>
  <si>
    <t>La llamada es del tipo Follow-up Call. El agente saluda con 'Buenas tardes', se identifica con nombre y rol en Rappi, y menciona el nombre del restaurante al inicio de la conversación para confirmar que es el contacto correcto.</t>
  </si>
  <si>
    <t>El agente mantuvo el control de la llamada al preguntar sobre la temporada mundialista y luego intentar continuar con otro tema (conectividad) antes de que la socia solicitara que la llamara más tarde.</t>
  </si>
  <si>
    <t>La interacción fue cordial. La socia respondió a las preguntas del agente y expresó su necesidad de ser contactada más tarde.</t>
  </si>
  <si>
    <t>No se proporcionó un resumen de la llamada ni se mencionaron los próximos pasos al finalizar la conversación. El agente no ofreció un canal de contacto.</t>
  </si>
  <si>
    <t>El agente intentó ofrecer combos o platillos especiales para la temporada mundialista, pero la socia indicó que no tenían nada planeado por ahora.</t>
  </si>
  <si>
    <t>f6a1cbf5-3dc0-47f8-a4dd-316964169ba7</t>
  </si>
  <si>
    <t>El agente contacta al aliado para ofrecer combos o promociones por la temporada mundialista. El aliado indica que no harán ninguna promoción. El agente pregunta por el tema de los repartidores ya que tienen reclamos por mal estado de la comida. El aliado comenta que los repartidores tardan mucho en llegar, hasta 20 minutos luego de estar la comida lista. El agente le recuerda que pueden hacer la disputa por Partner.</t>
  </si>
  <si>
    <t>Follow-up call. El agente saluda al aliado y este lo reconoce por el nombre de Rappi y continúan la conversación.</t>
  </si>
  <si>
    <t>El agente mantiene el control de la llamada y guía al aliado.</t>
  </si>
  <si>
    <t>La interacción entre el agente y el aliado fue buena. El agente permitió que el aliado se expresara y respondió todas sus preguntas.</t>
  </si>
  <si>
    <t>No hay un resumen de la conversación pero el agente indica al aliado los pasos a seguir para cuando tenga reclamos por mal estado de la comida.</t>
  </si>
  <si>
    <t>Se menciona el tema de los tiempos de espera de los repartidores y el mal estado de la comida pero no se presenta un plan de acción.</t>
  </si>
  <si>
    <t>El agente menciona la posibilidad de promociones por el mundial, pero el aliado lo rechaza. No se detalla ningún tipo de campaña de inversión.</t>
  </si>
  <si>
    <t>6ccefb4c-3eab-48db-8c0d-654c4b88f91a</t>
  </si>
  <si>
    <t>La agente contacta al restaurante para ofrecerle promociones especiales para la temporada mundialista y para confirmar si han tenido problemas con la aplicación. La llamada termina con la agente ofreciendo enviar la propuesta de combos y una guía de conexión al encargado, Javier, a través de WhatsApp.</t>
  </si>
  <si>
    <t>Agent: Enviar propuesta de combos con promociones y guía de conexión a Javier mediante WhatsApp.</t>
  </si>
  <si>
    <t>Es una primera llamada. La agente saluda formalmente, se identifica y pregunta por el restaurante, pero no hace una pregunta directa para confirmar el contacto, solo lo asume.</t>
  </si>
  <si>
    <t>La agente lleva la conversación de manera organizada, preguntando sobre las promociones y problemas con la aplicación. Se adapta a la solicitud del cliente de contactar al encargado.</t>
  </si>
  <si>
    <t>La partner responde a las preguntas de la agente y proporciona la información solicitada. La comunicación es clara y efectiva.</t>
  </si>
  <si>
    <t>La agente recapitula los temas tratados en la llamada y confirma los próximos pasos. No menciona canales de contacto.</t>
  </si>
  <si>
    <t>La agente pregunta sobre problemas de conexión, pero no ofrece un plan de acción detallado para mejorar la conectividad. Solo ofrece enviar una guía. Por lo tanto, el 'subject_present' es true porque se toca el tema, pero 'plan_action' es false porque no hay un plan detallado.</t>
  </si>
  <si>
    <t>La agente menciona la temporada mundialista y pregunta si van a tener un combo especial. Se ofrece a enviar una propuesta de combos con promociones, lo cual implica un plan de acción para activar markdowns (plan_action_md = true), pero no menciona nada relacionado a ADS.</t>
  </si>
  <si>
    <t>2e6c79a7-205c-4c7b-ba4c-8a23e08e4ba5</t>
  </si>
  <si>
    <t>El agente llama al restaurante para verificar si pudieron revisar la conexión, ya que aparece como desconectado. El cliente indica que están conectados pero no entran los pedidos. El agente indica que le sigue apareciendo cerrada la notificación con los cortes.</t>
  </si>
  <si>
    <t>Es una llamada de seguimiento. El agente saluda al cliente, se identifica como Sabas de Rappi y menciona el nombre del restaurante, validando que está hablando con la persona correcta.</t>
  </si>
  <si>
    <t>El agente no demuestra tener el control de la llamada, ya que simplemente informa sobre el estado de la conexión y no ofrece una solución inmediata al problema del restaurante.</t>
  </si>
  <si>
    <t>El agente permite que el socio se exprese y responde a sus preguntas, aunque no ofrece una solución inmediata al problema. La comunicación es clara y comprensible.</t>
  </si>
  <si>
    <t>El agente no proporciona un resumen de la llamada, ni informa sobre los próximos pasos, ni proporciona información de contacto.</t>
  </si>
  <si>
    <t>El agente menciona la falta de conexión del restaurante, lo que sugiere un riesgo de churn, pero no propone un plan de acción concreto para solucionar el problema.</t>
  </si>
  <si>
    <t>1c39b5bf-9f52-4f5b-9c81-4b2a94b94cc1</t>
  </si>
  <si>
    <t>01:32</t>
  </si>
  <si>
    <t>El agente contacta al restaurante para preguntar sobre posibles combos o platos especiales para la temporada mundialista y también sobre problemas técnicos con la aplicación. El restaurante no ha definido combos para el mundial y reporta problemas con las notificaciones de pedidos.</t>
  </si>
  <si>
    <t>Responsible party: Agente; Required resources: WhatsApp; Task: Enviar información a Clorinda sobre el problema de notificaciones y combos promocionales; Agreed timelines: Inmediato.</t>
  </si>
  <si>
    <t>Es una llamada de seguimiento. El agente saluda pero no se identifica ni menciona el nombre de la marca. Asume que está hablando con el restaurante correcto al preguntar directamente sobre temas relacionados con Rappi.</t>
  </si>
  <si>
    <t>El agente mantiene el control de la llamada al preguntar sobre los temas definidos (combos mundialistas y problemas técnicos) y ofrecer soluciones.</t>
  </si>
  <si>
    <t>La interacción fue buena, el agente permite al partner expresarse sin interrumpir y responde a sus preguntas de forma clara.</t>
  </si>
  <si>
    <t>El agente hace un resumen de la llamada y confirma los próximos pasos, pero no refuerza el contacto.</t>
  </si>
  <si>
    <t>El agente menciona un problema relacionado con el tiempo que tardan en darse cuenta de los pedidos, pero no ofrece un plan de acción detallado para solucionarlo. Simplemente dice que le mandará la información a Clorinda.</t>
  </si>
  <si>
    <t>El agente menciona la posibilidad de aplicar combos promocionales, pero no se discuten detalles específicos sobre el tipo de campaña, descuentos, usuarios objetivo, etc. No applicable</t>
  </si>
  <si>
    <t>6d16708b-617a-4454-9533-c63837b77183</t>
  </si>
  <si>
    <t>El agente contacta a Eric para confirmar si pudo revisar la propuesta de comisión cero enviada por correo electrónico. Eric menciona que no ha tenido tiempo debido a la semana universitaria y solicita un par de días más. El agente se ofrece a reenviar el recordatorio. Luego, el agente verifica si Eric tiene acceso al portal de partners para la gestión del menú y precios, lo cual Eric confirma.</t>
  </si>
  <si>
    <t>Responsable: Agente, Recurso: Correo electrónico, Tarea: Reenviar recordatorio de la propuesta de comisión cero, Plazo: Inmediato
Responsable: Aliado, Recurso: Tiempo, Tarea: Revisar la propuesta de comisión cero, Plazo: Próxima semana</t>
  </si>
  <si>
    <t>La llamada es de seguimiento. El agente saluda, no se identifica completamente, pero menciona a Rapi, por lo que se considera que se entiende el contexto de la llamada.</t>
  </si>
  <si>
    <t>El agente se adapta a la situación del cliente y se ofrece a reenviar la información. También verifica el acceso al portal de partners, mostrando control de la conversación.</t>
  </si>
  <si>
    <t>El aliado responde a las preguntas del agente y proporciona la información solicitada. La conversación es fluida y respetuosa.</t>
  </si>
  <si>
    <t>El agente recapitula la llamada y confirma los próximos pasos. Sin embargo, no menciona un canal de contacto para futuras comunicaciones.</t>
  </si>
  <si>
    <t>Se menciona la propuesta de comisión cero, lo cual puede considerarse una forma de inversión en el restaurante a través de una reducción en las tarifas. No se discuten detalles específicos de campañas ni porcentajes de descuento, pero la oferta en sí es un tipo de inversión para incentivar al restaurante.</t>
  </si>
  <si>
    <t>El agente verifica si el aliado tiene acceso al portal de partners para gestionar su menú y precios. El aliado confirma que sí tiene acceso.</t>
  </si>
  <si>
    <t>3e2840fa-a03e-4418-b963-5592f4d12460</t>
  </si>
  <si>
    <t>El agente contacta al restaurante para hablar sobre la temporada mundialista y un proyecto de coinversión para una campaña durante tres meses (mayo, junio y julio) ofreciendo combos especiales. El agente también pregunta sobre problemas de conectividad y si ya actualizó los precios acordados para igualar los de Uber. Finalmente, el agente se compromete a enviar un link por WhatsApp con los precios actualizados y una propuesta de combos.</t>
  </si>
  <si>
    <t>agent: Enviar link por WhatsApp con los precios actualizados.
agent: Enviar propuesta de combos pasado mañana.</t>
  </si>
  <si>
    <t>La llamada es de seguimiento. El agente saluda y el cliente lo identifica por su nombre y rol. No hay una confirmación explícita de la marca por parte del agente.</t>
  </si>
  <si>
    <t>El agente lleva la conversación y propone una campaña para la temporada mundialista, adaptándose a la respuesta del socio comercial sobre la falta de interés en el mundial debido a que Costa Rica no participa. Propone revisar precios y combos.</t>
  </si>
  <si>
    <t>El agente responde a las preguntas del socio y se ofrece a enviar información adicional.</t>
  </si>
  <si>
    <t>El agente resume los acuerdos y los próximos pasos, pero no proporciona un canal de contacto.</t>
  </si>
  <si>
    <t>El agente propone la creación de combos especiales para la temporada mundialista, lo que implica una estrategia de descuentos para aumentar el ticket promedio y la visibilidad. No se mencionan porcentajes de descuentos específicos ni tipos de usuarios. El agente no menciona Rappi Ads.</t>
  </si>
  <si>
    <t>El agente menciona la actualización de precios y la creación de combos, lo cual impacta directamente en el surtido del menú visible en la aplicación. El agente propone revisar los productos con mejor rendimiento para armar los combos.</t>
  </si>
  <si>
    <t>46dff1a4-0cd4-462b-b196-bc18452295ec</t>
  </si>
  <si>
    <t>El agente contacta al restaurante para hablar sobre los combos con promoción, pero el administrador no está disponible en el momento. El agente sugiere que se le envíe la propuesta por correo electrónico o WhatsApp para que la revise.</t>
  </si>
  <si>
    <t>Partner: Enviar la propuesta de los combos al 15% por correo electrónico al administrador.</t>
  </si>
  <si>
    <t>Follow-up call. El agente responde al saludo del cliente y no se identifica ni confirma que está hablando con el restaurante correcto. Sin embargo, el cliente menciona Rappi, por lo que se asume que la llamada está siendo dirigida al aliado correcto.</t>
  </si>
  <si>
    <t>El agente no tiene el control total de la llamada, ya que no puede contactar al administrador directamente y se limita a ofrecer una solución alternativa.</t>
  </si>
  <si>
    <t>El agente responde a las preguntas del partner y ofrece una solución aunque no pueda contactar al administrador.</t>
  </si>
  <si>
    <t>El agente no ofrece un resumen de la llamada ni refuerza los canales de contacto, pero sí menciona los siguientes pasos.</t>
  </si>
  <si>
    <t>El agente intentó hablar sobre combos con promoción (markdown), pero como el administrador no estaba disponible, se pospuso la conversación. No hubo una propuesta concreta ni negociación.</t>
  </si>
  <si>
    <t>55b51d0c-7db4-470a-81a7-a54a8af1df60</t>
  </si>
  <si>
    <t>El agente de Rappi contacta al restaurante Caminito para revisar si tienen algún problema con la conexión, tiempos de preparación u horarios. El restaurante indica que todo está en orden. El agente pregunta si tendrán algún combo o producto especial para la temporada del mundial, y el restaurante sugiere ofrecer un descuento en los cortes. El agente propone armar combos de dos o tres productos para aumentar el ticket promedio, y el restaurante está de acuerdo. El agente indica que revisará la información y dará una respuesta al día siguiente. El restaurante le recuerda al agente que mañana es su día libre.</t>
  </si>
  <si>
    <t>agent: Revisar la propuesta de combos y enviar una respuesta al restaurante mañana.</t>
  </si>
  <si>
    <t>Es una llamada de seguimiento. El agente saluda al restaurante, se identifica con su nombre y menciona Rappi. El nombre del restaurante se confirma implícitamente al inicio de la llamada, cuando el agente saluda confirmando el restaurante.</t>
  </si>
  <si>
    <t>El agente mantiene el control de la llamada, guiando la conversación hacia los temas de interés y proponiendo soluciones.</t>
  </si>
  <si>
    <t>El agente permite que el socio hable sin interrupciones y responde a todas sus preguntas de manera clara y comprensible.</t>
  </si>
  <si>
    <t>El agente resume los puntos clave de la conversación y confirma los próximos pasos, pero no refuerza ningún canal de contacto.</t>
  </si>
  <si>
    <t>Se conversa sobre la posibilidad de crear combos con descuento para la temporada del mundial. El aliado inicialmente sugiere un descuento directo en los cortes, a lo que el agente responde proponiendo la creación de combos. Este sería un caso de activación de markdown en productos en combo. No se especifican porcentajes de descuento ni el tipo de usuario al que iría dirigido. Tampoco hubo objeciones por parte del aliado.</t>
  </si>
  <si>
    <t>18a0323d-ef84-4830-8005-e2c087e1bdf6</t>
  </si>
  <si>
    <t>El agente recibe una llamada del aliado Sabas, quien informa que las promociones solicitadas a Camila han sido activadas y configuradas según lo acordado. El aliado pregunta si la aplicación ha presentado fallas y comenta que se comunicará con Camila para revisar posibles combos para el mundial. El agente se limita a recibir la información y ofrecer respuestas breves.</t>
  </si>
  <si>
    <t>La llamada es un follow-up desde la perspectiva del aliado. El agente saluda formalmente, no se identifica, pero el aliado lo contacta directamente como 'Rappi', asumiendo que está hablando con la empresa correcta, lo cual se considera una confirmación implícita de la marca.</t>
  </si>
  <si>
    <t>El agente no toma el control de la llamada, simplemente responde a las preguntas del aliado y toma nota de la información proporcionada, sin dirigir la conversación hacia oportunidades de venta o mejora.</t>
  </si>
  <si>
    <t>La interacción fue fluida, el agente permitió que el aliado hablara sin interrupciones y respondió a sus preguntas de manera clara y concisa.</t>
  </si>
  <si>
    <t>2121a717-c4d9-4fd6-ab14-da3da76e28f5</t>
  </si>
  <si>
    <t>03:46</t>
  </si>
  <si>
    <t>El agente de Rappi contacta a Monster Pizza para hablar con la señora Ileana sobre un tema de condonación de deuda. Sin embargo, Ileana no está disponible en ese momento, y la persona que contesta el teléfono se ofrece a tomar el número para que Ileana llame directamente. El agente propone comunicarse por WhatsApp y pide que le informen a Ileana sobre la notificación de la condonación de la deuda. Finalmente, acuerdan que el agente enviará un mensaje por WhatsApp para coordinar la reconexión.</t>
  </si>
  <si>
    <t>La llamada es de seguimiento. El agente saluda al contacto, se identifica como Sabas de Rappi, y el contacto confirma que está hablando con Monster Pizza de San Pedro. Se considera confirmación implícita de la marca.</t>
  </si>
  <si>
    <t>El agente mantiene el control de la llamada al proponer una solución alternativa cuando la persona a la que necesita contactar no está disponible.</t>
  </si>
  <si>
    <t>La interacción con el contacto es respetuosa y colaborativa, ofreciendo alternativas para facilitar la comunicación con la persona deseada.</t>
  </si>
  <si>
    <t>El agente resume el acuerdo de contactar a Ileana por WhatsApp para reconectar y menciona que le enviará un mensaje.</t>
  </si>
  <si>
    <t>34e54240-fc02-4598-87b1-109da7de5108</t>
  </si>
  <si>
    <t>El agente de Rappi llama a Mónica, dueña de un restaurante asociado, para confirmar que todo esté en orden para la temporada mundialista y para ofrecerle la posibilidad de implementar nuevos platillos y combos promocionales en la plataforma. Mónica muestra interés en agregar nuevos platillos y el agente le indica cómo hacerlo a través del portal de partners.</t>
  </si>
  <si>
    <t>Agente: Enviar mensaje de restauración de contraseña a Mónica vía WhatsApp.</t>
  </si>
  <si>
    <t>La llamada es un Follow-up Call. El agente saluda, se identifica con su nombre y rol en Rappi, y menciona la marca Rappi al inicio, validando que ambos conocen el motivo de la llamada.</t>
  </si>
  <si>
    <t>El agente mantiene el control de la conversación guiando a la partner a través de los temas y ofreciendo soluciones.</t>
  </si>
  <si>
    <t>La interacción fue buena, el agente permitió que la partner hablara y respondió a sus preguntas.</t>
  </si>
  <si>
    <t>El agente resumió los puntos clave de la conversación y los próximos pasos, pero no proporcionó un canal de contacto para el agente.</t>
  </si>
  <si>
    <t>El agente se ofreció a ayudar a la partner a agregar nuevos platos al menú, ofreciendo asistencia a través del portal de partners.</t>
  </si>
  <si>
    <t>c44b539e-bbc3-4855-a569-debe96b90bef</t>
  </si>
  <si>
    <t>El agente llama para verificar si existen problemas de conexión o con los repartidores antes del inicio de la temporada mundialista. El cliente indica que todo está bien y que no habrá cambios de precios. El agente menciona que enviará propuestas de combos con promociones por WhatsApp.</t>
  </si>
  <si>
    <t>Agente: Enviar propuestas de combos con promociones por WhatsApp.</t>
  </si>
  <si>
    <t>La llamada es de seguimiento. El agente saluda, se identifica y menciona 'Rapi'. Se considera que nombra la marca porque pregunta directamente por Rappi.</t>
  </si>
  <si>
    <t>El agente mantiene el control de la llamada, preguntando sobre posibles problemas y cambios de precios.</t>
  </si>
  <si>
    <t>La interacción es breve pero efectiva. El agente permite que el socio responda y se asegura de que todo esté claro.</t>
  </si>
  <si>
    <t>El agente hace un breve resumen y menciona que la comunicación continuará por WhatsApp.</t>
  </si>
  <si>
    <t>Se propone enviar combos con promociones, sin especificar detalles sobre porcentajes o tipo de usuarios. No se mencionan Ads.</t>
  </si>
  <si>
    <t>f988bcd1-2405-4edd-a41c-24a13f3f3d09</t>
  </si>
  <si>
    <t>El agente Sabas de Rappi contacta a un restaurante para hablar con Elmer sobre ajustes pendientes en el menú en Partners. Elmer no está disponible, pero el agente solicita que le dejen un mensaje sobre la actualización del menú y las promociones para la temporada del Mundial. El agente también pregunta sobre problemas con la aplicación o apagones en el restaurante, a lo que el interlocutor responde que todo está bien.</t>
  </si>
  <si>
    <t>Responsable: Aliado, Recurso: N/A, Tarea: Dejarle un mensaje a Elmer sobre la actualización del menú pendiente y las promociones para el Mundial, Plazo: N/A</t>
  </si>
  <si>
    <t>Es una llamada de seguimiento. El agente saluda formalmente, se identifica con su nombre y empresa, y menciona a Rappi al inicio de la llamada, confirmando que está hablando con el restaurante correcto.</t>
  </si>
  <si>
    <t>El agente mantiene el control de la llamada, aunque Elmer no esté disponible, y logra transmitir el mensaje sobre la actualización del menú y las promociones.</t>
  </si>
  <si>
    <t>La interacción es correcta, el interlocutor responde a las preguntas del agente de forma concisa.</t>
  </si>
  <si>
    <t>El agente resume los puntos clave al pedir que dejen el mensaje a Elmer, pero no ofrece un canal de contacto para seguimiento.</t>
  </si>
  <si>
    <t>El agente menciona el ajuste del menú pendiente en Partners y la necesidad de actualizarlo, lo cual implica una configuración del catálogo. No se menciona la solicitud de un catálogo en PDF.</t>
  </si>
  <si>
    <t>0a99cfda-3283-4109-96ba-5bbefae8fe29</t>
  </si>
  <si>
    <t>02:36</t>
  </si>
  <si>
    <t>+50686542430</t>
  </si>
  <si>
    <t>CR7674</t>
  </si>
  <si>
    <t>El agente contacta al aliado para ofrecer apoyo con la conectividad y los repartidores, mencionando la próxima temporada del mundial y la cofinanciación de Rappi. El aliado expresa que ha tenido pocas órdenes y no está invirtiendo mucho en la aplicación. El agente ofrece información sobre las ofertas de cofinanciación para el mundial y enfatiza la importancia de estar bien organizado para el aumento esperado en las ventas. El aliado se muestra receptivo a recibir información sobre promociones por WhatsApp.</t>
  </si>
  <si>
    <t>Responsible party: Agent, Required resources: Información sobre la oferta de cofinanciación de Rappi, Specific task to be completed: Enviar información sobre la oferta de cofinanciación para el mundial por WhatsApp, Agreed timelines: Entre mañana y pasado mañana</t>
  </si>
  <si>
    <t>Esta es una llamada de seguimiento. El agente saluda al aliado, se identifica y menciona a Rappi, lo que implica que está hablando con el restaurante correcto.</t>
  </si>
  <si>
    <t>El agente mantiene el control de la conversación al ofrecer soluciones y destacar los beneficios de estar preparado para el mundial.</t>
  </si>
  <si>
    <t>El agente permite que el aliado exprese sus preocupaciones y responde de manera clara y comprensible.</t>
  </si>
  <si>
    <t>El agente recapituló los puntos clave, informó sobre los próximos pasos y proporcionó un canal de contacto.</t>
  </si>
  <si>
    <t>Se menciona una oferta de cofinanciación para la temporada del mundial, pero no se especifican detalles como porcentajes o tipos de campaña. Se ofrece enviar la información por WhatsApp para su valoración.</t>
  </si>
  <si>
    <t>El agente identifica el riesgo de churn debido a la falta de ventas y ofrece una solución con la estrategia para el mundial.</t>
  </si>
  <si>
    <t>9a2fe2f7-7b55-4a07-8d18-70dfbe656b39</t>
  </si>
  <si>
    <t>+50688396100</t>
  </si>
  <si>
    <t>CR7401</t>
  </si>
  <si>
    <t>El agente de Rappi, Sabas, contacta a un restaurante para confirmar si tendrán algún combo o platillo especial para la temporada mundialista. La persona que responde no es Jessica, la persona a cargo, por lo que se acuerda una llamada para el día siguiente. El agente ofrece enviar información sobre combos con promoción por correo electrónico y pregunta sobre problemas de conexión con la aplicación. Finalmente, se confirma la revisión para el día siguiente.</t>
  </si>
  <si>
    <t>Responsible party: agent, Required resources: information about combos with promotion, Specific task to be completed: send information about combos with promotion by email, Agreed timelines: immediately
Responsible party: agent, Required resources: call schedule, Specific task to be completed: call the partner restaurant, Agreed timelines: tomorrow</t>
  </si>
  <si>
    <t>Es una primera llamada. El agente saluda, se identifica con su nombre y rol en Rappi, y pregunta por la persona encargada confirmando implícitamente el nombre del restaurante al preguntar por la señora Jessica.</t>
  </si>
  <si>
    <t>El agente mantiene el control de la llamada al ofrecer soluciones y agendar una nueva llamada. Se adapta a la situación al no estar la persona encargada y ofrece enviar información por correo.</t>
  </si>
  <si>
    <t>La persona que atiende el teléfono responde a las preguntas del agente de manera cordial y concisa. No hay preguntas del partner.</t>
  </si>
  <si>
    <t>Al finalizar la llamada, el agente no proporciona un resumen de los puntos clave discutidos pero sí indica los siguientes pasos a seguir.</t>
  </si>
  <si>
    <t>El agente menciona la posibilidad de ofrecer combos o platillos especiales para la temporada mundialista, lo que implica una posible inversión en descuentos o promociones. No se discuten detalles específicos sobre porcentajes, tipos de usuarios o estrategias, solo se menciona la idea general.</t>
  </si>
  <si>
    <t>bce5a3d2-ce8b-414b-b6df-1e40377deb8a</t>
  </si>
  <si>
    <t>00:33</t>
  </si>
  <si>
    <t>La llamada termina en el buzón de voz del restaurante, por lo que no se puede establecer una comunicación efectiva.</t>
  </si>
  <si>
    <t>La llamada termina en el buzón de voz del restaurante, por lo tanto, no se puede evaluar la introducción de la llamada.</t>
  </si>
  <si>
    <t>La llamada termina en el buzón de voz, por lo que no se puede evaluar la adaptabilidad del agente.</t>
  </si>
  <si>
    <t>No hubo interacción con el partner, por lo que no se puede evaluar.</t>
  </si>
  <si>
    <t>No se puede proporcionar un resumen ejecutivo ya que no hubo interacción con el partner.</t>
  </si>
  <si>
    <t>Rappi Hunting Antioquia</t>
  </si>
  <si>
    <t>95d7d940-de26-454a-80ee-cb63dfe7abe1</t>
  </si>
  <si>
    <t>El agente contacta al restaurante para ofrecerle la posibilidad de crear un combo especial de temporada mundialista. El restaurante acepta y el agente se compromete a diseñar el combo con la foto y enviarle la información por WhatsApp para su aprobación al día siguiente. También se pregunta por la conexión a internet del restaurante, la cual funciona correctamente.</t>
  </si>
  <si>
    <t>Responsable: Agente. Recurso: Diseño del combo y foto. Tarea: Diseñar combo mundialista con foto y enviar por WhatsApp para aprobación. Plazo: Mañana.
Responsable: Aliado. Recurso: Aprobación del combo. Tarea: Aprobar el combo diseñado. Plazo: Mañana.</t>
  </si>
  <si>
    <t>Es una llamada de seguimiento. El agente saluda pero no se identifica con nombre y rol, y tampoco menciona la marca, ya que el cliente lo identifica directamente.</t>
  </si>
  <si>
    <t>El agente mantiene el control al proponer el combo y preguntar por la conexión.</t>
  </si>
  <si>
    <t>El agente responde a las preguntas del cliente de manera clara y sin interrupciones.</t>
  </si>
  <si>
    <t>El agente informa los siguientes pasos, pero no realiza un resumen de la llamada ni ofrece un canal de contacto.</t>
  </si>
  <si>
    <t>Se sugiere crear un combo de pizza grande con refresco y pan de ajo, lo cual podría considerarse una inversión de tipo markdown para atraer clientes durante la temporada mundialista. Sin embargo, no se negocia ningún porcentaje de descuento ni detalles adicionales. Not applicable.</t>
  </si>
  <si>
    <t>Se menciona la creación de un combo para la temporada mundialista.</t>
  </si>
  <si>
    <t>5287f8d1-72a4-4ae9-941c-e24183c363b4</t>
  </si>
  <si>
    <t>El agente de Rappi contacta al restaurante para saber si tienen algún combo o platillo especial para la temporada mundialista que va a comenzar. La persona encargada de eso es el esposo de la señora y no está disponible, por lo que acuerdan hablar el jueves a la misma hora. También preguntan sobre la conexión de Rappi, a lo que la señora responde que ha ido bien.</t>
  </si>
  <si>
    <t>Responsable: Agente Rappi; Recursos: Correo electrónico; Tarea: Enviar propuesta de combos para el mundial; Plazo: Antes del jueves.
Responsable: Agente Rappi; Recursos: Llamada telefónica; Tarea: Llamar el jueves para hablar con el encargado de los combos; Plazo: Jueves a la misma hora.</t>
  </si>
  <si>
    <t>La llamada es de seguimiento. El agente saluda, se identifica como de Rappi, pero no pregunta si está hablando con el restaurante correcto, sino que lo asume. Por eso named_brand es 'false'.</t>
  </si>
  <si>
    <t>El agente no mantiene el control total de la llamada, ya que la conversación se desvía al no poder hablar con la persona encargada y reprogramar la llamada.</t>
  </si>
  <si>
    <t>La interacción fue correcta, la señora responde las preguntas amablemente y el agente escucha y reprograma la llamada cuando la señora indica que la persona encargada no está.</t>
  </si>
  <si>
    <t>El agente recapitula el agendamiento y los próximos pasos. No menciona ningún canal de contacto.</t>
  </si>
  <si>
    <t>El agente menciona la posibilidad de crear combos o platillos especiales para el mundial, lo que implica una inversión en markdowns, pero no se discuten porcentajes ni tipos de usuarios.</t>
  </si>
  <si>
    <t>ed0a111b-ae44-46d8-b14b-535d0361ffbb</t>
  </si>
  <si>
    <t>El agente contacta al aliado para confirmar si tendrán combos especiales o productos de temporada para la temporada mundialista, pero el aliado indica que no tienen planeado nada. El aliado menciona que enviará un anuncio a Carolina para su revisión y decisión. También pregunta si han tenido fallos de internet o cierres de la aplicación, a lo que el agente responde negativamente.</t>
  </si>
  <si>
    <t>Partner: Enviar el anuncio a Carolina para su revisión.
Partner: Esperar la decisión de Carolina y su posterior comunicación por correo.</t>
  </si>
  <si>
    <t>Es una llamada de seguimiento. El agente saluda al aliado. El agente no se identifica ni menciona la marca, ya que el aliado es quien inicia la llamada e implícitamente da por sentado que está hablando con Rappi.</t>
  </si>
  <si>
    <t>El agente responde todas las preguntas del aliado de forma clara y concisa.</t>
  </si>
  <si>
    <t>El agente no hace un resumen de la llamada, pero recuerda los canales de autogestión y ofrece su contacto por WhatsApp.</t>
  </si>
  <si>
    <t>Se menciona la posibilidad de tener combos especiales para la temporada mundialista, lo cual podría considerarse una inversión en markdown, pero no se ofrece un plan de acción concreto. No applicable</t>
  </si>
  <si>
    <t>43dcc189-ea98-45c0-9a33-0665bc41fb96</t>
  </si>
  <si>
    <t>El agente contacta al aliado para ofrecerle combos especiales para la temporada mundialista en Rappi. El aliado se muestra receptivo y autoriza al agente a revisar y proponer combos para el Mundial. Se acuerda que el agente enviará la propuesta por WhatsApp para su aprobación. También se confirma que el restaurante abrirá normalmente el viernes primero de mayo.</t>
  </si>
  <si>
    <t>Responsible party: agent, Required resources: Whatsapp, Specific task: enviar propuesta de combos por Whatsapp, Agreed timelines: esta tarde
Responsible party: partner, Required resources: none, Specific task: aprobar propuesta de combos por Whatsapp, Agreed timelines: cuando la reciba</t>
  </si>
  <si>
    <t>Es una llamada de seguimiento. El agente saluda al aliado. No se identifica porque ya han hablado antes, el aliado lo identifica a él. Se menciona la marca Rappi al inicio de la llamada, confirmando implícitamente que se está hablando con el restaurante correcto.</t>
  </si>
  <si>
    <t>El agente mantiene el control de la llamada, guiando la conversación hacia el objetivo de ofrecer los combos para el Mundial. El aliado se muestra receptivo y participa activamente en la conversación.</t>
  </si>
  <si>
    <t>El agente permite que el aliado hable sin interrupciones y responde a todas sus preguntas de manera clara y efectiva. La comunicación es fluida y comprensible.</t>
  </si>
  <si>
    <t>El agente recapitula los puntos clave de la conversación al final y acuerda contactar al aliado por WhatsApp. Menciona que quedarán al pendiente por ese medio.</t>
  </si>
  <si>
    <t>El agente propone combos especiales para el Mundial, lo que implica una campaña de descuento en productos. Se activaría una nueva campaña. El tipo de usuario al que iría dirigido no se especifica, ni tampoco el porcentaje de descuento. El agente argumenta que esto subiría el ticket promedio y los resultados podrían hasta duplicarse.</t>
  </si>
  <si>
    <t>e3f5b94d-c48c-4b2a-8a3f-4ee7ccd09590</t>
  </si>
  <si>
    <t>La agente Rose contacta al restaurante para hablar con Leydi sobre combos con promoción, pero Leydi no está disponible. La persona que responde, Zavala, es nueva y no tiene información sobre el tema. La agente se ofrece a contactar al encargado, Brian, al día siguiente para discutir la campaña de combos al 20% con 7,000 colones en apps.</t>
  </si>
  <si>
    <t>Agent: Agendar llamada para el día siguiente con Brian.
Agent: Enviar información sobre la campaña de combos a Brian.</t>
  </si>
  <si>
    <t>La llamada es de seguimiento. La agente saluda, se identifica y pregunta por una persona específica. No pregunta directamente si está hablando con el restaurante correcto, pero asume que sí al preguntar por un contacto específico, por lo que no se considera que nombró la marca explícitamente.</t>
  </si>
  <si>
    <t>La agente se adapta a la situación al no poder contactar a la persona deseada y propone un plan alternativo para comunicarse con el encargado al día siguiente.</t>
  </si>
  <si>
    <t>El interlocutor responde a las preguntas de la agente, aunque no tiene la información solicitada. La comunicación es clara y efectiva.</t>
  </si>
  <si>
    <t>La agente resume el plan de llamar al día siguiente y enviar información. No se menciona ningún canal de contacto alternativo.</t>
  </si>
  <si>
    <t>La agente propone una campaña de combos al 20% con 7,000 colones en apps. Se trata de la posible activación de una campaña de descuento (markdown) sobre productos (combos). No se especifica a qué tipo de usuario estaría dirigida la campaña ni el tipo de descuento. No se discuten objeciones ni argumentos fuertes, ya que la persona con quien habla no tiene información. Se agendará la llamada para el día siguiente con el encargado.</t>
  </si>
  <si>
    <t>10c9661d-4585-41ba-898c-2707dce9220d</t>
  </si>
  <si>
    <t>El agente de Rappi contacta al restaurante para hablar sobre promociones y combos para la temporada mundialista. Como el encargado no está disponible, el agente pide un horario para contactarlo y deja un mensaje para que le informen sobre la llamada.</t>
  </si>
  <si>
    <t>Agente: Agendar una llamada para la noche con el señor Johnny.
Cliente: Informarle al señor Johnny sobre la llamada del agente de Rappi.</t>
  </si>
  <si>
    <t>Es una llamada de seguimiento. El agente saluda, se identifica con su nombre y menciona a Rappi. Confirma implícitamente que está llamando al restaurante correcto al preguntar por el señor Johnny, asumiendo que es un contacto conocido del restaurante.</t>
  </si>
  <si>
    <t>El agente se adapta a la situación al no encontrar al encargado y busca un horario para contactarlo nuevamente.</t>
  </si>
  <si>
    <t>La interacción fue cordial y la persona que respondió colaboró dando información.</t>
  </si>
  <si>
    <t>El agente no realiza un resumen completo, pero sí indica los siguientes pasos, que son agendar la llamada en la noche. No proporciona un canal de contacto.</t>
  </si>
  <si>
    <t>El agente menciona promociones y combos, pero no especifica detalles sobre los tipos de descuentos ni segmentación de usuarios. No se discuten campañas de Rappi Ads.</t>
  </si>
  <si>
    <t>El agente menciona el catálogo PDF como parte de las posibles modificaciones, pero no ofrece un plan específico para la configuración del menú. No se solicitó explícitamente un catálogo PDF.</t>
  </si>
  <si>
    <t>607c4af1-1be0-44eb-a9e6-22ec79c1d6d4</t>
  </si>
  <si>
    <t>El agente recibe una llamada de Sabas de Rapi buscando al Sr. Mammad. El agente informa que no está disponible y le sugiere que le envíe un mensaje por WhatsApp. El cliente indica que le enviará una propuesta para la época del mundial con combos y promociones, junto con el PDF del menú.</t>
  </si>
  <si>
    <t>Partner: Enviar propuesta y PDF del menú a través de WhatsApp y correo electrónico.
Agent: Informar a Mammad sobre la propuesta cuando esté disponible.</t>
  </si>
  <si>
    <t>La llamada es de seguimiento. El agente no saluda, ni se identifica, ni confirma la marca. Se asume que el cliente está llamando a Rappi debido a que menciona que habla de 'Rapi'.</t>
  </si>
  <si>
    <t>El agente mantiene el control de la llamada al proporcionar información sobre la disponibilidad de la persona buscada y sugerir el uso de WhatsApp para enviar la propuesta.</t>
  </si>
  <si>
    <t>El partner se comunica de manera clara y efectiva, explicando el motivo de su llamada y los documentos que enviará.</t>
  </si>
  <si>
    <t>El agente no proporciona un resumen de la llamada ni indica los próximos pasos a seguir. Tampoco proporciona información de contacto.</t>
  </si>
  <si>
    <t>El partner menciona una propuesta para la época del mundial con combos y promociones, lo que implica una campaña de descuentos. No se especifica el tipo de descuento, el porcentaje, ni el público objetivo. No se menciona Rappi Ads.</t>
  </si>
  <si>
    <t>El partner indica que enviará el PDF del menú para agilizar la configuración del restaurante, lo que implica un plan de acción relacionado con la configuración del catálogo.</t>
  </si>
  <si>
    <t>fc312dd4-c00e-45d7-969a-a7bb22ec470b</t>
  </si>
  <si>
    <t>El agente contacta al aliado para ofrecer combos especiales o platos nuevos de temporada por el mundial. El aliado informa que el primero de mayo no trabaja y pide que le envíen la información por correo.</t>
  </si>
  <si>
    <t>Responsible party: agent, Required resources: correo electrónico, Specific task to be completed: Enviar la información con el beneficio de rápida inversión compartida, Agreed timelines: No especificado</t>
  </si>
  <si>
    <t>La llamada es una primera llamada. El agente saluda formalmente, se identifica con nombre y rol en Rappi. Menciona 'Rapi' al saludar confirmando la marca.</t>
  </si>
  <si>
    <t>El agente no mantiene el control de la llamada, se adapta a la solicitud del cliente de enviar la información por correo en lugar de presentar las opciones en el momento.</t>
  </si>
  <si>
    <t>El agente escuchó al aliado y se adaptó a su petición de enviar la información por correo.</t>
  </si>
  <si>
    <t>El agente no realiza un resumen de la llamada, pero indica el siguiente paso que es enviar la información por correo.</t>
  </si>
  <si>
    <t>El agente menciona la posibilidad de combos especiales o platos nuevos de temporada, lo que podría considerarse una campaña de descuento, pero no se profundiza en la oferta y no se presenta un plan de acción específico. No applicable</t>
  </si>
  <si>
    <t>97d2a37c-ddd7-4fe0-b899-1b7d0d01d928</t>
  </si>
  <si>
    <t>El agente contacta al restaurante para preguntar si tendrán algún combo o plato especial para la temporada mundialista. El restaurante indica que aún no han decidido y que tienen pendiente la actualización del menú. El agente se ofrece a enviar una propuesta por WhatsApp para que la revisen.</t>
  </si>
  <si>
    <t>Agente: Enviar propuesta por WhatsApp.
Restaurante: Revisar la propuesta.</t>
  </si>
  <si>
    <t>Es una llamada de seguimiento. El agente se presenta y menciona la plataforma Rapipi, confirmando implícitamente el restaurante.</t>
  </si>
  <si>
    <t>El agente mantiene el control de la llamada, preguntando sobre la disponibilidad de ofertas para la temporada mundialista.</t>
  </si>
  <si>
    <t>El agente permite que el partner responda sin interrupciones y la comunicación es clara.</t>
  </si>
  <si>
    <t>El agente resume el acuerdo y menciona que enviará una propuesta, pero no ofrece un canal de contacto.</t>
  </si>
  <si>
    <t>El agente pregunta si van a tener un combo especial o un plato de temporada para el mundial, pero no propone directamente una campaña de descuentos (markdown). Por lo tanto, aunque el tema de inversión está presente, no hay un plan de acción específico. Not applicable.</t>
  </si>
  <si>
    <t>El agente pregunta sobre la actualización del menú, pero no ofrece un plan de acción detallado para mejorarlo. No se solicitó un catálogo PDF.</t>
  </si>
  <si>
    <t>5a0cd21a-972a-45aa-a8a2-dfbb9ecf55cb</t>
  </si>
  <si>
    <t>El agente llama a Nana Falafel para preguntar sobre la conexión de la aplicación y ofrecer combos especiales para la temporada del mundial. La persona que atiende no sabe sobre los combos y dice que le comentará a Jimmy o a los encargados directos sobre la propuesta.</t>
  </si>
  <si>
    <t>La llamada es de seguimiento. El agente saluda formalmente, se identifica con su nombre y rol en Rappi y confirma implicitamente la marca preguntando por Jimmy, dando a entender que conoce el restaurante.</t>
  </si>
  <si>
    <t>El agente no toma el control de la llamada, simplemente pregunta y acepta las respuestas del aliado sin ofrecer soluciones ni alternativas.</t>
  </si>
  <si>
    <t>La interacción es cordial, el agente permite que el aliado hable y responde a sus preguntas de forma clara y comprensible. El agente maneja bien la situación al no saber sobre los combos, ofreciendo escalar la información.</t>
  </si>
  <si>
    <t>No se proporciona un resumen de la llamada ni los próximos pasos a seguir. Tampoco se refuerza ningún canal de contacto.</t>
  </si>
  <si>
    <t>Se menciona la posibilidad de crear combos especiales para la temporada del mundial, lo que se considera una inversión en marketing (markdown). Se propone la idea, pero no se concreta ninguna acción específica. El agente se compromete a enviar la propuesta al correo.</t>
  </si>
  <si>
    <t>aa30533b-dc6b-481a-97f2-f3587070e099</t>
  </si>
  <si>
    <t>El agente contacta al restaurante Cabra Negra para confirmar si tendrán algún producto o combo especial para la temporada mundialista. Como la encargada no está, el agente indica que enviará la propuesta por correo electrónico y pregunta si han tenido problemas con la conexión de la aplicación.</t>
  </si>
  <si>
    <t>Responsible party: agent, Required resources: email, Specific task to be completed: enviar propuesta por correo electrónico, Agreed timelines: este fin de semana</t>
  </si>
  <si>
    <t>Es una llamada de seguimiento. El agente saluda al aliado. No se identifica a sí mismo con nombre y rol. Se considera que menciona la marca ya que pregunta directamente por Cabra Negra.</t>
  </si>
  <si>
    <t>El agente mantiene el control de la llamada, guiando la conversación hacia los temas que necesita tratar.</t>
  </si>
  <si>
    <t>El agente permite que el partner responda sin interrupciones. Responde a todas las preguntas de manera clara y utiliza un lenguaje apropiado.</t>
  </si>
  <si>
    <t>El agente resume los puntos clave de la conversación e informa sobre los próximos pasos. No menciona un canal de contacto para futuras comunicaciones.</t>
  </si>
  <si>
    <t>El agente pregunta por combos o descuentos especiales para la temporada mundialista. No se identifica una propuesta concreta de inversión, por lo que no se puede clasificar en ninguna categoría específica de Ads o Markdown.</t>
  </si>
  <si>
    <t>El agente pregunta por la actualización del menú en PDF y ofrece una guía de conexión. Se puede inferir que hay una intención de revisión del menú actual del restaurante en la app, en búsqueda de optimización.</t>
  </si>
  <si>
    <t>5403ef6e-2413-43fb-aea5-6745866a6aa3</t>
  </si>
  <si>
    <t>El agente llama al restaurante para comentar sobre el buen desempeño de la campaña durante la primera semana, superando tres veces el retorno esperado. Además, consulta si el restaurante tiene algún combo o plato especial para la temporada mundialista. El restaurante no tiene nada planeado por el momento, pero está abierto a sugerencias. El agente se ofrece a revisar los productos más vendidos y enviar una propuesta por WhatsApp para que el restaurante la revise y decida si aplicarla.</t>
  </si>
  <si>
    <t>Agente: Revisar los productos más vendidos y enviar una propuesta al restaurante por WhatsApp.
Partner: Revisar la propuesta enviada por el agente y comentar si decide aplicarla.</t>
  </si>
  <si>
    <t>La llamada es un 'Follow-up Call'. El agente saluda y pregunta si todo está bien, lo que se considera un saludo informal. No se identifica con nombre ni rol, pero el cliente se refiere a él como Anthony, confirmando que lo conoce. Tampoco menciona el nombre del restaurante pero el cliente lo hace en la conversación, confirmando que se está hablando con el restaurante correcto.</t>
  </si>
  <si>
    <t>El agente mantiene el control de la llamada, informando sobre el rendimiento de la campaña y ofreciendo sugerencias para la temporada mundialista. Se adapta a la respuesta del restaurante y se ofrece a enviar una propuesta.</t>
  </si>
  <si>
    <t>El agente permite que el restaurante hable y responde a sus preguntas. La comunicación es clara y efectiva.</t>
  </si>
  <si>
    <t>El agente resume los puntos principales y confirma los siguientes pasos. No proporciona información de contacto adicional.</t>
  </si>
  <si>
    <t>El agente menciona la campaña, pero no ofrece detalles sobre una inversión específica en Rappi Ads o Markdowns. Se enfoca en ofrecer sugerencias para la temporada mundialista, pero no hay una propuesta concreta de inversión en publicidad o descuentos.</t>
  </si>
  <si>
    <t>50463ea5-92ea-4ed6-a885-297a7c9b6c65</t>
  </si>
  <si>
    <t>01:25</t>
  </si>
  <si>
    <t>+50672685101</t>
  </si>
  <si>
    <t>CR2337</t>
  </si>
  <si>
    <t>El agente Sabas contacta al restaurante para ofrecer un combo especial para la temporada mundialista. El restaurante acepta mantener un combo permanente que ya está manejando y utilizarlo también para el mundial.</t>
  </si>
  <si>
    <t>Es una llamada de seguimiento. El agente se presenta con su nombre, menciona la empresa y pregunta por el encargado para confirmar que está hablando con la persona correcta.</t>
  </si>
  <si>
    <t>El agente mantiene el control de la llamada, ofreciendo alternativas y llegando a un acuerdo con el restaurante.</t>
  </si>
  <si>
    <t>El agente interactúa de manera efectiva con el partner, respondiendo a sus preguntas y permitiéndole expresar sus necesidades.</t>
  </si>
  <si>
    <t>El agente recapitula el acuerdo y menciona que enviará reportes en quince días.</t>
  </si>
  <si>
    <t>e17a4348-e7fd-48c4-8892-2dda70105172</t>
  </si>
  <si>
    <t>La agente contacta al restaurante para ofrecer combos o productos especiales para el fin de semana mundialista. El restaurante ya había rechazado la propuesta. La agente luego pregunta sobre la logística y posibles fallas, a lo que la persona encargada responde que todo está bien, excepto por problemas de internet ocasionales. La agente ofrece los canales de autogestión y se despide.</t>
  </si>
  <si>
    <t>Es una llamada de seguimiento. La agente saluda e implícitamente confirma el restaurante al inicio de la llamada, indicando que llama al restaurante japonés Autobuenas. No se identifica a sí misma.</t>
  </si>
  <si>
    <t>La agente mantiene el control de la llamada, pregunta sobre el tema principal y luego consulta sobre la logística del restaurante.</t>
  </si>
  <si>
    <t>La interacción fue cordial y la persona encargada responde a todas las preguntas de la agente.</t>
  </si>
  <si>
    <t>La agente realiza un resumen de la gestión y facilita un canal de contacto, pero no indica próximos pasos.</t>
  </si>
  <si>
    <t>Se pregunta por la posibilidad de meter combos o productos especiales para el mundial, pero no se concreta ninguna acción de inversión. No se habla de Rappi Ads.</t>
  </si>
  <si>
    <t>b28d5e19-6d4f-4c54-a567-684b4ffbc8ba</t>
  </si>
  <si>
    <t>La agente llama a la señora Ana para saber cómo le ha ido con Rappi. La señora Ana comenta que ha tenido algunos pedidos y la agente le indica que la contactará por WhatsApp si tiene información de Mr. Veg y McDonald's.</t>
  </si>
  <si>
    <t>Agente: Contactar a la señora Ana por WhatsApp si tiene información de Mr. Veg y McDonald's.</t>
  </si>
  <si>
    <t>La llamada es de seguimiento. La agente saluda y el cliente la identifica por su nombre. Sin embargo, la agente no menciona la marca.</t>
  </si>
  <si>
    <t>La agente mantiene el control de la llamada, preguntando sobre el funcionamiento de la app y ofreciendo contactar a la señora Ana por WhatsApp para más información.</t>
  </si>
  <si>
    <t>La interacción es buena, la agente responde a las preguntas y tiene una comunicación efectiva con la señora Ana.</t>
  </si>
  <si>
    <t>La agente resume el punto principal de la llamada y confirma los próximos pasos a seguir y menciona que se contactará por whatsapp.</t>
  </si>
  <si>
    <t>cd59df85-3ef4-4da9-a911-f030e5d54afd</t>
  </si>
  <si>
    <t>El agente Sabas contacta al señor Olger para darle seguimiento a la solicitud de baja del restaurante de la plataforma Rappi. El cliente manifiesta su inconformidad por el trámite de baja y menciona que el motivo de su retiro son los problemas con los repartidores. El agente se ofrece a enviarle un modelo de carta para facilitar el proceso. El cliente acepta recibir el modelo de carta por WhatsApp.</t>
  </si>
  <si>
    <t>Responsible party: agent, Required resources: WhatsApp, Specific task to be completed: enviar modelo de carta por WhatsApp, Agreed timelines: Inmediato</t>
  </si>
  <si>
    <t>Es una llamada de seguimiento. El agente saluda formalmente, se identifica con su nombre y rol en Rappi y menciona el nombre del restaurante al inicio de la conversación, confirmando que se trata del contacto correcto.</t>
  </si>
  <si>
    <t>El agente mantiene el control de la llamada, guiando al cliente hacia la solución de su problema. Se adapta a la necesidad del cliente ofreciendo un modelo de carta para facilitar el trámite de baja.</t>
  </si>
  <si>
    <t>El agente permite que el cliente exprese su inconformidad y responde a sus preguntas de manera clara y concisa, ofreciendo una solución para facilitar el proceso de baja.</t>
  </si>
  <si>
    <t>El agente no realiza un resumen de la llamada, pero indica claramente el siguiente paso: enviar el modelo de carta por WhatsApp.</t>
  </si>
  <si>
    <t>El agente identifica el riesgo de churn y ofrece una solución para facilitar el proceso de baja. Identifica la razón principal de la baja como falta de ventas e inconvenientes con los repartidores.</t>
  </si>
  <si>
    <t>9ef198f0-ea14-4bf0-8c77-0a862bcb8abe</t>
  </si>
  <si>
    <t>El agente se comunica con el aliado Saúl para confirmar el estado de su solicitud de retiro como aliado de Rappi, motivado por la venta de su negocio. El aliado indica que no ha recibido respuesta y el agente se ofrece a agilizar el proceso, solicitando que le reenvíe la carta de solicitud vía WhatsApp.</t>
  </si>
  <si>
    <t>Responsable: Agente, Recurso: WhatsApp, Tarea: Enviar mensaje al aliado para que reenvíe la carta de solicitud de retiro, Plazo: Dentro de unos minutos
Responsable: Aliado, Recurso: WhatsApp, Tarea: Reenviar la carta de solicitud de retiro al agente, Plazo: Inmediato al recibir el mensaje del agente</t>
  </si>
  <si>
    <t>La llamada es de seguimiento. El agente saluda, pero no se identifica ni menciona explícitamente la marca, aunque se entiende implícitamente por el contexto de la conversación.</t>
  </si>
  <si>
    <t>El agente mantiene el control de la llamada al proponer una solución para agilizar el proceso de retiro y obtener la información necesaria.</t>
  </si>
  <si>
    <t>El aliado responde a las preguntas del agente y acepta la solución propuesta. La comunicación es clara y efectiva.</t>
  </si>
  <si>
    <t>El agente resume el motivo de la llamada y los siguientes pasos, pero no proporciona un canal de contacto específico para futuras comunicaciones.</t>
  </si>
  <si>
    <t>El agente pregunta el motivo del retiro del aliado, confirmando que es por la venta del negocio. No se propone un plan de acción para evitar la fuga, solo se gestiona el proceso de retiro.</t>
  </si>
  <si>
    <t>b7341d4b-a163-4ef6-a233-9c154e959701</t>
  </si>
  <si>
    <t>+50687302491</t>
  </si>
  <si>
    <t>El agente Sabas contacta a la señora Ileana de Monster Pizza para informarle que el proceso de condonación de deuda ha sido finalizado y que a partir del siguiente ciclo, comenzarán con saldos en cero. Sin embargo, la señora Ileana indica que tienen la orden del dueño de no reactivar las tiendas hasta que se paguen todos los saldos adeudados, incluyendo cobros no autorizados. El agente se compromete a confirmar el tema con el área financiera y notificarle la respuesta por WhatsApp.</t>
  </si>
  <si>
    <t>agent: Confirmar con el área financiera el tema de los saldos adeudados.
agent: Notificar a la señora Ileana la respuesta del área financiera por WhatsApp.
agent: Iniciar la solicitud de compensación una vez resuelto el tema de los saldos adeudados.</t>
  </si>
  <si>
    <t>Pago de saldos adeudados, incluyendo cobros no autorizados, antes de reactivar las tiendas.</t>
  </si>
  <si>
    <t>La llamada es de seguimiento. El agente saluda, se identifica y menciona el nombre de la marca confirmando implícitamente que está hablando con el negocio correcto. En una llamada de seguimiento no es necesario una confirmación explícita.</t>
  </si>
  <si>
    <t>El agente mantiene el control de la llamada, informando sobre la condonación de la deuda y proponiendo reactivar las tiendas. A pesar de la objeción de la señora Ileana, el agente se adapta a la situación y ofrece una solución, comprometiéndose a verificar la información con el área financiera.</t>
  </si>
  <si>
    <t>La interacción fue buena, la señora Ileana expresa su preocupación y el agente le responde de manera clara y comprensible, ofreciendo soluciones y comprometiéndose a verificar la información con el área financiera.</t>
  </si>
  <si>
    <t>El agente resume el tema de la condonación y los saldos en cero, informa los próximos pasos a seguir pero no menciona los canales de soporte.</t>
  </si>
  <si>
    <t>El agente menciona que se reactivaría el restaurante si se condonaba la deuda y se aclaraba el problema de los pagos. No se presenta un plan de acción detallado para evitar el cierre.</t>
  </si>
  <si>
    <t>ab0ccf74-be99-403c-a840-f7673bd6d994</t>
  </si>
  <si>
    <t>08:21</t>
  </si>
  <si>
    <t>La llamada se centra en la actualización del menú del restaurante en la plataforma Rappi, con el objetivo de aprovechar la temporada del mundial para aumentar las ventas. El agente solicita un documento o foto del menú actual para actualizarlo, ya que el que aparece en línea está desactualizado. El cliente indica que los precios actuales en la plataforma son correctos, pero accede a enviar una foto del menú físico que tiene en el restaurante. Se discuten las opciones para realizar cambios futuros en los precios, y se acuerda que el cliente enviará la foto por WhatsApp.</t>
  </si>
  <si>
    <t>Partner: Enviar foto del menú físico al agente por WhatsApp en el transcurso de la tarde.
Agent: Confirmar la validez del menú físico escrito a mano y comunicar la respuesta al partner por WhatsApp.</t>
  </si>
  <si>
    <t>La llamada es de seguimiento. El agente saluda al Señor Gerardo, se identifica como Sabas de Rappi, mencionando la marca y su rol, confirmando que se trata del contacto correcto.</t>
  </si>
  <si>
    <t>El agente mantiene el control de la llamada, guiando la conversación hacia la actualización del menú y ofreciendo alternativas para facilitar el proceso al partner. Se adapta a la situación del partner al aceptar una foto en lugar de un documento PDF.</t>
  </si>
  <si>
    <t>El partner responde a todas las preguntas del agente y expresa sus dudas con respecto al proceso de actualización del menú. El agente responde de manera clara y comprensible a todas las preguntas.</t>
  </si>
  <si>
    <t>Al final de la llamada, el agente resume los puntos clave, confirma el envío de la foto por parte del partner y menciona que le enviará un recordatorio por WhatsApp.</t>
  </si>
  <si>
    <t>El agente menciona la posibilidad de utilizar banners de publicidad y el evento mundialista para aumentar las ganancias, pero no se discuten detalles específicos sobre campañas de Rappi Ads ni descuentos (markdowns).</t>
  </si>
  <si>
    <t>Se menciona la falta de pedidos en la última semana, lo que sugiere un riesgo de churn. Sin embargo, el agente no propone un plan de acción concreto más allá de la actualización del menú para la temporada mundialista.</t>
  </si>
  <si>
    <t>El agente se enfoca en la actualización del menú, solicitando un documento PDF o una foto del menú actual para actualizar la información en la plataforma. Se busca mejorar la presentación de los productos y asegurar que la información sea precisa.</t>
  </si>
  <si>
    <t>d61b5e5b-14a1-4184-9b27-0b1f65426d71</t>
  </si>
  <si>
    <t>El agente de Rappi contacta al restaurante para confirmar si tendrán platos o combos especiales para la temporada mundialista. El restaurante indica que no tienen planeado realizar ninguna promoción especial. El agente ofrece enviar una propuesta por correo electrónico para que la revisen, a lo que el restaurante accede. El agente pregunta sobre problemas operativos y el restaurante indica que todo está bien.</t>
  </si>
  <si>
    <t>Responsible party: Agent
Required resources: Correo electrónico
Specific task to be completed: Enviar la propuesta de platos o combos especiales para la temporada mundialista al restaurante.
Agreed timelines: Próxima semana.</t>
  </si>
  <si>
    <t>Esta es una llamada de seguimiento. El agente saluda al aliado, se identifica como agente de Rappi y menciona el nombre del restaurante al preguntar si habla con Sabas de Rapi, lo cual valida la marca y el contacto.</t>
  </si>
  <si>
    <t>El agente mantuvo el control de la llamada ofreciendo alternativas al restaurante al escuchar su negativa inicial y asegurándose de cubrir los puntos clave de la llamada.</t>
  </si>
  <si>
    <t>El agente responde a las preguntas del restaurante y mantiene una comunicación clara y efectiva.</t>
  </si>
  <si>
    <t>El agente resume que enviará la propuesta por correo electrónico, indicando los próximos pasos, pero no ofrece información de contacto.</t>
  </si>
  <si>
    <t>El agente propuso combos especiales para la temporada mundialista (markdown) pero el restaurante lo rechazó inicialmente. El agente ofreció enviar la propuesta por correo electrónico. No se habló de Rappi Ads.</t>
  </si>
  <si>
    <t>7bb78345-0ab9-4d9e-98e0-0e5ed278abd7</t>
  </si>
  <si>
    <t>BRAND_ID</t>
  </si>
  <si>
    <t>KAM</t>
  </si>
  <si>
    <t>STATUS</t>
  </si>
  <si>
    <t>BIDDING_METHOD</t>
  </si>
  <si>
    <t>INVESTMENT_ID</t>
  </si>
  <si>
    <t>CAMPAIGN_ID</t>
  </si>
  <si>
    <t>START_DATE</t>
  </si>
  <si>
    <t>END_DATE</t>
  </si>
  <si>
    <t>BUDGET CONFIGURADO MONEDA LOCAL</t>
  </si>
  <si>
    <t>BUDGET CONFIGURADO USD</t>
  </si>
  <si>
    <t>REVENUE TOTAL</t>
  </si>
  <si>
    <t>DELIVERY RATE</t>
  </si>
  <si>
    <t>DESCUENTOS</t>
  </si>
  <si>
    <t>REVENUE PAGADO</t>
  </si>
  <si>
    <t>DELIVERY RATE EBITDA</t>
  </si>
  <si>
    <t>%BUDGET/SALES</t>
  </si>
  <si>
    <t>%SUG_BUDGET/SALES</t>
  </si>
  <si>
    <t>ACCIONABLES</t>
  </si>
  <si>
    <t>ENDED</t>
  </si>
  <si>
    <t>CPC Fijo</t>
  </si>
  <si>
    <t>18/05/2026</t>
  </si>
  <si>
    <t>25/05/2026</t>
  </si>
  <si>
    <t>Tienes un budget Alto - Agrega más momentos de consumo</t>
  </si>
  <si>
    <t>OK</t>
  </si>
  <si>
    <t>17/05/2026</t>
  </si>
  <si>
    <t>24/05/2026</t>
  </si>
  <si>
    <t>31/05/2026</t>
  </si>
  <si>
    <t>Smart Bidding</t>
  </si>
  <si>
    <t>22/05/2026</t>
  </si>
  <si>
    <t>29/05/2026</t>
  </si>
  <si>
    <t>Tienes un budget Alto</t>
  </si>
  <si>
    <t>16/05/2026</t>
  </si>
  <si>
    <t>23/05/2026</t>
  </si>
  <si>
    <t>30/05/2026</t>
  </si>
  <si>
    <t>13/05/2026</t>
  </si>
  <si>
    <t>20/05/2026</t>
  </si>
  <si>
    <t>21/05/2026</t>
  </si>
  <si>
    <t>28/05/2026</t>
  </si>
  <si>
    <t>14/05/2026</t>
  </si>
  <si>
    <t>27/05/2026</t>
  </si>
  <si>
    <t>15/05/2026</t>
  </si>
  <si>
    <t>19/05/2026</t>
  </si>
  <si>
    <t>26/05/2026</t>
  </si>
  <si>
    <t>Agregar más tipos de usuarios - Tienes un budget Alto</t>
  </si>
  <si>
    <t>Agregar más tipos de usuarios - Agrega más segmentos</t>
  </si>
  <si>
    <t>Agregar más tipos de usuarios - Agrega más momentos de consumo</t>
  </si>
  <si>
    <t>Agregar más tipos de usuarios</t>
  </si>
  <si>
    <t>Agrega más segmentos - Tienes un budget Alto - Agrega más momentos de consumo</t>
  </si>
  <si>
    <t>Agrega más segmentos - Tienes un budget Alto</t>
  </si>
  <si>
    <t>Agrega más segmentos</t>
  </si>
  <si>
    <t>PAUSED_BY_BUDGET</t>
  </si>
  <si>
    <t>Territorio</t>
  </si>
  <si>
    <t>Ciudad</t>
  </si>
  <si>
    <t>Categoría</t>
  </si>
  <si>
    <t>Store</t>
  </si>
  <si>
    <t>Correo</t>
  </si>
  <si>
    <t>Buenos Aires</t>
  </si>
  <si>
    <t>215018 - Ayguacamole (Delivery y Takeaway)</t>
  </si>
  <si>
    <t>lady.bobativa@rappi.com</t>
  </si>
  <si>
    <t>254143 - Ayguacamole - Belgrano</t>
  </si>
  <si>
    <t>228039 - Don Hernaccios</t>
  </si>
  <si>
    <t>micheel.espitia@rappi.com</t>
  </si>
  <si>
    <t>133865 - Zue Restaurante</t>
  </si>
  <si>
    <t>arnold.camino@rappi.com</t>
  </si>
  <si>
    <t>190610 - La Farolita de Caballito</t>
  </si>
  <si>
    <t>115382 - Mi Rey Comida China</t>
  </si>
  <si>
    <t>230576 - Tori Chipchi Abasto</t>
  </si>
  <si>
    <t>maira.franco@rappi.com</t>
  </si>
  <si>
    <t>132521 - Crazy Cheese</t>
  </si>
  <si>
    <t>luisfernando.hernandez@rappi.com</t>
  </si>
  <si>
    <t>119829 - La Fina Pizza</t>
  </si>
  <si>
    <t>226810 - Bodegón Parrilla en Buenos Aires Viraró</t>
  </si>
  <si>
    <t>225390 - Club Del Progreso Restaurante</t>
  </si>
  <si>
    <t>136058 - Chinofino Bao &amp; Ramen Bar</t>
  </si>
  <si>
    <t>113024 - Raíces</t>
  </si>
  <si>
    <t>135554 - Posho Fried Chicken</t>
  </si>
  <si>
    <t>229590 - Hope Pizzeria</t>
  </si>
  <si>
    <t>esteban.castano@rappi.com</t>
  </si>
  <si>
    <t>151607 - El Burrito Real</t>
  </si>
  <si>
    <t>125050 - La Farola de Caballito</t>
  </si>
  <si>
    <t>252383 - la Fina Pizza - Avenida Triunvirato</t>
  </si>
  <si>
    <t>225999 - Indian Aroma</t>
  </si>
  <si>
    <t>209712 - Le Pain Quotidien - Nuñez</t>
  </si>
  <si>
    <t>248253 - Marino Pizzas con Borde Relleno</t>
  </si>
  <si>
    <t>luis.ibarra@rappi.com</t>
  </si>
  <si>
    <t>128168 - Fugazi Pizza</t>
  </si>
  <si>
    <t>diana.saavedra@rappi.com</t>
  </si>
  <si>
    <t>244488 - Sushi Burger Palermo</t>
  </si>
  <si>
    <t>263626 - Masago Sushi - Belgrano</t>
  </si>
  <si>
    <t>214849 - TEQUELUNA</t>
  </si>
  <si>
    <t>133455 - Le Famiglie</t>
  </si>
  <si>
    <t>211049 - Tenkuu Sushi</t>
  </si>
  <si>
    <t>111249 - Ol' Days - Puerto Madero</t>
  </si>
  <si>
    <t>228168 - Empanadas Tremendas</t>
  </si>
  <si>
    <t>243872 - Sushi Burger Facultad</t>
  </si>
  <si>
    <t>234854 - Alogordo</t>
  </si>
  <si>
    <t>Asado</t>
  </si>
  <si>
    <t>120388 - Olegario</t>
  </si>
  <si>
    <t>224980 - Parrilla al Carbón la Soñada</t>
  </si>
  <si>
    <t>113216 - La Soberana Pastas &amp; Comidas Caseras</t>
  </si>
  <si>
    <t>117766 - Viejo Mundo Bodegón</t>
  </si>
  <si>
    <t>211828 - Los Armenios Shawarma</t>
  </si>
  <si>
    <t>223050 - Fa Song Song</t>
  </si>
  <si>
    <t>255643 - la Condesa Grill &amp; Pasta</t>
  </si>
  <si>
    <t>122337 - Panadería Venezolana Galipán</t>
  </si>
  <si>
    <t>151104 - Sintaxis Gluten Free</t>
  </si>
  <si>
    <t>122869 - La Farola de Núñez</t>
  </si>
  <si>
    <t>215374 - Cañita Parrilla</t>
  </si>
  <si>
    <t>231825 - Tori Chipchi</t>
  </si>
  <si>
    <t>120352 - Parrilla Marucha</t>
  </si>
  <si>
    <t>120726 - Pastas Frescas El Águila</t>
  </si>
  <si>
    <t>223470 - Alma Keto</t>
  </si>
  <si>
    <t>200789 - Gino el Capo de la Torta de Ricotta</t>
  </si>
  <si>
    <t>184488 - Tequeños Ruta6</t>
  </si>
  <si>
    <t>127876 - Fujisan</t>
  </si>
  <si>
    <t>223339 - Parrilla San Cayetano</t>
  </si>
  <si>
    <t>124425 - Rotisería China Comidas Económicas</t>
  </si>
  <si>
    <t>220043 - Al Disco - Empanadas Fritas - Sucre</t>
  </si>
  <si>
    <t>128232 - La Payuca</t>
  </si>
  <si>
    <t>150635 - Museo Evita Restaurant</t>
  </si>
  <si>
    <t>120460 - Avecor</t>
  </si>
  <si>
    <t>186747 - Reencuentro - Cabrera</t>
  </si>
  <si>
    <t>123017 - El Cocorocó</t>
  </si>
  <si>
    <t>226983 - Empanadas Progreso</t>
  </si>
  <si>
    <t>235994 - Masago Sushi</t>
  </si>
  <si>
    <t>220118 - Al Disco - Empanadas Fritas - Jonte</t>
  </si>
  <si>
    <t>135990 - Tao Tao</t>
  </si>
  <si>
    <t>128928 - BURGER JOINT</t>
  </si>
  <si>
    <t>233561 - La Sorellina Pizza Bar</t>
  </si>
  <si>
    <t>115154 - Pizzería Angelin</t>
  </si>
  <si>
    <t>241224 - Daniel Bakery</t>
  </si>
  <si>
    <t>fanny.landazabal@rappi.com</t>
  </si>
  <si>
    <t>111585 - Oporto Almacén</t>
  </si>
  <si>
    <t>243700 - Sabores Brasileiros</t>
  </si>
  <si>
    <t>130010 - Don Boedo - Av Boedo</t>
  </si>
  <si>
    <t>245518 - Ivan Juan</t>
  </si>
  <si>
    <t>249881 - The Gourmet House.</t>
  </si>
  <si>
    <t>claudia.pineda@rappi.com</t>
  </si>
  <si>
    <t>239948 - China Express</t>
  </si>
  <si>
    <t>angie.contreras@rappi.com</t>
  </si>
  <si>
    <t>219091 - The Pelicula</t>
  </si>
  <si>
    <t>187983 - la Farola de San Cristóbal</t>
  </si>
  <si>
    <t>188040 - Barna Bodegon</t>
  </si>
  <si>
    <t>180737 - Parrilla Restaurante El Lazo</t>
  </si>
  <si>
    <t>115435 - Don Boedo</t>
  </si>
  <si>
    <t>252463 - la Argentina de Lomas - Boedo</t>
  </si>
  <si>
    <t>188760 - Centenario Casa de Comidas</t>
  </si>
  <si>
    <t>258706 - Pancheria 24/7</t>
  </si>
  <si>
    <t>227941 - Pizzeria Pimenton El Rey de las Canastitas</t>
  </si>
  <si>
    <t>131936 - Pai Yuen</t>
  </si>
  <si>
    <t>130568 - Viejo Patrón</t>
  </si>
  <si>
    <t>206237 - Distrito Resto Parrilla</t>
  </si>
  <si>
    <t>151116 - La Pescadorita</t>
  </si>
  <si>
    <t>126595 - Sushi TEK - Almagro</t>
  </si>
  <si>
    <t>216088 - Bibi's Burgers</t>
  </si>
  <si>
    <t>253144 - Bambina Pizza</t>
  </si>
  <si>
    <t>235997 - Madeline Cakes</t>
  </si>
  <si>
    <t>128886 - Shawarma Al Nabek.</t>
  </si>
  <si>
    <t>210642 - Bulls Bbq Smoke House Palermo</t>
  </si>
  <si>
    <t>251810 - CaoCao Berry</t>
  </si>
  <si>
    <t>232999 - Kuono</t>
  </si>
  <si>
    <t>113483 - Elefante Bar</t>
  </si>
  <si>
    <t>113401 - La Madonnina</t>
  </si>
  <si>
    <t>111940 - La Brasería</t>
  </si>
  <si>
    <t>211288 - El Capricho Restaurante</t>
  </si>
  <si>
    <t>127224 - Biblos - Bulnes</t>
  </si>
  <si>
    <t>130001 - Nobiru Izakaya</t>
  </si>
  <si>
    <t>128845 - Parrilla Al Carbón Lo De Osvaldo</t>
  </si>
  <si>
    <t>188525 - Para Todo Gusto - Monte Castro</t>
  </si>
  <si>
    <t>217584 - Salado y Dulce</t>
  </si>
  <si>
    <t>230036 - Akira Nikkei Villa Crespo</t>
  </si>
  <si>
    <t>237677 - Parrilla Reencuentro - Caballito</t>
  </si>
  <si>
    <t>130967 - Milanga City</t>
  </si>
  <si>
    <t>228501 - Circulo Apolo</t>
  </si>
  <si>
    <t>238548 - Zero Gluten Pizza Palermo</t>
  </si>
  <si>
    <t>220460 - Zero Helados - Palermo</t>
  </si>
  <si>
    <t>188470 - Bonamassa</t>
  </si>
  <si>
    <t>208686 - Shawarma Qatar</t>
  </si>
  <si>
    <t>239512 - Glaseado Cookies &amp; Donuts</t>
  </si>
  <si>
    <t>12 - Tandoor</t>
  </si>
  <si>
    <t>245884 - Dedorapa y con Lasmanos</t>
  </si>
  <si>
    <t>alejandro.salamanca@rappi.com</t>
  </si>
  <si>
    <t>128627 - El Chiri de Villa Kreplaj</t>
  </si>
  <si>
    <t>186920 - Andes Mercado Gourmet</t>
  </si>
  <si>
    <t>255137 - Taccoff Palermo</t>
  </si>
  <si>
    <t>230306 - Maneki</t>
  </si>
  <si>
    <t>219228 - Don Alberti</t>
  </si>
  <si>
    <t>116247 - Viva la Arepa.</t>
  </si>
  <si>
    <t>241049 - Masunori Puerto Madero</t>
  </si>
  <si>
    <t>129433 - Cala Pizza - Recoleta</t>
  </si>
  <si>
    <t>125792 - Barú Gastropub</t>
  </si>
  <si>
    <t>143884 - Il Ritorno</t>
  </si>
  <si>
    <t>208556 - Cirta Shawarma</t>
  </si>
  <si>
    <t>189005 - Pizzeria la Santa</t>
  </si>
  <si>
    <t>128600 - New Jonathan</t>
  </si>
  <si>
    <t>126960 - La Argentina - San Isidro</t>
  </si>
  <si>
    <t>128224 - Pinuccio</t>
  </si>
  <si>
    <t>129927 - Sudestada Buenos Aires</t>
  </si>
  <si>
    <t>121117 - Restaurante Sabores del Perú</t>
  </si>
  <si>
    <t>187256 - El Nuevo Hornito - Paternal</t>
  </si>
  <si>
    <t>139964 - El Banco Rojo</t>
  </si>
  <si>
    <t>221442 - Mila y Vos</t>
  </si>
  <si>
    <t>261120 - Daniel Bakery - Hollywood</t>
  </si>
  <si>
    <t>250429 - Dakko</t>
  </si>
  <si>
    <t>184440 - Cachito Premium Apolinario</t>
  </si>
  <si>
    <t>127304 - Menenga</t>
  </si>
  <si>
    <t>118719 - Parrilla Gonzi.</t>
  </si>
  <si>
    <t>114376 - Aroha Cervecería</t>
  </si>
  <si>
    <t>214587 - La Farola</t>
  </si>
  <si>
    <t>263844 - Tequeluna - Villa Crespo</t>
  </si>
  <si>
    <t>242690 - Medialunas Calentitas Villa Devoto</t>
  </si>
  <si>
    <t>187597 - Teque Onda</t>
  </si>
  <si>
    <t>254370 - Prima Buenos Aires</t>
  </si>
  <si>
    <t>232257 - La Confianza</t>
  </si>
  <si>
    <t>133926 - Pippo</t>
  </si>
  <si>
    <t>241785 - Mercato Picca</t>
  </si>
  <si>
    <t>204967 - Pizza Gol Monte Castro</t>
  </si>
  <si>
    <t>125522 - Soylu Gluten Free</t>
  </si>
  <si>
    <t>242936 - Chill Café</t>
  </si>
  <si>
    <t>140505 - La Nueva Adelina Parrilla</t>
  </si>
  <si>
    <t>121859 - Tataki</t>
  </si>
  <si>
    <t>200215 - Araja Cincha Cuenca</t>
  </si>
  <si>
    <t>225972 - Camorra</t>
  </si>
  <si>
    <t>185728 - Burger Point.</t>
  </si>
  <si>
    <t>128360 - Bahía</t>
  </si>
  <si>
    <t>234783 - La brava burguer Liniers</t>
  </si>
  <si>
    <t>240347 - Osaki Sushi</t>
  </si>
  <si>
    <t>135153 - Ávila Food - Malabia</t>
  </si>
  <si>
    <t>249462 - Confitería la Norma</t>
  </si>
  <si>
    <t>132404 - China Doll</t>
  </si>
  <si>
    <t>228269 - Fortín Salteño</t>
  </si>
  <si>
    <t>239306 - Mohd Istayaz Mini India</t>
  </si>
  <si>
    <t>126557 - Viva la Arepa - Villa Ortúzar</t>
  </si>
  <si>
    <t>241248 - Napule</t>
  </si>
  <si>
    <t>200833 - Mi Barrio And Mi Gente</t>
  </si>
  <si>
    <t>188873 - Gwiyomi Av. José María Moreno 565</t>
  </si>
  <si>
    <t>227290 - Deniks Bakery</t>
  </si>
  <si>
    <t>113899 - BLZ By Boa Lua</t>
  </si>
  <si>
    <t>230909 - Es Ruiz</t>
  </si>
  <si>
    <t>217400 - Boa Lua Villa Urquiza</t>
  </si>
  <si>
    <t>239697 - L Artisan</t>
  </si>
  <si>
    <t>227103 - La Casona de Flores</t>
  </si>
  <si>
    <t>226327 - Aremi Cookies</t>
  </si>
  <si>
    <t>238306 - Felina.</t>
  </si>
  <si>
    <t>236341 - Asu Yopo</t>
  </si>
  <si>
    <t>125916 - Tekeditos</t>
  </si>
  <si>
    <t>216779 - Tento Sushi Devoto</t>
  </si>
  <si>
    <t>187395 - Parrilla Totin</t>
  </si>
  <si>
    <t>245695 - Tienda de Delicias Juramento</t>
  </si>
  <si>
    <t>239552 - Pellegrino</t>
  </si>
  <si>
    <t>132162 - Prosciutto Ristorante - Balvanera</t>
  </si>
  <si>
    <t>127490 - Xalapa</t>
  </si>
  <si>
    <t>220945 - Asumare Barra Criolla</t>
  </si>
  <si>
    <t>184423 - Kusa Rostisería Av. San Martín 7173</t>
  </si>
  <si>
    <t>121285 - Parrilla al Paso Julio</t>
  </si>
  <si>
    <t>219089 - El Doradito</t>
  </si>
  <si>
    <t>124751 - Maestro Cocinero</t>
  </si>
  <si>
    <t>235373 - La Aguada</t>
  </si>
  <si>
    <t>210673 - Antonino Ristorante</t>
  </si>
  <si>
    <t>128269 - Norkys</t>
  </si>
  <si>
    <t>131711 - Tonno - Palermo Soho</t>
  </si>
  <si>
    <t>133520 - Casa Munay</t>
  </si>
  <si>
    <t>117184 - La Taberna</t>
  </si>
  <si>
    <t>121701 - El Viejo Jose Martín</t>
  </si>
  <si>
    <t>128096 - Charo</t>
  </si>
  <si>
    <t>134348 - Manos Peruanas Delivery</t>
  </si>
  <si>
    <t>233744 - Monster Cookies Barrio Norte</t>
  </si>
  <si>
    <t>129299 - Miyako</t>
  </si>
  <si>
    <t>251245 - Hisehi Sushi Lanus</t>
  </si>
  <si>
    <t>120993 - Anticuchería Puro Corazón</t>
  </si>
  <si>
    <t>238009 - Celsius - Av Peron</t>
  </si>
  <si>
    <t>238547 - Zero Gluten Pizza Rio</t>
  </si>
  <si>
    <t>131710 - Tonno - Cañitas</t>
  </si>
  <si>
    <t>119140 - Rica &amp; Celi Gluten Free</t>
  </si>
  <si>
    <t>117219 - Sushi Koi</t>
  </si>
  <si>
    <t>244073 - Simón Pastas</t>
  </si>
  <si>
    <t>241186 - Haus Of Cookies</t>
  </si>
  <si>
    <t>215133 - Panadería Venezolana Donna -</t>
  </si>
  <si>
    <t>111083 - La Tablita</t>
  </si>
  <si>
    <t>136036 - Buenas Arepas - Suc Centro</t>
  </si>
  <si>
    <t>248282 - Churros el 13</t>
  </si>
  <si>
    <t>112819 - Vasalissa - Belgrano</t>
  </si>
  <si>
    <t>128470 - La Posta del Hornero</t>
  </si>
  <si>
    <t>232910 - Browkies</t>
  </si>
  <si>
    <t>205846 - Arepa Miss Venezuela teatro bar</t>
  </si>
  <si>
    <t>188142 - Império da Coxinha Congresso Rodríguez Peña 33</t>
  </si>
  <si>
    <t>128450 - El Majo Pizza a la Parrilla</t>
  </si>
  <si>
    <t>127661 - Adorado Bar - Palermo</t>
  </si>
  <si>
    <t>232094 - Bao Kitchen</t>
  </si>
  <si>
    <t>140435 - Holy Justo Burgers - Versalles</t>
  </si>
  <si>
    <t>215421 - La Shawarmeria</t>
  </si>
  <si>
    <t>235346 - Fiorentina Villa Crespo</t>
  </si>
  <si>
    <t>243975 - Monkin China</t>
  </si>
  <si>
    <t>213123 - Shivo's</t>
  </si>
  <si>
    <t>124196 - Pa'Chichiriviche.</t>
  </si>
  <si>
    <t>240380 - Chirashi.to</t>
  </si>
  <si>
    <t>118532 - El padrino de San Cristobal</t>
  </si>
  <si>
    <t>139461 - Broccolino</t>
  </si>
  <si>
    <t>120068 - Pekín Bar de Pizzas</t>
  </si>
  <si>
    <t>166737 - Puerta cocina vegetariana</t>
  </si>
  <si>
    <t>142199 - Mudrá Plant Based</t>
  </si>
  <si>
    <t>232176 - Mondra</t>
  </si>
  <si>
    <t>141699 - Kenji</t>
  </si>
  <si>
    <t>252255 - Shivo's Burger</t>
  </si>
  <si>
    <t>225004 - Il Trento</t>
  </si>
  <si>
    <t>236526 - Tedien</t>
  </si>
  <si>
    <t>239652 - Rimon Cafe</t>
  </si>
  <si>
    <t>125857 - Antonio's - Tacuari</t>
  </si>
  <si>
    <t>225103 - Tento Sushi - Urquiza</t>
  </si>
  <si>
    <t>244893 - Lemoulin de la Fleur Aráoz</t>
  </si>
  <si>
    <t>127226 - Biblos - Arcos</t>
  </si>
  <si>
    <t>240504 - Tita la Vedette de Chacarita</t>
  </si>
  <si>
    <t>238549 - Zero Gluten Pizza Villa Ortuzar</t>
  </si>
  <si>
    <t>131174 - Cultura China</t>
  </si>
  <si>
    <t>248479 - Monster Cookies Palermo</t>
  </si>
  <si>
    <t>257765 - Helados Donado</t>
  </si>
  <si>
    <t>244424 - Beto 23</t>
  </si>
  <si>
    <t>211610 - Sake Sushi Delivery</t>
  </si>
  <si>
    <t>114873 - Heladería Venecia - Devoto</t>
  </si>
  <si>
    <t>122197 - Buller - Recoleta</t>
  </si>
  <si>
    <t>131582 - Heladería Tino</t>
  </si>
  <si>
    <t>246431 - Co-Pain Boulangerie</t>
  </si>
  <si>
    <t>225065 - Sabor Restaurante.</t>
  </si>
  <si>
    <t>230226 - La Casa Blanca de Habana</t>
  </si>
  <si>
    <t>254146 - Andes Mercado - Almagro</t>
  </si>
  <si>
    <t>235561 - Ito Sushi</t>
  </si>
  <si>
    <t>256785 - TTOKKI - Comida Coreana  Ángel Carranza 1505</t>
  </si>
  <si>
    <t>259434 - Marchezzo - Lanus</t>
  </si>
  <si>
    <t>129565 - Tercer Tiempo</t>
  </si>
  <si>
    <t>232851 - Kuyén Devoto, Churros &amp; Chipá</t>
  </si>
  <si>
    <t>215262 - Boyacá Sazón Latina</t>
  </si>
  <si>
    <t>141357 - PASTA by Mauro Lacagnina</t>
  </si>
  <si>
    <t>134981 - Ropvel - Gastronomia Brasileña</t>
  </si>
  <si>
    <t>142416 - Palmyra Shawarma</t>
  </si>
  <si>
    <t>237319 - La Pizzeteria Nueva</t>
  </si>
  <si>
    <t>241538 - Pierino Pastelería</t>
  </si>
  <si>
    <t>142121 - El Viejo Vulcano</t>
  </si>
  <si>
    <t>15 - AJ Dulcinea</t>
  </si>
  <si>
    <t>113979 - La Gioconda</t>
  </si>
  <si>
    <t>202472 - La Chacha de Villa Pueyrredón</t>
  </si>
  <si>
    <t>111090 - Don Matute</t>
  </si>
  <si>
    <t>233786 - Quiero Mas Pan</t>
  </si>
  <si>
    <t>140626 - Café de la Plaza</t>
  </si>
  <si>
    <t>115374 - Petit Green</t>
  </si>
  <si>
    <t>236319 - Pinche Marias</t>
  </si>
  <si>
    <t>200649 - Gracias Madre</t>
  </si>
  <si>
    <t>221617 - Midani - Belgrano R</t>
  </si>
  <si>
    <t>150636 - Picsa</t>
  </si>
  <si>
    <t>213490 - Aravegans</t>
  </si>
  <si>
    <t>238363 - Che Taco Comida Mexicana</t>
  </si>
  <si>
    <t>187507 - Sushi Dag Full Service</t>
  </si>
  <si>
    <t>252577 - Piano Alto Av. Crámer 3140</t>
  </si>
  <si>
    <t>129206 - Feel in pita</t>
  </si>
  <si>
    <t>113081 - La Canastita</t>
  </si>
  <si>
    <t>141213 - Fiambrería en Familia</t>
  </si>
  <si>
    <t>238945 - La Pavoneta.</t>
  </si>
  <si>
    <t>249758 - el Boliche de Nico PALERMO</t>
  </si>
  <si>
    <t>133862 - Birkin - Nicaragua</t>
  </si>
  <si>
    <t>231274 - La Hilacha</t>
  </si>
  <si>
    <t>256218 - Iki Handrolls - Barra Japonesa</t>
  </si>
  <si>
    <t>111892 - La Particular de Virginio</t>
  </si>
  <si>
    <t>221437 - Red Frog</t>
  </si>
  <si>
    <t>248749 -  Sushi Koi  Balbin.</t>
  </si>
  <si>
    <t>226462 - Kisu Sushi Saavedra</t>
  </si>
  <si>
    <t>123287 - Dulces Sabores</t>
  </si>
  <si>
    <t>113275 - Mole Tacos</t>
  </si>
  <si>
    <t>256865 - el Litoral Flores Avenida Eva Perón 2501</t>
  </si>
  <si>
    <t>111331 - Rotiseria y Sandwicheria TASO 84</t>
  </si>
  <si>
    <t>132411 - Cantina China</t>
  </si>
  <si>
    <t>111928 - B Fresh</t>
  </si>
  <si>
    <t>166805 - Isla Negra Heladería</t>
  </si>
  <si>
    <t>244957 - Yes Ramen</t>
  </si>
  <si>
    <t>233512 - Aleppo</t>
  </si>
  <si>
    <t>205311 - Mc Helados Artesanales</t>
  </si>
  <si>
    <t>120253 - Carlitos Comida Peruana</t>
  </si>
  <si>
    <t>127217 - Enfrascados</t>
  </si>
  <si>
    <t>133202 - rincon hispano</t>
  </si>
  <si>
    <t>225708 - Olivino Empanadas</t>
  </si>
  <si>
    <t>255804 - la Azulada</t>
  </si>
  <si>
    <t>236790 - Vascas Tartas</t>
  </si>
  <si>
    <t>211818 - My Peru Nuevo</t>
  </si>
  <si>
    <t>213520 - Dame Sushi</t>
  </si>
  <si>
    <t>256566 - Crecia Bolleria Juncal 2179</t>
  </si>
  <si>
    <t>134027 - Nikkai Shokudo</t>
  </si>
  <si>
    <t>114639 - Scarlett Cakes - Soho</t>
  </si>
  <si>
    <t>124482 - Vasalissa - Alcorta Shopping</t>
  </si>
  <si>
    <t>129246 - Asian Cantina</t>
  </si>
  <si>
    <t>126744 - Josinerias</t>
  </si>
  <si>
    <t>223255 - Bastianno Pizzas &amp; Co</t>
  </si>
  <si>
    <t>131012 - Churrería Anandá</t>
  </si>
  <si>
    <t>241669 - La Farola Alvear</t>
  </si>
  <si>
    <t>225159 - Oi Tea Burger y Reposteria</t>
  </si>
  <si>
    <t>216536 - Enso Japan Food</t>
  </si>
  <si>
    <t>128444 - Albamonte</t>
  </si>
  <si>
    <t>259435 - Tienda de Pizzas y Empanadas - Av Entre Rios</t>
  </si>
  <si>
    <t>117726 - Del Fino Dulce</t>
  </si>
  <si>
    <t>118882 - Dalí Parrilla</t>
  </si>
  <si>
    <t>215822 - Ris Food</t>
  </si>
  <si>
    <t>220991 - Robertinho Food Belgrano - Comida Brasileña</t>
  </si>
  <si>
    <t>246806 - Bettys Burgers Adrogue</t>
  </si>
  <si>
    <t>135029 - El Último Bodegón</t>
  </si>
  <si>
    <t>115900 - Sky Pasteles</t>
  </si>
  <si>
    <t>241965 - Casa Vedra. Medialunas</t>
  </si>
  <si>
    <t>130910 - Los Orientales</t>
  </si>
  <si>
    <t>202531 - Big Dog Olazabal</t>
  </si>
  <si>
    <t>242060 - Yatasto Pizzeria Bar</t>
  </si>
  <si>
    <t>209833 - Parrilla Al Carbon Compadres</t>
  </si>
  <si>
    <t>215321 - Lucita Pizzeria_2</t>
  </si>
  <si>
    <t>248308 - Chimek</t>
  </si>
  <si>
    <t>210171 - Celesta</t>
  </si>
  <si>
    <t>126805 - Down Town Matías</t>
  </si>
  <si>
    <t>189643 - Don Angelo Gelato É Café Lavalle</t>
  </si>
  <si>
    <t>111390 - Al Fondo Hay Sitio</t>
  </si>
  <si>
    <t>225629 - Cookies Trinas Cake</t>
  </si>
  <si>
    <t>259313 - Féca Boyacá</t>
  </si>
  <si>
    <t>235332 - Manos Peruanas - Piedras</t>
  </si>
  <si>
    <t>118311 - Panadería Venezolana Donna</t>
  </si>
  <si>
    <t>112486 - Nazca, Sabores del Perú</t>
  </si>
  <si>
    <t>255272 - Sushi Koi - Centro</t>
  </si>
  <si>
    <t>116587 - Hierbabuena</t>
  </si>
  <si>
    <t>222249 - Cinna - 	Paraguay</t>
  </si>
  <si>
    <t>127305 - Lo de Fede</t>
  </si>
  <si>
    <t>190788 - Cinna - Carranza</t>
  </si>
  <si>
    <t>210956 - Restaurante Garden</t>
  </si>
  <si>
    <t>255471 - la Farola de Plaza Serrano</t>
  </si>
  <si>
    <t>241849 - Just Dream Foods Gluten Free</t>
  </si>
  <si>
    <t>234594 - Eduardo Gabriel Gallinares Lanche</t>
  </si>
  <si>
    <t>237635 - Cerro el Ávila - Rivadavia</t>
  </si>
  <si>
    <t>114857 - El Remanso</t>
  </si>
  <si>
    <t>113310 - Buenas Arepas - Belgrano</t>
  </si>
  <si>
    <t>253924 - la Popular Pizzeria de Primera</t>
  </si>
  <si>
    <t>114896 - Co-Pain Boulangerie - Caballito</t>
  </si>
  <si>
    <t>119484 - Xinxi Rotisería China</t>
  </si>
  <si>
    <t>251372 - Parrilla Sanabria Palermo</t>
  </si>
  <si>
    <t>227267 - Vieja Esquina</t>
  </si>
  <si>
    <t>214522 - Hofu Sushi</t>
  </si>
  <si>
    <t>219506 - Mailu Sushi</t>
  </si>
  <si>
    <t>244583 - Café Presto - Av Warnes</t>
  </si>
  <si>
    <t>251606 - Looking Sweet Ls</t>
  </si>
  <si>
    <t>134446 - pizza tempo lomas</t>
  </si>
  <si>
    <t>236443 - Vert</t>
  </si>
  <si>
    <t>215541 - Big Bang Cookies</t>
  </si>
  <si>
    <t>255308 - Heladeria S'mo</t>
  </si>
  <si>
    <t>139342 - Soma</t>
  </si>
  <si>
    <t>129654 - Pizza Gigante</t>
  </si>
  <si>
    <t>258012 - Eretz Cantina Israelí.</t>
  </si>
  <si>
    <t>233818 - mode café de especialidad</t>
  </si>
  <si>
    <t>190595 - Bar - Restaurante Sazón</t>
  </si>
  <si>
    <t>206080 - Multistorefull</t>
  </si>
  <si>
    <t>221466 - La Cocina de Ana Sabores de Mar</t>
  </si>
  <si>
    <t>244647 - Bbanddelivery</t>
  </si>
  <si>
    <t>252229 - Mealpro Av. Forest 435</t>
  </si>
  <si>
    <t>189475 - Ponzu Devoto</t>
  </si>
  <si>
    <t>139601 - Anatani Yummy and Gluten Free</t>
  </si>
  <si>
    <t>188423 - Coma Veggie</t>
  </si>
  <si>
    <t>111964 - Mwafi</t>
  </si>
  <si>
    <t>214474 - Kalimnos Gourmet</t>
  </si>
  <si>
    <t>141245 - Shangai Food</t>
  </si>
  <si>
    <t>253434 - Dolci Baires Flores</t>
  </si>
  <si>
    <t>112257 - Rigoletto</t>
  </si>
  <si>
    <t>263497 - Monster Cookies Belgrano</t>
  </si>
  <si>
    <t>114757 - La Casa de Maga - Santa Rita</t>
  </si>
  <si>
    <t>219274 - Ninina - Gorriti</t>
  </si>
  <si>
    <t>254735 - Foga Ahumados</t>
  </si>
  <si>
    <t>187566 - Taco God Av. Federico Lacroze 3522</t>
  </si>
  <si>
    <t>225231 - Atenti</t>
  </si>
  <si>
    <t>207487 - Catita Cafetín</t>
  </si>
  <si>
    <t>213002 - El Club Del Sushi Express</t>
  </si>
  <si>
    <t>123306 - Dorina Café</t>
  </si>
  <si>
    <t>185480 - Don Angelo Gelato É Café Urquiza</t>
  </si>
  <si>
    <t>131928 - El Sanjuanino - Barrio Norte</t>
  </si>
  <si>
    <t>113769 - La Pituca de Boedo</t>
  </si>
  <si>
    <t>242952 - Gracias Madre - Nuñez</t>
  </si>
  <si>
    <t>240493 - Cachapas Doña Rosa</t>
  </si>
  <si>
    <t>140536 - Tequeños Mochima</t>
  </si>
  <si>
    <t>127056 - Róncole Pane e Caffe Incas</t>
  </si>
  <si>
    <t>254745 - Churrería "los Tres Soles"</t>
  </si>
  <si>
    <t>205887 - Pizza Tandil Av. San Pedrito 496</t>
  </si>
  <si>
    <t>223890 - My Bagel - Store Once</t>
  </si>
  <si>
    <t>237726 - El caprichoso de la milanesa Caballito</t>
  </si>
  <si>
    <t>200115 - Un Amor de Vegano</t>
  </si>
  <si>
    <t>114434 - 8 Esquinas</t>
  </si>
  <si>
    <t>233581 - Louisiana Smokehouse</t>
  </si>
  <si>
    <t>133668 - Cevichepe</t>
  </si>
  <si>
    <t>212806 - Nomada Pan</t>
  </si>
  <si>
    <t>255790 - Borde y Repulgue Nazca</t>
  </si>
  <si>
    <t>227302 - Casa Roti</t>
  </si>
  <si>
    <t>246281 - Lemoulin de la Fleur - Talcahuano 888</t>
  </si>
  <si>
    <t>212341 - Farfur</t>
  </si>
  <si>
    <t>214891 - Mondongo And Coliflor</t>
  </si>
  <si>
    <t>190757 - Le Panem</t>
  </si>
  <si>
    <t>114595 - la Negra Chocolá Ibera</t>
  </si>
  <si>
    <t>234230 - Brissari Helados - Belgrano</t>
  </si>
  <si>
    <t>255244 - la Parrilla de Salgado - Mendoza</t>
  </si>
  <si>
    <t>138545 - Mercat Bonaire</t>
  </si>
  <si>
    <t>238338 - Kéfi - Restaurante Griego</t>
  </si>
  <si>
    <t>206429 - Costumbres Venezolanas Belgrano Amenábar 1536</t>
  </si>
  <si>
    <t>122575 - Pekin Bar de Pizzas - Colegiales</t>
  </si>
  <si>
    <t>202817 - Meishi Xuan</t>
  </si>
  <si>
    <t>253919 - Pizzería Mangia</t>
  </si>
  <si>
    <t>139347 - Frickman</t>
  </si>
  <si>
    <t>111620 - El Maiten Empanadas</t>
  </si>
  <si>
    <t>133452 - Two Churros - Bonpland</t>
  </si>
  <si>
    <t>234112 - Amitie Cafeteria Sin Gluten</t>
  </si>
  <si>
    <t>253948 - Barragan Loncheria y Cafe - Caballito</t>
  </si>
  <si>
    <t>115974 - Pastas Quiero Más</t>
  </si>
  <si>
    <t>249311 - Panaderia Olazabal</t>
  </si>
  <si>
    <t>130753 - Wakala Taste</t>
  </si>
  <si>
    <t>224137 - Tekeditos - Villa Crespo</t>
  </si>
  <si>
    <t>235407 - La Parrillita Del Pasaje</t>
  </si>
  <si>
    <t>258201 - Nacha Alto Avellaneda</t>
  </si>
  <si>
    <t>228702 - Las Manos Mágicas de Luzi Vegan</t>
  </si>
  <si>
    <t>215563 - Malabra</t>
  </si>
  <si>
    <t>219163 - Panaderia Amasando Futuro</t>
  </si>
  <si>
    <t>213001 - Don Diego Belgrano</t>
  </si>
  <si>
    <t>234115 - Tirate Al Vacio Parrilla</t>
  </si>
  <si>
    <t>243062 - Orizuru Tea Lab 1</t>
  </si>
  <si>
    <t>186929 - Dora Cocina Peruana</t>
  </si>
  <si>
    <t>237892 - Cuidate Vaca Lomas</t>
  </si>
  <si>
    <t>217105 - Cinnalovers</t>
  </si>
  <si>
    <t>226361 - Daves Cafe de Especialidad</t>
  </si>
  <si>
    <t>206407 - San Marzano Pizzeria Napoletana</t>
  </si>
  <si>
    <t>231098 - Gluten Free Point</t>
  </si>
  <si>
    <t>214419 - Merope Bar de Frutas</t>
  </si>
  <si>
    <t>253949 - Barragan Loncheria y Cafe - Palermo</t>
  </si>
  <si>
    <t>253782 - Sombrero Chino - Directorio</t>
  </si>
  <si>
    <t>111089 - Shawarma Dubai</t>
  </si>
  <si>
    <t>114824 - Terzo Helados - Floresta</t>
  </si>
  <si>
    <t>187605 - Mathuel Pizza</t>
  </si>
  <si>
    <t>246495 - Al Taglio Focacceria</t>
  </si>
  <si>
    <t>129665 - Mizuki Sushi</t>
  </si>
  <si>
    <t>226177 - Cevichepe Palermo</t>
  </si>
  <si>
    <t>222396 - El Rey Del Postre</t>
  </si>
  <si>
    <t>240212 - El Nuevo Hornito Villa del parque</t>
  </si>
  <si>
    <t>130979 - Ebro</t>
  </si>
  <si>
    <t>231763 - Morfi Al Paso</t>
  </si>
  <si>
    <t>221599 - Lima Ensaladas    - Almagro</t>
  </si>
  <si>
    <t>119388 - Pizza Obligada</t>
  </si>
  <si>
    <t>118542 - El Violin</t>
  </si>
  <si>
    <t>229440 - Plaza Restaurante Chino</t>
  </si>
  <si>
    <t>233522 - Confitería Super</t>
  </si>
  <si>
    <t>250707 - Hkt Baos Av. Olazábal 1771</t>
  </si>
  <si>
    <t>111162 - Parrilla la Casona</t>
  </si>
  <si>
    <t>251820 - Sale Chipa Belgrano</t>
  </si>
  <si>
    <t>126869 - Baviera</t>
  </si>
  <si>
    <t>246171 - Emperrate Caballito</t>
  </si>
  <si>
    <t>255623 - Borde y Repulgue Hurligham</t>
  </si>
  <si>
    <t>255368 - Medialunas Del Abuelo de Temperley</t>
  </si>
  <si>
    <t>251900 - Star Sushi</t>
  </si>
  <si>
    <t>210933 - Yujin Sushibar</t>
  </si>
  <si>
    <t>258499 - Atelier Fuerza Devoto</t>
  </si>
  <si>
    <t>125651 - Ninina - Holmberg</t>
  </si>
  <si>
    <t>200346 - Berko Go Morfi</t>
  </si>
  <si>
    <t>225006 - La Puerta Roja</t>
  </si>
  <si>
    <t>123390 - TequezuelAR</t>
  </si>
  <si>
    <t>114288 - La Botica Sefaradi sin Tacc</t>
  </si>
  <si>
    <t>232715 - Adaggio Gelato &amp; Café - Belgrano</t>
  </si>
  <si>
    <t>252447 - El Rey Del Postre - Lugano</t>
  </si>
  <si>
    <t>185634 - Pizzeria Rinconada</t>
  </si>
  <si>
    <t>244584 - Café Presto - Av Salvador Maria Del Carril</t>
  </si>
  <si>
    <t>256951 - Ugá Coffee House Avenida Ángel Gallardo 816</t>
  </si>
  <si>
    <t>241141 - La Unión Gluten Free Caballito - Av. la Plata</t>
  </si>
  <si>
    <t>128881 - Glumy</t>
  </si>
  <si>
    <t>230501 - La Nova Viola</t>
  </si>
  <si>
    <t>141844 - Rustica Peruana</t>
  </si>
  <si>
    <t>212025 - Celigourmet - Av Cabildo 3951</t>
  </si>
  <si>
    <t>120383 - Jade Sin Tacc</t>
  </si>
  <si>
    <t>247252 - Barragan Cantina</t>
  </si>
  <si>
    <t>211028 - Hamburguesa Fuera de Serie -- Urquiza</t>
  </si>
  <si>
    <t>257814 - Lisboa</t>
  </si>
  <si>
    <t>229915 - Fiorentina Colegiales</t>
  </si>
  <si>
    <t>228570 - Troyer Pasteleria</t>
  </si>
  <si>
    <t>136306 - La Casa de Maga - Villa Real</t>
  </si>
  <si>
    <t>127186 - Piba - Cerviño</t>
  </si>
  <si>
    <t>251721 - Sushi Wa Ituzaingo</t>
  </si>
  <si>
    <t>260126 - Café Presto - Baigorria</t>
  </si>
  <si>
    <t>251565 - Hey Bro Burger Caballito</t>
  </si>
  <si>
    <t>121798 - Chang Jiang</t>
  </si>
  <si>
    <t>202622 - Comida Árabe Libanesa Wayub</t>
  </si>
  <si>
    <t>126217 - Cosa Nostraa</t>
  </si>
  <si>
    <t>214415 - Rifi Comida Rabe</t>
  </si>
  <si>
    <t>250959 - el Heladero Av. Olazábal 4138</t>
  </si>
  <si>
    <t>224313 - Gluten Free Lomas</t>
  </si>
  <si>
    <t>227413 - Burger Up - Emilio Castro</t>
  </si>
  <si>
    <t>124370 - Las Margaritas</t>
  </si>
  <si>
    <t>140938 - Tabene</t>
  </si>
  <si>
    <t>228627 - La Nueva Muguet</t>
  </si>
  <si>
    <t>224867 - Totti - Pinsa Di Roma</t>
  </si>
  <si>
    <t>142478 - Coliseo de las Minutas</t>
  </si>
  <si>
    <t>256150 - la Bichi Doctor Marcos M. de Avellaneda 1080</t>
  </si>
  <si>
    <t>129563 - Piola</t>
  </si>
  <si>
    <t>223603 - Rucio Moro Urban Food</t>
  </si>
  <si>
    <t>259970 - Tenti AR - Talcahuano</t>
  </si>
  <si>
    <t>249642 - Shibuya - Olazabal</t>
  </si>
  <si>
    <t>212677 - Shawarma Bembos</t>
  </si>
  <si>
    <t>245220 - Satana Pizza</t>
  </si>
  <si>
    <t>111837 - Import Coffee Company - Esmeralda</t>
  </si>
  <si>
    <t>217179 - Mochica Cocina Peruana</t>
  </si>
  <si>
    <t>112700 - La Esperanza De Los Ascurra - Villa Crespo</t>
  </si>
  <si>
    <t>250002 - Hinomaru</t>
  </si>
  <si>
    <t>220969 - Shawarma Nur el Aine</t>
  </si>
  <si>
    <t>239551 - Mein Sushi Villa Crespo</t>
  </si>
  <si>
    <t>225344 - Fare Pinsa y Vermú</t>
  </si>
  <si>
    <t>127053 - Jerome - Palermo</t>
  </si>
  <si>
    <t>202503 - Lucita Pizzeria</t>
  </si>
  <si>
    <t>234474 - Yoyi</t>
  </si>
  <si>
    <t>248347 - La Casita Pizzas y Empanadas</t>
  </si>
  <si>
    <t>130073 - Bar de Cao</t>
  </si>
  <si>
    <t>44 - Mar de sabores</t>
  </si>
  <si>
    <t>225652 - Brave</t>
  </si>
  <si>
    <t>248117 - A Raja Cincha</t>
  </si>
  <si>
    <t>183 - Bartola Craft</t>
  </si>
  <si>
    <t>234293 - Mein Sushi</t>
  </si>
  <si>
    <t>245681 - Tienda de Delicias Rioja</t>
  </si>
  <si>
    <t>231611 - Lo de Jose</t>
  </si>
  <si>
    <t>112817 - Vasalissa - Recoleta</t>
  </si>
  <si>
    <t>241158 - Empanada Club</t>
  </si>
  <si>
    <t>129977 - I Fresh Market</t>
  </si>
  <si>
    <t>112506 - Saverio - Av San Juan</t>
  </si>
  <si>
    <t>211754 - Kick Off Banfield</t>
  </si>
  <si>
    <t>249722 - Cruz Omakase - Amenabar</t>
  </si>
  <si>
    <t>118166 - Rob's Churros Recoleta</t>
  </si>
  <si>
    <t>204952 - Tequenos Addiction Lomas</t>
  </si>
  <si>
    <t>134893 - Don Vito Parrilla</t>
  </si>
  <si>
    <t>212005 - Tataki Restaurante Peruano</t>
  </si>
  <si>
    <t>151260 - Grana Pasteleria</t>
  </si>
  <si>
    <t>200238 - Bacanos Colombian Food Agüero 2355</t>
  </si>
  <si>
    <t>248252 - Churros el 13 - Maipú</t>
  </si>
  <si>
    <t>257962 - la Brava Burger - Saavedra</t>
  </si>
  <si>
    <t>130047 - Rotisería Miramar - San Juan</t>
  </si>
  <si>
    <t>128839 - The Oldest Bar Colegiales</t>
  </si>
  <si>
    <t>228178 - Sintaxis Gluten Free - Villa Urquiza</t>
  </si>
  <si>
    <t>258985 - Rioba Bodegón</t>
  </si>
  <si>
    <t>125423 - Panadería Las Esclavas</t>
  </si>
  <si>
    <t>127190 - Pibä - República Dominicana</t>
  </si>
  <si>
    <t>111482 - Velvet</t>
  </si>
  <si>
    <t>236634 - Tacos &amp; Burros San Telmo</t>
  </si>
  <si>
    <t>239865 - Helados Montalbano</t>
  </si>
  <si>
    <t>215412 - Philly Lanus</t>
  </si>
  <si>
    <t>114379 - Baraba Resto</t>
  </si>
  <si>
    <t>188447 - Rocky Burgers</t>
  </si>
  <si>
    <t>206036 - La Budega Del Sandwich</t>
  </si>
  <si>
    <t>225872 - Atiko Villa Del Parque</t>
  </si>
  <si>
    <t>230577 - Leña - Palermo</t>
  </si>
  <si>
    <t>134825 - del duende</t>
  </si>
  <si>
    <t>251291 - Helados Dafna</t>
  </si>
  <si>
    <t>119675 - Chaggie</t>
  </si>
  <si>
    <t>225337 - merengue floresta</t>
  </si>
  <si>
    <t>226920 - Dolce Crush</t>
  </si>
  <si>
    <t>238531 - Crazy Brownie Devoto</t>
  </si>
  <si>
    <t>220553 - Montalbano Devoto</t>
  </si>
  <si>
    <t>135260 - Flora Medialunas</t>
  </si>
  <si>
    <t>209308 - Don Armando Microcentro</t>
  </si>
  <si>
    <t>207122 - Operación Tabule</t>
  </si>
  <si>
    <t>121936 - Terzo Helados- Flores</t>
  </si>
  <si>
    <t>113774 - Punch Curry</t>
  </si>
  <si>
    <t>116404 - El Rey del Pollo - Emilio Castro</t>
  </si>
  <si>
    <t>119944 - Punta Moreno - Almagro</t>
  </si>
  <si>
    <t>127189 - Pibä - Gurruchaga</t>
  </si>
  <si>
    <t>215676 - Yafo Kosher</t>
  </si>
  <si>
    <t>127187 - Pibä - Cerrito</t>
  </si>
  <si>
    <t>139830 - Dorina Piccola</t>
  </si>
  <si>
    <t>209298 - la Sangucheria Buenos Aires</t>
  </si>
  <si>
    <t>255423 - God Burger</t>
  </si>
  <si>
    <t>259603 - Borde y Repulgue Avellaneda</t>
  </si>
  <si>
    <t>228576 - Shufa Cap. Gral. Ramón Freire 896</t>
  </si>
  <si>
    <t>213433 - Brothers Express</t>
  </si>
  <si>
    <t>240716 - La Nota  Sushi</t>
  </si>
  <si>
    <t>211315 - Relicioso</t>
  </si>
  <si>
    <t>246532 - D' Ippo</t>
  </si>
  <si>
    <t>121756 - Pizzería La Paz Resto Bar</t>
  </si>
  <si>
    <t>129395 - Cala Pizza - Nordelta</t>
  </si>
  <si>
    <t>253954 - Chegu - Sandwiches de Milanesa Estilo Tucumano</t>
  </si>
  <si>
    <t>243587 - La Farola Del Obelisco</t>
  </si>
  <si>
    <t>215423 - Fulgor Café</t>
  </si>
  <si>
    <t>116559 - Pizzería Flipper</t>
  </si>
  <si>
    <t>111617 - Cimino R - Naón</t>
  </si>
  <si>
    <t>111499 - Les Croquants - Colegiales</t>
  </si>
  <si>
    <t>185299 - Zona Cero Pizzería</t>
  </si>
  <si>
    <t>232714 - La Confianza Ituzaingo</t>
  </si>
  <si>
    <t>132623 -  Impala Caballito Pizzas</t>
  </si>
  <si>
    <t>243788 - El Egipcio</t>
  </si>
  <si>
    <t>189179 - Tequentinos</t>
  </si>
  <si>
    <t>216141 - Che Mono Resto</t>
  </si>
  <si>
    <t>255879 - The Best Chocotorta In Town</t>
  </si>
  <si>
    <t>115393 - La Mazza</t>
  </si>
  <si>
    <t>247096 - Taso Light 84</t>
  </si>
  <si>
    <t>229928 - Luxenburger Recoleta</t>
  </si>
  <si>
    <t>242998 - Chifa Pe</t>
  </si>
  <si>
    <t>271 - Bakano - Cerviño</t>
  </si>
  <si>
    <t>245170 - El Legado Ii</t>
  </si>
  <si>
    <t>139941 - ZM</t>
  </si>
  <si>
    <t>135954 - Don Cipriano</t>
  </si>
  <si>
    <t>116159 - Celsius</t>
  </si>
  <si>
    <t>139105 - El Club del Sushi</t>
  </si>
  <si>
    <t>118799 - Murad</t>
  </si>
  <si>
    <t>251623 - Le-Ce Comuna 11</t>
  </si>
  <si>
    <t>127017 - Gurrufio Deli</t>
  </si>
  <si>
    <t>219536 - Sabor Colonial Ii</t>
  </si>
  <si>
    <t>256555 - Micumán - Sanguches y Empanadas Tucumanas Soler 3573</t>
  </si>
  <si>
    <t>247196 - Kaido Cafe</t>
  </si>
  <si>
    <t>251610 - Sietedos Bolívar 347</t>
  </si>
  <si>
    <t>187321 - Napo Pizza Araujo 174</t>
  </si>
  <si>
    <t>111230 - My Sushi</t>
  </si>
  <si>
    <t>241662 - Le Panem Av. Boedo</t>
  </si>
  <si>
    <t>214901 - Mochima Recoleta</t>
  </si>
  <si>
    <t>242199 - Dani Pasteleria</t>
  </si>
  <si>
    <t>235955 - La Cabaña Av Alici</t>
  </si>
  <si>
    <t>255805 - Mucho Cafe de Especialidad</t>
  </si>
  <si>
    <t>228880 - Simple, Comidas Con Sabor a Hogar</t>
  </si>
  <si>
    <t>128794 - El Horno de Medio Oriente</t>
  </si>
  <si>
    <t>125133 - Como en Perú</t>
  </si>
  <si>
    <t>252464 - la Argentina de Lomas - Meeks</t>
  </si>
  <si>
    <t>219326 - La Luciana</t>
  </si>
  <si>
    <t>238664 - Sansei</t>
  </si>
  <si>
    <t>243002 - Enri’s</t>
  </si>
  <si>
    <t>206477 - Tequenos Addiction</t>
  </si>
  <si>
    <t>212028 - Vickens Helados</t>
  </si>
  <si>
    <t>222334 - Paf  Pastas</t>
  </si>
  <si>
    <t>151221 - Attenti al Lupo</t>
  </si>
  <si>
    <t>243511 - Shawarma Mwafi - Recoleta</t>
  </si>
  <si>
    <t>221654 - Culpina</t>
  </si>
  <si>
    <t>234885 - Palmyra Shawarmas</t>
  </si>
  <si>
    <t>133162 - Kiwi Delivery by Sushi Tek</t>
  </si>
  <si>
    <t>219280 - La Mia Casa</t>
  </si>
  <si>
    <t>250532 - Maracaibo.ar</t>
  </si>
  <si>
    <t>188231 - los nonos de barracas.. Isabel la Católica 1212</t>
  </si>
  <si>
    <t>119078 - El Caprichoso de la Pizza</t>
  </si>
  <si>
    <t>215908 - Chévere Food</t>
  </si>
  <si>
    <t>217586 - Logs Hamburguesas Ahumadas</t>
  </si>
  <si>
    <t>250213 - Borde-Pizza Con Borde Relleno</t>
  </si>
  <si>
    <t>136262 - Enpicada</t>
  </si>
  <si>
    <t>231842 - El Galpón - Parrilla</t>
  </si>
  <si>
    <t>235011 - Naty Blacher Cocina</t>
  </si>
  <si>
    <t>185519 - La Union Sandwicherias</t>
  </si>
  <si>
    <t>129701 - Pizza Rica - Gral Mitre</t>
  </si>
  <si>
    <t>129434 - Central Pan - Corrientes</t>
  </si>
  <si>
    <t>112458 - Leny San</t>
  </si>
  <si>
    <t>256863 - Pizzaxmetro</t>
  </si>
  <si>
    <t>220493 - Valore Coffee Company</t>
  </si>
  <si>
    <t>135199 - Jaks Food - Tequeños y Empanadas</t>
  </si>
  <si>
    <t>141317 - Milanesa Devoto</t>
  </si>
  <si>
    <t>200077 - Entre Amigos</t>
  </si>
  <si>
    <t>128838 - Ronconcon</t>
  </si>
  <si>
    <t>262185 - Naty Blacher Cocina Ar Buenos Aires.</t>
  </si>
  <si>
    <t>244586 - Café Presto - Av Alvarez Jonte</t>
  </si>
  <si>
    <t>127333 - Naturity</t>
  </si>
  <si>
    <t>270 - Bakano - Agüero</t>
  </si>
  <si>
    <t>162 - Crazy Wings</t>
  </si>
  <si>
    <t>250557 - el Buen Argento</t>
  </si>
  <si>
    <t>244587 - Lo Del Santo</t>
  </si>
  <si>
    <t>142373 - Ophelia Cakes</t>
  </si>
  <si>
    <t>210280 - Catanzaro</t>
  </si>
  <si>
    <t>238012 - Tona S Cafe</t>
  </si>
  <si>
    <t>241684 - Manos Criollas</t>
  </si>
  <si>
    <t>227872 - Sam Canillas</t>
  </si>
  <si>
    <t>236367 - Kaizen Casa Sushi</t>
  </si>
  <si>
    <t>142582 - Comida China</t>
  </si>
  <si>
    <t>209962 - Joy Burgers - Belgrano</t>
  </si>
  <si>
    <t>222088 - Heladería Venecia</t>
  </si>
  <si>
    <t>122138 - Il Volo - Boedo</t>
  </si>
  <si>
    <t>128741 - Pizza Rica - Paternal</t>
  </si>
  <si>
    <t>206568 - Repanas</t>
  </si>
  <si>
    <t>235521 - Green &amp; Sea - Alto Palermo</t>
  </si>
  <si>
    <t>219288 - los Angeles - Pastelería y Sandwichería</t>
  </si>
  <si>
    <t>213800 - Santos Cafe Brunch</t>
  </si>
  <si>
    <t>240410 - Estamos Locos X Las Milanesas Lomas</t>
  </si>
  <si>
    <t>121961 - Kpacho's Cakes</t>
  </si>
  <si>
    <t>248384 - Dragon Sushi Palermo</t>
  </si>
  <si>
    <t>128602 - El Mono Gourmet - Devoto</t>
  </si>
  <si>
    <t>244394 - Typica Cafe de Especialidad</t>
  </si>
  <si>
    <t>184068 - El Club Del Bajon 1</t>
  </si>
  <si>
    <t>230351 - Puntos de Encuentro</t>
  </si>
  <si>
    <t>238930 - Mendrugo</t>
  </si>
  <si>
    <t>114650 - Maricafé</t>
  </si>
  <si>
    <t>116590 - The Pizza Otl</t>
  </si>
  <si>
    <t>207890 - Sancheto.ba</t>
  </si>
  <si>
    <t>142398 - Moisha Bakery - Pedraza</t>
  </si>
  <si>
    <t>256756 - Cero Cafe de Origen Avenida Congreso 5080</t>
  </si>
  <si>
    <t>215153 - Croque Madame Recoleta</t>
  </si>
  <si>
    <t>243128 - Sabores Del Mundo - Belgrano</t>
  </si>
  <si>
    <t>214944 - Bar Español</t>
  </si>
  <si>
    <t>233688 - Dolce Italia Helado Artesanal</t>
  </si>
  <si>
    <t>230774 - Miaukies - Tienda De Galletas</t>
  </si>
  <si>
    <t>138549 - La Nonna - Vicente Lopez</t>
  </si>
  <si>
    <t>250740 - la Pescadería - Cocina de Mar Nuñez</t>
  </si>
  <si>
    <t>240768 - Katzen Haus</t>
  </si>
  <si>
    <t>138546 - La Nonna - Nazca</t>
  </si>
  <si>
    <t>140690 - Callaci Pizza</t>
  </si>
  <si>
    <t>237283 - Shufa Brasas</t>
  </si>
  <si>
    <t>246531 - Pizzeria Victor</t>
  </si>
  <si>
    <t>125434 - Cata Tienda de Calzone - Barracas</t>
  </si>
  <si>
    <t>114582 - La Juvenil - Almagro</t>
  </si>
  <si>
    <t>121589 - Dolci Baires</t>
  </si>
  <si>
    <t>245617 - Mikhuna Nikkei Honduras</t>
  </si>
  <si>
    <t>210465 - Poch Sandwiches</t>
  </si>
  <si>
    <t>250724 - Bulevar San Telmo Av. Caseros 438</t>
  </si>
  <si>
    <t>112440 - Helados Enzo</t>
  </si>
  <si>
    <t>232177 - Piba - Recoleta</t>
  </si>
  <si>
    <t>114760 - Panadería Árabe Fatay</t>
  </si>
  <si>
    <t>225318 - Merengue Panadería y Confitería</t>
  </si>
  <si>
    <t>111847 - Saverio - Caballito</t>
  </si>
  <si>
    <t>212503 - Rico y Bueno</t>
  </si>
  <si>
    <t>248900 - El Pollo Dorado 484</t>
  </si>
  <si>
    <t>213267 - Cocina Armenia Anush</t>
  </si>
  <si>
    <t>226067 - Café Ditali</t>
  </si>
  <si>
    <t>233304 - Henko Sushi</t>
  </si>
  <si>
    <t>210618 - Bryant</t>
  </si>
  <si>
    <t>241004 - Kuyén Agronomia, Churros &amp; Chipá</t>
  </si>
  <si>
    <t>140812 - Nausicaä Helados</t>
  </si>
  <si>
    <t>216864 - Al Sheik Restaurant</t>
  </si>
  <si>
    <t>256008 - Ruskaa Sushi</t>
  </si>
  <si>
    <t>123149 -  MAGAZZINO Recoleta</t>
  </si>
  <si>
    <t>231038 - Uni Soju Bar</t>
  </si>
  <si>
    <t>235091 - Lordie</t>
  </si>
  <si>
    <t>244992 - Kick Off Adrogue</t>
  </si>
  <si>
    <t>239570 - Arepas La Reina</t>
  </si>
  <si>
    <t>239593 - La Artesanal Tienda de Pastas</t>
  </si>
  <si>
    <t>240375 - Tyvo Sandwicheria</t>
  </si>
  <si>
    <t>224620 - Los Muchachos de Punto y Banca</t>
  </si>
  <si>
    <t>230758 - The Nyc Cookie</t>
  </si>
  <si>
    <t>251983 - Bulevar Parque Patricios</t>
  </si>
  <si>
    <t>246067 - Mikhuna Nikkei Maipu</t>
  </si>
  <si>
    <t>254956 - Tfc Burger</t>
  </si>
  <si>
    <t>236115 - Rotiseria y Sandwicheria TASO Colon</t>
  </si>
  <si>
    <t>238525 - Brasil Cafe Pizza Burger</t>
  </si>
  <si>
    <t>254837 - Vastarda Pasteleria Vegana Monroe 2005</t>
  </si>
  <si>
    <t>257029 - de Angeles Dulce y Salado</t>
  </si>
  <si>
    <t>189453 - Keira Sushi</t>
  </si>
  <si>
    <t>167060 - terzo cafe</t>
  </si>
  <si>
    <t>235281 - Nb Delicias</t>
  </si>
  <si>
    <t>227196 - Pizza a la Parrilla Jah</t>
  </si>
  <si>
    <t>111484 - Kune</t>
  </si>
  <si>
    <t>224683 - La Tana Pizzas</t>
  </si>
  <si>
    <t>116317 - Pal Karajo</t>
  </si>
  <si>
    <t>246577 - Konos By Katsu</t>
  </si>
  <si>
    <t>255738 - Chop Suey House</t>
  </si>
  <si>
    <t>120981 - Mi Par</t>
  </si>
  <si>
    <t>126962 - Quechua</t>
  </si>
  <si>
    <t>216573 - Appore Heladería - Villa Crespo</t>
  </si>
  <si>
    <t>129582 - La Estación</t>
  </si>
  <si>
    <t>189640 - Teke On</t>
  </si>
  <si>
    <t>242769 - Er Maracucho Al Paso</t>
  </si>
  <si>
    <t>126378 - La Estrella Federal</t>
  </si>
  <si>
    <t>111166 - Heladería Vanshelato Microcentro</t>
  </si>
  <si>
    <t>122287 - Marlon</t>
  </si>
  <si>
    <t>205465 - Pastrypanas Ayacucho 503 Ayacucho 503</t>
  </si>
  <si>
    <t>112163 - Sushi Phone</t>
  </si>
  <si>
    <t>115626 - Baronia Helados</t>
  </si>
  <si>
    <t>244883 - Lolet Bakery</t>
  </si>
  <si>
    <t>249428 - Gegham Martirosyan</t>
  </si>
  <si>
    <t>225158 - 10 Recetas Japonesas</t>
  </si>
  <si>
    <t>216481 - Tuk Tak</t>
  </si>
  <si>
    <t>235717 - Nawebona</t>
  </si>
  <si>
    <t>225502 - Naija</t>
  </si>
  <si>
    <t>245496 - Tequeups</t>
  </si>
  <si>
    <t>139431 - Pasta Rossa</t>
  </si>
  <si>
    <t>254420 - Leoparda Pizza Napoletana</t>
  </si>
  <si>
    <t>204949 - The Cookie Boutique Yatay 1024</t>
  </si>
  <si>
    <t>229402 - Los Genoveses</t>
  </si>
  <si>
    <t>135679 - El Chef Pizzeria</t>
  </si>
  <si>
    <t>243118 - Merienda Café</t>
  </si>
  <si>
    <t>205104 - Kito Pizza Adrogué</t>
  </si>
  <si>
    <t>112820 - Helader?a Italia.</t>
  </si>
  <si>
    <t>240763 - 5 Pala Romana</t>
  </si>
  <si>
    <t>189635 - Reina Marquesa</t>
  </si>
  <si>
    <t>235897 - Biblos Echeverria</t>
  </si>
  <si>
    <t>245267 - Sra. Tabla</t>
  </si>
  <si>
    <t>208564 - Leña Ayacucho</t>
  </si>
  <si>
    <t>130852 - Palato Helados</t>
  </si>
  <si>
    <t>186436 - Próspero Velazco - Goyena</t>
  </si>
  <si>
    <t>210960 - Raval San Martín 565</t>
  </si>
  <si>
    <t>140971 - Napule Tentazione</t>
  </si>
  <si>
    <t>256251 - Chipa Cala</t>
  </si>
  <si>
    <t>244558 - Chálu</t>
  </si>
  <si>
    <t>114649 - Brava</t>
  </si>
  <si>
    <t>243517 - Jackie Platos Nikkei</t>
  </si>
  <si>
    <t>242276 - Ourense Café Bosch</t>
  </si>
  <si>
    <t>215442 - Big Dog Corrientes</t>
  </si>
  <si>
    <t>222454 - Picadasya Bielsa</t>
  </si>
  <si>
    <t>238636 - Questo Pizzeria</t>
  </si>
  <si>
    <t>141892 - Demone Pizza</t>
  </si>
  <si>
    <t>209382 - La Bianca Pizzas y Empanadas</t>
  </si>
  <si>
    <t>231972 - Chetal</t>
  </si>
  <si>
    <t>184060 - Próspero Velazco - Cañitas</t>
  </si>
  <si>
    <t>245285 - Diavola Food</t>
  </si>
  <si>
    <t>128742 - Pizza Rica - Villa Crespo</t>
  </si>
  <si>
    <t>230948 - Charper</t>
  </si>
  <si>
    <t>246641 - El Rey de las Milanesas XXL</t>
  </si>
  <si>
    <t>211747 - Kick Off Lomas.</t>
  </si>
  <si>
    <t>190573 - Castillos Del Sur</t>
  </si>
  <si>
    <t>222099 - El Caprichoso de la Pizza.</t>
  </si>
  <si>
    <t>263978 - Barragan Loncheria y Cafe - Saavedra</t>
  </si>
  <si>
    <t>126945 - Basa</t>
  </si>
  <si>
    <t>233952 - Panaderia La Dulce Villa Luro</t>
  </si>
  <si>
    <t>129974 - I Central Market</t>
  </si>
  <si>
    <t>184851 - Amicci Pizzas y Empanadas</t>
  </si>
  <si>
    <t>118406 - La Cocina de Matias - Libre de Gluten</t>
  </si>
  <si>
    <t>116176 - The Embers - Belgrano</t>
  </si>
  <si>
    <t>251259 - Del Rio Cantina</t>
  </si>
  <si>
    <t>248575 - Fidemar Sushi Lomas Del Mirador</t>
  </si>
  <si>
    <t>114955 - Que Churro</t>
  </si>
  <si>
    <t>118824 - Fax</t>
  </si>
  <si>
    <t>232929 - Dragon Dorado Belgrano</t>
  </si>
  <si>
    <t>236851 - Arlitas - Pollo Frito</t>
  </si>
  <si>
    <t>151191 - La Cocina Del Pana</t>
  </si>
  <si>
    <t>244904 - Panaderia Dulce Esquina</t>
  </si>
  <si>
    <t>134990 - Warren Cafe</t>
  </si>
  <si>
    <t>214144 - Fabrica de Pastas Rosso</t>
  </si>
  <si>
    <t>231496 - Oh que Sushi</t>
  </si>
  <si>
    <t>188429 - Burger Up - Rivadavia</t>
  </si>
  <si>
    <t>219275 - Ninina - Solar</t>
  </si>
  <si>
    <t>208690 - Don Carlos Monte Grande</t>
  </si>
  <si>
    <t>136401 - Kikiriki</t>
  </si>
  <si>
    <t>221010 - Boba Burger Organic</t>
  </si>
  <si>
    <t>251566 - Chino Central Restaurant Av. Rivadavia 656</t>
  </si>
  <si>
    <t>246057 - Emperrate Av. los Incas</t>
  </si>
  <si>
    <t>244585 - Café Presto - Av Lope de Vega</t>
  </si>
  <si>
    <t>232036 - Atelier Cookies y Brownies</t>
  </si>
  <si>
    <t>232085 - EL QUINCHO PARRILLA CERVECERIA</t>
  </si>
  <si>
    <t>215634 - Deltoro - Irigoyen</t>
  </si>
  <si>
    <t>246056 - Emperrate Paraguay</t>
  </si>
  <si>
    <t>216777 - Vinnies</t>
  </si>
  <si>
    <t>119794 - Sukha</t>
  </si>
  <si>
    <t>236415 - Uribe Bakes</t>
  </si>
  <si>
    <t>249752 - Tropiroll</t>
  </si>
  <si>
    <t>130351 - Don Bruno Villa del Parque</t>
  </si>
  <si>
    <t>257065 - Doñas - Bocas de Fuego</t>
  </si>
  <si>
    <t>222452 - Picadasya Olivos</t>
  </si>
  <si>
    <t>127022 - The Market Pops &amp; Bubbles</t>
  </si>
  <si>
    <t>151317 - Churrasquería Deliclub</t>
  </si>
  <si>
    <t>122827 - Ranchillos</t>
  </si>
  <si>
    <t>244525 - Estancias Don Carlos</t>
  </si>
  <si>
    <t>241566 - Burritos Mexicolombianos</t>
  </si>
  <si>
    <t>180681 - Heladería Lekker - Floresta</t>
  </si>
  <si>
    <t>228790 - Pru</t>
  </si>
  <si>
    <t>219034 - Jalá</t>
  </si>
  <si>
    <t>242221 - La Garage</t>
  </si>
  <si>
    <t>254360 - Shelby Burgers</t>
  </si>
  <si>
    <t>187649 - Canal Shi</t>
  </si>
  <si>
    <t>245716 - El Bodegón de Benito</t>
  </si>
  <si>
    <t>248281 - Forno di Paolo</t>
  </si>
  <si>
    <t>241032 - Farfalla Pastas Italianas</t>
  </si>
  <si>
    <t>253937 - la Creperia Lomitas</t>
  </si>
  <si>
    <t>248214 - Burger Up Donato</t>
  </si>
  <si>
    <t>229005 - Pablos Restó &amp; Pastelería</t>
  </si>
  <si>
    <t>258902 - Day Bianco Pasteleria Moreno 1326</t>
  </si>
  <si>
    <t>121277 - Ricky's Fried Chicken</t>
  </si>
  <si>
    <t>200628 - Piatto Rosso - Fábrica de Pastas</t>
  </si>
  <si>
    <t>225975 - Cesta Saavedra</t>
  </si>
  <si>
    <t>221349 - Ferreiro</t>
  </si>
  <si>
    <t>251273 - York Cookies Lomitas</t>
  </si>
  <si>
    <t>260615 - Lo de Mario San Martin</t>
  </si>
  <si>
    <t>239302 - Pizza Cheap</t>
  </si>
  <si>
    <t>124480 - Vasalissa - Martínez</t>
  </si>
  <si>
    <t>227543 - Der Grund Lomas</t>
  </si>
  <si>
    <t>114826 - Terzo Helados - Villa Luro</t>
  </si>
  <si>
    <t>Pokes</t>
  </si>
  <si>
    <t>211516 - Para Poke Bowl</t>
  </si>
  <si>
    <t>257357 - Chipería los Misioneros Avenida Hipólito Yrigoyen 2772</t>
  </si>
  <si>
    <t>119841 - Cuidate Vaca Lanus Oeste</t>
  </si>
  <si>
    <t>128452 - Green Factory</t>
  </si>
  <si>
    <t>248159 - Il Trento - Cabildo</t>
  </si>
  <si>
    <t>114958 - Helados Roma</t>
  </si>
  <si>
    <t>240047 - Punto Vegano Belgrano</t>
  </si>
  <si>
    <t>221538 - Chef Point 365</t>
  </si>
  <si>
    <t>231276 - Gluten Free Point - San Isidro</t>
  </si>
  <si>
    <t>136473 - El Toral</t>
  </si>
  <si>
    <t>255500 - Relevo Rotiseria</t>
  </si>
  <si>
    <t>245968 - Pizza Cheap Monte Grande</t>
  </si>
  <si>
    <t>215517 - Via Varese Cabildo I</t>
  </si>
  <si>
    <t>114240 - Boken - Recoleta</t>
  </si>
  <si>
    <t>243113 - La Caldera Resto</t>
  </si>
  <si>
    <t>253302 - Helados Cabaña Tuyú Belgrano R y Urquiza</t>
  </si>
  <si>
    <t>221641 - Hierbabuena Organic Patisserie</t>
  </si>
  <si>
    <t>252972 - Malinche</t>
  </si>
  <si>
    <t>231015 - Arthur Food</t>
  </si>
  <si>
    <t>241098 - Pizza Figaro Lomas</t>
  </si>
  <si>
    <t>223191 - Keto Go Market Caballito</t>
  </si>
  <si>
    <t>217354 - SHIHAN SUSHI</t>
  </si>
  <si>
    <t>241146 - Merienda Restaurante Palermo</t>
  </si>
  <si>
    <t>234888 - Anippe</t>
  </si>
  <si>
    <t>238235 - El Caprichoso de la Milanesa Boedo</t>
  </si>
  <si>
    <t>247056 - Cocina como en Casa</t>
  </si>
  <si>
    <t>114971 - Pinchos</t>
  </si>
  <si>
    <t>246365 - Huacatay</t>
  </si>
  <si>
    <t>214730 - Karu Paraguay</t>
  </si>
  <si>
    <t>134205 - Tequeñines</t>
  </si>
  <si>
    <t>217658 - De Boca en Boca</t>
  </si>
  <si>
    <t>249066 - Cucina By Clau</t>
  </si>
  <si>
    <t>112022 - Hamburgueseria IPA Villa Crespo</t>
  </si>
  <si>
    <t>248222 - Nalaki Sushi Ramos Mejia</t>
  </si>
  <si>
    <t>126987 - My Bolivia</t>
  </si>
  <si>
    <t>223464 - Blasonato</t>
  </si>
  <si>
    <t>256902 - Bodegón Central</t>
  </si>
  <si>
    <t>219304 - Philo Café - Migueletes</t>
  </si>
  <si>
    <t>201112 - El Pinguino</t>
  </si>
  <si>
    <t>235924 - Finca Gonzalez</t>
  </si>
  <si>
    <t>122126 - Two Churros</t>
  </si>
  <si>
    <t>133037 - Entre Panas Bsas</t>
  </si>
  <si>
    <t>Rosario</t>
  </si>
  <si>
    <t>255405 - Origenes Sabores - Mendoza</t>
  </si>
  <si>
    <t>251520 - Sale Chipa Caballito</t>
  </si>
  <si>
    <t>220169 - Takoyaki</t>
  </si>
  <si>
    <t>118984 - Il Raffa Pizzería</t>
  </si>
  <si>
    <t>130552 - Villa Urpizza</t>
  </si>
  <si>
    <t>119754 - Sakura</t>
  </si>
  <si>
    <t>132873 - Impala Caballito Comidas</t>
  </si>
  <si>
    <t>129733 - Pizzería El Argentino</t>
  </si>
  <si>
    <t>235189 - Jeedle</t>
  </si>
  <si>
    <t>214745 - Pizza Rica Guemes</t>
  </si>
  <si>
    <t>235125 - Casa de Galicia</t>
  </si>
  <si>
    <t>256623 - Shawarma Turca Efe Olazábal 2514</t>
  </si>
  <si>
    <t>121104 - Mele Pizzas y Empanadas</t>
  </si>
  <si>
    <t>228389 - Caracas Mía</t>
  </si>
  <si>
    <t>258980 - El Bajón</t>
  </si>
  <si>
    <t>249237 - Absenta Bar</t>
  </si>
  <si>
    <t>228847 - Bien de Bien</t>
  </si>
  <si>
    <t>124479 - Vasalissa - Nordelta</t>
  </si>
  <si>
    <t>111064 - Santo Bar de Pizzas</t>
  </si>
  <si>
    <t>259364 - Yucca</t>
  </si>
  <si>
    <t>140749 - Salvatore Fábrica de Pastas</t>
  </si>
  <si>
    <t>234933 - Malita Cafe</t>
  </si>
  <si>
    <t>226650 - Malva Cafe</t>
  </si>
  <si>
    <t>255828 - Goat-Crack Del Delivery</t>
  </si>
  <si>
    <t>252683 - Dashimaki Av. Gaona 3532</t>
  </si>
  <si>
    <t>222120 - Antojos Cafetería</t>
  </si>
  <si>
    <t>239209 - Pizzeria Pepe´s</t>
  </si>
  <si>
    <t>264187 - Zero gluten - Market</t>
  </si>
  <si>
    <t>129188 - Heladeria Bambola</t>
  </si>
  <si>
    <t>235399 - Funga</t>
  </si>
  <si>
    <t>139082 - Di Tutti Almacén</t>
  </si>
  <si>
    <t>236938 - Parrilla Veinte 10</t>
  </si>
  <si>
    <t>252171 - la Veredita Tacuari</t>
  </si>
  <si>
    <t>245400 - Joaco Bar</t>
  </si>
  <si>
    <t>219337 - Philo Cafe - Nuñez</t>
  </si>
  <si>
    <t>254538 - Heladeria Donado Morón</t>
  </si>
  <si>
    <t>236819 - Demashk Charcas</t>
  </si>
  <si>
    <t>220024 - Violeta Massey Belgrano</t>
  </si>
  <si>
    <t>249371 - No Vivas de Ensalada</t>
  </si>
  <si>
    <t>235363 - Sabor Venezolano Buenos Aires</t>
  </si>
  <si>
    <t>221741 - Dulce de Leche</t>
  </si>
  <si>
    <t>200897 - Chicken Go</t>
  </si>
  <si>
    <t>167188 - The Avocado Company</t>
  </si>
  <si>
    <t>129427 - El Viejo Bodegon - Floresta</t>
  </si>
  <si>
    <t>257054 - la Hormiga</t>
  </si>
  <si>
    <t>121282 - Andiamo Pizzas y Empanadas Fritas</t>
  </si>
  <si>
    <t>245037 - Shawarma Gigante</t>
  </si>
  <si>
    <t>264472 - By Papas - Florida</t>
  </si>
  <si>
    <t>255809 - Santa Online - Tienda de Pastas Frescas</t>
  </si>
  <si>
    <t>254925 - Apporé Helados - Parque Chas</t>
  </si>
  <si>
    <t>234444 - Roma Helados y Cafe</t>
  </si>
  <si>
    <t>133775 - Milangones del Bodegón</t>
  </si>
  <si>
    <t>242771 - Los Gigantes de la Pizza</t>
  </si>
  <si>
    <t>240383 - Thiago Dulzuras</t>
  </si>
  <si>
    <t>251031 - Pizzas Harby's</t>
  </si>
  <si>
    <t>250737 - la Negra Chocolá - Salvador</t>
  </si>
  <si>
    <t>125601 - Las Esclavas Express - Gallo</t>
  </si>
  <si>
    <t>139990 - Fresh Green</t>
  </si>
  <si>
    <t>237322 - Placeres pequeños, grandes tequeños</t>
  </si>
  <si>
    <t>236588 - The Creams</t>
  </si>
  <si>
    <t>206911 - Si Tortilla Vidal 2515</t>
  </si>
  <si>
    <t>120336 - Cookie Brothers</t>
  </si>
  <si>
    <t>238382 - La Llama Burger</t>
  </si>
  <si>
    <t>227336 - Nuevo Modelo - Panaderia</t>
  </si>
  <si>
    <t>217024 - El King Bar Pool</t>
  </si>
  <si>
    <t>201045 - Larco</t>
  </si>
  <si>
    <t>246491 - Sánchez &amp; Sánchez Pizzeria</t>
  </si>
  <si>
    <t>216484 - Almacén de la Plaza Vegan</t>
  </si>
  <si>
    <t>245269 - Sra. Tabla - Av Boyaca 375</t>
  </si>
  <si>
    <t>242635 - Bon Picatto</t>
  </si>
  <si>
    <t>206198 - Ragazzi Caba</t>
  </si>
  <si>
    <t>255217 - Fiorentina Palermo</t>
  </si>
  <si>
    <t>253926 - Confitería Nuevo Modelo Lanús</t>
  </si>
  <si>
    <t>123237 - Panadería La Artesana</t>
  </si>
  <si>
    <t>189407 - Caju</t>
  </si>
  <si>
    <t>255681 - Colos Burger</t>
  </si>
  <si>
    <t>251285 - Rincon de Las Merienditas</t>
  </si>
  <si>
    <t>252423 - Morfizon</t>
  </si>
  <si>
    <t>220099 - Philo Café - Scalabrini.</t>
  </si>
  <si>
    <t>221704 - Pizza 212</t>
  </si>
  <si>
    <t>234046 - Un Dulce Permiso</t>
  </si>
  <si>
    <t>243657 - 3 Dragones Wilde</t>
  </si>
  <si>
    <t>261344 - Órale Juanito Rosales 231</t>
  </si>
  <si>
    <t>257944 - Muchachos Bodegon Avenida de los Lagos 7010</t>
  </si>
  <si>
    <t>227754 - Reina Mia</t>
  </si>
  <si>
    <t>233423 - Icafe</t>
  </si>
  <si>
    <t>250470 - Lo de Cheno - Devoto 2</t>
  </si>
  <si>
    <t>114978 - El Candil</t>
  </si>
  <si>
    <t>237413 - Merci San Telmo</t>
  </si>
  <si>
    <t>246499 - El Rincon de los Sabores</t>
  </si>
  <si>
    <t>248981 - Häagen-dazs - Cabildo</t>
  </si>
  <si>
    <t>240411 - Estamos Locos X Las Milanesas Lanus</t>
  </si>
  <si>
    <t>121272 - Chacarita GF</t>
  </si>
  <si>
    <t>133411 - Cantina Comma</t>
  </si>
  <si>
    <t>133857 - Lo de bibi's</t>
  </si>
  <si>
    <t>261347 - Kick Off - Lanus</t>
  </si>
  <si>
    <t>246047 - Blackery</t>
  </si>
  <si>
    <t>236301 - Paladar Amarillo</t>
  </si>
  <si>
    <t>141812 - Tabule</t>
  </si>
  <si>
    <t>138586 - Le Bon George</t>
  </si>
  <si>
    <t>142317 - Heladeria Sorrento Vp</t>
  </si>
  <si>
    <t>256223 - Burger Killer Ahumados</t>
  </si>
  <si>
    <t>234185 - Suevia - Panaderia y Pasteleria Colegiales.</t>
  </si>
  <si>
    <t>243531 - Hana Bowl</t>
  </si>
  <si>
    <t>138550 - La Nonna - Virreyes</t>
  </si>
  <si>
    <t>253557 - Sushi May Avellaneda</t>
  </si>
  <si>
    <t>227432 - Churro Hot</t>
  </si>
  <si>
    <t>250212 - Wins Fast Food Ar</t>
  </si>
  <si>
    <t>204327 - Orizuru Tea Lab</t>
  </si>
  <si>
    <t>125359 - Las Esclavas Express</t>
  </si>
  <si>
    <t>125411 - La Nueva Güimpi</t>
  </si>
  <si>
    <t>223834 - Frijolito</t>
  </si>
  <si>
    <t>259091 - Picadas Capitales Mendoza</t>
  </si>
  <si>
    <t>239380 - Rush The Coffee</t>
  </si>
  <si>
    <t>116177 - Shipibo Bistró Amazónico</t>
  </si>
  <si>
    <t>249231 - Hola Chola Garage</t>
  </si>
  <si>
    <t>123140 - Roldán</t>
  </si>
  <si>
    <t>221259 - Manfred Hot Dogs y Coffe</t>
  </si>
  <si>
    <t>128333 - La Stampa</t>
  </si>
  <si>
    <t>221535 - Forza Sanguchito</t>
  </si>
  <si>
    <t>247060 - Carola's Bake House</t>
  </si>
  <si>
    <t>250326 - Empanadas Melu</t>
  </si>
  <si>
    <t>245498 - El Portillo</t>
  </si>
  <si>
    <t>243255 - El Golpe Vegano</t>
  </si>
  <si>
    <t>240335 - Naguarache Colegiales</t>
  </si>
  <si>
    <t>208976 - Haiku Sushi Nuevo</t>
  </si>
  <si>
    <t>239482 - Pizzeria la Calabria</t>
  </si>
  <si>
    <t>216413 - Tutto Tano Villa Urquiza</t>
  </si>
  <si>
    <t>243721 - Fiori</t>
  </si>
  <si>
    <t>262226 - Central Pan - Ugarte</t>
  </si>
  <si>
    <t>212526 - Paraiso Deli</t>
  </si>
  <si>
    <t>135231 - Horus Comida Arabe Café</t>
  </si>
  <si>
    <t>239336 - Gordis</t>
  </si>
  <si>
    <t>230362 - tequedeli</t>
  </si>
  <si>
    <t>240943 - Brunette Mostrador de Antojos</t>
  </si>
  <si>
    <t>188484 - Otaku Veggie - Palermo</t>
  </si>
  <si>
    <t>151647 - Pensa en Sushi Adrogue</t>
  </si>
  <si>
    <t>224038 - Casa Cuba</t>
  </si>
  <si>
    <t>244473 - El Bodegón de Anti</t>
  </si>
  <si>
    <t>120732 - Quma Catering y Pastelería - Saavedra</t>
  </si>
  <si>
    <t>230826 - Aromas Del Peru</t>
  </si>
  <si>
    <t>227401 - Empanadas la Bomba Tucumana</t>
  </si>
  <si>
    <t>232333 - El Quirquincho</t>
  </si>
  <si>
    <t>257247 - Only Burguer.</t>
  </si>
  <si>
    <t>214811 - La Turqueria</t>
  </si>
  <si>
    <t>256085 - La Casetta Delivery</t>
  </si>
  <si>
    <t>222453 - Picadasya Sta Fe</t>
  </si>
  <si>
    <t>216627 - Horus Comida Árabe</t>
  </si>
  <si>
    <t>250361 - los Chamos Venear</t>
  </si>
  <si>
    <t>142536 - El Gigante del Sándwich</t>
  </si>
  <si>
    <t>256941 - Qué Churro</t>
  </si>
  <si>
    <t>226994 - Fiorire Cabildo</t>
  </si>
  <si>
    <t>254525 - Farbatto Helados</t>
  </si>
  <si>
    <t>228561 - Parrilla los Nietos Barracas</t>
  </si>
  <si>
    <t>237353 - Lo de Mario Munro</t>
  </si>
  <si>
    <t>120342 - Munich Heladería</t>
  </si>
  <si>
    <t>125107 - Solana Ferrer Pastelería</t>
  </si>
  <si>
    <t>233816 - I' Green</t>
  </si>
  <si>
    <t>139585 - Pizza Gigante - Núñez</t>
  </si>
  <si>
    <t>249325 - Acaideria Botanico</t>
  </si>
  <si>
    <t>226568 - Angolo Restaurante</t>
  </si>
  <si>
    <t>246658 - Brozziano Empanadas</t>
  </si>
  <si>
    <t>237812 - Tinas Pasteleria</t>
  </si>
  <si>
    <t>122381 - Klau's</t>
  </si>
  <si>
    <t>234810 - Casi Listo</t>
  </si>
  <si>
    <t>246312 - El Gran Bowl</t>
  </si>
  <si>
    <t>254371 - Enoile</t>
  </si>
  <si>
    <t>251112 - Manolo Restaurante</t>
  </si>
  <si>
    <t>120899 - Bien Argentino</t>
  </si>
  <si>
    <t>215701 - La Rôtisserie Des Saveurs</t>
  </si>
  <si>
    <t>184936 - Como pan caliente - Liniers</t>
  </si>
  <si>
    <t>124229 - Festín</t>
  </si>
  <si>
    <t>135917 - Damasquino Comida Árabe y Turca</t>
  </si>
  <si>
    <t>237705 - Suevia - Panadería y Pastelería Rodriguez Peña</t>
  </si>
  <si>
    <t>258409 - Shivo’s Lowcost - Vdp</t>
  </si>
  <si>
    <t>126853 - Próspero Velazco</t>
  </si>
  <si>
    <t>244071 - Miranda Fiambreria</t>
  </si>
  <si>
    <t>248724 - 90'S Coffee Roasters</t>
  </si>
  <si>
    <t>255286 - Las Nietas de Mirta</t>
  </si>
  <si>
    <t>232751 - Heladería Cabo Frío - Gerli</t>
  </si>
  <si>
    <t>249414 - Aloha Sushi</t>
  </si>
  <si>
    <t>188211 - Terry's Burgers</t>
  </si>
  <si>
    <t>126745 - Bio Solo Orgánico</t>
  </si>
  <si>
    <t>232261 - Cofi Jaus Cuba</t>
  </si>
  <si>
    <t>222588 - Le Panem - San Telmo</t>
  </si>
  <si>
    <t>125477 - El Fogón de la Tía</t>
  </si>
  <si>
    <t>256551 - que Seria de Mi sin Ti Avenida Álvarez Jonte 4413</t>
  </si>
  <si>
    <t>188981 - PANADERIA ROSIT</t>
  </si>
  <si>
    <t>189459 - Ponzu Pueyrredon</t>
  </si>
  <si>
    <t>251843 - Almacen San Cayetano Anchorena 299</t>
  </si>
  <si>
    <t>248518 - Amore Cookies Victoria</t>
  </si>
  <si>
    <t>210330 - Pizzeria 5 Estrellas</t>
  </si>
  <si>
    <t>238388 - Cofi Jaus - Quesada</t>
  </si>
  <si>
    <t>237997 - Questa Pizza Canning</t>
  </si>
  <si>
    <t>118810 - Arqui</t>
  </si>
  <si>
    <t>249742 - Burger Up Constituyentes</t>
  </si>
  <si>
    <t>121950 - El Holandés Errante</t>
  </si>
  <si>
    <t>244940 - Jorcheff Pizzas y Empanadas</t>
  </si>
  <si>
    <t>187818 - Pot Helados</t>
  </si>
  <si>
    <t>191547 - Chipa Cala.</t>
  </si>
  <si>
    <t>191444 - Corchio</t>
  </si>
  <si>
    <t>227012 - El Rey de Las Empanadas</t>
  </si>
  <si>
    <t>120274 - La Chacha Empanadas</t>
  </si>
  <si>
    <t>133586 - Niña Bonita</t>
  </si>
  <si>
    <t>247043 - El Colonial</t>
  </si>
  <si>
    <t>233488 - Alpaca</t>
  </si>
  <si>
    <t>188114 - Picadasya Devoto</t>
  </si>
  <si>
    <t>235045 - Tequepana</t>
  </si>
  <si>
    <t>217320 - Cocina Peruana</t>
  </si>
  <si>
    <t>113970 - Pizza Yerman- Villa Crespo</t>
  </si>
  <si>
    <t>238915 - Di Tullio Pizza Bonifacio</t>
  </si>
  <si>
    <t>256518 - Masivo - Temperley</t>
  </si>
  <si>
    <t>204660 - Big Nigga Burgers</t>
  </si>
  <si>
    <t>141298 - Que Sabrosas - Carapachay</t>
  </si>
  <si>
    <t>131780 - Los Rodríguez</t>
  </si>
  <si>
    <t>138547 - La Nonna - Munro</t>
  </si>
  <si>
    <t>200177 - Hamburgueseria IPA Caballito</t>
  </si>
  <si>
    <t>234848 - Muzza Madre</t>
  </si>
  <si>
    <t>122961 - Luigy</t>
  </si>
  <si>
    <t>258744 - Churro Argento</t>
  </si>
  <si>
    <t>254007 - Quedepostres y más</t>
  </si>
  <si>
    <t>180682 - Heladería Lekker - Devoto</t>
  </si>
  <si>
    <t>221908 - TequeQueens</t>
  </si>
  <si>
    <t>231740 - Blesspizza</t>
  </si>
  <si>
    <t>245120 - Eleven Palermo</t>
  </si>
  <si>
    <t>125101 - Monkey burgers</t>
  </si>
  <si>
    <t>236809 - Chiperia Real</t>
  </si>
  <si>
    <t>222248 - Cinna  - Godoy Cruz</t>
  </si>
  <si>
    <t>252572 - Feylo Cafe Av. Corrientes 2076</t>
  </si>
  <si>
    <t>181990 - Der Grund</t>
  </si>
  <si>
    <t>234294 - Somatico</t>
  </si>
  <si>
    <t>219158 - Forza Artesanal</t>
  </si>
  <si>
    <t>126060 - Riviera Helados - Esteban Adrogué</t>
  </si>
  <si>
    <t>166951 - Tartinas</t>
  </si>
  <si>
    <t>239166 - Amibi's</t>
  </si>
  <si>
    <t>234677 - Vito Cafe</t>
  </si>
  <si>
    <t>245764 - Hannah Pancheria VGT</t>
  </si>
  <si>
    <t>241679 - La Farola de Canning en Monte Grande</t>
  </si>
  <si>
    <t>240111 - La Vieja Estación</t>
  </si>
  <si>
    <t>237745 - Siba Cafe</t>
  </si>
  <si>
    <t>206703 - La Nonna- Florida</t>
  </si>
  <si>
    <t>252118 - Liam Fresh Lugano</t>
  </si>
  <si>
    <t>252096 - Don Juan Milanesas</t>
  </si>
  <si>
    <t>242299 - La Huerta San Nicolas</t>
  </si>
  <si>
    <t>237556 - Churros Lugano - Lomas del Mirador</t>
  </si>
  <si>
    <t>124622 - Vespress Café</t>
  </si>
  <si>
    <t>258398 - Jade´s Bakery</t>
  </si>
  <si>
    <t>208846 - Hipolita</t>
  </si>
  <si>
    <t>242272 - Mikhuna Nikkei - Montevideo</t>
  </si>
  <si>
    <t>221633 - Midani - Bajo Belgrano</t>
  </si>
  <si>
    <t>247097 - Taso Light Colon</t>
  </si>
  <si>
    <t>236038 - Empanadas y Tequenos Mochima</t>
  </si>
  <si>
    <t>132447 - Brioche Dorée - Alto Palermo</t>
  </si>
  <si>
    <t>222191 - Tequeños Del Club</t>
  </si>
  <si>
    <t>235024 - Pizzería la Triestina Pizza y Empanadas</t>
  </si>
  <si>
    <t>132244 - Casita China - Munro</t>
  </si>
  <si>
    <t>123392 - Chacaíto</t>
  </si>
  <si>
    <t>244934 - Aki Amai</t>
  </si>
  <si>
    <t>229687 - Cruz Omakase</t>
  </si>
  <si>
    <t>115140 - Blest - Palermo</t>
  </si>
  <si>
    <t>253465 - Cioccolato Helado Artesanal</t>
  </si>
  <si>
    <t>181000 - el Origen Del Sabor - Mario Bravo</t>
  </si>
  <si>
    <t>141831 - Coques Bakery</t>
  </si>
  <si>
    <t>259512 - Imán Shawarma Blanco Encalada 2435</t>
  </si>
  <si>
    <t>219457 - Para Mi sin Tacc</t>
  </si>
  <si>
    <t>251193 - York Cookies</t>
  </si>
  <si>
    <t>234456 - Freszia Helados</t>
  </si>
  <si>
    <t>134468 - Selectos Café de Especialidad</t>
  </si>
  <si>
    <t>235299 - Fiume Helados y Cafe</t>
  </si>
  <si>
    <t>236791 - Mr Shawarma Av Rivadavia</t>
  </si>
  <si>
    <t>246773 - Mi Matute Palermo</t>
  </si>
  <si>
    <t>129405 - El Rinconcito</t>
  </si>
  <si>
    <t>254209 - Fornaro - Belgrano</t>
  </si>
  <si>
    <t>129334 - Azul Profundo</t>
  </si>
  <si>
    <t>166636 - La Estacion San Cristobal</t>
  </si>
  <si>
    <t>258299 - Isidro Sushi.</t>
  </si>
  <si>
    <t>167270 - Churrería Real</t>
  </si>
  <si>
    <t>246282 - Lemoulin de la Fleur - Vicente Lopez</t>
  </si>
  <si>
    <t>247061 - Carola's Bake House Alvear</t>
  </si>
  <si>
    <t>130983 - Classic BA</t>
  </si>
  <si>
    <t>246988 - Panadería Doña Nini</t>
  </si>
  <si>
    <t>251180 - Aramé Cafetería</t>
  </si>
  <si>
    <t>238561 - Mizu Sushi Belgrano</t>
  </si>
  <si>
    <t>118744 - Empanadas La Chacha</t>
  </si>
  <si>
    <t>117634 - Blest - Núñez</t>
  </si>
  <si>
    <t>208447 - Nueza</t>
  </si>
  <si>
    <t>224665 - Saona | Comida Mediterránea</t>
  </si>
  <si>
    <t>244544 - Petit Bouquet Panaderia</t>
  </si>
  <si>
    <t>229548 - Distrito Xii</t>
  </si>
  <si>
    <t>248980 - Open 25 -  Caballito</t>
  </si>
  <si>
    <t>118786 - Pizza Show Flores</t>
  </si>
  <si>
    <t>228073 - Pizza Nika</t>
  </si>
  <si>
    <t>120819 - Come Bien!</t>
  </si>
  <si>
    <t>216135 - Estación Don Orza</t>
  </si>
  <si>
    <t>261438 - Muzza Madre - Recoleta</t>
  </si>
  <si>
    <t>211806 - La Cantina Del Ateneo</t>
  </si>
  <si>
    <t>250330 - X Medio Metro Sandwich</t>
  </si>
  <si>
    <t>211644 - Empanadas Y Pizza Tití</t>
  </si>
  <si>
    <t>240548 - Siempre Al Diez</t>
  </si>
  <si>
    <t>126064 - Riviera Helados - Lomas de Zamora</t>
  </si>
  <si>
    <t>251384 - Sse Sushi</t>
  </si>
  <si>
    <t>252197 - Di Tullio Pizza Alberdi</t>
  </si>
  <si>
    <t>237455 - Biblos</t>
  </si>
  <si>
    <t>236103 - El Buen Sándwich - Villa Crespo</t>
  </si>
  <si>
    <t>227112 - Recco Focacceria</t>
  </si>
  <si>
    <t>259479 - Marvi</t>
  </si>
  <si>
    <t>231772 - Gladys Mizraji Kosher</t>
  </si>
  <si>
    <t>243691 - Gluck Caballito</t>
  </si>
  <si>
    <t>259282 - Leña - Recoleta - turbo</t>
  </si>
  <si>
    <t>251312 - Churrería Juanjo</t>
  </si>
  <si>
    <t>248272 - Leña Burger</t>
  </si>
  <si>
    <t>223886 - Origenes Sabores - Avellaneda</t>
  </si>
  <si>
    <t>232249 - Pizzeria Pepperoni Mitre</t>
  </si>
  <si>
    <t>238145 - Panes el Trigal</t>
  </si>
  <si>
    <t>238982 - Martinos Ratti</t>
  </si>
  <si>
    <t>228150 - Kalimnos Gourmet Julián Álvarez 2538</t>
  </si>
  <si>
    <t>219242 - Kodama Fan Store</t>
  </si>
  <si>
    <t>236666 - Acaideria Palermo</t>
  </si>
  <si>
    <t>259381 - Pizzality</t>
  </si>
  <si>
    <t>134506 - Que Cachapa!</t>
  </si>
  <si>
    <t>244803 - Que Sabor Helados Padua</t>
  </si>
  <si>
    <t>183397 - Tamanaco</t>
  </si>
  <si>
    <t>249992 - Kalimnos Gourmet - Av. Acoyte</t>
  </si>
  <si>
    <t>237975 - Heladeria Incontro san Martin</t>
  </si>
  <si>
    <t>254713 - Sushi May - Mariano Santamaría</t>
  </si>
  <si>
    <t>244349 - Barroco</t>
  </si>
  <si>
    <t>243360 - La Pizzeteria Carapachay</t>
  </si>
  <si>
    <t>243089 - Kathys Comida Casera</t>
  </si>
  <si>
    <t>139064 - Tequesnack</t>
  </si>
  <si>
    <t>254736 - Insalatti</t>
  </si>
  <si>
    <t>242927 - Tequecoty</t>
  </si>
  <si>
    <t>150782 - Cervecería Hormiga Negra Belgrano</t>
  </si>
  <si>
    <t>120398 - La Hummuseria</t>
  </si>
  <si>
    <t>250125 - Maratona Café Club</t>
  </si>
  <si>
    <t>252117 - Liam Fresh Villa Luro</t>
  </si>
  <si>
    <t>225144 - Pru - Blanco Encalada</t>
  </si>
  <si>
    <t>236764 - Veg Food</t>
  </si>
  <si>
    <t>234639 - La Brava Burguer Lugano</t>
  </si>
  <si>
    <t>214443 - Delizzie Gluten Free Belgrano</t>
  </si>
  <si>
    <t>240017 - Isidro Sushi Olivos</t>
  </si>
  <si>
    <t>236379 - El Club</t>
  </si>
  <si>
    <t>254663 - Pocho Lovers</t>
  </si>
  <si>
    <t>246353 - El Toque Del Maestro</t>
  </si>
  <si>
    <t>248385 - Dragon Sushi Munro</t>
  </si>
  <si>
    <t>251431 - Burger Tilin Av. Juan B. Justo 9100</t>
  </si>
  <si>
    <t>126680 - Ainara helados veganos</t>
  </si>
  <si>
    <t>256275 - Press Start Burger</t>
  </si>
  <si>
    <t>224339 - Wagashi Pasteleria</t>
  </si>
  <si>
    <t>234033 - San Cafe</t>
  </si>
  <si>
    <t>128616 - El Remanso</t>
  </si>
  <si>
    <t>228478 - Tequeisla - Bocaditos Criollos</t>
  </si>
  <si>
    <t>259577 - Shaw Sushi L. Rosales 1211</t>
  </si>
  <si>
    <t>183460 - Re.Picadas</t>
  </si>
  <si>
    <t>222395 - Los Dos Caniones</t>
  </si>
  <si>
    <t>208378 - Q Arepas Che</t>
  </si>
  <si>
    <t>250939 - Amarelo Cafeteria</t>
  </si>
  <si>
    <t>222500 - Bigbig Donas Lanus Oeste</t>
  </si>
  <si>
    <t>259260 - Doña Angélica Mansilla 2612</t>
  </si>
  <si>
    <t>219340 - Chikpi Bar de Hummus</t>
  </si>
  <si>
    <t>214371 - Club de Bar</t>
  </si>
  <si>
    <t>242681 - Sukha Veganerie</t>
  </si>
  <si>
    <t>239085 - Churreria Las Piruchas</t>
  </si>
  <si>
    <t>227410 - Tarta</t>
  </si>
  <si>
    <t>231888 - Tannu Tuva Smokehouse</t>
  </si>
  <si>
    <t>241761 - Kisu Sushi Nuñez</t>
  </si>
  <si>
    <t>134358 - La Antigua de Devoto</t>
  </si>
  <si>
    <t>188187 - Sushi'OS Cap. Gral. Ramón Freire 1216</t>
  </si>
  <si>
    <t>228128 - Il Pomodoro</t>
  </si>
  <si>
    <t>241391 - Twittys Pizza.</t>
  </si>
  <si>
    <t>241046 - Culto Cafe</t>
  </si>
  <si>
    <t>114490 - Merci - San Telmo</t>
  </si>
  <si>
    <t>217334 - Absenta Mixology Bar</t>
  </si>
  <si>
    <t>220018 - Muchik Gastronomia Peruana</t>
  </si>
  <si>
    <t>253693 - Brasas Del Sur General Frías 510</t>
  </si>
  <si>
    <t>121860 - Pizzería La Ideal</t>
  </si>
  <si>
    <t>241619 - Bcookies</t>
  </si>
  <si>
    <t>135819 - Toffee Echeverria</t>
  </si>
  <si>
    <t>211737 - Petit Bouquet</t>
  </si>
  <si>
    <t>215480 - Helados Flamingo - Belgrano</t>
  </si>
  <si>
    <t>235087 - Heladeria Carocito Querido</t>
  </si>
  <si>
    <t>238423 - Mar y Limon Cevicheria</t>
  </si>
  <si>
    <t>248388 - Dragon Sushi Caballito</t>
  </si>
  <si>
    <t>238890 - Bocados de los Dioses Tequeños</t>
  </si>
  <si>
    <t>121490 - Heladería Gaby</t>
  </si>
  <si>
    <t>241001 - Pastel Society</t>
  </si>
  <si>
    <t>250935 - Appore Heladeria - Cabllito</t>
  </si>
  <si>
    <t>248423 - Mocha Helados 1069</t>
  </si>
  <si>
    <t>249781 - Burger Lemos Ii</t>
  </si>
  <si>
    <t>248084 - Core Italian Street Food Maipu</t>
  </si>
  <si>
    <t>250940 - Núvola</t>
  </si>
  <si>
    <t>252631 - Claudio Restaurante</t>
  </si>
  <si>
    <t>250880 - Brasa y Vino</t>
  </si>
  <si>
    <t>214878 - Rechevere Restaurante Caballito</t>
  </si>
  <si>
    <t>202761 - Huichula</t>
  </si>
  <si>
    <t>232886 - Lethal Cream</t>
  </si>
  <si>
    <t>131506 - Peches Magda - Balvanera</t>
  </si>
  <si>
    <t>140306 - Big Daddy's Burgers - Vergara</t>
  </si>
  <si>
    <t>217014 - Kimchi Garden</t>
  </si>
  <si>
    <t>254123 - Dulce Hora Gascon</t>
  </si>
  <si>
    <t>111075 - Magazzino Deli</t>
  </si>
  <si>
    <t>256811 - Minidelicias Repostería</t>
  </si>
  <si>
    <t>259438 - el Baron</t>
  </si>
  <si>
    <t>239358 - Santos Tequeños</t>
  </si>
  <si>
    <t>241088 - Emperrate Devoto</t>
  </si>
  <si>
    <t>214626 - Medialunas Del Abuelo</t>
  </si>
  <si>
    <t>256790 - Kyōto Sushi Nicaragua 4750</t>
  </si>
  <si>
    <t>236170 - La Esquina de Matteo</t>
  </si>
  <si>
    <t>226430 - Chantilly Confiteria_3</t>
  </si>
  <si>
    <t>238359 - Donitas_bydih</t>
  </si>
  <si>
    <t>240192 - Sushi 5.0</t>
  </si>
  <si>
    <t>188397 - Arepas Venezolanas Carmencita Av. Cabildo 3011</t>
  </si>
  <si>
    <t>258267 - Jofa Cookies</t>
  </si>
  <si>
    <t>241547 - El Sabrosito</t>
  </si>
  <si>
    <t>111613 - Trattoria Olivetti</t>
  </si>
  <si>
    <t>220485 - 2Gosushiwok</t>
  </si>
  <si>
    <t>118942 - Famaillá Empanadas Tucumanas</t>
  </si>
  <si>
    <t>250218 - Cantina Directorio</t>
  </si>
  <si>
    <t>253121 - el Sabor de Mi Casa Italia 339</t>
  </si>
  <si>
    <t>207426 - Blossom - San Fernando</t>
  </si>
  <si>
    <t>244860 - Churros Cacholo</t>
  </si>
  <si>
    <t>241700 - La Nota Sushi</t>
  </si>
  <si>
    <t>234109 - Comidas Lamadrid</t>
  </si>
  <si>
    <t>139338 - Pizzas La Europea - José Mármol</t>
  </si>
  <si>
    <t>256871 - Cioccolato Sarandi</t>
  </si>
  <si>
    <t>239692 - El Nuevo Hornito Montecastro</t>
  </si>
  <si>
    <t>128592 - The Coffee Store - Cerviño</t>
  </si>
  <si>
    <t>259252 - Vale's Churros</t>
  </si>
  <si>
    <t>224143 - La Facturera</t>
  </si>
  <si>
    <t>113218 - Dulce Buenos Aires</t>
  </si>
  <si>
    <t>213105 - Cayenna Deli</t>
  </si>
  <si>
    <t>132416 - Delirio</t>
  </si>
  <si>
    <t>142445 - Baum - Palermo</t>
  </si>
  <si>
    <t>Jugos</t>
  </si>
  <si>
    <t>133 - mahalo</t>
  </si>
  <si>
    <t>212786 - Donatella Pizzería</t>
  </si>
  <si>
    <t>213715 - Vecindario Cafe</t>
  </si>
  <si>
    <t>253726 - la Fe Panaderia</t>
  </si>
  <si>
    <t>254743 - Pausa Café.</t>
  </si>
  <si>
    <t>166634 - IVI - Empanadas, Pizzas y Minutas</t>
  </si>
  <si>
    <t>254182 - Dipper´s Hamburgueseria</t>
  </si>
  <si>
    <t>216483 - Hora de la Torta</t>
  </si>
  <si>
    <t>188337 - Tequeñazotheking.ar</t>
  </si>
  <si>
    <t>132445 - Brioche Dorée - Devoto Shopping</t>
  </si>
  <si>
    <t>234891 - Paradise Cookies</t>
  </si>
  <si>
    <t>214485 - Il Mandorla</t>
  </si>
  <si>
    <t>213076 - Compania de Chocolates</t>
  </si>
  <si>
    <t>127216 - AnotherSide waffles &amp; helados</t>
  </si>
  <si>
    <t>238050 - Los Teque Teque</t>
  </si>
  <si>
    <t>256935 - Victoria M Perón</t>
  </si>
  <si>
    <t>210122 - Churreria Amparo</t>
  </si>
  <si>
    <t>239478 - La Vie Bistro Cafe</t>
  </si>
  <si>
    <t>250552 - la Casona de Luisa</t>
  </si>
  <si>
    <t>253251 - Micaela Krenz Pastelería Luis Viale 1240</t>
  </si>
  <si>
    <t>239685 - Pancheria 4 Hermanos</t>
  </si>
  <si>
    <t>234679 - Cuquet House - Adrogue</t>
  </si>
  <si>
    <t>213349 - La Manteca Negra</t>
  </si>
  <si>
    <t>242157 - Heladeria Capricci Palermo</t>
  </si>
  <si>
    <t>206704 - La Nonna Villa Maipu</t>
  </si>
  <si>
    <t>124483 - Tequegolazo</t>
  </si>
  <si>
    <t>187226 - DONUT TIME. BA Curapaligüe 154</t>
  </si>
  <si>
    <t>239198 - Indian Curry Restaurant</t>
  </si>
  <si>
    <t>237704 - Suevia - Panadería y Pastelería Pueyrredon</t>
  </si>
  <si>
    <t>239262 - Poke Best Villa Crespo</t>
  </si>
  <si>
    <t>232405 - Parada 25</t>
  </si>
  <si>
    <t>245477 - Picoleto Helado Artesanal</t>
  </si>
  <si>
    <t>254764 - Ophelia Cakes - Centro</t>
  </si>
  <si>
    <t>225824 - Twittys Pizza</t>
  </si>
  <si>
    <t>258548 - Burger Ramos Mejia</t>
  </si>
  <si>
    <t>234952 - El Pinche Taco y Mas</t>
  </si>
  <si>
    <t>204684 - Sendai Sushi</t>
  </si>
  <si>
    <t>205575 - Perez H Verde - Palermo</t>
  </si>
  <si>
    <t>246330 - Parribon Arg</t>
  </si>
  <si>
    <t>217739 - Dulce Xiomi</t>
  </si>
  <si>
    <t>257836 - Don Napoli</t>
  </si>
  <si>
    <t>232499 - Mark's Deli &amp; Coffee House</t>
  </si>
  <si>
    <t>225210 - Otaku Veggie - Villa Del Parque</t>
  </si>
  <si>
    <t>111886 - Chimu Nikkei</t>
  </si>
  <si>
    <t>238449 - Pocn Viandas</t>
  </si>
  <si>
    <t>241177 - Brownies oreo</t>
  </si>
  <si>
    <t>237414 - Merci Recoleta</t>
  </si>
  <si>
    <t>241403 - Vickens Devoto</t>
  </si>
  <si>
    <t>237723 - Victoria M</t>
  </si>
  <si>
    <t>242024 - Sazon Market</t>
  </si>
  <si>
    <t>134411 - The Market Pops &amp; Bubbles - Centro</t>
  </si>
  <si>
    <t>134315 - La Sangucheria de Sampa</t>
  </si>
  <si>
    <t>253917 - Almacén de Sabores Caseros</t>
  </si>
  <si>
    <t>221366 - Empa's Azcuénaga</t>
  </si>
  <si>
    <t>235690 - Dolce Pasteleria</t>
  </si>
  <si>
    <t>189405 - Red Box Pizzas- Recoleta</t>
  </si>
  <si>
    <t>255568 - Glaseado Cookies</t>
  </si>
  <si>
    <t>121433 - Pizza Goll - Lope de Vega</t>
  </si>
  <si>
    <t>200164 - Bari Café &amp; Restó</t>
  </si>
  <si>
    <t>251698 - Caju Café Palermo</t>
  </si>
  <si>
    <t>258240 - Hell's Pizza - Alto Avellaneda</t>
  </si>
  <si>
    <t>118546 - Il Ritorno - Villa Lugano</t>
  </si>
  <si>
    <t>121951 - Curva la Vaca Parrilla</t>
  </si>
  <si>
    <t>185957 - Antares - Plaza Houssay</t>
  </si>
  <si>
    <t>256252 - Breakfast Patisserie</t>
  </si>
  <si>
    <t>211307 - Faluri</t>
  </si>
  <si>
    <t>229888 - Perro y Medio - Bake &amp; Food</t>
  </si>
  <si>
    <t>237306 - Nutriviandas Saludables</t>
  </si>
  <si>
    <t>214686 - Satoshi Sushi - Paraguay</t>
  </si>
  <si>
    <t>219294 - Philo Café - Recoleta</t>
  </si>
  <si>
    <t>214691 - Mocha Helados 715</t>
  </si>
  <si>
    <t>227900 - La Canasta de Juan - Quevedo</t>
  </si>
  <si>
    <t>221372 - Antojos</t>
  </si>
  <si>
    <t>200151 - Pizza Epecuen</t>
  </si>
  <si>
    <t>241132 - Milano Urquiza</t>
  </si>
  <si>
    <t>117141 - Que Sabrosas</t>
  </si>
  <si>
    <t>224030 - la bocana</t>
  </si>
  <si>
    <t>252942 - Blossom Olivos</t>
  </si>
  <si>
    <t>251719 - Sushi Wa Padua</t>
  </si>
  <si>
    <t>120480 - Pizzeria Zeta Eme</t>
  </si>
  <si>
    <t>246214 - Helados Veggam</t>
  </si>
  <si>
    <t>167415 - Ya Pues Sushi</t>
  </si>
  <si>
    <t>237966 - Su Empanadas Ramos Mejia</t>
  </si>
  <si>
    <t>232890 - La Nova Parentella</t>
  </si>
  <si>
    <t>249253 - Panchos sanguches hamburguesas arepas La paternal</t>
  </si>
  <si>
    <t>212468 - BRONSON PIZZA</t>
  </si>
  <si>
    <t>186087 - La Nonna - Martínez</t>
  </si>
  <si>
    <t>259519 - Leña - Recoleta</t>
  </si>
  <si>
    <t>112473 - La Veneziana</t>
  </si>
  <si>
    <t>245481 - San Antonio</t>
  </si>
  <si>
    <t>257412 - Pizza Birra</t>
  </si>
  <si>
    <t>151379 - ShawarmaDa</t>
  </si>
  <si>
    <t>243600 - Casa Estomba</t>
  </si>
  <si>
    <t>239076 - Marbet Helados Gourmet Palermo</t>
  </si>
  <si>
    <t>207901 - Caversaschi &amp; Co</t>
  </si>
  <si>
    <t>247156 - Aimara Coffee&amp;Bar</t>
  </si>
  <si>
    <t>167067 - Terzo Café y Pastelería</t>
  </si>
  <si>
    <t>248739 - Amuri Focacceria</t>
  </si>
  <si>
    <t>257019 - Amaida Virrey Del Pino 2047</t>
  </si>
  <si>
    <t>226831 - Van Koning</t>
  </si>
  <si>
    <t>114967 - Rico Perú</t>
  </si>
  <si>
    <t>224789 - Café Paulin 635</t>
  </si>
  <si>
    <t>244468 - Bubble Tea House</t>
  </si>
  <si>
    <t>272 - Bakano - Fitz Roy</t>
  </si>
  <si>
    <t>250190 - Sandwiches By Degusta Express</t>
  </si>
  <si>
    <t>226398 - Panaderia Don Armando Ciccalee</t>
  </si>
  <si>
    <t>231310 - Alitas San Chiki</t>
  </si>
  <si>
    <t>126256 - Muntama</t>
  </si>
  <si>
    <t>215384 - Tequeñoño</t>
  </si>
  <si>
    <t>248777 - Kate Salad</t>
  </si>
  <si>
    <t>250318 - Valenti Bakery</t>
  </si>
  <si>
    <t>259388 - Venecia Burgers</t>
  </si>
  <si>
    <t>230485 - The Embers - Unicenter</t>
  </si>
  <si>
    <t>129294 - Violeta Massey - Palermo</t>
  </si>
  <si>
    <t>213569 - Pan &amp; Más panadería artesanal</t>
  </si>
  <si>
    <t>281 -  Mr.Farenheit - Belgrano</t>
  </si>
  <si>
    <t>216049 - Ketortas</t>
  </si>
  <si>
    <t>214692 - Satoshi Sushi - José Bonifacio</t>
  </si>
  <si>
    <t>252613 - la Casona de Jesus</t>
  </si>
  <si>
    <t>253269 - La Gambeta</t>
  </si>
  <si>
    <t>224151 - CHIPICHIP</t>
  </si>
  <si>
    <t>243770 - Gamas Panaderia y Café</t>
  </si>
  <si>
    <t>246645 - Mundo de la Dulzura</t>
  </si>
  <si>
    <t>246209 - Pizzeria Las Canchas Horno a Leña</t>
  </si>
  <si>
    <t>121031 - Los Tres Puentes</t>
  </si>
  <si>
    <t>258255 - los Amores Luis Guillon</t>
  </si>
  <si>
    <t>228129 - Hueburgers - Lugano</t>
  </si>
  <si>
    <t>253830 - P Café &amp; Deli</t>
  </si>
  <si>
    <t>257879 - Yappa Helado Artesanal</t>
  </si>
  <si>
    <t>202769 - Don Angelo Gelato É Café Artigas</t>
  </si>
  <si>
    <t>134477 - Pizza y Quarto</t>
  </si>
  <si>
    <t>224756 - Blest</t>
  </si>
  <si>
    <t>184514 - Flamingo Postres</t>
  </si>
  <si>
    <t>241795 - Alimentos Kb</t>
  </si>
  <si>
    <t>243822 - Cevichepe rivadavia</t>
  </si>
  <si>
    <t>242260 - El Patio Café</t>
  </si>
  <si>
    <t>167153 - La Caserita Pastas - Devoto</t>
  </si>
  <si>
    <t>238977 - Bocaccio Av. Gaona</t>
  </si>
  <si>
    <t>221689 - Brians Ham Cheese</t>
  </si>
  <si>
    <t>132282 - La Nueva Moderna - Pacifico Rodriguez</t>
  </si>
  <si>
    <t>243277 - Onda Café</t>
  </si>
  <si>
    <t>251996 - Cuchara Del Mundo</t>
  </si>
  <si>
    <t>119017 - Pizzeria Stefano</t>
  </si>
  <si>
    <t>257861 - Alexia Fresh</t>
  </si>
  <si>
    <t>237328 - Versyburger</t>
  </si>
  <si>
    <t>236165 - Pups</t>
  </si>
  <si>
    <t>248713 - Por otras Calles</t>
  </si>
  <si>
    <t>255810 - Rosatto Caballito</t>
  </si>
  <si>
    <t>244202 - Malik Comida Arabe</t>
  </si>
  <si>
    <t>121587 - Barcena Resto Bar</t>
  </si>
  <si>
    <t>119153 - Mi Casita</t>
  </si>
  <si>
    <t>214571 - Il Mandorla Smokehouse</t>
  </si>
  <si>
    <t>253094 - Ccs Coffee Shop</t>
  </si>
  <si>
    <t>249766 - la Fuerza Bar</t>
  </si>
  <si>
    <t>233008 - La Anita Parrilla Restaurant</t>
  </si>
  <si>
    <t>226429 - Chantilly Confiteria_4</t>
  </si>
  <si>
    <t>243157 - Pizzeria la Moreno</t>
  </si>
  <si>
    <t>122278 - Dorius Sushi &amp; Wok - Adrogué</t>
  </si>
  <si>
    <t>238838 - Chempanadas Vegan</t>
  </si>
  <si>
    <t>248091 - Al Bait Comida Árabe</t>
  </si>
  <si>
    <t>235736 - Cerveceria Milberg</t>
  </si>
  <si>
    <t>236044 - Parrilla Donato</t>
  </si>
  <si>
    <t>211750 - Layla S Market</t>
  </si>
  <si>
    <t>245268 - Sra. Tabla - Av Independencia 1596</t>
  </si>
  <si>
    <t>125428 - Heladería Glacé</t>
  </si>
  <si>
    <t>252433 - Santime</t>
  </si>
  <si>
    <t>256195 - Ny Cookie Club</t>
  </si>
  <si>
    <t>221432 - Fornole</t>
  </si>
  <si>
    <t>230797 - Pizzeria La Casona</t>
  </si>
  <si>
    <t>151483 - Loco's X la Pizza</t>
  </si>
  <si>
    <t>185679 - Chantilly Confiteria</t>
  </si>
  <si>
    <t>232424 - Bs As Burger</t>
  </si>
  <si>
    <t>122123 - Aversa Helados</t>
  </si>
  <si>
    <t>224873 - Edith Café</t>
  </si>
  <si>
    <t>240413 - HM Sushi</t>
  </si>
  <si>
    <t>223108 - Don Zanca Pizzeria</t>
  </si>
  <si>
    <t>253211 - Entrepanes</t>
  </si>
  <si>
    <t>248424 - Que Sabor San Justo</t>
  </si>
  <si>
    <t>200264 - Mundo Donas - Mitre</t>
  </si>
  <si>
    <t>118325 - Pizzas La Europea</t>
  </si>
  <si>
    <t>206573 - Beirut Cocina Árabe</t>
  </si>
  <si>
    <t>232282 - Rutinka</t>
  </si>
  <si>
    <t>207906 - Kamikashi Makis</t>
  </si>
  <si>
    <t>230335 - Tazones.</t>
  </si>
  <si>
    <t>227110 - Tu Delivery Online</t>
  </si>
  <si>
    <t>222587 - Le Panem - Belgrano</t>
  </si>
  <si>
    <t>215394 - Chanchitos Hurlingham</t>
  </si>
  <si>
    <t>226240 - Reposteria Alma India</t>
  </si>
  <si>
    <t>184922 - Helados Roma - Brandsen</t>
  </si>
  <si>
    <t>132457 - Brioche Dorée - Portal Palermo</t>
  </si>
  <si>
    <t>215313 - Kai Sushi</t>
  </si>
  <si>
    <t>253387 - Alexia fresh Helados Artesanales Boedo</t>
  </si>
  <si>
    <t>188304 - Bar Mingo</t>
  </si>
  <si>
    <t>234816 - Sandwicheria El Payador Norte</t>
  </si>
  <si>
    <t>252988 - Zen Café</t>
  </si>
  <si>
    <t>257953 - Cantina Larrazabal</t>
  </si>
  <si>
    <t>120151 -  Estación Abasto</t>
  </si>
  <si>
    <t>246680 - Helados y Postres</t>
  </si>
  <si>
    <t>200280 - Brandi</t>
  </si>
  <si>
    <t>257979 - Panadería Don Armando</t>
  </si>
  <si>
    <t>255465 - Vinnies Roosevelt</t>
  </si>
  <si>
    <t>244108 - Masivo</t>
  </si>
  <si>
    <t>120023 - Lo de Mario</t>
  </si>
  <si>
    <t>237706 - Suevia - Panadería y Pastelería French</t>
  </si>
  <si>
    <t>139437 - Estilita la Cantina</t>
  </si>
  <si>
    <t>125429 - Coma y Punto</t>
  </si>
  <si>
    <t>228687 - Monte Etna Helados</t>
  </si>
  <si>
    <t>189666 - Rock And Sushi</t>
  </si>
  <si>
    <t>238701 - Santa Burga</t>
  </si>
  <si>
    <t>132625 - Esquina Homero Manzi Pizzas</t>
  </si>
  <si>
    <t>258801 - la Brutta Pizzas &amp; Canastitas</t>
  </si>
  <si>
    <t>258873 - Picadas Capitales Austria</t>
  </si>
  <si>
    <t>246493 - El Angosteño</t>
  </si>
  <si>
    <t>263648 - Cafe Presto Beiro</t>
  </si>
  <si>
    <t>240205 - Leños de Quebracho</t>
  </si>
  <si>
    <t>223070 - Empanadas de 10 - Morón</t>
  </si>
  <si>
    <t>238560 - Mizu Sushi Vicente Lopez</t>
  </si>
  <si>
    <t>128375 - Bonafide - Almagro</t>
  </si>
  <si>
    <t>234146 - Vibo Heladerias Paternal</t>
  </si>
  <si>
    <t>238567 - Pizzas a la Piedra el Leñador Altoke Merlo</t>
  </si>
  <si>
    <t>251914 - Restaurante Central Boulogne Sur</t>
  </si>
  <si>
    <t>259539 - Parrilla Lo Del Gordis</t>
  </si>
  <si>
    <t>245946 - Lácteos la Carreta</t>
  </si>
  <si>
    <t>187505 - Alazán Café y Pastelería</t>
  </si>
  <si>
    <t>225277 - Solana Ferrer Pastelería</t>
  </si>
  <si>
    <t>257670 - Kein Healthy Food</t>
  </si>
  <si>
    <t>129749 - La Napolitana</t>
  </si>
  <si>
    <t>121237 - Isla de Capri</t>
  </si>
  <si>
    <t>234822 - Brocca</t>
  </si>
  <si>
    <t>223192 - Ruiloba</t>
  </si>
  <si>
    <t>122391 - Allungata</t>
  </si>
  <si>
    <t>253388 - Alexia fresh Helados Artesanales San Juan</t>
  </si>
  <si>
    <t>250381 - la Fonda Del Artigas</t>
  </si>
  <si>
    <t>223820 - Luigi sin Tacc</t>
  </si>
  <si>
    <t>232147 - 611 Pizza</t>
  </si>
  <si>
    <t>249979 - el Kiosko de Rocha</t>
  </si>
  <si>
    <t>227309 - Frutos Del Pacifico</t>
  </si>
  <si>
    <t>227291 - La Tradicional Panaderia</t>
  </si>
  <si>
    <t>248387 - Dragon Sushi Belgrano</t>
  </si>
  <si>
    <t>236920 - El Imperio Pizza a la Piedra</t>
  </si>
  <si>
    <t>243420 - Rotiseria Montiel</t>
  </si>
  <si>
    <t>127555 - Rústica Pastelería</t>
  </si>
  <si>
    <t>200290 - Cheiro Helados Artesanales</t>
  </si>
  <si>
    <t>190686 - Bendita Gula - Adrogué</t>
  </si>
  <si>
    <t>221419 - Kanzo Asian Food - Noche</t>
  </si>
  <si>
    <t>258971 - Panchazo - Puerto Madero</t>
  </si>
  <si>
    <t>126943 - Gran Bar Danzon</t>
  </si>
  <si>
    <t>188720 - Nagasaki Sushi Fusión</t>
  </si>
  <si>
    <t>127032 - DOC Bar de Vinos</t>
  </si>
  <si>
    <t>214713 - Satoshi Sushi - Monroe</t>
  </si>
  <si>
    <t>237483 - Pandok Microcentro</t>
  </si>
  <si>
    <t>185362 - Brasas y Sabor</t>
  </si>
  <si>
    <t>227445 - Buller</t>
  </si>
  <si>
    <t>241093 - Ramallo Club Av Santa Fe</t>
  </si>
  <si>
    <t>221345 - Casa Shuarma</t>
  </si>
  <si>
    <t>214565 - Piadina Lab</t>
  </si>
  <si>
    <t>244582 - Bigote Helados y Cafe</t>
  </si>
  <si>
    <t>254024 - Scookiedoo Bake House</t>
  </si>
  <si>
    <t>253502 - Almacén Criollo</t>
  </si>
  <si>
    <t>234674 - Loft Comida</t>
  </si>
  <si>
    <t>118410 - La HispanoAmericana</t>
  </si>
  <si>
    <t>227273 - Mane Cafe</t>
  </si>
  <si>
    <t>135193 - Isla Margarita</t>
  </si>
  <si>
    <t>116015 - Chickens Winer</t>
  </si>
  <si>
    <t>140902 - Pastas Quiero Más - Nuñez</t>
  </si>
  <si>
    <t>187173 - Waffles Otherside! Guardia Vieja 3346</t>
  </si>
  <si>
    <t>209694 - Pizza Goll Palermo Av. Raúl Scalabrini Ortíz 2187</t>
  </si>
  <si>
    <t>257933 - Panadería la Espiga de Oro</t>
  </si>
  <si>
    <t>250205 - Sui Xin Yi Beccar</t>
  </si>
  <si>
    <t>205142 - Churros Arg</t>
  </si>
  <si>
    <t>238665 - Vibo Heladerias - Plaza Irlanda</t>
  </si>
  <si>
    <t>241288 - Galeria Pastel</t>
  </si>
  <si>
    <t>256909 - Ferdy's</t>
  </si>
  <si>
    <t>226428 - Chantilly Confiteria_5</t>
  </si>
  <si>
    <t>254096 - Le Panem Ramos</t>
  </si>
  <si>
    <t>232934 - Heladeria Canela</t>
  </si>
  <si>
    <t>238447 - Dolce Italia Helado Artesanal</t>
  </si>
  <si>
    <t>214712 - Satoshi Sushi - La Pampa</t>
  </si>
  <si>
    <t>237707 - Suevia - Panadería y Pastelería Paraguay</t>
  </si>
  <si>
    <t>242294 - Felices Pastas</t>
  </si>
  <si>
    <t>230714 - Street Churros Lavalle</t>
  </si>
  <si>
    <t>243055 - Costumbres Criollas Caballito</t>
  </si>
  <si>
    <t>223662 - Heladeria Vibean</t>
  </si>
  <si>
    <t>255112 - Pizzería Mia</t>
  </si>
  <si>
    <t>228974 - Pizzeria Pepperoni</t>
  </si>
  <si>
    <t>134019 - Las Picadas de Don Giuseppe</t>
  </si>
  <si>
    <t>190664 - Le Panem</t>
  </si>
  <si>
    <t>128334 - Vuelta de Haedo</t>
  </si>
  <si>
    <t>242122 - Pizzería Scorpio</t>
  </si>
  <si>
    <t>206457 - Wichburgers Ramos</t>
  </si>
  <si>
    <t>184350 - Fukai Sushi Ba</t>
  </si>
  <si>
    <t>187693 - Mathuel Pizza - Blanco Encalada</t>
  </si>
  <si>
    <t>253265 - Pancheria Dikma</t>
  </si>
  <si>
    <t>238654 - La Mereta Lomitas.</t>
  </si>
  <si>
    <t>207657 - Cumbreee</t>
  </si>
  <si>
    <t>221835 - Yafo Kosher - Flores</t>
  </si>
  <si>
    <t>130566 - Salute Garibaldi - Devoto</t>
  </si>
  <si>
    <t>122392 - Jikan Sushi - Castelar</t>
  </si>
  <si>
    <t>249762 - Huila Cafe</t>
  </si>
  <si>
    <t>134399 - La Antigua - Urquiza</t>
  </si>
  <si>
    <t>132455 - Brioche Dorée - Dot</t>
  </si>
  <si>
    <t>262581 - Bien de Bien - Cafe</t>
  </si>
  <si>
    <t>229055 - La Dulce Lole Panaderia y Cafeteria</t>
  </si>
  <si>
    <t>245303 - Fifi Almacen</t>
  </si>
  <si>
    <t>234976 - Katsubo</t>
  </si>
  <si>
    <t>264794 - Féca - Madero</t>
  </si>
  <si>
    <t>235641 - Bulldog Burgers</t>
  </si>
  <si>
    <t>258967 - Via Giovanni - Av Corrientes</t>
  </si>
  <si>
    <t>225970 - Churritos</t>
  </si>
  <si>
    <t>231203 - Pizzeria Don Elio</t>
  </si>
  <si>
    <t>258253 - Liam Fresh</t>
  </si>
  <si>
    <t>129664 - Bar de Fondo</t>
  </si>
  <si>
    <t>207679 - Marycarmen Delivery y Take Away</t>
  </si>
  <si>
    <t>252408 - Antojitos Dulces Boulogne</t>
  </si>
  <si>
    <t>248938 - Madre Pizza</t>
  </si>
  <si>
    <t>186730 - Pasta Rossa Lomitas</t>
  </si>
  <si>
    <t>188170 - Apporé Helados Devoto</t>
  </si>
  <si>
    <t>243254 - Costumbres Criollas Caballito - Esmeralda</t>
  </si>
  <si>
    <t>249436 - los Primos Restaurante</t>
  </si>
  <si>
    <t>243377 - Sei tu - Avenida Lope</t>
  </si>
  <si>
    <t>251889 - Heladería 881</t>
  </si>
  <si>
    <t>167357 - Tenshi Sushi</t>
  </si>
  <si>
    <t>216176 - Grazie Pastas</t>
  </si>
  <si>
    <t>222543 - Santa Croce</t>
  </si>
  <si>
    <t>188327 - Panaderia y Pasteleria Mora</t>
  </si>
  <si>
    <t>233006 - A Piece Of</t>
  </si>
  <si>
    <t>249565 - la Sandwichemiga</t>
  </si>
  <si>
    <t>239490 - Heladeria Deleite Iberlucea</t>
  </si>
  <si>
    <t>121465 - Mandiyú - Billinghurst</t>
  </si>
  <si>
    <t>216742 - Bodegón Club Parque Patricios</t>
  </si>
  <si>
    <t>257909 - Donut Maker VM</t>
  </si>
  <si>
    <t>135439 - Magics Waffles</t>
  </si>
  <si>
    <t>241461 - La Despensa Mataderos</t>
  </si>
  <si>
    <t>243439 - Pink And Blue</t>
  </si>
  <si>
    <t>118832 - La Matera</t>
  </si>
  <si>
    <t>234582 - Roma Heladeria y Cafe</t>
  </si>
  <si>
    <t>235334 - Empa-Market Temperley</t>
  </si>
  <si>
    <t>204214 - Portico Helados &amp; Café - Caballito</t>
  </si>
  <si>
    <t>245222 - Curva la Vaca Sandwich</t>
  </si>
  <si>
    <t>249632 - Parrilla Brasa Bar</t>
  </si>
  <si>
    <t>248432 - A Matar O Morir</t>
  </si>
  <si>
    <t>238518 - Merci Petrona</t>
  </si>
  <si>
    <t>130976 - Pizzeria Las Palmas</t>
  </si>
  <si>
    <t>232823 - Bastian</t>
  </si>
  <si>
    <t>258660 - Mein Sushi Devoto</t>
  </si>
  <si>
    <t>130069 - Pizzería Los Chicos</t>
  </si>
  <si>
    <t>239260 - Poke Best Microcentro</t>
  </si>
  <si>
    <t>134023 - Nuevo Tempo</t>
  </si>
  <si>
    <t>251300 - Elite Chocolates - Recoleta</t>
  </si>
  <si>
    <t>127620 - Altaburger</t>
  </si>
  <si>
    <t>150613 - Estancia Don Gines</t>
  </si>
  <si>
    <t>228262 - Brod Pizzeria Eva</t>
  </si>
  <si>
    <t>133205 - Golden Sushi - Boulogne</t>
  </si>
  <si>
    <t>180936 - Balcarce Café - Ramos Mejia</t>
  </si>
  <si>
    <t>222296 - La Caprichosa</t>
  </si>
  <si>
    <t>150980 - Ciao Sushi</t>
  </si>
  <si>
    <t>247183 - Rico Sabor - Empanadas y más</t>
  </si>
  <si>
    <t>235411 - Sushi May Padua</t>
  </si>
  <si>
    <t>208966 - Vegan Burger</t>
  </si>
  <si>
    <t>119570 - Itati confiteria cordoba</t>
  </si>
  <si>
    <t>256837 - Donut Makers Bakery Recoleta Ayacucho 1464</t>
  </si>
  <si>
    <t>239318 - El Rey Del Sándwich Del Norte</t>
  </si>
  <si>
    <t>151259 - ''La Familia''</t>
  </si>
  <si>
    <t>226854 - Pizzeria Rafa Lanus</t>
  </si>
  <si>
    <t>132450 - Brioche Dorée - Ateneo Juramento</t>
  </si>
  <si>
    <t>253449 - Minimal Sushi</t>
  </si>
  <si>
    <t>189573 - Mr Shawarma Hidalgo 259</t>
  </si>
  <si>
    <t>264314 - Lo de Mario Ramos Mejia</t>
  </si>
  <si>
    <t>123247 - Churro´s Rico Antojito</t>
  </si>
  <si>
    <t>256434 - Casa Guefi Cornelio Saavedra 259</t>
  </si>
  <si>
    <t>150936 - Boombap</t>
  </si>
  <si>
    <t>132401 - Kung Food</t>
  </si>
  <si>
    <t>121210 - Isla Negra Chocolates</t>
  </si>
  <si>
    <t>243135 - De la Panza</t>
  </si>
  <si>
    <t>225596 - Gelee Helados</t>
  </si>
  <si>
    <t>132453 - Brioche Dorée - Alto Avellaneda</t>
  </si>
  <si>
    <t>210114 - Este Oeste L</t>
  </si>
  <si>
    <t>121761 - Il Volo - Av. Avellaneda</t>
  </si>
  <si>
    <t>132676 - Heladería Venecia - Belgrano</t>
  </si>
  <si>
    <t>248441 - Emperrate Villa Del Parque</t>
  </si>
  <si>
    <t>249993 - Kalimnos Gourmet - Austria</t>
  </si>
  <si>
    <t>249957 - Wai Hou</t>
  </si>
  <si>
    <t>130004 - Payé Porteño</t>
  </si>
  <si>
    <t>208923 - Rinconvegan By la Rinconada</t>
  </si>
  <si>
    <t>249960 - Jala Tova</t>
  </si>
  <si>
    <t>133443 - Tequeboss</t>
  </si>
  <si>
    <t>128353 - Joy Pizza</t>
  </si>
  <si>
    <t>251902 - Fifty 50 Sushi</t>
  </si>
  <si>
    <t>248915 - A la Gran Pizza</t>
  </si>
  <si>
    <t>254128 - Fungaria Coronel Pizarro 1352</t>
  </si>
  <si>
    <t>214682 - Teque Vane - Bufano</t>
  </si>
  <si>
    <t>131515 - Lo de Juan</t>
  </si>
  <si>
    <t>202526 - Terzo Café y Pastelería- Rivadavia</t>
  </si>
  <si>
    <t>238931 - Gourmet Criollo</t>
  </si>
  <si>
    <t>250385 - Shawar Man Munro</t>
  </si>
  <si>
    <t>254020 - Empanadas Al Salteñazo</t>
  </si>
  <si>
    <t>127127 - Heladería Flores - Haedo</t>
  </si>
  <si>
    <t>257775 - Keif</t>
  </si>
  <si>
    <t>245479 - Punto Dulce Oro 2330</t>
  </si>
  <si>
    <t>254800 - ...JcP.... Avenida Rivadavia 9299</t>
  </si>
  <si>
    <t>250468 - Lo de Cheno - Agronomia</t>
  </si>
  <si>
    <t>216129 - La Koshka</t>
  </si>
  <si>
    <t>220495 - Mokana Cafe</t>
  </si>
  <si>
    <t>225233 - My Bagel - Store Flores</t>
  </si>
  <si>
    <t>139232 - La Farola - Devoto</t>
  </si>
  <si>
    <t>123393 - Waffles Pop</t>
  </si>
  <si>
    <t>207133 - Real Pizza</t>
  </si>
  <si>
    <t>241374 - Velvet Cake</t>
  </si>
  <si>
    <t>214941 - Don Hilario Restaurante</t>
  </si>
  <si>
    <t>131866 - La Nueva Moderna</t>
  </si>
  <si>
    <t>243370 - Plaza Pizzerias</t>
  </si>
  <si>
    <t>243030 - Moratto - Carlos Calvo</t>
  </si>
  <si>
    <t>245788 - Bigger Comida Rapida</t>
  </si>
  <si>
    <t>258005 - Parrilla Rotiseria el Guajiro</t>
  </si>
  <si>
    <t>254278 - Burgercel Bolívar 980</t>
  </si>
  <si>
    <t>230977 - Metro pizza Macarena Express</t>
  </si>
  <si>
    <t>238162 - Paizza</t>
  </si>
  <si>
    <t>189004 - Maula Cantina</t>
  </si>
  <si>
    <t>216617 - Show del Pollo III</t>
  </si>
  <si>
    <t>251861 - Feniix Pizzeria</t>
  </si>
  <si>
    <t>234749 - Helados Crown</t>
  </si>
  <si>
    <t>253901 - Luqué Pastelería</t>
  </si>
  <si>
    <t>239079 - Helados Deleite Gerli</t>
  </si>
  <si>
    <t>241174 - Señor Camello</t>
  </si>
  <si>
    <t>114583 - La Juvenil - San Cristobal</t>
  </si>
  <si>
    <t>207493 - Citta Caffe Cdad. de la Paz 3572</t>
  </si>
  <si>
    <t>251219 - Pancho Quirno</t>
  </si>
  <si>
    <t>133487 - Celta Bar</t>
  </si>
  <si>
    <t>245927 - Placeres Simples</t>
  </si>
  <si>
    <t>223029 - Shawarma Al Salam</t>
  </si>
  <si>
    <t>216271 - Bodegon Argento Dot</t>
  </si>
  <si>
    <t>228926 - Hueburgers</t>
  </si>
  <si>
    <t>249112 -  Heladería Que Sabor Paso del Rey</t>
  </si>
  <si>
    <t>233273 - Kappo Sushi.</t>
  </si>
  <si>
    <t>235372 - Suevia - Panaderia y Pasteleria Jeronimo</t>
  </si>
  <si>
    <t>259138 - Bajonazo 247 Doctor Antonio Caviglia</t>
  </si>
  <si>
    <t>231244 - Juana La Latina - Olivos</t>
  </si>
  <si>
    <t>240748 - Los Ruiz Fiambrería</t>
  </si>
  <si>
    <t>188697 - Capricci</t>
  </si>
  <si>
    <t>244405 - La Casa de la Hamburguesa - Palermo</t>
  </si>
  <si>
    <t>232321 - El Menu de Mi Casa</t>
  </si>
  <si>
    <t>243412 - Jovi</t>
  </si>
  <si>
    <t>258965 - la Mila Factory</t>
  </si>
  <si>
    <t>249555 - Brozziano Empanadas Av la Plata</t>
  </si>
  <si>
    <t>258469 - Liam Fresh - Parque Avellaneda</t>
  </si>
  <si>
    <t>241852 - Crown</t>
  </si>
  <si>
    <t>231288 - Sandwicheria Bynnon</t>
  </si>
  <si>
    <t>239639 - Focca</t>
  </si>
  <si>
    <t>251734 - Lo de Patri Comida Rica como en Casa</t>
  </si>
  <si>
    <t>230358 - Jonys</t>
  </si>
  <si>
    <t>254539 - Unaghi Sushi Bar</t>
  </si>
  <si>
    <t>238408 - Cook N Roll Natural Vicente Lopez</t>
  </si>
  <si>
    <t>133432 - Pimienta Negra</t>
  </si>
  <si>
    <t>254313 - Maneki Neko Sushi</t>
  </si>
  <si>
    <t>231245 - Juana La Latina - Palermo</t>
  </si>
  <si>
    <t>255784 - Chs Burger Lanus</t>
  </si>
  <si>
    <t>251909 - Luigi´s Salumeria San Fernando</t>
  </si>
  <si>
    <t>256747 - Eterna Coffee And Brunch Godoy Cruz 2573</t>
  </si>
  <si>
    <t>242278 - Ourense Cafe San Martin</t>
  </si>
  <si>
    <t>185197 - Nush Pastelería</t>
  </si>
  <si>
    <t>133636 - Lo de Jimena Parrilla Al Carbón</t>
  </si>
  <si>
    <t>258408 - Shivo’s Lowcost</t>
  </si>
  <si>
    <t>251303 - Elite Chocolates - Belgrano</t>
  </si>
  <si>
    <t>240178 - Arepas D´lugo Floresta</t>
  </si>
  <si>
    <t>257410 - los Amores Llavallol</t>
  </si>
  <si>
    <t>227409 - PicoMex</t>
  </si>
  <si>
    <t>255554 - Chiringuito Pastelero Caballito</t>
  </si>
  <si>
    <t>112852 - Pepa's Pizza</t>
  </si>
  <si>
    <t>232821 - La Mary Parrilla</t>
  </si>
  <si>
    <t>260374 - Philo Cafe Nordelta</t>
  </si>
  <si>
    <t>254038 - Mi Querencia Fiambreria Ar</t>
  </si>
  <si>
    <t>238086 - La Cocina de Mi Abuelo Crisanto</t>
  </si>
  <si>
    <t>212388 - Joes Grill Galerias Pacifico</t>
  </si>
  <si>
    <t>142130 - Turk Baba</t>
  </si>
  <si>
    <t>245427 - Stretti Helados</t>
  </si>
  <si>
    <t>257324 - TequeAcriz</t>
  </si>
  <si>
    <t>128717 - Panadería El Encanto</t>
  </si>
  <si>
    <t>257776 - Keif Devoto</t>
  </si>
  <si>
    <t>127612 - La Choripanería - San Telmo</t>
  </si>
  <si>
    <t>245362 - Vecchio Gelato</t>
  </si>
  <si>
    <t>243372 - Gramo</t>
  </si>
  <si>
    <t>237703 - Suevia - Panadería y Pastelería Santa Fe</t>
  </si>
  <si>
    <t>256648 - Tequeñitos Calientes los Teques</t>
  </si>
  <si>
    <t>248483 -  Häagen-Dazs Open 25 Devoto</t>
  </si>
  <si>
    <t>226320 - Tiyezerk</t>
  </si>
  <si>
    <t>237443 - Alfares</t>
  </si>
  <si>
    <t>249176 - Tercer Tiempo Parrilla</t>
  </si>
  <si>
    <t>114813 - Pascale</t>
  </si>
  <si>
    <t>256333 - Smoke Burger Gluten Free</t>
  </si>
  <si>
    <t>121316 - Pizzería El Jardín</t>
  </si>
  <si>
    <t>238416 - Gino Helados</t>
  </si>
  <si>
    <t>246155 - Sr Rocoto</t>
  </si>
  <si>
    <t>121744 - 420 Cuatroveinte</t>
  </si>
  <si>
    <t>133173 - Tu Miga Favorita</t>
  </si>
  <si>
    <t>223112 - Marcel Helados</t>
  </si>
  <si>
    <t>251883 - el Bifardo - Padua</t>
  </si>
  <si>
    <t>224393 - La Sandwicheria de Devoto</t>
  </si>
  <si>
    <t>224681 - La Roble Panadería</t>
  </si>
  <si>
    <t>257365 - Ohana Pizza</t>
  </si>
  <si>
    <t>253947 - 20 30 Cafe</t>
  </si>
  <si>
    <t>241873 - La Campiña Banfield</t>
  </si>
  <si>
    <t>259198 - Burgermonts</t>
  </si>
  <si>
    <t>238268 - Pizzeria Me Pinta - Lanús</t>
  </si>
  <si>
    <t>230095 - el de Lavalle</t>
  </si>
  <si>
    <t>208115 - El Sazon Venezolano</t>
  </si>
  <si>
    <t>255630 - Taba 52</t>
  </si>
  <si>
    <t>255185 - Lo de Vero - Pizzas y Empanadas</t>
  </si>
  <si>
    <t>220396 - Red Box Pizzas - Almagro</t>
  </si>
  <si>
    <t>215479 - Helados Flamingo - San Isidro</t>
  </si>
  <si>
    <t>132454 - Brioche Dorée - Abasto</t>
  </si>
  <si>
    <t>140901 - Esdul - Haedo</t>
  </si>
  <si>
    <t>253209 - Vinnies Thames Thames 2274</t>
  </si>
  <si>
    <t>231816 - FM Pizzas y Empanadas</t>
  </si>
  <si>
    <t>223481 - Nano´s Food And Drink</t>
  </si>
  <si>
    <t>248526 - Panadería y Confitería el Progreso de Vivy &amp; Marce</t>
  </si>
  <si>
    <t>211178 - Tu Churro</t>
  </si>
  <si>
    <t>259531 - Keyfit Brunch</t>
  </si>
  <si>
    <t>120402 - Pizza Club Adrogué</t>
  </si>
  <si>
    <t>244678 - Chickenking</t>
  </si>
  <si>
    <t>239261 - Poke Best Florida</t>
  </si>
  <si>
    <t>216325 - Rotiserialodeyoli</t>
  </si>
  <si>
    <t>224478 - Cacao Chocolat</t>
  </si>
  <si>
    <t>253330 - Positano Pasteleria</t>
  </si>
  <si>
    <t>212109 - Milanesas Queen</t>
  </si>
  <si>
    <t>248494 - Fidemar Sushi Villa Madero</t>
  </si>
  <si>
    <t>132283 - La Nueva Moderna - San Martin</t>
  </si>
  <si>
    <t>247241 - Donut Makers Microcentro</t>
  </si>
  <si>
    <t>220604 - El Rey Del Pollo - Tonelero</t>
  </si>
  <si>
    <t>127428 - Bonafide Paternal</t>
  </si>
  <si>
    <t>257959 - Fuego Pizza</t>
  </si>
  <si>
    <t>229846 - Pizzeria El Valle Del Nilo</t>
  </si>
  <si>
    <t>244988 - Napo</t>
  </si>
  <si>
    <t>114680 - Sushi Placer</t>
  </si>
  <si>
    <t>230603 - Restaurante J&amp;T</t>
  </si>
  <si>
    <t>256056 - Lo de Pedro Panchos y Mas Avenida Corrientes 5093</t>
  </si>
  <si>
    <t>241251 - Country Resto Banfield</t>
  </si>
  <si>
    <t>188127 - La Muzza</t>
  </si>
  <si>
    <t>234973 - Gourmet Hunho</t>
  </si>
  <si>
    <t>235351 - Fiorita</t>
  </si>
  <si>
    <t>126098 - Tomacco Vegan</t>
  </si>
  <si>
    <t>248330 - La Nueva Stella Maris</t>
  </si>
  <si>
    <t>256919 - Astor Pizzas y Empanadas</t>
  </si>
  <si>
    <t>187306 - Chicha y Pasteles</t>
  </si>
  <si>
    <t>248386 - Dragon Sushi Villa Luro</t>
  </si>
  <si>
    <t>223578 - By Papas - Villa Crespo</t>
  </si>
  <si>
    <t>219455 - Ninina Café - Holmberg</t>
  </si>
  <si>
    <t>251731 - Don Agustin</t>
  </si>
  <si>
    <t>126465 - Mundo Cocoa - Larroque</t>
  </si>
  <si>
    <t>258466 - Fergus Pancheria</t>
  </si>
  <si>
    <t>236441 - Plaza Esteban Pizza Café</t>
  </si>
  <si>
    <t>248647 - Amore Cookies Villa del parque</t>
  </si>
  <si>
    <t>124481 - Vasalissa - Unicenter Shopping</t>
  </si>
  <si>
    <t>214753 - Bubble Tea House</t>
  </si>
  <si>
    <t>119422 - Doña Rosita</t>
  </si>
  <si>
    <t>237317 - Pizzeria Vip Chacabuco</t>
  </si>
  <si>
    <t>220501 - Parrilla la Costanera</t>
  </si>
  <si>
    <t>229575 - FEST GREEN Wraps &amp; Bagels</t>
  </si>
  <si>
    <t>256002 - Saori Sushi</t>
  </si>
  <si>
    <t>202478 - Mostachofoodies</t>
  </si>
  <si>
    <t>121667 - Contentissimo</t>
  </si>
  <si>
    <t>259200 - los Mellis Helados</t>
  </si>
  <si>
    <t>123056 - Brasa Del Diablo</t>
  </si>
  <si>
    <t>211814 - Medialunas Market - Floresta</t>
  </si>
  <si>
    <t>9 - Taco Express</t>
  </si>
  <si>
    <t>255200 - Dulce Hora Carranza Avenida Santa Fe 5154</t>
  </si>
  <si>
    <t>227122 - A 2 Manos</t>
  </si>
  <si>
    <t>246957 - Bonamassa - Comidas</t>
  </si>
  <si>
    <t>139367 - Harina Pizzas y Empanadas - Adrogué</t>
  </si>
  <si>
    <t>128188 - Cervelar Mataderos</t>
  </si>
  <si>
    <t>111863 - Moratto - Caballito</t>
  </si>
  <si>
    <t>139516 - Dimax Pizzas &amp; Empanadas</t>
  </si>
  <si>
    <t>207335 - Pizzería San Severino</t>
  </si>
  <si>
    <t>189749 - Daiu 1 - Panadería, Confitería y Sandwiches</t>
  </si>
  <si>
    <t>207802 - Mawa</t>
  </si>
  <si>
    <t>255466 - Di Tullio Pizza Bulnes</t>
  </si>
  <si>
    <t>250389 - el Emperador Parrilla</t>
  </si>
  <si>
    <t>239005 - Dogstar</t>
  </si>
  <si>
    <t>226819 - Que Sabor Helados</t>
  </si>
  <si>
    <t>224691 - Obra</t>
  </si>
  <si>
    <t>228789 - Pru - Cañitas</t>
  </si>
  <si>
    <t>244114 - Almirante Donn Cerveza</t>
  </si>
  <si>
    <t>254714 - Sushi May - los Pozos</t>
  </si>
  <si>
    <t>253740 - Lo de Nico Comidas Anatole France 2021</t>
  </si>
  <si>
    <t>237425 - Merci Puerto Madero</t>
  </si>
  <si>
    <t>251359 - Guido Pasta</t>
  </si>
  <si>
    <t>257857 - Tierra Cafetera-Caballito</t>
  </si>
  <si>
    <t>212165 - Tokyo Roll</t>
  </si>
  <si>
    <t>239813 - Bears Helados</t>
  </si>
  <si>
    <t>138548 - La Nonna - La Lucila</t>
  </si>
  <si>
    <t>139131 - Lola Mora</t>
  </si>
  <si>
    <t>251451 - Heladeria Vincenzo</t>
  </si>
  <si>
    <t>253046 - Sambuchito</t>
  </si>
  <si>
    <t>247088 - Los Platitos</t>
  </si>
  <si>
    <t>240435 - AL PASO by Seda y Sal</t>
  </si>
  <si>
    <t>227063 - Cat Beans Cafe de Especialidad</t>
  </si>
  <si>
    <t>253102 - Brutal Burgers Pje. Enrique de Vedia 2222</t>
  </si>
  <si>
    <t>184078 - Baraka Shawarma Haedo</t>
  </si>
  <si>
    <t>210626 - General Migueletes 2340</t>
  </si>
  <si>
    <t>244858 - Heladeria que Sabor Moreno</t>
  </si>
  <si>
    <t>231905 - Dulces sin Culpa</t>
  </si>
  <si>
    <t>120692 - Quma Catering y Pastelería - Palermo</t>
  </si>
  <si>
    <t>234186 - Suevia - Panaderia y Pasteleria</t>
  </si>
  <si>
    <t>243337 - Candela Cafe</t>
  </si>
  <si>
    <t>224779 - Le Panem - Acoyte</t>
  </si>
  <si>
    <t>246851 - Empanadas Franco Suizo</t>
  </si>
  <si>
    <t>253611 - El Arte de la Pizza</t>
  </si>
  <si>
    <t>231503 - El Doradito - Nuñez</t>
  </si>
  <si>
    <t>209158 - Nicolita Cocina Veggie</t>
  </si>
  <si>
    <t>238124 - La Fiestica</t>
  </si>
  <si>
    <t>121583 - Mandiyú - San Juan</t>
  </si>
  <si>
    <t>255223 - Jopo Helados</t>
  </si>
  <si>
    <t>141206 - la Romana - Caballito</t>
  </si>
  <si>
    <t>239491 - Heladeria Deleite Valentín Alsina II</t>
  </si>
  <si>
    <t>240994 - Marche</t>
  </si>
  <si>
    <t>254213 - Dulce Hora Colegiales Avenida Federico Lacroze 3186</t>
  </si>
  <si>
    <t>214308 - Ginger Sushi</t>
  </si>
  <si>
    <t>244812 - Heladería Rochita</t>
  </si>
  <si>
    <t>220576 - Estación de Milanesa Tapiales</t>
  </si>
  <si>
    <t>111968 - Sushi Bravo Mar</t>
  </si>
  <si>
    <t>124837 - Los Dos Amigos</t>
  </si>
  <si>
    <t>219453 - Ninina Café - Gorriti</t>
  </si>
  <si>
    <t>125131 - Haagen Dazs - Independencia Open 25</t>
  </si>
  <si>
    <t>151690 - La Buona Giornata</t>
  </si>
  <si>
    <t>189476 - Juanito Patisserie</t>
  </si>
  <si>
    <t>233595 - El Milanesero Ramos</t>
  </si>
  <si>
    <t>246218 - Round</t>
  </si>
  <si>
    <t>246954 - Masivo Lanus</t>
  </si>
  <si>
    <t>251980 - Don Juan Pizza</t>
  </si>
  <si>
    <t>252581 - Chiperia Real - Belgrano</t>
  </si>
  <si>
    <t>213305 - Sarita La Saltita</t>
  </si>
  <si>
    <t>250011 - Lo de Pino Caseros</t>
  </si>
  <si>
    <t>253960 - Estación Del Pancho</t>
  </si>
  <si>
    <t>238553 - Taiyo - Cocina Nikkei Belgrano</t>
  </si>
  <si>
    <t>234889 - Churritos Quilmes</t>
  </si>
  <si>
    <t>241236 - Bodegon el Aviador</t>
  </si>
  <si>
    <t>253329 - Good Dog</t>
  </si>
  <si>
    <t>250207 - Dulce Hora Temperley</t>
  </si>
  <si>
    <t>246445 - Argentino Cano Feito</t>
  </si>
  <si>
    <t>243826 - Shawarma laarabita</t>
  </si>
  <si>
    <t>248185 - Brickell Cafe</t>
  </si>
  <si>
    <t>258544 - Mari Dulce</t>
  </si>
  <si>
    <t>140378 - Sushi Sun</t>
  </si>
  <si>
    <t>240133 - Heladeria Sei tu Lanus</t>
  </si>
  <si>
    <t>240405 - Otaku Veggie - Flores</t>
  </si>
  <si>
    <t>258142 - The Rolo Burgers</t>
  </si>
  <si>
    <t>258292 - Panchos Gitano Lima Este 1493</t>
  </si>
  <si>
    <t>215157 - Sarmá</t>
  </si>
  <si>
    <t>259493 - el Patron Del Truck Lomas</t>
  </si>
  <si>
    <t>226075 - Meat House</t>
  </si>
  <si>
    <t>245337 - La Casona Resto y Cafe</t>
  </si>
  <si>
    <t>248153 - De Odas</t>
  </si>
  <si>
    <t>238688 - Frescolatto</t>
  </si>
  <si>
    <t>122622 - Pizza Goll - Devoto</t>
  </si>
  <si>
    <t>230768 - Rostiseria Pinamar</t>
  </si>
  <si>
    <t>244135 - Nonno Mingo</t>
  </si>
  <si>
    <t>243373 -  Heladería Que Sabor Villa Maipú</t>
  </si>
  <si>
    <t>217359 - Pizzeria Rinconada Express</t>
  </si>
  <si>
    <t>231703 - Vibo Heladerias Almagro</t>
  </si>
  <si>
    <t>229818 - Pizzeria Barrio</t>
  </si>
  <si>
    <t>188372 - Otaku Veggie - Maipú</t>
  </si>
  <si>
    <t>255932 - Pipa Victoria</t>
  </si>
  <si>
    <t>211148 - Anezka</t>
  </si>
  <si>
    <t>249097 - El Puesticoo</t>
  </si>
  <si>
    <t>251742 - Guayoyo Comida Venezolana</t>
  </si>
  <si>
    <t>256772 - más que Pizza</t>
  </si>
  <si>
    <t>204334 - En Lo de Ambar</t>
  </si>
  <si>
    <t>222527 - Los Castillines</t>
  </si>
  <si>
    <t>128458 - París Burger - Alto</t>
  </si>
  <si>
    <t>236062 - Er Maracucho</t>
  </si>
  <si>
    <t>249221 - Lunitas Rico</t>
  </si>
  <si>
    <t>254897 - René Cantina la Pampa 1376</t>
  </si>
  <si>
    <t>254926 - Apporé Helados - Villa Del Parque</t>
  </si>
  <si>
    <t>250507 - Heladeria Campceli</t>
  </si>
  <si>
    <t>252246 - Vilaró Sushi &amp; Wine Perú 845</t>
  </si>
  <si>
    <t>120932 - Deltoro Burgers - Irigoyen</t>
  </si>
  <si>
    <t>233823 - Ice Dreams</t>
  </si>
  <si>
    <t>259477 - Burger Quirno</t>
  </si>
  <si>
    <t>245188 - Crt Burgers</t>
  </si>
  <si>
    <t>239495 - Helados Deleite Monte Chingolo</t>
  </si>
  <si>
    <t>265678 - Il Volo - Villa de Parque</t>
  </si>
  <si>
    <t>255441 - Chertto</t>
  </si>
  <si>
    <t>209208 - Mila Pasion Julián Álvarez 110</t>
  </si>
  <si>
    <t>248229 - Modry</t>
  </si>
  <si>
    <t>132229 - Mandiyú - Boedo</t>
  </si>
  <si>
    <t>223033 - Buffet Vecinos de Alem</t>
  </si>
  <si>
    <t>132449 - Brioche Dorée - Galerías</t>
  </si>
  <si>
    <t>245490 - Ramacca Gluten Free Food</t>
  </si>
  <si>
    <t>235277 - La Cocina de Papel</t>
  </si>
  <si>
    <t>238969 - Fredy Sándwiches Miga</t>
  </si>
  <si>
    <t>248379 - Tequeños Del Oeste</t>
  </si>
  <si>
    <t>253039 - Lampanada - Ezeiza</t>
  </si>
  <si>
    <t>236824 - Sandwichería Loren</t>
  </si>
  <si>
    <t>214715 - Satoshi Sushi - Marcos Paz</t>
  </si>
  <si>
    <t>250756 - la Pescadería - Cocina de Mar Palermo</t>
  </si>
  <si>
    <t>233732 - Heladería Treglia</t>
  </si>
  <si>
    <t>134154 - Tequeños Addiction lomas</t>
  </si>
  <si>
    <t>186935 - Estación Mataderos Av. Eva Perón 4709</t>
  </si>
  <si>
    <t>233950 - De la Plaza Pizzería</t>
  </si>
  <si>
    <t>250114 - Clorindo Cafe/brunch</t>
  </si>
  <si>
    <t>256326 - Famulari Avenida Jujuy 211</t>
  </si>
  <si>
    <t>230517 - Selva Mercado &amp; Cafe - Belgrano</t>
  </si>
  <si>
    <t>246794 - S.a.P</t>
  </si>
  <si>
    <t>222481 - Le Panem - Lomas</t>
  </si>
  <si>
    <t>255855 - Yo Argentino No Lo Entenderias Avenida la Plata 720</t>
  </si>
  <si>
    <t>114215 - La Barrera Pizza y Pasta</t>
  </si>
  <si>
    <t>237313 - Las Medialunas Del Abuelo Casanova</t>
  </si>
  <si>
    <t>223086 - El Rey del Pollo</t>
  </si>
  <si>
    <t>207546 - Taio</t>
  </si>
  <si>
    <t>166941 - Mihana - San Justo</t>
  </si>
  <si>
    <t>112342 - French Cookie</t>
  </si>
  <si>
    <t>243464 - Dolce Helados Artesanales</t>
  </si>
  <si>
    <t>227101 - Milanesa Show</t>
  </si>
  <si>
    <t>132992 - Food Errantes Bar</t>
  </si>
  <si>
    <t>208232 - La Feria Food - Milanesas</t>
  </si>
  <si>
    <t>250678 - Nuovo Posto Alem Floren</t>
  </si>
  <si>
    <t>256136 - Botanic Gelato &amp; Cafe</t>
  </si>
  <si>
    <t>228704 - Matteo Gourmet</t>
  </si>
  <si>
    <t>239369 - Delicias en Pan</t>
  </si>
  <si>
    <t>243534 - Mister Vip Sushi</t>
  </si>
  <si>
    <t>237971 - Tequerico Arg</t>
  </si>
  <si>
    <t>252651 - Carry Helados Monte Grande</t>
  </si>
  <si>
    <t>230980 - La Tortillería</t>
  </si>
  <si>
    <t>245247 - El Circulo Perfecto</t>
  </si>
  <si>
    <t>235259 - La Triestina Pizza y Empanadas</t>
  </si>
  <si>
    <t>224477 - Heladeria Dany</t>
  </si>
  <si>
    <t>151408 - MaSabor</t>
  </si>
  <si>
    <t>221330 - Tirana Burger Store</t>
  </si>
  <si>
    <t>223325 - Besares Dolce</t>
  </si>
  <si>
    <t>226039 - Burrimex</t>
  </si>
  <si>
    <t>250717 - Pizzería Argentina - Burzaco</t>
  </si>
  <si>
    <t>224625 - Gut Gut Coffee Food</t>
  </si>
  <si>
    <t>265954 - Vibo Helados Barracas</t>
  </si>
  <si>
    <t>255841 - Myburger.ramos Juan Pizzurno 104</t>
  </si>
  <si>
    <t>242909 - Magic Cakes</t>
  </si>
  <si>
    <t>229092 - Sr Pancho</t>
  </si>
  <si>
    <t>210045 - Kanzo Asian Food - Medio Dia</t>
  </si>
  <si>
    <t>255247 - M Wok</t>
  </si>
  <si>
    <t>257469 - Fuego y Muzza Doctor Marcos Zimmermann 3910</t>
  </si>
  <si>
    <t>234836 - La Suizo Heladeria</t>
  </si>
  <si>
    <t>243638 - Mona Store</t>
  </si>
  <si>
    <t>257313 - Greg &amp; Luis Café de Especialidad</t>
  </si>
  <si>
    <t>239913 - El Club Del Sandwich</t>
  </si>
  <si>
    <t>253101 - Chipi Go Venezuela 1515</t>
  </si>
  <si>
    <t>244236 - Glace Helados Villa Madero</t>
  </si>
  <si>
    <t>236356 - Sei tu - Lomas de Zamora</t>
  </si>
  <si>
    <t>217184 - Victoria Plaza Restaurante</t>
  </si>
  <si>
    <t>249738 - Akerman Pastelería</t>
  </si>
  <si>
    <t>200352 - Mas de lo Nuestro</t>
  </si>
  <si>
    <t>215897 - Blue Resto</t>
  </si>
  <si>
    <t>225971 - Fabrica de Pastas San Ramon</t>
  </si>
  <si>
    <t>255987 - la Farola Pizzeria</t>
  </si>
  <si>
    <t>234519 - Martine Patisserie</t>
  </si>
  <si>
    <t>122777 - Postres Shaddai</t>
  </si>
  <si>
    <t>240682 - Don Tincho</t>
  </si>
  <si>
    <t>258017 - la Sandwichería de Canning</t>
  </si>
  <si>
    <t>249060 - Milangueria Canning</t>
  </si>
  <si>
    <t>253373 - Bou Resto</t>
  </si>
  <si>
    <t>239492 - Heladeria Deleite Valentin Alsina</t>
  </si>
  <si>
    <t>122760 - GOURMAND Recoleta</t>
  </si>
  <si>
    <t>189530 - Sui Xin Yi</t>
  </si>
  <si>
    <t>115503 - El Complice</t>
  </si>
  <si>
    <t>245675 - Washington Gutierrez el Rey de la Milanesa</t>
  </si>
  <si>
    <t>244503 - Que Sabor - Caseros</t>
  </si>
  <si>
    <t>219454 - Ninina Café - Solar</t>
  </si>
  <si>
    <t>132452 - Brioche Dorée - Ateneo</t>
  </si>
  <si>
    <t>236066 - Donado</t>
  </si>
  <si>
    <t>254361 - Mahjong</t>
  </si>
  <si>
    <t>227932 - Mordisco Feliz</t>
  </si>
  <si>
    <t>250834 - Panaderia Reconquista Av. Del Libertador Gral. San Martín 1080</t>
  </si>
  <si>
    <t>249330 -  Aguayharina</t>
  </si>
  <si>
    <t>243868 - Sangucheria Churito</t>
  </si>
  <si>
    <t>244830 -  LO DE VIGO</t>
  </si>
  <si>
    <t>211567 - Dionisio Ballester</t>
  </si>
  <si>
    <t>263741 - Poke Sushi</t>
  </si>
  <si>
    <t>213467 - el Patron Del Truck Marina</t>
  </si>
  <si>
    <t>243376 - Hot Dog Panamericano</t>
  </si>
  <si>
    <t>234916 - Roma Heladeria y Cafe Cabildo</t>
  </si>
  <si>
    <t>242277 - Ourense Café Cj</t>
  </si>
  <si>
    <t>246649 - Mao´s Waffles &amp; Crepes</t>
  </si>
  <si>
    <t>249336 - Shalom Casa de Comidas</t>
  </si>
  <si>
    <t>229688 - Violeta Massey Quintana</t>
  </si>
  <si>
    <t>229561 - Malavida Club</t>
  </si>
  <si>
    <t>124316 - Maf Sazón</t>
  </si>
  <si>
    <t>257209 - la Pastelería sin Gluten</t>
  </si>
  <si>
    <t>249885 - Heladeria Donado</t>
  </si>
  <si>
    <t>121385 - Paulina Cocina De Mar Y Tierra</t>
  </si>
  <si>
    <t>265852 - Fornaro - Pacifico</t>
  </si>
  <si>
    <t>151757 - Legno Burgers</t>
  </si>
  <si>
    <t>232785 - Sei Tu - San Cristobal</t>
  </si>
  <si>
    <t>232750 - Heladería Cabo Frío - Wilde</t>
  </si>
  <si>
    <t>238173 - Gran Pablo - Fasola</t>
  </si>
  <si>
    <t>259242 - Don Pollo - el Mejor Pollo Al Spiedo</t>
  </si>
  <si>
    <t>254933 - Samara Bolívar 402</t>
  </si>
  <si>
    <t>237601 - Sweet Cakes Monte Grande</t>
  </si>
  <si>
    <t>221224 - Tutta Pizza</t>
  </si>
  <si>
    <t>251998 - Dulceria Miakro.</t>
  </si>
  <si>
    <t>242636 - Xxl Pizza X Metro</t>
  </si>
  <si>
    <t>243838 - La Esmeralda Sabores Veganos</t>
  </si>
  <si>
    <t>248248 - Dragon Sushi Villa Del Parque</t>
  </si>
  <si>
    <t>185152 - Helados Roma - JMR</t>
  </si>
  <si>
    <t>254117 - Perrito Caliente Ramos</t>
  </si>
  <si>
    <t>253290 - Wraps &amp; Shout - Belgrano</t>
  </si>
  <si>
    <t>246536 - Salamanca</t>
  </si>
  <si>
    <t>215481 - Vía Varese Monroe</t>
  </si>
  <si>
    <t>237387 - Acai Helados</t>
  </si>
  <si>
    <t>141186 - Satoshi Sushi</t>
  </si>
  <si>
    <t>128465 - Kingo Beers</t>
  </si>
  <si>
    <t>251672 - Le Panem Av Santa Fe</t>
  </si>
  <si>
    <t>251640 - la Tanita Pastelería y Cafetería - Gaona</t>
  </si>
  <si>
    <t>246143 - Mana Sushi</t>
  </si>
  <si>
    <t>249532 - Misia Paula</t>
  </si>
  <si>
    <t>139368 - Harina Desayunos y Meriendas - Adrogué</t>
  </si>
  <si>
    <t>235948 - Buenos Aires Panaderia</t>
  </si>
  <si>
    <t>135268 - Casa de Miga</t>
  </si>
  <si>
    <t>238495 - Cafe Paulin 641</t>
  </si>
  <si>
    <t>125284 - Vanshelato - Almagro</t>
  </si>
  <si>
    <t>239337 - Rotisería Nico</t>
  </si>
  <si>
    <t>220187 - Pizzashot</t>
  </si>
  <si>
    <t>166583 - Karam</t>
  </si>
  <si>
    <t>134343 - TequeWins</t>
  </si>
  <si>
    <t>244870 - Mkruso</t>
  </si>
  <si>
    <t>246411 - Tres Restaurante</t>
  </si>
  <si>
    <t>244632 - Fenix.</t>
  </si>
  <si>
    <t>244797 - Pizzarda</t>
  </si>
  <si>
    <t>222451 - Picadasya Ramos</t>
  </si>
  <si>
    <t>188739 - Hamburguesas Mendoza</t>
  </si>
  <si>
    <t>214982 - Pujol - Restobeer</t>
  </si>
  <si>
    <t>205577 - Perez H Verde - Microcentro</t>
  </si>
  <si>
    <t>229862 - Sabores del maestro</t>
  </si>
  <si>
    <t>116174 - The Embers - Acassuso</t>
  </si>
  <si>
    <t>237594 - Margarita Lanus</t>
  </si>
  <si>
    <t>212034 - Villarrica</t>
  </si>
  <si>
    <t>189722 - La Burbuja Restaurant</t>
  </si>
  <si>
    <t>113322 - Romagnoli</t>
  </si>
  <si>
    <t>111418 - The Market Burger</t>
  </si>
  <si>
    <t>241052 - Singlutería</t>
  </si>
  <si>
    <t>245799 - Metele que Son Pasteles</t>
  </si>
  <si>
    <t>236116 - Rotiseria y Sandwicheria TASO 185</t>
  </si>
  <si>
    <t>250471 - Lo de Cheno - Devoto 1</t>
  </si>
  <si>
    <t>236670 - Las Delicias de Rodolfo - Zeballos</t>
  </si>
  <si>
    <t>253103 - Bou Sushi</t>
  </si>
  <si>
    <t>256602 - Puro Café - Cafe de Especialidad</t>
  </si>
  <si>
    <t>139233 - Milapizza - Devoto</t>
  </si>
  <si>
    <t>235043 - Churros Lugano</t>
  </si>
  <si>
    <t>249243 - Fatfactory</t>
  </si>
  <si>
    <t>257051 - Somos Palta</t>
  </si>
  <si>
    <t>249804 - la Stessa Venezia</t>
  </si>
  <si>
    <t>132446 - Brioche Dorée - Recoleta Mall</t>
  </si>
  <si>
    <t>250151 - Lo de Pablito</t>
  </si>
  <si>
    <t>226824 - El Estallido</t>
  </si>
  <si>
    <t>229689 - Lele Café - Palermo</t>
  </si>
  <si>
    <t>138717 - Questa Pizza - Avellaneda</t>
  </si>
  <si>
    <t>257075 - Rebake Bacacay 4158</t>
  </si>
  <si>
    <t>243564 - Que Sabor Helados Ramos Mejia</t>
  </si>
  <si>
    <t>251061 - Luzu heladeria América 1984</t>
  </si>
  <si>
    <t>189182 - Donado Cremas Heladas.</t>
  </si>
  <si>
    <t>234745 - Jl Rotiseria</t>
  </si>
  <si>
    <t>238089 - 7Estrella</t>
  </si>
  <si>
    <t>246175 - Wonka Salad</t>
  </si>
  <si>
    <t>189726 - Pizzeria la Adroguense</t>
  </si>
  <si>
    <t>243646 - Garage Pizzeria</t>
  </si>
  <si>
    <t>237930 - Geiko Sushi Burzaco</t>
  </si>
  <si>
    <t>236081 - Buenos Aires Panaderia</t>
  </si>
  <si>
    <t>239970 - Pizzeria Popeye el Palomar</t>
  </si>
  <si>
    <t>250126 - la Caldera Resto - Sede Mitre</t>
  </si>
  <si>
    <t>242981 - Picadas Carrao</t>
  </si>
  <si>
    <t>231629 - Territorio Bohemian</t>
  </si>
  <si>
    <t>244422 - Miguitas Tequeños</t>
  </si>
  <si>
    <t>244783 - Horno de Barrio</t>
  </si>
  <si>
    <t>231574 - Appore</t>
  </si>
  <si>
    <t>208354 - El Capitan</t>
  </si>
  <si>
    <t>113502 - Betarraga</t>
  </si>
  <si>
    <t>256121 - Pitburger</t>
  </si>
  <si>
    <t>235533 - Roima Dulce</t>
  </si>
  <si>
    <t>246399 - La Konga Sabores Del Peru</t>
  </si>
  <si>
    <t>249482 - Candy Coffee</t>
  </si>
  <si>
    <t>244481 - Pizzería Uno más Uno</t>
  </si>
  <si>
    <t>240834 - Momentosdulces</t>
  </si>
  <si>
    <t>266367 - Lo de Mario Devoto Ba</t>
  </si>
  <si>
    <t>233383 - Aleph</t>
  </si>
  <si>
    <t>245872 - El Bon Mangiare</t>
  </si>
  <si>
    <t>255733 - Local Almacén</t>
  </si>
  <si>
    <t>247095 - Taso Light 185</t>
  </si>
  <si>
    <t>239267 - Poke Best Almagro</t>
  </si>
  <si>
    <t>257816 - Heladería Tandil</t>
  </si>
  <si>
    <t>229690 - Lele Café - Florida</t>
  </si>
  <si>
    <t>249015 - El galpon de los tequeños</t>
  </si>
  <si>
    <t>250404 - San Marrr</t>
  </si>
  <si>
    <t>256009 - la Nonnina Beccar</t>
  </si>
  <si>
    <t>228784 - Tazones</t>
  </si>
  <si>
    <t>206259 - Bulebar Nuevo</t>
  </si>
  <si>
    <t>252135 - Flodeis - Thames</t>
  </si>
  <si>
    <t>243860 - Che Manolo Sandwiches</t>
  </si>
  <si>
    <t>224772 - Federado</t>
  </si>
  <si>
    <t>257260 - Empanadas Doña Rosa</t>
  </si>
  <si>
    <t>256140 - Perlatto Helados Lanús Oeste</t>
  </si>
  <si>
    <t>246864 - La Casa Pizzas Artesanales y Empanadas de Autor</t>
  </si>
  <si>
    <t>254579 - Heladería Monte Pio</t>
  </si>
  <si>
    <t>242578 - El Golpe</t>
  </si>
  <si>
    <t>131801 - Tienda Milanesas - Villa del Parque</t>
  </si>
  <si>
    <t>204955 - Le Panem.</t>
  </si>
  <si>
    <t>245917 - Lm Comidas</t>
  </si>
  <si>
    <t>188485 - Otaku Veggie - Belgrano</t>
  </si>
  <si>
    <t>227822 - Heladería que Sabor</t>
  </si>
  <si>
    <t>248745 - Pizzas y empanadas las tapas</t>
  </si>
  <si>
    <t>216108 - Tato´s Bar</t>
  </si>
  <si>
    <t>230857 - FLORINDA - Coffee House</t>
  </si>
  <si>
    <t>132535 - Tequeremos Full</t>
  </si>
  <si>
    <t>238639 - Sendai Sushi - Thames</t>
  </si>
  <si>
    <t>253928 - Mi Querencia Fiambreria</t>
  </si>
  <si>
    <t>243772 - Pizzas Caesars</t>
  </si>
  <si>
    <t>208832 - Burgerli Envios</t>
  </si>
  <si>
    <t>222 - Rock and Ribs</t>
  </si>
  <si>
    <t>241320 - 2D Cafe Lomas</t>
  </si>
  <si>
    <t>257112 - Brest Patisserie Devoto</t>
  </si>
  <si>
    <t>251775 - Vegan Gourmet</t>
  </si>
  <si>
    <t>252421 - Senda Sushi Carlos Antonio López 3309</t>
  </si>
  <si>
    <t>224014 - Chelitos Fast Food</t>
  </si>
  <si>
    <t>248389 - Dragon Sushi Nuñez</t>
  </si>
  <si>
    <t>245321 - Lupo Cafe</t>
  </si>
  <si>
    <t>252792 - Yorkies Cookies</t>
  </si>
  <si>
    <t>202504 - El Buen Gusto Barracas</t>
  </si>
  <si>
    <t>206278 - Frahel</t>
  </si>
  <si>
    <t>253556 - Ricas Empanadas - Av. Brasil</t>
  </si>
  <si>
    <t>258667 - Sushi Mil</t>
  </si>
  <si>
    <t>249991 - Napo Pizza - Olivos</t>
  </si>
  <si>
    <t>265958 - Sopressata - French</t>
  </si>
  <si>
    <t>255122 - el Rincon de Cole</t>
  </si>
  <si>
    <t>221683 - Cafeteria LuAn</t>
  </si>
  <si>
    <t>257833 - Tierra Cafetera</t>
  </si>
  <si>
    <t>211025 - Helados Gluten Free Lomas</t>
  </si>
  <si>
    <t>258966 - Via Giovanni - Malabia</t>
  </si>
  <si>
    <t>243488 - Heladeria Ofelia</t>
  </si>
  <si>
    <t>256876 - la Cura Malal</t>
  </si>
  <si>
    <t>125490 - Via Flaminia - Acassuso</t>
  </si>
  <si>
    <t>228002 - IL Nuovo Fratello Heladería</t>
  </si>
  <si>
    <t>132875 - Esquina Homero Manzi Comidas</t>
  </si>
  <si>
    <t>130782 - La Lasagnería</t>
  </si>
  <si>
    <t>255076 - Juno's Pizzas</t>
  </si>
  <si>
    <t>238653 - Roll Ando</t>
  </si>
  <si>
    <t>223782 - Copani Puro Chocolate - Villa Del Parque</t>
  </si>
  <si>
    <t>238689 - Frescolatto Avellaneda</t>
  </si>
  <si>
    <t>246828 - Iru Vermú</t>
  </si>
  <si>
    <t>121464 - Mandiyú - Mario Bravo</t>
  </si>
  <si>
    <t>227436 - Comidas Del Pana Floresta</t>
  </si>
  <si>
    <t>253400 - Trovare Gelato</t>
  </si>
  <si>
    <t>216970 - Espacio Gourmet Caseros</t>
  </si>
  <si>
    <t>139483 - Mamitita Comidas Caseras</t>
  </si>
  <si>
    <t>189750 - Don German</t>
  </si>
  <si>
    <t>245283 - Entre Muzzas San Miguel</t>
  </si>
  <si>
    <t>130077 - The Coffee Store - Caballito</t>
  </si>
  <si>
    <t>209027 - Green Grove Julián Álvarez 110</t>
  </si>
  <si>
    <t>233314 - Duopan</t>
  </si>
  <si>
    <t>256991 - Il Bombon - Heladeria Artesanal Avenida Triunvirato 3928</t>
  </si>
  <si>
    <t>230534 - Sei tu - Avellaneda</t>
  </si>
  <si>
    <t>241159 - La Gulita</t>
  </si>
  <si>
    <t>246507 - El Jefecito Empanadas</t>
  </si>
  <si>
    <t>248327 - La Nueva Acuario Av Boyaca</t>
  </si>
  <si>
    <t>242900 - Pizzería Guala</t>
  </si>
  <si>
    <t>233661 - Acaideria</t>
  </si>
  <si>
    <t>255744 - Benito Empanadas</t>
  </si>
  <si>
    <t>245855 - La Cocina de Gus Boulogne</t>
  </si>
  <si>
    <t>229853 - Pedilo aca</t>
  </si>
  <si>
    <t>211571 - Lomitos Sabor Urbano</t>
  </si>
  <si>
    <t>254131 - Mouth Burguer</t>
  </si>
  <si>
    <t>248764 - Hosoi</t>
  </si>
  <si>
    <t>254869 - Rame - Fast Food</t>
  </si>
  <si>
    <t>227435 - Comidas Del Pana Monserrat</t>
  </si>
  <si>
    <t>243527 - Salad World</t>
  </si>
  <si>
    <t>245596 - Sweet Cats</t>
  </si>
  <si>
    <t>258243 - la Nueva Stella Maris Monte Grande Padre Javier 881</t>
  </si>
  <si>
    <t>251915 - Restaurante Central Esteban Echeverría</t>
  </si>
  <si>
    <t>255699 - Donuts-Galy</t>
  </si>
  <si>
    <t>247231 - Opiparo Pizza y Cafe</t>
  </si>
  <si>
    <t>250761 - Misky Panaderia y Confiteria</t>
  </si>
  <si>
    <t>255848 - Nonnitos Market Coffee Nicolás Vila 402</t>
  </si>
  <si>
    <t>242759 - Sandwichera Mi Sueño</t>
  </si>
  <si>
    <t>254747 - Pizzeria Martina - Santos Lugares</t>
  </si>
  <si>
    <t>240957 - Don Torpollo</t>
  </si>
  <si>
    <t>257252 - la Cocina de Qky</t>
  </si>
  <si>
    <t>187526 - La Cantina China</t>
  </si>
  <si>
    <t>229039 - Bendito Cafe</t>
  </si>
  <si>
    <t>243519 - San Telmo Vegano</t>
  </si>
  <si>
    <t>248865 - Pelagallis Burger</t>
  </si>
  <si>
    <t>253603 - Kaffee Klub Ángel Carranza 1591</t>
  </si>
  <si>
    <t>200737 - Blossom - San Fernando</t>
  </si>
  <si>
    <t>239869 - Chs Burger Villa Santa Rita</t>
  </si>
  <si>
    <t>252503 - Glamcoffe</t>
  </si>
  <si>
    <t>250469 - Lo de Cheno - Villa Urquiza</t>
  </si>
  <si>
    <t>258098 - Ajeno</t>
  </si>
  <si>
    <t>235046 - Luana Pasteleria</t>
  </si>
  <si>
    <t>142009 - Enfrascados Bakery</t>
  </si>
  <si>
    <t>135148 - tu comida venezolana</t>
  </si>
  <si>
    <t>254998 - Dulce Tentacion Postres Alvear 5182</t>
  </si>
  <si>
    <t>243496 - Shogun Sushi San Andres</t>
  </si>
  <si>
    <t>234768 - Don Flores Pizza X Metro</t>
  </si>
  <si>
    <t>253655 - Chocorisimo</t>
  </si>
  <si>
    <t>257111 - Brest Patisserie Villa Luro</t>
  </si>
  <si>
    <t>236515 - Rasenna Focaccia</t>
  </si>
  <si>
    <t>214193 - Vane Rolls Alfredo R. Bufano 1800</t>
  </si>
  <si>
    <t>139729 - Porthos</t>
  </si>
  <si>
    <t>233534 - Ultra Burger.</t>
  </si>
  <si>
    <t>234546 - Para Poke Bowl - Abasto</t>
  </si>
  <si>
    <t>128011 - Usina Cafetera Comidas y Deli - Urquiza</t>
  </si>
  <si>
    <t>251327 - Dragon Nimbo</t>
  </si>
  <si>
    <t>241533 - Wrap Up</t>
  </si>
  <si>
    <t>216899 - Container Coffee</t>
  </si>
  <si>
    <t>260175 - que Sabor Helados - Morón</t>
  </si>
  <si>
    <t>209506 - Salad Sushi</t>
  </si>
  <si>
    <t>251796 - Sui Gele Palermo</t>
  </si>
  <si>
    <t>254124 - Sabores de Casa Comidas Caseras</t>
  </si>
  <si>
    <t>129295 - Violeta Massey - San Isidro</t>
  </si>
  <si>
    <t>118536 - The Best Elcano</t>
  </si>
  <si>
    <t>248744 - La Cabaña Heladeria</t>
  </si>
  <si>
    <t>236064 - Saboreando.</t>
  </si>
  <si>
    <t>245615 - Empa´s World</t>
  </si>
  <si>
    <t>248128 - Cabo Frío - Quilmes</t>
  </si>
  <si>
    <t>186057 - Bien Argento Almagro</t>
  </si>
  <si>
    <t>224560 - Vibo Helados Parque Chacabuco</t>
  </si>
  <si>
    <t>249864 - Api Gustos</t>
  </si>
  <si>
    <t>212273 - Tequerock</t>
  </si>
  <si>
    <t>185771 - Milán</t>
  </si>
  <si>
    <t>228594 - Angelica - Congreso</t>
  </si>
  <si>
    <t>125526 - Parfait Tequeños</t>
  </si>
  <si>
    <t>234114 - Heladeria el 1001</t>
  </si>
  <si>
    <t>231587 - Barile Di Pizza</t>
  </si>
  <si>
    <t>221675 - Mercado de Comidas - Puerto de Frutos</t>
  </si>
  <si>
    <t>239376 - Bonett Club</t>
  </si>
  <si>
    <t>167090 - El Rey del Sándwich - Devoto</t>
  </si>
  <si>
    <t>249994 - Kalimnos Gourmet - Guise</t>
  </si>
  <si>
    <t>118531 - Heladeria Bella Donna - Ramos</t>
  </si>
  <si>
    <t>239082 - Heladeria Farbatto Lanus</t>
  </si>
  <si>
    <t>252465 - la Argentina de Lomas - Paseo Del Aljibe</t>
  </si>
  <si>
    <t>254504 - Nina Brasas</t>
  </si>
  <si>
    <t>243444 - Solo Ensaladas San Andres</t>
  </si>
  <si>
    <t>256603 - la Bodega Del Queso Avenida General San Martín 503</t>
  </si>
  <si>
    <t>206938 - Bar los Laureles</t>
  </si>
  <si>
    <t>183421 - Wok de Flores</t>
  </si>
  <si>
    <t>215614 - Cremas Heladas la Matera Artesanal</t>
  </si>
  <si>
    <t>244737 - Los Altos de San Lorenzo</t>
  </si>
  <si>
    <t>210021 - Menta &amp; Limón Vegan</t>
  </si>
  <si>
    <t>243041 - ARGENTO BURGER</t>
  </si>
  <si>
    <t>251003 - la Union Sandwicherias Munro</t>
  </si>
  <si>
    <t>215513 - Rest Zarpado</t>
  </si>
  <si>
    <t>126560 - Quesar Delicateses</t>
  </si>
  <si>
    <t>124601 - Jaime Burgers</t>
  </si>
  <si>
    <t>128594 - The Coffee Store - Av Córdoba</t>
  </si>
  <si>
    <t>226977 - Hot Dog Palermos</t>
  </si>
  <si>
    <t>217207 - Panaderia la Elegida</t>
  </si>
  <si>
    <t>253748 - Hot Dog Brothers</t>
  </si>
  <si>
    <t>216889 - Gordostruck</t>
  </si>
  <si>
    <t>246430 - Sonda</t>
  </si>
  <si>
    <t>241492 - Pizza Guerrero</t>
  </si>
  <si>
    <t>119912 - Passion Heladeria Artesanal- Belgrano</t>
  </si>
  <si>
    <t>134842 - Arepas Che.</t>
  </si>
  <si>
    <t>243177 - Panaderia Sabores</t>
  </si>
  <si>
    <t>243674 - La sandwicheria Liniers</t>
  </si>
  <si>
    <t>135553 - karens Cakes</t>
  </si>
  <si>
    <t>225280 - Falafelandia</t>
  </si>
  <si>
    <t>247113 - Sofiasweet.ar</t>
  </si>
  <si>
    <t>158906 - Migas Dulces</t>
  </si>
  <si>
    <t>214828 - Varsovia Beer</t>
  </si>
  <si>
    <t>257771 - SOS Sandwiches y Panchos gourmet</t>
  </si>
  <si>
    <t>250482 - Pizzeria Kio</t>
  </si>
  <si>
    <t>232858 - Franka Co</t>
  </si>
  <si>
    <t>220380 - Fe Panaderia</t>
  </si>
  <si>
    <t>202624 - Moona Bakery</t>
  </si>
  <si>
    <t>150937 - Sebi Pizzeria</t>
  </si>
  <si>
    <t>248491 - Venenorte - San Isidro</t>
  </si>
  <si>
    <t>114099 - Pizza Yerman</t>
  </si>
  <si>
    <t>221282 - Hamborguesa Lanús</t>
  </si>
  <si>
    <t>126063 - Riviera Helados - Banfield</t>
  </si>
  <si>
    <t>248469 - Sabor y Samba</t>
  </si>
  <si>
    <t>209635 - Verdi Bodegon</t>
  </si>
  <si>
    <t>150882 - VICEN Restaurant y Pizzas</t>
  </si>
  <si>
    <t>216456 - Pizzería Quito</t>
  </si>
  <si>
    <t>141460 - Gf Chacarita</t>
  </si>
  <si>
    <t>248087 - North Drinck</t>
  </si>
  <si>
    <t>132281 - La Nueva Moderna - Vicente Lopez</t>
  </si>
  <si>
    <t>211356 - Al Nour</t>
  </si>
  <si>
    <t>244928 - Heladeria que Sabor Lomas</t>
  </si>
  <si>
    <t>119481 - Heladeria Santolin - Paternal</t>
  </si>
  <si>
    <t>121817 - Passion Heladeria Artesanal - Nuñez</t>
  </si>
  <si>
    <t>257055 - Heladeria Naranjo en Flor San Pedro 1338</t>
  </si>
  <si>
    <t>236726 - Sundae Heladeria Artesanal</t>
  </si>
  <si>
    <t>241621 - Guxto</t>
  </si>
  <si>
    <t>249043 - Cruji Pollo</t>
  </si>
  <si>
    <t>142532 - La Octava Maravilla</t>
  </si>
  <si>
    <t>244337 - Uff! que Sabroso</t>
  </si>
  <si>
    <t>134975 - Patagonia Danuë - San Telmo</t>
  </si>
  <si>
    <t>257308 - Piatto Rosso Barco Del Centenera 614</t>
  </si>
  <si>
    <t>247187 - Pancheburgers</t>
  </si>
  <si>
    <t>238061 - Ragu Focacceria</t>
  </si>
  <si>
    <t>208037 - La Gale Haedo</t>
  </si>
  <si>
    <t>150648 - Taiyakis</t>
  </si>
  <si>
    <t>255679 - Bed Fried Chicken</t>
  </si>
  <si>
    <t>223785 - Copani Puro Chocolate - Cerrito</t>
  </si>
  <si>
    <t>251522 - Sui Gelé</t>
  </si>
  <si>
    <t>248378 - Mtc Smash Burgers</t>
  </si>
  <si>
    <t>246156 - Pancho99</t>
  </si>
  <si>
    <t>214908 - Azucar y Knela</t>
  </si>
  <si>
    <t>133909 - Madison Cafe</t>
  </si>
  <si>
    <t>244128 - Miguitas Sándwiches</t>
  </si>
  <si>
    <t>232263 - Bestia Cafe de Especialidad</t>
  </si>
  <si>
    <t>215170 - Mezze Delicatessen</t>
  </si>
  <si>
    <t>228161 - Delta Burger Av. Agustín M. García 6649</t>
  </si>
  <si>
    <t>210233 - Olimpo Bar Cafe Irigoyen</t>
  </si>
  <si>
    <t>253781 - el Poblado Restaurante</t>
  </si>
  <si>
    <t>166698 - Rincón de Salta</t>
  </si>
  <si>
    <t>258457 - Bonaburgers Directorio 1830</t>
  </si>
  <si>
    <t>216147 - Via Varese - Lacroze</t>
  </si>
  <si>
    <t>209724 - Ama Pasta</t>
  </si>
  <si>
    <t>120481 - Pizzeria Zeta Eme Gaona</t>
  </si>
  <si>
    <t>242440 - Lele Café - Florida 2</t>
  </si>
  <si>
    <t>244946 - Sushi Sam Avellaneda</t>
  </si>
  <si>
    <t>232396 - Helados Suiza</t>
  </si>
  <si>
    <t>235414 - Cofi Jaus - Sunchales</t>
  </si>
  <si>
    <t>252443 - la Paniteca</t>
  </si>
  <si>
    <t>248558 - Malcom Café</t>
  </si>
  <si>
    <t>243539 - China Food</t>
  </si>
  <si>
    <t>238323 - Dun Momentos Dulces</t>
  </si>
  <si>
    <t>255746 - Empanadas Don Benito</t>
  </si>
  <si>
    <t>130075 - La Poesía</t>
  </si>
  <si>
    <t>225581 - Fillippo</t>
  </si>
  <si>
    <t>234544 - Salad Sushi - Abasto</t>
  </si>
  <si>
    <t>234083 - Panaderia Venecia Confiteria</t>
  </si>
  <si>
    <t>242686 - Salgado Yanina</t>
  </si>
  <si>
    <t>208475 - Akira Sushi Matheu Matheu</t>
  </si>
  <si>
    <t>229844 - El desafio</t>
  </si>
  <si>
    <t>244101 - Sabores de Shanghai</t>
  </si>
  <si>
    <t>242498 - la Vera Pasta</t>
  </si>
  <si>
    <t>187522 - Sushi dag - Palermo</t>
  </si>
  <si>
    <t>223319 - Punto Fijo, Cafe &amp; Brunch</t>
  </si>
  <si>
    <t>264820 - Iuliani Cucina Pastas</t>
  </si>
  <si>
    <t>229134 - Arte Sano Munro</t>
  </si>
  <si>
    <t>254820 - la Burgueria San Martin</t>
  </si>
  <si>
    <t>239862 - Kaori Sushi</t>
  </si>
  <si>
    <t>256669 - Parrilla Gcla - Matienzo</t>
  </si>
  <si>
    <t>210121 - Complejo Oak</t>
  </si>
  <si>
    <t>248383 - Dragon Sushi Martinez</t>
  </si>
  <si>
    <t>222534 - Brooklyn Burguer</t>
  </si>
  <si>
    <t>249277 - Urano Food</t>
  </si>
  <si>
    <t>236382 - Estacion de Sabores</t>
  </si>
  <si>
    <t>244947 - Piupos</t>
  </si>
  <si>
    <t>238407 - Cook N Roll Natural Microcentro</t>
  </si>
  <si>
    <t>222953 - Selva Mercado Natural</t>
  </si>
  <si>
    <t>131367 - The Coffee Store Resto - Av Cordoba</t>
  </si>
  <si>
    <t>119918 - Passion Heladeria Artesanal - Villa Crespo</t>
  </si>
  <si>
    <t>167070 - La Caserita - Devoto</t>
  </si>
  <si>
    <t>239043 - Pizzería Il Sapore.</t>
  </si>
  <si>
    <t>248750 - Las Marias Picadas</t>
  </si>
  <si>
    <t>249756 - Pastas que Delicia</t>
  </si>
  <si>
    <t>210460 - el Taller Pizza a la Parrilla</t>
  </si>
  <si>
    <t>253509 - Genoma Urbano Esmeralda 928</t>
  </si>
  <si>
    <t>255046 - Rotisería - Dany</t>
  </si>
  <si>
    <t>240576 - Ciao Pana</t>
  </si>
  <si>
    <t>229404 - SeiTu - Villa Luro</t>
  </si>
  <si>
    <t>200868 - Barthalé - Fusion coreano</t>
  </si>
  <si>
    <t>246604 - Suculentas</t>
  </si>
  <si>
    <t>121966 - Nacha Bar - Gaona</t>
  </si>
  <si>
    <t>132279 - Pizzeria Canchera</t>
  </si>
  <si>
    <t>221713 - Luccio Pizza a la Piedra</t>
  </si>
  <si>
    <t>245657 - La Casa de Nelly</t>
  </si>
  <si>
    <t>229721 - The Coffee Store - Doho</t>
  </si>
  <si>
    <t>184393 - Kimay Sushi Barzana 1927</t>
  </si>
  <si>
    <t>238410 - Cook N Roll Natural</t>
  </si>
  <si>
    <t>242584 - Rincon Venezolano 862</t>
  </si>
  <si>
    <t>250684 - 10 de10</t>
  </si>
  <si>
    <t>111283 - Milion</t>
  </si>
  <si>
    <t>248916 - Venenorte - Olivos</t>
  </si>
  <si>
    <t>244371 - Casa Pepi</t>
  </si>
  <si>
    <t>236057 - Co Fi Cafe y Helados</t>
  </si>
  <si>
    <t>252186 - Amenadiel Av. Pres. Juan Domingo Perón 4408</t>
  </si>
  <si>
    <t>249429 - Tercer Tiempo Bar</t>
  </si>
  <si>
    <t>234215 - Cara de Papa</t>
  </si>
  <si>
    <t>138605 - Las Delicias - Minutas, Sándwiches y Empanadas</t>
  </si>
  <si>
    <t>246563 - Calma Cookies</t>
  </si>
  <si>
    <t>234547 - Mila Pasion - Abasto</t>
  </si>
  <si>
    <t>258394 - Il Duetto</t>
  </si>
  <si>
    <t>239496 - Helados Deleite Lanus</t>
  </si>
  <si>
    <t>206280 - Te Prometo Helado Artesanal</t>
  </si>
  <si>
    <t>134750 - M y M puro sabor</t>
  </si>
  <si>
    <t>238206 - Cositas Ricas</t>
  </si>
  <si>
    <t>209204 - Tenso - Café de Especialidad</t>
  </si>
  <si>
    <t>244491 - Madre Fuego - Villa Crespo</t>
  </si>
  <si>
    <t>188341 - The Creams Paternal</t>
  </si>
  <si>
    <t>242397 - Lo de Juan - Casa de Comidas</t>
  </si>
  <si>
    <t>245774 - Venenorte</t>
  </si>
  <si>
    <t>185516 - Heladería Vitruvio - Ciudad Jardín</t>
  </si>
  <si>
    <t>257346 - la Lolita Pizzeria</t>
  </si>
  <si>
    <t>254680 - Forza Cafe</t>
  </si>
  <si>
    <t>240038 - Wonka Helados &amp; Cafe</t>
  </si>
  <si>
    <t>258154 - la Nueva Stella Maris Monte Grande Berna 860</t>
  </si>
  <si>
    <t>216194 - Milanga Dot</t>
  </si>
  <si>
    <t>248502 - Munna Burg</t>
  </si>
  <si>
    <t>251304 - Elite Chocolates - Palermo</t>
  </si>
  <si>
    <t>236315 - Cookies Nomy Nomy</t>
  </si>
  <si>
    <t>127644 - Bonafide - Belgrano</t>
  </si>
  <si>
    <t>227231 - Don Emilio Bodegon</t>
  </si>
  <si>
    <t>241906 - Ina.</t>
  </si>
  <si>
    <t>227389 - Misky Temperley Confitería y Cafetería</t>
  </si>
  <si>
    <t>244433 - Miguitas Tortas y Postres</t>
  </si>
  <si>
    <t>243379 - Tequesabor</t>
  </si>
  <si>
    <t>180564 - achalay,veggie</t>
  </si>
  <si>
    <t>255607 - Sandwichería el Encuentro</t>
  </si>
  <si>
    <t>231037 - Heladería Gostoso</t>
  </si>
  <si>
    <t>255027 - El Gaucho Parrilla Lisandro de la Torre 530</t>
  </si>
  <si>
    <t>246392 - El Wok Magico de China</t>
  </si>
  <si>
    <t>217306 - Makiko Sushi</t>
  </si>
  <si>
    <t>251670 - la Vibe</t>
  </si>
  <si>
    <t>151063 - Usina Cafetera Comidas y Deli - Villa Crespo</t>
  </si>
  <si>
    <t>265956 - Sopressata Inclan</t>
  </si>
  <si>
    <t>242010 - Disanto</t>
  </si>
  <si>
    <t>258809 - WW</t>
  </si>
  <si>
    <t>238409 - Cook N Roll Natural Villa Crespo</t>
  </si>
  <si>
    <t>231668 - Oldies - Quilmes</t>
  </si>
  <si>
    <t>216621 - Guiri Burgers</t>
  </si>
  <si>
    <t>252886 - Milanguita</t>
  </si>
  <si>
    <t>228614 - La Florida Comida China</t>
  </si>
  <si>
    <t>241208 - Padel Coliceo</t>
  </si>
  <si>
    <t>201133 - Heladeria Paia</t>
  </si>
  <si>
    <t>258495 - The Creamery Co</t>
  </si>
  <si>
    <t>231183 - Jucha Banfield</t>
  </si>
  <si>
    <t>244713 - Heladería To Maien</t>
  </si>
  <si>
    <t>125103 - Chacho</t>
  </si>
  <si>
    <t>127507 - Bonafide - Cabildo.</t>
  </si>
  <si>
    <t>225647 - Adelaida Panadería y Confitería</t>
  </si>
  <si>
    <t>253882 - Helados - Craft Ice Cream</t>
  </si>
  <si>
    <t>220374 - Dogtown Burgers</t>
  </si>
  <si>
    <t>255171 - Cocina Chifa Fusión</t>
  </si>
  <si>
    <t>249435 - Virtuosa Burger Muñiz</t>
  </si>
  <si>
    <t>238129 - Empanadas de 10 Caseros</t>
  </si>
  <si>
    <t>257991 - Picadasya Canning Mp</t>
  </si>
  <si>
    <t>246706 - Tomi Heladeria Artesanal</t>
  </si>
  <si>
    <t>238735 - Panaderia Libertad</t>
  </si>
  <si>
    <t>216382 - Batalla Mila-Lomitos</t>
  </si>
  <si>
    <t>130952 - Usina Cafetera Comidas y Deli - San Isidro</t>
  </si>
  <si>
    <t>231719 - Chavela</t>
  </si>
  <si>
    <t>216265 - Pitigliano</t>
  </si>
  <si>
    <t>246586 - Sanchez y Sanchez Cafeteria</t>
  </si>
  <si>
    <t>230479 - Copani Puro Chocolate - Cabildo</t>
  </si>
  <si>
    <t>259914 - Guiri Burgers - Julián Álvarez</t>
  </si>
  <si>
    <t>216296 - Pork Sandwichs</t>
  </si>
  <si>
    <t>223141 - Mercado de Comidas - Morón</t>
  </si>
  <si>
    <t>242538 - Justo Monte Grande</t>
  </si>
  <si>
    <t>251099 - Pizzas Al Molde de 32cm</t>
  </si>
  <si>
    <t>139785 - The Mitre</t>
  </si>
  <si>
    <t>187957 - Cocina Peruana</t>
  </si>
  <si>
    <t>227438 - Comidas Del Pana Hortiguera</t>
  </si>
  <si>
    <t>204536 - Tandilera</t>
  </si>
  <si>
    <t>124624 - Daikon Sushi</t>
  </si>
  <si>
    <t>227747 - Eze Parrilla y Minutas</t>
  </si>
  <si>
    <t>252390 - Mood Tentazioni</t>
  </si>
  <si>
    <t>124372 - Sweet Emi</t>
  </si>
  <si>
    <t>216693 - Queseria de Mi sin Ti, Villa Mitre</t>
  </si>
  <si>
    <t>257990 - Picadasya Canning</t>
  </si>
  <si>
    <t>252575 - Pizzería Manucho - Punta Chica</t>
  </si>
  <si>
    <t>251302 - Elite Chocolates - Tribunales</t>
  </si>
  <si>
    <t>136050 - Chs Burger</t>
  </si>
  <si>
    <t>252395 - Tia la Pochi</t>
  </si>
  <si>
    <t>221415 - Luan Bistro</t>
  </si>
  <si>
    <t>139955 - Freeport - Buenos Aires</t>
  </si>
  <si>
    <t>233646 - Bembona Helados y Cafe</t>
  </si>
  <si>
    <t>257795 - Fratello Pizza Al Taglio</t>
  </si>
  <si>
    <t>254060 - Heladería Calchaquí Avenida Calchaquí 3905</t>
  </si>
  <si>
    <t>255608 - la Cantina Ciudadela</t>
  </si>
  <si>
    <t>239878 - Tequeños Oeste</t>
  </si>
  <si>
    <t>228783 - Res Hamburguesas</t>
  </si>
  <si>
    <t>208235 - La Feria Food Caribean</t>
  </si>
  <si>
    <t>128376 - Bonafide - Puerto Norte</t>
  </si>
  <si>
    <t>257188 - Muchas Papas Calle 333 Bis &amp; Andrés Baranda</t>
  </si>
  <si>
    <t>256527 - Ryujin Laprida 1199</t>
  </si>
  <si>
    <t>228816 - Justo Pizza Resto Cafe</t>
  </si>
  <si>
    <t>250743 - Comidita Pa Llevar</t>
  </si>
  <si>
    <t>233487 - Passffee</t>
  </si>
  <si>
    <t>227648 - Healthy Foods Nordelta</t>
  </si>
  <si>
    <t>254676 - Heladitos Milo</t>
  </si>
  <si>
    <t>239597 - Pablos Low Cost</t>
  </si>
  <si>
    <t>252347 - Dulcevitto Av. Gral. San Martín 427</t>
  </si>
  <si>
    <t>236327 - Parada Portela</t>
  </si>
  <si>
    <t>115823 - Burger Mood</t>
  </si>
  <si>
    <t>244953 - La Churreria Castelar</t>
  </si>
  <si>
    <t>140372 - Alta Arepa (Ramos Mejía)</t>
  </si>
  <si>
    <t>263369 - Lo de Mario Merlo Ba</t>
  </si>
  <si>
    <t>233405 - Tienda Moto Cafe</t>
  </si>
  <si>
    <t>231537 - Pizzeria San Cayetano</t>
  </si>
  <si>
    <t>234795 - Heladería Yeni</t>
  </si>
  <si>
    <t>211529 - 100 argento</t>
  </si>
  <si>
    <t>249614 - The Good Beef</t>
  </si>
  <si>
    <t>203949 - El Bodegon de Ale</t>
  </si>
  <si>
    <t>254550 - Gusto's Talcahuano 1564</t>
  </si>
  <si>
    <t>253895 - Ricas Empanadas - Lavalle</t>
  </si>
  <si>
    <t>113971 - La Cofradia - Almagro</t>
  </si>
  <si>
    <t>217387 - Altas Burgers Caseros</t>
  </si>
  <si>
    <t>229403 - SeiTu - Parque Avellaneda</t>
  </si>
  <si>
    <t>213083 - Coffee Street</t>
  </si>
  <si>
    <t>219227 - Lo de Franco</t>
  </si>
  <si>
    <t>230645 - Sabor Criollo Villa Luro</t>
  </si>
  <si>
    <t>253690 - Ricas Empanadas - Av. Rivadavia</t>
  </si>
  <si>
    <t>214906 - Orgánica Beiro</t>
  </si>
  <si>
    <t>111264 - Cook N' Roll Burger</t>
  </si>
  <si>
    <t>251966 - Hofu Sushi - Cabildo</t>
  </si>
  <si>
    <t>255340 - la Bella Napoli. Túpac Amaru</t>
  </si>
  <si>
    <t>245610 - El Conde Hamburguesas y Sandwiches</t>
  </si>
  <si>
    <t>221182 - Xmash - DK Caballito</t>
  </si>
  <si>
    <t>235112 - Helados ALTRI</t>
  </si>
  <si>
    <t>251925 - Prettabakery.ok</t>
  </si>
  <si>
    <t>257037 - Delturista Juncal Coffee</t>
  </si>
  <si>
    <t>249630 - Fifty 50 Burger</t>
  </si>
  <si>
    <t>211909 - Pablo´s Low Cost</t>
  </si>
  <si>
    <t>254808 - Pepin 28.7</t>
  </si>
  <si>
    <t>243898 - Seven Days - Cocina Bar</t>
  </si>
  <si>
    <t>243604 - Sushi May Haedo</t>
  </si>
  <si>
    <t>214728 - Mi Peace Villa Luro</t>
  </si>
  <si>
    <t>211925 - Pablo´s - Pizzas y Minutas</t>
  </si>
  <si>
    <t>242451 - Loscora</t>
  </si>
  <si>
    <t>201104 - Amarello San Justo</t>
  </si>
  <si>
    <t>239494 - Heladerias Deleite Lanus II</t>
  </si>
  <si>
    <t>185672 - Qky Snacks Caballito Riglos 416</t>
  </si>
  <si>
    <t>234559 - Deleitesllavallol</t>
  </si>
  <si>
    <t>251301 - Elite Chocolates - San Isidro</t>
  </si>
  <si>
    <t>216297 - El Ternero Enloquecido</t>
  </si>
  <si>
    <t>229762 - Fiambreria Senise</t>
  </si>
  <si>
    <t>221624 - Sándwiches de Miga Ironi</t>
  </si>
  <si>
    <t>246959 - La Casa Pizzas Artesanales y Empanadas de Autor - Santos Lugares</t>
  </si>
  <si>
    <t>136138 - Heladería Koppos</t>
  </si>
  <si>
    <t>205148 - Nativos Food</t>
  </si>
  <si>
    <t>166758 - Norishaka Sushi</t>
  </si>
  <si>
    <t>244842 - Bambú Almagro</t>
  </si>
  <si>
    <t>239637 - Rinova Helados</t>
  </si>
  <si>
    <t>242249 - Hamburguesas Goldis</t>
  </si>
  <si>
    <t>231779 - Radal - Café y Helados</t>
  </si>
  <si>
    <t>254959 - Runway 24 Burgers y Fries</t>
  </si>
  <si>
    <t>245039 - Victorica Pizza a la Leña</t>
  </si>
  <si>
    <t>207443 - Garay Parrilla</t>
  </si>
  <si>
    <t>241462 - Rinconcito Dominicano</t>
  </si>
  <si>
    <t>250899 - Carminia Cafe Meeks</t>
  </si>
  <si>
    <t>215388 - Tequebebi</t>
  </si>
  <si>
    <t>205858 - que Delicia Pizzas y Empanadas - San Justo</t>
  </si>
  <si>
    <t>249360 - Buffet Arzeno</t>
  </si>
  <si>
    <t>250567 - Style Donas</t>
  </si>
  <si>
    <t>226194 - Bouqué Pastelería y Cafe de Especialidad</t>
  </si>
  <si>
    <t>124541 - Tomodachi</t>
  </si>
  <si>
    <t>222380 - Coffee Street.</t>
  </si>
  <si>
    <t>221181 - Xmash - La Pampa</t>
  </si>
  <si>
    <t>252401 - Vossosimportante</t>
  </si>
  <si>
    <t>230225 - El Palenque Mataderos</t>
  </si>
  <si>
    <t>243432 - La Chiviteria Ciudadela</t>
  </si>
  <si>
    <t>249731 - Patagonía</t>
  </si>
  <si>
    <t>249497 - Holy Beer</t>
  </si>
  <si>
    <t>251306 - Elite Chocolates - Martinez</t>
  </si>
  <si>
    <t>240529 - Lirio</t>
  </si>
  <si>
    <t>238844 - Panaderia la Esperanza</t>
  </si>
  <si>
    <t>251106 - Jucha Pasteleria</t>
  </si>
  <si>
    <t>227641 - Guli Cafe</t>
  </si>
  <si>
    <t>242870 - Canele Patisserie</t>
  </si>
  <si>
    <t>250565 - Pica de Sal Panadería</t>
  </si>
  <si>
    <t>249025 - Mardiros Canning</t>
  </si>
  <si>
    <t>225870 - Atiko Cafe</t>
  </si>
  <si>
    <t>132456 - Brioche Dorée - Retiro</t>
  </si>
  <si>
    <t>231707 - Mundo Cocoa - Alvear</t>
  </si>
  <si>
    <t>240570 - El Castillo de Sandro</t>
  </si>
  <si>
    <t>256207 - Perlatto Helados Lugano</t>
  </si>
  <si>
    <t>236475 - Lo de Jorgito Picadas</t>
  </si>
  <si>
    <t>245470 - Dulce Agustina</t>
  </si>
  <si>
    <t>243428 - Sushi One  San Andrés</t>
  </si>
  <si>
    <t>241530 - Oveja Negra Cafeteria</t>
  </si>
  <si>
    <t>237429 - Nucha Bakery - Quilmes</t>
  </si>
  <si>
    <t>123483 - Helados Pincho</t>
  </si>
  <si>
    <t>142542 - El Patio Martínez</t>
  </si>
  <si>
    <t>256004 - Mont Blanc Rosario</t>
  </si>
  <si>
    <t>256757 - Heladeria Mercurio</t>
  </si>
  <si>
    <t>248250 - Tree Healthy Food</t>
  </si>
  <si>
    <t>233949 - Restaurante Sr. Antonio</t>
  </si>
  <si>
    <t>214643 - El Aguante Food</t>
  </si>
  <si>
    <t>237428 - Mr Green Coffee - Tribunales</t>
  </si>
  <si>
    <t>249823 - Lo de Ased</t>
  </si>
  <si>
    <t>133591 - La Taberna de Don Osvaldo</t>
  </si>
  <si>
    <t>230142 - yorkies.cookies</t>
  </si>
  <si>
    <t>240875 - Panaderia el Trigal</t>
  </si>
  <si>
    <t>217086 - Frias Bar Cultural</t>
  </si>
  <si>
    <t>252173 - Toshiro Kitchen</t>
  </si>
  <si>
    <t>202411 - Yuzu Ramen y Dumplings</t>
  </si>
  <si>
    <t>266585 - Lo de Mario Caseros Ba</t>
  </si>
  <si>
    <t>241789 - Tequeneros</t>
  </si>
  <si>
    <t>131366 - The Coffee Store Resto - Juramento</t>
  </si>
  <si>
    <t>251601 - Il Segreto Dei Nonni</t>
  </si>
  <si>
    <t>251252 - Green Food Villa Dominico</t>
  </si>
  <si>
    <t>239493 - Heladeria Deleite Lanus III</t>
  </si>
  <si>
    <t>224185 - Orígenes Sabores - Nuñez</t>
  </si>
  <si>
    <t>225519 - Uzuki Sushi</t>
  </si>
  <si>
    <t>258310 - Cata Tienda de Calzone - Parque Patricio</t>
  </si>
  <si>
    <t>265957 - Sopressata Boedo</t>
  </si>
  <si>
    <t>223781 - Copani Puro Chocolate - San Nicolás</t>
  </si>
  <si>
    <t>240946 - Dog Town Burgers Ballester</t>
  </si>
  <si>
    <t>238526 - Hecho en la Pasteleria</t>
  </si>
  <si>
    <t>228800 - Brasasv</t>
  </si>
  <si>
    <t>266197 - By Papas - Aristobulo</t>
  </si>
  <si>
    <t>251673 - la Tanita Pastelería y Cafetería - Sarmiento</t>
  </si>
  <si>
    <t>236045 - A Lo de Carlitos</t>
  </si>
  <si>
    <t>235517 - Tata One Sushi</t>
  </si>
  <si>
    <t>238253 - Cook N' Roll Burger Vicente Lopez</t>
  </si>
  <si>
    <t>216566 - la Pasión de Rosas</t>
  </si>
  <si>
    <t>206906 - Don Boni Pizzeria</t>
  </si>
  <si>
    <t>223649 - Café Registrado - Hospital Italiano</t>
  </si>
  <si>
    <t>244365 - Doira Copetin Al Paso</t>
  </si>
  <si>
    <t>151399 - Taste &amp; Meet</t>
  </si>
  <si>
    <t>234502 - ''El Litoral''</t>
  </si>
  <si>
    <t>232739 - Usina Cafetera Comidas y Deli - Nuñez</t>
  </si>
  <si>
    <t>246162 - Paladar Negro Grill</t>
  </si>
  <si>
    <t>225404 - Amor y Cacao 2</t>
  </si>
  <si>
    <t>221547 - Mr Green Coffee</t>
  </si>
  <si>
    <t>244379 - Lili Coffe Restaurant</t>
  </si>
  <si>
    <t>244533 - Santos Pancitos</t>
  </si>
  <si>
    <t>241639 - Sandwicheria la Vieja Estacion</t>
  </si>
  <si>
    <t>248268 - Jupiter Churros</t>
  </si>
  <si>
    <t>208279 - La Feria Food Caribean Milanesas</t>
  </si>
  <si>
    <t>126810 - Memei Bistró &amp; Café</t>
  </si>
  <si>
    <t>246440 - Formaggio Pizzas y Empanadas</t>
  </si>
  <si>
    <t>249426 - Jugos Emi y Clari - Palermo</t>
  </si>
  <si>
    <t>242388 - Pizzería Parrilla</t>
  </si>
  <si>
    <t>245329 - Lo de Angy</t>
  </si>
  <si>
    <t>258669 - Flamingo Postres - Córdoba</t>
  </si>
  <si>
    <t>240933 - Santa Emilia Sandwiches de Miga</t>
  </si>
  <si>
    <t>227946 - Lepo Lepo Helados</t>
  </si>
  <si>
    <t>130564 - Salute Garibaldi - Caballito</t>
  </si>
  <si>
    <t>242427 - Planta Baja Café</t>
  </si>
  <si>
    <t>216571 - Mata la Gula Bauness 2332</t>
  </si>
  <si>
    <t>259638 - Juanys Burgers &amp; Pizzas</t>
  </si>
  <si>
    <t>128593 - The Coffee Store - Juramento</t>
  </si>
  <si>
    <t>235384 - Kodama</t>
  </si>
  <si>
    <t>249995 - Cirilo Café Energía</t>
  </si>
  <si>
    <t>258755 - Iuliani Cucina Pastas - Pizzas - Empanadas</t>
  </si>
  <si>
    <t>150871 - Sabor Nativo Armenia</t>
  </si>
  <si>
    <t>230841 - Pizza X Metro Claro que Siii</t>
  </si>
  <si>
    <t>131365 - The Coffee Store Resto - Cerviño</t>
  </si>
  <si>
    <t>232382 - Moratto - Lope de Vega</t>
  </si>
  <si>
    <t>244134 - Ofelia Cafe</t>
  </si>
  <si>
    <t>264241 - Moratto - Raúl Alfonsín</t>
  </si>
  <si>
    <t>227007 - La Empanadería - Bernal</t>
  </si>
  <si>
    <t>236384 - Vibo Heladerias Banfield</t>
  </si>
  <si>
    <t>208919 - Burgerli Gerli Envios</t>
  </si>
  <si>
    <t>246261 - Betta Sushi Adrogue</t>
  </si>
  <si>
    <t>238453 - Rey Mono Sushi Palermo</t>
  </si>
  <si>
    <t>216409 - Tabule Monroe</t>
  </si>
  <si>
    <t>257520 - Antojito´s Sweet</t>
  </si>
  <si>
    <t>125379 - Pizzería Mediterráneo</t>
  </si>
  <si>
    <t>209439 - Frosty Fun</t>
  </si>
  <si>
    <t>234549 - Green Grove - Abasto</t>
  </si>
  <si>
    <t>222410 - La Moderna Sabores Argentinos</t>
  </si>
  <si>
    <t>251695 - Lo de Aaron</t>
  </si>
  <si>
    <t>252700 - Gelato Di Vallio</t>
  </si>
  <si>
    <t>237561 - Roger Pancheria</t>
  </si>
  <si>
    <t>258199 - Picnic Burguers</t>
  </si>
  <si>
    <t>263363 - Raices.</t>
  </si>
  <si>
    <t>256988 - Bistro Point Avenida Federico Lacroze 1896</t>
  </si>
  <si>
    <t>249663 - el Abundante</t>
  </si>
  <si>
    <t>217511 - Locos por Las Milanesas Caseros</t>
  </si>
  <si>
    <t>238251 - Cook N' Roll Burger Villa Crespo</t>
  </si>
  <si>
    <t>243575 - Etnia Sushi</t>
  </si>
  <si>
    <t>256816 - Delturista Belgrano Coffee</t>
  </si>
  <si>
    <t>211691 - Amelias Pizza y Café</t>
  </si>
  <si>
    <t>252636 - el Rey Del Shawarma</t>
  </si>
  <si>
    <t>214716 - Satoshi Sushi - Nazca</t>
  </si>
  <si>
    <t>189653 - Rellenitas</t>
  </si>
  <si>
    <t>239160 - Amy's Pasteleria</t>
  </si>
  <si>
    <t>246188 - Repanas Jerónimo Salguero</t>
  </si>
  <si>
    <t>125136 - Masago</t>
  </si>
  <si>
    <t>255627 - Niza Sushi</t>
  </si>
  <si>
    <t>245328 - Lb Sushi Avellaneda</t>
  </si>
  <si>
    <t>255398 - Chanchitos Ituzaingó</t>
  </si>
  <si>
    <t>226503 - Bodegón Vía Roma</t>
  </si>
  <si>
    <t>227821 - Misky Panaderia y Confiteria</t>
  </si>
  <si>
    <t>216388 - D'pollos y Algo Mas!!</t>
  </si>
  <si>
    <t>250898 - Carminia Cafe</t>
  </si>
  <si>
    <t>247040 - Amalfi Gelato</t>
  </si>
  <si>
    <t>217361 - Delipastas Express</t>
  </si>
  <si>
    <t>227866 - Bella Donna Luzuriaga</t>
  </si>
  <si>
    <t>255148 - La Cantina China Sabor Express</t>
  </si>
  <si>
    <t>231530 - Delicias Venezuela</t>
  </si>
  <si>
    <t>160 - Bar &amp; Burger</t>
  </si>
  <si>
    <t>246480 - Burger House Ituzaingo</t>
  </si>
  <si>
    <t>231845 - Bar de Postres By Deliclub</t>
  </si>
  <si>
    <t>251926 - la Cocina de Mi Abuela Lottie.</t>
  </si>
  <si>
    <t>223887 - Copani Puro Chocolate - San Justo</t>
  </si>
  <si>
    <t>241105 - La Biga</t>
  </si>
  <si>
    <t>258365 - Roots Market Coffee</t>
  </si>
  <si>
    <t>234904 - Gorriti Bowl Palermo</t>
  </si>
  <si>
    <t>120941 - The Sándwich Market</t>
  </si>
  <si>
    <t>215534 - Via Varese la Pampa</t>
  </si>
  <si>
    <t>255290 - Hornito a Leña</t>
  </si>
  <si>
    <t>249671 - Pulso Specialty Coffee &amp; Vermu</t>
  </si>
  <si>
    <t>240194 - 180 Patisserie</t>
  </si>
  <si>
    <t>244628 - Agua y Harina</t>
  </si>
  <si>
    <t>217360 - Rinconvegan Express</t>
  </si>
  <si>
    <t>255745 - Empanadas Villa Crespo</t>
  </si>
  <si>
    <t>224474 - Orígenes Sabores - Flores</t>
  </si>
  <si>
    <t>245789 - La Esquina Kiosco</t>
  </si>
  <si>
    <t>238263 - Petra Patisserie</t>
  </si>
  <si>
    <t>255750 - Empanadas de la Plaza</t>
  </si>
  <si>
    <t>257073 - Delturista Migueletes Coffee</t>
  </si>
  <si>
    <t>238252 - Cook N' Roll Burger Microcentro</t>
  </si>
  <si>
    <t>251659 - Heladeria San Justo</t>
  </si>
  <si>
    <t>253516 - Chocorlatte</t>
  </si>
  <si>
    <t>252038 - Pizza Grossaa San Luis 1311</t>
  </si>
  <si>
    <t>241366 - Hot Dogs Gourmet</t>
  </si>
  <si>
    <t>230129 - Pancho Hot Palermo</t>
  </si>
  <si>
    <t>244862 - Churros Cacholo - Villa Maipu</t>
  </si>
  <si>
    <t>234977 - Match Burgers</t>
  </si>
  <si>
    <t>136043 - Heladeria M</t>
  </si>
  <si>
    <t>235933 - la Bonna Pizza</t>
  </si>
  <si>
    <t>223783 - Copani Puro Chocolate - Lavalle</t>
  </si>
  <si>
    <t>257059 - Delturista Juncal Resto</t>
  </si>
  <si>
    <t>225854 - Bienmesabe</t>
  </si>
  <si>
    <t>132464 - Brioche Dorée - Plaza Oeste Shopping</t>
  </si>
  <si>
    <t>248564 - Sei tu - Av. Juramento</t>
  </si>
  <si>
    <t>233005 - Moratto - Nuñez</t>
  </si>
  <si>
    <t>229650 - Beni s Burgers -</t>
  </si>
  <si>
    <t>238237 - El Tangal espinosa</t>
  </si>
  <si>
    <t>207601 - Sweet Pasteles</t>
  </si>
  <si>
    <t>236931 - Lqf Pizza en Cono</t>
  </si>
  <si>
    <t>255174 - Venezuela Burgers</t>
  </si>
  <si>
    <t>257077 - Delturista Migueletes Resto</t>
  </si>
  <si>
    <t>245992 - Ricas Empanadas</t>
  </si>
  <si>
    <t>260101 - Alfa Pampa</t>
  </si>
  <si>
    <t>259358 - Picadas Capitales Av Córdoba</t>
  </si>
  <si>
    <t>246501 - Sweet Victoria Reposteria</t>
  </si>
  <si>
    <t>249608 - Tatapum Empanadas</t>
  </si>
  <si>
    <t>254119 - Crema Lucena</t>
  </si>
  <si>
    <t>128377 - Bonafide - Centro</t>
  </si>
  <si>
    <t>Métrica</t>
  </si>
  <si>
    <t>Valor</t>
  </si>
  <si>
    <t>vs LW (%)</t>
  </si>
  <si>
    <t>CVR %</t>
  </si>
  <si>
    <t>...JcP....</t>
  </si>
  <si>
    <t>0.0833333333333333</t>
  </si>
  <si>
    <t>1.44444444444444</t>
  </si>
  <si>
    <t>0.0245901639344262</t>
  </si>
  <si>
    <t>-0.64344262295082</t>
  </si>
  <si>
    <t>0.0340909090909091</t>
  </si>
  <si>
    <t>0.386363636363636</t>
  </si>
  <si>
    <t>0.0789473684210526</t>
  </si>
  <si>
    <t>1.31578947368421</t>
  </si>
  <si>
    <t>0.0540540540540541</t>
  </si>
  <si>
    <t>-0.315315315315315</t>
  </si>
  <si>
    <t>10 Recetas Japonesas</t>
  </si>
  <si>
    <t>0.0491803278688525</t>
  </si>
  <si>
    <t>0.322404371584699</t>
  </si>
  <si>
    <t>0.0515021459227468</t>
  </si>
  <si>
    <t>-0.0815450643776824</t>
  </si>
  <si>
    <t>0.0810810810810811</t>
  </si>
  <si>
    <t>0.574324324324324</t>
  </si>
  <si>
    <t>0.0271186440677966</t>
  </si>
  <si>
    <t>-0.665536723163842</t>
  </si>
  <si>
    <t>0.0212765957446809</t>
  </si>
  <si>
    <t>-0.215425531914894</t>
  </si>
  <si>
    <t>180 Patisserie</t>
  </si>
  <si>
    <t>20 30 Cafe</t>
  </si>
  <si>
    <t>0.0619469026548673</t>
  </si>
  <si>
    <t>1.00294985250737</t>
  </si>
  <si>
    <t>0.0701754385964912</t>
  </si>
  <si>
    <t>0.132832080200501</t>
  </si>
  <si>
    <t>0.0454545454545455</t>
  </si>
  <si>
    <t>-0.352272727272727</t>
  </si>
  <si>
    <t>0.0909090909090909</t>
  </si>
  <si>
    <t>2D Cafe Lomas</t>
  </si>
  <si>
    <t>0.0555555555555556</t>
  </si>
  <si>
    <t>-0.458333333333333</t>
  </si>
  <si>
    <t>0.0888888888888889</t>
  </si>
  <si>
    <t>0.142857142857143</t>
  </si>
  <si>
    <t>0.607142857142857</t>
  </si>
  <si>
    <t>2Gosushiwok</t>
  </si>
  <si>
    <t>0.176470588235294</t>
  </si>
  <si>
    <t>0.26</t>
  </si>
  <si>
    <t>0.473333333333333</t>
  </si>
  <si>
    <t>0.538461538461539</t>
  </si>
  <si>
    <t>3 Dragones Bernal</t>
  </si>
  <si>
    <t>0.0307692307692308</t>
  </si>
  <si>
    <t>-0.516239316239316</t>
  </si>
  <si>
    <t>0.69047619047619</t>
  </si>
  <si>
    <t>0.0473684210526316</t>
  </si>
  <si>
    <t>-0.147368421052632</t>
  </si>
  <si>
    <t>0.0467836257309941</t>
  </si>
  <si>
    <t>-0.0123456790123458</t>
  </si>
  <si>
    <t>0.046875</t>
  </si>
  <si>
    <t>0.00195312500000006</t>
  </si>
  <si>
    <t>420 Cuatroveinte</t>
  </si>
  <si>
    <t>0.222222222222222</t>
  </si>
  <si>
    <t>5.88888888888889</t>
  </si>
  <si>
    <t>0.0869565217391304</t>
  </si>
  <si>
    <t>0.130434782608696</t>
  </si>
  <si>
    <t>5 Esquinas Pizzeria</t>
  </si>
  <si>
    <t>0.0666666666666667</t>
  </si>
  <si>
    <t>-0.377777777777778</t>
  </si>
  <si>
    <t>0.0714285714285714</t>
  </si>
  <si>
    <t>-0.142857142857143</t>
  </si>
  <si>
    <t>5 Pala Romana</t>
  </si>
  <si>
    <t>0.0862068965517241</t>
  </si>
  <si>
    <t>-0.396551724137931</t>
  </si>
  <si>
    <t>0.122448979591837</t>
  </si>
  <si>
    <t>0.0737833594976453</t>
  </si>
  <si>
    <t>0.130769230769231</t>
  </si>
  <si>
    <t>0.067948717948718</t>
  </si>
  <si>
    <t>0.110169491525424</t>
  </si>
  <si>
    <t>-0.15752741774676</t>
  </si>
  <si>
    <t>0.128205128205128</t>
  </si>
  <si>
    <t>0.16370808678501</t>
  </si>
  <si>
    <t>611 Pizza</t>
  </si>
  <si>
    <t>0.037037037037037</t>
  </si>
  <si>
    <t>-0.425925925925926</t>
  </si>
  <si>
    <t>0.214285714285714</t>
  </si>
  <si>
    <t>4.25</t>
  </si>
  <si>
    <t>0.0769230769230769</t>
  </si>
  <si>
    <t>-0.641025641025641</t>
  </si>
  <si>
    <t>0.151515151515152</t>
  </si>
  <si>
    <t>0.96969696969697</t>
  </si>
  <si>
    <t>7Estrella</t>
  </si>
  <si>
    <t>0.173913043478261</t>
  </si>
  <si>
    <t>-0.0608695652173913</t>
  </si>
  <si>
    <t>0.129032258064516</t>
  </si>
  <si>
    <t>-0.0967741935483871</t>
  </si>
  <si>
    <t>0.166666666666667</t>
  </si>
  <si>
    <t>0.291666666666667</t>
  </si>
  <si>
    <t>0.189189189189189</t>
  </si>
  <si>
    <t>0.135135135135135</t>
  </si>
  <si>
    <t>4.28571428571428</t>
  </si>
  <si>
    <t>0.0886075949367089</t>
  </si>
  <si>
    <t>-0.518196202531646</t>
  </si>
  <si>
    <t>0.16030534351145</t>
  </si>
  <si>
    <t>0.194274809160305</t>
  </si>
  <si>
    <t>0.183908045977011</t>
  </si>
  <si>
    <t>0.147235905856596</t>
  </si>
  <si>
    <t>0.201834862385321</t>
  </si>
  <si>
    <t>0.0974770642201836</t>
  </si>
  <si>
    <t>0.12280701754386</t>
  </si>
  <si>
    <t>-0.391547049441786</t>
  </si>
  <si>
    <t>90S Coffe Roasters</t>
  </si>
  <si>
    <t>0.0384615384615385</t>
  </si>
  <si>
    <t>-0.611538461538462</t>
  </si>
  <si>
    <t>0.0919540229885057</t>
  </si>
  <si>
    <t>0.0574712643678161</t>
  </si>
  <si>
    <t>0.123595505617978</t>
  </si>
  <si>
    <t>0.344101123595506</t>
  </si>
  <si>
    <t>0.186046511627907</t>
  </si>
  <si>
    <t>0.505285412262157</t>
  </si>
  <si>
    <t>0.0434782608695652</t>
  </si>
  <si>
    <t>-0.766304347826087</t>
  </si>
  <si>
    <t>A 2 Manos</t>
  </si>
  <si>
    <t>-0.0638297872340426</t>
  </si>
  <si>
    <t>0.00689655172413793</t>
  </si>
  <si>
    <t>-0.732758620689655</t>
  </si>
  <si>
    <t>0.0151515151515152</t>
  </si>
  <si>
    <t>1.1969696969697</t>
  </si>
  <si>
    <t>0.0680272108843537</t>
  </si>
  <si>
    <t>3.48979591836735</t>
  </si>
  <si>
    <t>A la Gran Pizza Quilmes</t>
  </si>
  <si>
    <t>0.132352941176471</t>
  </si>
  <si>
    <t>0.888888888888889</t>
  </si>
  <si>
    <t>-0.2</t>
  </si>
  <si>
    <t>A Lo de Carlitos</t>
  </si>
  <si>
    <t>0.0140845070422535</t>
  </si>
  <si>
    <t>-0.821596244131455</t>
  </si>
  <si>
    <t>0.0178571428571429</t>
  </si>
  <si>
    <t>A Matar O Morir Pizzas</t>
  </si>
  <si>
    <t>0.516666666666667</t>
  </si>
  <si>
    <t>0.117647058823529</t>
  </si>
  <si>
    <t>-0.229946524064171</t>
  </si>
  <si>
    <t>0.06</t>
  </si>
  <si>
    <t>-0.49</t>
  </si>
  <si>
    <t>0.0967741935483871</t>
  </si>
  <si>
    <t>0.612903225806452</t>
  </si>
  <si>
    <t>0.107142857142857</t>
  </si>
  <si>
    <t>A Piece Of</t>
  </si>
  <si>
    <t>0.121621621621622</t>
  </si>
  <si>
    <t>0.208333333333333</t>
  </si>
  <si>
    <t>0.712962962962963</t>
  </si>
  <si>
    <t>0.162162162162162</t>
  </si>
  <si>
    <t>-0.221621621621622</t>
  </si>
  <si>
    <t>A Raja Chincha</t>
  </si>
  <si>
    <t>0.0855614973262032</t>
  </si>
  <si>
    <t>0.297682709447415</t>
  </si>
  <si>
    <t>0.0511363636363636</t>
  </si>
  <si>
    <t>-0.249102870813397</t>
  </si>
  <si>
    <t>0.0687830687830688</t>
  </si>
  <si>
    <t>0.3450911228689</t>
  </si>
  <si>
    <t>0.0646766169154229</t>
  </si>
  <si>
    <t>-0.0597014925373134</t>
  </si>
  <si>
    <t>0.0923076923076923</t>
  </si>
  <si>
    <t>0.427218934911243</t>
  </si>
  <si>
    <t>A Raja Cincha Cuenca</t>
  </si>
  <si>
    <t>0.0357142857142857</t>
  </si>
  <si>
    <t>0.171673819742489</t>
  </si>
  <si>
    <t>0.272754180849489</t>
  </si>
  <si>
    <t>0.177777777777778</t>
  </si>
  <si>
    <t>0.0355555555555556</t>
  </si>
  <si>
    <t>0.161137440758294</t>
  </si>
  <si>
    <t>-0.0936018957345972</t>
  </si>
  <si>
    <t>0.0882352941176471</t>
  </si>
  <si>
    <t>-0.45242214532872</t>
  </si>
  <si>
    <t>-0.176201372997712</t>
  </si>
  <si>
    <t>0.0599078341013825</t>
  </si>
  <si>
    <t>-0.290565122483628</t>
  </si>
  <si>
    <t>0.105263157894737</t>
  </si>
  <si>
    <t>0.757085020242915</t>
  </si>
  <si>
    <t>0.119266055045872</t>
  </si>
  <si>
    <t>0.13302752293578</t>
  </si>
  <si>
    <t>0.490598290598291</t>
  </si>
  <si>
    <t>0.0531914893617021</t>
  </si>
  <si>
    <t>-0.29188829787234</t>
  </si>
  <si>
    <t>0.0691823899371069</t>
  </si>
  <si>
    <t>-0.00179694519317172</t>
  </si>
  <si>
    <t>0.0469798657718121</t>
  </si>
  <si>
    <t>-0.320927394752898</t>
  </si>
  <si>
    <t>0.0681818181818182</t>
  </si>
  <si>
    <t>0.451298701298701</t>
  </si>
  <si>
    <t>0.111111111111111</t>
  </si>
  <si>
    <t>0.62962962962963</t>
  </si>
  <si>
    <t>Acai Helados</t>
  </si>
  <si>
    <t>-0.409090909090909</t>
  </si>
  <si>
    <t>-0.381818181818182</t>
  </si>
  <si>
    <t>0.571428571428571</t>
  </si>
  <si>
    <t>0.0921052631578947</t>
  </si>
  <si>
    <t>-0.355263157894737</t>
  </si>
  <si>
    <t>0.0857142857142858</t>
  </si>
  <si>
    <t>Acaideria</t>
  </si>
  <si>
    <t>0.210526315789474</t>
  </si>
  <si>
    <t>0.158730158730159</t>
  </si>
  <si>
    <t>0.0606060606060606</t>
  </si>
  <si>
    <t>0.171171171171171</t>
  </si>
  <si>
    <t>0.0783783783783784</t>
  </si>
  <si>
    <t>0.161616161616162</t>
  </si>
  <si>
    <t>-0.0558213716108452</t>
  </si>
  <si>
    <t>0.191489361702128</t>
  </si>
  <si>
    <t>0.184840425531915</t>
  </si>
  <si>
    <t>achalay,veggie</t>
  </si>
  <si>
    <t>0.0588235294117647</t>
  </si>
  <si>
    <t>-0.411764705882353</t>
  </si>
  <si>
    <t>Adaggio Gelato y Cafe</t>
  </si>
  <si>
    <t>0.115942028985507</t>
  </si>
  <si>
    <t>0.391304347826087</t>
  </si>
  <si>
    <t>0.486111111111111</t>
  </si>
  <si>
    <t>-0.111111111111111</t>
  </si>
  <si>
    <t>0.13986013986014</t>
  </si>
  <si>
    <t>-0.160839160839161</t>
  </si>
  <si>
    <t>0.203389830508475</t>
  </si>
  <si>
    <t>0.454237288135593</t>
  </si>
  <si>
    <t>Adorado Bar</t>
  </si>
  <si>
    <t>0.238095238095238</t>
  </si>
  <si>
    <t>-0.0608465608465609</t>
  </si>
  <si>
    <t>0.27683615819209</t>
  </si>
  <si>
    <t>-0.034149403640929</t>
  </si>
  <si>
    <t>0.0836734693877551</t>
  </si>
  <si>
    <t>0.211340206185567</t>
  </si>
  <si>
    <t>-0.29553264604811</t>
  </si>
  <si>
    <t>0.253968253968254</t>
  </si>
  <si>
    <t>0.201703445605885</t>
  </si>
  <si>
    <t>Aguayharina</t>
  </si>
  <si>
    <t>0.455882352941177</t>
  </si>
  <si>
    <t>0.0776699029126214</t>
  </si>
  <si>
    <t>-0.203883495145631</t>
  </si>
  <si>
    <t>0.10752688172043</t>
  </si>
  <si>
    <t>0.384408602150538</t>
  </si>
  <si>
    <t>0.028169014084507</t>
  </si>
  <si>
    <t>-0.738028169014085</t>
  </si>
  <si>
    <t>Aimara Coffe And  de Especialidad</t>
  </si>
  <si>
    <t>0.027027027027027</t>
  </si>
  <si>
    <t>-0.667953667953668</t>
  </si>
  <si>
    <t>0.112781954887218</t>
  </si>
  <si>
    <t>0.74812030075188</t>
  </si>
  <si>
    <t>0.131578947368421</t>
  </si>
  <si>
    <t>0.0533333333333333</t>
  </si>
  <si>
    <t>-0.594666666666667</t>
  </si>
  <si>
    <t>0.241379310344828</t>
  </si>
  <si>
    <t>3.52586206896552</t>
  </si>
  <si>
    <t>Ainara Helados</t>
  </si>
  <si>
    <t>0.264705882352941</t>
  </si>
  <si>
    <t>-0.0205882352941177</t>
  </si>
  <si>
    <t>0.392857142857143</t>
  </si>
  <si>
    <t>0.484126984126984</t>
  </si>
  <si>
    <t>-0.434343434343434</t>
  </si>
  <si>
    <t>AJ Dulcinea</t>
  </si>
  <si>
    <t>0.0991735537190083</t>
  </si>
  <si>
    <t>0.487603305785124</t>
  </si>
  <si>
    <t>0.0579064587973274</t>
  </si>
  <si>
    <t>-0.430389527748739</t>
  </si>
  <si>
    <t>0.0697211155378486</t>
  </si>
  <si>
    <t>0.204030033711309</t>
  </si>
  <si>
    <t>0.0711206896551724</t>
  </si>
  <si>
    <t>0.0200738916256159</t>
  </si>
  <si>
    <t>0.0828729281767956</t>
  </si>
  <si>
    <t>0.165243596182823</t>
  </si>
  <si>
    <t>-0.291666666666667</t>
  </si>
  <si>
    <t>Akerman Pasteleria</t>
  </si>
  <si>
    <t>-0.0833333333333333</t>
  </si>
  <si>
    <t>0.0652173913043478</t>
  </si>
  <si>
    <t>-0.0217391304347826</t>
  </si>
  <si>
    <t>0.0481927710843374</t>
  </si>
  <si>
    <t>-0.261044176706827</t>
  </si>
  <si>
    <t>0.0256410256410256</t>
  </si>
  <si>
    <t>-0.467948717948718</t>
  </si>
  <si>
    <t>Aki Amai</t>
  </si>
  <si>
    <t>-0.392857142857143</t>
  </si>
  <si>
    <t>-0.108333333333333</t>
  </si>
  <si>
    <t>0.0671641791044776</t>
  </si>
  <si>
    <t>-0.194029850746269</t>
  </si>
  <si>
    <t>0.0756302521008403</t>
  </si>
  <si>
    <t>0.126050420168067</t>
  </si>
  <si>
    <t>-0.285285285285285</t>
  </si>
  <si>
    <t>Akira Nikkei Villa Crespo</t>
  </si>
  <si>
    <t>0.0546448087431694</t>
  </si>
  <si>
    <t>0.11927642736009</t>
  </si>
  <si>
    <t>0.0638297872340425</t>
  </si>
  <si>
    <t>-0.0904255319148936</t>
  </si>
  <si>
    <t>0.0678571428571429</t>
  </si>
  <si>
    <t>0.0630952380952381</t>
  </si>
  <si>
    <t>0.0813186813186813</t>
  </si>
  <si>
    <t>0.19838056680162</t>
  </si>
  <si>
    <t>-0.231418918918919</t>
  </si>
  <si>
    <t>Akira Sushi Matheu</t>
  </si>
  <si>
    <t>Al Bait Comida Árabe</t>
  </si>
  <si>
    <t>3.5</t>
  </si>
  <si>
    <t>0.13953488372093</t>
  </si>
  <si>
    <t>-0.182724252491694</t>
  </si>
  <si>
    <t>0.0975609756097561</t>
  </si>
  <si>
    <t>-0.300813008130081</t>
  </si>
  <si>
    <t>0.121951219512195</t>
  </si>
  <si>
    <t>Al Disco- Empanadas Fritas</t>
  </si>
  <si>
    <t>0.202479338842975</t>
  </si>
  <si>
    <t>0.160765175263608</t>
  </si>
  <si>
    <t>0.187419768934531</t>
  </si>
  <si>
    <t>-0.0172175866495507</t>
  </si>
  <si>
    <t>0.196220930232558</t>
  </si>
  <si>
    <t>0.0469596208983753</t>
  </si>
  <si>
    <t>0.187017001545595</t>
  </si>
  <si>
    <t>-0.0469059476787451</t>
  </si>
  <si>
    <t>0.233108108108108</t>
  </si>
  <si>
    <t>0.246454098726826</t>
  </si>
  <si>
    <t>Al Fondo Hay Sitio</t>
  </si>
  <si>
    <t>0.152866242038217</t>
  </si>
  <si>
    <t>0.0947195397575509</t>
  </si>
  <si>
    <t>0.0978260869565217</t>
  </si>
  <si>
    <t>-0.267558528428094</t>
  </si>
  <si>
    <t>-0.0707070707070707</t>
  </si>
  <si>
    <t>0.143518518518519</t>
  </si>
  <si>
    <t>0.578703703703704</t>
  </si>
  <si>
    <t>0.154639175257732</t>
  </si>
  <si>
    <t>0.0774858663119388</t>
  </si>
  <si>
    <t>Al Nour</t>
  </si>
  <si>
    <t>0.0294117647058824</t>
  </si>
  <si>
    <t>0.205882352941176</t>
  </si>
  <si>
    <t>0.0285714285714286</t>
  </si>
  <si>
    <t>-0.0285714285714286</t>
  </si>
  <si>
    <t>0.181818181818182</t>
  </si>
  <si>
    <t>AL PASO by Seda y Sal</t>
  </si>
  <si>
    <t>0.0958904109589041</t>
  </si>
  <si>
    <t>-0.117808219178082</t>
  </si>
  <si>
    <t>0.0461538461538462</t>
  </si>
  <si>
    <t>0.0408163265306122</t>
  </si>
  <si>
    <t>-0.115646258503401</t>
  </si>
  <si>
    <t>Al Sheik</t>
  </si>
  <si>
    <t>0.00534759358288767</t>
  </si>
  <si>
    <t>0.168</t>
  </si>
  <si>
    <t>-0.0212173913043477</t>
  </si>
  <si>
    <t>0.17741935483871</t>
  </si>
  <si>
    <t>0.0560675883256528</t>
  </si>
  <si>
    <t>0.177215189873418</t>
  </si>
  <si>
    <t>-0.00115074798619107</t>
  </si>
  <si>
    <t>-0.0186335403726708</t>
  </si>
  <si>
    <t>Al Taglio Focacceria</t>
  </si>
  <si>
    <t>-0.447058823529412</t>
  </si>
  <si>
    <t>0.114427860696517</t>
  </si>
  <si>
    <t>0.666355721393035</t>
  </si>
  <si>
    <t>0.117903930131004</t>
  </si>
  <si>
    <t>0.0303778241883424</t>
  </si>
  <si>
    <t>0.116751269035533</t>
  </si>
  <si>
    <t>-0.00977627373566455</t>
  </si>
  <si>
    <t>0.0793650793650794</t>
  </si>
  <si>
    <t>-0.320220841959972</t>
  </si>
  <si>
    <t>0.176923076923077</t>
  </si>
  <si>
    <t>0.142827442827443</t>
  </si>
  <si>
    <t>0.152019002375297</t>
  </si>
  <si>
    <t>-0.176057007125891</t>
  </si>
  <si>
    <t>0.143884892086331</t>
  </si>
  <si>
    <t>-0.0535071942446044</t>
  </si>
  <si>
    <t>0.144208037825059</t>
  </si>
  <si>
    <t>0.0022458628841609</t>
  </si>
  <si>
    <t>0.164179104477612</t>
  </si>
  <si>
    <t>0.138487888426719</t>
  </si>
  <si>
    <t>Alazán Café y Pastelería</t>
  </si>
  <si>
    <t>1.23529411764706</t>
  </si>
  <si>
    <t>-0.525974025974026</t>
  </si>
  <si>
    <t>0.0441176470588235</t>
  </si>
  <si>
    <t>-0.0294117647058823</t>
  </si>
  <si>
    <t>0.743589743589744</t>
  </si>
  <si>
    <t>0.0232558139534884</t>
  </si>
  <si>
    <t>-0.697674418604651</t>
  </si>
  <si>
    <t>Albamonte</t>
  </si>
  <si>
    <t>0.287878787878788</t>
  </si>
  <si>
    <t>0.387987012987013</t>
  </si>
  <si>
    <t>0.215384615384615</t>
  </si>
  <si>
    <t>-0.218233618233618</t>
  </si>
  <si>
    <t>0.0317460317460316</t>
  </si>
  <si>
    <t>0.240740740740741</t>
  </si>
  <si>
    <t>0.434782608695652</t>
  </si>
  <si>
    <t>0.806020066889632</t>
  </si>
  <si>
    <t>Aleph</t>
  </si>
  <si>
    <t>2.44</t>
  </si>
  <si>
    <t>0.0181818181818182</t>
  </si>
  <si>
    <t>-0.790909090909091</t>
  </si>
  <si>
    <t>6.85714285714286</t>
  </si>
  <si>
    <t>-0.447368421052632</t>
  </si>
  <si>
    <t>0.80952380952381</t>
  </si>
  <si>
    <t>Aleppo</t>
  </si>
  <si>
    <t>0.112903225806452</t>
  </si>
  <si>
    <t>-0.33560794044665</t>
  </si>
  <si>
    <t>0.170068027210884</t>
  </si>
  <si>
    <t>0.404909790002958</t>
  </si>
  <si>
    <t>0.140127388535032</t>
  </si>
  <si>
    <t>-0.176050955414013</t>
  </si>
  <si>
    <t>0.149253731343284</t>
  </si>
  <si>
    <t>0.0651289009497964</t>
  </si>
  <si>
    <t>0.170731707317073</t>
  </si>
  <si>
    <t>0.14390243902439</t>
  </si>
  <si>
    <t>Alexia Fresh</t>
  </si>
  <si>
    <t>0.465116279069767</t>
  </si>
  <si>
    <t>0.226890756302521</t>
  </si>
  <si>
    <t>0.727860374919198</t>
  </si>
  <si>
    <t>-0.265432098765432</t>
  </si>
  <si>
    <t>0.169491525423729</t>
  </si>
  <si>
    <t>0.0169491525423729</t>
  </si>
  <si>
    <t>Alexia fresh Helados Artesanales</t>
  </si>
  <si>
    <t>0.064</t>
  </si>
  <si>
    <t>-0.289379310344828</t>
  </si>
  <si>
    <t>0.0796178343949045</t>
  </si>
  <si>
    <t>0.0567458019687319</t>
  </si>
  <si>
    <t>0.0644067796610169</t>
  </si>
  <si>
    <t>-0.191050847457627</t>
  </si>
  <si>
    <t>0.0338461538461538</t>
  </si>
  <si>
    <t>-0.474493927125506</t>
  </si>
  <si>
    <t>0.0840336134453782</t>
  </si>
  <si>
    <t>1.48281130634072</t>
  </si>
  <si>
    <t>Alfa Pampa</t>
  </si>
  <si>
    <t>Alfares</t>
  </si>
  <si>
    <t>0.032258064516129</t>
  </si>
  <si>
    <t>-0.346774193548387</t>
  </si>
  <si>
    <t>-0.735915492957746</t>
  </si>
  <si>
    <t>Alitas San Chiky</t>
  </si>
  <si>
    <t>0.0740740740740741</t>
  </si>
  <si>
    <t>-0.325925925925926</t>
  </si>
  <si>
    <t>0.102803738317757</t>
  </si>
  <si>
    <t>0.336448598130841</t>
  </si>
  <si>
    <t>0.140845070422535</t>
  </si>
  <si>
    <t>0.370038412291934</t>
  </si>
  <si>
    <t>-0.382608695652174</t>
  </si>
  <si>
    <t>0.115384615384615</t>
  </si>
  <si>
    <t>0.326923076923077</t>
  </si>
  <si>
    <t>-0.388235294117647</t>
  </si>
  <si>
    <t>-0.285714285714286</t>
  </si>
  <si>
    <t>0.217391304347826</t>
  </si>
  <si>
    <t>-0.178571428571429</t>
  </si>
  <si>
    <t>0.333333333333333</t>
  </si>
  <si>
    <t>2.11111111111111</t>
  </si>
  <si>
    <t>Alma Keto</t>
  </si>
  <si>
    <t>-0.287280701754386</t>
  </si>
  <si>
    <t>0.169047619047619</t>
  </si>
  <si>
    <t>0.16876026272578</t>
  </si>
  <si>
    <t>0.159090909090909</t>
  </si>
  <si>
    <t>-0.0588988476312421</t>
  </si>
  <si>
    <t>0.263513513513513</t>
  </si>
  <si>
    <t>0.656370656370656</t>
  </si>
  <si>
    <t>-0.384615384615385</t>
  </si>
  <si>
    <t>Almacen Criollo Comida Venezolana</t>
  </si>
  <si>
    <t>0.0547945205479452</t>
  </si>
  <si>
    <t>-0.134246575342466</t>
  </si>
  <si>
    <t>0.0631578947368421</t>
  </si>
  <si>
    <t>0.326315789473684</t>
  </si>
  <si>
    <t>0.217948717948718</t>
  </si>
  <si>
    <t>0.0705882352941176</t>
  </si>
  <si>
    <t>-0.0823529411764707</t>
  </si>
  <si>
    <t>0.133333333333333</t>
  </si>
  <si>
    <t>-0.158974358974359</t>
  </si>
  <si>
    <t>0.024793388429752</t>
  </si>
  <si>
    <t>0.0985915492957746</t>
  </si>
  <si>
    <t>-0.457746478873239</t>
  </si>
  <si>
    <t>1.53571428571429</t>
  </si>
  <si>
    <t>-0.636363636363636</t>
  </si>
  <si>
    <t>Almacen de Sabores Caseros</t>
  </si>
  <si>
    <t>0.0363636363636364</t>
  </si>
  <si>
    <t>-0.642424242424242</t>
  </si>
  <si>
    <t>0.0784313725490196</t>
  </si>
  <si>
    <t>0.294117647058823</t>
  </si>
  <si>
    <t>0.0946745562130177</t>
  </si>
  <si>
    <t>0.207100591715976</t>
  </si>
  <si>
    <t>0.0413732394366197</t>
  </si>
  <si>
    <t>-0.275510204081633</t>
  </si>
  <si>
    <t>0.148148148148148</t>
  </si>
  <si>
    <t>0.058201058201058</t>
  </si>
  <si>
    <t>0.612244897959184</t>
  </si>
  <si>
    <t>0.272727272727273</t>
  </si>
  <si>
    <t>0.03125</t>
  </si>
  <si>
    <t>-0.0588235294117646</t>
  </si>
  <si>
    <t>Almirante Donn Cerveza</t>
  </si>
  <si>
    <t>-0.656126482213439</t>
  </si>
  <si>
    <t>0.0416666666666667</t>
  </si>
  <si>
    <t>-0.6875</t>
  </si>
  <si>
    <t>Alogordo</t>
  </si>
  <si>
    <t>0.0804387568555759</t>
  </si>
  <si>
    <t>-0.323848130779217</t>
  </si>
  <si>
    <t>0.121396054628225</t>
  </si>
  <si>
    <t>0.35403291700712</t>
  </si>
  <si>
    <t>0.113636363636364</t>
  </si>
  <si>
    <t>-0.0639204545454546</t>
  </si>
  <si>
    <t>0.110807113543092</t>
  </si>
  <si>
    <t>-0.0248974008207934</t>
  </si>
  <si>
    <t>0.105058365758755</t>
  </si>
  <si>
    <t>-0.0518806744487678</t>
  </si>
  <si>
    <t>Aloha Sushi</t>
  </si>
  <si>
    <t>0.102564102564103</t>
  </si>
  <si>
    <t>0.846153846153846</t>
  </si>
  <si>
    <t>0.104477611940299</t>
  </si>
  <si>
    <t>0.218905472636816</t>
  </si>
  <si>
    <t>0.0612244897959184</t>
  </si>
  <si>
    <t>-0.41399416909621</t>
  </si>
  <si>
    <t>0.162790697674419</t>
  </si>
  <si>
    <t>1.65891472868217</t>
  </si>
  <si>
    <t>Alta Arepa</t>
  </si>
  <si>
    <t>3.66666666666667</t>
  </si>
  <si>
    <t>Altaburger</t>
  </si>
  <si>
    <t>-0.768115942028985</t>
  </si>
  <si>
    <t>2.33333333333333</t>
  </si>
  <si>
    <t>0.153846153846154</t>
  </si>
  <si>
    <t>0.0256410256410257</t>
  </si>
  <si>
    <t>Altas Burgers Caseros</t>
  </si>
  <si>
    <t>0.0930232558139535</t>
  </si>
  <si>
    <t>5.14285714285714</t>
  </si>
  <si>
    <t>Ama Pasta</t>
  </si>
  <si>
    <t>-0.255813953488372</t>
  </si>
  <si>
    <t>0.0476190476190476</t>
  </si>
  <si>
    <t>-0.488095238095238</t>
  </si>
  <si>
    <t>0.0277777777777778</t>
  </si>
  <si>
    <t>-0.416666666666667</t>
  </si>
  <si>
    <t>Amaida</t>
  </si>
  <si>
    <t>0.058252427184466</t>
  </si>
  <si>
    <t>0.922330097087379</t>
  </si>
  <si>
    <t>0.170454545454545</t>
  </si>
  <si>
    <t>0.406392694063927</t>
  </si>
  <si>
    <t>-0.386554621848739</t>
  </si>
  <si>
    <t>Amarello Heladeria Artesanal</t>
  </si>
  <si>
    <t>0.0952380952380952</t>
  </si>
  <si>
    <t>-0.40952380952381</t>
  </si>
  <si>
    <t>0.0645161290322581</t>
  </si>
  <si>
    <t>-0.625</t>
  </si>
  <si>
    <t>Amarelo Cafeteria</t>
  </si>
  <si>
    <t>0.0534351145038168</t>
  </si>
  <si>
    <t>0.375954198473283</t>
  </si>
  <si>
    <t>0.0903225806451613</t>
  </si>
  <si>
    <t>0.932903225806452</t>
  </si>
  <si>
    <t>0.0608108108108108</t>
  </si>
  <si>
    <t>-0.326737451737452</t>
  </si>
  <si>
    <t>0.0275862068965517</t>
  </si>
  <si>
    <t>-0.546360153256705</t>
  </si>
  <si>
    <t>0.95945945945946</t>
  </si>
  <si>
    <t>Amelias Pizza y Cafe</t>
  </si>
  <si>
    <t>Amenadiel</t>
  </si>
  <si>
    <t>-0.22972972972973</t>
  </si>
  <si>
    <t>-0.52112676056338</t>
  </si>
  <si>
    <t>Amibis</t>
  </si>
  <si>
    <t>0.072992700729927</t>
  </si>
  <si>
    <t>-0.0719499478623567</t>
  </si>
  <si>
    <t>0.0765027322404372</t>
  </si>
  <si>
    <t>-0.0864673738347797</t>
  </si>
  <si>
    <t>0.0993788819875776</t>
  </si>
  <si>
    <t>0.29902395740905</t>
  </si>
  <si>
    <t>0.106508875739645</t>
  </si>
  <si>
    <t>0.0717455621301776</t>
  </si>
  <si>
    <t>0.211469534050179</t>
  </si>
  <si>
    <t>Amicci Pizzas y Empanadas</t>
  </si>
  <si>
    <t>0.148648648648649</t>
  </si>
  <si>
    <t>0.238805970149254</t>
  </si>
  <si>
    <t>0.60651289009498</t>
  </si>
  <si>
    <t>0.232142857142857</t>
  </si>
  <si>
    <t>-0.0279017857142857</t>
  </si>
  <si>
    <t>-0.461538461538462</t>
  </si>
  <si>
    <t>0.151079136690647</t>
  </si>
  <si>
    <t>0.892932712653407</t>
  </si>
  <si>
    <t>0.14828897338403</t>
  </si>
  <si>
    <t>0.169201520912547</t>
  </si>
  <si>
    <t>0.106481481481481</t>
  </si>
  <si>
    <t>-0.28193257359924</t>
  </si>
  <si>
    <t>0.00621118012422354</t>
  </si>
  <si>
    <t>0.964912280701754</t>
  </si>
  <si>
    <t>Amor y Cacao 2</t>
  </si>
  <si>
    <t>0.0425531914893617</t>
  </si>
  <si>
    <t>Amore Cookies Victoria</t>
  </si>
  <si>
    <t>0.0697674418604651</t>
  </si>
  <si>
    <t>-0.272425249169435</t>
  </si>
  <si>
    <t>-0.3</t>
  </si>
  <si>
    <t>0.0821917808219178</t>
  </si>
  <si>
    <t>-0.0958904109589042</t>
  </si>
  <si>
    <t>0.0568181818181818</t>
  </si>
  <si>
    <t>-0.308712121212121</t>
  </si>
  <si>
    <t>0.0352941176470588</t>
  </si>
  <si>
    <t>Amore Cookies Villa del parque</t>
  </si>
  <si>
    <t>0.02</t>
  </si>
  <si>
    <t>-0.748</t>
  </si>
  <si>
    <t>0.785714285714286</t>
  </si>
  <si>
    <t>2.90697674418605</t>
  </si>
  <si>
    <t>Amuri Focacceria</t>
  </si>
  <si>
    <t>0.0220588235294118</t>
  </si>
  <si>
    <t>-0.531862745098039</t>
  </si>
  <si>
    <t>0.0158730158730159</t>
  </si>
  <si>
    <t>-0.509920634920635</t>
  </si>
  <si>
    <t>0.041958041958042</t>
  </si>
  <si>
    <t>1.64335664335664</t>
  </si>
  <si>
    <t>0.0205128205128205</t>
  </si>
  <si>
    <t>-0.511111111111111</t>
  </si>
  <si>
    <t>1.07446808510638</t>
  </si>
  <si>
    <t>Amys Pasteleria</t>
  </si>
  <si>
    <t>0.259259259259259</t>
  </si>
  <si>
    <t>Anatani Yummy &amp; Gluten Free</t>
  </si>
  <si>
    <t>-0.25</t>
  </si>
  <si>
    <t>-0.197115384615385</t>
  </si>
  <si>
    <t>0.247863247863248</t>
  </si>
  <si>
    <t>0.982905982905983</t>
  </si>
  <si>
    <t>0.172413793103448</t>
  </si>
  <si>
    <t>-0.304399524375743</t>
  </si>
  <si>
    <t>0.24390243902439</t>
  </si>
  <si>
    <t>0.414634146341463</t>
  </si>
  <si>
    <t>Andes Mercado Gourmet</t>
  </si>
  <si>
    <t>0.122743682310469</t>
  </si>
  <si>
    <t>-0.0499638989169675</t>
  </si>
  <si>
    <t>0.126506024096386</t>
  </si>
  <si>
    <t>-0.213855421686747</t>
  </si>
  <si>
    <t>0.135955056179775</t>
  </si>
  <si>
    <t>0.0746923488496522</t>
  </si>
  <si>
    <t>0.147560975609756</t>
  </si>
  <si>
    <t>0.0853658536585366</t>
  </si>
  <si>
    <t>0.163366336633663</t>
  </si>
  <si>
    <t>0.107110711071107</t>
  </si>
  <si>
    <t>Andiamo Pizzas y Empanadas Fritas</t>
  </si>
  <si>
    <t>1.5</t>
  </si>
  <si>
    <t>0.188235294117647</t>
  </si>
  <si>
    <t>0.0519031141868512</t>
  </si>
  <si>
    <t>-0.0555555555555555</t>
  </si>
  <si>
    <t>0.267857142857143</t>
  </si>
  <si>
    <t>0.506696428571428</t>
  </si>
  <si>
    <t>-0.466666666666667</t>
  </si>
  <si>
    <t>Anezka</t>
  </si>
  <si>
    <t>-0.333333333333333</t>
  </si>
  <si>
    <t>0.148936170212766</t>
  </si>
  <si>
    <t>0.905405405405406</t>
  </si>
  <si>
    <t>0.644444444444444</t>
  </si>
  <si>
    <t>Angelica Congreso</t>
  </si>
  <si>
    <t>0.178571428571429</t>
  </si>
  <si>
    <t>Angolo</t>
  </si>
  <si>
    <t>-0.361111111111111</t>
  </si>
  <si>
    <t>0.118279569892473</t>
  </si>
  <si>
    <t>0.399641577060932</t>
  </si>
  <si>
    <t>0.120481927710843</t>
  </si>
  <si>
    <t>0.0186199342825848</t>
  </si>
  <si>
    <t>-0.245454545454545</t>
  </si>
  <si>
    <t>-0.153846153846154</t>
  </si>
  <si>
    <t>Anippe</t>
  </si>
  <si>
    <t>-0.306553911205074</t>
  </si>
  <si>
    <t>0.153225806451613</t>
  </si>
  <si>
    <t>-0.0688585607940446</t>
  </si>
  <si>
    <t>0.26984126984127</t>
  </si>
  <si>
    <t>0.761069340016708</t>
  </si>
  <si>
    <t>0.154929577464789</t>
  </si>
  <si>
    <t>-0.425849212924606</t>
  </si>
  <si>
    <t>0.290909090909091</t>
  </si>
  <si>
    <t>Antares Plaza Houssay</t>
  </si>
  <si>
    <t>0.0508474576271186</t>
  </si>
  <si>
    <t>-0.718027734976888</t>
  </si>
  <si>
    <t>0.0808080808080808</t>
  </si>
  <si>
    <t>0.0505050505050505</t>
  </si>
  <si>
    <t>0.0729166666666667</t>
  </si>
  <si>
    <t>-0.37109375</t>
  </si>
  <si>
    <t>-0.571428571428572</t>
  </si>
  <si>
    <t>Anticuchería Puro Corazón</t>
  </si>
  <si>
    <t>0.0845070422535211</t>
  </si>
  <si>
    <t>-0.316021126760563</t>
  </si>
  <si>
    <t>0.146938775510204</t>
  </si>
  <si>
    <t>0.39338494018297</t>
  </si>
  <si>
    <t>0.177685950413223</t>
  </si>
  <si>
    <t>0.20925160697888</t>
  </si>
  <si>
    <t>0.165079365079365</t>
  </si>
  <si>
    <t>-0.0709486895533407</t>
  </si>
  <si>
    <t>0.104761904761905</t>
  </si>
  <si>
    <t>-0.365384615384615</t>
  </si>
  <si>
    <t>Antojito´s Sweet - Pastelería</t>
  </si>
  <si>
    <t>0.0344827586206897</t>
  </si>
  <si>
    <t>0.517241379310345</t>
  </si>
  <si>
    <t>Antojitos Dulces Boulogne</t>
  </si>
  <si>
    <t>0.0354609929078014</t>
  </si>
  <si>
    <t>0.0106382978723406</t>
  </si>
  <si>
    <t>0.0480769230769231</t>
  </si>
  <si>
    <t>0.304945054945055</t>
  </si>
  <si>
    <t>0.0546875</t>
  </si>
  <si>
    <t>0.1375</t>
  </si>
  <si>
    <t>0.00943396226415094</t>
  </si>
  <si>
    <t>-0.827493261455526</t>
  </si>
  <si>
    <t>0.0655737704918033</t>
  </si>
  <si>
    <t>5.95081967213115</t>
  </si>
  <si>
    <t>Antojos Ramos Mejia</t>
  </si>
  <si>
    <t>0.0795454545454545</t>
  </si>
  <si>
    <t>-0.0996900826446281</t>
  </si>
  <si>
    <t>0.0692640692640693</t>
  </si>
  <si>
    <t>-0.152339723768295</t>
  </si>
  <si>
    <t>0.203125</t>
  </si>
  <si>
    <t>0.09</t>
  </si>
  <si>
    <t>0.136363636363636</t>
  </si>
  <si>
    <t>0.515151515151515</t>
  </si>
  <si>
    <t>Antonino Ristorante Pastas</t>
  </si>
  <si>
    <t>-0.204410517387617</t>
  </si>
  <si>
    <t>-0.0212765957446809</t>
  </si>
  <si>
    <t>0.235294117647059</t>
  </si>
  <si>
    <t>0.228758169934641</t>
  </si>
  <si>
    <t>-0.260869565217391</t>
  </si>
  <si>
    <t>0.183673469387755</t>
  </si>
  <si>
    <t>0.0561224489795919</t>
  </si>
  <si>
    <t>Antonio's</t>
  </si>
  <si>
    <t>0.0898876404494382</t>
  </si>
  <si>
    <t>-0.261975162625665</t>
  </si>
  <si>
    <t>0.140794223826715</t>
  </si>
  <si>
    <t>0.0747292418772563</t>
  </si>
  <si>
    <t>0.139737991266376</t>
  </si>
  <si>
    <t>-0.00750195946702504</t>
  </si>
  <si>
    <t>0.172131147540984</t>
  </si>
  <si>
    <t>0.231813524590164</t>
  </si>
  <si>
    <t>-0.106227106227106</t>
  </si>
  <si>
    <t>Api Gustos</t>
  </si>
  <si>
    <t>-0.517241379310345</t>
  </si>
  <si>
    <t>0.234042553191489</t>
  </si>
  <si>
    <t>0.0902777777777778</t>
  </si>
  <si>
    <t>0.502859477124183</t>
  </si>
  <si>
    <t>0.15546218487395</t>
  </si>
  <si>
    <t>0.925725128761182</t>
  </si>
  <si>
    <t>0.0995260663507109</t>
  </si>
  <si>
    <t>-0.359805302933265</t>
  </si>
  <si>
    <t>0.0575539568345324</t>
  </si>
  <si>
    <t>-0.421719767043508</t>
  </si>
  <si>
    <t>0.126315789473684</t>
  </si>
  <si>
    <t>1.19473684210526</t>
  </si>
  <si>
    <t>Apporé Helados</t>
  </si>
  <si>
    <t>0.110576923076923</t>
  </si>
  <si>
    <t>0.647596153846154</t>
  </si>
  <si>
    <t>0.160621761658031</t>
  </si>
  <si>
    <t>0.33405296488198</t>
  </si>
  <si>
    <t>-0.361455748552523</t>
  </si>
  <si>
    <t>0.0972972972972973</t>
  </si>
  <si>
    <t>-0.0513513513513513</t>
  </si>
  <si>
    <t>0.075</t>
  </si>
  <si>
    <t>-0.229166666666667</t>
  </si>
  <si>
    <t>Aramé Cafeteria</t>
  </si>
  <si>
    <t>-0.477272727272727</t>
  </si>
  <si>
    <t>0.105960264900662</t>
  </si>
  <si>
    <t>0.52317880794702</t>
  </si>
  <si>
    <t>0.088</t>
  </si>
  <si>
    <t>-0.1695</t>
  </si>
  <si>
    <t>0.0353982300884956</t>
  </si>
  <si>
    <t>-0.597747385358005</t>
  </si>
  <si>
    <t>-0.0258620689655172</t>
  </si>
  <si>
    <t>Aravegans - Comida Árabe Vegana</t>
  </si>
  <si>
    <t>0.175257731958763</t>
  </si>
  <si>
    <t>-0.0689432989690722</t>
  </si>
  <si>
    <t>0.145922746781116</t>
  </si>
  <si>
    <t>-0.191509105672196</t>
  </si>
  <si>
    <t>0.134782608695652</t>
  </si>
  <si>
    <t>-0.0763427109974425</t>
  </si>
  <si>
    <t>0.11864406779661</t>
  </si>
  <si>
    <t>-0.119737561509021</t>
  </si>
  <si>
    <t>0.108695652173913</t>
  </si>
  <si>
    <t>-0.0838509316770187</t>
  </si>
  <si>
    <t>Aremi Cookies - Buenos Aires</t>
  </si>
  <si>
    <t>0.221153846153846</t>
  </si>
  <si>
    <t>-0.078525641025641</t>
  </si>
  <si>
    <t>0.201277955271566</t>
  </si>
  <si>
    <t>-0.0942492012779552</t>
  </si>
  <si>
    <t>0.215873015873016</t>
  </si>
  <si>
    <t>0.072511967750063</t>
  </si>
  <si>
    <t>0.216312056737589</t>
  </si>
  <si>
    <t>0.00203379224030036</t>
  </si>
  <si>
    <t>0.348360655737705</t>
  </si>
  <si>
    <t>Arepas D Lugo</t>
  </si>
  <si>
    <t>0.0333333333333333</t>
  </si>
  <si>
    <t>-0.783333333333333</t>
  </si>
  <si>
    <t>-0.230769230769231</t>
  </si>
  <si>
    <t>1.6</t>
  </si>
  <si>
    <t>Arepas la Reina</t>
  </si>
  <si>
    <t>0.102739726027397</t>
  </si>
  <si>
    <t>0.00782778864970644</t>
  </si>
  <si>
    <t>-0.00270270270270263</t>
  </si>
  <si>
    <t>0.0614035087719298</t>
  </si>
  <si>
    <t>-0.242690058479532</t>
  </si>
  <si>
    <t>0.100840336134454</t>
  </si>
  <si>
    <t>0.642256902761105</t>
  </si>
  <si>
    <t>0.0945945945945946</t>
  </si>
  <si>
    <t>-0.0619369369369369</t>
  </si>
  <si>
    <t>Arepas Venezolanas Carmencita</t>
  </si>
  <si>
    <t>0.165540540540541</t>
  </si>
  <si>
    <t>0.0731707317073171</t>
  </si>
  <si>
    <t>-0.458536585365854</t>
  </si>
  <si>
    <t>0.64</t>
  </si>
  <si>
    <t>-0.305555555555556</t>
  </si>
  <si>
    <t>Arepera Miss Venezuela</t>
  </si>
  <si>
    <t>0.00583090379008745</t>
  </si>
  <si>
    <t>0.0597826086956522</t>
  </si>
  <si>
    <t>0.272321428571429</t>
  </si>
  <si>
    <t>0.173076923076923</t>
  </si>
  <si>
    <t>0.171296296296296</t>
  </si>
  <si>
    <t>-0.370977534911961</t>
  </si>
  <si>
    <t>0.212121212121212</t>
  </si>
  <si>
    <t>0.238329238329238</t>
  </si>
  <si>
    <t>ARGENTO BURGER</t>
  </si>
  <si>
    <t>0.0153846153846154</t>
  </si>
  <si>
    <t>0.0172413793103448</t>
  </si>
  <si>
    <t>-0.448275862068966</t>
  </si>
  <si>
    <t>Arlitas - Pollo Frito</t>
  </si>
  <si>
    <t>0.0462962962962963</t>
  </si>
  <si>
    <t>-0.513888888888889</t>
  </si>
  <si>
    <t>-0.0937499999999999</t>
  </si>
  <si>
    <t>0.101694915254237</t>
  </si>
  <si>
    <t>1.03389830508475</t>
  </si>
  <si>
    <t>0.0636363636363636</t>
  </si>
  <si>
    <t>-0.374242424242424</t>
  </si>
  <si>
    <t>0.0192307692307692</t>
  </si>
  <si>
    <t>-0.697802197802198</t>
  </si>
  <si>
    <t>Aroha Cervecería</t>
  </si>
  <si>
    <t>0.138613861386139</t>
  </si>
  <si>
    <t>-0.223762376237624</t>
  </si>
  <si>
    <t>0.240437158469945</t>
  </si>
  <si>
    <t>0.106010928961749</t>
  </si>
  <si>
    <t>0.203921568627451</t>
  </si>
  <si>
    <t>-0.151871657754011</t>
  </si>
  <si>
    <t>0.158273381294964</t>
  </si>
  <si>
    <t>-0.223851687880465</t>
  </si>
  <si>
    <t>0.373517786561265</t>
  </si>
  <si>
    <t>Aromas Del Peru</t>
  </si>
  <si>
    <t>1.42857142857143</t>
  </si>
  <si>
    <t>0.0702702702702703</t>
  </si>
  <si>
    <t>-0.342471042471042</t>
  </si>
  <si>
    <t>0.114093959731544</t>
  </si>
  <si>
    <t>0.623644811564275</t>
  </si>
  <si>
    <t>0.0336134453781513</t>
  </si>
  <si>
    <t>-0.705388037567968</t>
  </si>
  <si>
    <t>0.652777777777778</t>
  </si>
  <si>
    <t>0.0597014925373134</t>
  </si>
  <si>
    <t>0.293532338308458</t>
  </si>
  <si>
    <t>0.0497737556561086</t>
  </si>
  <si>
    <t>-0.355105252803463</t>
  </si>
  <si>
    <t>0.0785340314136126</t>
  </si>
  <si>
    <t>0.577820085673489</t>
  </si>
  <si>
    <t>0.0692307692307692</t>
  </si>
  <si>
    <t>-0.118461538461538</t>
  </si>
  <si>
    <t>-0.0972222222222223</t>
  </si>
  <si>
    <t>Arte Sano Munro</t>
  </si>
  <si>
    <t>0.104166666666667</t>
  </si>
  <si>
    <t>0.145833333333333</t>
  </si>
  <si>
    <t>Arthur Food &amp; Coffee</t>
  </si>
  <si>
    <t>1.4047619047619</t>
  </si>
  <si>
    <t>0.13265306122449</t>
  </si>
  <si>
    <t>-0.380952380952381</t>
  </si>
  <si>
    <t>0.0761904761904762</t>
  </si>
  <si>
    <t>-0.425641025641026</t>
  </si>
  <si>
    <t>0.575</t>
  </si>
  <si>
    <t>Asian Cantina</t>
  </si>
  <si>
    <t>-0.00637958532695378</t>
  </si>
  <si>
    <t>0.188976377952756</t>
  </si>
  <si>
    <t>0.632068718682892</t>
  </si>
  <si>
    <t>0.244186046511628</t>
  </si>
  <si>
    <t>0.292151162790698</t>
  </si>
  <si>
    <t>0.0813953488372093</t>
  </si>
  <si>
    <t>-0.666666666666667</t>
  </si>
  <si>
    <t>1.67080745341615</t>
  </si>
  <si>
    <t>-0.503030303030303</t>
  </si>
  <si>
    <t>0.0576923076923077</t>
  </si>
  <si>
    <t>-0.120192307692308</t>
  </si>
  <si>
    <t>0.0196078431372548</t>
  </si>
  <si>
    <t>0.0754716981132075</t>
  </si>
  <si>
    <t>0.283018867924528</t>
  </si>
  <si>
    <t>0.09375</t>
  </si>
  <si>
    <t>0.2421875</t>
  </si>
  <si>
    <t>Asu Yopo</t>
  </si>
  <si>
    <t>0.25733137829912</t>
  </si>
  <si>
    <t>0.0727969348659004</t>
  </si>
  <si>
    <t>-0.18140589569161</t>
  </si>
  <si>
    <t>0.10727969348659</t>
  </si>
  <si>
    <t>0.473684210526316</t>
  </si>
  <si>
    <t>0.0727580372250423</t>
  </si>
  <si>
    <t>-0.321791153009427</t>
  </si>
  <si>
    <t>0.0900900900900901</t>
  </si>
  <si>
    <t>0.238214959145192</t>
  </si>
  <si>
    <t>Asumare Barra Criolla</t>
  </si>
  <si>
    <t>0.155844155844156</t>
  </si>
  <si>
    <t>0.619258789990497</t>
  </si>
  <si>
    <t>0.0855018587360595</t>
  </si>
  <si>
    <t>-0.371205080545229</t>
  </si>
  <si>
    <t>0.112299465240642</t>
  </si>
  <si>
    <t>0.313415484770984</t>
  </si>
  <si>
    <t>0.0783847980997625</t>
  </si>
  <si>
    <t>-0.302002035968782</t>
  </si>
  <si>
    <t>0.0657894736842105</t>
  </si>
  <si>
    <t>-0.160685805422648</t>
  </si>
  <si>
    <t>Atelier Cookies y Brownies</t>
  </si>
  <si>
    <t>0.0630630630630631</t>
  </si>
  <si>
    <t>0.592342342342342</t>
  </si>
  <si>
    <t>0.0535714285714286</t>
  </si>
  <si>
    <t>0.0054945054945055</t>
  </si>
  <si>
    <t>0.0574162679425837</t>
  </si>
  <si>
    <t>0.0717703349282297</t>
  </si>
  <si>
    <t>-0.0456621004566211</t>
  </si>
  <si>
    <t>0.0948275862068965</t>
  </si>
  <si>
    <t>0.730603448275862</t>
  </si>
  <si>
    <t>0.121212121212121</t>
  </si>
  <si>
    <t>0.0205278592375367</t>
  </si>
  <si>
    <t>0.12621359223301</t>
  </si>
  <si>
    <t>-0.14379427971661</t>
  </si>
  <si>
    <t>0.144385026737968</t>
  </si>
  <si>
    <t>0.143973673385438</t>
  </si>
  <si>
    <t>0.134529147982063</t>
  </si>
  <si>
    <t>-0.0682610861983059</t>
  </si>
  <si>
    <t>-0.108</t>
  </si>
  <si>
    <t>Atenti</t>
  </si>
  <si>
    <t>0.13013698630137</t>
  </si>
  <si>
    <t>-0.0280393835616438</t>
  </si>
  <si>
    <t>0.169398907103825</t>
  </si>
  <si>
    <t>0.355191256830601</t>
  </si>
  <si>
    <t>0.0827586206896552</t>
  </si>
  <si>
    <t>-0.511457174638487</t>
  </si>
  <si>
    <t>-0.275</t>
  </si>
  <si>
    <t>0.587301587301587</t>
  </si>
  <si>
    <t>-0.424242424242424</t>
  </si>
  <si>
    <t>0.105882352941176</t>
  </si>
  <si>
    <t>-0.228571428571429</t>
  </si>
  <si>
    <t>0.120879120879121</t>
  </si>
  <si>
    <t>0.141636141636142</t>
  </si>
  <si>
    <t>0.0629370629370629</t>
  </si>
  <si>
    <t>-0.479338842975207</t>
  </si>
  <si>
    <t>0.0943396226415094</t>
  </si>
  <si>
    <t>0.49895178197065</t>
  </si>
  <si>
    <t>Attenti al Lupo</t>
  </si>
  <si>
    <t>-0.504761904761905</t>
  </si>
  <si>
    <t>0.311111111111111</t>
  </si>
  <si>
    <t>0.244444444444444</t>
  </si>
  <si>
    <t>0.242424242424242</t>
  </si>
  <si>
    <t>-0.272727272727273</t>
  </si>
  <si>
    <t>0.141843971631206</t>
  </si>
  <si>
    <t>-0.271992860833216</t>
  </si>
  <si>
    <t>0.162344983089064</t>
  </si>
  <si>
    <t>-0.00460010368748927</t>
  </si>
  <si>
    <t>0.182397959183673</t>
  </si>
  <si>
    <t>0.123520762471655</t>
  </si>
  <si>
    <t>0.178666666666667</t>
  </si>
  <si>
    <t>-0.0204568764568764</t>
  </si>
  <si>
    <t>0.143333333333333</t>
  </si>
  <si>
    <t>-0.197761194029851</t>
  </si>
  <si>
    <t>Aversa Helados</t>
  </si>
  <si>
    <t>-0.0256410256410257</t>
  </si>
  <si>
    <t>-0.569230769230769</t>
  </si>
  <si>
    <t>0.137931034482759</t>
  </si>
  <si>
    <t>-0.310344827586207</t>
  </si>
  <si>
    <t>Avila Food</t>
  </si>
  <si>
    <t>0.15929203539823</t>
  </si>
  <si>
    <t>0.140875388662999</t>
  </si>
  <si>
    <t>0.178343949044586</t>
  </si>
  <si>
    <t>0.56348195329087</t>
  </si>
  <si>
    <t>0.16015625</t>
  </si>
  <si>
    <t>-0.101981026785714</t>
  </si>
  <si>
    <t>0.181102362204724</t>
  </si>
  <si>
    <t>0.130785481083157</t>
  </si>
  <si>
    <t>0.176</t>
  </si>
  <si>
    <t>-0.0281739130434784</t>
  </si>
  <si>
    <t>Ayguacamolee</t>
  </si>
  <si>
    <t>0.086977648202138</t>
  </si>
  <si>
    <t>0.0371467198866928</t>
  </si>
  <si>
    <t>0.100321888412017</t>
  </si>
  <si>
    <t>0.179905195054769</t>
  </si>
  <si>
    <t>0.11</t>
  </si>
  <si>
    <t>0.0964705882352941</t>
  </si>
  <si>
    <t>0.116602067183463</t>
  </si>
  <si>
    <t>0.0600187925769321</t>
  </si>
  <si>
    <t>0.108403361344538</t>
  </si>
  <si>
    <t>-0.0703135547847947</t>
  </si>
  <si>
    <t>Azucar y Knela</t>
  </si>
  <si>
    <t>-0.685714285714286</t>
  </si>
  <si>
    <t>Azul Profundo</t>
  </si>
  <si>
    <t>0.490909090909091</t>
  </si>
  <si>
    <t>-0.633333333333333</t>
  </si>
  <si>
    <t>1.14285714285714</t>
  </si>
  <si>
    <t>B Fresh</t>
  </si>
  <si>
    <t>0.132075471698113</t>
  </si>
  <si>
    <t>-0.167190775681342</t>
  </si>
  <si>
    <t>0.192139737991266</t>
  </si>
  <si>
    <t>0.254559465707681</t>
  </si>
  <si>
    <t>-0.149752475247525</t>
  </si>
  <si>
    <t>0.151111111111111</t>
  </si>
  <si>
    <t>-0.075016835016835</t>
  </si>
  <si>
    <t>0.170542635658915</t>
  </si>
  <si>
    <t>0.12859097127223</t>
  </si>
  <si>
    <t>Bacanos Colombian Food</t>
  </si>
  <si>
    <t>-0.615072463768116</t>
  </si>
  <si>
    <t>0.23</t>
  </si>
  <si>
    <t>0.769230769230769</t>
  </si>
  <si>
    <t>0.239583333333333</t>
  </si>
  <si>
    <t>-0.144345238095238</t>
  </si>
  <si>
    <t>0.346153846153846</t>
  </si>
  <si>
    <t>0.444816053511706</t>
  </si>
  <si>
    <t>Bahía</t>
  </si>
  <si>
    <t>0.0995850622406639</t>
  </si>
  <si>
    <t>-0.209958506224066</t>
  </si>
  <si>
    <t>0.131506849315068</t>
  </si>
  <si>
    <t>0.140745460337687</t>
  </si>
  <si>
    <t>0.135977337110482</t>
  </si>
  <si>
    <t>0.0339943342776206</t>
  </si>
  <si>
    <t>0.174174174174174</t>
  </si>
  <si>
    <t>0.280905905905906</t>
  </si>
  <si>
    <t>0.178217821782178</t>
  </si>
  <si>
    <t>0.0232161147149198</t>
  </si>
  <si>
    <t>Bajonazo 247</t>
  </si>
  <si>
    <t>0.193548387096774</t>
  </si>
  <si>
    <t>2.87096774193548</t>
  </si>
  <si>
    <t>-0.0476190476190477</t>
  </si>
  <si>
    <t>0.109375</t>
  </si>
  <si>
    <t>-0.1796875</t>
  </si>
  <si>
    <t>-0.695238095238095</t>
  </si>
  <si>
    <t>Bakano</t>
  </si>
  <si>
    <t>0.140625</t>
  </si>
  <si>
    <t>0.223021582733813</t>
  </si>
  <si>
    <t>0.549413101098069</t>
  </si>
  <si>
    <t>-0.0252454417952315</t>
  </si>
  <si>
    <t>-0.188235294117647</t>
  </si>
  <si>
    <t>-0.0555555555555557</t>
  </si>
  <si>
    <t>0.0987951807228917</t>
  </si>
  <si>
    <t>0.0148148148148148</t>
  </si>
  <si>
    <t>-0.444444444444444</t>
  </si>
  <si>
    <t>0.488970588235294</t>
  </si>
  <si>
    <t>0.0214285714285714</t>
  </si>
  <si>
    <t>0.0537634408602151</t>
  </si>
  <si>
    <t>1.5089605734767</t>
  </si>
  <si>
    <t>Balcarce Café</t>
  </si>
  <si>
    <t>-0.319444444444444</t>
  </si>
  <si>
    <t>-0.52</t>
  </si>
  <si>
    <t>1.77777777777778</t>
  </si>
  <si>
    <t>0.206896551724138</t>
  </si>
  <si>
    <t>-0.340909090909091</t>
  </si>
  <si>
    <t>Bambina Pizza</t>
  </si>
  <si>
    <t>0.133689839572193</t>
  </si>
  <si>
    <t>0.671122994652406</t>
  </si>
  <si>
    <t>0.0949868073878628</t>
  </si>
  <si>
    <t>0.0679597803608357</t>
  </si>
  <si>
    <t>0.102189781021898</t>
  </si>
  <si>
    <t>0.0758313057583131</t>
  </si>
  <si>
    <t>0.0633802816901408</t>
  </si>
  <si>
    <t>-0.379778672032193</t>
  </si>
  <si>
    <t>0.131428571428571</t>
  </si>
  <si>
    <t>1.07365079365079</t>
  </si>
  <si>
    <t>Bao Kitchen Taiwanesa</t>
  </si>
  <si>
    <t>-0.506756756756757</t>
  </si>
  <si>
    <t>0.918518518518518</t>
  </si>
  <si>
    <t>-0.0718749999999999</t>
  </si>
  <si>
    <t>0.155913978494624</t>
  </si>
  <si>
    <t>0.133919843597263</t>
  </si>
  <si>
    <t>0.101123595505618</t>
  </si>
  <si>
    <t>-0.351414180550174</t>
  </si>
  <si>
    <t>Bar - Restaurante Sazon</t>
  </si>
  <si>
    <t>0.0839160839160839</t>
  </si>
  <si>
    <t>0.152542372881356</t>
  </si>
  <si>
    <t>0.403389830508475</t>
  </si>
  <si>
    <t>0.0955414012738854</t>
  </si>
  <si>
    <t>-0.373673036093418</t>
  </si>
  <si>
    <t>0.0742857142857143</t>
  </si>
  <si>
    <t>-0.22247619047619</t>
  </si>
  <si>
    <t>0.583710407239819</t>
  </si>
  <si>
    <t>Bar &amp; Burger</t>
  </si>
  <si>
    <t>Bar de Bandera</t>
  </si>
  <si>
    <t>Bar de Cao</t>
  </si>
  <si>
    <t>2.66203703703704</t>
  </si>
  <si>
    <t>0.121739130434783</t>
  </si>
  <si>
    <t>0.0488294314381271</t>
  </si>
  <si>
    <t>-0.198606271777003</t>
  </si>
  <si>
    <t>0.0642201834862385</t>
  </si>
  <si>
    <t>-0.341743119266055</t>
  </si>
  <si>
    <t>Bar de Fondo</t>
  </si>
  <si>
    <t>0.450980392156863</t>
  </si>
  <si>
    <t>-0.0933333333333334</t>
  </si>
  <si>
    <t>-0.193548387096774</t>
  </si>
  <si>
    <t>0.0689655172413793</t>
  </si>
  <si>
    <t>-0.724137931034483</t>
  </si>
  <si>
    <t>Bar de Postres By Deliclub</t>
  </si>
  <si>
    <t>0.04</t>
  </si>
  <si>
    <t>-0.68</t>
  </si>
  <si>
    <t>0.475</t>
  </si>
  <si>
    <t>0.18018018018018</t>
  </si>
  <si>
    <t>-0.279279279279279</t>
  </si>
  <si>
    <t>0.192982456140351</t>
  </si>
  <si>
    <t>0.0710526315789474</t>
  </si>
  <si>
    <t>-0.402666666666667</t>
  </si>
  <si>
    <t>Bar los Laureles Barracas</t>
  </si>
  <si>
    <t>-0.0454545454545454</t>
  </si>
  <si>
    <t>Bar Mingo</t>
  </si>
  <si>
    <t>1.78181818181818</t>
  </si>
  <si>
    <t>0.0401785714285714</t>
  </si>
  <si>
    <t>-0.0586734693877551</t>
  </si>
  <si>
    <t>0.0119047619047619</t>
  </si>
  <si>
    <t>-0.703703703703704</t>
  </si>
  <si>
    <t>0.0320855614973262</t>
  </si>
  <si>
    <t>1.6951871657754</t>
  </si>
  <si>
    <t>0.272108843537415</t>
  </si>
  <si>
    <t>Baraba Resto</t>
  </si>
  <si>
    <t>-0.540229885057471</t>
  </si>
  <si>
    <t>0.175675675675676</t>
  </si>
  <si>
    <t>0.151651651651652</t>
  </si>
  <si>
    <t>0.219512195121951</t>
  </si>
  <si>
    <t>0.24953095684803</t>
  </si>
  <si>
    <t>0.138888888888889</t>
  </si>
  <si>
    <t>-0.555555555555556</t>
  </si>
  <si>
    <t>Baraka Shawarma Haedo</t>
  </si>
  <si>
    <t>0.0277777777777777</t>
  </si>
  <si>
    <t>0.583333333333333</t>
  </si>
  <si>
    <t>-0.673913043478261</t>
  </si>
  <si>
    <t>Barcena Resto Bar</t>
  </si>
  <si>
    <t>-0.203389830508474</t>
  </si>
  <si>
    <t>0.0303030303030303</t>
  </si>
  <si>
    <t>-0.404040404040404</t>
  </si>
  <si>
    <t>0.087719298245614</t>
  </si>
  <si>
    <t>1.89473684210526</t>
  </si>
  <si>
    <t>-0.0720930232558138</t>
  </si>
  <si>
    <t>Bari Keto</t>
  </si>
  <si>
    <t>0.048780487804878</t>
  </si>
  <si>
    <t>0.0846560846560847</t>
  </si>
  <si>
    <t>Barile Di Pizza</t>
  </si>
  <si>
    <t>0.615384615384616</t>
  </si>
  <si>
    <t>Barna Bodegón</t>
  </si>
  <si>
    <t>0.108303249097473</t>
  </si>
  <si>
    <t>-0.140238822549292</t>
  </si>
  <si>
    <t>0.137214137214137</t>
  </si>
  <si>
    <t>0.330616041142357</t>
  </si>
  <si>
    <t>0.118609406952965</t>
  </si>
  <si>
    <t>-0.135589019024602</t>
  </si>
  <si>
    <t>0.14576802507837</t>
  </si>
  <si>
    <t>0.22897524591936</t>
  </si>
  <si>
    <t>0.226190476190476</t>
  </si>
  <si>
    <t>0.551715309779826</t>
  </si>
  <si>
    <t>0.103448275862069</t>
  </si>
  <si>
    <t>0.682395644283122</t>
  </si>
  <si>
    <t>0.342857142857143</t>
  </si>
  <si>
    <t>0.0939597315436242</t>
  </si>
  <si>
    <t>0.252796420581656</t>
  </si>
  <si>
    <t>0.0474137931034483</t>
  </si>
  <si>
    <t>-0.495381773399015</t>
  </si>
  <si>
    <t>Barragan Cantina</t>
  </si>
  <si>
    <t>0.0636042402826855</t>
  </si>
  <si>
    <t>0.987632508833922</t>
  </si>
  <si>
    <t>0.0890688259109312</t>
  </si>
  <si>
    <t>0.400359874044085</t>
  </si>
  <si>
    <t>0.0695187165775401</t>
  </si>
  <si>
    <t>-0.219494409333981</t>
  </si>
  <si>
    <t>1.05494505494505</t>
  </si>
  <si>
    <t>Barragan Loncheria y Cafe</t>
  </si>
  <si>
    <t>0.0642722117202268</t>
  </si>
  <si>
    <t>0.0775047258979207</t>
  </si>
  <si>
    <t>0.0809327846364883</t>
  </si>
  <si>
    <t>0.21257189613265</t>
  </si>
  <si>
    <t>0.0991379310344828</t>
  </si>
  <si>
    <t>0.224941554646406</t>
  </si>
  <si>
    <t>0.0892448512585812</t>
  </si>
  <si>
    <t>-0.0997910655656154</t>
  </si>
  <si>
    <t>0.0707547169811321</t>
  </si>
  <si>
    <t>-0.207184325108853</t>
  </si>
  <si>
    <t>Barroco Caseros</t>
  </si>
  <si>
    <t>0.269230769230769</t>
  </si>
  <si>
    <t>0.817307692307692</t>
  </si>
  <si>
    <t>0.145161290322581</t>
  </si>
  <si>
    <t>-0.460829493087558</t>
  </si>
  <si>
    <t>0.114754098360656</t>
  </si>
  <si>
    <t>-0.209471766848816</t>
  </si>
  <si>
    <t>-0.207792207792208</t>
  </si>
  <si>
    <t>Barthale Deli</t>
  </si>
  <si>
    <t>-0.53125</t>
  </si>
  <si>
    <t>Bartola Craft</t>
  </si>
  <si>
    <t>0.129166666666667</t>
  </si>
  <si>
    <t>0.0927835051546392</t>
  </si>
  <si>
    <t>-0.22459499263623</t>
  </si>
  <si>
    <t>0.106598984771574</t>
  </si>
  <si>
    <t>0.148900169204738</t>
  </si>
  <si>
    <t>0.0875576036866359</t>
  </si>
  <si>
    <t>-0.178626289225368</t>
  </si>
  <si>
    <t>-0.419268510258698</t>
  </si>
  <si>
    <t>Barú Gastropub</t>
  </si>
  <si>
    <t>0.223684210526316</t>
  </si>
  <si>
    <t>-0.159750337381916</t>
  </si>
  <si>
    <t>0.161764705882353</t>
  </si>
  <si>
    <t>-0.301389786683904</t>
  </si>
  <si>
    <t>0.289719626168224</t>
  </si>
  <si>
    <t>0.790994052676295</t>
  </si>
  <si>
    <t>0.211409395973154</t>
  </si>
  <si>
    <t>-0.270296600995886</t>
  </si>
  <si>
    <t>0.218390804597701</t>
  </si>
  <si>
    <t>0.0330231709542055</t>
  </si>
  <si>
    <t>Basa.</t>
  </si>
  <si>
    <t>-0.405405405405405</t>
  </si>
  <si>
    <t>-0.046875</t>
  </si>
  <si>
    <t>0.118181818181818</t>
  </si>
  <si>
    <t>0.890909090909091</t>
  </si>
  <si>
    <t>-0.751131221719457</t>
  </si>
  <si>
    <t>Bastianno Pizzas Y co</t>
  </si>
  <si>
    <t>0.128888888888889</t>
  </si>
  <si>
    <t>0.387089947089947</t>
  </si>
  <si>
    <t>0.0895833333333333</t>
  </si>
  <si>
    <t>-0.0979166666666667</t>
  </si>
  <si>
    <t>0.118604651162791</t>
  </si>
  <si>
    <t>0.323958896700919</t>
  </si>
  <si>
    <t>0.0811965811965812</t>
  </si>
  <si>
    <t>-0.315401374224904</t>
  </si>
  <si>
    <t>-0.230263157894737</t>
  </si>
  <si>
    <t>Batalla Mila Lomitos</t>
  </si>
  <si>
    <t>1.61538461538462</t>
  </si>
  <si>
    <t>0.277777777777778</t>
  </si>
  <si>
    <t>-0.64</t>
  </si>
  <si>
    <t>Baum</t>
  </si>
  <si>
    <t>0.0777777777777778</t>
  </si>
  <si>
    <t>0.431111111111111</t>
  </si>
  <si>
    <t>1.9281045751634</t>
  </si>
  <si>
    <t>-0.689969604863222</t>
  </si>
  <si>
    <t>-0.373333333333333</t>
  </si>
  <si>
    <t>0.144067796610169</t>
  </si>
  <si>
    <t>0.0393462469733656</t>
  </si>
  <si>
    <t>0.140740740740741</t>
  </si>
  <si>
    <t>-0.0230936819172113</t>
  </si>
  <si>
    <t>0.130382775119617</t>
  </si>
  <si>
    <t>-0.338345864661654</t>
  </si>
  <si>
    <t>Bbanddelivery</t>
  </si>
  <si>
    <t>0.0536912751677852</t>
  </si>
  <si>
    <t>-0.496997527375486</t>
  </si>
  <si>
    <t>0.956521739130435</t>
  </si>
  <si>
    <t>0.159763313609467</t>
  </si>
  <si>
    <t>-0.26508875739645</t>
  </si>
  <si>
    <t>0.18</t>
  </si>
  <si>
    <t>0.126666666666667</t>
  </si>
  <si>
    <t>0.388888888888889</t>
  </si>
  <si>
    <t>Bcookies</t>
  </si>
  <si>
    <t>-0.541528239202658</t>
  </si>
  <si>
    <t>0.171717171717172</t>
  </si>
  <si>
    <t>1.64444444444444</t>
  </si>
  <si>
    <t>-0.514705882352941</t>
  </si>
  <si>
    <t>0.118421052631579</t>
  </si>
  <si>
    <t>0.421052631578947</t>
  </si>
  <si>
    <t>0.535353535353535</t>
  </si>
  <si>
    <t>Bed Fried Chicken</t>
  </si>
  <si>
    <t>0.0571428571428571</t>
  </si>
  <si>
    <t>2.6</t>
  </si>
  <si>
    <t>0.458333333333333</t>
  </si>
  <si>
    <t>Beer Varsovia</t>
  </si>
  <si>
    <t>1.72727272727273</t>
  </si>
  <si>
    <t>Beirut Resto Arabe</t>
  </si>
  <si>
    <t>-0.445454545454545</t>
  </si>
  <si>
    <t>6.67441860465116</t>
  </si>
  <si>
    <t>-0.59047619047619</t>
  </si>
  <si>
    <t>Bella Donna.</t>
  </si>
  <si>
    <t>Bembona Helados y Cafe</t>
  </si>
  <si>
    <t>0.36</t>
  </si>
  <si>
    <t>Bendita Gula.</t>
  </si>
  <si>
    <t>0.045045045045045</t>
  </si>
  <si>
    <t>-0.369369369369369</t>
  </si>
  <si>
    <t>0.0318471337579618</t>
  </si>
  <si>
    <t>-0.308462238398544</t>
  </si>
  <si>
    <t>0.744444444444444</t>
  </si>
  <si>
    <t>0.0470588235294118</t>
  </si>
  <si>
    <t>-0.152941176470588</t>
  </si>
  <si>
    <t>Bendito Cafe Devoto</t>
  </si>
  <si>
    <t>0.230769230769231</t>
  </si>
  <si>
    <t>2.61538461538462</t>
  </si>
  <si>
    <t>-0.6</t>
  </si>
  <si>
    <t>Benito Empanadas</t>
  </si>
  <si>
    <t>-0.16</t>
  </si>
  <si>
    <t>-0.28125</t>
  </si>
  <si>
    <t>0.192307692307692</t>
  </si>
  <si>
    <t>5.15384615384615</t>
  </si>
  <si>
    <t>-0.133333333333333</t>
  </si>
  <si>
    <t>-0.4</t>
  </si>
  <si>
    <t>Berko go</t>
  </si>
  <si>
    <t>0.0557377049180328</t>
  </si>
  <si>
    <t>0.237377049180328</t>
  </si>
  <si>
    <t>-0.120588235294118</t>
  </si>
  <si>
    <t>0.849117174959871</t>
  </si>
  <si>
    <t>Besares Dolce</t>
  </si>
  <si>
    <t>1.88461538461538</t>
  </si>
  <si>
    <t>0.161290322580645</t>
  </si>
  <si>
    <t>-0.129032258064516</t>
  </si>
  <si>
    <t>-0.166666666666667</t>
  </si>
  <si>
    <t>Bestia Cafe</t>
  </si>
  <si>
    <t>1.75</t>
  </si>
  <si>
    <t>Betarraga</t>
  </si>
  <si>
    <t>-0.844827586206896</t>
  </si>
  <si>
    <t>6.25</t>
  </si>
  <si>
    <t>1.66666666666667</t>
  </si>
  <si>
    <t>Beto 23</t>
  </si>
  <si>
    <t>0.0808383233532934</t>
  </si>
  <si>
    <t>0.16497005988024</t>
  </si>
  <si>
    <t>0.0445205479452055</t>
  </si>
  <si>
    <t>-0.426072066706373</t>
  </si>
  <si>
    <t>0.075531914893617</t>
  </si>
  <si>
    <t>0.696563011456629</t>
  </si>
  <si>
    <t>0.0646808510638298</t>
  </si>
  <si>
    <t>-0.143661971830986</t>
  </si>
  <si>
    <t>-0.0905572755417957</t>
  </si>
  <si>
    <t>Betta Sushi</t>
  </si>
  <si>
    <t>Bettys Burgers Adrogué</t>
  </si>
  <si>
    <t>0.536585365853659</t>
  </si>
  <si>
    <t>0.0642857142857143</t>
  </si>
  <si>
    <t>-0.236285714285714</t>
  </si>
  <si>
    <t>0.0988142292490119</t>
  </si>
  <si>
    <t>0.537110232762407</t>
  </si>
  <si>
    <t>-0.325333333333333</t>
  </si>
  <si>
    <t>Bibis Burgers</t>
  </si>
  <si>
    <t>0.0988372093023256</t>
  </si>
  <si>
    <t>0.0964752906976743</t>
  </si>
  <si>
    <t>0.149305555555556</t>
  </si>
  <si>
    <t>0.531586021505376</t>
  </si>
  <si>
    <t>0.100244498777506</t>
  </si>
  <si>
    <t>-0.328594984932052</t>
  </si>
  <si>
    <t>0.144444444444444</t>
  </si>
  <si>
    <t>0.440921409214092</t>
  </si>
  <si>
    <t>0.105769230769231</t>
  </si>
  <si>
    <t>-0.267751479289941</t>
  </si>
  <si>
    <t>Biblos</t>
  </si>
  <si>
    <t>0.133956386292835</t>
  </si>
  <si>
    <t>-0.203312018363666</t>
  </si>
  <si>
    <t>0.188524590163934</t>
  </si>
  <si>
    <t>0.336376841668396</t>
  </si>
  <si>
    <t>0.224226804123711</t>
  </si>
  <si>
    <t>0.189376961004034</t>
  </si>
  <si>
    <t>0.200589970501475</t>
  </si>
  <si>
    <t>-0.105414844200319</t>
  </si>
  <si>
    <t>0.141304347826087</t>
  </si>
  <si>
    <t>-0.295556265984655</t>
  </si>
  <si>
    <t>Biblos Salguero</t>
  </si>
  <si>
    <t>0.10958904109589</t>
  </si>
  <si>
    <t>0.0645792563600783</t>
  </si>
  <si>
    <t>0.0961538461538462</t>
  </si>
  <si>
    <t>-0.122596153846154</t>
  </si>
  <si>
    <t>Bien Argentino</t>
  </si>
  <si>
    <t>0.0583333333333333</t>
  </si>
  <si>
    <t>-0.475</t>
  </si>
  <si>
    <t>0.131944444444444</t>
  </si>
  <si>
    <t>1.26190476190476</t>
  </si>
  <si>
    <t>-0.278195488721805</t>
  </si>
  <si>
    <t>Bien Argento</t>
  </si>
  <si>
    <t>0.468085106382979</t>
  </si>
  <si>
    <t>0.566666666666667</t>
  </si>
  <si>
    <t>0.379310344827586</t>
  </si>
  <si>
    <t>Bien de Bien</t>
  </si>
  <si>
    <t>0.0726495726495727</t>
  </si>
  <si>
    <t>-0.549071618037135</t>
  </si>
  <si>
    <t>0.0887372013651877</t>
  </si>
  <si>
    <t>-0.0552097972294719</t>
  </si>
  <si>
    <t>-0.373931623931624</t>
  </si>
  <si>
    <t>0.107476635514019</t>
  </si>
  <si>
    <t>0.934579439252337</t>
  </si>
  <si>
    <t>0.0234782608695652</t>
  </si>
  <si>
    <t>Bienmesabe</t>
  </si>
  <si>
    <t>-0.26</t>
  </si>
  <si>
    <t>0.190265486725664</t>
  </si>
  <si>
    <t>-0.120022123893805</t>
  </si>
  <si>
    <t>-0.16118769883351</t>
  </si>
  <si>
    <t>0.220657276995305</t>
  </si>
  <si>
    <t>0.292421193829644</t>
  </si>
  <si>
    <t>0.157635467980296</t>
  </si>
  <si>
    <t>-0.285609474897809</t>
  </si>
  <si>
    <t>0.0760869565217391</t>
  </si>
  <si>
    <t>-0.517323369565217</t>
  </si>
  <si>
    <t>Big Daddy's Burgers</t>
  </si>
  <si>
    <t>0.258064516129032</t>
  </si>
  <si>
    <t>2.35483870967742</t>
  </si>
  <si>
    <t>-0.584821428571428</t>
  </si>
  <si>
    <t>-0.717171717171717</t>
  </si>
  <si>
    <t>Big Dog</t>
  </si>
  <si>
    <t>0.068241469816273</t>
  </si>
  <si>
    <t>0.258092738407699</t>
  </si>
  <si>
    <t>0.0379918588873813</t>
  </si>
  <si>
    <t>-0.466594301221167</t>
  </si>
  <si>
    <t>0.0631443298969072</t>
  </si>
  <si>
    <t>0.662048969072165</t>
  </si>
  <si>
    <t>0.0726744186046512</t>
  </si>
  <si>
    <t>0.150925486473659</t>
  </si>
  <si>
    <t>0.0498084291187739</t>
  </si>
  <si>
    <t>-0.314636015325671</t>
  </si>
  <si>
    <t>Big Nigga Burgers</t>
  </si>
  <si>
    <t>0.0176991150442478</t>
  </si>
  <si>
    <t>0.0287081339712919</t>
  </si>
  <si>
    <t>0.0346534653465347</t>
  </si>
  <si>
    <t>0.207095709570957</t>
  </si>
  <si>
    <t>0.368226600985221</t>
  </si>
  <si>
    <t>0.0506329113924051</t>
  </si>
  <si>
    <t>0.0678941311852705</t>
  </si>
  <si>
    <t>Bigbig Donas Lanus Oeste</t>
  </si>
  <si>
    <t>3.31818181818182</t>
  </si>
  <si>
    <t>0.033816425120773</t>
  </si>
  <si>
    <t>0.0779220779220779</t>
  </si>
  <si>
    <t>-0.415584415584416</t>
  </si>
  <si>
    <t>Bigger Comida Rapida</t>
  </si>
  <si>
    <t>0.0851063829787234</t>
  </si>
  <si>
    <t>0.88936170212766</t>
  </si>
  <si>
    <t>-0.275862068965517</t>
  </si>
  <si>
    <t>-0.223214285714286</t>
  </si>
  <si>
    <t>0.173333333333333</t>
  </si>
  <si>
    <t>2.23555555555556</t>
  </si>
  <si>
    <t>1.30769230769231</t>
  </si>
  <si>
    <t>Bigote Helados y Cafe</t>
  </si>
  <si>
    <t>0.150943396226415</t>
  </si>
  <si>
    <t>0.185983827493262</t>
  </si>
  <si>
    <t>0.340425531914894</t>
  </si>
  <si>
    <t>0.215686274509804</t>
  </si>
  <si>
    <t>0.126361655773421</t>
  </si>
  <si>
    <t>-0.565340909090909</t>
  </si>
  <si>
    <t>0.114285714285714</t>
  </si>
  <si>
    <t>0.219047619047619</t>
  </si>
  <si>
    <t>Bio Solo Orgánico</t>
  </si>
  <si>
    <t>0.150793650793651</t>
  </si>
  <si>
    <t>0.108910891089109</t>
  </si>
  <si>
    <t>-0.594919786096257</t>
  </si>
  <si>
    <t>0.307692307692308</t>
  </si>
  <si>
    <t>0.980952380952381</t>
  </si>
  <si>
    <t>Birkin Nicaragua</t>
  </si>
  <si>
    <t>-0.687103594080338</t>
  </si>
  <si>
    <t>0.0950413223140496</t>
  </si>
  <si>
    <t>-0.421831955922865</t>
  </si>
  <si>
    <t>0.895808852330591</t>
  </si>
  <si>
    <t>0.237209302325581</t>
  </si>
  <si>
    <t>0.316511627906977</t>
  </si>
  <si>
    <t>0.197802197802198</t>
  </si>
  <si>
    <t>-0.166127989657401</t>
  </si>
  <si>
    <t>Bistro Point</t>
  </si>
  <si>
    <t>Blackery</t>
  </si>
  <si>
    <t>0.0504201680672269</t>
  </si>
  <si>
    <t>-0.445378151260504</t>
  </si>
  <si>
    <t>0.119205298013245</t>
  </si>
  <si>
    <t>1.24105960264901</t>
  </si>
  <si>
    <t>0.073394495412844</t>
  </si>
  <si>
    <t>-0.384301732925586</t>
  </si>
  <si>
    <t>0.153061224489796</t>
  </si>
  <si>
    <t>1.08545918367347</t>
  </si>
  <si>
    <t>-0.183333333333333</t>
  </si>
  <si>
    <t>Blasonato</t>
  </si>
  <si>
    <t>0.0485436893203883</t>
  </si>
  <si>
    <t>-0.17128987517337</t>
  </si>
  <si>
    <t>0.0691056910569106</t>
  </si>
  <si>
    <t>-0.024390243902439</t>
  </si>
  <si>
    <t>0.0467289719626168</t>
  </si>
  <si>
    <t>-0.323804288070368</t>
  </si>
  <si>
    <t>0.0755395683453237</t>
  </si>
  <si>
    <t>0.616546762589928</t>
  </si>
  <si>
    <t>0.0566037735849057</t>
  </si>
  <si>
    <t>-0.250673854447439</t>
  </si>
  <si>
    <t>Bless Pizza</t>
  </si>
  <si>
    <t>0.0451977401129944</t>
  </si>
  <si>
    <t>0.472154963680388</t>
  </si>
  <si>
    <t>0.72027972027972</t>
  </si>
  <si>
    <t>0.0388888888888889</t>
  </si>
  <si>
    <t>-0.494444444444444</t>
  </si>
  <si>
    <t>0.0184049079754601</t>
  </si>
  <si>
    <t>-0.526730937773883</t>
  </si>
  <si>
    <t>4.43333333333333</t>
  </si>
  <si>
    <t>0.108108108108108</t>
  </si>
  <si>
    <t>0.0450450450450451</t>
  </si>
  <si>
    <t>0.10989010989011</t>
  </si>
  <si>
    <t>-0.120879120879121</t>
  </si>
  <si>
    <t>0.149532710280374</t>
  </si>
  <si>
    <t>0.360747663551402</t>
  </si>
  <si>
    <t>-0.522321428571429</t>
  </si>
  <si>
    <t>0.119047619047619</t>
  </si>
  <si>
    <t>-0.235714285714286</t>
  </si>
  <si>
    <t>0.169184290030211</t>
  </si>
  <si>
    <t>0.221428045096161</t>
  </si>
  <si>
    <t>0.10077519379845</t>
  </si>
  <si>
    <t>-0.404346622369878</t>
  </si>
  <si>
    <t>0.164648910411622</t>
  </si>
  <si>
    <t>0.633823803315329</t>
  </si>
  <si>
    <t>0.0512820512820513</t>
  </si>
  <si>
    <t>-0.688536953242836</t>
  </si>
  <si>
    <t>Blue Resto</t>
  </si>
  <si>
    <t>3.1304347826087</t>
  </si>
  <si>
    <t>-0.594117647058824</t>
  </si>
  <si>
    <t>-0.313131313131313</t>
  </si>
  <si>
    <t>BLZ</t>
  </si>
  <si>
    <t>0.121338912133891</t>
  </si>
  <si>
    <t>-0.0973568731503214</t>
  </si>
  <si>
    <t>0.144171779141104</t>
  </si>
  <si>
    <t>0.264017691539449</t>
  </si>
  <si>
    <t>0.146964856230032</t>
  </si>
  <si>
    <t>0.019373258106179</t>
  </si>
  <si>
    <t>0.102766798418972</t>
  </si>
  <si>
    <t>-0.300738958583949</t>
  </si>
  <si>
    <t>Boa Lua Urquiza</t>
  </si>
  <si>
    <t>0.163934426229508</t>
  </si>
  <si>
    <t>-0.233365477338476</t>
  </si>
  <si>
    <t>0.218579234972678</t>
  </si>
  <si>
    <t>0.0531544957774465</t>
  </si>
  <si>
    <t>0.296296296296296</t>
  </si>
  <si>
    <t>0.355555555555556</t>
  </si>
  <si>
    <t>0.276595744680851</t>
  </si>
  <si>
    <t>-0.0664893617021276</t>
  </si>
  <si>
    <t>0.274509803921569</t>
  </si>
  <si>
    <t>-0.00754147812971338</t>
  </si>
  <si>
    <t>Boba Burger Organic</t>
  </si>
  <si>
    <t>-0.461538461538461</t>
  </si>
  <si>
    <t>1.33333333333333</t>
  </si>
  <si>
    <t>0.0862068965517242</t>
  </si>
  <si>
    <t>-0.0543478260869565</t>
  </si>
  <si>
    <t>Bocaccini</t>
  </si>
  <si>
    <t>-0.0830564784053157</t>
  </si>
  <si>
    <t>0.0487804878048781</t>
  </si>
  <si>
    <t>-0.373983739837398</t>
  </si>
  <si>
    <t>0.0892857142857143</t>
  </si>
  <si>
    <t>0.830357142857143</t>
  </si>
  <si>
    <t>1.14468085106383</t>
  </si>
  <si>
    <t>-0.525252525252525</t>
  </si>
  <si>
    <t>0.44</t>
  </si>
  <si>
    <t>0.271111111111111</t>
  </si>
  <si>
    <t>-0.595959595959596</t>
  </si>
  <si>
    <t>Bodegon Argento Dot</t>
  </si>
  <si>
    <t>0.0615384615384615</t>
  </si>
  <si>
    <t>-0.0564102564102563</t>
  </si>
  <si>
    <t>-0.129464285714286</t>
  </si>
  <si>
    <t>0.492063492063492</t>
  </si>
  <si>
    <t>Bodegón Central</t>
  </si>
  <si>
    <t>0.15625</t>
  </si>
  <si>
    <t>0.0937500000000001</t>
  </si>
  <si>
    <t>0.195402298850575</t>
  </si>
  <si>
    <t>0.270114942528736</t>
  </si>
  <si>
    <t>0.159420289855072</t>
  </si>
  <si>
    <t>-0.184143222506394</t>
  </si>
  <si>
    <t>-0.303030303030303</t>
  </si>
  <si>
    <t>Bodegon Club Parque Patricios</t>
  </si>
  <si>
    <t>0.0105263157894737</t>
  </si>
  <si>
    <t>-0.526315789473684</t>
  </si>
  <si>
    <t>0.0310077519379845</t>
  </si>
  <si>
    <t>4.2093023255814</t>
  </si>
  <si>
    <t>0.00826446280991736</t>
  </si>
  <si>
    <t>-0.733471074380165</t>
  </si>
  <si>
    <t>3.65384615384615</t>
  </si>
  <si>
    <t>Bodegon el Aviador</t>
  </si>
  <si>
    <t>0.0816326530612245</t>
  </si>
  <si>
    <t>4.22448979591837</t>
  </si>
  <si>
    <t>0.0392156862745098</t>
  </si>
  <si>
    <t>-0.519607843137255</t>
  </si>
  <si>
    <t>Bodegon Parrilla en Buenos Aires Viraro</t>
  </si>
  <si>
    <t>0.214788732394366</t>
  </si>
  <si>
    <t>0.0274289046380192</t>
  </si>
  <si>
    <t>0.220793140407288</t>
  </si>
  <si>
    <t>0.127989826122209</t>
  </si>
  <si>
    <t>0.255464480874317</t>
  </si>
  <si>
    <t>0.157030876969601</t>
  </si>
  <si>
    <t>0.23508353221957</t>
  </si>
  <si>
    <t>-0.0797799701351576</t>
  </si>
  <si>
    <t>0.226519337016575</t>
  </si>
  <si>
    <t>-0.0364304344168045</t>
  </si>
  <si>
    <t>Boken</t>
  </si>
  <si>
    <t>0.0864197530864197</t>
  </si>
  <si>
    <t>-0.395061728395062</t>
  </si>
  <si>
    <t>0.0925925925925926</t>
  </si>
  <si>
    <t>-0.345454545454545</t>
  </si>
  <si>
    <t>Bon Mangiare el Arte Del Buen Comer</t>
  </si>
  <si>
    <t>-0.53804347826087</t>
  </si>
  <si>
    <t>-0.261083743842365</t>
  </si>
  <si>
    <t>0.0227272727272727</t>
  </si>
  <si>
    <t>-0.604545454545454</t>
  </si>
  <si>
    <t>3.19047619047619</t>
  </si>
  <si>
    <t>0.0350877192982456</t>
  </si>
  <si>
    <t>-0.631578947368421</t>
  </si>
  <si>
    <t>1.35</t>
  </si>
  <si>
    <t>-0.481481481481481</t>
  </si>
  <si>
    <t>0.145454545454545</t>
  </si>
  <si>
    <t>0.309090909090909</t>
  </si>
  <si>
    <t>-0.283854166666667</t>
  </si>
  <si>
    <t>Bonaburgers</t>
  </si>
  <si>
    <t>0.025</t>
  </si>
  <si>
    <t>1.4</t>
  </si>
  <si>
    <t>-0.735449735449735</t>
  </si>
  <si>
    <t>-0.404718693284937</t>
  </si>
  <si>
    <t>0.711711711711712</t>
  </si>
  <si>
    <t>0.0917721518987342</t>
  </si>
  <si>
    <t>0.0186708860759495</t>
  </si>
  <si>
    <t>0.0577617328519856</t>
  </si>
  <si>
    <t>-0.370596290302502</t>
  </si>
  <si>
    <t>-0.334134615384615</t>
  </si>
  <si>
    <t>Bonamassa</t>
  </si>
  <si>
    <t>0.189873417721519</t>
  </si>
  <si>
    <t>0.10126582278481</t>
  </si>
  <si>
    <t>0.185873605947955</t>
  </si>
  <si>
    <t>-0.0479644573397407</t>
  </si>
  <si>
    <t>0.25390625</t>
  </si>
  <si>
    <t>0.366015625</t>
  </si>
  <si>
    <t>0.314606741573034</t>
  </si>
  <si>
    <t>0.239066551426102</t>
  </si>
  <si>
    <t>0.244897959183673</t>
  </si>
  <si>
    <t>-0.221574344023324</t>
  </si>
  <si>
    <t>Bonamassa - Comidas</t>
  </si>
  <si>
    <t>0.0465116279069767</t>
  </si>
  <si>
    <t>0.636363636363636</t>
  </si>
  <si>
    <t>Bonett Club</t>
  </si>
  <si>
    <t>0.024390243902439</t>
  </si>
  <si>
    <t>0.0149253731343284</t>
  </si>
  <si>
    <t>-0.492537313432836</t>
  </si>
  <si>
    <t>3.78571428571429</t>
  </si>
  <si>
    <t>Boombap</t>
  </si>
  <si>
    <t>0.0517241379310345</t>
  </si>
  <si>
    <t>0.448275862068966</t>
  </si>
  <si>
    <t>-0.194444444444444</t>
  </si>
  <si>
    <t>0.674418604651163</t>
  </si>
  <si>
    <t>Borde y Repulgue</t>
  </si>
  <si>
    <t>0.0945273631840796</t>
  </si>
  <si>
    <t>-0.148041842071693</t>
  </si>
  <si>
    <t>0.120738636363636</t>
  </si>
  <si>
    <t>0.29097465034965</t>
  </si>
  <si>
    <t>0.1765625</t>
  </si>
  <si>
    <t>0.462352941176471</t>
  </si>
  <si>
    <t>0.155072463768116</t>
  </si>
  <si>
    <t>-0.121713479543414</t>
  </si>
  <si>
    <t>0.171052631578947</t>
  </si>
  <si>
    <t>0.103049680275455</t>
  </si>
  <si>
    <t>Borde-Pizza Con Borde Relleno</t>
  </si>
  <si>
    <t>0.0948905109489051</t>
  </si>
  <si>
    <t>0.932315859323159</t>
  </si>
  <si>
    <t>-0.116666666666667</t>
  </si>
  <si>
    <t>0.0563380281690141</t>
  </si>
  <si>
    <t>-0.323943661971831</t>
  </si>
  <si>
    <t>0.0670731707317073</t>
  </si>
  <si>
    <t>0.190548780487805</t>
  </si>
  <si>
    <t>-0.365570599613153</t>
  </si>
  <si>
    <t>Botanic Gelato &amp; Cafe</t>
  </si>
  <si>
    <t>0.0515463917525773</t>
  </si>
  <si>
    <t>0.683848797250859</t>
  </si>
  <si>
    <t>0.0341880341880342</t>
  </si>
  <si>
    <t>-0.202279202279202</t>
  </si>
  <si>
    <t>0.0422535211267606</t>
  </si>
  <si>
    <t>0.235915492957746</t>
  </si>
  <si>
    <t>0.279279279279279</t>
  </si>
  <si>
    <t>Bou Resto</t>
  </si>
  <si>
    <t>1.19354838709677</t>
  </si>
  <si>
    <t>Bou Sushi</t>
  </si>
  <si>
    <t>2.83333333333333</t>
  </si>
  <si>
    <t>0.0238095238095238</t>
  </si>
  <si>
    <t>-0.542857142857143</t>
  </si>
  <si>
    <t>Bouque</t>
  </si>
  <si>
    <t>1.25</t>
  </si>
  <si>
    <t>Boyaca Sazon Latina</t>
  </si>
  <si>
    <t>0.203703703703704</t>
  </si>
  <si>
    <t>-0.150406504065041</t>
  </si>
  <si>
    <t>0.228395061728395</t>
  </si>
  <si>
    <t>0.0892687559354225</t>
  </si>
  <si>
    <t>-0.038892551087673</t>
  </si>
  <si>
    <t>0.206666666666667</t>
  </si>
  <si>
    <t>-0.0585185185185185</t>
  </si>
  <si>
    <t>0.138461538461538</t>
  </si>
  <si>
    <t>-0.330024813895782</t>
  </si>
  <si>
    <t>Brandi Lomas de Zamora</t>
  </si>
  <si>
    <t>0.90625</t>
  </si>
  <si>
    <t>0.98936170212766</t>
  </si>
  <si>
    <t>-0.780885780885781</t>
  </si>
  <si>
    <t>-0.472972972972973</t>
  </si>
  <si>
    <t>5.16666666666667</t>
  </si>
  <si>
    <t>Brasa del Diablo</t>
  </si>
  <si>
    <t>3.07692307692308</t>
  </si>
  <si>
    <t>0.0188679245283019</t>
  </si>
  <si>
    <t>0.264150943396226</t>
  </si>
  <si>
    <t>0.0185185185185185</t>
  </si>
  <si>
    <t>Brasa y Vino</t>
  </si>
  <si>
    <t>-0.05</t>
  </si>
  <si>
    <t>-0.626865671641791</t>
  </si>
  <si>
    <t>0.038961038961039</t>
  </si>
  <si>
    <t>1.61038961038961</t>
  </si>
  <si>
    <t>0.0266666666666667</t>
  </si>
  <si>
    <t>-0.0710382513661204</t>
  </si>
  <si>
    <t>-0.588888888888889</t>
  </si>
  <si>
    <t>-0.464285714285714</t>
  </si>
  <si>
    <t>0.106382978723404</t>
  </si>
  <si>
    <t>1.97872340425532</t>
  </si>
  <si>
    <t>0.0526315789473684</t>
  </si>
  <si>
    <t>-0.505263157894737</t>
  </si>
  <si>
    <t>Brasas y Sabor</t>
  </si>
  <si>
    <t>0.0289855072463768</t>
  </si>
  <si>
    <t>-0.507246376811594</t>
  </si>
  <si>
    <t>0.0819672131147541</t>
  </si>
  <si>
    <t>1.62295081967213</t>
  </si>
  <si>
    <t>-0.793220338983051</t>
  </si>
  <si>
    <t>0.710144927536232</t>
  </si>
  <si>
    <t>1.46428571428571</t>
  </si>
  <si>
    <t>Brasasv</t>
  </si>
  <si>
    <t>0.0263157894736842</t>
  </si>
  <si>
    <t>Brasil Cafe Pizza Burger</t>
  </si>
  <si>
    <t>0.240336134453782</t>
  </si>
  <si>
    <t>0.136752136752137</t>
  </si>
  <si>
    <t>1.10598290598291</t>
  </si>
  <si>
    <t>0.0495049504950495</t>
  </si>
  <si>
    <t>-0.637995049504951</t>
  </si>
  <si>
    <t>0.128378378378378</t>
  </si>
  <si>
    <t>1.59324324324324</t>
  </si>
  <si>
    <t>Brava</t>
  </si>
  <si>
    <t>-0.154471544715447</t>
  </si>
  <si>
    <t>0.096</t>
  </si>
  <si>
    <t>-0.24</t>
  </si>
  <si>
    <t>0.443894389438944</t>
  </si>
  <si>
    <t>0.157894736842105</t>
  </si>
  <si>
    <t>0.139097744360902</t>
  </si>
  <si>
    <t>0.376811594202899</t>
  </si>
  <si>
    <t>Brave</t>
  </si>
  <si>
    <t>0.122302158273381</t>
  </si>
  <si>
    <t>-0.382374100719424</t>
  </si>
  <si>
    <t>0.133064516129032</t>
  </si>
  <si>
    <t>-0.118447580645161</t>
  </si>
  <si>
    <t>0.104395604395604</t>
  </si>
  <si>
    <t>-0.215451215451215</t>
  </si>
  <si>
    <t>0.174757281553398</t>
  </si>
  <si>
    <t>0.673990802248339</t>
  </si>
  <si>
    <t>0.191780821917808</t>
  </si>
  <si>
    <t>0.0974124809741247</t>
  </si>
  <si>
    <t>-0.428571428571429</t>
  </si>
  <si>
    <t>0.62</t>
  </si>
  <si>
    <t>0.00401606425702814</t>
  </si>
  <si>
    <t>-0.574358974358974</t>
  </si>
  <si>
    <t>1.36363636363636</t>
  </si>
  <si>
    <t>Brest Patisserie Devoto</t>
  </si>
  <si>
    <t>0.411764705882353</t>
  </si>
  <si>
    <t>Brest Patisserie Villa Luro</t>
  </si>
  <si>
    <t>-0.256410256410256</t>
  </si>
  <si>
    <t>0.344827586206897</t>
  </si>
  <si>
    <t>2.51515151515151</t>
  </si>
  <si>
    <t>-0.694444444444444</t>
  </si>
  <si>
    <t>Brians Ham Cheese</t>
  </si>
  <si>
    <t>0.0298507462686567</t>
  </si>
  <si>
    <t>-0.529850746268657</t>
  </si>
  <si>
    <t>0.648648648648649</t>
  </si>
  <si>
    <t>-0.403225806451613</t>
  </si>
  <si>
    <t>0.36764705882353</t>
  </si>
  <si>
    <t>0.294117647058824</t>
  </si>
  <si>
    <t>5.66666666666667</t>
  </si>
  <si>
    <t>0.722222222222222</t>
  </si>
  <si>
    <t>-0.838095238095238</t>
  </si>
  <si>
    <t>2.5</t>
  </si>
  <si>
    <t>-0.0526315789473684</t>
  </si>
  <si>
    <t>1.53333333333333</t>
  </si>
  <si>
    <t>Brioche Dorée</t>
  </si>
  <si>
    <t>0.0669456066945607</t>
  </si>
  <si>
    <t>-0.202630005977286</t>
  </si>
  <si>
    <t>0.0616438356164384</t>
  </si>
  <si>
    <t>-0.212965912711055</t>
  </si>
  <si>
    <t>0.0907563025210084</t>
  </si>
  <si>
    <t>0.472268907563025</t>
  </si>
  <si>
    <t>0.0715421303656598</t>
  </si>
  <si>
    <t>-0.211711711711712</t>
  </si>
  <si>
    <t>0.0383492063492064</t>
  </si>
  <si>
    <t>Brissari Helados Galicia</t>
  </si>
  <si>
    <t>0.283185840707965</t>
  </si>
  <si>
    <t>0.668773704171934</t>
  </si>
  <si>
    <t>0.131067961165049</t>
  </si>
  <si>
    <t>-0.342139656460045</t>
  </si>
  <si>
    <t>0.129692832764505</t>
  </si>
  <si>
    <t>-0.0104917203893314</t>
  </si>
  <si>
    <t>0.232227488151659</t>
  </si>
  <si>
    <t>0.790596158643053</t>
  </si>
  <si>
    <t>0.213114754098361</t>
  </si>
  <si>
    <t>-0.0823017731682838</t>
  </si>
  <si>
    <t>Brocca</t>
  </si>
  <si>
    <t>0.0843373493975904</t>
  </si>
  <si>
    <t>0.467469879518072</t>
  </si>
  <si>
    <t>0.0373831775700935</t>
  </si>
  <si>
    <t>-0.392045454545454</t>
  </si>
  <si>
    <t>Broccolino</t>
  </si>
  <si>
    <t>0.127272727272727</t>
  </si>
  <si>
    <t>-0.0136363636363637</t>
  </si>
  <si>
    <t>0.224137931034483</t>
  </si>
  <si>
    <t>0.59698275862069</t>
  </si>
  <si>
    <t>0.152173913043478</t>
  </si>
  <si>
    <t>-0.321070234113712</t>
  </si>
  <si>
    <t>0.202020202020202</t>
  </si>
  <si>
    <t>0.327561327561327</t>
  </si>
  <si>
    <t>Brod Pizzeria</t>
  </si>
  <si>
    <t>-0.651515151515151</t>
  </si>
  <si>
    <t>0.090909090909091</t>
  </si>
  <si>
    <t>0.171428571428571</t>
  </si>
  <si>
    <t>-0.0571428571428572</t>
  </si>
  <si>
    <t>Bronson Pizza</t>
  </si>
  <si>
    <t>Brooklynburguer</t>
  </si>
  <si>
    <t>Brothers Express</t>
  </si>
  <si>
    <t>1.02262443438914</t>
  </si>
  <si>
    <t>0.134453781512605</t>
  </si>
  <si>
    <t>-0.119938884644767</t>
  </si>
  <si>
    <t>0.201754385964912</t>
  </si>
  <si>
    <t>0.500548245614035</t>
  </si>
  <si>
    <t>0.231578947368421</t>
  </si>
  <si>
    <t>0.147826086956522</t>
  </si>
  <si>
    <t>-0.568181818181818</t>
  </si>
  <si>
    <t>Browkies</t>
  </si>
  <si>
    <t>0.0727272727272727</t>
  </si>
  <si>
    <t>-0.395513577331759</t>
  </si>
  <si>
    <t>0.0843881856540084</t>
  </si>
  <si>
    <t>-0.142053445850914</t>
  </si>
  <si>
    <t>0.100328947368421</t>
  </si>
  <si>
    <t>0.18889802631579</t>
  </si>
  <si>
    <t>0.0776255707762557</t>
  </si>
  <si>
    <t>-0.226289392918632</t>
  </si>
  <si>
    <t>0.0682492581602374</t>
  </si>
  <si>
    <t>-0.120788968406354</t>
  </si>
  <si>
    <t>Brownieoreo</t>
  </si>
  <si>
    <t>-0.6417004048583</t>
  </si>
  <si>
    <t>-0.0131578947368422</t>
  </si>
  <si>
    <t>0.0380952380952381</t>
  </si>
  <si>
    <t>-0.276190476190476</t>
  </si>
  <si>
    <t>-0.495192307692308</t>
  </si>
  <si>
    <t>Brozziano Empanadas</t>
  </si>
  <si>
    <t>0.451851851851852</t>
  </si>
  <si>
    <t>0.0990990990990991</t>
  </si>
  <si>
    <t>-0.301997649823737</t>
  </si>
  <si>
    <t>-0.291866028708134</t>
  </si>
  <si>
    <t>0.1125</t>
  </si>
  <si>
    <t>0.603125</t>
  </si>
  <si>
    <t>0.481481481481481</t>
  </si>
  <si>
    <t>Brozziano Empanadas Av la Plata</t>
  </si>
  <si>
    <t>0.0428571428571429</t>
  </si>
  <si>
    <t>0.251428571428572</t>
  </si>
  <si>
    <t>-0.0885416666666666</t>
  </si>
  <si>
    <t>0.0983606557377049</t>
  </si>
  <si>
    <t>0.798594847775176</t>
  </si>
  <si>
    <t>0.0211267605633803</t>
  </si>
  <si>
    <t>-0.785211267605634</t>
  </si>
  <si>
    <t>-0.191919191919192</t>
  </si>
  <si>
    <t>0.0695652173913043</t>
  </si>
  <si>
    <t>-0.65879917184265</t>
  </si>
  <si>
    <t>0.0565217391304348</t>
  </si>
  <si>
    <t>-0.1875</t>
  </si>
  <si>
    <t>0.842948717948718</t>
  </si>
  <si>
    <t>0.109090909090909</t>
  </si>
  <si>
    <t>0.0472727272727272</t>
  </si>
  <si>
    <t>Brutal Burgers</t>
  </si>
  <si>
    <t>0.048</t>
  </si>
  <si>
    <t>0.282285714285714</t>
  </si>
  <si>
    <t>0.015625</t>
  </si>
  <si>
    <t>-0.703125</t>
  </si>
  <si>
    <t>0.0338983050847458</t>
  </si>
  <si>
    <t>Bryant Coffe House y Healthy Food</t>
  </si>
  <si>
    <t>-0.0173913043478261</t>
  </si>
  <si>
    <t>-0.492647058823529</t>
  </si>
  <si>
    <t>0.103092783505155</t>
  </si>
  <si>
    <t>0.168384879725086</t>
  </si>
  <si>
    <t>0.44468085106383</t>
  </si>
  <si>
    <t>-0.350230414746544</t>
  </si>
  <si>
    <t>Bsas Burger</t>
  </si>
  <si>
    <t>0.463414634146342</t>
  </si>
  <si>
    <t>-0.479365079365079</t>
  </si>
  <si>
    <t>0.195121951219512</t>
  </si>
  <si>
    <t>0.707317073170732</t>
  </si>
  <si>
    <t>-0.658333333333333</t>
  </si>
  <si>
    <t>Bubble Tea House</t>
  </si>
  <si>
    <t>2.30864197530864</t>
  </si>
  <si>
    <t>-0.0862068965517241</t>
  </si>
  <si>
    <t>-0.343396226415094</t>
  </si>
  <si>
    <t>0.666666666666667</t>
  </si>
  <si>
    <t>Bubble Tea House Caballito</t>
  </si>
  <si>
    <t>0.0719424460431655</t>
  </si>
  <si>
    <t>-0.214167127836193</t>
  </si>
  <si>
    <t>-0.525510204081633</t>
  </si>
  <si>
    <t>0.0849056603773585</t>
  </si>
  <si>
    <t>1.37735849056604</t>
  </si>
  <si>
    <t>-0.345679012345679</t>
  </si>
  <si>
    <t>0.0444444444444444</t>
  </si>
  <si>
    <t>0.104519774011299</t>
  </si>
  <si>
    <t>-0.084993557339677</t>
  </si>
  <si>
    <t>0.120720720720721</t>
  </si>
  <si>
    <t>0.182352941176471</t>
  </si>
  <si>
    <t>0.114383240746938</t>
  </si>
  <si>
    <t>0.114851485148515</t>
  </si>
  <si>
    <t>-0.146270627062706</t>
  </si>
  <si>
    <t>0.12406015037594</t>
  </si>
  <si>
    <t>0.0801788955146486</t>
  </si>
  <si>
    <t>Buenos Aires Panaderia</t>
  </si>
  <si>
    <t>0.72</t>
  </si>
  <si>
    <t>0.106194690265487</t>
  </si>
  <si>
    <t>0.0501474926253687</t>
  </si>
  <si>
    <t>0.0963855421686747</t>
  </si>
  <si>
    <t>-0.0923694779116465</t>
  </si>
  <si>
    <t>-0.476010101010101</t>
  </si>
  <si>
    <t>3.95</t>
  </si>
  <si>
    <t>Buffet Arzeno</t>
  </si>
  <si>
    <t>-0.354838709677419</t>
  </si>
  <si>
    <t>Buffet Vecinos de Alem</t>
  </si>
  <si>
    <t>0.0108695652173913</t>
  </si>
  <si>
    <t>1.49612403100775</t>
  </si>
  <si>
    <t>-0.627705627705628</t>
  </si>
  <si>
    <t>Bulebar</t>
  </si>
  <si>
    <t>Bulevar parque patricios</t>
  </si>
  <si>
    <t>0.104712041884817</t>
  </si>
  <si>
    <t>0.130890052356021</t>
  </si>
  <si>
    <t>0.0772727272727273</t>
  </si>
  <si>
    <t>-0.262045454545455</t>
  </si>
  <si>
    <t>-0.156010230179028</t>
  </si>
  <si>
    <t>Bulevar San Telmo</t>
  </si>
  <si>
    <t>0.0707070707070707</t>
  </si>
  <si>
    <t>-0.459090909090909</t>
  </si>
  <si>
    <t>0.136645962732919</t>
  </si>
  <si>
    <t>0.375569358178054</t>
  </si>
  <si>
    <t>0.108527131782946</t>
  </si>
  <si>
    <t>-0.205778717406624</t>
  </si>
  <si>
    <t>0.392086330935252</t>
  </si>
  <si>
    <t>0.323809523809524</t>
  </si>
  <si>
    <t>Bulldog Burgers San Martin</t>
  </si>
  <si>
    <t>0.916666666666667</t>
  </si>
  <si>
    <t>-0.308510638297872</t>
  </si>
  <si>
    <t>0.367272727272727</t>
  </si>
  <si>
    <t>0.0897435897435897</t>
  </si>
  <si>
    <t>0.233974358974359</t>
  </si>
  <si>
    <t>Buller</t>
  </si>
  <si>
    <t>0.0942028985507246</t>
  </si>
  <si>
    <t>-0.44824016563147</t>
  </si>
  <si>
    <t>0.19921875</t>
  </si>
  <si>
    <t>0.563565340909091</t>
  </si>
  <si>
    <t>-0.294117647058824</t>
  </si>
  <si>
    <t>0.0158730158730158</t>
  </si>
  <si>
    <t>0.555555555555556</t>
  </si>
  <si>
    <t>Bulls Bbq Smoke House Palermo</t>
  </si>
  <si>
    <t>-0.10809536637931</t>
  </si>
  <si>
    <t>0.173501577287066</t>
  </si>
  <si>
    <t>0.0694523452448674</t>
  </si>
  <si>
    <t>0.141552511415525</t>
  </si>
  <si>
    <t>-0.184142797841428</t>
  </si>
  <si>
    <t>0.461624026696329</t>
  </si>
  <si>
    <t>-0.564564564564565</t>
  </si>
  <si>
    <t>Burger House Ituzaingo</t>
  </si>
  <si>
    <t>0.0217391304347826</t>
  </si>
  <si>
    <t>Burger Joint</t>
  </si>
  <si>
    <t>-0.296875</t>
  </si>
  <si>
    <t>0.226765799256506</t>
  </si>
  <si>
    <t>0.546542750929368</t>
  </si>
  <si>
    <t>0.212</t>
  </si>
  <si>
    <t>-0.0651147540983607</t>
  </si>
  <si>
    <t>0.0107816711590296</t>
  </si>
  <si>
    <t>0.201680672268908</t>
  </si>
  <si>
    <t>0.4125</t>
  </si>
  <si>
    <t>-0.38423645320197</t>
  </si>
  <si>
    <t>0.0592592592592593</t>
  </si>
  <si>
    <t>0.0311111111111112</t>
  </si>
  <si>
    <t>-0.196428571428572</t>
  </si>
  <si>
    <t>-0.176470588235294</t>
  </si>
  <si>
    <t>0.117948717948718</t>
  </si>
  <si>
    <t>0.808547008547009</t>
  </si>
  <si>
    <t>0.123076923076923</t>
  </si>
  <si>
    <t>0.0434782608695653</t>
  </si>
  <si>
    <t>0.155555555555556</t>
  </si>
  <si>
    <t>0.263888888888889</t>
  </si>
  <si>
    <t>Burger Mood</t>
  </si>
  <si>
    <t>-0.451388888888889</t>
  </si>
  <si>
    <t>-0.558823529411765</t>
  </si>
  <si>
    <t>0.0116279069767442</t>
  </si>
  <si>
    <t>Burger Point Hamburguesería</t>
  </si>
  <si>
    <t>0.0841423948220065</t>
  </si>
  <si>
    <t>-0.16428062092041</t>
  </si>
  <si>
    <t>0.0453367875647668</t>
  </si>
  <si>
    <t>-0.429512089810017</t>
  </si>
  <si>
    <t>0.0449101796407186</t>
  </si>
  <si>
    <t>-0.00940975192472201</t>
  </si>
  <si>
    <t>0.0590841949778434</t>
  </si>
  <si>
    <t>0.31560807483998</t>
  </si>
  <si>
    <t>0.0394736842105263</t>
  </si>
  <si>
    <t>-0.331907894736842</t>
  </si>
  <si>
    <t>Burger Quirno</t>
  </si>
  <si>
    <t>0.0379746835443038</t>
  </si>
  <si>
    <t>3.21518987341772</t>
  </si>
  <si>
    <t>0.0144927536231884</t>
  </si>
  <si>
    <t>-0.618357487922705</t>
  </si>
  <si>
    <t>0.043956043956044</t>
  </si>
  <si>
    <t>2.03296703296703</t>
  </si>
  <si>
    <t>Burger Ramos Mejia</t>
  </si>
  <si>
    <t>-0.288461538461538</t>
  </si>
  <si>
    <t>1.80434782608696</t>
  </si>
  <si>
    <t>-0.386666666666667</t>
  </si>
  <si>
    <t>-0.00793650793650801</t>
  </si>
  <si>
    <t>1.11111111111111</t>
  </si>
  <si>
    <t>1.28169014084507</t>
  </si>
  <si>
    <t>0.613636363636364</t>
  </si>
  <si>
    <t>0.396825396825397</t>
  </si>
  <si>
    <t>Burger Up</t>
  </si>
  <si>
    <t>-0.364502164502165</t>
  </si>
  <si>
    <t>0.0723140495867769</t>
  </si>
  <si>
    <t>0.431056981296216</t>
  </si>
  <si>
    <t>0.0787172011661808</t>
  </si>
  <si>
    <t>0.0885464389837569</t>
  </si>
  <si>
    <t>0.0725</t>
  </si>
  <si>
    <t>-0.0789814814814816</t>
  </si>
  <si>
    <t>0.0486111111111111</t>
  </si>
  <si>
    <t>-0.329501915708812</t>
  </si>
  <si>
    <t>Burger Up Constituyentes</t>
  </si>
  <si>
    <t>-0.508305647840532</t>
  </si>
  <si>
    <t>0.489655172413793</t>
  </si>
  <si>
    <t>-0.0202702702702702</t>
  </si>
  <si>
    <t>Burgercel</t>
  </si>
  <si>
    <t>0.345454545454546</t>
  </si>
  <si>
    <t>-0.490909090909091</t>
  </si>
  <si>
    <t>4.89285714285714</t>
  </si>
  <si>
    <t>-0.089430894308943</t>
  </si>
  <si>
    <t>-0.74375</t>
  </si>
  <si>
    <t>Burgerli Envios</t>
  </si>
  <si>
    <t>0.0483870967741935</t>
  </si>
  <si>
    <t>0.387096774193548</t>
  </si>
  <si>
    <t>0.0163934426229508</t>
  </si>
  <si>
    <t>-0.66120218579235</t>
  </si>
  <si>
    <t>Burgerli Gerli Envios</t>
  </si>
  <si>
    <t>Burgermonts</t>
  </si>
  <si>
    <t>0.616666666666667</t>
  </si>
  <si>
    <t>0.0427350427350427</t>
  </si>
  <si>
    <t>0.0427350427350428</t>
  </si>
  <si>
    <t>0.018018018018018</t>
  </si>
  <si>
    <t>-0.578378378378378</t>
  </si>
  <si>
    <t>-0.119047619047619</t>
  </si>
  <si>
    <t>Burrimex</t>
  </si>
  <si>
    <t>0.614035087719298</t>
  </si>
  <si>
    <t>-0.0499999999999999</t>
  </si>
  <si>
    <t>Burritos Mexicolombianos</t>
  </si>
  <si>
    <t>-0.835667600373483</t>
  </si>
  <si>
    <t>0.0634146341463415</t>
  </si>
  <si>
    <t>0.322648083623693</t>
  </si>
  <si>
    <t>0.036144578313253</t>
  </si>
  <si>
    <t>-0.461117196056955</t>
  </si>
  <si>
    <t>0.0609756097560976</t>
  </si>
  <si>
    <t>0.686991869918699</t>
  </si>
  <si>
    <t>By Papas</t>
  </si>
  <si>
    <t>0.30958230958231</t>
  </si>
  <si>
    <t>0.0662251655629139</t>
  </si>
  <si>
    <t>-0.0689520841449162</t>
  </si>
  <si>
    <t>0.0504347826086956</t>
  </si>
  <si>
    <t>-0.302184466019418</t>
  </si>
  <si>
    <t>0.03</t>
  </si>
  <si>
    <t>-0.382</t>
  </si>
  <si>
    <t>0.139130434782609</t>
  </si>
  <si>
    <t>0.0573913043478262</t>
  </si>
  <si>
    <t>0.101754385964912</t>
  </si>
  <si>
    <t>-0.238877192982456</t>
  </si>
  <si>
    <t>0.100558659217877</t>
  </si>
  <si>
    <t>-0.0117511076863802</t>
  </si>
  <si>
    <t>0.123762376237624</t>
  </si>
  <si>
    <t>0.230748074807481</t>
  </si>
  <si>
    <t>0.398461538461538</t>
  </si>
  <si>
    <t>Cacao Chocolat</t>
  </si>
  <si>
    <t>-0.566666666666667</t>
  </si>
  <si>
    <t>-0.58</t>
  </si>
  <si>
    <t>-0.324324324324324</t>
  </si>
  <si>
    <t>Cachapas Dona Rosa</t>
  </si>
  <si>
    <t>0.156716417910448</t>
  </si>
  <si>
    <t>-0.0022388059701492</t>
  </si>
  <si>
    <t>0.122641509433962</t>
  </si>
  <si>
    <t>-0.144824069352371</t>
  </si>
  <si>
    <t>0.164705882352941</t>
  </si>
  <si>
    <t>0.342986425339367</t>
  </si>
  <si>
    <t>0.103030303030303</t>
  </si>
  <si>
    <t>-0.374458874458874</t>
  </si>
  <si>
    <t>0.544117647058824</t>
  </si>
  <si>
    <t>CACHITO PREMIUM APOLINARIO</t>
  </si>
  <si>
    <t>0.0804597701149425</t>
  </si>
  <si>
    <t>-0.499274634527397</t>
  </si>
  <si>
    <t>0.0947630922693267</t>
  </si>
  <si>
    <t>-0.247892925913065</t>
  </si>
  <si>
    <t>0.343062200956938</t>
  </si>
  <si>
    <t>0.128318584070796</t>
  </si>
  <si>
    <t>0.00821744627054376</t>
  </si>
  <si>
    <t>0.150537634408602</t>
  </si>
  <si>
    <t>0.173155357804968</t>
  </si>
  <si>
    <t>Café de la Plaza</t>
  </si>
  <si>
    <t>-0.353693181818182</t>
  </si>
  <si>
    <t>0.233870967741935</t>
  </si>
  <si>
    <t>0.131935483870968</t>
  </si>
  <si>
    <t>0.216494845360825</t>
  </si>
  <si>
    <t>-0.0742979025950941</t>
  </si>
  <si>
    <t>0.194805194805195</t>
  </si>
  <si>
    <t>-0.100185528756957</t>
  </si>
  <si>
    <t>-0.239506172839506</t>
  </si>
  <si>
    <t>Cafe Luan</t>
  </si>
  <si>
    <t>-0.478260869565217</t>
  </si>
  <si>
    <t>0.0267857142857143</t>
  </si>
  <si>
    <t>-0.410526315789474</t>
  </si>
  <si>
    <t>0.0844155844155845</t>
  </si>
  <si>
    <t>0.0330188679245284</t>
  </si>
  <si>
    <t>-0.0319634703196348</t>
  </si>
  <si>
    <t>-0.112847222222222</t>
  </si>
  <si>
    <t>0.913621262458472</t>
  </si>
  <si>
    <t>Cafe Presto</t>
  </si>
  <si>
    <t>0.19831223628692</t>
  </si>
  <si>
    <t>-0.218874947027067</t>
  </si>
  <si>
    <t>0.234883720930233</t>
  </si>
  <si>
    <t>0.138649510093259</t>
  </si>
  <si>
    <t>0.237623762376238</t>
  </si>
  <si>
    <t>0.0116655229879424</t>
  </si>
  <si>
    <t>0.240418118466899</t>
  </si>
  <si>
    <t>0.0117595818815331</t>
  </si>
  <si>
    <t>0.173780487804878</t>
  </si>
  <si>
    <t>-0.277173913043478</t>
  </si>
  <si>
    <t>Cafe Registrado</t>
  </si>
  <si>
    <t>Caju</t>
  </si>
  <si>
    <t>0.078125</t>
  </si>
  <si>
    <t>-0.252604166666667</t>
  </si>
  <si>
    <t>0.0973782771535581</t>
  </si>
  <si>
    <t>0.214909934011058</t>
  </si>
  <si>
    <t>0.178082191780822</t>
  </si>
  <si>
    <t>0.828767123287671</t>
  </si>
  <si>
    <t>0.0826446280991736</t>
  </si>
  <si>
    <t>-0.535918626827718</t>
  </si>
  <si>
    <t>0.251724137931034</t>
  </si>
  <si>
    <t>Cala Pizza</t>
  </si>
  <si>
    <t>0.163237311385459</t>
  </si>
  <si>
    <t>0.25296442687747</t>
  </si>
  <si>
    <t>-0.168831168831169</t>
  </si>
  <si>
    <t>0.259414225941423</t>
  </si>
  <si>
    <t>0.0254968619246863</t>
  </si>
  <si>
    <t>0.227848101265823</t>
  </si>
  <si>
    <t>-0.121682319314006</t>
  </si>
  <si>
    <t>-0.268518518518519</t>
  </si>
  <si>
    <t>0.0857142857142857</t>
  </si>
  <si>
    <t>-0.208403361344538</t>
  </si>
  <si>
    <t>0.109677419354839</t>
  </si>
  <si>
    <t>0.40893300248139</t>
  </si>
  <si>
    <t>-0.13751987281399</t>
  </si>
  <si>
    <t>-0.505430242272348</t>
  </si>
  <si>
    <t>0.3359375</t>
  </si>
  <si>
    <t>Calma Cookies</t>
  </si>
  <si>
    <t>3.92063492063492</t>
  </si>
  <si>
    <t>Camorra.</t>
  </si>
  <si>
    <t>0.0441583214115404</t>
  </si>
  <si>
    <t>0.135693215339233</t>
  </si>
  <si>
    <t>-0.0530345823134375</t>
  </si>
  <si>
    <t>0.190615835777126</t>
  </si>
  <si>
    <t>0.404755833227081</t>
  </si>
  <si>
    <t>0.134375</t>
  </si>
  <si>
    <t>-0.295048076923077</t>
  </si>
  <si>
    <t>0.188405797101449</t>
  </si>
  <si>
    <t>0.402089652847995</t>
  </si>
  <si>
    <t>Canal Shi</t>
  </si>
  <si>
    <t>-0.615384615384616</t>
  </si>
  <si>
    <t>0.208955223880597</t>
  </si>
  <si>
    <t>0.731343283582089</t>
  </si>
  <si>
    <t>-0.188861985472155</t>
  </si>
  <si>
    <t>0.129787234042553</t>
  </si>
  <si>
    <t>0.0444444444444445</t>
  </si>
  <si>
    <t>Canchera</t>
  </si>
  <si>
    <t>Candela Cafe</t>
  </si>
  <si>
    <t>-0.769230769230769</t>
  </si>
  <si>
    <t>-0.103448275862069</t>
  </si>
  <si>
    <t>0.144736842105263</t>
  </si>
  <si>
    <t>-0.547619047619048</t>
  </si>
  <si>
    <t>Candy Coffee</t>
  </si>
  <si>
    <t>-0.354430379746835</t>
  </si>
  <si>
    <t>0.0545454545454545</t>
  </si>
  <si>
    <t>0.436363636363636</t>
  </si>
  <si>
    <t>0.896551724137931</t>
  </si>
  <si>
    <t>Canele Patisserie</t>
  </si>
  <si>
    <t>0.0204081632653061</t>
  </si>
  <si>
    <t>Cantina China</t>
  </si>
  <si>
    <t>0.135714285714286</t>
  </si>
  <si>
    <t>-0.426122448979592</t>
  </si>
  <si>
    <t>0.208588957055215</t>
  </si>
  <si>
    <t>0.257171281711159</t>
  </si>
  <si>
    <t>0.175324675324675</t>
  </si>
  <si>
    <t>-0.159472880061115</t>
  </si>
  <si>
    <t>0.248275862068966</t>
  </si>
  <si>
    <t>0.416091954022988</t>
  </si>
  <si>
    <t>-0.355555555555556</t>
  </si>
  <si>
    <t>Cantina Comma</t>
  </si>
  <si>
    <t>-0.322222222222222</t>
  </si>
  <si>
    <t>0.0865384615384615</t>
  </si>
  <si>
    <t>-0.266304347826087</t>
  </si>
  <si>
    <t>-0.193798449612403</t>
  </si>
  <si>
    <t>0.0424242424242424</t>
  </si>
  <si>
    <t>0.2890625</t>
  </si>
  <si>
    <t>Cantina Directorio</t>
  </si>
  <si>
    <t>0.502463054187192</t>
  </si>
  <si>
    <t>-0.892592592592593</t>
  </si>
  <si>
    <t>3.23529411764706</t>
  </si>
  <si>
    <t>-0.15</t>
  </si>
  <si>
    <t>-0.289473684210526</t>
  </si>
  <si>
    <t>-0.444444444444445</t>
  </si>
  <si>
    <t>0.714285714285714</t>
  </si>
  <si>
    <t>Caocao Berry</t>
  </si>
  <si>
    <t>-0.0942275042444822</t>
  </si>
  <si>
    <t>0.1248654467169</t>
  </si>
  <si>
    <t>-0.107112956413279</t>
  </si>
  <si>
    <t>0.182702702702703</t>
  </si>
  <si>
    <t>0.463196644920783</t>
  </si>
  <si>
    <t>0.166480446927374</t>
  </si>
  <si>
    <t>-0.0887904532081584</t>
  </si>
  <si>
    <t>0.145118733509235</t>
  </si>
  <si>
    <t>-0.128313647712985</t>
  </si>
  <si>
    <t>Capitan Burgers</t>
  </si>
  <si>
    <t>-0.407407407407407</t>
  </si>
  <si>
    <t>-0.0999999999999999</t>
  </si>
  <si>
    <t>Capricci</t>
  </si>
  <si>
    <t>-0.0769230769230769</t>
  </si>
  <si>
    <t>0.211538461538462</t>
  </si>
  <si>
    <t>0.0576923076923076</t>
  </si>
  <si>
    <t>-0.0545454545454545</t>
  </si>
  <si>
    <t>Cara de Papa</t>
  </si>
  <si>
    <t>-0.657142857142857</t>
  </si>
  <si>
    <t>Caracas Mia</t>
  </si>
  <si>
    <t>0.393728222996516</t>
  </si>
  <si>
    <t>0.0786516853932584</t>
  </si>
  <si>
    <t>0.136079900124844</t>
  </si>
  <si>
    <t>0.123809523809524</t>
  </si>
  <si>
    <t>0.574149659863946</t>
  </si>
  <si>
    <t>0.055045871559633</t>
  </si>
  <si>
    <t>-0.555398729710656</t>
  </si>
  <si>
    <t>0.397435897435897</t>
  </si>
  <si>
    <t>Carlitos Comida Peruana</t>
  </si>
  <si>
    <t>0.0774193548387097</t>
  </si>
  <si>
    <t>-0.320821114369501</t>
  </si>
  <si>
    <t>0.112745098039216</t>
  </si>
  <si>
    <t>0.22328431372549</t>
  </si>
  <si>
    <t>0.0871794871794872</t>
  </si>
  <si>
    <t>-0.226755852842809</t>
  </si>
  <si>
    <t>0.943105110896818</t>
  </si>
  <si>
    <t>0.147058823529412</t>
  </si>
  <si>
    <t>-0.131878557874763</t>
  </si>
  <si>
    <t>Carocito Querido</t>
  </si>
  <si>
    <t>-0.266666666666667</t>
  </si>
  <si>
    <t>0.236363636363636</t>
  </si>
  <si>
    <t>0.457575757575757</t>
  </si>
  <si>
    <t>-0.639934533551555</t>
  </si>
  <si>
    <t>0.869318181818182</t>
  </si>
  <si>
    <t>-0.630252100840336</t>
  </si>
  <si>
    <t>Carolas Bake House</t>
  </si>
  <si>
    <t>-0.201388888888889</t>
  </si>
  <si>
    <t>0.145299145299145</t>
  </si>
  <si>
    <t>0.586182336182336</t>
  </si>
  <si>
    <t>0.131313131313131</t>
  </si>
  <si>
    <t>-0.0962566844919786</t>
  </si>
  <si>
    <t>0.149425287356322</t>
  </si>
  <si>
    <t>Carry Helados Monte Grande</t>
  </si>
  <si>
    <t>0.0161290322580645</t>
  </si>
  <si>
    <t>-0.715880893300248</t>
  </si>
  <si>
    <t>0.0382165605095541</t>
  </si>
  <si>
    <t>0.345222929936306</t>
  </si>
  <si>
    <t>0.0372670807453416</t>
  </si>
  <si>
    <t>-0.0248447204968943</t>
  </si>
  <si>
    <t>0.0397727272727273</t>
  </si>
  <si>
    <t>0.0672348484848484</t>
  </si>
  <si>
    <t>-0.551020408163265</t>
  </si>
  <si>
    <t>Casa Cuba</t>
  </si>
  <si>
    <t>-0.62962962962963</t>
  </si>
  <si>
    <t>2.54</t>
  </si>
  <si>
    <t>1.60416666666667</t>
  </si>
  <si>
    <t>-0.418181818181818</t>
  </si>
  <si>
    <t>-0.494949494949495</t>
  </si>
  <si>
    <t>0.552941176470588</t>
  </si>
  <si>
    <t>0.183333333333333</t>
  </si>
  <si>
    <t>-0.220833333333333</t>
  </si>
  <si>
    <t>Casa de Miga</t>
  </si>
  <si>
    <t>-0.29</t>
  </si>
  <si>
    <t>0.282051282051282</t>
  </si>
  <si>
    <t>0.21875</t>
  </si>
  <si>
    <t>Casa Estomba</t>
  </si>
  <si>
    <t>-0.589473684210526</t>
  </si>
  <si>
    <t>0.113207547169811</t>
  </si>
  <si>
    <t>0.0980392156862745</t>
  </si>
  <si>
    <t>-0.248366013071895</t>
  </si>
  <si>
    <t>Casa Guefi</t>
  </si>
  <si>
    <t>-0.5625</t>
  </si>
  <si>
    <t>-0.459459459459459</t>
  </si>
  <si>
    <t>Casa Munay</t>
  </si>
  <si>
    <t>0.143617021276596</t>
  </si>
  <si>
    <t>0.426265590608951</t>
  </si>
  <si>
    <t>0.141509433962264</t>
  </si>
  <si>
    <t>-0.00399129172714075</t>
  </si>
  <si>
    <t>0.105442176870748</t>
  </si>
  <si>
    <t>-0.254875283446712</t>
  </si>
  <si>
    <t>0.138364779874214</t>
  </si>
  <si>
    <t>0.31223371880706</t>
  </si>
  <si>
    <t>0.196428571428571</t>
  </si>
  <si>
    <t>0.419642857142857</t>
  </si>
  <si>
    <t>Casa Pepi</t>
  </si>
  <si>
    <t>-0.571428571428571</t>
  </si>
  <si>
    <t>Casa Roti</t>
  </si>
  <si>
    <t>1.11822660098522</t>
  </si>
  <si>
    <t>0.104838709677419</t>
  </si>
  <si>
    <t>-0.451138519924099</t>
  </si>
  <si>
    <t>1.93491124260355</t>
  </si>
  <si>
    <t>-0.29639175257732</t>
  </si>
  <si>
    <t>-0.397515527950311</t>
  </si>
  <si>
    <t>Casa Shawarma</t>
  </si>
  <si>
    <t>0.185185185185185</t>
  </si>
  <si>
    <t>0.54320987654321</t>
  </si>
  <si>
    <t>-0.28</t>
  </si>
  <si>
    <t>Casa Vedra Medialunas</t>
  </si>
  <si>
    <t>0.155405405405405</t>
  </si>
  <si>
    <t>-0.231769505354411</t>
  </si>
  <si>
    <t>0.194267515923567</t>
  </si>
  <si>
    <t>0.226660600545951</t>
  </si>
  <si>
    <t>0.256666666666667</t>
  </si>
  <si>
    <t>0.32120218579235</t>
  </si>
  <si>
    <t>0.183431952662722</t>
  </si>
  <si>
    <t>-0.285330054560824</t>
  </si>
  <si>
    <t>-0.472424557752341</t>
  </si>
  <si>
    <t>Casi Listo</t>
  </si>
  <si>
    <t>-0.223227752639517</t>
  </si>
  <si>
    <t>-0.0658783783783783</t>
  </si>
  <si>
    <t>0.191176470588235</t>
  </si>
  <si>
    <t>0.0105042016806721</t>
  </si>
  <si>
    <t>-0.128205128205128</t>
  </si>
  <si>
    <t>0.416666666666667</t>
  </si>
  <si>
    <t>-0.10530612244898</t>
  </si>
  <si>
    <t>0.158536585365854</t>
  </si>
  <si>
    <t>0.00736788617886171</t>
  </si>
  <si>
    <t>0.171929824561404</t>
  </si>
  <si>
    <t>0.0844804318488529</t>
  </si>
  <si>
    <t>0.177083333333333</t>
  </si>
  <si>
    <t>0.0299744897959184</t>
  </si>
  <si>
    <t>0.194444444444444</t>
  </si>
  <si>
    <t>Casita Pizzas Artesanales y Empanadas De autor</t>
  </si>
  <si>
    <t>-0.4375</t>
  </si>
  <si>
    <t>Casita Pizzas y Empanadas de Autor</t>
  </si>
  <si>
    <t>-0.236842105263158</t>
  </si>
  <si>
    <t>Castillos Del Sur</t>
  </si>
  <si>
    <t>0.235772357723577</t>
  </si>
  <si>
    <t>-0.0660633484162896</t>
  </si>
  <si>
    <t>0.236413043478261</t>
  </si>
  <si>
    <t>0.0792079207920792</t>
  </si>
  <si>
    <t>-0.47949080622348</t>
  </si>
  <si>
    <t>0.803571428571428</t>
  </si>
  <si>
    <t>Cat Beans Cafe de Especialidad</t>
  </si>
  <si>
    <t>0.127659574468085</t>
  </si>
  <si>
    <t>1.1063829787234</t>
  </si>
  <si>
    <t>0.175</t>
  </si>
  <si>
    <t>-0.487179487179487</t>
  </si>
  <si>
    <t>Cata Tienda de Calzone</t>
  </si>
  <si>
    <t>0.101449275362319</t>
  </si>
  <si>
    <t>-0.34407796101949</t>
  </si>
  <si>
    <t>0.167272727272727</t>
  </si>
  <si>
    <t>0.0442597402597402</t>
  </si>
  <si>
    <t>0.176991150442478</t>
  </si>
  <si>
    <t>0.058099268949596</t>
  </si>
  <si>
    <t>Catanzaro</t>
  </si>
  <si>
    <t>0.80072463768116</t>
  </si>
  <si>
    <t>-0.0995670995670996</t>
  </si>
  <si>
    <t>0.220338983050847</t>
  </si>
  <si>
    <t>1.3135593220339</t>
  </si>
  <si>
    <t>0.146666666666667</t>
  </si>
  <si>
    <t>-0.334358974358974</t>
  </si>
  <si>
    <t>-0.475524475524476</t>
  </si>
  <si>
    <t>Catita Cafetin</t>
  </si>
  <si>
    <t>0.118918918918919</t>
  </si>
  <si>
    <t>-0.161139517896275</t>
  </si>
  <si>
    <t>0.126637554585153</t>
  </si>
  <si>
    <t>0.00310273500344745</t>
  </si>
  <si>
    <t>0.0528735632183909</t>
  </si>
  <si>
    <t>0.138528138528139</t>
  </si>
  <si>
    <t>0.197183098591549</t>
  </si>
  <si>
    <t>0.423415492957746</t>
  </si>
  <si>
    <t>Caversaschi</t>
  </si>
  <si>
    <t>0.638888888888889</t>
  </si>
  <si>
    <t>-0.630434782608696</t>
  </si>
  <si>
    <t>3.83</t>
  </si>
  <si>
    <t>0.0632911392405063</t>
  </si>
  <si>
    <t>-0.547920433996383</t>
  </si>
  <si>
    <t>1.49473684210526</t>
  </si>
  <si>
    <t>Cayenna Deli</t>
  </si>
  <si>
    <t>0.185714285714286</t>
  </si>
  <si>
    <t>0.152777777777778</t>
  </si>
  <si>
    <t>-0.151234567901234</t>
  </si>
  <si>
    <t>0.130952380952381</t>
  </si>
  <si>
    <t>0.0704225352112676</t>
  </si>
  <si>
    <t>-0.462227912932138</t>
  </si>
  <si>
    <t>0.775</t>
  </si>
  <si>
    <t>Ccs Coffee Shop</t>
  </si>
  <si>
    <t>-0.618181818181818</t>
  </si>
  <si>
    <t>0.548172757475083</t>
  </si>
  <si>
    <t>0.0209424083769634</t>
  </si>
  <si>
    <t>-0.549738219895288</t>
  </si>
  <si>
    <t>1.26184210526316</t>
  </si>
  <si>
    <t>Celesta</t>
  </si>
  <si>
    <t>0.690476190476191</t>
  </si>
  <si>
    <t>0.151351351351351</t>
  </si>
  <si>
    <t>-0.0302302302302302</t>
  </si>
  <si>
    <t>0.196319018404908</t>
  </si>
  <si>
    <t>0.297107800175285</t>
  </si>
  <si>
    <t>0.157142857142857</t>
  </si>
  <si>
    <t>-0.199553571428571</t>
  </si>
  <si>
    <t>-0.46969696969697</t>
  </si>
  <si>
    <t>Celigourmet Libre de Gluten</t>
  </si>
  <si>
    <t>-0.307692307692308</t>
  </si>
  <si>
    <t>0.207364341085271</t>
  </si>
  <si>
    <t>0.265060240963855</t>
  </si>
  <si>
    <t>0.628227194492255</t>
  </si>
  <si>
    <t>-0.461038961038961</t>
  </si>
  <si>
    <t>0.239130434782609</t>
  </si>
  <si>
    <t>0.673913043478261</t>
  </si>
  <si>
    <t>Celsius Bar</t>
  </si>
  <si>
    <t>-0.324230769230769</t>
  </si>
  <si>
    <t>0.154761904761905</t>
  </si>
  <si>
    <t>-0.0496651785714286</t>
  </si>
  <si>
    <t>0.205387205387205</t>
  </si>
  <si>
    <t>0.327117327117327</t>
  </si>
  <si>
    <t>0.115591397849462</t>
  </si>
  <si>
    <t>-0.437202538339503</t>
  </si>
  <si>
    <t>-0.588039867109635</t>
  </si>
  <si>
    <t>Celta Bar</t>
  </si>
  <si>
    <t>-0.658730158730159</t>
  </si>
  <si>
    <t>0.395348837209302</t>
  </si>
  <si>
    <t>0.54954954954955</t>
  </si>
  <si>
    <t>0.541666666666667</t>
  </si>
  <si>
    <t>-0.454545454545454</t>
  </si>
  <si>
    <t>Centenario Casa de Comidas</t>
  </si>
  <si>
    <t>-0.0637362637362638</t>
  </si>
  <si>
    <t>0.165532879818594</t>
  </si>
  <si>
    <t>0.202699829931973</t>
  </si>
  <si>
    <t>0.182857142857143</t>
  </si>
  <si>
    <t>0.104657534246575</t>
  </si>
  <si>
    <t>-0.10214552238806</t>
  </si>
  <si>
    <t>0.170886075949367</t>
  </si>
  <si>
    <t>0.0408515535097813</t>
  </si>
  <si>
    <t>Central Pan</t>
  </si>
  <si>
    <t>-0.377702702702703</t>
  </si>
  <si>
    <t>0.102150537634409</t>
  </si>
  <si>
    <t>-0.118951612903226</t>
  </si>
  <si>
    <t>0.149390243902439</t>
  </si>
  <si>
    <t>0.462451861360719</t>
  </si>
  <si>
    <t>-0.234985422740525</t>
  </si>
  <si>
    <t>0.116666666666667</t>
  </si>
  <si>
    <t>0.0208333333333334</t>
  </si>
  <si>
    <t>-0.318181818181818</t>
  </si>
  <si>
    <t>0.0887096774193548</t>
  </si>
  <si>
    <t>0.140552995391705</t>
  </si>
  <si>
    <t>-0.445603576751118</t>
  </si>
  <si>
    <t>-0.209259259259259</t>
  </si>
  <si>
    <t>0.248266296809986</t>
  </si>
  <si>
    <t>Cerro el Avila</t>
  </si>
  <si>
    <t>0.107913669064748</t>
  </si>
  <si>
    <t>-0.00479616306954443</t>
  </si>
  <si>
    <t>-0.135174418604651</t>
  </si>
  <si>
    <t>0.118012422360248</t>
  </si>
  <si>
    <t>0.194008037997808</t>
  </si>
  <si>
    <t>0.119186046511628</t>
  </si>
  <si>
    <t>0.0099449204406365</t>
  </si>
  <si>
    <t>-0.354596622889306</t>
  </si>
  <si>
    <t>Cerveceria Milberg</t>
  </si>
  <si>
    <t>1.12903225806452</t>
  </si>
  <si>
    <t>-0.294117647058823</t>
  </si>
  <si>
    <t>-0.7</t>
  </si>
  <si>
    <t>Cervelar</t>
  </si>
  <si>
    <t>0.0147058823529412</t>
  </si>
  <si>
    <t>1.8695652173913</t>
  </si>
  <si>
    <t>2.04761904761905</t>
  </si>
  <si>
    <t>Cesta Saavedra</t>
  </si>
  <si>
    <t>-0.202295552367288</t>
  </si>
  <si>
    <t>0.182692307692308</t>
  </si>
  <si>
    <t>-0.413333333333333</t>
  </si>
  <si>
    <t>cevichepe</t>
  </si>
  <si>
    <t>-0.172601744186046</t>
  </si>
  <si>
    <t>0.123711340206186</t>
  </si>
  <si>
    <t>-0.113959320144887</t>
  </si>
  <si>
    <t>0.137055837563452</t>
  </si>
  <si>
    <t>0.107868020304568</t>
  </si>
  <si>
    <t>0.187845303867403</t>
  </si>
  <si>
    <t>0.370574994884387</t>
  </si>
  <si>
    <t>0.123456790123457</t>
  </si>
  <si>
    <t>-0.342774146695715</t>
  </si>
  <si>
    <t>Cevichepe rivadavia</t>
  </si>
  <si>
    <t>0.0447761194029851</t>
  </si>
  <si>
    <t>-0.613805970149254</t>
  </si>
  <si>
    <t>0.744791666666667</t>
  </si>
  <si>
    <t>-0.160655737704918</t>
  </si>
  <si>
    <t>Chacaíto</t>
  </si>
  <si>
    <t>0.38996138996139</t>
  </si>
  <si>
    <t>-0.364473684210526</t>
  </si>
  <si>
    <t>-0.0129870129870129</t>
  </si>
  <si>
    <t>2.75</t>
  </si>
  <si>
    <t>Chacarita Gf</t>
  </si>
  <si>
    <t>-0.425</t>
  </si>
  <si>
    <t>0.103626943005181</t>
  </si>
  <si>
    <t>0.108357738229331</t>
  </si>
  <si>
    <t>-0.29390243902439</t>
  </si>
  <si>
    <t>0.100977198697068</t>
  </si>
  <si>
    <t>0.380021715526602</t>
  </si>
  <si>
    <t>0.584516129032258</t>
  </si>
  <si>
    <t>Chacho</t>
  </si>
  <si>
    <t>Chaggie</t>
  </si>
  <si>
    <t>0.179661016949153</t>
  </si>
  <si>
    <t>0.185762711864407</t>
  </si>
  <si>
    <t>0.219387755102041</t>
  </si>
  <si>
    <t>0.221120523681171</t>
  </si>
  <si>
    <t>0.227272727272727</t>
  </si>
  <si>
    <t>0.0359408033826638</t>
  </si>
  <si>
    <t>0.246376811594203</t>
  </si>
  <si>
    <t>0.0840579710144928</t>
  </si>
  <si>
    <t>0.163265306122449</t>
  </si>
  <si>
    <t>0.63265306122449</t>
  </si>
  <si>
    <t>0.128491620111732</t>
  </si>
  <si>
    <t>-0.0577281191806331</t>
  </si>
  <si>
    <t>0.128787878787879</t>
  </si>
  <si>
    <t>0.00230566534914356</t>
  </si>
  <si>
    <t>-0.137254901960784</t>
  </si>
  <si>
    <t>-0.735294117647059</t>
  </si>
  <si>
    <t>Chanchitos Hurlingham</t>
  </si>
  <si>
    <t>0.074468085106383</t>
  </si>
  <si>
    <t>1.80496453900709</t>
  </si>
  <si>
    <t>0.0930232558139536</t>
  </si>
  <si>
    <t>0.072289156626506</t>
  </si>
  <si>
    <t>-0.111876075731498</t>
  </si>
  <si>
    <t>-0.271929824561404</t>
  </si>
  <si>
    <t>Chanchitos Ituzaingó</t>
  </si>
  <si>
    <t>0.444444444444444</t>
  </si>
  <si>
    <t>Chang Jiang</t>
  </si>
  <si>
    <t>0.072463768115942</t>
  </si>
  <si>
    <t>-0.37888198757764</t>
  </si>
  <si>
    <t>-0.404878048780488</t>
  </si>
  <si>
    <t>0.168224299065421</t>
  </si>
  <si>
    <t>2.44859813084112</t>
  </si>
  <si>
    <t>0.133928571428571</t>
  </si>
  <si>
    <t>-0.203869047619048</t>
  </si>
  <si>
    <t>-0.341176470588235</t>
  </si>
  <si>
    <t>Chantilly</t>
  </si>
  <si>
    <t>0.0621468926553672</t>
  </si>
  <si>
    <t>-0.271186440677966</t>
  </si>
  <si>
    <t>0.0763582966226138</t>
  </si>
  <si>
    <t>0.0762883714425565</t>
  </si>
  <si>
    <t>0.0981387478849408</t>
  </si>
  <si>
    <t>0.28524014057009</t>
  </si>
  <si>
    <t>0.0842696629213483</t>
  </si>
  <si>
    <t>-0.141321193335916</t>
  </si>
  <si>
    <t>-0.208888888888889</t>
  </si>
  <si>
    <t>Charo</t>
  </si>
  <si>
    <t>0.130681818181818</t>
  </si>
  <si>
    <t>0.275703463203463</t>
  </si>
  <si>
    <t>-0.0783783783783783</t>
  </si>
  <si>
    <t>0.0928571428571429</t>
  </si>
  <si>
    <t>-0.219155844155844</t>
  </si>
  <si>
    <t>0.138755980861244</t>
  </si>
  <si>
    <t>0.494295178505705</t>
  </si>
  <si>
    <t>0.25503355704698</t>
  </si>
  <si>
    <t>0.838000462855821</t>
  </si>
  <si>
    <t>Charper</t>
  </si>
  <si>
    <t>0.00840336134453779</t>
  </si>
  <si>
    <t>0.182926829268293</t>
  </si>
  <si>
    <t>-0.341463414634146</t>
  </si>
  <si>
    <t>-0.294623655913978</t>
  </si>
  <si>
    <t>Che Manolo Sandwiches</t>
  </si>
  <si>
    <t>1.32098765432099</t>
  </si>
  <si>
    <t>-0.3671875</t>
  </si>
  <si>
    <t>-0.353535353535354</t>
  </si>
  <si>
    <t>Che Mono Resto</t>
  </si>
  <si>
    <t>0.502347417840376</t>
  </si>
  <si>
    <t>-0.185245901639344</t>
  </si>
  <si>
    <t>0.0859375</t>
  </si>
  <si>
    <t>-0.251116071428571</t>
  </si>
  <si>
    <t>0.380952380952381</t>
  </si>
  <si>
    <t>3.43290043290043</t>
  </si>
  <si>
    <t>Che Taco Comida Mexicana</t>
  </si>
  <si>
    <t>0.101190476190476</t>
  </si>
  <si>
    <t>0.132231404958678</t>
  </si>
  <si>
    <t>0.0965531142914735</t>
  </si>
  <si>
    <t>-0.252543604651163</t>
  </si>
  <si>
    <t>0.0879396984924623</t>
  </si>
  <si>
    <t>-0.110257168193911</t>
  </si>
  <si>
    <t>-0.350204081632653</t>
  </si>
  <si>
    <t>Chef Point 365</t>
  </si>
  <si>
    <t>-0.0493991989319093</t>
  </si>
  <si>
    <t>0.366412213740458</t>
  </si>
  <si>
    <t>0.336734693877551</t>
  </si>
  <si>
    <t>0.0694444444444444</t>
  </si>
  <si>
    <t>-0.0509259259259258</t>
  </si>
  <si>
    <t>Chegu - Sandwiches de Milanesa Estilo Tucumano</t>
  </si>
  <si>
    <t>-0.204081632653061</t>
  </si>
  <si>
    <t>0.180722891566265</t>
  </si>
  <si>
    <t>1.04819277108434</t>
  </si>
  <si>
    <t>-0.407142857142857</t>
  </si>
  <si>
    <t>0.0904255319148936</t>
  </si>
  <si>
    <t>-0.156028368794326</t>
  </si>
  <si>
    <t>-0.0169934640522876</t>
  </si>
  <si>
    <t>Cheiro Helados</t>
  </si>
  <si>
    <t>-0.00375939849624065</t>
  </si>
  <si>
    <t>-0.39039039039039</t>
  </si>
  <si>
    <t>0.409523809523809</t>
  </si>
  <si>
    <t>-0.134615384615385</t>
  </si>
  <si>
    <t>-0.277777777777778</t>
  </si>
  <si>
    <t>Chelitos Fast Food</t>
  </si>
  <si>
    <t>1.1219512195122</t>
  </si>
  <si>
    <t>0.233333333333333</t>
  </si>
  <si>
    <t>2.18888888888889</t>
  </si>
  <si>
    <t>-0.642857142857143</t>
  </si>
  <si>
    <t>Chempanadas Vegan</t>
  </si>
  <si>
    <t>-0.808510638297872</t>
  </si>
  <si>
    <t>-0.216666666666667</t>
  </si>
  <si>
    <t>0.363636363636364</t>
  </si>
  <si>
    <t>-0.725</t>
  </si>
  <si>
    <t>0.428571428571429</t>
  </si>
  <si>
    <t>3.28571428571428</t>
  </si>
  <si>
    <t>0.202898550724638</t>
  </si>
  <si>
    <t>0.255434782608696</t>
  </si>
  <si>
    <t>0.151260504201681</t>
  </si>
  <si>
    <t>-0.243697478991597</t>
  </si>
  <si>
    <t>0.164948453608247</t>
  </si>
  <si>
    <t>0.0904925544100802</t>
  </si>
  <si>
    <t>0.10377358490566</t>
  </si>
  <si>
    <t>-0.370872641509434</t>
  </si>
  <si>
    <t>0.284848484848485</t>
  </si>
  <si>
    <t>0.0581395348837209</t>
  </si>
  <si>
    <t>-0.206976744186047</t>
  </si>
  <si>
    <t>0.0578512396694215</t>
  </si>
  <si>
    <t>-0.0250994796449341</t>
  </si>
  <si>
    <t>0.0590277777777778</t>
  </si>
  <si>
    <t>0.0203373015873015</t>
  </si>
  <si>
    <t>0.0602006688963211</t>
  </si>
  <si>
    <t>0.0198701554200276</t>
  </si>
  <si>
    <t>-0.0507936507936508</t>
  </si>
  <si>
    <t>Chicha y Pasteles</t>
  </si>
  <si>
    <t>-0.694029850746269</t>
  </si>
  <si>
    <t>1.41441441441441</t>
  </si>
  <si>
    <t>-0.143518518518519</t>
  </si>
  <si>
    <t>-0.325</t>
  </si>
  <si>
    <t>Chicken Go</t>
  </si>
  <si>
    <t>0.00793650793650794</t>
  </si>
  <si>
    <t>-0.791269841269841</t>
  </si>
  <si>
    <t>0.0522388059701493</t>
  </si>
  <si>
    <t>2.32587064676617</t>
  </si>
  <si>
    <t>0.0510204081632653</t>
  </si>
  <si>
    <t>-0.0233236151603498</t>
  </si>
  <si>
    <t>0.0570175438596491</t>
  </si>
  <si>
    <t>0.117543859649123</t>
  </si>
  <si>
    <t>0.993006993006993</t>
  </si>
  <si>
    <t>-0.843822843822844</t>
  </si>
  <si>
    <t>1.54137931034483</t>
  </si>
  <si>
    <t>1.58333333333333</t>
  </si>
  <si>
    <t>Chickens Winner</t>
  </si>
  <si>
    <t>-0.388888888888889</t>
  </si>
  <si>
    <t>-0.242105263157895</t>
  </si>
  <si>
    <t>-0.0952380952380952</t>
  </si>
  <si>
    <t>Chifa Pe</t>
  </si>
  <si>
    <t>-0.116935483870968</t>
  </si>
  <si>
    <t>0.121495327102804</t>
  </si>
  <si>
    <t>-0.25673446948873</t>
  </si>
  <si>
    <t>0.164731494920174</t>
  </si>
  <si>
    <t>0.16504854368932</t>
  </si>
  <si>
    <t>0.166343042071198</t>
  </si>
  <si>
    <t>-0.134453781512605</t>
  </si>
  <si>
    <t>Chikpi Bar de Hummus</t>
  </si>
  <si>
    <t>-0.242857142857143</t>
  </si>
  <si>
    <t>0.655405405405406</t>
  </si>
  <si>
    <t>0.761904761904762</t>
  </si>
  <si>
    <t>0.209876543209877</t>
  </si>
  <si>
    <t>-0.123765432098765</t>
  </si>
  <si>
    <t>0.197604790419162</t>
  </si>
  <si>
    <t>0.143827729157071</t>
  </si>
  <si>
    <t>0.20679012345679</t>
  </si>
  <si>
    <t>0.0464833520389076</t>
  </si>
  <si>
    <t>0.217081850533808</t>
  </si>
  <si>
    <t>0.0497689488500557</t>
  </si>
  <si>
    <t>0.159509202453988</t>
  </si>
  <si>
    <t>-0.265211706728352</t>
  </si>
  <si>
    <t>Chimek</t>
  </si>
  <si>
    <t>0.0648648648648649</t>
  </si>
  <si>
    <t>-0.335907335907336</t>
  </si>
  <si>
    <t>0.0939226519337017</t>
  </si>
  <si>
    <t>0.138812154696133</t>
  </si>
  <si>
    <t>0.0880829015544041</t>
  </si>
  <si>
    <t>-0.0621761658031088</t>
  </si>
  <si>
    <t>0.0846153846153846</t>
  </si>
  <si>
    <t>-0.039366515837104</t>
  </si>
  <si>
    <t>0.292613636363636</t>
  </si>
  <si>
    <t>Chimu Nikkei</t>
  </si>
  <si>
    <t>-0.418546365914787</t>
  </si>
  <si>
    <t>0.0437956204379562</t>
  </si>
  <si>
    <t>-0.021897810218978</t>
  </si>
  <si>
    <t>-0.16969696969697</t>
  </si>
  <si>
    <t>0.676829268292683</t>
  </si>
  <si>
    <t>-0.651063829787234</t>
  </si>
  <si>
    <t>China Doll</t>
  </si>
  <si>
    <t>-0.355760368663594</t>
  </si>
  <si>
    <t>0.258992805755396</t>
  </si>
  <si>
    <t>0.185611510791367</t>
  </si>
  <si>
    <t>0.237864077669903</t>
  </si>
  <si>
    <t>-0.0815803667745415</t>
  </si>
  <si>
    <t>0.241706161137441</t>
  </si>
  <si>
    <t>0.0161524325369958</t>
  </si>
  <si>
    <t>0.323076923076923</t>
  </si>
  <si>
    <t>0.336651583710407</t>
  </si>
  <si>
    <t>China Express</t>
  </si>
  <si>
    <t>0.0930930930930931</t>
  </si>
  <si>
    <t>-0.286286286286286</t>
  </si>
  <si>
    <t>0.113219481340923</t>
  </si>
  <si>
    <t>0.104844039826877</t>
  </si>
  <si>
    <t>0.226722532588454</t>
  </si>
  <si>
    <t>0.146596858638743</t>
  </si>
  <si>
    <t>0.0554973821989527</t>
  </si>
  <si>
    <t>0.141573033707865</t>
  </si>
  <si>
    <t>-0.0342696629213482</t>
  </si>
  <si>
    <t>China Food</t>
  </si>
  <si>
    <t>0.0194174757281553</t>
  </si>
  <si>
    <t>0.300970873786408</t>
  </si>
  <si>
    <t>-0.21969696969697</t>
  </si>
  <si>
    <t>Chino Central Restaurant</t>
  </si>
  <si>
    <t>0.787234042553192</t>
  </si>
  <si>
    <t>0.598639455782313</t>
  </si>
  <si>
    <t>-0.505882352941176</t>
  </si>
  <si>
    <t>Chinofino Bao &amp; Ramen Bar</t>
  </si>
  <si>
    <t>0.240131578947368</t>
  </si>
  <si>
    <t>-0.126187865497076</t>
  </si>
  <si>
    <t>0.220902612826603</t>
  </si>
  <si>
    <t>-0.078051078698887</t>
  </si>
  <si>
    <t>0.27027027027027</t>
  </si>
  <si>
    <t>0.223481546062191</t>
  </si>
  <si>
    <t>0.316397228637413</t>
  </si>
  <si>
    <t>0.170669745958429</t>
  </si>
  <si>
    <t>0.301204819277108</t>
  </si>
  <si>
    <t>-0.048016885058482</t>
  </si>
  <si>
    <t>-0.565972222222222</t>
  </si>
  <si>
    <t>-0.157239819004525</t>
  </si>
  <si>
    <t>-0.105263157894737</t>
  </si>
  <si>
    <t>0.198675496688742</t>
  </si>
  <si>
    <t>0.509933774834437</t>
  </si>
  <si>
    <t>-0.280952380952381</t>
  </si>
  <si>
    <t>-0.515527950310559</t>
  </si>
  <si>
    <t>0.0875</t>
  </si>
  <si>
    <t>0.235955056179775</t>
  </si>
  <si>
    <t>-0.0561797752808989</t>
  </si>
  <si>
    <t>0.242105263157895</t>
  </si>
  <si>
    <t>0.0260651629072682</t>
  </si>
  <si>
    <t>0.270903010033445</t>
  </si>
  <si>
    <t>Chiperia Real</t>
  </si>
  <si>
    <t>0.146853146853147</t>
  </si>
  <si>
    <t>0.111888111888112</t>
  </si>
  <si>
    <t>0.275862068965517</t>
  </si>
  <si>
    <t>0.878489326765189</t>
  </si>
  <si>
    <t>Chipi Go</t>
  </si>
  <si>
    <t>-0.295019157088123</t>
  </si>
  <si>
    <t>-0.681818181818182</t>
  </si>
  <si>
    <t>-0.395348837209302</t>
  </si>
  <si>
    <t>CHIPICHIP</t>
  </si>
  <si>
    <t>-0.595</t>
  </si>
  <si>
    <t>1.11627906976744</t>
  </si>
  <si>
    <t>-0.358208955223881</t>
  </si>
  <si>
    <t>0.699275362318841</t>
  </si>
  <si>
    <t>-0.420168067226891</t>
  </si>
  <si>
    <t>Chirashi To</t>
  </si>
  <si>
    <t>-0.232402912621359</t>
  </si>
  <si>
    <t>0.0963302752293578</t>
  </si>
  <si>
    <t>0.541284403669725</t>
  </si>
  <si>
    <t>0.101063829787234</t>
  </si>
  <si>
    <t>0.0491388044579533</t>
  </si>
  <si>
    <t>0.0381679389312977</t>
  </si>
  <si>
    <t>-0.622338288469265</t>
  </si>
  <si>
    <t>-0.0296296296296297</t>
  </si>
  <si>
    <t>Chiringuito Pastelero</t>
  </si>
  <si>
    <t>-0.730555555555556</t>
  </si>
  <si>
    <t>0.415094339622641</t>
  </si>
  <si>
    <t>0.440217391304348</t>
  </si>
  <si>
    <t>-0.805405405405405</t>
  </si>
  <si>
    <t>Chocorisimo Caba</t>
  </si>
  <si>
    <t>-0.225806451612903</t>
  </si>
  <si>
    <t>3.04347826086957</t>
  </si>
  <si>
    <t>-0.606837606837607</t>
  </si>
  <si>
    <t>1.29411764705882</t>
  </si>
  <si>
    <t>Chop Suey House</t>
  </si>
  <si>
    <t>0.112107623318386</t>
  </si>
  <si>
    <t>11.8923766816143</t>
  </si>
  <si>
    <t>0.0916666666666667</t>
  </si>
  <si>
    <t>-0.182333333333333</t>
  </si>
  <si>
    <t>-0.0108695652173913</t>
  </si>
  <si>
    <t>Chs Burger</t>
  </si>
  <si>
    <t>0.0176211453744493</t>
  </si>
  <si>
    <t>-0.0731277533039646</t>
  </si>
  <si>
    <t>0.00307692307692308</t>
  </si>
  <si>
    <t>-0.721538461538461</t>
  </si>
  <si>
    <t>0.0115830115830116</t>
  </si>
  <si>
    <t>2.76447876447876</t>
  </si>
  <si>
    <t>0.0284552845528455</t>
  </si>
  <si>
    <t>1.45663956639566</t>
  </si>
  <si>
    <t>0.00847457627118644</t>
  </si>
  <si>
    <t>-0.702179176755448</t>
  </si>
  <si>
    <t>Churrasquería Deliclub</t>
  </si>
  <si>
    <t>-0.0232558139534883</t>
  </si>
  <si>
    <t>0.0363636363636365</t>
  </si>
  <si>
    <t>Churreria Amparo Ramos Mejia</t>
  </si>
  <si>
    <t>0.255384615384615</t>
  </si>
  <si>
    <t>-0.435483870967742</t>
  </si>
  <si>
    <t>Churrería Anandá</t>
  </si>
  <si>
    <t>0.17910447761194</t>
  </si>
  <si>
    <t>0.0880597014925373</t>
  </si>
  <si>
    <t>0.190909090909091</t>
  </si>
  <si>
    <t>0.136505681818182</t>
  </si>
  <si>
    <t>0.233050847457627</t>
  </si>
  <si>
    <t>0.220742534301856</t>
  </si>
  <si>
    <t>0.212543554006969</t>
  </si>
  <si>
    <t>-0.0879949318973709</t>
  </si>
  <si>
    <t>0.198473282442748</t>
  </si>
  <si>
    <t>-0.0661994744087098</t>
  </si>
  <si>
    <t>Churrería Juanjo</t>
  </si>
  <si>
    <t>0.495726495726496</t>
  </si>
  <si>
    <t>0.495890410958904</t>
  </si>
  <si>
    <t>-0.277227722772277</t>
  </si>
  <si>
    <t>Churreria Las Piruchas</t>
  </si>
  <si>
    <t>-0.0881578947368421</t>
  </si>
  <si>
    <t>-0.0276785714285714</t>
  </si>
  <si>
    <t>0.137614678899083</t>
  </si>
  <si>
    <t>0.223241590214067</t>
  </si>
  <si>
    <t>0.117117117117117</t>
  </si>
  <si>
    <t>-0.148948948948949</t>
  </si>
  <si>
    <t>-0.404293381037567</t>
  </si>
  <si>
    <t>Churreria los Tres Soles</t>
  </si>
  <si>
    <t>0.0988700564971751</t>
  </si>
  <si>
    <t>-0.130450528755613</t>
  </si>
  <si>
    <t>0.14441416893733</t>
  </si>
  <si>
    <t>0.503220213029477</t>
  </si>
  <si>
    <t>0.147260273972603</t>
  </si>
  <si>
    <t>0.0197079348668907</t>
  </si>
  <si>
    <t>0.117486338797814</t>
  </si>
  <si>
    <t>-0.202185792349727</t>
  </si>
  <si>
    <t>0.121661721068249</t>
  </si>
  <si>
    <t>0.0355393002553308</t>
  </si>
  <si>
    <t>CHURRERIA REAL</t>
  </si>
  <si>
    <t>-0.0320197044334975</t>
  </si>
  <si>
    <t>0.222689075630252</t>
  </si>
  <si>
    <t>0.141666666666667</t>
  </si>
  <si>
    <t>0.123888888888889</t>
  </si>
  <si>
    <t>0.178294573643411</t>
  </si>
  <si>
    <t>0.258549931600547</t>
  </si>
  <si>
    <t>0.529644268774703</t>
  </si>
  <si>
    <t>Churrito´s Quilmes</t>
  </si>
  <si>
    <t>-0.654135338345865</t>
  </si>
  <si>
    <t>0.276729559748428</t>
  </si>
  <si>
    <t>-0.211309523809524</t>
  </si>
  <si>
    <t>0.955555555555555</t>
  </si>
  <si>
    <t>Churritos</t>
  </si>
  <si>
    <t>-0.311404144326909</t>
  </si>
  <si>
    <t>0.196236559139785</t>
  </si>
  <si>
    <t>0.164115181337707</t>
  </si>
  <si>
    <t>0.174242424242424</t>
  </si>
  <si>
    <t>-0.112079701120797</t>
  </si>
  <si>
    <t>0.212616822429907</t>
  </si>
  <si>
    <t>0.220235676554246</t>
  </si>
  <si>
    <t>0.165217391304348</t>
  </si>
  <si>
    <t>-0.222933588150979</t>
  </si>
  <si>
    <t>-0.00900900900900892</t>
  </si>
  <si>
    <t>0.261904761904762</t>
  </si>
  <si>
    <t>0.184615384615385</t>
  </si>
  <si>
    <t>0.0338461538461539</t>
  </si>
  <si>
    <t>0.16304347826087</t>
  </si>
  <si>
    <t>-0.116847826086957</t>
  </si>
  <si>
    <t>0.147727272727273</t>
  </si>
  <si>
    <t>-0.0939393939393939</t>
  </si>
  <si>
    <t>Churro Hot</t>
  </si>
  <si>
    <t>0.00312500000000004</t>
  </si>
  <si>
    <t>-0.128712871287129</t>
  </si>
  <si>
    <t>-0.311363636363636</t>
  </si>
  <si>
    <t>0.0956521739130435</t>
  </si>
  <si>
    <t>0.753623188405797</t>
  </si>
  <si>
    <t>Churros Arg</t>
  </si>
  <si>
    <t>-0.0816326530612245</t>
  </si>
  <si>
    <t>0.31986531986532</t>
  </si>
  <si>
    <t>0.0941176470588235</t>
  </si>
  <si>
    <t>-0.611764705882353</t>
  </si>
  <si>
    <t>Churros Cacholo</t>
  </si>
  <si>
    <t>1.13157894736842</t>
  </si>
  <si>
    <t>0.0814814814814815</t>
  </si>
  <si>
    <t>-0.351543209876543</t>
  </si>
  <si>
    <t>0.104347826086957</t>
  </si>
  <si>
    <t>1.19130434782609</t>
  </si>
  <si>
    <t>0.131868131868132</t>
  </si>
  <si>
    <t>0.263736263736264</t>
  </si>
  <si>
    <t>Churros el 13</t>
  </si>
  <si>
    <t>0.221748400852878</t>
  </si>
  <si>
    <t>0.191593055132501</t>
  </si>
  <si>
    <t>0.200811359026369</t>
  </si>
  <si>
    <t>-0.0880446552486692</t>
  </si>
  <si>
    <t>0.0252525252525251</t>
  </si>
  <si>
    <t>0.244939271255061</t>
  </si>
  <si>
    <t>0.189705031810295</t>
  </si>
  <si>
    <t>-0.168350168350168</t>
  </si>
  <si>
    <t>0.230263157894737</t>
  </si>
  <si>
    <t>0.143092105263158</t>
  </si>
  <si>
    <t>-0.0909090909090909</t>
  </si>
  <si>
    <t>0.0937499999999999</t>
  </si>
  <si>
    <t>0.209039548022599</t>
  </si>
  <si>
    <t>-0.0443906376109766</t>
  </si>
  <si>
    <t>0.272222222222222</t>
  </si>
  <si>
    <t>0.302252252252252</t>
  </si>
  <si>
    <t>Churros rico antojito</t>
  </si>
  <si>
    <t>0.107692307692308</t>
  </si>
  <si>
    <t>-0.254098360655738</t>
  </si>
  <si>
    <t>0.0895522388059701</t>
  </si>
  <si>
    <t>-0.0895522388059702</t>
  </si>
  <si>
    <t>0.361788617886179</t>
  </si>
  <si>
    <t>-0.59672131147541</t>
  </si>
  <si>
    <t>Ciao Pana</t>
  </si>
  <si>
    <t>0.633333333333333</t>
  </si>
  <si>
    <t>CIAO SUSHI</t>
  </si>
  <si>
    <t>0.0405405405405405</t>
  </si>
  <si>
    <t>0.567567567567568</t>
  </si>
  <si>
    <t>0.029126213592233</t>
  </si>
  <si>
    <t>0.807017543859649</t>
  </si>
  <si>
    <t>Cimino R Dr. Rómulo Naón 2186</t>
  </si>
  <si>
    <t>-0.255067567567567</t>
  </si>
  <si>
    <t>0.118483412322275</t>
  </si>
  <si>
    <t>-0.117107475921113</t>
  </si>
  <si>
    <t>-0.137849462365591</t>
  </si>
  <si>
    <t>0.136094674556213</t>
  </si>
  <si>
    <t>0.332295235129243</t>
  </si>
  <si>
    <t>-0.425951086956522</t>
  </si>
  <si>
    <t>Cinna Coffee And Roll</t>
  </si>
  <si>
    <t>0.188284518828452</t>
  </si>
  <si>
    <t>0.00335829112530269</t>
  </si>
  <si>
    <t>0.175166297117517</t>
  </si>
  <si>
    <t>-0.127895456904279</t>
  </si>
  <si>
    <t>0.174358974358974</t>
  </si>
  <si>
    <t>-0.00460889321648823</t>
  </si>
  <si>
    <t>0.143737166324435</t>
  </si>
  <si>
    <t>-0.175625075492209</t>
  </si>
  <si>
    <t>0.246268656716418</t>
  </si>
  <si>
    <t>0.713326226012793</t>
  </si>
  <si>
    <t>Cinnalovers</t>
  </si>
  <si>
    <t>0.136054421768707</t>
  </si>
  <si>
    <t>-0.243537414965986</t>
  </si>
  <si>
    <t>0.184971098265896</t>
  </si>
  <si>
    <t>0.411946050096339</t>
  </si>
  <si>
    <t>0.168604651162791</t>
  </si>
  <si>
    <t>-0.0884811046511628</t>
  </si>
  <si>
    <t>0.191011235955056</t>
  </si>
  <si>
    <t>0.132894227043781</t>
  </si>
  <si>
    <t>0.196261682242991</t>
  </si>
  <si>
    <t>0.0274876305662452</t>
  </si>
  <si>
    <t>Cioccolato Helado Artesanal</t>
  </si>
  <si>
    <t>0.0235294117647059</t>
  </si>
  <si>
    <t>-0.42</t>
  </si>
  <si>
    <t>0.17</t>
  </si>
  <si>
    <t>0.191304347826087</t>
  </si>
  <si>
    <t>0.125319693094629</t>
  </si>
  <si>
    <t>0.19047619047619</t>
  </si>
  <si>
    <t>-0.00432900432900441</t>
  </si>
  <si>
    <t>1.54901960784314</t>
  </si>
  <si>
    <t>-0.30672268907563</t>
  </si>
  <si>
    <t>-0.0612244897959185</t>
  </si>
  <si>
    <t>Circulo Apolo</t>
  </si>
  <si>
    <t>-0.287733182589033</t>
  </si>
  <si>
    <t>0.202453987730061</t>
  </si>
  <si>
    <t>-0.112576687116564</t>
  </si>
  <si>
    <t>0.211382113821138</t>
  </si>
  <si>
    <t>0.04409953190441</t>
  </si>
  <si>
    <t>0.267206477732794</t>
  </si>
  <si>
    <t>0.264092183120523</t>
  </si>
  <si>
    <t>0.21</t>
  </si>
  <si>
    <t>-0.214090909090909</t>
  </si>
  <si>
    <t>Cirilo Café Bar Energía</t>
  </si>
  <si>
    <t>Cirta Shawarma</t>
  </si>
  <si>
    <t>0.107438016528926</t>
  </si>
  <si>
    <t>-0.0487804878048781</t>
  </si>
  <si>
    <t>0.156351791530945</t>
  </si>
  <si>
    <t>0.0944625407166123</t>
  </si>
  <si>
    <t>0.204081632653061</t>
  </si>
  <si>
    <t>0.305272108843538</t>
  </si>
  <si>
    <t>0.178977272727273</t>
  </si>
  <si>
    <t>-0.123011363636364</t>
  </si>
  <si>
    <t>-0.467876039304611</t>
  </si>
  <si>
    <t>Citta Caffe</t>
  </si>
  <si>
    <t>-0.42483660130719</t>
  </si>
  <si>
    <t>-0.357142857142857</t>
  </si>
  <si>
    <t>-0.0354609929078015</t>
  </si>
  <si>
    <t>0.8359375</t>
  </si>
  <si>
    <t>-0.733333333333333</t>
  </si>
  <si>
    <t>0.285714285714286</t>
  </si>
  <si>
    <t>0.369565217391304</t>
  </si>
  <si>
    <t>-0.452380952380952</t>
  </si>
  <si>
    <t>-0.236559139784946</t>
  </si>
  <si>
    <t>0.00854700854700855</t>
  </si>
  <si>
    <t>-0.735042735042735</t>
  </si>
  <si>
    <t>-0.385416666666667</t>
  </si>
  <si>
    <t>0.0806451612903226</t>
  </si>
  <si>
    <t>0.637735849056604</t>
  </si>
  <si>
    <t>-0.257703081232493</t>
  </si>
  <si>
    <t>1.55</t>
  </si>
  <si>
    <t>Club Del Progreso Restaurante</t>
  </si>
  <si>
    <t>0.14616497829233</t>
  </si>
  <si>
    <t>0.902146977776897</t>
  </si>
  <si>
    <t>0.170655567117586</t>
  </si>
  <si>
    <t>0.0257783277554349</t>
  </si>
  <si>
    <t>0.170261066969353</t>
  </si>
  <si>
    <t>-0.00231167464909606</t>
  </si>
  <si>
    <t>0.171806167400881</t>
  </si>
  <si>
    <t>0.00907488986784145</t>
  </si>
  <si>
    <t>0.164102564102564</t>
  </si>
  <si>
    <t>Cocina Armenia Anush</t>
  </si>
  <si>
    <t>0.0952941176470589</t>
  </si>
  <si>
    <t>0.0881057268722467</t>
  </si>
  <si>
    <t>-0.151982378854626</t>
  </si>
  <si>
    <t>Cocina Chifa Fusión</t>
  </si>
  <si>
    <t>1.64285714285714</t>
  </si>
  <si>
    <t>-0.65</t>
  </si>
  <si>
    <t>Cocina como en Casa</t>
  </si>
  <si>
    <t>-0.28957528957529</t>
  </si>
  <si>
    <t>-0.136752136752137</t>
  </si>
  <si>
    <t>0.169642857142857</t>
  </si>
  <si>
    <t>0.654017857142857</t>
  </si>
  <si>
    <t>-0.615560640732265</t>
  </si>
  <si>
    <t>0.0222222222222222</t>
  </si>
  <si>
    <t>-0.659259259259259</t>
  </si>
  <si>
    <t>Cocina Peruana</t>
  </si>
  <si>
    <t>0.025974025974026</t>
  </si>
  <si>
    <t>Cocinita Peruana</t>
  </si>
  <si>
    <t>0.0396039603960396</t>
  </si>
  <si>
    <t>-0.216721672167217</t>
  </si>
  <si>
    <t>2.54782608695652</t>
  </si>
  <si>
    <t>0.0388349514563107</t>
  </si>
  <si>
    <t>-0.627831715210356</t>
  </si>
  <si>
    <t>0.514705882352941</t>
  </si>
  <si>
    <t>Coffe Street</t>
  </si>
  <si>
    <t>-0.0666666666666666</t>
  </si>
  <si>
    <t>0.742574257425743</t>
  </si>
  <si>
    <t>0.0802139037433155</t>
  </si>
  <si>
    <t>-0.779220779220779</t>
  </si>
  <si>
    <t>3.52941176470588</t>
  </si>
  <si>
    <t>Coliseo de las Minutas</t>
  </si>
  <si>
    <t>0.121387283236994</t>
  </si>
  <si>
    <t>0.0115606936416185</t>
  </si>
  <si>
    <t>0.195852534562212</t>
  </si>
  <si>
    <t>0.0913705583756345</t>
  </si>
  <si>
    <t>-0.370558375634518</t>
  </si>
  <si>
    <t>0.440058479532164</t>
  </si>
  <si>
    <t>Coliseo Padel Valentin Alsina</t>
  </si>
  <si>
    <t>4.68421052631579</t>
  </si>
  <si>
    <t>-0.720588235294118</t>
  </si>
  <si>
    <t>Colo’s Burger</t>
  </si>
  <si>
    <t>0.523809523809524</t>
  </si>
  <si>
    <t>0.0534591194968555</t>
  </si>
  <si>
    <t>-0.140540540540541</t>
  </si>
  <si>
    <t>1.05555555555556</t>
  </si>
  <si>
    <t>0.138686131386861</t>
  </si>
  <si>
    <t>0.127578546493177</t>
  </si>
  <si>
    <t>0.150753768844221</t>
  </si>
  <si>
    <t>0.19563333910934</t>
  </si>
  <si>
    <t>0.148809523809524</t>
  </si>
  <si>
    <t>-0.126984126984127</t>
  </si>
  <si>
    <t>0.198198198198198</t>
  </si>
  <si>
    <t>0.331891891891892</t>
  </si>
  <si>
    <t>Coma y Punto!</t>
  </si>
  <si>
    <t>-0.489711934156379</t>
  </si>
  <si>
    <t>-0.197674418604651</t>
  </si>
  <si>
    <t>0.708333333333333</t>
  </si>
  <si>
    <t>-0.647058823529412</t>
  </si>
  <si>
    <t>-0.803921568627451</t>
  </si>
  <si>
    <t>0.428571428571428</t>
  </si>
  <si>
    <t>Comida Árabe Libanesa Wayub</t>
  </si>
  <si>
    <t>-0.487012987012987</t>
  </si>
  <si>
    <t>0.225247524752475</t>
  </si>
  <si>
    <t>0.205673758865248</t>
  </si>
  <si>
    <t>0.258972705781216</t>
  </si>
  <si>
    <t>-0.229184188393608</t>
  </si>
  <si>
    <t>0.23469387755102</t>
  </si>
  <si>
    <t>0.480376766091052</t>
  </si>
  <si>
    <t>Comida China</t>
  </si>
  <si>
    <t>0.692307692307692</t>
  </si>
  <si>
    <t>0.145569620253165</t>
  </si>
  <si>
    <t>-0.0238272524199553</t>
  </si>
  <si>
    <t>0.195876288659794</t>
  </si>
  <si>
    <t>0.345584939489018</t>
  </si>
  <si>
    <t>0.0891089108910891</t>
  </si>
  <si>
    <t>-0.545075560187598</t>
  </si>
  <si>
    <t>1.80555555555556</t>
  </si>
  <si>
    <t>Comidas Del Pana</t>
  </si>
  <si>
    <t>0.0330578512396694</t>
  </si>
  <si>
    <t>-0.386593204775023</t>
  </si>
  <si>
    <t>0.07</t>
  </si>
  <si>
    <t>-0.278499278499279</t>
  </si>
  <si>
    <t>Comidas Lamadrid</t>
  </si>
  <si>
    <t>-0.43</t>
  </si>
  <si>
    <t>0.139344262295082</t>
  </si>
  <si>
    <t>0.406110283159463</t>
  </si>
  <si>
    <t>-0.401960784313725</t>
  </si>
  <si>
    <t>0.655172413793104</t>
  </si>
  <si>
    <t>Comidita Pa Llevar</t>
  </si>
  <si>
    <t>Como en Perú</t>
  </si>
  <si>
    <t>0.104895104895105</t>
  </si>
  <si>
    <t>0.0863309352517986</t>
  </si>
  <si>
    <t>0.109243697478992</t>
  </si>
  <si>
    <t>0.265406162464986</t>
  </si>
  <si>
    <t>-0.530571992110454</t>
  </si>
  <si>
    <t>Como Pan Caliente Liniers</t>
  </si>
  <si>
    <t>0.0514705882352941</t>
  </si>
  <si>
    <t>0.164522058823529</t>
  </si>
  <si>
    <t>0.0248447204968944</t>
  </si>
  <si>
    <t>-0.288819875776398</t>
  </si>
  <si>
    <t>0.0748299319727891</t>
  </si>
  <si>
    <t>2.01190476190476</t>
  </si>
  <si>
    <t>-0.230869849574886</t>
  </si>
  <si>
    <t>0.0135135135135135</t>
  </si>
  <si>
    <t>-0.765202702702703</t>
  </si>
  <si>
    <t>-0.583333333333333</t>
  </si>
  <si>
    <t>-0.564102564102564</t>
  </si>
  <si>
    <t>1.08</t>
  </si>
  <si>
    <t>0.102941176470588</t>
  </si>
  <si>
    <t>-0.433333333333333</t>
  </si>
  <si>
    <t>Complejo Oak</t>
  </si>
  <si>
    <t>Confiteria Nuevo Modelo</t>
  </si>
  <si>
    <t>-0.0838235294117647</t>
  </si>
  <si>
    <t>0.0972222222222222</t>
  </si>
  <si>
    <t>-0.132201646090535</t>
  </si>
  <si>
    <t>0.126712328767123</t>
  </si>
  <si>
    <t>0.303326810176125</t>
  </si>
  <si>
    <t>0.110769230769231</t>
  </si>
  <si>
    <t>-0.125821205821206</t>
  </si>
  <si>
    <t>0.168044077134986</t>
  </si>
  <si>
    <t>0.517064585246403</t>
  </si>
  <si>
    <t>Container Coffee</t>
  </si>
  <si>
    <t>-0.206896551724138</t>
  </si>
  <si>
    <t>2.13333333333333</t>
  </si>
  <si>
    <t>-0.772727272727273</t>
  </si>
  <si>
    <t>1.67567567567568</t>
  </si>
  <si>
    <t>Contentissimo</t>
  </si>
  <si>
    <t>0.686363636363636</t>
  </si>
  <si>
    <t>-0.144366197183099</t>
  </si>
  <si>
    <t>0.0677966101694915</t>
  </si>
  <si>
    <t>-0.19774011299435</t>
  </si>
  <si>
    <t>0.701923076923077</t>
  </si>
  <si>
    <t>-0.803030303030303</t>
  </si>
  <si>
    <t>Cook N' Roll</t>
  </si>
  <si>
    <t>1.86607142857143</t>
  </si>
  <si>
    <t>-0.141242937853107</t>
  </si>
  <si>
    <t>-0.297619047619048</t>
  </si>
  <si>
    <t>0.0208333333333333</t>
  </si>
  <si>
    <t>-0.125</t>
  </si>
  <si>
    <t>Cook N Roll Natural</t>
  </si>
  <si>
    <t>0.0443037974683544</t>
  </si>
  <si>
    <t>-0.215189873417721</t>
  </si>
  <si>
    <t>-0.0078492935635792</t>
  </si>
  <si>
    <t>0.069620253164557</t>
  </si>
  <si>
    <t>0.583860759493671</t>
  </si>
  <si>
    <t>0.0618556701030928</t>
  </si>
  <si>
    <t>-0.111527647610122</t>
  </si>
  <si>
    <t>Cookies Brothers</t>
  </si>
  <si>
    <t>0.225490196078431</t>
  </si>
  <si>
    <t>-0.246376811594203</t>
  </si>
  <si>
    <t>0.605090311986864</t>
  </si>
  <si>
    <t>0.20253164556962</t>
  </si>
  <si>
    <t>0.0364854802680565</t>
  </si>
  <si>
    <t>-0.30875</t>
  </si>
  <si>
    <t>Cookies Ñomy Ñomy</t>
  </si>
  <si>
    <t>Cookies Trinas Cake</t>
  </si>
  <si>
    <t>0.109195402298851</t>
  </si>
  <si>
    <t>-0.387168660567675</t>
  </si>
  <si>
    <t>0.18125</t>
  </si>
  <si>
    <t>0.20078125</t>
  </si>
  <si>
    <t>0.0941364760657646</t>
  </si>
  <si>
    <t>0.233480176211454</t>
  </si>
  <si>
    <t>0.177336207704565</t>
  </si>
  <si>
    <t>0.328571428571429</t>
  </si>
  <si>
    <t>0.407277628032345</t>
  </si>
  <si>
    <t>Co-Pain Boulangerie</t>
  </si>
  <si>
    <t>0.112941176470588</t>
  </si>
  <si>
    <t>-0.191764705882353</t>
  </si>
  <si>
    <t>0.173745173745174</t>
  </si>
  <si>
    <t>0.275493981376335</t>
  </si>
  <si>
    <t>0.14392523364486</t>
  </si>
  <si>
    <t>-0.171630321910696</t>
  </si>
  <si>
    <t>0.189765458422175</t>
  </si>
  <si>
    <t>0.318500263063163</t>
  </si>
  <si>
    <t>0.131474103585657</t>
  </si>
  <si>
    <t>-0.307175791217154</t>
  </si>
  <si>
    <t>Copani Puro Chocolate</t>
  </si>
  <si>
    <t>-0.0273556231003039</t>
  </si>
  <si>
    <t>0.546052631578947</t>
  </si>
  <si>
    <t>Coques Bakery</t>
  </si>
  <si>
    <t>-0.560606060606061</t>
  </si>
  <si>
    <t>1.55038759689923</t>
  </si>
  <si>
    <t>0.218181818181818</t>
  </si>
  <si>
    <t>0.34025974025974</t>
  </si>
  <si>
    <t>-0.276315789473684</t>
  </si>
  <si>
    <t>-0.391025641025641</t>
  </si>
  <si>
    <t>Corchio</t>
  </si>
  <si>
    <t>-0.161989795918367</t>
  </si>
  <si>
    <t>-0.112128146453089</t>
  </si>
  <si>
    <t>0.224719101123595</t>
  </si>
  <si>
    <t>0.0674157303370787</t>
  </si>
  <si>
    <t>0.213483146067416</t>
  </si>
  <si>
    <t>-0.245283018867924</t>
  </si>
  <si>
    <t>0.545833333333333</t>
  </si>
  <si>
    <t>1.28571428571429</t>
  </si>
  <si>
    <t>Cosa Nostra</t>
  </si>
  <si>
    <t>0.0559006211180124</t>
  </si>
  <si>
    <t>-0.516110248447205</t>
  </si>
  <si>
    <t>0.120253164556962</t>
  </si>
  <si>
    <t>0.342025316455696</t>
  </si>
  <si>
    <t>0.169811320754717</t>
  </si>
  <si>
    <t>0.412115193644488</t>
  </si>
  <si>
    <t>0.149732620320856</t>
  </si>
  <si>
    <t>-0.118241235888295</t>
  </si>
  <si>
    <t>-0.0459183673469388</t>
  </si>
  <si>
    <t>Cositas Ricas Ba</t>
  </si>
  <si>
    <t>0.894736842105263</t>
  </si>
  <si>
    <t>-0.595744680851064</t>
  </si>
  <si>
    <t>2.76</t>
  </si>
  <si>
    <t>-0.688888888888889</t>
  </si>
  <si>
    <t>7.29411764705882</t>
  </si>
  <si>
    <t>-0.268817204301075</t>
  </si>
  <si>
    <t>-0.240196078431373</t>
  </si>
  <si>
    <t>-0.485714285714286</t>
  </si>
  <si>
    <t>Costumbres Venezolanas Belgrano</t>
  </si>
  <si>
    <t>-0.286521388216304</t>
  </si>
  <si>
    <t>-0.0995670995670995</t>
  </si>
  <si>
    <t>0.455882352941176</t>
  </si>
  <si>
    <t>0.197530864197531</t>
  </si>
  <si>
    <t>-0.160493827160494</t>
  </si>
  <si>
    <t>-0.0230263157894737</t>
  </si>
  <si>
    <t>Country Resto Banfield</t>
  </si>
  <si>
    <t>0.0420168067226891</t>
  </si>
  <si>
    <t>0.0609243697478992</t>
  </si>
  <si>
    <t>0.0735294117647059</t>
  </si>
  <si>
    <t>-0.483544303797468</t>
  </si>
  <si>
    <t>Crazy Brownie Devoto</t>
  </si>
  <si>
    <t>-0.468690702087287</t>
  </si>
  <si>
    <t>0.0864661654135338</t>
  </si>
  <si>
    <t>-0.265037593984962</t>
  </si>
  <si>
    <t>0.321739130434783</t>
  </si>
  <si>
    <t>-0.224683544303797</t>
  </si>
  <si>
    <t>Crazy Cheese</t>
  </si>
  <si>
    <t>0.185995623632385</t>
  </si>
  <si>
    <t>-0.116245646291093</t>
  </si>
  <si>
    <t>0.205128205128205</t>
  </si>
  <si>
    <t>-0.0492470492470493</t>
  </si>
  <si>
    <t>0.260183968462549</t>
  </si>
  <si>
    <t>0.268396846254928</t>
  </si>
  <si>
    <t>0.222791293213828</t>
  </si>
  <si>
    <t>-0.143716292243821</t>
  </si>
  <si>
    <t>0.256267409470752</t>
  </si>
  <si>
    <t>0.150257740210675</t>
  </si>
  <si>
    <t>Crazy Wings</t>
  </si>
  <si>
    <t>0.114503816793893</t>
  </si>
  <si>
    <t>-0.126155082362395</t>
  </si>
  <si>
    <t>0.0986842105263158</t>
  </si>
  <si>
    <t>-0.194736842105263</t>
  </si>
  <si>
    <t>0.168067226890756</t>
  </si>
  <si>
    <t>0.703081232492997</t>
  </si>
  <si>
    <t>-0.213223140495868</t>
  </si>
  <si>
    <t>-0.26219512195122</t>
  </si>
  <si>
    <t>Crecia Bolleria</t>
  </si>
  <si>
    <t>0.0719178082191781</t>
  </si>
  <si>
    <t>-0.166599516518936</t>
  </si>
  <si>
    <t>0.0994623655913978</t>
  </si>
  <si>
    <t>-0.0462269585253457</t>
  </si>
  <si>
    <t>0.0950920245398773</t>
  </si>
  <si>
    <t>-0.0439396451666389</t>
  </si>
  <si>
    <t>0.101298701298701</t>
  </si>
  <si>
    <t>0.0652702136573104</t>
  </si>
  <si>
    <t>0.0662983425414365</t>
  </si>
  <si>
    <t>-0.345516362090948</t>
  </si>
  <si>
    <t>Crema Lucena</t>
  </si>
  <si>
    <t>Cremas Heladas la Matera Artesanal</t>
  </si>
  <si>
    <t>2.06666666666667</t>
  </si>
  <si>
    <t>0.266666666666667</t>
  </si>
  <si>
    <t>Croque Madame Recoleta</t>
  </si>
  <si>
    <t>1.20833333333333</t>
  </si>
  <si>
    <t>0.355498721227621</t>
  </si>
  <si>
    <t>0.191919191919192</t>
  </si>
  <si>
    <t>-0.117171717171717</t>
  </si>
  <si>
    <t>-0.579796264855688</t>
  </si>
  <si>
    <t>0.617391304347826</t>
  </si>
  <si>
    <t>Crown Hamburguesas</t>
  </si>
  <si>
    <t>-0.17</t>
  </si>
  <si>
    <t>0.0196078431372549</t>
  </si>
  <si>
    <t>-0.348039215686274</t>
  </si>
  <si>
    <t>0.00934579439252336</t>
  </si>
  <si>
    <t>-0.523364485981308</t>
  </si>
  <si>
    <t>0.0271493212669683</t>
  </si>
  <si>
    <t>1.90497737556561</t>
  </si>
  <si>
    <t>Crt Burgers</t>
  </si>
  <si>
    <t>-0.206349206349206</t>
  </si>
  <si>
    <t>-0.380434782608696</t>
  </si>
  <si>
    <t>Crujipollo</t>
  </si>
  <si>
    <t>-0.588235294117647</t>
  </si>
  <si>
    <t>Cruz Omakase</t>
  </si>
  <si>
    <t>-0.0156249999999999</t>
  </si>
  <si>
    <t>-0.0852941176470588</t>
  </si>
  <si>
    <t>0.0548780487804878</t>
  </si>
  <si>
    <t>-0.0121951219512195</t>
  </si>
  <si>
    <t>0.271317829457364</t>
  </si>
  <si>
    <t>Cuchara Del Mundo</t>
  </si>
  <si>
    <t>0.12962962962963</t>
  </si>
  <si>
    <t>0.728395061728395</t>
  </si>
  <si>
    <t>-0.382857142857143</t>
  </si>
  <si>
    <t>0.116279069767442</t>
  </si>
  <si>
    <t>0.453488372093023</t>
  </si>
  <si>
    <t>-0.73125</t>
  </si>
  <si>
    <t>Cucina By Clau</t>
  </si>
  <si>
    <t>-0.0777777777777778</t>
  </si>
  <si>
    <t>0.0663716814159292</t>
  </si>
  <si>
    <t>0.335242061426341</t>
  </si>
  <si>
    <t>0.0771812080536913</t>
  </si>
  <si>
    <t>0.162863534675615</t>
  </si>
  <si>
    <t>0.0348837209302326</t>
  </si>
  <si>
    <t>-0.548028311425683</t>
  </si>
  <si>
    <t>0.0147492625368732</t>
  </si>
  <si>
    <t>Cuidate Vaca</t>
  </si>
  <si>
    <t>0.0622837370242214</t>
  </si>
  <si>
    <t>0.307958477508651</t>
  </si>
  <si>
    <t>0.0601202404809619</t>
  </si>
  <si>
    <t>-0.0449470369310049</t>
  </si>
  <si>
    <t>0.0871559633027523</t>
  </si>
  <si>
    <t>0.449694189602447</t>
  </si>
  <si>
    <t>0.0598086124401914</t>
  </si>
  <si>
    <t>-0.313774867791488</t>
  </si>
  <si>
    <t>0.950666666666667</t>
  </si>
  <si>
    <t>Culpina</t>
  </si>
  <si>
    <t>-0.443636363636364</t>
  </si>
  <si>
    <t>1.8314606741573</t>
  </si>
  <si>
    <t>0.186666666666667</t>
  </si>
  <si>
    <t>0.175824175824176</t>
  </si>
  <si>
    <t>0.465201465201465</t>
  </si>
  <si>
    <t>Culto Cafe</t>
  </si>
  <si>
    <t>-0.650568181818182</t>
  </si>
  <si>
    <t>-0.0923076923076923</t>
  </si>
  <si>
    <t>-0.322916666666667</t>
  </si>
  <si>
    <t>0.454545454545455</t>
  </si>
  <si>
    <t>Cultura China</t>
  </si>
  <si>
    <t>0.0725075528700906</t>
  </si>
  <si>
    <t>-0.399798590130916</t>
  </si>
  <si>
    <t>0.0799031476997579</t>
  </si>
  <si>
    <t>0.0254237288135594</t>
  </si>
  <si>
    <t>0.0429292929292929</t>
  </si>
  <si>
    <t>-0.0869565217391303</t>
  </si>
  <si>
    <t>0.0873015873015873</t>
  </si>
  <si>
    <t>0.147392290249433</t>
  </si>
  <si>
    <t>Cumbre</t>
  </si>
  <si>
    <t>0.0984848484848484</t>
  </si>
  <si>
    <t>-0.127659574468085</t>
  </si>
  <si>
    <t>Cuquet House</t>
  </si>
  <si>
    <t>0.105990783410138</t>
  </si>
  <si>
    <t>-0.0780141843971632</t>
  </si>
  <si>
    <t>1.01428571428571</t>
  </si>
  <si>
    <t>-0.372759856630824</t>
  </si>
  <si>
    <t>0.163636363636364</t>
  </si>
  <si>
    <t>0.521818181818182</t>
  </si>
  <si>
    <t>Curva la Vaca</t>
  </si>
  <si>
    <t>0.169230769230769</t>
  </si>
  <si>
    <t>0.271739130434783</t>
  </si>
  <si>
    <t>Curva la Vaca Sandwich</t>
  </si>
  <si>
    <t>-0.509090909090909</t>
  </si>
  <si>
    <t>0.528301886792453</t>
  </si>
  <si>
    <t>-0.0398550724637682</t>
  </si>
  <si>
    <t>-0.163636363636364</t>
  </si>
  <si>
    <t>D Boca en Boca</t>
  </si>
  <si>
    <t>-0.264705882352941</t>
  </si>
  <si>
    <t>0.128571428571429</t>
  </si>
  <si>
    <t>-0.318571428571429</t>
  </si>
  <si>
    <t>0.690821256038647</t>
  </si>
  <si>
    <t>-0.0799999999999999</t>
  </si>
  <si>
    <t>D Pollo y Algo Mas</t>
  </si>
  <si>
    <t>Daikon Sushi</t>
  </si>
  <si>
    <t>Daiu 1 - Panadería, Confitería y Sandwiches</t>
  </si>
  <si>
    <t>1.06666666666667</t>
  </si>
  <si>
    <t>Dakko</t>
  </si>
  <si>
    <t>0.127906976744186</t>
  </si>
  <si>
    <t>-0.0607973421926909</t>
  </si>
  <si>
    <t>0.115044247787611</t>
  </si>
  <si>
    <t>0.466814159292035</t>
  </si>
  <si>
    <t>0.106666666666667</t>
  </si>
  <si>
    <t>-0.0728205128205127</t>
  </si>
  <si>
    <t>0.143835616438356</t>
  </si>
  <si>
    <t>0.348458904109589</t>
  </si>
  <si>
    <t>-0.28325969563083</t>
  </si>
  <si>
    <t>Dalí Parrilla</t>
  </si>
  <si>
    <t>-0.37354562155542</t>
  </si>
  <si>
    <t>0.256637168141593</t>
  </si>
  <si>
    <t>0.219026548672566</t>
  </si>
  <si>
    <t>0.213675213675214</t>
  </si>
  <si>
    <t>-0.167403477748305</t>
  </si>
  <si>
    <t>0.217821782178218</t>
  </si>
  <si>
    <t>0.0194059405940594</t>
  </si>
  <si>
    <t>0.34375</t>
  </si>
  <si>
    <t>0.578125</t>
  </si>
  <si>
    <t>Damasquino Comida Árabe Y Turca</t>
  </si>
  <si>
    <t>0.116071428571429</t>
  </si>
  <si>
    <t>-0.493212669683258</t>
  </si>
  <si>
    <t>0.0679611650485437</t>
  </si>
  <si>
    <t>0.155339805825243</t>
  </si>
  <si>
    <t>-0.019047619047619</t>
  </si>
  <si>
    <t>Dani Pasteleria</t>
  </si>
  <si>
    <t>0.483516483516484</t>
  </si>
  <si>
    <t>-0.0164473684210526</t>
  </si>
  <si>
    <t>0.0870967741935484</t>
  </si>
  <si>
    <t>-0.249627791563275</t>
  </si>
  <si>
    <t>0.0959409594095941</t>
  </si>
  <si>
    <t>0.101544348776821</t>
  </si>
  <si>
    <t>0.0932642487046632</t>
  </si>
  <si>
    <t>-0.0278995615783181</t>
  </si>
  <si>
    <t>Daniel Bakery</t>
  </si>
  <si>
    <t>0.12603305785124</t>
  </si>
  <si>
    <t>0.190730233131861</t>
  </si>
  <si>
    <t>0.115029842647857</t>
  </si>
  <si>
    <t>0.141954292814993</t>
  </si>
  <si>
    <t>0.100871731008717</t>
  </si>
  <si>
    <t>-0.123082074296859</t>
  </si>
  <si>
    <t>0.110771113831089</t>
  </si>
  <si>
    <t>0.0981383260045031</t>
  </si>
  <si>
    <t>0.147902869757174</t>
  </si>
  <si>
    <t>0.335211542448746</t>
  </si>
  <si>
    <t>0.0847457627118644</t>
  </si>
  <si>
    <t>-0.120762711864407</t>
  </si>
  <si>
    <t>0.0892307692307693</t>
  </si>
  <si>
    <t>-0.0497076023391814</t>
  </si>
  <si>
    <t>0.357142857142857</t>
  </si>
  <si>
    <t>Daves Cafe de Especialidad</t>
  </si>
  <si>
    <t>0.130555555555556</t>
  </si>
  <si>
    <t>0.110192837465565</t>
  </si>
  <si>
    <t>-0.262757444575626</t>
  </si>
  <si>
    <t>0.132307692307692</t>
  </si>
  <si>
    <t>0.200692307692308</t>
  </si>
  <si>
    <t>0.126153846153846</t>
  </si>
  <si>
    <t>-0.0465116279069769</t>
  </si>
  <si>
    <t>-0.135254988913525</t>
  </si>
  <si>
    <t>2.18965517241379</t>
  </si>
  <si>
    <t>0.0964912280701754</t>
  </si>
  <si>
    <t>0.0867959372114497</t>
  </si>
  <si>
    <t>0.115646258503401</t>
  </si>
  <si>
    <t>0.198515769944341</t>
  </si>
  <si>
    <t>0.048951048951049</t>
  </si>
  <si>
    <t>-0.576717400246812</t>
  </si>
  <si>
    <t>1.34426229508197</t>
  </si>
  <si>
    <t>-0.292307692307692</t>
  </si>
  <si>
    <t>-0.14021164021164</t>
  </si>
  <si>
    <t>0.0626506024096385</t>
  </si>
  <si>
    <t>0.105847520355292</t>
  </si>
  <si>
    <t>-0.0377492877492877</t>
  </si>
  <si>
    <t>De la Panza</t>
  </si>
  <si>
    <t>-0.472636815920398</t>
  </si>
  <si>
    <t>0.032967032967033</t>
  </si>
  <si>
    <t>0.0166666666666667</t>
  </si>
  <si>
    <t>De la Plaza Pizzeria</t>
  </si>
  <si>
    <t>-0.573333333333333</t>
  </si>
  <si>
    <t>0.293103448275862</t>
  </si>
  <si>
    <t>-0.53968253968254</t>
  </si>
  <si>
    <t>De Odas</t>
  </si>
  <si>
    <t>0.703703703703704</t>
  </si>
  <si>
    <t>0.446428571428571</t>
  </si>
  <si>
    <t>-0.0277777777777777</t>
  </si>
  <si>
    <t>-0.04</t>
  </si>
  <si>
    <t>Dedorapa y con Lasmanos</t>
  </si>
  <si>
    <t>0.197204968944099</t>
  </si>
  <si>
    <t>0.263484292125663</t>
  </si>
  <si>
    <t>0.186550976138829</t>
  </si>
  <si>
    <t>0.0850413918278807</t>
  </si>
  <si>
    <t>0.166301969365427</t>
  </si>
  <si>
    <t>-0.10854409444812</t>
  </si>
  <si>
    <t>0.14041095890411</t>
  </si>
  <si>
    <t>-0.155686733958183</t>
  </si>
  <si>
    <t>del duende</t>
  </si>
  <si>
    <t>0.4592</t>
  </si>
  <si>
    <t>0.216981132075472</t>
  </si>
  <si>
    <t>-0.0273259596616786</t>
  </si>
  <si>
    <t>-0.231884057971015</t>
  </si>
  <si>
    <t>0.288888888888889</t>
  </si>
  <si>
    <t>0.733333333333333</t>
  </si>
  <si>
    <t>-0.175824175824176</t>
  </si>
  <si>
    <t>Del Fino Dulce</t>
  </si>
  <si>
    <t>0.0894660894660896</t>
  </si>
  <si>
    <t>-0.164835164835165</t>
  </si>
  <si>
    <t>0.153374233128834</t>
  </si>
  <si>
    <t>-0.309815950920245</t>
  </si>
  <si>
    <t>-0.383243243243243</t>
  </si>
  <si>
    <t>Del Rio Cantina</t>
  </si>
  <si>
    <t>0.231884057971014</t>
  </si>
  <si>
    <t>1.35897435897436</t>
  </si>
  <si>
    <t>-0.59375</t>
  </si>
  <si>
    <t>Deleite</t>
  </si>
  <si>
    <t>0.184210526315789</t>
  </si>
  <si>
    <t>Delicias en Migas</t>
  </si>
  <si>
    <t>Delicias Venezuela</t>
  </si>
  <si>
    <t>Delicious Churros Lugano</t>
  </si>
  <si>
    <t>0.0914285714285714</t>
  </si>
  <si>
    <t>-0.101614906832298</t>
  </si>
  <si>
    <t>0.103734439834025</t>
  </si>
  <si>
    <t>0.390041493775934</t>
  </si>
  <si>
    <t>0.113725490196078</t>
  </si>
  <si>
    <t>0.096313725490196</t>
  </si>
  <si>
    <t>0.132445141065831</t>
  </si>
  <si>
    <t>0.0403225806451613</t>
  </si>
  <si>
    <t>-0.686907020872865</t>
  </si>
  <si>
    <t>Delipastas Express</t>
  </si>
  <si>
    <t>Delirio</t>
  </si>
  <si>
    <t>0.0215053763440861</t>
  </si>
  <si>
    <t>-0.794117647058823</t>
  </si>
  <si>
    <t>0.103896103896104</t>
  </si>
  <si>
    <t>6.06493506493507</t>
  </si>
  <si>
    <t>-0.433823529411765</t>
  </si>
  <si>
    <t>Delizzie Gluten Free Barrio Norte</t>
  </si>
  <si>
    <t>1.15384615384615</t>
  </si>
  <si>
    <t>0.160714285714286</t>
  </si>
  <si>
    <t>0.767857142857143</t>
  </si>
  <si>
    <t>-0.128888888888889</t>
  </si>
  <si>
    <t>-0.450549450549451</t>
  </si>
  <si>
    <t>Delta Burger</t>
  </si>
  <si>
    <t>Deltoro</t>
  </si>
  <si>
    <t>0.671428571428571</t>
  </si>
  <si>
    <t>0.517615176151762</t>
  </si>
  <si>
    <t>0.135416666666667</t>
  </si>
  <si>
    <t>0.388020833333333</t>
  </si>
  <si>
    <t>0.0131578947368421</t>
  </si>
  <si>
    <t>-0.902834008097166</t>
  </si>
  <si>
    <t>Deltoro Burgers</t>
  </si>
  <si>
    <t>-0.321782178217822</t>
  </si>
  <si>
    <t>Delturista Belgrano Coffee</t>
  </si>
  <si>
    <t>Delturista Juncal Coffee</t>
  </si>
  <si>
    <t>0.833333333333333</t>
  </si>
  <si>
    <t>Delturista Juncal Resto</t>
  </si>
  <si>
    <t>Delturista Migueletes Coffee</t>
  </si>
  <si>
    <t>Delturista Migueletes Resto</t>
  </si>
  <si>
    <t>Demashk Charcas</t>
  </si>
  <si>
    <t>0.297551789077213</t>
  </si>
  <si>
    <t>-0.301775147928994</t>
  </si>
  <si>
    <t>-0.152173913043478</t>
  </si>
  <si>
    <t>0.216216216216216</t>
  </si>
  <si>
    <t>0.657657657657658</t>
  </si>
  <si>
    <t>Demone Pizza</t>
  </si>
  <si>
    <t>-0.360501567398119</t>
  </si>
  <si>
    <t>0.234375</t>
  </si>
  <si>
    <t>0.318359375</t>
  </si>
  <si>
    <t>0.203418803418803</t>
  </si>
  <si>
    <t>Deniks Bakery</t>
  </si>
  <si>
    <t>-0.483508771929825</t>
  </si>
  <si>
    <t>0.0707350901525659</t>
  </si>
  <si>
    <t>0.402506097852599</t>
  </si>
  <si>
    <t>0.066213921901528</t>
  </si>
  <si>
    <t>-0.0639169080195745</t>
  </si>
  <si>
    <t>0.0813148788927336</t>
  </si>
  <si>
    <t>0.228063170969745</t>
  </si>
  <si>
    <t>0.024822695035461</t>
  </si>
  <si>
    <t>Der Grund</t>
  </si>
  <si>
    <t>0.495901639344262</t>
  </si>
  <si>
    <t>-0.296052631578947</t>
  </si>
  <si>
    <t>0.0858895705521472</t>
  </si>
  <si>
    <t>-0.129652351738241</t>
  </si>
  <si>
    <t>-0.454241071428571</t>
  </si>
  <si>
    <t>0.0847457627118645</t>
  </si>
  <si>
    <t>Di Tullio Pizza</t>
  </si>
  <si>
    <t>-0.177209077740222</t>
  </si>
  <si>
    <t>0.116883116883117</t>
  </si>
  <si>
    <t>0.469387755102041</t>
  </si>
  <si>
    <t>-0.33763440860215</t>
  </si>
  <si>
    <t>0.319951338199513</t>
  </si>
  <si>
    <t>-0.600583090379009</t>
  </si>
  <si>
    <t>Di Tutti Almacén</t>
  </si>
  <si>
    <t>-0.320261437908497</t>
  </si>
  <si>
    <t>0.241935483870968</t>
  </si>
  <si>
    <t>-0.23697270471464</t>
  </si>
  <si>
    <t>-0.387654320987654</t>
  </si>
  <si>
    <t>-0.15625</t>
  </si>
  <si>
    <t>0.0989010989010989</t>
  </si>
  <si>
    <t>1.53846153846154</t>
  </si>
  <si>
    <t>0.0736842105263158</t>
  </si>
  <si>
    <t>-0.146491228070176</t>
  </si>
  <si>
    <t>0.0725806451612903</t>
  </si>
  <si>
    <t>-0.0149769585253455</t>
  </si>
  <si>
    <t>0.102362204724409</t>
  </si>
  <si>
    <t>0.410323709536308</t>
  </si>
  <si>
    <t>-0.742914979757085</t>
  </si>
  <si>
    <t>Dimax Pizzas &amp; Empanadas</t>
  </si>
  <si>
    <t>Dina Medialuna</t>
  </si>
  <si>
    <t>-0.329192546583851</t>
  </si>
  <si>
    <t>-0.353526220614828</t>
  </si>
  <si>
    <t>0.58</t>
  </si>
  <si>
    <t>0.135593220338983</t>
  </si>
  <si>
    <t>0.35593220338983</t>
  </si>
  <si>
    <t>Dionisio Ballester</t>
  </si>
  <si>
    <t>1.74647887323944</t>
  </si>
  <si>
    <t>0.0518518518518517</t>
  </si>
  <si>
    <t>-0.564516129032258</t>
  </si>
  <si>
    <t>Dipper´s Hamburgueseria</t>
  </si>
  <si>
    <t>-0.0318181818181819</t>
  </si>
  <si>
    <t>-0.725490196078431</t>
  </si>
  <si>
    <t>2.29032258064516</t>
  </si>
  <si>
    <t>0.838983050847458</t>
  </si>
  <si>
    <t>0.532467532467532</t>
  </si>
  <si>
    <t>Dippo Pastas</t>
  </si>
  <si>
    <t>0.781076066790353</t>
  </si>
  <si>
    <t>0.167832167832168</t>
  </si>
  <si>
    <t>0.353846153846154</t>
  </si>
  <si>
    <t>0.198347107438017</t>
  </si>
  <si>
    <t>-0.406862745098039</t>
  </si>
  <si>
    <t>0.847826086956522</t>
  </si>
  <si>
    <t>Disanto</t>
  </si>
  <si>
    <t>Distrito Resto Parrilla</t>
  </si>
  <si>
    <t>0.156488549618321</t>
  </si>
  <si>
    <t>-0.0454198473282441</t>
  </si>
  <si>
    <t>0.185667752442997</t>
  </si>
  <si>
    <t>0.141718119500219</t>
  </si>
  <si>
    <t>0.156549520766773</t>
  </si>
  <si>
    <t>-0.156829774115801</t>
  </si>
  <si>
    <t>-0.0332046332046332</t>
  </si>
  <si>
    <t>0.173611111111111</t>
  </si>
  <si>
    <t>0.147073412698413</t>
  </si>
  <si>
    <t>Distrito Xii</t>
  </si>
  <si>
    <t>0.660130718954248</t>
  </si>
  <si>
    <t>0.442553191489362</t>
  </si>
  <si>
    <t>-0.12962962962963</t>
  </si>
  <si>
    <t>0.0947368421052632</t>
  </si>
  <si>
    <t>-0.594017094017094</t>
  </si>
  <si>
    <t>Ditali</t>
  </si>
  <si>
    <t>-0.36</t>
  </si>
  <si>
    <t>0.242990654205607</t>
  </si>
  <si>
    <t>0.88785046728972</t>
  </si>
  <si>
    <t>0.313953488372093</t>
  </si>
  <si>
    <t>0.292039355992844</t>
  </si>
  <si>
    <t>-0.203703703703704</t>
  </si>
  <si>
    <t>0.302325581395349</t>
  </si>
  <si>
    <t>0.209302325581395</t>
  </si>
  <si>
    <t>1.1195652173913</t>
  </si>
  <si>
    <t>0.672727272727273</t>
  </si>
  <si>
    <t>-0.56</t>
  </si>
  <si>
    <t>Dog Town Burgers</t>
  </si>
  <si>
    <t>0.617647058823529</t>
  </si>
  <si>
    <t>0.0175438596491228</t>
  </si>
  <si>
    <t>-0.741228070175439</t>
  </si>
  <si>
    <t>0.605633802816901</t>
  </si>
  <si>
    <t>-0.398305084745763</t>
  </si>
  <si>
    <t>5.55555555555556</t>
  </si>
  <si>
    <t>Dogstar</t>
  </si>
  <si>
    <t>-0.352380952380952</t>
  </si>
  <si>
    <t>-0.315789473684211</t>
  </si>
  <si>
    <t>Doira</t>
  </si>
  <si>
    <t>-0.847222222222222</t>
  </si>
  <si>
    <t>Dolce Crush</t>
  </si>
  <si>
    <t>-0.275636363636364</t>
  </si>
  <si>
    <t>0.130177514792899</t>
  </si>
  <si>
    <t>0.0166244012397858</t>
  </si>
  <si>
    <t>-0.00031133250311337</t>
  </si>
  <si>
    <t>0.459027315123251</t>
  </si>
  <si>
    <t>-0.122222222222222</t>
  </si>
  <si>
    <t>Dolce Helados Artesanales</t>
  </si>
  <si>
    <t>0.0746268656716418</t>
  </si>
  <si>
    <t>1.46268656716418</t>
  </si>
  <si>
    <t>0.36271186440678</t>
  </si>
  <si>
    <t>-0.42156862745098</t>
  </si>
  <si>
    <t>Dolce Italia Helado Artesanal</t>
  </si>
  <si>
    <t>-0.605499735589635</t>
  </si>
  <si>
    <t>0.101604278074866</t>
  </si>
  <si>
    <t>0.554545454545455</t>
  </si>
  <si>
    <t>0.204268292682927</t>
  </si>
  <si>
    <t>1.01043003851091</t>
  </si>
  <si>
    <t>0.24907063197026</t>
  </si>
  <si>
    <t>0.219330855018587</t>
  </si>
  <si>
    <t>0.173469387755102</t>
  </si>
  <si>
    <t>-0.303533353639963</t>
  </si>
  <si>
    <t>Dolce Pasteleria Caba</t>
  </si>
  <si>
    <t>0.258620689655172</t>
  </si>
  <si>
    <t>0.130081300813008</t>
  </si>
  <si>
    <t>1.73170731707317</t>
  </si>
  <si>
    <t>-0.475852272727273</t>
  </si>
  <si>
    <t>-0.45679012345679</t>
  </si>
  <si>
    <t>Dolci Baires</t>
  </si>
  <si>
    <t>0.0988505747126437</t>
  </si>
  <si>
    <t>-0.198969480776853</t>
  </si>
  <si>
    <t>0.153498871331828</t>
  </si>
  <si>
    <t>0.478436497564453</t>
  </si>
  <si>
    <t>-0.407754010695187</t>
  </si>
  <si>
    <t>0.103571428571429</t>
  </si>
  <si>
    <t>0.139285714285714</t>
  </si>
  <si>
    <t>0.457384515289525</t>
  </si>
  <si>
    <t>Domo Sushi</t>
  </si>
  <si>
    <t>-0.27710843373494</t>
  </si>
  <si>
    <t>0.0757575757575758</t>
  </si>
  <si>
    <t>-0.391835016835017</t>
  </si>
  <si>
    <t>0.08984375</t>
  </si>
  <si>
    <t>0.1859375</t>
  </si>
  <si>
    <t>0.264822134387352</t>
  </si>
  <si>
    <t>-0.755555555555556</t>
  </si>
  <si>
    <t>Don Agustin</t>
  </si>
  <si>
    <t>-0.5</t>
  </si>
  <si>
    <t>Don Alberti</t>
  </si>
  <si>
    <t>0.192118226600985</t>
  </si>
  <si>
    <t>-0.00599700149925048</t>
  </si>
  <si>
    <t>0.232974910394265</t>
  </si>
  <si>
    <t>0.113438532793371</t>
  </si>
  <si>
    <t>0.189300411522634</t>
  </si>
  <si>
    <t>-0.187464387464387</t>
  </si>
  <si>
    <t>0.174603174603175</t>
  </si>
  <si>
    <t>-0.0776397515527951</t>
  </si>
  <si>
    <t>Don Angelo</t>
  </si>
  <si>
    <t>-0.434659820282413</t>
  </si>
  <si>
    <t>0.0957746478873239</t>
  </si>
  <si>
    <t>0.070281690140845</t>
  </si>
  <si>
    <t>0.0822281167108753</t>
  </si>
  <si>
    <t>-0.141441722577625</t>
  </si>
  <si>
    <t>0.104060913705584</t>
  </si>
  <si>
    <t>0.265514982806615</t>
  </si>
  <si>
    <t>0.115789473684211</t>
  </si>
  <si>
    <t>0.112708600770218</t>
  </si>
  <si>
    <t>Don Angelo Gelato e Cafe</t>
  </si>
  <si>
    <t>0.0917431192660551</t>
  </si>
  <si>
    <t>-0.109552077711819</t>
  </si>
  <si>
    <t>0.0649350649350649</t>
  </si>
  <si>
    <t>-0.292207792207792</t>
  </si>
  <si>
    <t>0.101010101010101</t>
  </si>
  <si>
    <t>-0.690625</t>
  </si>
  <si>
    <t>Don Armando Microcentro</t>
  </si>
  <si>
    <t>-0.440918472652219</t>
  </si>
  <si>
    <t>0.143968871595331</t>
  </si>
  <si>
    <t>0.119241872724991</t>
  </si>
  <si>
    <t>0.335758835758836</t>
  </si>
  <si>
    <t>0.195035460992908</t>
  </si>
  <si>
    <t>0.0141843971631205</t>
  </si>
  <si>
    <t>0.104335664335664</t>
  </si>
  <si>
    <t>-0.0374873353596759</t>
  </si>
  <si>
    <t>0.278225806451613</t>
  </si>
  <si>
    <t>-0.0912494763301216</t>
  </si>
  <si>
    <t>0.215877437325905</t>
  </si>
  <si>
    <t>-0.224092689031529</t>
  </si>
  <si>
    <t>0.207920792079208</t>
  </si>
  <si>
    <t>-0.0368572341105078</t>
  </si>
  <si>
    <t>0.189655172413793</t>
  </si>
  <si>
    <t>-0.0878489326765189</t>
  </si>
  <si>
    <t>Don Boni Ramos</t>
  </si>
  <si>
    <t>Don Bruno Villa Del Parque</t>
  </si>
  <si>
    <t>0.0637254901960784</t>
  </si>
  <si>
    <t>-0.308823529411765</t>
  </si>
  <si>
    <t>0.0562770562770563</t>
  </si>
  <si>
    <t>-0.313955885384457</t>
  </si>
  <si>
    <t>0.0583941605839416</t>
  </si>
  <si>
    <t>0.0376193149915777</t>
  </si>
  <si>
    <t>0.07421875</t>
  </si>
  <si>
    <t>0.27099609375</t>
  </si>
  <si>
    <t>0.0709677419354839</t>
  </si>
  <si>
    <t>-0.0438030560271647</t>
  </si>
  <si>
    <t>Don Carlos Monte Grande</t>
  </si>
  <si>
    <t>0.529605263157895</t>
  </si>
  <si>
    <t>0.0734463276836158</t>
  </si>
  <si>
    <t>-0.0681497175141243</t>
  </si>
  <si>
    <t>0.0687022900763359</t>
  </si>
  <si>
    <t>-0.0645918966529653</t>
  </si>
  <si>
    <t>0.050314465408805</t>
  </si>
  <si>
    <t>-0.26764500349406</t>
  </si>
  <si>
    <t>Don Cipriano</t>
  </si>
  <si>
    <t>0.0792682926829268</t>
  </si>
  <si>
    <t>-0.335365853658537</t>
  </si>
  <si>
    <t>0.779661016949153</t>
  </si>
  <si>
    <t>-0.12533692722372</t>
  </si>
  <si>
    <t>Don Diego Belgrano</t>
  </si>
  <si>
    <t>-0.766666666666667</t>
  </si>
  <si>
    <t>0.110526315789474</t>
  </si>
  <si>
    <t>0.0337461300309597</t>
  </si>
  <si>
    <t>0.723356009070295</t>
  </si>
  <si>
    <t>0.145038167938931</t>
  </si>
  <si>
    <t>-0.238549618320611</t>
  </si>
  <si>
    <t>0.112054329371817</t>
  </si>
  <si>
    <t>Don Flores Pizza X Metro</t>
  </si>
  <si>
    <t>1.7</t>
  </si>
  <si>
    <t>-0.107142857142857</t>
  </si>
  <si>
    <t>Don German Urquiza</t>
  </si>
  <si>
    <t>0.207272727272727</t>
  </si>
  <si>
    <t>0.26865671641791</t>
  </si>
  <si>
    <t>-0.343137254901961</t>
  </si>
  <si>
    <t>0.0493827160493826</t>
  </si>
  <si>
    <t>Don Hernaccios</t>
  </si>
  <si>
    <t>0.0807265388496468</t>
  </si>
  <si>
    <t>-0.231208536402087</t>
  </si>
  <si>
    <t>0.0797679477882524</t>
  </si>
  <si>
    <t>-0.18570219966159</t>
  </si>
  <si>
    <t>0.10085933966531</t>
  </si>
  <si>
    <t>0.264409358167838</t>
  </si>
  <si>
    <t>0.100814269096549</t>
  </si>
  <si>
    <t>-0.000446865594305202</t>
  </si>
  <si>
    <t>0.12287104622871</t>
  </si>
  <si>
    <t>0.218786262399401</t>
  </si>
  <si>
    <t>Don Juan Milanesas</t>
  </si>
  <si>
    <t>0.0493827160493827</t>
  </si>
  <si>
    <t>0.0529411764705882</t>
  </si>
  <si>
    <t>0.0588235294117646</t>
  </si>
  <si>
    <t>0.238615664845173</t>
  </si>
  <si>
    <t>0.0406976744186047</t>
  </si>
  <si>
    <t>-0.379360465116279</t>
  </si>
  <si>
    <t>-0.277310924369748</t>
  </si>
  <si>
    <t>Don Juan Pizza</t>
  </si>
  <si>
    <t>0.813559322033898</t>
  </si>
  <si>
    <t>0.0737704918032787</t>
  </si>
  <si>
    <t>3.35245901639344</t>
  </si>
  <si>
    <t>-0.423167848699764</t>
  </si>
  <si>
    <t>Don Matute</t>
  </si>
  <si>
    <t>0.53</t>
  </si>
  <si>
    <t>0.347560975609756</t>
  </si>
  <si>
    <t>0.107201309328969</t>
  </si>
  <si>
    <t>-0.192555476020043</t>
  </si>
  <si>
    <t>0.178947368421053</t>
  </si>
  <si>
    <t>-0.0530701754385965</t>
  </si>
  <si>
    <t>-0.188888888888889</t>
  </si>
  <si>
    <t>0.324626865671642</t>
  </si>
  <si>
    <t>0.0307692307692309</t>
  </si>
  <si>
    <t>-0.450704225352113</t>
  </si>
  <si>
    <t>0.51063829787234</t>
  </si>
  <si>
    <t>Don Pollo - el Mejor Pollo Al Spiedo</t>
  </si>
  <si>
    <t>-0.27027027027027</t>
  </si>
  <si>
    <t>0.423076923076923</t>
  </si>
  <si>
    <t>Don Tincho</t>
  </si>
  <si>
    <t>-0.146666666666667</t>
  </si>
  <si>
    <t>-0.1</t>
  </si>
  <si>
    <t>0.739130434782609</t>
  </si>
  <si>
    <t>Don Torpollo</t>
  </si>
  <si>
    <t>-0.484375</t>
  </si>
  <si>
    <t>2.31034482758621</t>
  </si>
  <si>
    <t>Don Vito Parrilla</t>
  </si>
  <si>
    <t>0.119402985074627</t>
  </si>
  <si>
    <t>0.144409937888199</t>
  </si>
  <si>
    <t>-0.532882011605416</t>
  </si>
  <si>
    <t>0.130841121495327</t>
  </si>
  <si>
    <t>1.04984423676012</t>
  </si>
  <si>
    <t>Don Zanca Pizzeria</t>
  </si>
  <si>
    <t>0.0641025641025641</t>
  </si>
  <si>
    <t>-0.252136752136752</t>
  </si>
  <si>
    <t>1.09691252144082</t>
  </si>
  <si>
    <t>0.00540540540540549</t>
  </si>
  <si>
    <t>-0.0750000000000001</t>
  </si>
  <si>
    <t>-0.12280701754386</t>
  </si>
  <si>
    <t>Donado Moron</t>
  </si>
  <si>
    <t>0.115</t>
  </si>
  <si>
    <t>0.202708333333333</t>
  </si>
  <si>
    <t>-0.308120133481646</t>
  </si>
  <si>
    <t>0.068421052631579</t>
  </si>
  <si>
    <t>0.0605263157894738</t>
  </si>
  <si>
    <t>0.316701316701317</t>
  </si>
  <si>
    <t>0.469117647058824</t>
  </si>
  <si>
    <t>Donitas Bydih</t>
  </si>
  <si>
    <t>-0.194285714285714</t>
  </si>
  <si>
    <t>0.136690647482014</t>
  </si>
  <si>
    <t>1.12629896083134</t>
  </si>
  <si>
    <t>-0.0337636544190666</t>
  </si>
  <si>
    <t>-0.208955223880597</t>
  </si>
  <si>
    <t>-0.21978021978022</t>
  </si>
  <si>
    <t>0.134328358208955</t>
  </si>
  <si>
    <t>0.511194029850746</t>
  </si>
  <si>
    <t>-0.519713261648746</t>
  </si>
  <si>
    <t>0.409090909090909</t>
  </si>
  <si>
    <t>Donut Makers</t>
  </si>
  <si>
    <t>-0.661538461538462</t>
  </si>
  <si>
    <t>-0.544871794871795</t>
  </si>
  <si>
    <t>0.0272727272727273</t>
  </si>
  <si>
    <t>0.418181818181818</t>
  </si>
  <si>
    <t>0.71875</t>
  </si>
  <si>
    <t>Donut Makers Bakery Recoleta</t>
  </si>
  <si>
    <t>-0.35632183908046</t>
  </si>
  <si>
    <t>0.424657534246575</t>
  </si>
  <si>
    <t>0.549528301886792</t>
  </si>
  <si>
    <t>-0.547008547008547</t>
  </si>
  <si>
    <t>-0.551724137931034</t>
  </si>
  <si>
    <t>Donut Makers Bakery S</t>
  </si>
  <si>
    <t>0.111607142857143</t>
  </si>
  <si>
    <t>-0.0724637681159421</t>
  </si>
  <si>
    <t>-0.161458333333333</t>
  </si>
  <si>
    <t>0.582417582417582</t>
  </si>
  <si>
    <t>DONUT TIME. BA</t>
  </si>
  <si>
    <t>1.13186813186813</t>
  </si>
  <si>
    <t>0.0982142857142857</t>
  </si>
  <si>
    <t>-0.00803571428571435</t>
  </si>
  <si>
    <t>0.0246913580246914</t>
  </si>
  <si>
    <t>-0.748597081930415</t>
  </si>
  <si>
    <t>5.02027027027027</t>
  </si>
  <si>
    <t>-0.655011655011655</t>
  </si>
  <si>
    <t>Donuts-Galy</t>
  </si>
  <si>
    <t>-0.217391304347826</t>
  </si>
  <si>
    <t>3.18181818181818</t>
  </si>
  <si>
    <t>-0.607142857142857</t>
  </si>
  <si>
    <t>3.2</t>
  </si>
  <si>
    <t>0.104651162790698</t>
  </si>
  <si>
    <t>0.936046511627907</t>
  </si>
  <si>
    <t>-0.0930232558139534</t>
  </si>
  <si>
    <t>-0.394934333958724</t>
  </si>
  <si>
    <t>-0.108843537414966</t>
  </si>
  <si>
    <t>0.134615384615385</t>
  </si>
  <si>
    <t>0.288461538461538</t>
  </si>
  <si>
    <t>-0.575510204081633</t>
  </si>
  <si>
    <t>0.0879120879120879</t>
  </si>
  <si>
    <t>-0.538461538461538</t>
  </si>
  <si>
    <t>0.828125</t>
  </si>
  <si>
    <t>-0.32991452991453</t>
  </si>
  <si>
    <t>Dora Cocina Peruana</t>
  </si>
  <si>
    <t>-0.486036838978015</t>
  </si>
  <si>
    <t>0.141104294478528</t>
  </si>
  <si>
    <t>1.68098159509202</t>
  </si>
  <si>
    <t>0.107336956521739</t>
  </si>
  <si>
    <t>0.148514851485149</t>
  </si>
  <si>
    <t>-0.0495049504950495</t>
  </si>
  <si>
    <t>0.035897435897436</t>
  </si>
  <si>
    <t>Dorina Café</t>
  </si>
  <si>
    <t>-0.0199934447722059</t>
  </si>
  <si>
    <t>0.182308522114347</t>
  </si>
  <si>
    <t>0.17989417989418</t>
  </si>
  <si>
    <t>0.158068783068783</t>
  </si>
  <si>
    <t>0.112994350282486</t>
  </si>
  <si>
    <t>-0.371884346959123</t>
  </si>
  <si>
    <t>0.0841121495327103</t>
  </si>
  <si>
    <t>-0.255607476635514</t>
  </si>
  <si>
    <t>Dorina Piccola</t>
  </si>
  <si>
    <t>0.145631067961165</t>
  </si>
  <si>
    <t>0.353155339805825</t>
  </si>
  <si>
    <t>0.141361256544503</t>
  </si>
  <si>
    <t>0.0216563541170872</t>
  </si>
  <si>
    <t>0.11731843575419</t>
  </si>
  <si>
    <t>-0.17008069522036</t>
  </si>
  <si>
    <t>0.0883977900552486</t>
  </si>
  <si>
    <t>-0.246514075243357</t>
  </si>
  <si>
    <t>-0.300257731958763</t>
  </si>
  <si>
    <t>Dorius Sushi &amp; Wok</t>
  </si>
  <si>
    <t>-0.85625</t>
  </si>
  <si>
    <t>0.977777777777778</t>
  </si>
  <si>
    <t>0.097560975609756</t>
  </si>
  <si>
    <t>Down Town Matías</t>
  </si>
  <si>
    <t>-0.545341614906832</t>
  </si>
  <si>
    <t>0.2109375</t>
  </si>
  <si>
    <t>0.457386363636364</t>
  </si>
  <si>
    <t>0.203883495145631</t>
  </si>
  <si>
    <t>-0.0334412081984898</t>
  </si>
  <si>
    <t>0.20952380952381</t>
  </si>
  <si>
    <t>0.0276643990929706</t>
  </si>
  <si>
    <t>-0.183612440191388</t>
  </si>
  <si>
    <t>Dragon Dorado Belgrano</t>
  </si>
  <si>
    <t>-0.112980769230769</t>
  </si>
  <si>
    <t>-0.0630630630630631</t>
  </si>
  <si>
    <t>0.054421768707483</t>
  </si>
  <si>
    <t>0.00680272108843528</t>
  </si>
  <si>
    <t>Dragon Sushi</t>
  </si>
  <si>
    <t>0.40763997906855</t>
  </si>
  <si>
    <t>0.103580562659847</t>
  </si>
  <si>
    <t>-0.157754010695187</t>
  </si>
  <si>
    <t>0.125925925925926</t>
  </si>
  <si>
    <t>0.21572930955647</t>
  </si>
  <si>
    <t>0.136206896551724</t>
  </si>
  <si>
    <t>0.0816430020283976</t>
  </si>
  <si>
    <t>-0.147830018083183</t>
  </si>
  <si>
    <t>Dulce Agustina</t>
  </si>
  <si>
    <t>-0.475609756097561</t>
  </si>
  <si>
    <t>1.15789473684211</t>
  </si>
  <si>
    <t>Dulce Buenos Aires</t>
  </si>
  <si>
    <t>0.1625</t>
  </si>
  <si>
    <t>0.05625</t>
  </si>
  <si>
    <t>-0.488038277511962</t>
  </si>
  <si>
    <t>-0.234042553191489</t>
  </si>
  <si>
    <t>-0.0961538461538461</t>
  </si>
  <si>
    <t>Dulce de Leche Panaderia</t>
  </si>
  <si>
    <t>0.123893805309735</t>
  </si>
  <si>
    <t>0.00663716814159285</t>
  </si>
  <si>
    <t>0.160583941605839</t>
  </si>
  <si>
    <t>0.318478678447945</t>
  </si>
  <si>
    <t>-0.0659090909090909</t>
  </si>
  <si>
    <t>0.0884353741496599</t>
  </si>
  <si>
    <t>-0.410430839002268</t>
  </si>
  <si>
    <t>1.09401709401709</t>
  </si>
  <si>
    <t>Dulce Hora Carranza</t>
  </si>
  <si>
    <t>1.02197802197802</t>
  </si>
  <si>
    <t>-0.267857142857143</t>
  </si>
  <si>
    <t>0.126760563380282</t>
  </si>
  <si>
    <t>0.42</t>
  </si>
  <si>
    <t>Dulce Hora Colegiales</t>
  </si>
  <si>
    <t>4.1</t>
  </si>
  <si>
    <t>-0.642553191489362</t>
  </si>
  <si>
    <t>-0.328571428571429</t>
  </si>
  <si>
    <t>0.689655172413793</t>
  </si>
  <si>
    <t>Dulce Hora Panaderia</t>
  </si>
  <si>
    <t>-0.771825396825397</t>
  </si>
  <si>
    <t>1.83783783783784</t>
  </si>
  <si>
    <t>0.0673076923076922</t>
  </si>
  <si>
    <t>-0.371126228269085</t>
  </si>
  <si>
    <t>0.481854838709677</t>
  </si>
  <si>
    <t>Dulce Hora Temperley</t>
  </si>
  <si>
    <t>-0.534722222222222</t>
  </si>
  <si>
    <t>0.00809061488673138</t>
  </si>
  <si>
    <t>-0.320879120879121</t>
  </si>
  <si>
    <t>0.547619047619047</t>
  </si>
  <si>
    <t>Dulce Tentacion Postres</t>
  </si>
  <si>
    <t>-0.300911854103343</t>
  </si>
  <si>
    <t>-0.472527472527473</t>
  </si>
  <si>
    <t>Dulce Xiomi</t>
  </si>
  <si>
    <t>1.05714285714286</t>
  </si>
  <si>
    <t>-0.574314574314574</t>
  </si>
  <si>
    <t>0.164835164835165</t>
  </si>
  <si>
    <t>2.26373626373626</t>
  </si>
  <si>
    <t>-0.387205387205387</t>
  </si>
  <si>
    <t>Dulceria Miakro</t>
  </si>
  <si>
    <t>-0.641791044776119</t>
  </si>
  <si>
    <t>0.63953488372093</t>
  </si>
  <si>
    <t>-0.362962962962963</t>
  </si>
  <si>
    <t>0.267605633802817</t>
  </si>
  <si>
    <t>3.26</t>
  </si>
  <si>
    <t>Dulces sin Culpa</t>
  </si>
  <si>
    <t>-0.24822695035461</t>
  </si>
  <si>
    <t>0.567251461988304</t>
  </si>
  <si>
    <t>-0.393617021276596</t>
  </si>
  <si>
    <t>0.740740740740741</t>
  </si>
  <si>
    <t>-0.0689655172413793</t>
  </si>
  <si>
    <t>Dulcevitto</t>
  </si>
  <si>
    <t>0.31578947368421</t>
  </si>
  <si>
    <t>Dun Momentos Dulces</t>
  </si>
  <si>
    <t>0.0495049504950496</t>
  </si>
  <si>
    <t>-0.223076923076923</t>
  </si>
  <si>
    <t>Duopan</t>
  </si>
  <si>
    <t>1.22</t>
  </si>
  <si>
    <t>-0.691358024691358</t>
  </si>
  <si>
    <t>0.928571428571429</t>
  </si>
  <si>
    <t>Ebro</t>
  </si>
  <si>
    <t>-0.307151979565773</t>
  </si>
  <si>
    <t>0.139393939393939</t>
  </si>
  <si>
    <t>0.644848484848485</t>
  </si>
  <si>
    <t>0.139072847682119</t>
  </si>
  <si>
    <t>-0.00230348401957976</t>
  </si>
  <si>
    <t>0.15527950310559</t>
  </si>
  <si>
    <t>0.116533569949719</t>
  </si>
  <si>
    <t>-0.141333333333333</t>
  </si>
  <si>
    <t>2.18181818181818</t>
  </si>
  <si>
    <t>-0.41978021978022</t>
  </si>
  <si>
    <t>0.0782608695652174</t>
  </si>
  <si>
    <t>0.695652173913044</t>
  </si>
  <si>
    <t>El Angosteño</t>
  </si>
  <si>
    <t>1.32432432432432</t>
  </si>
  <si>
    <t>-0.0111111111111111</t>
  </si>
  <si>
    <t>1.7906976744186</t>
  </si>
  <si>
    <t>0.0247933884297521</t>
  </si>
  <si>
    <t>El Anguante Food</t>
  </si>
  <si>
    <t>-0.727272727272727</t>
  </si>
  <si>
    <t>el Arte de la Pizza</t>
  </si>
  <si>
    <t>-0.323529411764706</t>
  </si>
  <si>
    <t>1.17021276595745</t>
  </si>
  <si>
    <t>-0.145454545454545</t>
  </si>
  <si>
    <t>1.29166666666667</t>
  </si>
  <si>
    <t>0.0807692307692308</t>
  </si>
  <si>
    <t>0.691787941787942</t>
  </si>
  <si>
    <t>0.0494505494505494</t>
  </si>
  <si>
    <t>-0.106593406593407</t>
  </si>
  <si>
    <t>0.0582959641255605</t>
  </si>
  <si>
    <t>0.17887394120578</t>
  </si>
  <si>
    <t>0.0496894409937888</t>
  </si>
  <si>
    <t>-0.14763497372193</t>
  </si>
  <si>
    <t>El Banco Rojo</t>
  </si>
  <si>
    <t>0.117021276595745</t>
  </si>
  <si>
    <t>0.105731654363873</t>
  </si>
  <si>
    <t>0.143763213530655</t>
  </si>
  <si>
    <t>0.0642769240478369</t>
  </si>
  <si>
    <t>0.160206718346253</t>
  </si>
  <si>
    <t>0.11437908496732</t>
  </si>
  <si>
    <t>0.203463203463203</t>
  </si>
  <si>
    <t>0.270004189359028</t>
  </si>
  <si>
    <t>0.228723404255319</t>
  </si>
  <si>
    <t>0.0823529411764706</t>
  </si>
  <si>
    <t>0.292941176470588</t>
  </si>
  <si>
    <t>-0.324074074074074</t>
  </si>
  <si>
    <t>0.0671140939597315</t>
  </si>
  <si>
    <t>0.610738255033557</t>
  </si>
  <si>
    <t>0.0915492957746479</t>
  </si>
  <si>
    <t>0.364084507042254</t>
  </si>
  <si>
    <t>-0.719921104536489</t>
  </si>
  <si>
    <t>El Bifardo</t>
  </si>
  <si>
    <t>-0.0199999999999999</t>
  </si>
  <si>
    <t>1.63157894736842</t>
  </si>
  <si>
    <t>El Bodegon de Benito</t>
  </si>
  <si>
    <t>0.0661764705882353</t>
  </si>
  <si>
    <t>-0.0735294117647058</t>
  </si>
  <si>
    <t>-0.465093411996067</t>
  </si>
  <si>
    <t>0.121794871794872</t>
  </si>
  <si>
    <t>2.44070512820513</t>
  </si>
  <si>
    <t>0.256410256410256</t>
  </si>
  <si>
    <t>1.10526315789474</t>
  </si>
  <si>
    <t>El Bodegon Del Anti</t>
  </si>
  <si>
    <t>-0.544554455445544</t>
  </si>
  <si>
    <t>0.466437177280551</t>
  </si>
  <si>
    <t>-0.20952380952381</t>
  </si>
  <si>
    <t>-0.335443037974683</t>
  </si>
  <si>
    <t>2.90123456790123</t>
  </si>
  <si>
    <t>El Boliche de Nico</t>
  </si>
  <si>
    <t>0.112676056338028</t>
  </si>
  <si>
    <t>-0.236001374098248</t>
  </si>
  <si>
    <t>0.174074074074074</t>
  </si>
  <si>
    <t>0.261069958847737</t>
  </si>
  <si>
    <t>0.157407407407407</t>
  </si>
  <si>
    <t>-0.0957446808510638</t>
  </si>
  <si>
    <t>-0.092436974789916</t>
  </si>
  <si>
    <t>El Buen Gusto Barracas</t>
  </si>
  <si>
    <t>1.35294117647059</t>
  </si>
  <si>
    <t>0.371428571428571</t>
  </si>
  <si>
    <t>el Buen Sabor Argento</t>
  </si>
  <si>
    <t>-0.0152877697841727</t>
  </si>
  <si>
    <t>0.168141592920354</t>
  </si>
  <si>
    <t>0.113370007175317</t>
  </si>
  <si>
    <t>0.187793427230047</t>
  </si>
  <si>
    <t>0.116876698789226</t>
  </si>
  <si>
    <t>0.184873949579832</t>
  </si>
  <si>
    <t>-0.0155462184873949</t>
  </si>
  <si>
    <t>El Buen Sandwich</t>
  </si>
  <si>
    <t>2.31818181818182</t>
  </si>
  <si>
    <t>0.0377358490566038</t>
  </si>
  <si>
    <t>-0.622641509433962</t>
  </si>
  <si>
    <t>1.94444444444444</t>
  </si>
  <si>
    <t>El Burrito Real</t>
  </si>
  <si>
    <t>0.136075949367089</t>
  </si>
  <si>
    <t>-0.210250798533065</t>
  </si>
  <si>
    <t>0.184419713831479</t>
  </si>
  <si>
    <t>0.377000529941706</t>
  </si>
  <si>
    <t>0.17629179331307</t>
  </si>
  <si>
    <t>-0.0440729483282675</t>
  </si>
  <si>
    <t>-0.0545977011494253</t>
  </si>
  <si>
    <t>-0.192307692307692</t>
  </si>
  <si>
    <t>-0.22</t>
  </si>
  <si>
    <t>El Capricho</t>
  </si>
  <si>
    <t>0.113989637305699</t>
  </si>
  <si>
    <t>-0.0512039012496189</t>
  </si>
  <si>
    <t>0.156862745098039</t>
  </si>
  <si>
    <t>0.268251981643721</t>
  </si>
  <si>
    <t>0.103225806451613</t>
  </si>
  <si>
    <t>-0.469124423963134</t>
  </si>
  <si>
    <t>0.131147540983607</t>
  </si>
  <si>
    <t>0.270491803278689</t>
  </si>
  <si>
    <t>El Caprichoso de la Milanesa Boedo</t>
  </si>
  <si>
    <t>-0.234782608695652</t>
  </si>
  <si>
    <t>-0.334586466165414</t>
  </si>
  <si>
    <t>-0.530864197530864</t>
  </si>
  <si>
    <t>0.0608695652173913</t>
  </si>
  <si>
    <t>0.643478260869565</t>
  </si>
  <si>
    <t>El Caprichoso de la Milanesa Caballito</t>
  </si>
  <si>
    <t>0.120805369127517</t>
  </si>
  <si>
    <t>0.449664429530201</t>
  </si>
  <si>
    <t>-0.473426573426573</t>
  </si>
  <si>
    <t>0.0617283950617284</t>
  </si>
  <si>
    <t>-0.223985890652557</t>
  </si>
  <si>
    <t>0.705263157894737</t>
  </si>
  <si>
    <t>El Caprichoso de la Pizza</t>
  </si>
  <si>
    <t>0.0592105263157895</t>
  </si>
  <si>
    <t>-0.446510297482838</t>
  </si>
  <si>
    <t>0.306666666666667</t>
  </si>
  <si>
    <t>0.942222222222222</t>
  </si>
  <si>
    <t>-0.22360248447205</t>
  </si>
  <si>
    <t>el chef pizzeria</t>
  </si>
  <si>
    <t>0.0569620253164557</t>
  </si>
  <si>
    <t>-0.308318264014467</t>
  </si>
  <si>
    <t>0.183739837398374</t>
  </si>
  <si>
    <t>0.0512820512820512</t>
  </si>
  <si>
    <t>0.089171974522293</t>
  </si>
  <si>
    <t>0.0700636942675159</t>
  </si>
  <si>
    <t>-0.613300492610837</t>
  </si>
  <si>
    <t>El Chiri de Villa Kreplaj</t>
  </si>
  <si>
    <t>0.100609756097561</t>
  </si>
  <si>
    <t>-0.108885017421603</t>
  </si>
  <si>
    <t>0.13030303030303</t>
  </si>
  <si>
    <t>0.396103896103896</t>
  </si>
  <si>
    <t>0.100671140939597</t>
  </si>
  <si>
    <t>-0.227407523021695</t>
  </si>
  <si>
    <t>0.0977198697068404</t>
  </si>
  <si>
    <t>-0.029315960912052</t>
  </si>
  <si>
    <t>0.705555555555555</t>
  </si>
  <si>
    <t>El Circulo Perfecto</t>
  </si>
  <si>
    <t>0.0206185567010309</t>
  </si>
  <si>
    <t>0.804123711340206</t>
  </si>
  <si>
    <t>0.0170940170940171</t>
  </si>
  <si>
    <t>-0.170940170940171</t>
  </si>
  <si>
    <t>0.0155038759689922</t>
  </si>
  <si>
    <t>-0.0930232558139536</t>
  </si>
  <si>
    <t>El Club</t>
  </si>
  <si>
    <t>2.2</t>
  </si>
  <si>
    <t>-0.38953488372093</t>
  </si>
  <si>
    <t>0.657831325301205</t>
  </si>
  <si>
    <t>-0.235526315789474</t>
  </si>
  <si>
    <t>1.46753246753247</t>
  </si>
  <si>
    <t>El Club Del Bajon</t>
  </si>
  <si>
    <t>0.0274509803921569</t>
  </si>
  <si>
    <t>0.0584615384615385</t>
  </si>
  <si>
    <t>-0.199076923076923</t>
  </si>
  <si>
    <t>0.0852713178294574</t>
  </si>
  <si>
    <t>0.45858833129335</t>
  </si>
  <si>
    <t>0.0109717868338559</t>
  </si>
  <si>
    <t>-0.462962962962963</t>
  </si>
  <si>
    <t>El Club Del Sandwich Palomar</t>
  </si>
  <si>
    <t>0.129411764705882</t>
  </si>
  <si>
    <t>-0.275294117647059</t>
  </si>
  <si>
    <t>-0.501466275659824</t>
  </si>
  <si>
    <t>El Club del Sushi</t>
  </si>
  <si>
    <t>0.0445468509984639</t>
  </si>
  <si>
    <t>0.108571428571429</t>
  </si>
  <si>
    <t>0.0669950738916256</t>
  </si>
  <si>
    <t>0.0880281690140845</t>
  </si>
  <si>
    <t>-0.189214232765011</t>
  </si>
  <si>
    <t>0.107491856677524</t>
  </si>
  <si>
    <t>0.221107491856678</t>
  </si>
  <si>
    <t>-0.171017101710171</t>
  </si>
  <si>
    <t>El Cocorocó</t>
  </si>
  <si>
    <t>0.146153846153846</t>
  </si>
  <si>
    <t>-0.139622641509434</t>
  </si>
  <si>
    <t>0.0947368421052631</t>
  </si>
  <si>
    <t>0.151162790697674</t>
  </si>
  <si>
    <t>-0.055232558139535</t>
  </si>
  <si>
    <t>0.0750000000000001</t>
  </si>
  <si>
    <t>-0.0833333333333334</t>
  </si>
  <si>
    <t>0.108433734939759</t>
  </si>
  <si>
    <t>3.01204819277108</t>
  </si>
  <si>
    <t>El Complice</t>
  </si>
  <si>
    <t>0.0142857142857143</t>
  </si>
  <si>
    <t>0.545</t>
  </si>
  <si>
    <t>0.196581196581197</t>
  </si>
  <si>
    <t>El Conde Hamburguesas y Sandwiches</t>
  </si>
  <si>
    <t>1.16666666666667</t>
  </si>
  <si>
    <t>el de Lavalle</t>
  </si>
  <si>
    <t>3.56756756756757</t>
  </si>
  <si>
    <t>-0.392341494036409</t>
  </si>
  <si>
    <t>0.0567375886524823</t>
  </si>
  <si>
    <t>0.25531914893617</t>
  </si>
  <si>
    <t>0.0824742268041237</t>
  </si>
  <si>
    <t>0.45360824742268</t>
  </si>
  <si>
    <t>-0.0168918918918918</t>
  </si>
  <si>
    <t>El Desafio</t>
  </si>
  <si>
    <t>-0.823529411764706</t>
  </si>
  <si>
    <t>El Doradito</t>
  </si>
  <si>
    <t>0.123505976095618</t>
  </si>
  <si>
    <t>0.301819748034888</t>
  </si>
  <si>
    <t>0.103864734299517</t>
  </si>
  <si>
    <t>-0.0503795721187025</t>
  </si>
  <si>
    <t>0.119760479041916</t>
  </si>
  <si>
    <t>0.153042751705891</t>
  </si>
  <si>
    <t>0.113496932515337</t>
  </si>
  <si>
    <t>-0.0523006134969325</t>
  </si>
  <si>
    <t>0.118110236220472</t>
  </si>
  <si>
    <t>0.0406469461587572</t>
  </si>
  <si>
    <t>El Egipcio</t>
  </si>
  <si>
    <t>0.125748502994012</t>
  </si>
  <si>
    <t>0.504491017964072</t>
  </si>
  <si>
    <t>0.090032154340836</t>
  </si>
  <si>
    <t>-0.241431210234658</t>
  </si>
  <si>
    <t>0.130268199233716</t>
  </si>
  <si>
    <t>0.446907498631636</t>
  </si>
  <si>
    <t>0.112359550561798</t>
  </si>
  <si>
    <t>-0.137475214805023</t>
  </si>
  <si>
    <t>0.179487179487179</t>
  </si>
  <si>
    <t>0.597435897435898</t>
  </si>
  <si>
    <t>el Emperador Parrilla</t>
  </si>
  <si>
    <t>0.0273972602739726</t>
  </si>
  <si>
    <t>-0.698630136986301</t>
  </si>
  <si>
    <t>-0.359649122807018</t>
  </si>
  <si>
    <t>El Estallido</t>
  </si>
  <si>
    <t>-0.0277777777777778</t>
  </si>
  <si>
    <t>-0.752380952380952</t>
  </si>
  <si>
    <t>El Fogón de la Tía</t>
  </si>
  <si>
    <t>-0.690821256038647</t>
  </si>
  <si>
    <t>0.972413793103448</t>
  </si>
  <si>
    <t>-0.226666666666667</t>
  </si>
  <si>
    <t>0.0627530364372469</t>
  </si>
  <si>
    <t>El Galpon de los Tequeños</t>
  </si>
  <si>
    <t>-0.386363636363636</t>
  </si>
  <si>
    <t>1.80851063829787</t>
  </si>
  <si>
    <t>El Galpon Parrilla</t>
  </si>
  <si>
    <t>0.0759493670886076</t>
  </si>
  <si>
    <t>0.049482163406214</t>
  </si>
  <si>
    <t>0.222281167108753</t>
  </si>
  <si>
    <t>-0.458955223880597</t>
  </si>
  <si>
    <t>0.0656934306569343</t>
  </si>
  <si>
    <t>0.467153284671533</t>
  </si>
  <si>
    <t>0.812169312169312</t>
  </si>
  <si>
    <t>el Gaucho Parrilla</t>
  </si>
  <si>
    <t>El Gigante del Sándwich</t>
  </si>
  <si>
    <t>0.037593984962406</t>
  </si>
  <si>
    <t>1.66</t>
  </si>
  <si>
    <t>-0.295774647887324</t>
  </si>
  <si>
    <t>-0.797142857142857</t>
  </si>
  <si>
    <t>El Golpe</t>
  </si>
  <si>
    <t>-0.864406779661017</t>
  </si>
  <si>
    <t>El Golpe Vegano</t>
  </si>
  <si>
    <t>0.699849170437406</t>
  </si>
  <si>
    <t>-0.556521739130435</t>
  </si>
  <si>
    <t>0.221674876847291</t>
  </si>
  <si>
    <t>El Gran Bowl</t>
  </si>
  <si>
    <t>1.11538461538462</t>
  </si>
  <si>
    <t>-0.324524312896406</t>
  </si>
  <si>
    <t>0.318007662835249</t>
  </si>
  <si>
    <t>0.365942028985507</t>
  </si>
  <si>
    <t>-0.839160839160839</t>
  </si>
  <si>
    <t>el Heladero</t>
  </si>
  <si>
    <t>0.0572916666666667</t>
  </si>
  <si>
    <t>0.642361111111111</t>
  </si>
  <si>
    <t>0.0771929824561404</t>
  </si>
  <si>
    <t>0.801169590643275</t>
  </si>
  <si>
    <t>0.101983002832861</t>
  </si>
  <si>
    <t>0.321143445789338</t>
  </si>
  <si>
    <t>-0.28426601784266</t>
  </si>
  <si>
    <t>-0.393037974683544</t>
  </si>
  <si>
    <t>El Holandés Errante</t>
  </si>
  <si>
    <t>-0.130952380952381</t>
  </si>
  <si>
    <t>-0.0957446808510639</t>
  </si>
  <si>
    <t>0.0404040404040404</t>
  </si>
  <si>
    <t>-0.367003367003367</t>
  </si>
  <si>
    <t>3.17391304347826</t>
  </si>
  <si>
    <t>0.0805369127516778</t>
  </si>
  <si>
    <t>0.135570469798658</t>
  </si>
  <si>
    <t>0.0564516129032258</t>
  </si>
  <si>
    <t>-0.299059139784946</t>
  </si>
  <si>
    <t>0.476190476190476</t>
  </si>
  <si>
    <t>1.59459459459459</t>
  </si>
  <si>
    <t>El Imperio Pizza a la Piedra</t>
  </si>
  <si>
    <t>0.245762711864407</t>
  </si>
  <si>
    <t>0.549295774647887</t>
  </si>
  <si>
    <t>-0.515909090909091</t>
  </si>
  <si>
    <t>0.466666666666667</t>
  </si>
  <si>
    <t>El Jardín de las Pizzas</t>
  </si>
  <si>
    <t>-0.596153846153846</t>
  </si>
  <si>
    <t>-0.471264367816092</t>
  </si>
  <si>
    <t>0.673076923076923</t>
  </si>
  <si>
    <t>El King Bar</t>
  </si>
  <si>
    <t>2.34234234234234</t>
  </si>
  <si>
    <t>0.106060606060606</t>
  </si>
  <si>
    <t>-0.331818181818182</t>
  </si>
  <si>
    <t>0.16043956043956</t>
  </si>
  <si>
    <t>el Kiosko de Rocha</t>
  </si>
  <si>
    <t>0.0404255319148935</t>
  </si>
  <si>
    <t>0.062111801242236</t>
  </si>
  <si>
    <t>-0.192546583850932</t>
  </si>
  <si>
    <t>-0.0886792452830188</t>
  </si>
  <si>
    <t>2.53333333333333</t>
  </si>
  <si>
    <t>El Legado Ll</t>
  </si>
  <si>
    <t>0.154589371980676</t>
  </si>
  <si>
    <t>0.136686558681443</t>
  </si>
  <si>
    <t>0.191056910569106</t>
  </si>
  <si>
    <t>0.234227642276423</t>
  </si>
  <si>
    <t>0.158995815899582</t>
  </si>
  <si>
    <t>-0.16780913380219</t>
  </si>
  <si>
    <t>0.172549019607843</t>
  </si>
  <si>
    <t>0.0852425180598555</t>
  </si>
  <si>
    <t>0.0927152317880795</t>
  </si>
  <si>
    <t>-0.462673088500903</t>
  </si>
  <si>
    <t>el Litoral Flores</t>
  </si>
  <si>
    <t>0.212765957446809</t>
  </si>
  <si>
    <t>-0.129593810444874</t>
  </si>
  <si>
    <t>0.303370786516854</t>
  </si>
  <si>
    <t>0.262626262626263</t>
  </si>
  <si>
    <t>-0.134306023194912</t>
  </si>
  <si>
    <t>-0.338775510204082</t>
  </si>
  <si>
    <t>El Maiten Empanadas</t>
  </si>
  <si>
    <t>0.143375680580762</t>
  </si>
  <si>
    <t>0.290322580645161</t>
  </si>
  <si>
    <t>0.202764976958525</t>
  </si>
  <si>
    <t>0.339622641509434</t>
  </si>
  <si>
    <t>-0.0185185185185185</t>
  </si>
  <si>
    <t>El Majo Pizza a la Parrilla</t>
  </si>
  <si>
    <t>-0.368932038834952</t>
  </si>
  <si>
    <t>0.304635761589404</t>
  </si>
  <si>
    <t>0.806805206668189</t>
  </si>
  <si>
    <t>-0.104743083003953</t>
  </si>
  <si>
    <t>0.260504201680672</t>
  </si>
  <si>
    <t>-0.0448179271708682</t>
  </si>
  <si>
    <t>0.254901960784314</t>
  </si>
  <si>
    <t>-0.0215053763440862</t>
  </si>
  <si>
    <t>El Menu de Mi Casa</t>
  </si>
  <si>
    <t>El Milanesero Ramos</t>
  </si>
  <si>
    <t>2.72413793103448</t>
  </si>
  <si>
    <t>-0.212765957446809</t>
  </si>
  <si>
    <t>El Mono Gourmet</t>
  </si>
  <si>
    <t>-0.222222222222222</t>
  </si>
  <si>
    <t>0.119318181818182</t>
  </si>
  <si>
    <t>0.368181818181818</t>
  </si>
  <si>
    <t>0.185430463576159</t>
  </si>
  <si>
    <t>0.554083885209713</t>
  </si>
  <si>
    <t>-0.191071428571429</t>
  </si>
  <si>
    <t>El Nuevo Hornito</t>
  </si>
  <si>
    <t>0.174311926605505</t>
  </si>
  <si>
    <t>-0.0412844036697247</t>
  </si>
  <si>
    <t>0.169014084507042</t>
  </si>
  <si>
    <t>0.204225352112676</t>
  </si>
  <si>
    <t>0.147540983606557</t>
  </si>
  <si>
    <t>-0.127049180327869</t>
  </si>
  <si>
    <t>0.150375939849624</t>
  </si>
  <si>
    <t>0.0192147034252297</t>
  </si>
  <si>
    <t>0.477777777777778</t>
  </si>
  <si>
    <t>El Nuevo Hornito Pizza</t>
  </si>
  <si>
    <t>0.0412087912087912</t>
  </si>
  <si>
    <t>0.152439024390244</t>
  </si>
  <si>
    <t>0.00560582218725408</t>
  </si>
  <si>
    <t>0.128472222222222</t>
  </si>
  <si>
    <t>-0.157222222222222</t>
  </si>
  <si>
    <t>0.169753086419753</t>
  </si>
  <si>
    <t>0.321321321321321</t>
  </si>
  <si>
    <t>0.216666666666667</t>
  </si>
  <si>
    <t>0.276363636363636</t>
  </si>
  <si>
    <t>el Origen Del Sabor</t>
  </si>
  <si>
    <t>0.0632183908045977</t>
  </si>
  <si>
    <t>-0.6375</t>
  </si>
  <si>
    <t>-0.783783783783784</t>
  </si>
  <si>
    <t>3.53061224489796</t>
  </si>
  <si>
    <t>El padrino de San Cristobal</t>
  </si>
  <si>
    <t>0.151041666666667</t>
  </si>
  <si>
    <t>-0.0326906028368795</t>
  </si>
  <si>
    <t>0.165646853146853</t>
  </si>
  <si>
    <t>0.178988326848249</t>
  </si>
  <si>
    <t>0.125069483046137</t>
  </si>
  <si>
    <t>0.156378600823045</t>
  </si>
  <si>
    <t>-0.126319556271247</t>
  </si>
  <si>
    <t>-0.0526315789473685</t>
  </si>
  <si>
    <t>El Palenque Mataderos</t>
  </si>
  <si>
    <t>El Patio Cafe</t>
  </si>
  <si>
    <t>0.541818181818182</t>
  </si>
  <si>
    <t>0.0918367346938776</t>
  </si>
  <si>
    <t>0.262755102040816</t>
  </si>
  <si>
    <t>0.0370370370370369</t>
  </si>
  <si>
    <t>-0.00943396226415082</t>
  </si>
  <si>
    <t>El Patron Del Truck</t>
  </si>
  <si>
    <t>0.858108108108108</t>
  </si>
  <si>
    <t>-0.154285714285714</t>
  </si>
  <si>
    <t>-0.204545454545455</t>
  </si>
  <si>
    <t>El Pinche Taco y Mas</t>
  </si>
  <si>
    <t>-0.801680672268908</t>
  </si>
  <si>
    <t>1.12727272727273</t>
  </si>
  <si>
    <t>0.452830188679245</t>
  </si>
  <si>
    <t>-0.495238095238095</t>
  </si>
  <si>
    <t>el Poblado Restaurante</t>
  </si>
  <si>
    <t>El Pollo Dorado</t>
  </si>
  <si>
    <t>-0.15057915057915</t>
  </si>
  <si>
    <t>0.182291666666667</t>
  </si>
  <si>
    <t>0.162337662337662</t>
  </si>
  <si>
    <t>0.298701298701299</t>
  </si>
  <si>
    <t>0.148387096774194</t>
  </si>
  <si>
    <t>-0.0859354838709678</t>
  </si>
  <si>
    <t>0.160377358490566</t>
  </si>
  <si>
    <t>0.0808039376538146</t>
  </si>
  <si>
    <t>El Portillo</t>
  </si>
  <si>
    <t>0.806451612903226</t>
  </si>
  <si>
    <t>-0.255639097744361</t>
  </si>
  <si>
    <t>0.146341463414634</t>
  </si>
  <si>
    <t>0.490022172949002</t>
  </si>
  <si>
    <t>0.104</t>
  </si>
  <si>
    <t>-0.289333333333333</t>
  </si>
  <si>
    <t>-0.0651709401709401</t>
  </si>
  <si>
    <t>El Puestico!</t>
  </si>
  <si>
    <t>-0.196078431372549</t>
  </si>
  <si>
    <t>0.134751773049645</t>
  </si>
  <si>
    <t>-0.265625</t>
  </si>
  <si>
    <t>3.26666666666667</t>
  </si>
  <si>
    <t>El Quincho Parrilla</t>
  </si>
  <si>
    <t>0.104046242774566</t>
  </si>
  <si>
    <t>0.170520231213873</t>
  </si>
  <si>
    <t>-0.0324384787472037</t>
  </si>
  <si>
    <t>-0.0308943089430893</t>
  </si>
  <si>
    <t>El Quirquincho</t>
  </si>
  <si>
    <t>0.0579710144927536</t>
  </si>
  <si>
    <t>0.0878378378378378</t>
  </si>
  <si>
    <t>0.283783783783784</t>
  </si>
  <si>
    <t>0.0569105691056911</t>
  </si>
  <si>
    <t>-0.352095059412133</t>
  </si>
  <si>
    <t>0.108247422680412</t>
  </si>
  <si>
    <t>0.902061855670103</t>
  </si>
  <si>
    <t>-0.203612479474548</t>
  </si>
  <si>
    <t>-0.389213775178687</t>
  </si>
  <si>
    <t>0.139931740614334</t>
  </si>
  <si>
    <t>0.0883579825559349</t>
  </si>
  <si>
    <t>-0.263263766658285</t>
  </si>
  <si>
    <t>0.385714285714286</t>
  </si>
  <si>
    <t>-0.271676300578035</t>
  </si>
  <si>
    <t>El Rey de Las Empanadas</t>
  </si>
  <si>
    <t>0.525</t>
  </si>
  <si>
    <t>-0.181141439205955</t>
  </si>
  <si>
    <t>0.0735930735930737</t>
  </si>
  <si>
    <t>-0.0941176470588236</t>
  </si>
  <si>
    <t>0.031331592689295</t>
  </si>
  <si>
    <t>-0.293298520452568</t>
  </si>
  <si>
    <t>0.0501089324618736</t>
  </si>
  <si>
    <t>0.202614379084967</t>
  </si>
  <si>
    <t>0.0216998191681736</t>
  </si>
  <si>
    <t>-0.566947087035144</t>
  </si>
  <si>
    <t>0.0303605313092979</t>
  </si>
  <si>
    <t>0.399114484503479</t>
  </si>
  <si>
    <t>0.0269230769230769</t>
  </si>
  <si>
    <t>-0.113221153846154</t>
  </si>
  <si>
    <t>0.0402298850574713</t>
  </si>
  <si>
    <t>-0.586206896551724</t>
  </si>
  <si>
    <t>0.119122257053292</t>
  </si>
  <si>
    <t>0.687565308254963</t>
  </si>
  <si>
    <t>-0.323005093378608</t>
  </si>
  <si>
    <t>0.395</t>
  </si>
  <si>
    <t>0.687763713080169</t>
  </si>
  <si>
    <t>El Rey Del Pollo Quilmes</t>
  </si>
  <si>
    <t>0.422222222222222</t>
  </si>
  <si>
    <t>0.371951219512195</t>
  </si>
  <si>
    <t>-0.568421052631579</t>
  </si>
  <si>
    <t>1.03571428571429</t>
  </si>
  <si>
    <t>El Rey Del Pollo Tonelero</t>
  </si>
  <si>
    <t>El Rey Del Postre</t>
  </si>
  <si>
    <t>0.0744500846023689</t>
  </si>
  <si>
    <t>-0.158714043993232</t>
  </si>
  <si>
    <t>0.0834371108343711</t>
  </si>
  <si>
    <t>-0.00845665961945026</t>
  </si>
  <si>
    <t>0.0843706777316736</t>
  </si>
  <si>
    <t>0.0111888689333417</t>
  </si>
  <si>
    <t>0.0871121718377088</t>
  </si>
  <si>
    <t>0.0324934465354669</t>
  </si>
  <si>
    <t>0.0685714285714286</t>
  </si>
  <si>
    <t>-0.212837573385519</t>
  </si>
  <si>
    <t>El Rey del Sándwich</t>
  </si>
  <si>
    <t>El Rey Del Sandwich Del Oeste Norte</t>
  </si>
  <si>
    <t>0.0317460317460317</t>
  </si>
  <si>
    <t>1.0952380952381</t>
  </si>
  <si>
    <t>0.515625</t>
  </si>
  <si>
    <t>0.748633879781421</t>
  </si>
  <si>
    <t>0.0457142857142858</t>
  </si>
  <si>
    <t>0.00925925925925926</t>
  </si>
  <si>
    <t>-0.716049382716049</t>
  </si>
  <si>
    <t>0.165644171779141</t>
  </si>
  <si>
    <t>-0.0548538433778419</t>
  </si>
  <si>
    <t>-0.182484567901235</t>
  </si>
  <si>
    <t>el Rincon de Cole</t>
  </si>
  <si>
    <t>-0.227272727272727</t>
  </si>
  <si>
    <t>0.867924528301887</t>
  </si>
  <si>
    <t>0.442176870748299</t>
  </si>
  <si>
    <t>El Rincon de los Sabores 808</t>
  </si>
  <si>
    <t>-0.295833333333333</t>
  </si>
  <si>
    <t>0.580689655172414</t>
  </si>
  <si>
    <t>-0.69017094017094</t>
  </si>
  <si>
    <t>-0.199029126213592</t>
  </si>
  <si>
    <t>El Rincon Venezolano</t>
  </si>
  <si>
    <t>-0.661904761904762</t>
  </si>
  <si>
    <t>0.0106382978723404</t>
  </si>
  <si>
    <t>-0.770212765957447</t>
  </si>
  <si>
    <t>0.0123456790123457</t>
  </si>
  <si>
    <t>0.160493827160494</t>
  </si>
  <si>
    <t>0.012987012987013</t>
  </si>
  <si>
    <t>0.0519480519480521</t>
  </si>
  <si>
    <t>el Rinconcito</t>
  </si>
  <si>
    <t>1.55405405405405</t>
  </si>
  <si>
    <t>0.174603174603174</t>
  </si>
  <si>
    <t>-0.194186046511628</t>
  </si>
  <si>
    <t>-0.187721369539551</t>
  </si>
  <si>
    <t>el Sabor de Mi Casa</t>
  </si>
  <si>
    <t>0.512820512820513</t>
  </si>
  <si>
    <t>-0.304347826086957</t>
  </si>
  <si>
    <t>0.238461538461539</t>
  </si>
  <si>
    <t>-0.0327380952380952</t>
  </si>
  <si>
    <t>0.0105263157894736</t>
  </si>
  <si>
    <t>El Sabrosito</t>
  </si>
  <si>
    <t>0.150326797385621</t>
  </si>
  <si>
    <t>-0.0874528215041886</t>
  </si>
  <si>
    <t>0.202200104766894</t>
  </si>
  <si>
    <t>0.171284634760705</t>
  </si>
  <si>
    <t>-0.052225020990764</t>
  </si>
  <si>
    <t>-0.0532591414944356</t>
  </si>
  <si>
    <t>El Sabrosito Sandwiches</t>
  </si>
  <si>
    <t>2.29545454545455</t>
  </si>
  <si>
    <t>El Sanjuanino</t>
  </si>
  <si>
    <t>-0.163157894736842</t>
  </si>
  <si>
    <t>0.194690265486726</t>
  </si>
  <si>
    <t>0.0429835651074588</t>
  </si>
  <si>
    <t>0.257142857142857</t>
  </si>
  <si>
    <t>0.320779220779221</t>
  </si>
  <si>
    <t>0.338709677419355</t>
  </si>
  <si>
    <t>0.317204301075269</t>
  </si>
  <si>
    <t>-0.671957671957672</t>
  </si>
  <si>
    <t>El Sazon Venezolano</t>
  </si>
  <si>
    <t>-0.4175</t>
  </si>
  <si>
    <t>0.0214592274678112</t>
  </si>
  <si>
    <t>0.184549356223176</t>
  </si>
  <si>
    <t>0.0229885057471264</t>
  </si>
  <si>
    <t>0.0712643678160919</t>
  </si>
  <si>
    <t>0.00869565217391304</t>
  </si>
  <si>
    <t>-0.621739130434783</t>
  </si>
  <si>
    <t>0.0849056603773584</t>
  </si>
  <si>
    <t>El Taller Pizza a la Parrilla</t>
  </si>
  <si>
    <t>-0.702127659574468</t>
  </si>
  <si>
    <t>El Tangal</t>
  </si>
  <si>
    <t>El Toque Del Maestro</t>
  </si>
  <si>
    <t>-0.397321428571429</t>
  </si>
  <si>
    <t>1.12121212121212</t>
  </si>
  <si>
    <t>El Toral</t>
  </si>
  <si>
    <t>-0.591489361702128</t>
  </si>
  <si>
    <t>0.463414634146341</t>
  </si>
  <si>
    <t>0.366666666666667</t>
  </si>
  <si>
    <t>El Último Bodegón</t>
  </si>
  <si>
    <t>-0.0475423045930701</t>
  </si>
  <si>
    <t>0.105691056910569</t>
  </si>
  <si>
    <t>0.230989956958393</t>
  </si>
  <si>
    <t>0.0886699507389163</t>
  </si>
  <si>
    <t>-0.161045850701023</t>
  </si>
  <si>
    <t>-0.0482887951242382</t>
  </si>
  <si>
    <t>0.0993377483443709</t>
  </si>
  <si>
    <t>0.177152317880795</t>
  </si>
  <si>
    <t>El Viejo Bodegon</t>
  </si>
  <si>
    <t>-0.539052496798976</t>
  </si>
  <si>
    <t>-0.145938173975557</t>
  </si>
  <si>
    <t>0.0561797752808989</t>
  </si>
  <si>
    <t>-0.332084893882647</t>
  </si>
  <si>
    <t>0.0987654320987654</t>
  </si>
  <si>
    <t>0.758024691358025</t>
  </si>
  <si>
    <t>El Viejo Jose Martín</t>
  </si>
  <si>
    <t>-0.157113821138211</t>
  </si>
  <si>
    <t>0.219839142091153</t>
  </si>
  <si>
    <t>-0.127851272359689</t>
  </si>
  <si>
    <t>0.261290322580645</t>
  </si>
  <si>
    <t>0.188552321007081</t>
  </si>
  <si>
    <t>0.257452574525745</t>
  </si>
  <si>
    <t>-0.0146876777409749</t>
  </si>
  <si>
    <t>0.202830188679245</t>
  </si>
  <si>
    <t>-0.212164846077458</t>
  </si>
  <si>
    <t>El Viejo Vulcano</t>
  </si>
  <si>
    <t>0.107843137254902</t>
  </si>
  <si>
    <t>-0.213379469434833</t>
  </si>
  <si>
    <t>0.034081104400345</t>
  </si>
  <si>
    <t>0.225</t>
  </si>
  <si>
    <t>0.614705882352941</t>
  </si>
  <si>
    <t>-0.259259259259259</t>
  </si>
  <si>
    <t>El Violin</t>
  </si>
  <si>
    <t>0.149659863945578</t>
  </si>
  <si>
    <t>-0.182215743440233</t>
  </si>
  <si>
    <t>-0.0599078341013825</t>
  </si>
  <si>
    <t>0.114942528735632</t>
  </si>
  <si>
    <t>-0.195402298850575</t>
  </si>
  <si>
    <t>0.187919463087248</t>
  </si>
  <si>
    <t>0.634899328859061</t>
  </si>
  <si>
    <t>0.229508196721311</t>
  </si>
  <si>
    <t>0.221311475409836</t>
  </si>
  <si>
    <t>El Wok Magico de China</t>
  </si>
  <si>
    <t>-0.140625</t>
  </si>
  <si>
    <t>0.72972972972973</t>
  </si>
  <si>
    <t>Elefante Bar</t>
  </si>
  <si>
    <t>0.196078431372549</t>
  </si>
  <si>
    <t>-0.315068493150685</t>
  </si>
  <si>
    <t>0.245847176079734</t>
  </si>
  <si>
    <t>0.0737736955247215</t>
  </si>
  <si>
    <t>0.302083333333333</t>
  </si>
  <si>
    <t>0.228744369369369</t>
  </si>
  <si>
    <t>0.27007299270073</t>
  </si>
  <si>
    <t>-0.105965265542411</t>
  </si>
  <si>
    <t>0.271844660194175</t>
  </si>
  <si>
    <t>0.00655995801626865</t>
  </si>
  <si>
    <t>Eleven Palermo</t>
  </si>
  <si>
    <t>-0.30421686746988</t>
  </si>
  <si>
    <t>0.0494821634062141</t>
  </si>
  <si>
    <t>0.080078125</t>
  </si>
  <si>
    <t>-0.346938775510204</t>
  </si>
  <si>
    <t>Elite Chocolate</t>
  </si>
  <si>
    <t>0.00704225352112676</t>
  </si>
  <si>
    <t>-0.338028169014085</t>
  </si>
  <si>
    <t>0.0180722891566265</t>
  </si>
  <si>
    <t>1.56626506024096</t>
  </si>
  <si>
    <t>0.0176056338028169</t>
  </si>
  <si>
    <t>-0.0258215962441314</t>
  </si>
  <si>
    <t>Empa Market</t>
  </si>
  <si>
    <t>0.0597826086956521</t>
  </si>
  <si>
    <t>-0.0459259259259259</t>
  </si>
  <si>
    <t>-0.328358208955224</t>
  </si>
  <si>
    <t>0.650246305418719</t>
  </si>
  <si>
    <t>Empa S World</t>
  </si>
  <si>
    <t>-0.293333333333333</t>
  </si>
  <si>
    <t>2.25581395348837</t>
  </si>
  <si>
    <t>-0.773684210526316</t>
  </si>
  <si>
    <t>Empanada Club</t>
  </si>
  <si>
    <t>0.0365168539325843</t>
  </si>
  <si>
    <t>0.344276685393258</t>
  </si>
  <si>
    <t>0.0327868852459016</t>
  </si>
  <si>
    <t>-0.0491803278688524</t>
  </si>
  <si>
    <t>0.0538461538461538</t>
  </si>
  <si>
    <t>0.642307692307692</t>
  </si>
  <si>
    <t>0.0335429769392034</t>
  </si>
  <si>
    <t>-0.377058999700509</t>
  </si>
  <si>
    <t>0.0223642172523962</t>
  </si>
  <si>
    <t>-0.333266773162939</t>
  </si>
  <si>
    <t>Empanadas Al Salteñazo</t>
  </si>
  <si>
    <t>-0.0158730158730159</t>
  </si>
  <si>
    <t>0.274725274725275</t>
  </si>
  <si>
    <t>0.00516351118760768</t>
  </si>
  <si>
    <t>0.482142857142857</t>
  </si>
  <si>
    <t>-0.525423728813559</t>
  </si>
  <si>
    <t>-0.0166666666666667</t>
  </si>
  <si>
    <t>Empanadas de 10 Caseros</t>
  </si>
  <si>
    <t>1.22857142857143</t>
  </si>
  <si>
    <t>Empanadas de la Plaza</t>
  </si>
  <si>
    <t>Empanadas Don Benito</t>
  </si>
  <si>
    <t>Empanadas Doña Rosa</t>
  </si>
  <si>
    <t>-0.514285714285714</t>
  </si>
  <si>
    <t>4.29850746268657</t>
  </si>
  <si>
    <t>-0.173333333333333</t>
  </si>
  <si>
    <t>Empanadas Franco Suizo</t>
  </si>
  <si>
    <t>0.764705882352941</t>
  </si>
  <si>
    <t>0.88034188034188</t>
  </si>
  <si>
    <t>0.0263157894736841</t>
  </si>
  <si>
    <t>0.0285714285714285</t>
  </si>
  <si>
    <t>Empanadas Melu</t>
  </si>
  <si>
    <t>0.405263157894737</t>
  </si>
  <si>
    <t>0.0243277848911651</t>
  </si>
  <si>
    <t>0.126984126984127</t>
  </si>
  <si>
    <t>0.197916666666667</t>
  </si>
  <si>
    <t>0.246875</t>
  </si>
  <si>
    <t>-0.560640732265446</t>
  </si>
  <si>
    <t>Empanadas Progreso</t>
  </si>
  <si>
    <t>0.158227848101266</t>
  </si>
  <si>
    <t>-0.338630361533558</t>
  </si>
  <si>
    <t>0.225865209471767</t>
  </si>
  <si>
    <t>-0.0814814814814814</t>
  </si>
  <si>
    <t>0.269146608315098</t>
  </si>
  <si>
    <t>0.19162490294346</t>
  </si>
  <si>
    <t>0.235431235431235</t>
  </si>
  <si>
    <t>-0.125267686243296</t>
  </si>
  <si>
    <t>0.235643564356436</t>
  </si>
  <si>
    <t>Empanadas Tremendas</t>
  </si>
  <si>
    <t>0.285140562248996</t>
  </si>
  <si>
    <t>0.164044412945901</t>
  </si>
  <si>
    <t>0.183368869936034</t>
  </si>
  <si>
    <t>-0.29166380081161</t>
  </si>
  <si>
    <t>0.259701492537313</t>
  </si>
  <si>
    <t>0.416279069767442</t>
  </si>
  <si>
    <t>0.225563909774436</t>
  </si>
  <si>
    <t>-0.131449312937516</t>
  </si>
  <si>
    <t>0.194736842105263</t>
  </si>
  <si>
    <t>-0.136666666666667</t>
  </si>
  <si>
    <t>Empanadas Villa Crespo</t>
  </si>
  <si>
    <t>Empanadas y Pizzas Titi</t>
  </si>
  <si>
    <t>-0.378099173553719</t>
  </si>
  <si>
    <t>0.352941176470588</t>
  </si>
  <si>
    <t>0.941176470588235</t>
  </si>
  <si>
    <t>-0.742424242424243</t>
  </si>
  <si>
    <t>Empanadas y Tequenos Mochima</t>
  </si>
  <si>
    <t>-0.157635467980296</t>
  </si>
  <si>
    <t>-0.3625</t>
  </si>
  <si>
    <t>0.306122448979592</t>
  </si>
  <si>
    <t>0.814814814814815</t>
  </si>
  <si>
    <t>Empas World</t>
  </si>
  <si>
    <t>0.115151515151515</t>
  </si>
  <si>
    <t>-0.144444444444444</t>
  </si>
  <si>
    <t>Emperrate</t>
  </si>
  <si>
    <t>0.112185686653772</t>
  </si>
  <si>
    <t>-0.225384544533481</t>
  </si>
  <si>
    <t>0.0318047337278106</t>
  </si>
  <si>
    <t>0.146507666098807</t>
  </si>
  <si>
    <t>0.142759795570699</t>
  </si>
  <si>
    <t>0.000608790941190694</t>
  </si>
  <si>
    <t>-0.127491694352159</t>
  </si>
  <si>
    <t>En Lo de Ambar</t>
  </si>
  <si>
    <t>1.38461538461538</t>
  </si>
  <si>
    <t>2.28846153846154</t>
  </si>
  <si>
    <t>-0.543859649122807</t>
  </si>
  <si>
    <t>Enfrascados</t>
  </si>
  <si>
    <t>0.134020618556701</t>
  </si>
  <si>
    <t>-0.29160530191458</t>
  </si>
  <si>
    <t>0.228571428571429</t>
  </si>
  <si>
    <t>0.209090909090909</t>
  </si>
  <si>
    <t>-0.0852272727272728</t>
  </si>
  <si>
    <t>0.180981595092025</t>
  </si>
  <si>
    <t>-0.134435849559883</t>
  </si>
  <si>
    <t>0.174496644295302</t>
  </si>
  <si>
    <t>-0.0358321010123991</t>
  </si>
  <si>
    <t>Enoile</t>
  </si>
  <si>
    <t>-0.725672877846791</t>
  </si>
  <si>
    <t>0.0343511450381679</t>
  </si>
  <si>
    <t>-0.137786259541985</t>
  </si>
  <si>
    <t>0.0347826086956522</t>
  </si>
  <si>
    <t>0.0125603864734299</t>
  </si>
  <si>
    <t>0.0642570281124498</t>
  </si>
  <si>
    <t>0.847389558232931</t>
  </si>
  <si>
    <t>-0.208686440677966</t>
  </si>
  <si>
    <t>Enpicada</t>
  </si>
  <si>
    <t>0.33106960950764</t>
  </si>
  <si>
    <t>0.361290322580645</t>
  </si>
  <si>
    <t>0.0994152046783626</t>
  </si>
  <si>
    <t>-0.22953216374269</t>
  </si>
  <si>
    <t>0.122093023255814</t>
  </si>
  <si>
    <t>0.228112175102599</t>
  </si>
  <si>
    <t>-0.493372606774669</t>
  </si>
  <si>
    <t>Enris</t>
  </si>
  <si>
    <t>0.646090534979424</t>
  </si>
  <si>
    <t>0.0718954248366013</t>
  </si>
  <si>
    <t>-0.272058823529412</t>
  </si>
  <si>
    <t>0.0802469135802469</t>
  </si>
  <si>
    <t>0.116161616161616</t>
  </si>
  <si>
    <t>0.0103950103950105</t>
  </si>
  <si>
    <t>Enso Japan Food</t>
  </si>
  <si>
    <t>-0.462406015037594</t>
  </si>
  <si>
    <t>0.126436781609195</t>
  </si>
  <si>
    <t>-0.161950632149308</t>
  </si>
  <si>
    <t>0.0733333333333333</t>
  </si>
  <si>
    <t>-0.307916666666667</t>
  </si>
  <si>
    <t>Entre Amigos.</t>
  </si>
  <si>
    <t>-0.264367816091954</t>
  </si>
  <si>
    <t>0.877333333333333</t>
  </si>
  <si>
    <t>0.345693779904306</t>
  </si>
  <si>
    <t>-0.195767195767196</t>
  </si>
  <si>
    <t>Entre Panas Bsas</t>
  </si>
  <si>
    <t>-0.521739130434783</t>
  </si>
  <si>
    <t>0.087378640776699</t>
  </si>
  <si>
    <t>0.198335644937587</t>
  </si>
  <si>
    <t>0.258888888888889</t>
  </si>
  <si>
    <t>0.18946474086661</t>
  </si>
  <si>
    <t>0.445945945945946</t>
  </si>
  <si>
    <t>Entremuzzas</t>
  </si>
  <si>
    <t>5.42857142857143</t>
  </si>
  <si>
    <t>-0.316666666666667</t>
  </si>
  <si>
    <t>Entrepanes Ballester</t>
  </si>
  <si>
    <t>0.0253164556962025</t>
  </si>
  <si>
    <t>-0.746835443037975</t>
  </si>
  <si>
    <t>0.475409836065574</t>
  </si>
  <si>
    <t>0.4296875</t>
  </si>
  <si>
    <t>0.815602836879433</t>
  </si>
  <si>
    <t>Er Maracucho</t>
  </si>
  <si>
    <t>-0.577777777777778</t>
  </si>
  <si>
    <t>1.45522388059701</t>
  </si>
  <si>
    <t>-0.202380952380952</t>
  </si>
  <si>
    <t>Er Maracucho Al Paso</t>
  </si>
  <si>
    <t>-0.511613566289825</t>
  </si>
  <si>
    <t>-0.106995884773663</t>
  </si>
  <si>
    <t>-0.0505494505494504</t>
  </si>
  <si>
    <t>0.354166666666667</t>
  </si>
  <si>
    <t>Eretz Cantina Israeli.</t>
  </si>
  <si>
    <t>-0.357435897435897</t>
  </si>
  <si>
    <t>0.130208333333333</t>
  </si>
  <si>
    <t>0.521070075757576</t>
  </si>
  <si>
    <t>0.140350877192982</t>
  </si>
  <si>
    <t>0.0778947368421051</t>
  </si>
  <si>
    <t>0.102040816326531</t>
  </si>
  <si>
    <t>-0.272959183673469</t>
  </si>
  <si>
    <t>-0.274074074074074</t>
  </si>
  <si>
    <t>Errantes Bar</t>
  </si>
  <si>
    <t>-0.265486725663717</t>
  </si>
  <si>
    <t>0.63768115942029</t>
  </si>
  <si>
    <t>Es Ruiz</t>
  </si>
  <si>
    <t>0.125693160813309</t>
  </si>
  <si>
    <t>0.283718675191661</t>
  </si>
  <si>
    <t>0.105527638190955</t>
  </si>
  <si>
    <t>-0.147384650525354</t>
  </si>
  <si>
    <t>0.120622568093385</t>
  </si>
  <si>
    <t>0.143042430980174</t>
  </si>
  <si>
    <t>0.00828247602441155</t>
  </si>
  <si>
    <t>-0.0864197530864199</t>
  </si>
  <si>
    <t>Esdul Haedo</t>
  </si>
  <si>
    <t>0.297297297297297</t>
  </si>
  <si>
    <t>-0.0364583333333333</t>
  </si>
  <si>
    <t>Espacio Gourmet Caseros</t>
  </si>
  <si>
    <t>1.35714285714286</t>
  </si>
  <si>
    <t>1.54545454545455</t>
  </si>
  <si>
    <t>Esquina Homero Manzi Comidas</t>
  </si>
  <si>
    <t>-0.467741935483871</t>
  </si>
  <si>
    <t>Esquina Homero Manzi Pizzas</t>
  </si>
  <si>
    <t>-0.269565217391304</t>
  </si>
  <si>
    <t>Estacion de Milanesas</t>
  </si>
  <si>
    <t>1.11764705882353</t>
  </si>
  <si>
    <t>0.521739130434783</t>
  </si>
  <si>
    <t>-0.661764705882353</t>
  </si>
  <si>
    <t>Estacion de Sabores</t>
  </si>
  <si>
    <t>0.777777777777778</t>
  </si>
  <si>
    <t>Estacion Del Pancho</t>
  </si>
  <si>
    <t>-0.492857142857143</t>
  </si>
  <si>
    <t>1.77173913043478</t>
  </si>
  <si>
    <t>-0.748633879781421</t>
  </si>
  <si>
    <t>12.0714285714286</t>
  </si>
  <si>
    <t>Estacion Don Orza Pancheria</t>
  </si>
  <si>
    <t>0.021021021021021</t>
  </si>
  <si>
    <t>-0.683183183183183</t>
  </si>
  <si>
    <t>0.977148534525583</t>
  </si>
  <si>
    <t>0.0726256983240224</t>
  </si>
  <si>
    <t>0.329050279329609</t>
  </si>
  <si>
    <t>0.0860215053763441</t>
  </si>
  <si>
    <t>0.184449958643507</t>
  </si>
  <si>
    <t>-0.7578125</t>
  </si>
  <si>
    <t>0.109756097560976</t>
  </si>
  <si>
    <t>-0.0521064301552106</t>
  </si>
  <si>
    <t>0.0470085470085469</t>
  </si>
  <si>
    <t>0.260606060606061</t>
  </si>
  <si>
    <t>-0.541666666666667</t>
  </si>
  <si>
    <t>-0.6625</t>
  </si>
  <si>
    <t>0.0827067669172932</t>
  </si>
  <si>
    <t>-0.319256102285936</t>
  </si>
  <si>
    <t>0.63469387755102</t>
  </si>
  <si>
    <t>-0.214365881032548</t>
  </si>
  <si>
    <t>Estancia Don Gines</t>
  </si>
  <si>
    <t>-0.587301587301587</t>
  </si>
  <si>
    <t>0.706666666666667</t>
  </si>
  <si>
    <t>-0.118589743589744</t>
  </si>
  <si>
    <t>-0.394678492239468</t>
  </si>
  <si>
    <t>Estancias Don Carlos Villa Luro</t>
  </si>
  <si>
    <t>0.070929070929071</t>
  </si>
  <si>
    <t>-0.370320855614973</t>
  </si>
  <si>
    <t>0.169354838709677</t>
  </si>
  <si>
    <t>0.919354838709677</t>
  </si>
  <si>
    <t>0.120567375886525</t>
  </si>
  <si>
    <t>-0.288078351908139</t>
  </si>
  <si>
    <t>0.0633484162895927</t>
  </si>
  <si>
    <t>-0.0852130325814536</t>
  </si>
  <si>
    <t>0.341176470588235</t>
  </si>
  <si>
    <t>-0.17741935483871</t>
  </si>
  <si>
    <t>-0.205128205128205</t>
  </si>
  <si>
    <t>Estilita Mexica Fad Food</t>
  </si>
  <si>
    <t>1.37931034482759</t>
  </si>
  <si>
    <t>0.527777777777778</t>
  </si>
  <si>
    <t>Eterna Coffee And Brunch</t>
  </si>
  <si>
    <t>-0.34593023255814</t>
  </si>
  <si>
    <t>-0.202508960573477</t>
  </si>
  <si>
    <t>0.468421052631579</t>
  </si>
  <si>
    <t>-0.254901960784314</t>
  </si>
  <si>
    <t>Etnia Sushi</t>
  </si>
  <si>
    <t>Eze Parrilla Minutas</t>
  </si>
  <si>
    <t>Fa Song Song</t>
  </si>
  <si>
    <t>0.12037037037037</t>
  </si>
  <si>
    <t>-0.303571428571429</t>
  </si>
  <si>
    <t>0.177280550774527</t>
  </si>
  <si>
    <t>0.22636428065202</t>
  </si>
  <si>
    <t>0.170781893004115</t>
  </si>
  <si>
    <t>-0.0366574773263015</t>
  </si>
  <si>
    <t>0.15866388308977</t>
  </si>
  <si>
    <t>-0.0709560580526699</t>
  </si>
  <si>
    <t>0.232432432432432</t>
  </si>
  <si>
    <t>0.464935988620199</t>
  </si>
  <si>
    <t>-0.0666666666666667</t>
  </si>
  <si>
    <t>0.17037037037037</t>
  </si>
  <si>
    <t>0.119576719576719</t>
  </si>
  <si>
    <t>-0.00217391304347817</t>
  </si>
  <si>
    <t>-0.123904881101377</t>
  </si>
  <si>
    <t>-0.160714285714286</t>
  </si>
  <si>
    <t>8.66666666666667</t>
  </si>
  <si>
    <t>-0.368421052631579</t>
  </si>
  <si>
    <t>Falafelandia</t>
  </si>
  <si>
    <t>-0.819047619047619</t>
  </si>
  <si>
    <t>1.47058823529412</t>
  </si>
  <si>
    <t>Faluri</t>
  </si>
  <si>
    <t>4.58333333333333</t>
  </si>
  <si>
    <t>-0.514824797843666</t>
  </si>
  <si>
    <t>Famaillá Empanadas Tucumanas</t>
  </si>
  <si>
    <t>1.98076923076923</t>
  </si>
  <si>
    <t>-0.430894308943089</t>
  </si>
  <si>
    <t>-0.78974358974359</t>
  </si>
  <si>
    <t>Famulari</t>
  </si>
  <si>
    <t>0.454545454545454</t>
  </si>
  <si>
    <t>2.81818181818182</t>
  </si>
  <si>
    <t>Farbatto Helados Almagro</t>
  </si>
  <si>
    <t>0.0934579439252336</t>
  </si>
  <si>
    <t>1.30529595015576</t>
  </si>
  <si>
    <t>-0.275261324041812</t>
  </si>
  <si>
    <t>-0.393491124260355</t>
  </si>
  <si>
    <t>0.0558659217877095</t>
  </si>
  <si>
    <t>0.452513966480447</t>
  </si>
  <si>
    <t>1.16969696969697</t>
  </si>
  <si>
    <t>Fare Pinsa y Vermu</t>
  </si>
  <si>
    <t>-0.17379679144385</t>
  </si>
  <si>
    <t>-0.0740740740740741</t>
  </si>
  <si>
    <t>Farfalla Pastas Italianas</t>
  </si>
  <si>
    <t>0.157303370786517</t>
  </si>
  <si>
    <t>-0.31526768010575</t>
  </si>
  <si>
    <t>0.168421052631579</t>
  </si>
  <si>
    <t>0.0706766917293233</t>
  </si>
  <si>
    <t>-0.0686274509803921</t>
  </si>
  <si>
    <t>0.59375</t>
  </si>
  <si>
    <t>Farfur</t>
  </si>
  <si>
    <t>-0.0401785714285715</t>
  </si>
  <si>
    <t>0.115740740740741</t>
  </si>
  <si>
    <t>0.437621832358675</t>
  </si>
  <si>
    <t>-0.122139037433155</t>
  </si>
  <si>
    <t>0.0737327188940092</t>
  </si>
  <si>
    <t>-0.27431481930633</t>
  </si>
  <si>
    <t>1.35869565217391</t>
  </si>
  <si>
    <t>Fat Factory</t>
  </si>
  <si>
    <t>-0.473684210526316</t>
  </si>
  <si>
    <t>2.06976744186046</t>
  </si>
  <si>
    <t>0.0288461538461538</t>
  </si>
  <si>
    <t>0.240384615384615</t>
  </si>
  <si>
    <t>1.03921568627451</t>
  </si>
  <si>
    <t>Féca - Boyacá</t>
  </si>
  <si>
    <t>0.1953125</t>
  </si>
  <si>
    <t>-0.0757042253521127</t>
  </si>
  <si>
    <t>0.133651551312649</t>
  </si>
  <si>
    <t>-0.241605150691014</t>
  </si>
  <si>
    <t>0.147368421052632</t>
  </si>
  <si>
    <t>0.102631578947368</t>
  </si>
  <si>
    <t>0.163461538461538</t>
  </si>
  <si>
    <t>0.109203296703297</t>
  </si>
  <si>
    <t>Feel in Pita</t>
  </si>
  <si>
    <t>-0.430340557275542</t>
  </si>
  <si>
    <t>0.226600985221675</t>
  </si>
  <si>
    <t>-0.0328006728343146</t>
  </si>
  <si>
    <t>0.329032258064516</t>
  </si>
  <si>
    <t>0.45203366058906</t>
  </si>
  <si>
    <t>0.269662921348315</t>
  </si>
  <si>
    <t>-0.180436219431593</t>
  </si>
  <si>
    <t>0.338028169014085</t>
  </si>
  <si>
    <t>0.253521126760563</t>
  </si>
  <si>
    <t>Felices Pastas</t>
  </si>
  <si>
    <t>0.488095238095238</t>
  </si>
  <si>
    <t>Felina.</t>
  </si>
  <si>
    <t>0.116501116501116</t>
  </si>
  <si>
    <t>-0.0912244190079778</t>
  </si>
  <si>
    <t>0.18140589569161</t>
  </si>
  <si>
    <t>0.124716553287982</t>
  </si>
  <si>
    <t>0.0529494382022472</t>
  </si>
  <si>
    <t>0.131386861313869</t>
  </si>
  <si>
    <t>-0.312151137827394</t>
  </si>
  <si>
    <t>Feniix Pizzeria</t>
  </si>
  <si>
    <t>-0.136363636363636</t>
  </si>
  <si>
    <t>1.14814814814815</t>
  </si>
  <si>
    <t>-0.731707317073171</t>
  </si>
  <si>
    <t>1.73333333333333</t>
  </si>
  <si>
    <t>Fenix Virreyes</t>
  </si>
  <si>
    <t>0.963636363636364</t>
  </si>
  <si>
    <t>2.66666666666667</t>
  </si>
  <si>
    <t>-0.0285714285714287</t>
  </si>
  <si>
    <t>-0.440860215053763</t>
  </si>
  <si>
    <t>0.064516129032258</t>
  </si>
  <si>
    <t>Fergus Ar</t>
  </si>
  <si>
    <t>1.14736842105263</t>
  </si>
  <si>
    <t>-0.736111111111111</t>
  </si>
  <si>
    <t>Ferreiro Pizzeria</t>
  </si>
  <si>
    <t>-0.226190476190476</t>
  </si>
  <si>
    <t>-0.184573002754821</t>
  </si>
  <si>
    <t>0.341463414634146</t>
  </si>
  <si>
    <t>0.408536585365854</t>
  </si>
  <si>
    <t>-0.72108843537415</t>
  </si>
  <si>
    <t>Fest Green</t>
  </si>
  <si>
    <t>-0.10077519379845</t>
  </si>
  <si>
    <t>0.897058823529412</t>
  </si>
  <si>
    <t>Festín</t>
  </si>
  <si>
    <t>-0.577142857142857</t>
  </si>
  <si>
    <t>-0.13768115942029</t>
  </si>
  <si>
    <t>0.282229965156794</t>
  </si>
  <si>
    <t>-0.460526315789474</t>
  </si>
  <si>
    <t>Feylo Cafe</t>
  </si>
  <si>
    <t>0.647619047619048</t>
  </si>
  <si>
    <t>0.288759689922481</t>
  </si>
  <si>
    <t>0.0635838150289017</t>
  </si>
  <si>
    <t>-0.184007707129094</t>
  </si>
  <si>
    <t>1.62121212121212</t>
  </si>
  <si>
    <t>Fiambrería en Familia</t>
  </si>
  <si>
    <t>-0.366233766233766</t>
  </si>
  <si>
    <t>0.278260869565217</t>
  </si>
  <si>
    <t>0.16040703052729</t>
  </si>
  <si>
    <t>0.260869565217391</t>
  </si>
  <si>
    <t>-0.0625</t>
  </si>
  <si>
    <t>0.237442922374429</t>
  </si>
  <si>
    <t>-0.0898021308980213</t>
  </si>
  <si>
    <t>0.13387573964497</t>
  </si>
  <si>
    <t>Fidemar Sushi Lomas Del Mirador</t>
  </si>
  <si>
    <t>1.08108108108108</t>
  </si>
  <si>
    <t>-0.1125</t>
  </si>
  <si>
    <t>0.179361179361179</t>
  </si>
  <si>
    <t>-0.408675799086758</t>
  </si>
  <si>
    <t>-0.255102040816327</t>
  </si>
  <si>
    <t>Fidemar Sushi Villa Madero</t>
  </si>
  <si>
    <t>2.92307692307692</t>
  </si>
  <si>
    <t>0.051948051948052</t>
  </si>
  <si>
    <t>-0.324675324675325</t>
  </si>
  <si>
    <t>-0.694444444444445</t>
  </si>
  <si>
    <t>Fifi Almacen</t>
  </si>
  <si>
    <t>0.120689655172414</t>
  </si>
  <si>
    <t>2.86206896551724</t>
  </si>
  <si>
    <t>-0.30952380952381</t>
  </si>
  <si>
    <t>Fifty 50 Burger</t>
  </si>
  <si>
    <t>0.00961538461538462</t>
  </si>
  <si>
    <t>-0.269230769230769</t>
  </si>
  <si>
    <t>1.06451612903226</t>
  </si>
  <si>
    <t>2.57692307692308</t>
  </si>
  <si>
    <t>Fifty 50 Sushi</t>
  </si>
  <si>
    <t>0.289473684210526</t>
  </si>
  <si>
    <t>0.0957446808510638</t>
  </si>
  <si>
    <t>3.06914893617021</t>
  </si>
  <si>
    <t>-0.633528265107212</t>
  </si>
  <si>
    <t>Fillippo Helados</t>
  </si>
  <si>
    <t>2.84</t>
  </si>
  <si>
    <t>Finca Gonzalez</t>
  </si>
  <si>
    <t>-0.466981132075472</t>
  </si>
  <si>
    <t>-0.0900735294117647</t>
  </si>
  <si>
    <t>0.511111111111111</t>
  </si>
  <si>
    <t>Fiorentina Colegiales</t>
  </si>
  <si>
    <t>0.155038759689922</t>
  </si>
  <si>
    <t>0.327519379844961</t>
  </si>
  <si>
    <t>0.0808823529411765</t>
  </si>
  <si>
    <t>-0.390560875512996</t>
  </si>
  <si>
    <t>0.116981132075472</t>
  </si>
  <si>
    <t>0.44631217838765</t>
  </si>
  <si>
    <t>-0.232837055417701</t>
  </si>
  <si>
    <t>-0.0115207373271889</t>
  </si>
  <si>
    <t>Fiorentina Palermo</t>
  </si>
  <si>
    <t>-0.0945054945054944</t>
  </si>
  <si>
    <t>0.0853080568720379</t>
  </si>
  <si>
    <t>0.549763033175355</t>
  </si>
  <si>
    <t>-0.398860398860399</t>
  </si>
  <si>
    <t>-0.271028037383178</t>
  </si>
  <si>
    <t>0.963302752293578</t>
  </si>
  <si>
    <t>Fiorentina Villa Crespo</t>
  </si>
  <si>
    <t>0.0968586387434555</t>
  </si>
  <si>
    <t>-0.21363918715059</t>
  </si>
  <si>
    <t>0.0741350906095552</t>
  </si>
  <si>
    <t>-0.183115228000373</t>
  </si>
  <si>
    <t>0.105855855855856</t>
  </si>
  <si>
    <t>0.427877877877878</t>
  </si>
  <si>
    <t>0.0953488372093023</t>
  </si>
  <si>
    <t>-0.0992577931716971</t>
  </si>
  <si>
    <t>0.112820512820513</t>
  </si>
  <si>
    <t>0.183239524702939</t>
  </si>
  <si>
    <t>Fiori</t>
  </si>
  <si>
    <t>0.853968253968254</t>
  </si>
  <si>
    <t>-0.178947368421053</t>
  </si>
  <si>
    <t>-0.539393939393939</t>
  </si>
  <si>
    <t>5.54761904761905</t>
  </si>
  <si>
    <t>Fiorire</t>
  </si>
  <si>
    <t>0.616161616161616</t>
  </si>
  <si>
    <t>-0.223529411764706</t>
  </si>
  <si>
    <t>0.245901639344262</t>
  </si>
  <si>
    <t>0.39344262295082</t>
  </si>
  <si>
    <t>-0.186666666666667</t>
  </si>
  <si>
    <t>Fiorita</t>
  </si>
  <si>
    <t>-0.32051282051282</t>
  </si>
  <si>
    <t>-0.224806201550388</t>
  </si>
  <si>
    <t>-0.57843137254902</t>
  </si>
  <si>
    <t>3.63636363636364</t>
  </si>
  <si>
    <t>Fiume Helados y Cafe</t>
  </si>
  <si>
    <t>-0.800853485064011</t>
  </si>
  <si>
    <t>0.110294117647059</t>
  </si>
  <si>
    <t>0.355042016806723</t>
  </si>
  <si>
    <t>-0.0456140350877193</t>
  </si>
  <si>
    <t>0.85546875</t>
  </si>
  <si>
    <t>-0.232</t>
  </si>
  <si>
    <t>Flamingo Helados</t>
  </si>
  <si>
    <t>0.175925925925926</t>
  </si>
  <si>
    <t>0.301851851851852</t>
  </si>
  <si>
    <t>-0.0311004784688996</t>
  </si>
  <si>
    <t>-0.629473684210526</t>
  </si>
  <si>
    <t>Flamingo Postres</t>
  </si>
  <si>
    <t>0.964285714285714</t>
  </si>
  <si>
    <t>2.01474926253687</t>
  </si>
  <si>
    <t>-0.596428571428571</t>
  </si>
  <si>
    <t>-0.621621621621622</t>
  </si>
  <si>
    <t>Flodeis</t>
  </si>
  <si>
    <t>-0.121951219512195</t>
  </si>
  <si>
    <t>0.231231231231231</t>
  </si>
  <si>
    <t>-0.794444444444445</t>
  </si>
  <si>
    <t>Flora Medialunas</t>
  </si>
  <si>
    <t>0.211678832116788</t>
  </si>
  <si>
    <t>-0.195620437956204</t>
  </si>
  <si>
    <t>0.0722222222222222</t>
  </si>
  <si>
    <t>0.163793103448276</t>
  </si>
  <si>
    <t>-0.344827586206897</t>
  </si>
  <si>
    <t>0.291390728476821</t>
  </si>
  <si>
    <t>0.779017079121645</t>
  </si>
  <si>
    <t>-0.237373737373737</t>
  </si>
  <si>
    <t>Florinda Coffee House</t>
  </si>
  <si>
    <t>-0.41304347826087</t>
  </si>
  <si>
    <t>-0.616666666666667</t>
  </si>
  <si>
    <t>Fm Pizzas y Empanadas</t>
  </si>
  <si>
    <t>Focca Foccaceria</t>
  </si>
  <si>
    <t>0.0471698113207547</t>
  </si>
  <si>
    <t>2.30188679245283</t>
  </si>
  <si>
    <t>-0.442105263157895</t>
  </si>
  <si>
    <t>0.753846153846154</t>
  </si>
  <si>
    <t>Foga Ahumados</t>
  </si>
  <si>
    <t>-0.0612244897959184</t>
  </si>
  <si>
    <t>0.0775862068965517</t>
  </si>
  <si>
    <t>0.30926724137931</t>
  </si>
  <si>
    <t>0.0894308943089431</t>
  </si>
  <si>
    <t>0.152664859981933</t>
  </si>
  <si>
    <t>-0.444381705251271</t>
  </si>
  <si>
    <t>-0.0852272727272726</t>
  </si>
  <si>
    <t>Formaggio Pizzas y Empanadas</t>
  </si>
  <si>
    <t>Fornaro</t>
  </si>
  <si>
    <t>-0.547368421052632</t>
  </si>
  <si>
    <t>-0.185909980430528</t>
  </si>
  <si>
    <t>-0.478571428571429</t>
  </si>
  <si>
    <t>1.25806451612903</t>
  </si>
  <si>
    <t>0.572463768115942</t>
  </si>
  <si>
    <t>Forno di Paolo</t>
  </si>
  <si>
    <t>-0.144927536231884</t>
  </si>
  <si>
    <t>-0.075776397515528</t>
  </si>
  <si>
    <t>0.557291666666667</t>
  </si>
  <si>
    <t>Fornole</t>
  </si>
  <si>
    <t>0.268292682926829</t>
  </si>
  <si>
    <t>8.92682926829268</t>
  </si>
  <si>
    <t>-0.522144522144522</t>
  </si>
  <si>
    <t>Fortin Salteno</t>
  </si>
  <si>
    <t>0.431818181818182</t>
  </si>
  <si>
    <t>0.217054263565891</t>
  </si>
  <si>
    <t>-0.407500523779594</t>
  </si>
  <si>
    <t>0.364341085271318</t>
  </si>
  <si>
    <t>0.678571428571428</t>
  </si>
  <si>
    <t>0.287769784172662</t>
  </si>
  <si>
    <t>-0.210163783866524</t>
  </si>
  <si>
    <t>1.31666666666667</t>
  </si>
  <si>
    <t>-0.208791208791209</t>
  </si>
  <si>
    <t>-0.0691489361702127</t>
  </si>
  <si>
    <t>0.484210526315789</t>
  </si>
  <si>
    <t>-0.756410256410256</t>
  </si>
  <si>
    <t>Forza Sanguchito</t>
  </si>
  <si>
    <t>0.147959183673469</t>
  </si>
  <si>
    <t>0.630769230769231</t>
  </si>
  <si>
    <t>-0.646739130434783</t>
  </si>
  <si>
    <t>1.55555555555556</t>
  </si>
  <si>
    <t>-0.470588235294118</t>
  </si>
  <si>
    <t>Franka Co</t>
  </si>
  <si>
    <t>Fratello Pizza Al Taglio</t>
  </si>
  <si>
    <t>1.43243243243243</t>
  </si>
  <si>
    <t>0.236842105263158</t>
  </si>
  <si>
    <t>Fredy Sandwiches Miga</t>
  </si>
  <si>
    <t>1.27586206896552</t>
  </si>
  <si>
    <t>freeport</t>
  </si>
  <si>
    <t>-0.619047619047619</t>
  </si>
  <si>
    <t>French Cookie</t>
  </si>
  <si>
    <t>-0.611111111111111</t>
  </si>
  <si>
    <t>Frescolatto</t>
  </si>
  <si>
    <t>-0.264150943396226</t>
  </si>
  <si>
    <t>0.0743801652892562</t>
  </si>
  <si>
    <t>-0.303531179564237</t>
  </si>
  <si>
    <t>0.108820160366552</t>
  </si>
  <si>
    <t>-0.494791666666667</t>
  </si>
  <si>
    <t>2.27272727272727</t>
  </si>
  <si>
    <t>Fresh Green</t>
  </si>
  <si>
    <t>-0.428994082840237</t>
  </si>
  <si>
    <t>1.21951219512195</t>
  </si>
  <si>
    <t>-0.29004329004329</t>
  </si>
  <si>
    <t>0.358823529411765</t>
  </si>
  <si>
    <t>Freszia Helados</t>
  </si>
  <si>
    <t>-0.234285714285714</t>
  </si>
  <si>
    <t>-0.392207792207792</t>
  </si>
  <si>
    <t>0.459183673469388</t>
  </si>
  <si>
    <t>0.00478468899521528</t>
  </si>
  <si>
    <t>Frickman</t>
  </si>
  <si>
    <t>0.142292490118577</t>
  </si>
  <si>
    <t>0.0546384561729832</t>
  </si>
  <si>
    <t>-0.0773398094526434</t>
  </si>
  <si>
    <t>0.134078212290503</t>
  </si>
  <si>
    <t>0.231081767394617</t>
  </si>
  <si>
    <t>-0.337037037037037</t>
  </si>
  <si>
    <t>0.110552763819095</t>
  </si>
  <si>
    <t>0.243718592964824</t>
  </si>
  <si>
    <t>Frijolito</t>
  </si>
  <si>
    <t>-0.593301435406699</t>
  </si>
  <si>
    <t>0.111969111969112</t>
  </si>
  <si>
    <t>Frosty Fun</t>
  </si>
  <si>
    <t>Frutos Del Pacifico</t>
  </si>
  <si>
    <t>-0.283333333333333</t>
  </si>
  <si>
    <t>1.36842105263158</t>
  </si>
  <si>
    <t>-0.570621468926554</t>
  </si>
  <si>
    <t>2.47058823529412</t>
  </si>
  <si>
    <t>0.608695652173913</t>
  </si>
  <si>
    <t>-0.174603174603175</t>
  </si>
  <si>
    <t>-0.227941176470588</t>
  </si>
  <si>
    <t>-0.244444444444445</t>
  </si>
  <si>
    <t>Fuego y Muzza</t>
  </si>
  <si>
    <t>0.868852459016394</t>
  </si>
  <si>
    <t>0.592592592592593</t>
  </si>
  <si>
    <t>0.201970443349754</t>
  </si>
  <si>
    <t>-0.0736787690810679</t>
  </si>
  <si>
    <t>0.170149253731343</t>
  </si>
  <si>
    <t>-0.214179104477612</t>
  </si>
  <si>
    <t>0.0883690708252111</t>
  </si>
  <si>
    <t>0.140710382513661</t>
  </si>
  <si>
    <t>-0.24016393442623</t>
  </si>
  <si>
    <t>-0.251916198262647</t>
  </si>
  <si>
    <t>Fujisan</t>
  </si>
  <si>
    <t>0.236220472440945</t>
  </si>
  <si>
    <t>-0.326771653543307</t>
  </si>
  <si>
    <t>0.292929292929293</t>
  </si>
  <si>
    <t>0.193021120293848</t>
  </si>
  <si>
    <t>0.337662337662338</t>
  </si>
  <si>
    <t>0.152709359605911</t>
  </si>
  <si>
    <t>0.304093567251462</t>
  </si>
  <si>
    <t>-0.0994152046783626</t>
  </si>
  <si>
    <t>0.271186440677966</t>
  </si>
  <si>
    <t>-0.108213820078227</t>
  </si>
  <si>
    <t>FUKAI SUSHI BA</t>
  </si>
  <si>
    <t>0.734782608695652</t>
  </si>
  <si>
    <t>0.195652173913043</t>
  </si>
  <si>
    <t>0.0522875816993463</t>
  </si>
  <si>
    <t>-0.19047619047619</t>
  </si>
  <si>
    <t>-0.767827529021559</t>
  </si>
  <si>
    <t>0.111702127659574</t>
  </si>
  <si>
    <t>2.74202127659574</t>
  </si>
  <si>
    <t>-0.0126050420168067</t>
  </si>
  <si>
    <t>0.31501272264631</t>
  </si>
  <si>
    <t>0.0268756998880179</t>
  </si>
  <si>
    <t>Funga</t>
  </si>
  <si>
    <t>0.827956989247312</t>
  </si>
  <si>
    <t>0.138775510204082</t>
  </si>
  <si>
    <t>-0.02</t>
  </si>
  <si>
    <t>Fungaria</t>
  </si>
  <si>
    <t>-0.581818181818182</t>
  </si>
  <si>
    <t>Galeria Pastel</t>
  </si>
  <si>
    <t>0.487179487179487</t>
  </si>
  <si>
    <t>-0.367816091954023</t>
  </si>
  <si>
    <t>Gamas Panaderia y Café</t>
  </si>
  <si>
    <t>-0.373626373626374</t>
  </si>
  <si>
    <t>0.0763358778625954</t>
  </si>
  <si>
    <t>0.254089422028353</t>
  </si>
  <si>
    <t>-0.0902777777777778</t>
  </si>
  <si>
    <t>-0.151515151515151</t>
  </si>
  <si>
    <t>Garage Pizza</t>
  </si>
  <si>
    <t>2.18518518518518</t>
  </si>
  <si>
    <t>Garay Parrilla</t>
  </si>
  <si>
    <t>0.0410958904109589</t>
  </si>
  <si>
    <t>0.664383561643836</t>
  </si>
  <si>
    <t>Geiko Sushi Burzaco</t>
  </si>
  <si>
    <t>Gelato Di Vallio</t>
  </si>
  <si>
    <t>-0.0769230769230768</t>
  </si>
  <si>
    <t>-0.638888888888889</t>
  </si>
  <si>
    <t>General</t>
  </si>
  <si>
    <t>Genoma Urbano</t>
  </si>
  <si>
    <t>GF CHACARITA</t>
  </si>
  <si>
    <t>0.135802469135802</t>
  </si>
  <si>
    <t>-0.0461538461538461</t>
  </si>
  <si>
    <t>-0.252873563218391</t>
  </si>
  <si>
    <t>0.0224719101123595</t>
  </si>
  <si>
    <t>-0.348314606741573</t>
  </si>
  <si>
    <t>Ginger Sushi</t>
  </si>
  <si>
    <t>0.298076923076923</t>
  </si>
  <si>
    <t>-0.162907268170426</t>
  </si>
  <si>
    <t>-0.139344262295082</t>
  </si>
  <si>
    <t>0.48953488372093</t>
  </si>
  <si>
    <t>0.224489795918367</t>
  </si>
  <si>
    <t>0.838678328474247</t>
  </si>
  <si>
    <t>Gino el Capo</t>
  </si>
  <si>
    <t>0.215976331360947</t>
  </si>
  <si>
    <t>-0.121815247689374</t>
  </si>
  <si>
    <t>0.2128</t>
  </si>
  <si>
    <t>-0.0191854545454546</t>
  </si>
  <si>
    <t>0.190944881889764</t>
  </si>
  <si>
    <t>-0.102702622698478</t>
  </si>
  <si>
    <t>0.203288490284006</t>
  </si>
  <si>
    <t>0.0646448769512891</t>
  </si>
  <si>
    <t>-0.400107604017217</t>
  </si>
  <si>
    <t>Gino Helados</t>
  </si>
  <si>
    <t>1.00226244343891</t>
  </si>
  <si>
    <t>0.0281124497991968</t>
  </si>
  <si>
    <t>-0.147255689424364</t>
  </si>
  <si>
    <t>0.0262008733624454</t>
  </si>
  <si>
    <t>-0.0679975046787274</t>
  </si>
  <si>
    <t>0.0180995475113122</t>
  </si>
  <si>
    <t>-0.30920060331825</t>
  </si>
  <si>
    <t>2.81034482758621</t>
  </si>
  <si>
    <t>Glace Helados Devoto</t>
  </si>
  <si>
    <t>-0.579365079365079</t>
  </si>
  <si>
    <t>Gladys Mizraji Kosher</t>
  </si>
  <si>
    <t>5.08571428571429</t>
  </si>
  <si>
    <t>0.340996168582375</t>
  </si>
  <si>
    <t>-0.797674418604651</t>
  </si>
  <si>
    <t>5.02</t>
  </si>
  <si>
    <t>Glam Coffe</t>
  </si>
  <si>
    <t>-0.375</t>
  </si>
  <si>
    <t>-0.135593220338983</t>
  </si>
  <si>
    <t>-0.438095238095238</t>
  </si>
  <si>
    <t>-0.181818181818182</t>
  </si>
  <si>
    <t>Glaseado Cookies</t>
  </si>
  <si>
    <t>0.0428134556574924</t>
  </si>
  <si>
    <t>0.120285423037717</t>
  </si>
  <si>
    <t>0.0240641711229947</t>
  </si>
  <si>
    <t>-0.448930481283422</t>
  </si>
  <si>
    <t>0.013840830449827</t>
  </si>
  <si>
    <t>Glaseado Cookies &amp; Donuts</t>
  </si>
  <si>
    <t>-0.140243902439024</t>
  </si>
  <si>
    <t>0.0734939759036145</t>
  </si>
  <si>
    <t>0.0656626506024097</t>
  </si>
  <si>
    <t>0.108040201005025</t>
  </si>
  <si>
    <t>0.470055194002801</t>
  </si>
  <si>
    <t>0.104252400548697</t>
  </si>
  <si>
    <t>-0.0350591763167129</t>
  </si>
  <si>
    <t>0.0590909090909091</t>
  </si>
  <si>
    <t>-0.433193779904306</t>
  </si>
  <si>
    <t>Gluck Caballito</t>
  </si>
  <si>
    <t>-0.413793103448276</t>
  </si>
  <si>
    <t>0.056</t>
  </si>
  <si>
    <t>-0.3734335839599</t>
  </si>
  <si>
    <t>0.436974789915966</t>
  </si>
  <si>
    <t>0.220512820512821</t>
  </si>
  <si>
    <t>Glumy</t>
  </si>
  <si>
    <t>-0.394796380090498</t>
  </si>
  <si>
    <t>0.179775280898876</t>
  </si>
  <si>
    <t>0.354307116104869</t>
  </si>
  <si>
    <t>0.318181818181818</t>
  </si>
  <si>
    <t>0.769886363636364</t>
  </si>
  <si>
    <t>-0.380281690140845</t>
  </si>
  <si>
    <t>-0.47172619047619</t>
  </si>
  <si>
    <t>0.128654970760234</t>
  </si>
  <si>
    <t>-0.146484096419912</t>
  </si>
  <si>
    <t>-0.0747217806041335</t>
  </si>
  <si>
    <t>0.168367346938776</t>
  </si>
  <si>
    <t>0.431122448979592</t>
  </si>
  <si>
    <t>0.0827020202020202</t>
  </si>
  <si>
    <t>-0.256174334140436</t>
  </si>
  <si>
    <t>Gluten Free Point</t>
  </si>
  <si>
    <t>-0.315454545454545</t>
  </si>
  <si>
    <t>0.169329073482428</t>
  </si>
  <si>
    <t>-0.128574768175797</t>
  </si>
  <si>
    <t>0.195918367346939</t>
  </si>
  <si>
    <t>0.157027339237582</t>
  </si>
  <si>
    <t>0.187772925764192</t>
  </si>
  <si>
    <t>-0.0415756914119359</t>
  </si>
  <si>
    <t>0.113475177304965</t>
  </si>
  <si>
    <t>-0.39567870691077</t>
  </si>
  <si>
    <t>Goat Crack Del Delivery</t>
  </si>
  <si>
    <t>1.40056818181818</t>
  </si>
  <si>
    <t>0.168831168831169</t>
  </si>
  <si>
    <t>0.099009900990099</t>
  </si>
  <si>
    <t>-0.413556740289414</t>
  </si>
  <si>
    <t>-0.278571428571429</t>
  </si>
  <si>
    <t>God Burger..</t>
  </si>
  <si>
    <t>0.0351288056206089</t>
  </si>
  <si>
    <t>0.0778996672007888</t>
  </si>
  <si>
    <t>0.045766590389016</t>
  </si>
  <si>
    <t>0.110602593440122</t>
  </si>
  <si>
    <t>0.0257352941176471</t>
  </si>
  <si>
    <t>-0.437683823529412</t>
  </si>
  <si>
    <t>Golden Sushi</t>
  </si>
  <si>
    <t>Good Dog - Benavidez</t>
  </si>
  <si>
    <t>-0.286885245901639</t>
  </si>
  <si>
    <t>-0.06</t>
  </si>
  <si>
    <t>0.0099009900990099</t>
  </si>
  <si>
    <t>-0.504950495049505</t>
  </si>
  <si>
    <t>0.0309278350515464</t>
  </si>
  <si>
    <t>2.12371134020619</t>
  </si>
  <si>
    <t>0.53968253968254</t>
  </si>
  <si>
    <t>Gordis</t>
  </si>
  <si>
    <t>0.917808219178082</t>
  </si>
  <si>
    <t>-0.342857142857143</t>
  </si>
  <si>
    <t>-0.302325581395349</t>
  </si>
  <si>
    <t>1.7741935483871</t>
  </si>
  <si>
    <t>Gordostruck</t>
  </si>
  <si>
    <t>Gourmet Criollo</t>
  </si>
  <si>
    <t>Gourmet Hunho</t>
  </si>
  <si>
    <t>-0.0133333333333334</t>
  </si>
  <si>
    <t>-0.594871794871795</t>
  </si>
  <si>
    <t>0.0534979423868312</t>
  </si>
  <si>
    <t>-0.452702702702703</t>
  </si>
  <si>
    <t>Gourmet Lian</t>
  </si>
  <si>
    <t>0.0111111111111111</t>
  </si>
  <si>
    <t>0.144444444444445</t>
  </si>
  <si>
    <t>1.20408163265306</t>
  </si>
  <si>
    <t>Gracias Madre</t>
  </si>
  <si>
    <t>0.117088607594937</t>
  </si>
  <si>
    <t>0.371888185654008</t>
  </si>
  <si>
    <t>0.10171568627451</t>
  </si>
  <si>
    <t>-0.121771879483501</t>
  </si>
  <si>
    <t>0.124260355029586</t>
  </si>
  <si>
    <t>0.22164397233906</t>
  </si>
  <si>
    <t>0.135238095238095</t>
  </si>
  <si>
    <t>0.0883446712018141</t>
  </si>
  <si>
    <t>0.128630705394191</t>
  </si>
  <si>
    <t>-0.0488574601133775</t>
  </si>
  <si>
    <t>Gramo Caffe</t>
  </si>
  <si>
    <t>-0.0714285714285714</t>
  </si>
  <si>
    <t>0.482352941176471</t>
  </si>
  <si>
    <t>Gran Bar Danzon</t>
  </si>
  <si>
    <t>2.58333333333333</t>
  </si>
  <si>
    <t>Gran Pablo Ba</t>
  </si>
  <si>
    <t>-0.169230769230769</t>
  </si>
  <si>
    <t>-0.122448979591837</t>
  </si>
  <si>
    <t>Grana Pasteleria</t>
  </si>
  <si>
    <t>-0.390810810810811</t>
  </si>
  <si>
    <t>0.125448028673835</t>
  </si>
  <si>
    <t>-0.023109243697479</t>
  </si>
  <si>
    <t>0.208888888888889</t>
  </si>
  <si>
    <t>-0.0850000000000001</t>
  </si>
  <si>
    <t>-0.393939393939394</t>
  </si>
  <si>
    <t>0.447368421052632</t>
  </si>
  <si>
    <t>Green And Sea</t>
  </si>
  <si>
    <t>-0.212121212121212</t>
  </si>
  <si>
    <t>-0.131944444444444</t>
  </si>
  <si>
    <t>Green Factory</t>
  </si>
  <si>
    <t>0.206081081081081</t>
  </si>
  <si>
    <t>0.797752808988764</t>
  </si>
  <si>
    <t>0.483333333333333</t>
  </si>
  <si>
    <t>-0.261904761904762</t>
  </si>
  <si>
    <t>Green Food Villa Dominico</t>
  </si>
  <si>
    <t>1.27450980392157</t>
  </si>
  <si>
    <t>Green Grove</t>
  </si>
  <si>
    <t>-0.739495798319328</t>
  </si>
  <si>
    <t>0.580459770114943</t>
  </si>
  <si>
    <t>-0.378571428571429</t>
  </si>
  <si>
    <t>Greg &amp; Luis Café de Especialidad</t>
  </si>
  <si>
    <t>-0.736170212765957</t>
  </si>
  <si>
    <t>0.906779661016949</t>
  </si>
  <si>
    <t>0.268817204301075</t>
  </si>
  <si>
    <t>-0.630952380952381</t>
  </si>
  <si>
    <t>Guala Pizzeria</t>
  </si>
  <si>
    <t>0.8125</t>
  </si>
  <si>
    <t>-0.426356589147287</t>
  </si>
  <si>
    <t>0.535714285714286</t>
  </si>
  <si>
    <t>Guayoyo Comida Venezolana</t>
  </si>
  <si>
    <t>1.07317073170732</t>
  </si>
  <si>
    <t>-0.211940298507463</t>
  </si>
  <si>
    <t>-0.106666666666667</t>
  </si>
  <si>
    <t>Guido Pasta</t>
  </si>
  <si>
    <t>-0.0763888888888888</t>
  </si>
  <si>
    <t>0.578947368421053</t>
  </si>
  <si>
    <t>Guiri Burgers</t>
  </si>
  <si>
    <t>-0.431578947368421</t>
  </si>
  <si>
    <t>-0.131578947368421</t>
  </si>
  <si>
    <t>Guli Cafe</t>
  </si>
  <si>
    <t>-0.565217391304348</t>
  </si>
  <si>
    <t>Gurrufio Deli</t>
  </si>
  <si>
    <t>0.950617283950617</t>
  </si>
  <si>
    <t>0.0214285714285713</t>
  </si>
  <si>
    <t>0.343434343434343</t>
  </si>
  <si>
    <t>Gusto's</t>
  </si>
  <si>
    <t>0.818181818181818</t>
  </si>
  <si>
    <t>Gut Gut Coffee Food</t>
  </si>
  <si>
    <t>-0.0693877551020408</t>
  </si>
  <si>
    <t>-0.488372093023256</t>
  </si>
  <si>
    <t>Guxto</t>
  </si>
  <si>
    <t>-0.257142857142857</t>
  </si>
  <si>
    <t>Gwiyomi</t>
  </si>
  <si>
    <t>0.189422355588897</t>
  </si>
  <si>
    <t>0.146825396825397</t>
  </si>
  <si>
    <t>0.154210758377425</t>
  </si>
  <si>
    <t>0.142011834319527</t>
  </si>
  <si>
    <t>-0.0327842635534943</t>
  </si>
  <si>
    <t>0.198795180722892</t>
  </si>
  <si>
    <t>0.399849397590361</t>
  </si>
  <si>
    <t>-0.350928641251222</t>
  </si>
  <si>
    <t>Häagen-Dazs</t>
  </si>
  <si>
    <t>0.147138964577657</t>
  </si>
  <si>
    <t>-0.0889274213524895</t>
  </si>
  <si>
    <t>0.152985074626866</t>
  </si>
  <si>
    <t>-0.0561109546606589</t>
  </si>
  <si>
    <t>0.134932533733133</t>
  </si>
  <si>
    <t>-0.118001974622445</t>
  </si>
  <si>
    <t>0.149847094801223</t>
  </si>
  <si>
    <t>0.110533469249066</t>
  </si>
  <si>
    <t>0.13963963963964</t>
  </si>
  <si>
    <t>-0.068119139547711</t>
  </si>
  <si>
    <t>Haiku</t>
  </si>
  <si>
    <t>0.315789473684211</t>
  </si>
  <si>
    <t>9.42105263157895</t>
  </si>
  <si>
    <t>-0.792857142857143</t>
  </si>
  <si>
    <t>0.0551470588235294</t>
  </si>
  <si>
    <t>0.376169786096257</t>
  </si>
  <si>
    <t>0.18230673832162</t>
  </si>
  <si>
    <t>-0.132352941176471</t>
  </si>
  <si>
    <t>0.0843989769820972</t>
  </si>
  <si>
    <t>0.040650406504065</t>
  </si>
  <si>
    <t>-0.518354274451835</t>
  </si>
  <si>
    <t>Hamburguesas Goldis</t>
  </si>
  <si>
    <t>-0.35</t>
  </si>
  <si>
    <t>Hamburguesas Mendoza</t>
  </si>
  <si>
    <t>-0.241830065359477</t>
  </si>
  <si>
    <t>0.0116959064327485</t>
  </si>
  <si>
    <t>-0.245614035087719</t>
  </si>
  <si>
    <t>0.325581395348837</t>
  </si>
  <si>
    <t>0.0225563909774436</t>
  </si>
  <si>
    <t>0.454887218045113</t>
  </si>
  <si>
    <t>Hamburgueseria IPA Caballito</t>
  </si>
  <si>
    <t>2.31578947368421</t>
  </si>
  <si>
    <t>0.102564102564102</t>
  </si>
  <si>
    <t>-0.175</t>
  </si>
  <si>
    <t>0.646153846153846</t>
  </si>
  <si>
    <t>-0.230324074074074</t>
  </si>
  <si>
    <t>Hana Bowl</t>
  </si>
  <si>
    <t>0.711111111111111</t>
  </si>
  <si>
    <t>-0.445676274944568</t>
  </si>
  <si>
    <t>0.607843137254902</t>
  </si>
  <si>
    <t>Hannah Pancheria Vgt</t>
  </si>
  <si>
    <t>-0.132530120481928</t>
  </si>
  <si>
    <t>0.86936936936937</t>
  </si>
  <si>
    <t>0.381333333333333</t>
  </si>
  <si>
    <t>Harina Desayunos &amp; Meriendas</t>
  </si>
  <si>
    <t>-0.875593542260209</t>
  </si>
  <si>
    <t>6.6304347826087</t>
  </si>
  <si>
    <t>-0.699346405228758</t>
  </si>
  <si>
    <t>-0.337662337662338</t>
  </si>
  <si>
    <t>Harina Pizzas &amp; Empanadas</t>
  </si>
  <si>
    <t>1.22352941176471</t>
  </si>
  <si>
    <t>0.024</t>
  </si>
  <si>
    <t>-0.661</t>
  </si>
  <si>
    <t>0.0114942528735632</t>
  </si>
  <si>
    <t>-0.521072796934866</t>
  </si>
  <si>
    <t>0.689320388349514</t>
  </si>
  <si>
    <t>0.30379746835443</t>
  </si>
  <si>
    <t>Haus Of Cookies</t>
  </si>
  <si>
    <t>-0.118181818181818</t>
  </si>
  <si>
    <t>0.158808933002481</t>
  </si>
  <si>
    <t>0.193902871322226</t>
  </si>
  <si>
    <t>-0.179498106060606</t>
  </si>
  <si>
    <t>0.0948012232415902</t>
  </si>
  <si>
    <t>-0.272455728611052</t>
  </si>
  <si>
    <t>0.0915032679738562</t>
  </si>
  <si>
    <t>-0.0347881087919039</t>
  </si>
  <si>
    <t>Healthy Haven Food</t>
  </si>
  <si>
    <t>4.35714285714286</t>
  </si>
  <si>
    <t>Hecho en la Pasteleria</t>
  </si>
  <si>
    <t>Heladeria 881</t>
  </si>
  <si>
    <t>0.247058823529412</t>
  </si>
  <si>
    <t>1.44155844155844</t>
  </si>
  <si>
    <t>-0.645161290322581</t>
  </si>
  <si>
    <t>0.26530612244898</t>
  </si>
  <si>
    <t>1.05612244897959</t>
  </si>
  <si>
    <t>-0.246153846153846</t>
  </si>
  <si>
    <t>Heladeria Bambola</t>
  </si>
  <si>
    <t>0.625806451612903</t>
  </si>
  <si>
    <t>0.152941176470588</t>
  </si>
  <si>
    <t>-0.345238095238095</t>
  </si>
  <si>
    <t>Heladeria Bastian</t>
  </si>
  <si>
    <t>0.194666666666667</t>
  </si>
  <si>
    <t>0.616915422885572</t>
  </si>
  <si>
    <t>-0.118421052631579</t>
  </si>
  <si>
    <t>Heladeria Bears</t>
  </si>
  <si>
    <t>-0.889705882352941</t>
  </si>
  <si>
    <t>2.31707317073171</t>
  </si>
  <si>
    <t>Heladeria Bella Donna</t>
  </si>
  <si>
    <t>-0.432098765432099</t>
  </si>
  <si>
    <t>-0.138297872340426</t>
  </si>
  <si>
    <t>6.83333333333333</t>
  </si>
  <si>
    <t>Heladería Calchaquí</t>
  </si>
  <si>
    <t>Heladeria Campceli</t>
  </si>
  <si>
    <t>0.3375</t>
  </si>
  <si>
    <t>-0.215686274509804</t>
  </si>
  <si>
    <t>2.06</t>
  </si>
  <si>
    <t>Heladeria Canela</t>
  </si>
  <si>
    <t>0.458426966292135</t>
  </si>
  <si>
    <t>0.264204545454545</t>
  </si>
  <si>
    <t>-0.12</t>
  </si>
  <si>
    <t>-0.23444976076555</t>
  </si>
  <si>
    <t>Heladeria Capricci Palermo</t>
  </si>
  <si>
    <t>0.383647798742138</t>
  </si>
  <si>
    <t>0.182795698924731</t>
  </si>
  <si>
    <t>0.196480938416422</t>
  </si>
  <si>
    <t>0.025735294117647</t>
  </si>
  <si>
    <t>Heladeria Craft Ice Cream</t>
  </si>
  <si>
    <t>Heladeria Dany</t>
  </si>
  <si>
    <t>0.565217391304348</t>
  </si>
  <si>
    <t>-0.488888888888889</t>
  </si>
  <si>
    <t>-0.0926530612244897</t>
  </si>
  <si>
    <t>-0.262101313320825</t>
  </si>
  <si>
    <t>0.165876777251185</t>
  </si>
  <si>
    <t>-0.0624356068411293</t>
  </si>
  <si>
    <t>0.179591836734694</t>
  </si>
  <si>
    <t>0.0826822157434402</t>
  </si>
  <si>
    <t>-0.466064757160648</t>
  </si>
  <si>
    <t>Heladeria Donado Beccar</t>
  </si>
  <si>
    <t>0.650943396226415</t>
  </si>
  <si>
    <t>-0.26046511627907</t>
  </si>
  <si>
    <t>Heladeria el 1001</t>
  </si>
  <si>
    <t>-0.592592592592593</t>
  </si>
  <si>
    <t>0.270833333333333</t>
  </si>
  <si>
    <t>-0.339130434782609</t>
  </si>
  <si>
    <t>Heladeria Farbatto Lanus</t>
  </si>
  <si>
    <t>-0.82962962962963</t>
  </si>
  <si>
    <t>0.127450980392157</t>
  </si>
  <si>
    <t>0.452991452991453</t>
  </si>
  <si>
    <t>Heladería Flores</t>
  </si>
  <si>
    <t>0.308176100628931</t>
  </si>
  <si>
    <t>-0.558333333333333</t>
  </si>
  <si>
    <t>0.464285714285714</t>
  </si>
  <si>
    <t>Heladería Gaby</t>
  </si>
  <si>
    <t>-0.308045977011494</t>
  </si>
  <si>
    <t>0.322188449848024</t>
  </si>
  <si>
    <t>0.11340206185567</t>
  </si>
  <si>
    <t>0.065979381443299</t>
  </si>
  <si>
    <t>-0.265151515151515</t>
  </si>
  <si>
    <t>Heladería Glacé</t>
  </si>
  <si>
    <t>-0.353741496598639</t>
  </si>
  <si>
    <t>1.28666666666667</t>
  </si>
  <si>
    <t>Heladeria Gostoso</t>
  </si>
  <si>
    <t>0.0500000000000001</t>
  </si>
  <si>
    <t>Heladería Italia</t>
  </si>
  <si>
    <t>-0.484444444444444</t>
  </si>
  <si>
    <t>-0.101787101787102</t>
  </si>
  <si>
    <t>0.484429065743945</t>
  </si>
  <si>
    <t>0.224222585924714</t>
  </si>
  <si>
    <t>Heladería Koppos</t>
  </si>
  <si>
    <t>Heladería Lekker</t>
  </si>
  <si>
    <t>-0.16699604743083</t>
  </si>
  <si>
    <t>0.0708333333333333</t>
  </si>
  <si>
    <t>-0.197222222222222</t>
  </si>
  <si>
    <t>0.112403100775194</t>
  </si>
  <si>
    <t>0.58686730506156</t>
  </si>
  <si>
    <t>0.0783699059561128</t>
  </si>
  <si>
    <t>0.19758064516129</t>
  </si>
  <si>
    <t>Heladeria Lordie</t>
  </si>
  <si>
    <t>0.155172413793103</t>
  </si>
  <si>
    <t>-0.0889877641824249</t>
  </si>
  <si>
    <t>0.210144927536232</t>
  </si>
  <si>
    <t>Heladeria Mercurio</t>
  </si>
  <si>
    <t>-0.365079365079365</t>
  </si>
  <si>
    <t>1.18181818181818</t>
  </si>
  <si>
    <t>-0.228200371057514</t>
  </si>
  <si>
    <t>0.115702479338843</t>
  </si>
  <si>
    <t>0.110743801652893</t>
  </si>
  <si>
    <t>0.146501457725948</t>
  </si>
  <si>
    <t>0.185825410544512</t>
  </si>
  <si>
    <t>0.207547169811321</t>
  </si>
  <si>
    <t>0.319407008086253</t>
  </si>
  <si>
    <t>Heladeria que Sabor Lomas</t>
  </si>
  <si>
    <t>-0.609195402298851</t>
  </si>
  <si>
    <t>0.891304347826087</t>
  </si>
  <si>
    <t>Heladeria que Sabor Moreno</t>
  </si>
  <si>
    <t>-0.183673469387755</t>
  </si>
  <si>
    <t>-0.0429687499999999</t>
  </si>
  <si>
    <t>Heladeria que Sabor Ramos Mejia</t>
  </si>
  <si>
    <t>-0.87737843551797</t>
  </si>
  <si>
    <t>0.367781155015197</t>
  </si>
  <si>
    <t>-0.109848484848485</t>
  </si>
  <si>
    <t>-0.0805970149253731</t>
  </si>
  <si>
    <t>Heladería Rochita</t>
  </si>
  <si>
    <t>-0.0808080808080807</t>
  </si>
  <si>
    <t>0.423963133640553</t>
  </si>
  <si>
    <t>-0.412878787878788</t>
  </si>
  <si>
    <t>Heladeria San Justo</t>
  </si>
  <si>
    <t>-0.46551724137931</t>
  </si>
  <si>
    <t>0.0676691729323308</t>
  </si>
  <si>
    <t>-0.128759398496241</t>
  </si>
  <si>
    <t>0.70990990990991</t>
  </si>
  <si>
    <t>-0.223776223776224</t>
  </si>
  <si>
    <t>0.445255474452555</t>
  </si>
  <si>
    <t>-0.809722222222222</t>
  </si>
  <si>
    <t>Heladeria Tandil</t>
  </si>
  <si>
    <t>-0.382352941176471</t>
  </si>
  <si>
    <t>3.37142857142857</t>
  </si>
  <si>
    <t>-0.054054054054054</t>
  </si>
  <si>
    <t>Heladería Tino</t>
  </si>
  <si>
    <t>0.163179916317992</t>
  </si>
  <si>
    <t>-0.159925615992562</t>
  </si>
  <si>
    <t>0.180379746835443</t>
  </si>
  <si>
    <t>0.0499716606839221</t>
  </si>
  <si>
    <t>0.156794425087108</t>
  </si>
  <si>
    <t>-0.130753713552173</t>
  </si>
  <si>
    <t>0.175572519083969</t>
  </si>
  <si>
    <t>0.119762510602205</t>
  </si>
  <si>
    <t>0.112068965517241</t>
  </si>
  <si>
    <t>-0.361694152923538</t>
  </si>
  <si>
    <t>Heladeria Treglia</t>
  </si>
  <si>
    <t>1.71428571428571</t>
  </si>
  <si>
    <t>0.457142857142857</t>
  </si>
  <si>
    <t>Heladería Vanshelato</t>
  </si>
  <si>
    <t>-0.647531572904707</t>
  </si>
  <si>
    <t>0.0663900414937759</t>
  </si>
  <si>
    <t>-0.0336560627017059</t>
  </si>
  <si>
    <t>0.0923694779116466</t>
  </si>
  <si>
    <t>0.391315261044177</t>
  </si>
  <si>
    <t>0.0716723549488055</t>
  </si>
  <si>
    <t>-0.224068852945541</t>
  </si>
  <si>
    <t>0.122950819672131</t>
  </si>
  <si>
    <t>0.715456674473068</t>
  </si>
  <si>
    <t>Heladería Venecia</t>
  </si>
  <si>
    <t>0.202072538860104</t>
  </si>
  <si>
    <t>-0.176165803108808</t>
  </si>
  <si>
    <t>0.234718826405868</t>
  </si>
  <si>
    <t>0.166022556983989</t>
  </si>
  <si>
    <t>0.243076923076923</t>
  </si>
  <si>
    <t>0.0356089743589744</t>
  </si>
  <si>
    <t>0.0665729020159399</t>
  </si>
  <si>
    <t>0.289156626506024</t>
  </si>
  <si>
    <t>0.115318416523236</t>
  </si>
  <si>
    <t>Heladeria Vibean</t>
  </si>
  <si>
    <t>-0.0399999999999999</t>
  </si>
  <si>
    <t>2.73333333333333</t>
  </si>
  <si>
    <t>1.76923076923077</t>
  </si>
  <si>
    <t>Heladeria Vincenzo</t>
  </si>
  <si>
    <t>-0.339622641509434</t>
  </si>
  <si>
    <t>0.0326086956521739</t>
  </si>
  <si>
    <t>-0.347826086956522</t>
  </si>
  <si>
    <t>Heladeria Yeni</t>
  </si>
  <si>
    <t>1.27272727272727</t>
  </si>
  <si>
    <t>Heladitos Milo</t>
  </si>
  <si>
    <t>-0.262032085561497</t>
  </si>
  <si>
    <t>-0.508928571428571</t>
  </si>
  <si>
    <t>Helados Altri</t>
  </si>
  <si>
    <t>0.076923076923077</t>
  </si>
  <si>
    <t>Helados Crown</t>
  </si>
  <si>
    <t>0.0560747663551402</t>
  </si>
  <si>
    <t>1.67289719626168</t>
  </si>
  <si>
    <t>-0.612215909090909</t>
  </si>
  <si>
    <t>-0.478764478764479</t>
  </si>
  <si>
    <t>0.00833333333333333</t>
  </si>
  <si>
    <t>-0.280555555555556</t>
  </si>
  <si>
    <t>Helados Dafna</t>
  </si>
  <si>
    <t>0.327205882352941</t>
  </si>
  <si>
    <t>0.16260162601626</t>
  </si>
  <si>
    <t>0.578590785907859</t>
  </si>
  <si>
    <t>0.130872483221477</t>
  </si>
  <si>
    <t>-0.195134228187919</t>
  </si>
  <si>
    <t>0.13961038961039</t>
  </si>
  <si>
    <t>0.0667665667665667</t>
  </si>
  <si>
    <t>-0.213840045377198</t>
  </si>
  <si>
    <t>Helados Deleite</t>
  </si>
  <si>
    <t>0.0880503144654088</t>
  </si>
  <si>
    <t>0.214167494207216</t>
  </si>
  <si>
    <t>0.372390076148366</t>
  </si>
  <si>
    <t>0.119608970672801</t>
  </si>
  <si>
    <t>0.10580204778157</t>
  </si>
  <si>
    <t>-0.0958734098665839</t>
  </si>
  <si>
    <t>0.45409429280397</t>
  </si>
  <si>
    <t>Helados Donado</t>
  </si>
  <si>
    <t>0.297709923664122</t>
  </si>
  <si>
    <t>0.346009715475364</t>
  </si>
  <si>
    <t>-0.260598093986198</t>
  </si>
  <si>
    <t>0.293333333333333</t>
  </si>
  <si>
    <t>0.662222222222222</t>
  </si>
  <si>
    <t>0.258760107816712</t>
  </si>
  <si>
    <t>-0.117863268806665</t>
  </si>
  <si>
    <t>Helados Enzo</t>
  </si>
  <si>
    <t>0.188679245283019</t>
  </si>
  <si>
    <t>-0.0209077001529831</t>
  </si>
  <si>
    <t>0.174418604651163</t>
  </si>
  <si>
    <t>-0.0524827152734129</t>
  </si>
  <si>
    <t>0.1484375</t>
  </si>
  <si>
    <t>-0.148958333333333</t>
  </si>
  <si>
    <t>0.464530892448513</t>
  </si>
  <si>
    <t>-0.273684210526316</t>
  </si>
  <si>
    <t>Helados Gluten Free Lomas</t>
  </si>
  <si>
    <t>0.542857142857143</t>
  </si>
  <si>
    <t>-0.457364341085271</t>
  </si>
  <si>
    <t>1.30357142857143</t>
  </si>
  <si>
    <t>Helados Maggev</t>
  </si>
  <si>
    <t>0.6875</t>
  </si>
  <si>
    <t>0.262295081967213</t>
  </si>
  <si>
    <t>-0.0295081967213115</t>
  </si>
  <si>
    <t>0.352112676056338</t>
  </si>
  <si>
    <t>0.342429577464789</t>
  </si>
  <si>
    <t>-0.121682960893855</t>
  </si>
  <si>
    <t>0.0974025974025974</t>
  </si>
  <si>
    <t>0.0896915584415585</t>
  </si>
  <si>
    <t>0.122676579925651</t>
  </si>
  <si>
    <t>0.259479553903346</t>
  </si>
  <si>
    <t>0.13758389261745</t>
  </si>
  <si>
    <t>0.121517185275574</t>
  </si>
  <si>
    <t>-0.351045296167247</t>
  </si>
  <si>
    <t>Helados Pincho</t>
  </si>
  <si>
    <t>Helados Roma</t>
  </si>
  <si>
    <t>0.197674418604651</t>
  </si>
  <si>
    <t>0.0448504983388703</t>
  </si>
  <si>
    <t>0.154320987654321</t>
  </si>
  <si>
    <t>-0.182098765432099</t>
  </si>
  <si>
    <t>0.19620253164557</t>
  </si>
  <si>
    <t>0.271392405063291</t>
  </si>
  <si>
    <t>0.198717948717949</t>
  </si>
  <si>
    <t>0.0128205128205128</t>
  </si>
  <si>
    <t>-0.178406846609612</t>
  </si>
  <si>
    <t>Helados Suiza</t>
  </si>
  <si>
    <t>-0.425531914893617</t>
  </si>
  <si>
    <t>Helados y Postress</t>
  </si>
  <si>
    <t>0.0458715596330275</t>
  </si>
  <si>
    <t>-0.623055444754687</t>
  </si>
  <si>
    <t>0.037914691943128</t>
  </si>
  <si>
    <t>-0.390205371248025</t>
  </si>
  <si>
    <t>0.0785714285714286</t>
  </si>
  <si>
    <t>1.07232142857143</t>
  </si>
  <si>
    <t>0.0620689655172414</t>
  </si>
  <si>
    <t>-0.210031347962382</t>
  </si>
  <si>
    <t>0.342592592592593</t>
  </si>
  <si>
    <t>Hell's Pizza Alto Avellaneda</t>
  </si>
  <si>
    <t>-0.601023017902813</t>
  </si>
  <si>
    <t>0.1015625</t>
  </si>
  <si>
    <t>Henko Sushi</t>
  </si>
  <si>
    <t>0.0543478260869565</t>
  </si>
  <si>
    <t>0.177536231884058</t>
  </si>
  <si>
    <t>0.0970873786407767</t>
  </si>
  <si>
    <t>0.73370319001387</t>
  </si>
  <si>
    <t>-0.159183673469388</t>
  </si>
  <si>
    <t>0.0654205607476635</t>
  </si>
  <si>
    <t>-0.198598130841122</t>
  </si>
  <si>
    <t>Hey Bro Burger</t>
  </si>
  <si>
    <t>0.0264026402640264</t>
  </si>
  <si>
    <t>0.113861386138614</t>
  </si>
  <si>
    <t>0.0428893905191874</t>
  </si>
  <si>
    <t>0.219284101902612</t>
  </si>
  <si>
    <t>0.023094688221709</t>
  </si>
  <si>
    <t>-0.461529111462258</t>
  </si>
  <si>
    <t>0.0113154172560113</t>
  </si>
  <si>
    <t>-0.51004243281471</t>
  </si>
  <si>
    <t>Hierbabuena</t>
  </si>
  <si>
    <t>0.444700460829493</t>
  </si>
  <si>
    <t>-0.273703041144902</t>
  </si>
  <si>
    <t>0.131034482758621</t>
  </si>
  <si>
    <t>0.609852216748769</t>
  </si>
  <si>
    <t>-0.30622009569378</t>
  </si>
  <si>
    <t>0.0476190476190475</t>
  </si>
  <si>
    <t>Hierbabuena Organic Patisserie</t>
  </si>
  <si>
    <t>0.243265993265993</t>
  </si>
  <si>
    <t>0.0641711229946524</t>
  </si>
  <si>
    <t>0.087431693989071</t>
  </si>
  <si>
    <t>0.36247723132969</t>
  </si>
  <si>
    <t>-0.0933689024390244</t>
  </si>
  <si>
    <t>-0.541258741258741</t>
  </si>
  <si>
    <t>Hinomaru</t>
  </si>
  <si>
    <t>0.0699300699300699</t>
  </si>
  <si>
    <t>0.0747147589252854</t>
  </si>
  <si>
    <t>0.347222222222222</t>
  </si>
  <si>
    <t>-0.201970443349754</t>
  </si>
  <si>
    <t>-0.364102564102564</t>
  </si>
  <si>
    <t>0.118055555555556</t>
  </si>
  <si>
    <t>0.054945054945055</t>
  </si>
  <si>
    <t>Hisehi Sushi Lanus</t>
  </si>
  <si>
    <t>0.126482213438735</t>
  </si>
  <si>
    <t>2.07351778656126</t>
  </si>
  <si>
    <t>0.0720461095100865</t>
  </si>
  <si>
    <t>-0.220206814714358</t>
  </si>
  <si>
    <t>0.0674846625766871</t>
  </si>
  <si>
    <t>-0.0633128834355828</t>
  </si>
  <si>
    <t>0.0474452554744526</t>
  </si>
  <si>
    <t>-0.296947577969476</t>
  </si>
  <si>
    <t>0.0887573964497041</t>
  </si>
  <si>
    <t>0.87073281747838</t>
  </si>
  <si>
    <t>Hkt Baos</t>
  </si>
  <si>
    <t>0.434808259587021</t>
  </si>
  <si>
    <t>0.121359223300971</t>
  </si>
  <si>
    <t>-0.307538549400343</t>
  </si>
  <si>
    <t>0.137096774193548</t>
  </si>
  <si>
    <t>0.129677419354839</t>
  </si>
  <si>
    <t>-0.354941976790716</t>
  </si>
  <si>
    <t>-0.616688396349413</t>
  </si>
  <si>
    <t>HM Sushi</t>
  </si>
  <si>
    <t>0.294642857142857</t>
  </si>
  <si>
    <t>-0.24390243902439</t>
  </si>
  <si>
    <t>-0.163265306122449</t>
  </si>
  <si>
    <t>-0.34375</t>
  </si>
  <si>
    <t>Hofu Sushi</t>
  </si>
  <si>
    <t>0.092741935483871</t>
  </si>
  <si>
    <t>0.201780913978495</t>
  </si>
  <si>
    <t>0.119741100323625</t>
  </si>
  <si>
    <t>0.179449838187702</t>
  </si>
  <si>
    <t>0.0901960784313725</t>
  </si>
  <si>
    <t>-0.246740858505564</t>
  </si>
  <si>
    <t>0.120634920634921</t>
  </si>
  <si>
    <t>0.337474120082816</t>
  </si>
  <si>
    <t>0.0459770114942529</t>
  </si>
  <si>
    <t>-0.618874773139746</t>
  </si>
  <si>
    <t>Hola Chola Garage</t>
  </si>
  <si>
    <t>1.08695652173913</t>
  </si>
  <si>
    <t>0.0395480225988701</t>
  </si>
  <si>
    <t>Holy Beer</t>
  </si>
  <si>
    <t>Holy Just Burgers</t>
  </si>
  <si>
    <t>-0.0945402298850575</t>
  </si>
  <si>
    <t>-0.121609403254973</t>
  </si>
  <si>
    <t>-0.14384236453202</t>
  </si>
  <si>
    <t>0.0836012861736334</t>
  </si>
  <si>
    <t>0.0640163694826074</t>
  </si>
  <si>
    <t>0.586734693877551</t>
  </si>
  <si>
    <t>Hope Pizzeria y Roticeria</t>
  </si>
  <si>
    <t>0.255072463768116</t>
  </si>
  <si>
    <t>-0.103132304815334</t>
  </si>
  <si>
    <t>0.242503259452412</t>
  </si>
  <si>
    <t>-0.00400447010616506</t>
  </si>
  <si>
    <t>0.201072386058981</t>
  </si>
  <si>
    <t>-0.170846666090115</t>
  </si>
  <si>
    <t>0.23110338835795</t>
  </si>
  <si>
    <t>0.149354184766869</t>
  </si>
  <si>
    <t>0.166419019316493</t>
  </si>
  <si>
    <t>-0.279893641980136</t>
  </si>
  <si>
    <t>Hora de la Torta</t>
  </si>
  <si>
    <t>0.0523489932885906</t>
  </si>
  <si>
    <t>0.303534303534304</t>
  </si>
  <si>
    <t>-0.163841807909605</t>
  </si>
  <si>
    <t>0.062015503875969</t>
  </si>
  <si>
    <t>-0.0852713178294574</t>
  </si>
  <si>
    <t>Hormiga Negra</t>
  </si>
  <si>
    <t>Horno de Barrio</t>
  </si>
  <si>
    <t>5.4</t>
  </si>
  <si>
    <t>-0.339160839160839</t>
  </si>
  <si>
    <t>-0.498305084745763</t>
  </si>
  <si>
    <t>0.850980392156863</t>
  </si>
  <si>
    <t>0.628352490421456</t>
  </si>
  <si>
    <t>0.164383561643836</t>
  </si>
  <si>
    <t>0.808219178082192</t>
  </si>
  <si>
    <t>-0.56547619047619</t>
  </si>
  <si>
    <t>Hosoi</t>
  </si>
  <si>
    <t>Hot Dog Brothers</t>
  </si>
  <si>
    <t>0.0280373831775701</t>
  </si>
  <si>
    <t>-0.579439252336449</t>
  </si>
  <si>
    <t>-0.22463768115942</t>
  </si>
  <si>
    <t>Hot Dog Palermos</t>
  </si>
  <si>
    <t>Hot Dog Panamericano</t>
  </si>
  <si>
    <t>-0.106382978723404</t>
  </si>
  <si>
    <t>0.659574468085106</t>
  </si>
  <si>
    <t>Huacatay</t>
  </si>
  <si>
    <t>0.0551724137931034</t>
  </si>
  <si>
    <t>-0.485057471264368</t>
  </si>
  <si>
    <t>0.0813008130081301</t>
  </si>
  <si>
    <t>0.473577235772358</t>
  </si>
  <si>
    <t>0.334883720930233</t>
  </si>
  <si>
    <t>-0.348484848484849</t>
  </si>
  <si>
    <t>Hueburgers</t>
  </si>
  <si>
    <t>0.0378787878787879</t>
  </si>
  <si>
    <t>0.420454545454545</t>
  </si>
  <si>
    <t>-0.158730158730159</t>
  </si>
  <si>
    <t>-0.311475409836066</t>
  </si>
  <si>
    <t>0.655038759689923</t>
  </si>
  <si>
    <t>1.13664596273292</t>
  </si>
  <si>
    <t>Huichula</t>
  </si>
  <si>
    <t>-0.803846153846154</t>
  </si>
  <si>
    <t>1.96370967741935</t>
  </si>
  <si>
    <t>-0.240816326530612</t>
  </si>
  <si>
    <t>-0.102564102564103</t>
  </si>
  <si>
    <t>Huila Cafe</t>
  </si>
  <si>
    <t>1.58823529411765</t>
  </si>
  <si>
    <t>-0.0810810810810811</t>
  </si>
  <si>
    <t>-0.55952380952381</t>
  </si>
  <si>
    <t>-0.546511627906977</t>
  </si>
  <si>
    <t>0.323529411764706</t>
  </si>
  <si>
    <t>2.47794117647059</t>
  </si>
  <si>
    <t>-0.34435261707989</t>
  </si>
  <si>
    <t>-0.214285714285714</t>
  </si>
  <si>
    <t>I Fresh Market</t>
  </si>
  <si>
    <t>0.0580645161290323</t>
  </si>
  <si>
    <t>-0.32258064516129</t>
  </si>
  <si>
    <t>0.0673076923076923</t>
  </si>
  <si>
    <t>-0.199038461538462</t>
  </si>
  <si>
    <t>-0.0532212885154062</t>
  </si>
  <si>
    <t>0.100591715976331</t>
  </si>
  <si>
    <t>0.578516158397815</t>
  </si>
  <si>
    <t>0.789411764705882</t>
  </si>
  <si>
    <t>I Green Rivadavia</t>
  </si>
  <si>
    <t>0.161904761904762</t>
  </si>
  <si>
    <t>-0.127906976744186</t>
  </si>
  <si>
    <t>0.563636363636364</t>
  </si>
  <si>
    <t>Icafe</t>
  </si>
  <si>
    <t>-0.501694915254237</t>
  </si>
  <si>
    <t>0.573426573426573</t>
  </si>
  <si>
    <t>0.189473684210526</t>
  </si>
  <si>
    <t>-0.0421052631578947</t>
  </si>
  <si>
    <t>-0.366666666666667</t>
  </si>
  <si>
    <t>0.602564102564103</t>
  </si>
  <si>
    <t>Ice Dreams Helados</t>
  </si>
  <si>
    <t>-0.758928571428571</t>
  </si>
  <si>
    <t>-0.308139534883721</t>
  </si>
  <si>
    <t>0.384615384615385</t>
  </si>
  <si>
    <t>1.36263736263736</t>
  </si>
  <si>
    <t>-0.61</t>
  </si>
  <si>
    <t>Iki Handrolls Barra Japonesa</t>
  </si>
  <si>
    <t>0.420454545454546</t>
  </si>
  <si>
    <t>-0.204830053667263</t>
  </si>
  <si>
    <t>0.191358024691358</t>
  </si>
  <si>
    <t>1.35097001763668</t>
  </si>
  <si>
    <t>0.122699386503067</t>
  </si>
  <si>
    <t>-0.358796754403325</t>
  </si>
  <si>
    <t>-0.00609756097560977</t>
  </si>
  <si>
    <t>Il Bombon - Heladeria Artesanal</t>
  </si>
  <si>
    <t>-0.121212121212121</t>
  </si>
  <si>
    <t>Il Duetto Pizza</t>
  </si>
  <si>
    <t>-0.0869565217391304</t>
  </si>
  <si>
    <t>Il Mandorla Sin Tacc</t>
  </si>
  <si>
    <t>2.16666666666667</t>
  </si>
  <si>
    <t>-0.709677419354839</t>
  </si>
  <si>
    <t>0.22</t>
  </si>
  <si>
    <t>2.41</t>
  </si>
  <si>
    <t>0.01010101010101</t>
  </si>
  <si>
    <t>Il Mandorla Smokehouse</t>
  </si>
  <si>
    <t>0.46031746031746</t>
  </si>
  <si>
    <t>-0.480357142857143</t>
  </si>
  <si>
    <t>IL Nuovo Fratello Heladería</t>
  </si>
  <si>
    <t>-0.686116700201207</t>
  </si>
  <si>
    <t>2.09859154929577</t>
  </si>
  <si>
    <t>-0.693965517241379</t>
  </si>
  <si>
    <t>2.13513513513514</t>
  </si>
  <si>
    <t>-0.339285714285714</t>
  </si>
  <si>
    <t>Il Pomodoro Mataderos</t>
  </si>
  <si>
    <t>-0.229885057471264</t>
  </si>
  <si>
    <t>0.261278195488722</t>
  </si>
  <si>
    <t>-0.34819897084048</t>
  </si>
  <si>
    <t>-0.21505376344086</t>
  </si>
  <si>
    <t>0.0166177908113392</t>
  </si>
  <si>
    <t>0.314130434782609</t>
  </si>
  <si>
    <t>0.220159151193634</t>
  </si>
  <si>
    <t>-0.730232558139535</t>
  </si>
  <si>
    <t>Il Ritorno</t>
  </si>
  <si>
    <t>0.124401913875598</t>
  </si>
  <si>
    <t>-0.291738437001595</t>
  </si>
  <si>
    <t>0.129533678756477</t>
  </si>
  <si>
    <t>-0.129363798522042</t>
  </si>
  <si>
    <t>0.175141242937853</t>
  </si>
  <si>
    <t>0.352090395480226</t>
  </si>
  <si>
    <t>0.131195335276968</t>
  </si>
  <si>
    <t>-0.250916956644409</t>
  </si>
  <si>
    <t>0.20353982300885</t>
  </si>
  <si>
    <t>0.551425762045231</t>
  </si>
  <si>
    <t>Il Trento</t>
  </si>
  <si>
    <t>0.0695876288659794</t>
  </si>
  <si>
    <t>-0.194100027862914</t>
  </si>
  <si>
    <t>0.0860655737704918</t>
  </si>
  <si>
    <t>-0.195170580416482</t>
  </si>
  <si>
    <t>0.10797342192691</t>
  </si>
  <si>
    <t>0.254548330960291</t>
  </si>
  <si>
    <t>0.118257261410788</t>
  </si>
  <si>
    <t>0.0952441749122247</t>
  </si>
  <si>
    <t>0.0999857366994724</t>
  </si>
  <si>
    <t>0.206225680933852</t>
  </si>
  <si>
    <t>0.443579766536965</t>
  </si>
  <si>
    <t>0.182696732627704</t>
  </si>
  <si>
    <t>0.171270718232044</t>
  </si>
  <si>
    <t>-0.297790055248619</t>
  </si>
  <si>
    <t>-0.18529632408102</t>
  </si>
  <si>
    <t>-0.852777777777778</t>
  </si>
  <si>
    <t>2.42592592592593</t>
  </si>
  <si>
    <t>0.553424657534247</t>
  </si>
  <si>
    <t>1.18272425249169</t>
  </si>
  <si>
    <t>Impala Caballito Comidas</t>
  </si>
  <si>
    <t>-0.123076923076923</t>
  </si>
  <si>
    <t>0.885714285714286</t>
  </si>
  <si>
    <t>0.102272727272727</t>
  </si>
  <si>
    <t>0.534090909090909</t>
  </si>
  <si>
    <t>Impala Caballito Pizzas</t>
  </si>
  <si>
    <t>1.03076923076923</t>
  </si>
  <si>
    <t>0.28030303030303</t>
  </si>
  <si>
    <t>-0.256756756756757</t>
  </si>
  <si>
    <t>-0.854043392504931</t>
  </si>
  <si>
    <t>Imperio da Coxinha</t>
  </si>
  <si>
    <t>0.213197969543147</t>
  </si>
  <si>
    <t>0.00449043342444362</t>
  </si>
  <si>
    <t>0.209770114942529</t>
  </si>
  <si>
    <t>-0.029463601532567</t>
  </si>
  <si>
    <t>0.168776371308017</t>
  </si>
  <si>
    <t>-0.195422229928906</t>
  </si>
  <si>
    <t>0.222672064777328</t>
  </si>
  <si>
    <t>0.319331983805668</t>
  </si>
  <si>
    <t>-0.251515151515152</t>
  </si>
  <si>
    <t>Import Coffee Company</t>
  </si>
  <si>
    <t>0.115207373271889</t>
  </si>
  <si>
    <t>-0.230414746543779</t>
  </si>
  <si>
    <t>0.109649122807018</t>
  </si>
  <si>
    <t>-0.0482456140350878</t>
  </si>
  <si>
    <t>0.237704918032787</t>
  </si>
  <si>
    <t>1.16786885245902</t>
  </si>
  <si>
    <t>-0.376756066411239</t>
  </si>
  <si>
    <t>Ina</t>
  </si>
  <si>
    <t>0.220588235294118</t>
  </si>
  <si>
    <t>0.176811594202899</t>
  </si>
  <si>
    <t>-0.443548387096774</t>
  </si>
  <si>
    <t>0.0575692963752665</t>
  </si>
  <si>
    <t>0.477941176470588</t>
  </si>
  <si>
    <t>Indian Aroma</t>
  </si>
  <si>
    <t>0.170807453416149</t>
  </si>
  <si>
    <t>-0.284743788819876</t>
  </si>
  <si>
    <t>0.227342549923195</t>
  </si>
  <si>
    <t>0.338387592289778</t>
  </si>
  <si>
    <t>0.226876090750436</t>
  </si>
  <si>
    <t>-0.00205179000990518</t>
  </si>
  <si>
    <t>0.203508771929825</t>
  </si>
  <si>
    <t>-0.102995951417004</t>
  </si>
  <si>
    <t>Indian Curry House Sabor y Aroma de la India</t>
  </si>
  <si>
    <t>-0.635571054925894</t>
  </si>
  <si>
    <t>-0.834126984126984</t>
  </si>
  <si>
    <t>0.0103092783505155</t>
  </si>
  <si>
    <t>-0.804123711340206</t>
  </si>
  <si>
    <t>Insalatti</t>
  </si>
  <si>
    <t>-0.10124826629681</t>
  </si>
  <si>
    <t>-0.101744186046512</t>
  </si>
  <si>
    <t>-0.173076923076923</t>
  </si>
  <si>
    <t>0.485714285714286</t>
  </si>
  <si>
    <t>Iru Vermú</t>
  </si>
  <si>
    <t>Isidro Sushi Olivos</t>
  </si>
  <si>
    <t>0.0344827586206896</t>
  </si>
  <si>
    <t>-0.148936170212766</t>
  </si>
  <si>
    <t>Isidro Sushi.</t>
  </si>
  <si>
    <t>3.05</t>
  </si>
  <si>
    <t>Isla de Capri</t>
  </si>
  <si>
    <t>-0.349122807017544</t>
  </si>
  <si>
    <t>0.0802919708029197</t>
  </si>
  <si>
    <t>0.617309697601668</t>
  </si>
  <si>
    <t>0.624505928853755</t>
  </si>
  <si>
    <t>0.258706467661692</t>
  </si>
  <si>
    <t>0.579124579124579</t>
  </si>
  <si>
    <t>-0.436734693877551</t>
  </si>
  <si>
    <t>0.0869565217391303</t>
  </si>
  <si>
    <t>0.126530612244898</t>
  </si>
  <si>
    <t>0.661016949152542</t>
  </si>
  <si>
    <t>-0.572463768115942</t>
  </si>
  <si>
    <t>Isla Negra Chocolates</t>
  </si>
  <si>
    <t>-0.0522388059701493</t>
  </si>
  <si>
    <t>-0.677184466019417</t>
  </si>
  <si>
    <t>0.430555555555555</t>
  </si>
  <si>
    <t>0.0375</t>
  </si>
  <si>
    <t>Isla Negra Heladería</t>
  </si>
  <si>
    <t>0.152671755725191</t>
  </si>
  <si>
    <t>0.0935558317060182</t>
  </si>
  <si>
    <t>0.159029649595687</t>
  </si>
  <si>
    <t>0.163693150216061</t>
  </si>
  <si>
    <t>0.183381088825215</t>
  </si>
  <si>
    <t>0.153125151765334</t>
  </si>
  <si>
    <t>0.137323943661972</t>
  </si>
  <si>
    <t>-0.25115536971831</t>
  </si>
  <si>
    <t>0.14792899408284</t>
  </si>
  <si>
    <t>0.0772265210135032</t>
  </si>
  <si>
    <t>Itatí Confitería</t>
  </si>
  <si>
    <t>Ito Sushi</t>
  </si>
  <si>
    <t>0.0774647887323944</t>
  </si>
  <si>
    <t>-0.284589892294946</t>
  </si>
  <si>
    <t>0.487944890929966</t>
  </si>
  <si>
    <t>0.0989583333333333</t>
  </si>
  <si>
    <t>-0.171223958333333</t>
  </si>
  <si>
    <t>0.0794701986754967</t>
  </si>
  <si>
    <t>-0.196932729173928</t>
  </si>
  <si>
    <t>0.572916666666667</t>
  </si>
  <si>
    <t>0.789473684210526</t>
  </si>
  <si>
    <t>Ivan Juan</t>
  </si>
  <si>
    <t>0.225352112676056</t>
  </si>
  <si>
    <t>0.0359470254361994</t>
  </si>
  <si>
    <t>0.241721854304636</t>
  </si>
  <si>
    <t>-0.0268340930592586</t>
  </si>
  <si>
    <t>0.247747747747748</t>
  </si>
  <si>
    <t>0.0249290386276687</t>
  </si>
  <si>
    <t>0.222727272727273</t>
  </si>
  <si>
    <t>-0.10099173553719</t>
  </si>
  <si>
    <t>-0.0178571428571428</t>
  </si>
  <si>
    <t>IVI - Empanadas, Pizzas y Minutas</t>
  </si>
  <si>
    <t>-0.616747181964573</t>
  </si>
  <si>
    <t>0.0419161676646707</t>
  </si>
  <si>
    <t>-0.301397205588822</t>
  </si>
  <si>
    <t>0.0472972972972973</t>
  </si>
  <si>
    <t>0.128378378378379</t>
  </si>
  <si>
    <t>0.566137566137566</t>
  </si>
  <si>
    <t>-0.490566037735849</t>
  </si>
  <si>
    <t>Jackie Platos Nikkei</t>
  </si>
  <si>
    <t>0.0745341614906832</t>
  </si>
  <si>
    <t>0.394853593611358</t>
  </si>
  <si>
    <t>0.364406779661017</t>
  </si>
  <si>
    <t>0.058974358974359</t>
  </si>
  <si>
    <t>-0.0579710144927536</t>
  </si>
  <si>
    <t>Jade Sin Tacc</t>
  </si>
  <si>
    <t>-0.226918798665183</t>
  </si>
  <si>
    <t>0.169934640522876</t>
  </si>
  <si>
    <t>-0.255803470813613</t>
  </si>
  <si>
    <t>0.201612903225806</t>
  </si>
  <si>
    <t>0.186414392059553</t>
  </si>
  <si>
    <t>0.167058823529412</t>
  </si>
  <si>
    <t>-0.0984848484848485</t>
  </si>
  <si>
    <t>Jade´s Bakery</t>
  </si>
  <si>
    <t>0.0878048780487805</t>
  </si>
  <si>
    <t>0.503658536585366</t>
  </si>
  <si>
    <t>0.11965811965812</t>
  </si>
  <si>
    <t>0.362773029439696</t>
  </si>
  <si>
    <t>-0.366883116883117</t>
  </si>
  <si>
    <t>Jaks Food</t>
  </si>
  <si>
    <t>0.103174603174603</t>
  </si>
  <si>
    <t>-0.00510204081632656</t>
  </si>
  <si>
    <t>-0.0572916666666666</t>
  </si>
  <si>
    <t>-0.252173913043478</t>
  </si>
  <si>
    <t>-0.126139817629179</t>
  </si>
  <si>
    <t>Jala</t>
  </si>
  <si>
    <t>-0.406060606060606</t>
  </si>
  <si>
    <t>-0.212328767123288</t>
  </si>
  <si>
    <t>0.37536231884058</t>
  </si>
  <si>
    <t>-0.00923076923076906</t>
  </si>
  <si>
    <t>-0.579831932773109</t>
  </si>
  <si>
    <t>Jala Tova</t>
  </si>
  <si>
    <t>-0.17948717948718</t>
  </si>
  <si>
    <t>Jeedle</t>
  </si>
  <si>
    <t>0.154545454545455</t>
  </si>
  <si>
    <t>0.0342657342657342</t>
  </si>
  <si>
    <t>0.240934730056406</t>
  </si>
  <si>
    <t>-0.35626102292769</t>
  </si>
  <si>
    <t>0.760869565217391</t>
  </si>
  <si>
    <t>-0.304716981132075</t>
  </si>
  <si>
    <t>0.120300751879699</t>
  </si>
  <si>
    <t>0.16473000683527</t>
  </si>
  <si>
    <t>-0.0763888888888889</t>
  </si>
  <si>
    <t>0.252173913043478</t>
  </si>
  <si>
    <t>-0.600694444444444</t>
  </si>
  <si>
    <t>Jikan Sushi</t>
  </si>
  <si>
    <t>0.062992125984252</t>
  </si>
  <si>
    <t>0.027972027972028</t>
  </si>
  <si>
    <t>-0.555944055944056</t>
  </si>
  <si>
    <t>0.00444444444444444</t>
  </si>
  <si>
    <t>-0.841111111111111</t>
  </si>
  <si>
    <t>6.75862068965517</t>
  </si>
  <si>
    <t>Joaco Bar</t>
  </si>
  <si>
    <t>-0.217857142857143</t>
  </si>
  <si>
    <t>0.132450331125828</t>
  </si>
  <si>
    <t>0.766004415011038</t>
  </si>
  <si>
    <t>-0.188172043010753</t>
  </si>
  <si>
    <t>Joes Grill Galerias Pacifico</t>
  </si>
  <si>
    <t>0.828571428571429</t>
  </si>
  <si>
    <t>-0.239130434782609</t>
  </si>
  <si>
    <t>0.428191489361702</t>
  </si>
  <si>
    <t>0.0659340659340659</t>
  </si>
  <si>
    <t>-0.201465201465201</t>
  </si>
  <si>
    <t>0.086734693877551</t>
  </si>
  <si>
    <t>0.31547619047619</t>
  </si>
  <si>
    <t>0.08125</t>
  </si>
  <si>
    <t>-0.063235294117647</t>
  </si>
  <si>
    <t>-0.211045364891519</t>
  </si>
  <si>
    <t>Jonys</t>
  </si>
  <si>
    <t>-0.781045751633987</t>
  </si>
  <si>
    <t>-0.465277777777778</t>
  </si>
  <si>
    <t>0.0818181818181818</t>
  </si>
  <si>
    <t>1.94545454545455</t>
  </si>
  <si>
    <t>0.0634920634920635</t>
  </si>
  <si>
    <t>-0.45</t>
  </si>
  <si>
    <t>0.00985221674876846</t>
  </si>
  <si>
    <t>0.0439999999999999</t>
  </si>
  <si>
    <t>-0.509803921568627</t>
  </si>
  <si>
    <t>Jorcheff Pizzas y Empanadas</t>
  </si>
  <si>
    <t>0.0833333333333332</t>
  </si>
  <si>
    <t>-0.234567901234568</t>
  </si>
  <si>
    <t>0.389705882352941</t>
  </si>
  <si>
    <t>-0.13265306122449</t>
  </si>
  <si>
    <t>0.120772946859903</t>
  </si>
  <si>
    <t>-0.443394244906532</t>
  </si>
  <si>
    <t>0.158450704225352</t>
  </si>
  <si>
    <t>0.233346022078417</t>
  </si>
  <si>
    <t>0.170616113744076</t>
  </si>
  <si>
    <t>0.0767772511848341</t>
  </si>
  <si>
    <t>0.200873362445415</t>
  </si>
  <si>
    <t>0.17734109655507</t>
  </si>
  <si>
    <t>0.120108695652174</t>
  </si>
  <si>
    <t>Jovi Pasteleria</t>
  </si>
  <si>
    <t>-0.660714285714286</t>
  </si>
  <si>
    <t>0.754385964912281</t>
  </si>
  <si>
    <t>-0.155555555555555</t>
  </si>
  <si>
    <t>Joy Burgers</t>
  </si>
  <si>
    <t>0.133110367892977</t>
  </si>
  <si>
    <t>-0.205314009661836</t>
  </si>
  <si>
    <t>0.0952380952380951</t>
  </si>
  <si>
    <t>Joy Pizza</t>
  </si>
  <si>
    <t>-0.148148148148148</t>
  </si>
  <si>
    <t>-0.443396226415094</t>
  </si>
  <si>
    <t>0.394736842105263</t>
  </si>
  <si>
    <t>0.911949685534591</t>
  </si>
  <si>
    <t>Juana la Latina</t>
  </si>
  <si>
    <t>-0.591093117408907</t>
  </si>
  <si>
    <t>0.733766233766234</t>
  </si>
  <si>
    <t>-0.483568075117371</t>
  </si>
  <si>
    <t>1.36666666666667</t>
  </si>
  <si>
    <t>Juanito Patisserie - Recoleta</t>
  </si>
  <si>
    <t>0.0160427807486631</t>
  </si>
  <si>
    <t>-0.796791443850267</t>
  </si>
  <si>
    <t>1.49333333333333</t>
  </si>
  <si>
    <t>Jugos Emi y Clari - Palermo</t>
  </si>
  <si>
    <t>Junos Pizza</t>
  </si>
  <si>
    <t>0.351351351351351</t>
  </si>
  <si>
    <t>0.873015873015873</t>
  </si>
  <si>
    <t>-0.702830188679245</t>
  </si>
  <si>
    <t>Jupiter Churros</t>
  </si>
  <si>
    <t>Just Dream Foods Gluten Free</t>
  </si>
  <si>
    <t>0.0647058823529412</t>
  </si>
  <si>
    <t>-0.459392789373814</t>
  </si>
  <si>
    <t>0.0698412698412698</t>
  </si>
  <si>
    <t>-0.0332497911445279</t>
  </si>
  <si>
    <t>0.354422604422604</t>
  </si>
  <si>
    <t>0.12015503875969</t>
  </si>
  <si>
    <t>0.270210409745293</t>
  </si>
  <si>
    <t>-0.0854306983339242</t>
  </si>
  <si>
    <t>Justo Pizza Resto Cafe</t>
  </si>
  <si>
    <t>0.0215827338129496</t>
  </si>
  <si>
    <t>0.307913669064748</t>
  </si>
  <si>
    <t>0.00649350649350649</t>
  </si>
  <si>
    <t>0.0101522842639594</t>
  </si>
  <si>
    <t>0.563451776649746</t>
  </si>
  <si>
    <t>Kaffee Klub</t>
  </si>
  <si>
    <t>-0.58955223880597</t>
  </si>
  <si>
    <t>-0.115384615384615</t>
  </si>
  <si>
    <t>1.57627118644068</t>
  </si>
  <si>
    <t>-0.545454545454545</t>
  </si>
  <si>
    <t>Kaido Cafe</t>
  </si>
  <si>
    <t>0.139664804469274</t>
  </si>
  <si>
    <t>-0.0670391061452514</t>
  </si>
  <si>
    <t>-0.1408</t>
  </si>
  <si>
    <t>0.116129032258065</t>
  </si>
  <si>
    <t>-0.032258064516129</t>
  </si>
  <si>
    <t>-0.127988748241913</t>
  </si>
  <si>
    <t>Kaizen Casa Sushi</t>
  </si>
  <si>
    <t>0.309523809523809</t>
  </si>
  <si>
    <t>-0.107894736842105</t>
  </si>
  <si>
    <t>0.153153153153153</t>
  </si>
  <si>
    <t>-0.03003003003003</t>
  </si>
  <si>
    <t>0.128</t>
  </si>
  <si>
    <t>-0.164235294117647</t>
  </si>
  <si>
    <t>Kalimnos Gourmet</t>
  </si>
  <si>
    <t>-0.0654054054054053</t>
  </si>
  <si>
    <t>0.367647058823529</t>
  </si>
  <si>
    <t>0.140540540540541</t>
  </si>
  <si>
    <t>0.0618618618618619</t>
  </si>
  <si>
    <t>0.10738255033557</t>
  </si>
  <si>
    <t>-0.235931853381518</t>
  </si>
  <si>
    <t>0.330357142857143</t>
  </si>
  <si>
    <t>Kalimnos Gourmet Almagro</t>
  </si>
  <si>
    <t>-0.291779584462511</t>
  </si>
  <si>
    <t>0.109550561797753</t>
  </si>
  <si>
    <t>0.456109550561798</t>
  </si>
  <si>
    <t>0.172720797720798</t>
  </si>
  <si>
    <t>-0.158509861212564</t>
  </si>
  <si>
    <t>0.189285714285714</t>
  </si>
  <si>
    <t>Kamikashi Makis</t>
  </si>
  <si>
    <t>-0.247337278106509</t>
  </si>
  <si>
    <t>0.021978021978022</t>
  </si>
  <si>
    <t>-0.709401709401709</t>
  </si>
  <si>
    <t>0.716981132075472</t>
  </si>
  <si>
    <t>1.40909090909091</t>
  </si>
  <si>
    <t>Kanzo Sushi</t>
  </si>
  <si>
    <t>4.69444444444444</t>
  </si>
  <si>
    <t>-0.723076923076923</t>
  </si>
  <si>
    <t>-0.689655172413793</t>
  </si>
  <si>
    <t>Kaori Sushi</t>
  </si>
  <si>
    <t>Kappo Sushi</t>
  </si>
  <si>
    <t>-0.0310077519379845</t>
  </si>
  <si>
    <t>0.0530612244897959</t>
  </si>
  <si>
    <t>-0.533333333333333</t>
  </si>
  <si>
    <t>Karam</t>
  </si>
  <si>
    <t>-0.742857142857143</t>
  </si>
  <si>
    <t>-0.105691056910569</t>
  </si>
  <si>
    <t>karens cakes</t>
  </si>
  <si>
    <t>-0.189189189189189</t>
  </si>
  <si>
    <t>-0.690283400809717</t>
  </si>
  <si>
    <t>0.816964285714286</t>
  </si>
  <si>
    <t>0.104294478527607</t>
  </si>
  <si>
    <t>0.0619074177356386</t>
  </si>
  <si>
    <t>0.0970149253731343</t>
  </si>
  <si>
    <t>-0.0697980684811237</t>
  </si>
  <si>
    <t>-0.687645687645688</t>
  </si>
  <si>
    <t>Kate Salad</t>
  </si>
  <si>
    <t>1.98850574712644</t>
  </si>
  <si>
    <t>-0.684782608695652</t>
  </si>
  <si>
    <t>Kathys Comida Casera</t>
  </si>
  <si>
    <t>-0.100702576112412</t>
  </si>
  <si>
    <t>0.495098039215686</t>
  </si>
  <si>
    <t>-0.0129032258064516</t>
  </si>
  <si>
    <t>-0.156462585034014</t>
  </si>
  <si>
    <t>Katsubo Sushi And Wok</t>
  </si>
  <si>
    <t>-0.476923076923077</t>
  </si>
  <si>
    <t>0.52046783625731</t>
  </si>
  <si>
    <t>Katzen Haus</t>
  </si>
  <si>
    <t>-0.362146050670641</t>
  </si>
  <si>
    <t>1.29090909090909</t>
  </si>
  <si>
    <t>-0.46078431372549</t>
  </si>
  <si>
    <t>0.0875912408759124</t>
  </si>
  <si>
    <t>0.985401459854015</t>
  </si>
  <si>
    <t>-0.62568306010929</t>
  </si>
  <si>
    <t>Kéfi - Restaurante Griego</t>
  </si>
  <si>
    <t>0.496987951807229</t>
  </si>
  <si>
    <t>0.461728395061728</t>
  </si>
  <si>
    <t>0.671116504854369</t>
  </si>
  <si>
    <t>-0.29897909577054</t>
  </si>
  <si>
    <t>-0.711904761904762</t>
  </si>
  <si>
    <t>0.0721649484536082</t>
  </si>
  <si>
    <t>-0.329896907216495</t>
  </si>
  <si>
    <t>-0.0551948051948052</t>
  </si>
  <si>
    <t>-0.435897435897436</t>
  </si>
  <si>
    <t>Keirasushi</t>
  </si>
  <si>
    <t>0.502824858757062</t>
  </si>
  <si>
    <t>-0.0925925925925927</t>
  </si>
  <si>
    <t>-0.409722222222222</t>
  </si>
  <si>
    <t>Kenji</t>
  </si>
  <si>
    <t>0.401960784313725</t>
  </si>
  <si>
    <t>0.196850393700787</t>
  </si>
  <si>
    <t>0.152980877390326</t>
  </si>
  <si>
    <t>0.22463768115942</t>
  </si>
  <si>
    <t>0.141159420289855</t>
  </si>
  <si>
    <t>-0.30752688172043</t>
  </si>
  <si>
    <t>Keto Go Market Caballito</t>
  </si>
  <si>
    <t>3.52727272727273</t>
  </si>
  <si>
    <t>-0.0844155844155844</t>
  </si>
  <si>
    <t>Ketortas</t>
  </si>
  <si>
    <t>0.170212765957447</t>
  </si>
  <si>
    <t>-0.477777777777778</t>
  </si>
  <si>
    <t>Keyfit Brunch</t>
  </si>
  <si>
    <t>0.0714285714285712</t>
  </si>
  <si>
    <t>3.27118644067797</t>
  </si>
  <si>
    <t>0.0315789473684211</t>
  </si>
  <si>
    <t>-0.734210526315789</t>
  </si>
  <si>
    <t>1.14666666666667</t>
  </si>
  <si>
    <t>-0.274193548387097</t>
  </si>
  <si>
    <t>0.0848214285714286</t>
  </si>
  <si>
    <t>0.752976190476191</t>
  </si>
  <si>
    <t>0.0283018867924528</t>
  </si>
  <si>
    <t>-0.666335650446872</t>
  </si>
  <si>
    <t>Kick Off Adrogue</t>
  </si>
  <si>
    <t>-0.121495327102804</t>
  </si>
  <si>
    <t>0.0755813953488372</t>
  </si>
  <si>
    <t>0.15891472868217</t>
  </si>
  <si>
    <t>-0.195426195426195</t>
  </si>
  <si>
    <t>0.305114638447972</t>
  </si>
  <si>
    <t>-0.731914893617021</t>
  </si>
  <si>
    <t>Kick Off Banfield</t>
  </si>
  <si>
    <t>0.842454394693201</t>
  </si>
  <si>
    <t>-0.0234252993232692</t>
  </si>
  <si>
    <t>0.05988455988456</t>
  </si>
  <si>
    <t>-0.1684350132626</t>
  </si>
  <si>
    <t>-0.389473684210526</t>
  </si>
  <si>
    <t>-0.251273344651953</t>
  </si>
  <si>
    <t>-0.343915343915344</t>
  </si>
  <si>
    <t>-0.26530612244898</t>
  </si>
  <si>
    <t>Tráfico</t>
  </si>
  <si>
    <t>-0.454545454545455</t>
  </si>
  <si>
    <t>0.402298850574713</t>
  </si>
  <si>
    <t>-0.278688524590164</t>
  </si>
  <si>
    <t>0.295454545454545</t>
  </si>
  <si>
    <t>-0.675438596491228</t>
  </si>
  <si>
    <t>-0.274143302180685</t>
  </si>
  <si>
    <t>-0.682403433476395</t>
  </si>
  <si>
    <t>2.98648648648649</t>
  </si>
  <si>
    <t>-0.840677966101695</t>
  </si>
  <si>
    <t>4.14285714285714</t>
  </si>
  <si>
    <t>-0.796747967479675</t>
  </si>
  <si>
    <t>0.00884955752212389</t>
  </si>
  <si>
    <t>-0.0350877192982456</t>
  </si>
  <si>
    <t>-0.844444444444444</t>
  </si>
  <si>
    <t>-0.931034482758621</t>
  </si>
  <si>
    <t>-0.875</t>
  </si>
  <si>
    <t>3.25</t>
  </si>
  <si>
    <t>4.88235294117647</t>
  </si>
  <si>
    <t>-0.85</t>
  </si>
  <si>
    <t>-0.770318021201413</t>
  </si>
  <si>
    <t>0.183098591549296</t>
  </si>
  <si>
    <t>-0.246031746031746</t>
  </si>
  <si>
    <t>-0.625730994152047</t>
  </si>
  <si>
    <t>-0.739130434782609</t>
  </si>
  <si>
    <t>-0.813953488372093</t>
  </si>
  <si>
    <t>-0.482142857142857</t>
  </si>
  <si>
    <t>-0.140350877192982</t>
  </si>
  <si>
    <t>0.326530612244898</t>
  </si>
  <si>
    <t>-0.669491525423729</t>
  </si>
  <si>
    <t>-0.818181818181818</t>
  </si>
  <si>
    <t>-0.972972972972973</t>
  </si>
  <si>
    <t>-0.0919540229885057</t>
  </si>
  <si>
    <t>-0.120805369127517</t>
  </si>
  <si>
    <t>-0.33587786259542</t>
  </si>
  <si>
    <t>0.252873563218391</t>
  </si>
  <si>
    <t>-0.477064220183486</t>
  </si>
  <si>
    <t>-0.485148514851485</t>
  </si>
  <si>
    <t>-0.0337078651685393</t>
  </si>
  <si>
    <t>-0.732558139534884</t>
  </si>
  <si>
    <t>-0.287878787878788</t>
  </si>
  <si>
    <t>-0.0645161290322581</t>
  </si>
  <si>
    <t>-0.0896551724137931</t>
  </si>
  <si>
    <t>-0.80952380952381</t>
  </si>
  <si>
    <t>0.868421052631579</t>
  </si>
  <si>
    <t>-0.971830985915493</t>
  </si>
  <si>
    <t>-0.604395604395604</t>
  </si>
  <si>
    <t>-0.0555555555555556</t>
  </si>
  <si>
    <t>-0.548387096774194</t>
  </si>
  <si>
    <t>0.321428571428571</t>
  </si>
  <si>
    <t>-0.351351351351351</t>
  </si>
  <si>
    <t>0.0274725274725275</t>
  </si>
  <si>
    <t>-0.369175627240143</t>
  </si>
  <si>
    <t>0.0738636363636364</t>
  </si>
  <si>
    <t>-0.676616915422886</t>
  </si>
  <si>
    <t>-0.57088122605364</t>
  </si>
  <si>
    <t>0.0837209302325581</t>
  </si>
  <si>
    <t>-0.0343347639484979</t>
  </si>
  <si>
    <t>-0.0622222222222222</t>
  </si>
  <si>
    <t>-0.838862559241706</t>
  </si>
  <si>
    <t>-0.0355555555555556</t>
  </si>
  <si>
    <t>-0.474654377880184</t>
  </si>
  <si>
    <t>-0.043859649122807</t>
  </si>
  <si>
    <t>-0.587155963302752</t>
  </si>
  <si>
    <t>-0.55868544600939</t>
  </si>
  <si>
    <t>-0.212871287128713</t>
  </si>
  <si>
    <t>-0.0628930817610063</t>
  </si>
  <si>
    <t>-0.409395973154362</t>
  </si>
  <si>
    <t>-0.693181818181818</t>
  </si>
  <si>
    <t>-0.692307692307692</t>
  </si>
  <si>
    <t>0.206349206349206</t>
  </si>
  <si>
    <t>-0.736842105263158</t>
  </si>
  <si>
    <t>-0.434782608695652</t>
  </si>
  <si>
    <t>-0.108108108108108</t>
  </si>
  <si>
    <t>2.4</t>
  </si>
  <si>
    <t>-0.177570093457944</t>
  </si>
  <si>
    <t>-0.215909090909091</t>
  </si>
  <si>
    <t>0.036231884057971</t>
  </si>
  <si>
    <t>-0.587412587412587</t>
  </si>
  <si>
    <t>-0.408450704225352</t>
  </si>
  <si>
    <t>0.127388535031847</t>
  </si>
  <si>
    <t>-0.675257731958763</t>
  </si>
  <si>
    <t>-0.656565656565657</t>
  </si>
  <si>
    <t>0.25609756097561</t>
  </si>
  <si>
    <t>-0.0970873786407767</t>
  </si>
  <si>
    <t>-0.774647887323944</t>
  </si>
  <si>
    <t>-0.569767441860465</t>
  </si>
  <si>
    <t>0.43010752688172</t>
  </si>
  <si>
    <t>-0.342105263157895</t>
  </si>
  <si>
    <t>-0.613333333333333</t>
  </si>
  <si>
    <t>-0.0344827586206897</t>
  </si>
  <si>
    <t>-0.888888888888889</t>
  </si>
  <si>
    <t>-0.539047619047619</t>
  </si>
  <si>
    <t>-0.0684647302904564</t>
  </si>
  <si>
    <t>0.11804008908686</t>
  </si>
  <si>
    <t>-0.0756972111553785</t>
  </si>
  <si>
    <t>-0.609913793103448</t>
  </si>
  <si>
    <t>-0.714285714285714</t>
  </si>
  <si>
    <t>-0.0978260869565217</t>
  </si>
  <si>
    <t>-0.530120481927711</t>
  </si>
  <si>
    <t>0.233644859813084</t>
  </si>
  <si>
    <t>-0.111940298507463</t>
  </si>
  <si>
    <t>-0.689075630252101</t>
  </si>
  <si>
    <t>-0.383838383838384</t>
  </si>
  <si>
    <t>-0.175438596491228</t>
  </si>
  <si>
    <t>0.48936170212766</t>
  </si>
  <si>
    <t>-0.718681318681319</t>
  </si>
  <si>
    <t>-0.40625</t>
  </si>
  <si>
    <t>-0.0465116279069767</t>
  </si>
  <si>
    <t>-0.780487804878049</t>
  </si>
  <si>
    <t>-0.27218045112782</t>
  </si>
  <si>
    <t>-0.0715137067938021</t>
  </si>
  <si>
    <t>-0.116816431322208</t>
  </si>
  <si>
    <t>-0.059593023255814</t>
  </si>
  <si>
    <t>-0.542503863987635</t>
  </si>
  <si>
    <t>-0.292792792792793</t>
  </si>
  <si>
    <t>-0.36986301369863</t>
  </si>
  <si>
    <t>-0.550925925925926</t>
  </si>
  <si>
    <t>-0.037037037037037</t>
  </si>
  <si>
    <t>-0.170731707317073</t>
  </si>
  <si>
    <t>0.58695652173913</t>
  </si>
  <si>
    <t>-0.931506849315068</t>
  </si>
  <si>
    <t>-0.414893617021277</t>
  </si>
  <si>
    <t>-0.0671641791044776</t>
  </si>
  <si>
    <t>-0.504</t>
  </si>
  <si>
    <t>0.274193548387097</t>
  </si>
  <si>
    <t>-0.708860759493671</t>
  </si>
  <si>
    <t>-0.457446808510638</t>
  </si>
  <si>
    <t>-0.137339055793991</t>
  </si>
  <si>
    <t>0.139303482587065</t>
  </si>
  <si>
    <t>-0.139737991266376</t>
  </si>
  <si>
    <t>-0.680203045685279</t>
  </si>
  <si>
    <t>-0.456066945606695</t>
  </si>
  <si>
    <t>0.553505535055351</t>
  </si>
  <si>
    <t>-0.00950118764845606</t>
  </si>
  <si>
    <t>0.0143884892086331</t>
  </si>
  <si>
    <t>-0.683215130023641</t>
  </si>
  <si>
    <t>-0.776315789473684</t>
  </si>
  <si>
    <t>0.506849315068493</t>
  </si>
  <si>
    <t>0.338235294117647</t>
  </si>
  <si>
    <t>-0.527472527472527</t>
  </si>
  <si>
    <t>-0.238461538461538</t>
  </si>
  <si>
    <t>-0.574074074074074</t>
  </si>
  <si>
    <t>-0.418604651162791</t>
  </si>
  <si>
    <t>-0.363636363636364</t>
  </si>
  <si>
    <t>-0.815789473684211</t>
  </si>
  <si>
    <t>-0.189542483660131</t>
  </si>
  <si>
    <t>-0.226315789473684</t>
  </si>
  <si>
    <t>-0.146496815286624</t>
  </si>
  <si>
    <t>-0.747899159663866</t>
  </si>
  <si>
    <t>0.966666666666667</t>
  </si>
  <si>
    <t>-0.611801242236025</t>
  </si>
  <si>
    <t>0.0753424657534247</t>
  </si>
  <si>
    <t>-0.0605095541401274</t>
  </si>
  <si>
    <t>-0.633846153846154</t>
  </si>
  <si>
    <t>-0.833333333333333</t>
  </si>
  <si>
    <t>-0.617283950617284</t>
  </si>
  <si>
    <t>-0.0533333333333333</t>
  </si>
  <si>
    <t>-0.76056338028169</t>
  </si>
  <si>
    <t>2.17647058823529</t>
  </si>
  <si>
    <t>-0.406593406593407</t>
  </si>
  <si>
    <t>-0.336448598130841</t>
  </si>
  <si>
    <t>-0.352112676056338</t>
  </si>
  <si>
    <t>-0.673076923076923</t>
  </si>
  <si>
    <t>-0.678571428571429</t>
  </si>
  <si>
    <t>-0.236923076923077</t>
  </si>
  <si>
    <t>0.0473815461346633</t>
  </si>
  <si>
    <t>-0.0571428571428571</t>
  </si>
  <si>
    <t>-0.252525252525253</t>
  </si>
  <si>
    <t>-0.0759493670886076</t>
  </si>
  <si>
    <t>1.17948717948718</t>
  </si>
  <si>
    <t>-0.634146341463415</t>
  </si>
  <si>
    <t>0.419354838709677</t>
  </si>
  <si>
    <t>-0.193181818181818</t>
  </si>
  <si>
    <t>-0.154929577464789</t>
  </si>
  <si>
    <t>-0.816666666666667</t>
  </si>
  <si>
    <t>-0.378531073446328</t>
  </si>
  <si>
    <t>0.104575163398693</t>
  </si>
  <si>
    <t>-0.159763313609467</t>
  </si>
  <si>
    <t>-0.802816901408451</t>
  </si>
  <si>
    <t>-0.46</t>
  </si>
  <si>
    <t>0.506329113924051</t>
  </si>
  <si>
    <t>-0.0756302521008403</t>
  </si>
  <si>
    <t>-0.848214285714286</t>
  </si>
  <si>
    <t>-0.708333333333333</t>
  </si>
  <si>
    <t>-0.0568965517241379</t>
  </si>
  <si>
    <t>-0.242528735632184</t>
  </si>
  <si>
    <t>0.0682852807283763</t>
  </si>
  <si>
    <t>0.0383522727272727</t>
  </si>
  <si>
    <t>-0.648426812585499</t>
  </si>
  <si>
    <t>-0.0428571428571429</t>
  </si>
  <si>
    <t>-0.26865671641791</t>
  </si>
  <si>
    <t>-0.744186046511628</t>
  </si>
  <si>
    <t>-0.785714285714286</t>
  </si>
  <si>
    <t>-0.675</t>
  </si>
  <si>
    <t>-0.3125</t>
  </si>
  <si>
    <t>0.46875</t>
  </si>
  <si>
    <t>-0.0851063829787234</t>
  </si>
  <si>
    <t>-0.837209302325581</t>
  </si>
  <si>
    <t>-0.916666666666667</t>
  </si>
  <si>
    <t>-0.104166666666667</t>
  </si>
  <si>
    <t>-0.0232558139534884</t>
  </si>
  <si>
    <t>-0.47887323943662</t>
  </si>
  <si>
    <t>0.560606060606061</t>
  </si>
  <si>
    <t>-0.145631067961165</t>
  </si>
  <si>
    <t>-0.170454545454545</t>
  </si>
  <si>
    <t>-0.534246575342466</t>
  </si>
  <si>
    <t>-0.114285714285714</t>
  </si>
  <si>
    <t>-0.8125</t>
  </si>
  <si>
    <t>-0.275700934579439</t>
  </si>
  <si>
    <t>-0.0451612903225806</t>
  </si>
  <si>
    <t>-0.0202702702702703</t>
  </si>
  <si>
    <t>-0.489655172413793</t>
  </si>
  <si>
    <t>-0.8</t>
  </si>
  <si>
    <t>-0.350877192982456</t>
  </si>
  <si>
    <t>-0.230337078651685</t>
  </si>
  <si>
    <t>-0.0985221674876847</t>
  </si>
  <si>
    <t>-0.120218579234973</t>
  </si>
  <si>
    <t>-0.449704142011834</t>
  </si>
  <si>
    <t>-0.676923076923077</t>
  </si>
  <si>
    <t>-0.0945945945945946</t>
  </si>
  <si>
    <t>-0.164179104477612</t>
  </si>
  <si>
    <t>-0.347417840375587</t>
  </si>
  <si>
    <t>0.282926829268293</t>
  </si>
  <si>
    <t>-0.178707224334601</t>
  </si>
  <si>
    <t>-0.0925925925925926</t>
  </si>
  <si>
    <t>-0.806122448979592</t>
  </si>
  <si>
    <t>-0.410958904109589</t>
  </si>
  <si>
    <t>-0.262626262626263</t>
  </si>
  <si>
    <t>0.205479452054795</t>
  </si>
  <si>
    <t>-0.613636363636364</t>
  </si>
  <si>
    <t>-0.462686567164179</t>
  </si>
  <si>
    <t>-0.232142857142857</t>
  </si>
  <si>
    <t>-0.287958115183246</t>
  </si>
  <si>
    <t>-0.234817813765182</t>
  </si>
  <si>
    <t>-0.243386243386243</t>
  </si>
  <si>
    <t>-0.517948717948718</t>
  </si>
  <si>
    <t>-0.205882352941176</t>
  </si>
  <si>
    <t>1.85714285714286</t>
  </si>
  <si>
    <t>-0.594202898550725</t>
  </si>
  <si>
    <t>-0.137724550898204</t>
  </si>
  <si>
    <t>-0.00854700854700855</t>
  </si>
  <si>
    <t>-0.646551724137931</t>
  </si>
  <si>
    <t>-0.522825150732127</t>
  </si>
  <si>
    <t>-0.119363395225464</t>
  </si>
  <si>
    <t>-0.106425702811245</t>
  </si>
  <si>
    <t>-0.0786516853932584</t>
  </si>
  <si>
    <t>-0.753658536585366</t>
  </si>
  <si>
    <t>-0.51219512195122</t>
  </si>
  <si>
    <t>0.309859154929577</t>
  </si>
  <si>
    <t>-0.10752688172043</t>
  </si>
  <si>
    <t>-0.469879518072289</t>
  </si>
  <si>
    <t>0.569620253164557</t>
  </si>
  <si>
    <t>-0.436507936507937</t>
  </si>
  <si>
    <t>-0.71830985915493</t>
  </si>
  <si>
    <t>-0.0327868852459016</t>
  </si>
  <si>
    <t>-0.451737451737452</t>
  </si>
  <si>
    <t>-0.109090909090909</t>
  </si>
  <si>
    <t>-0.0122448979591837</t>
  </si>
  <si>
    <t>0.301652892561983</t>
  </si>
  <si>
    <t>-0.944444444444444</t>
  </si>
  <si>
    <t>-0.452631578947368</t>
  </si>
  <si>
    <t>-0.171875</t>
  </si>
  <si>
    <t>-0.424528301886792</t>
  </si>
  <si>
    <t>-0.293172690763052</t>
  </si>
  <si>
    <t>-0.101167315175097</t>
  </si>
  <si>
    <t>-0.220779220779221</t>
  </si>
  <si>
    <t>-0.78</t>
  </si>
  <si>
    <t>-0.0223880597014925</t>
  </si>
  <si>
    <t>-0.233695652173913</t>
  </si>
  <si>
    <t>-0.226890756302521</t>
  </si>
  <si>
    <t>-0.467391304347826</t>
  </si>
  <si>
    <t>-0.71474358974359</t>
  </si>
  <si>
    <t>0.209606986899563</t>
  </si>
  <si>
    <t>-0.173285198555957</t>
  </si>
  <si>
    <t>0.0655021834061135</t>
  </si>
  <si>
    <t>-0.467213114754098</t>
  </si>
  <si>
    <t>-0.171428571428571</t>
  </si>
  <si>
    <t>-0.189655172413793</t>
  </si>
  <si>
    <t>0.0176678445229682</t>
  </si>
  <si>
    <t>-0.380208333333333</t>
  </si>
  <si>
    <t>-0.113445378151261</t>
  </si>
  <si>
    <t>0.317535545023697</t>
  </si>
  <si>
    <t>-0.658273381294964</t>
  </si>
  <si>
    <t>-0.302013422818792</t>
  </si>
  <si>
    <t>-0.354515050167224</t>
  </si>
  <si>
    <t>0.0103626943005181</t>
  </si>
  <si>
    <t>-0.0512820512820513</t>
  </si>
  <si>
    <t>-0.652173913043478</t>
  </si>
  <si>
    <t>0.31304347826087</t>
  </si>
  <si>
    <t>-0.172185430463576</t>
  </si>
  <si>
    <t>-0.096</t>
  </si>
  <si>
    <t>-0.486725663716814</t>
  </si>
  <si>
    <t>-0.619607843137255</t>
  </si>
  <si>
    <t>0.136585365853659</t>
  </si>
  <si>
    <t>-0.0128755364806867</t>
  </si>
  <si>
    <t>0.0260869565217391</t>
  </si>
  <si>
    <t>-0.415254237288136</t>
  </si>
  <si>
    <t>-0.306666666666667</t>
  </si>
  <si>
    <t>-0.0600600600600601</t>
  </si>
  <si>
    <t>0.00638977635782748</t>
  </si>
  <si>
    <t>-0.104761904761905</t>
  </si>
  <si>
    <t>-0.74468085106383</t>
  </si>
  <si>
    <t>-0.29126213592233</t>
  </si>
  <si>
    <t>-0.0975609756097561</t>
  </si>
  <si>
    <t>0.043859649122807</t>
  </si>
  <si>
    <t>-0.445945945945946</t>
  </si>
  <si>
    <t>0.829268292682927</t>
  </si>
  <si>
    <t>-0.84</t>
  </si>
  <si>
    <t>-0.634782608695652</t>
  </si>
  <si>
    <t>-0.0357142857142857</t>
  </si>
  <si>
    <t>0.756756756756757</t>
  </si>
  <si>
    <t>-0.09375</t>
  </si>
  <si>
    <t>-0.157142857142857</t>
  </si>
  <si>
    <t>-0.0677966101694915</t>
  </si>
  <si>
    <t>-0.527272727272727</t>
  </si>
  <si>
    <t>-0.398809523809524</t>
  </si>
  <si>
    <t>-0.115942028985507</t>
  </si>
  <si>
    <t>-0.834532374100719</t>
  </si>
  <si>
    <t>0.412213740458015</t>
  </si>
  <si>
    <t>-0.194594594594595</t>
  </si>
  <si>
    <t>-0.201342281879195</t>
  </si>
  <si>
    <t>-0.848739495798319</t>
  </si>
  <si>
    <t>-0.484615384615385</t>
  </si>
  <si>
    <t>-0.258389261744966</t>
  </si>
  <si>
    <t>-0.135746606334842</t>
  </si>
  <si>
    <t>0.361256544502618</t>
  </si>
  <si>
    <t>-0.753846153846154</t>
  </si>
  <si>
    <t>-0.91304347826087</t>
  </si>
  <si>
    <t>-0.523809523809524</t>
  </si>
  <si>
    <t>-0.359550561797753</t>
  </si>
  <si>
    <t>0.336842105263158</t>
  </si>
  <si>
    <t>-0.322834645669291</t>
  </si>
  <si>
    <t>-0.195121951219512</t>
  </si>
  <si>
    <t>-0.147540983606557</t>
  </si>
  <si>
    <t>-0.346153846153846</t>
  </si>
  <si>
    <t>0.558823529411765</t>
  </si>
  <si>
    <t>-0.39622641509434</t>
  </si>
  <si>
    <t>-0.102040816326531</t>
  </si>
  <si>
    <t>1.26436781609195</t>
  </si>
  <si>
    <t>-0.812182741116751</t>
  </si>
  <si>
    <t>-0.237960339943343</t>
  </si>
  <si>
    <t>-0.304832713754647</t>
  </si>
  <si>
    <t>0.125668449197861</t>
  </si>
  <si>
    <t>-0.458432304038005</t>
  </si>
  <si>
    <t>-0.450495049504951</t>
  </si>
  <si>
    <t>-0.253571428571429</t>
  </si>
  <si>
    <t>0.0478468899521531</t>
  </si>
  <si>
    <t>-0.470319634703196</t>
  </si>
  <si>
    <t>-0.494252873563218</t>
  </si>
  <si>
    <t>-0.179282868525896</t>
  </si>
  <si>
    <t>-0.0922330097087379</t>
  </si>
  <si>
    <t>0.192513368983957</t>
  </si>
  <si>
    <t>-0.551569506726457</t>
  </si>
  <si>
    <t>-0.389121338912134</t>
  </si>
  <si>
    <t>-0.207650273224044</t>
  </si>
  <si>
    <t>-0.44</t>
  </si>
  <si>
    <t>0.302631578947368</t>
  </si>
  <si>
    <t>-0.629370629370629</t>
  </si>
  <si>
    <t>-0.423076923076923</t>
  </si>
  <si>
    <t>-0.909090909090909</t>
  </si>
  <si>
    <t>-0.454193548387097</t>
  </si>
  <si>
    <t>0.055952380952381</t>
  </si>
  <si>
    <t>-0.116121758737317</t>
  </si>
  <si>
    <t>-0.0433673469387755</t>
  </si>
  <si>
    <t>-0.763157894736842</t>
  </si>
  <si>
    <t>-0.573584905660377</t>
  </si>
  <si>
    <t>0.193916349809886</t>
  </si>
  <si>
    <t>-0.184713375796178</t>
  </si>
  <si>
    <t>-0.0078125</t>
  </si>
  <si>
    <t>-0.507874015748031</t>
  </si>
  <si>
    <t>-0.455555555555556</t>
  </si>
  <si>
    <t>-0.211505922165821</t>
  </si>
  <si>
    <t>-0.14</t>
  </si>
  <si>
    <t>-0.615633074935401</t>
  </si>
  <si>
    <t>4.2</t>
  </si>
  <si>
    <t>-0.463414634146341</t>
  </si>
  <si>
    <t>-0.766519823788546</t>
  </si>
  <si>
    <t>0.0315315315315315</t>
  </si>
  <si>
    <t>-0.117903930131004</t>
  </si>
  <si>
    <t>-0.426666666666667</t>
  </si>
  <si>
    <t>-0.168674698795181</t>
  </si>
  <si>
    <t>-0.729166666666667</t>
  </si>
  <si>
    <t>-0.324929971988796</t>
  </si>
  <si>
    <t>-0.0214477211796247</t>
  </si>
  <si>
    <t>-0.0328767123287671</t>
  </si>
  <si>
    <t>-0.056657223796034</t>
  </si>
  <si>
    <t>-0.696696696696697</t>
  </si>
  <si>
    <t>-0.225</t>
  </si>
  <si>
    <t>-0.529411764705882</t>
  </si>
  <si>
    <t>0.053030303030303</t>
  </si>
  <si>
    <t>-0.00719424460431655</t>
  </si>
  <si>
    <t>-0.798319327731092</t>
  </si>
  <si>
    <t>0.00740740740740741</t>
  </si>
  <si>
    <t>-0.335714285714286</t>
  </si>
  <si>
    <t>-0.510204081632653</t>
  </si>
  <si>
    <t>-0.620689655172414</t>
  </si>
  <si>
    <t>-0.0889423076923077</t>
  </si>
  <si>
    <t>0.0844327176781003</t>
  </si>
  <si>
    <t>0.0364963503649635</t>
  </si>
  <si>
    <t>-0.589201877934272</t>
  </si>
  <si>
    <t>-0.780821917808219</t>
  </si>
  <si>
    <t>-0.374517374517374</t>
  </si>
  <si>
    <t>-0.0123456790123457</t>
  </si>
  <si>
    <t>-0.521505376344086</t>
  </si>
  <si>
    <t>-0.290322580645161</t>
  </si>
  <si>
    <t>-0.0380434782608696</t>
  </si>
  <si>
    <t>-0.112994350282486</t>
  </si>
  <si>
    <t>0.114649681528662</t>
  </si>
  <si>
    <t>-0.708571428571429</t>
  </si>
  <si>
    <t>-0.157894736842105</t>
  </si>
  <si>
    <t>-0.138888888888889</t>
  </si>
  <si>
    <t>-0.516129032258065</t>
  </si>
  <si>
    <t>-0.761061946902655</t>
  </si>
  <si>
    <t>-0.113821138211382</t>
  </si>
  <si>
    <t>-0.743119266055046</t>
  </si>
  <si>
    <t>0.378378378378378</t>
  </si>
  <si>
    <t>-0.632352941176471</t>
  </si>
  <si>
    <t>3.83333333333333</t>
  </si>
  <si>
    <t>-0.703389830508475</t>
  </si>
  <si>
    <t>-0.1328125</t>
  </si>
  <si>
    <t>-0.0175438596491228</t>
  </si>
  <si>
    <t>-0.553571428571429</t>
  </si>
  <si>
    <t>0.615384615384615</t>
  </si>
  <si>
    <t>-0.476190476190476</t>
  </si>
  <si>
    <t>-0.75</t>
  </si>
  <si>
    <t>-0.640522875816993</t>
  </si>
  <si>
    <t>0.365853658536585</t>
  </si>
  <si>
    <t>0.113095238095238</t>
  </si>
  <si>
    <t>-0.737967914438503</t>
  </si>
  <si>
    <t>-0.372881355932203</t>
  </si>
  <si>
    <t>0.951219512195122</t>
  </si>
  <si>
    <t>-0.8875</t>
  </si>
  <si>
    <t>-0.513513513513513</t>
  </si>
  <si>
    <t>-0.233333333333333</t>
  </si>
  <si>
    <t>-0.0434782608695652</t>
  </si>
  <si>
    <t>-0.440677966101695</t>
  </si>
  <si>
    <t>0.727272727272727</t>
  </si>
  <si>
    <t>0.508771929824561</t>
  </si>
  <si>
    <t>-0.988888888888889</t>
  </si>
  <si>
    <t>11.2857142857143</t>
  </si>
  <si>
    <t>-0.231707317073171</t>
  </si>
  <si>
    <t>-0.825396825396825</t>
  </si>
  <si>
    <t>0.538461538461538</t>
  </si>
  <si>
    <t>0.0736434108527132</t>
  </si>
  <si>
    <t>-0.347354138398914</t>
  </si>
  <si>
    <t>0.0166320166320166</t>
  </si>
  <si>
    <t>0.304703476482618</t>
  </si>
  <si>
    <t>-0.86833855799373</t>
  </si>
  <si>
    <t>-0.436893203883495</t>
  </si>
  <si>
    <t>-0.25531914893617</t>
  </si>
  <si>
    <t>-0.221476510067114</t>
  </si>
  <si>
    <t>3.97297297297297</t>
  </si>
  <si>
    <t>0.132</t>
  </si>
  <si>
    <t>-0.127208480565371</t>
  </si>
  <si>
    <t>-0.242914979757085</t>
  </si>
  <si>
    <t>-0.887700534759358</t>
  </si>
  <si>
    <t>0.856140350877193</t>
  </si>
  <si>
    <t>-0.146370023419204</t>
  </si>
  <si>
    <t>-0.363511659807956</t>
  </si>
  <si>
    <t>-0.0581896551724138</t>
  </si>
  <si>
    <t>-0.51487414187643</t>
  </si>
  <si>
    <t>-0.0161290322580645</t>
  </si>
  <si>
    <t>-0.639344262295082</t>
  </si>
  <si>
    <t>-0.924242424242424</t>
  </si>
  <si>
    <t>-0.783018867924528</t>
  </si>
  <si>
    <t>-0.782608695652174</t>
  </si>
  <si>
    <t>-0.55719557195572</t>
  </si>
  <si>
    <t>0.243589743589744</t>
  </si>
  <si>
    <t>-0.323024054982818</t>
  </si>
  <si>
    <t>0.101522842639594</t>
  </si>
  <si>
    <t>-0.728110599078341</t>
  </si>
  <si>
    <t>-0.221843003412969</t>
  </si>
  <si>
    <t>-0.826972010178117</t>
  </si>
  <si>
    <t>3.72058823529412</t>
  </si>
  <si>
    <t>-0.0716510903426791</t>
  </si>
  <si>
    <t>-0.708053691275168</t>
  </si>
  <si>
    <t>-0.663636363636364</t>
  </si>
  <si>
    <t>-0.213114754098361</t>
  </si>
  <si>
    <t>-0.0727272727272727</t>
  </si>
  <si>
    <t>-0.274509803921569</t>
  </si>
  <si>
    <t>-0.502212389380531</t>
  </si>
  <si>
    <t>0.108545034642032</t>
  </si>
  <si>
    <t>0.0883720930232558</t>
  </si>
  <si>
    <t>-0.521367521367521</t>
  </si>
  <si>
    <t>-0.235294117647059</t>
  </si>
  <si>
    <t>-0.734375</t>
  </si>
  <si>
    <t>0.382352941176471</t>
  </si>
  <si>
    <t>0.595744680851064</t>
  </si>
  <si>
    <t>-0.786666666666667</t>
  </si>
  <si>
    <t>0.168316831683168</t>
  </si>
  <si>
    <t>-0.0222222222222222</t>
  </si>
  <si>
    <t>-0.162921348314607</t>
  </si>
  <si>
    <t>0.83695652173913</t>
  </si>
  <si>
    <t>-0.112426035502959</t>
  </si>
  <si>
    <t>-0.92</t>
  </si>
  <si>
    <t>-0.532608695652174</t>
  </si>
  <si>
    <t>-0.710526315789474</t>
  </si>
  <si>
    <t>-0.314285714285714</t>
  </si>
  <si>
    <t>-0.821428571428571</t>
  </si>
  <si>
    <t>-0.0983606557377049</t>
  </si>
  <si>
    <t>-0.218181818181818</t>
  </si>
  <si>
    <t>-0.186046511627907</t>
  </si>
  <si>
    <t>-0.828571428571429</t>
  </si>
  <si>
    <t>-0.08</t>
  </si>
  <si>
    <t>0.869565217391304</t>
  </si>
  <si>
    <t>0.585714285714286</t>
  </si>
  <si>
    <t>0.0328947368421053</t>
  </si>
  <si>
    <t>-0.197452229299363</t>
  </si>
  <si>
    <t>-0.212962962962963</t>
  </si>
  <si>
    <t>-0.723404255319149</t>
  </si>
  <si>
    <t>-0.0476190476190476</t>
  </si>
  <si>
    <t>-0.761904761904762</t>
  </si>
  <si>
    <t>-0.722222222222222</t>
  </si>
  <si>
    <t>-0.45045045045045</t>
  </si>
  <si>
    <t>-0.573578595317726</t>
  </si>
  <si>
    <t>-0.964705882352941</t>
  </si>
  <si>
    <t>41.6666666666667</t>
  </si>
  <si>
    <t>-0.536458333333333</t>
  </si>
  <si>
    <t>-0.48</t>
  </si>
  <si>
    <t>-0.717948717948718</t>
  </si>
  <si>
    <t>2.22222222222222</t>
  </si>
  <si>
    <t>-0.484965304548959</t>
  </si>
  <si>
    <t>-0.015177065767285</t>
  </si>
  <si>
    <t>-0.195205479452055</t>
  </si>
  <si>
    <t>-0.739574468085106</t>
  </si>
  <si>
    <t>0.619047619047619</t>
  </si>
  <si>
    <t>-0.240740740740741</t>
  </si>
  <si>
    <t>-0.0572390572390572</t>
  </si>
  <si>
    <t>-0.0964285714285714</t>
  </si>
  <si>
    <t>0.0671936758893281</t>
  </si>
  <si>
    <t>-0.792592592592593</t>
  </si>
  <si>
    <t>-0.515492957746479</t>
  </si>
  <si>
    <t>-0.0943396226415094</t>
  </si>
  <si>
    <t>0.420138888888889</t>
  </si>
  <si>
    <t>-0.339853300733496</t>
  </si>
  <si>
    <t>-0.614814814814815</t>
  </si>
  <si>
    <t>-0.289823008849558</t>
  </si>
  <si>
    <t>-0.128571428571429</t>
  </si>
  <si>
    <t>-0.204918032786885</t>
  </si>
  <si>
    <t>-0.126288659793814</t>
  </si>
  <si>
    <t>-0.457227138643068</t>
  </si>
  <si>
    <t>-0.287671232876712</t>
  </si>
  <si>
    <t>-0.734513274336283</t>
  </si>
  <si>
    <t>-0.854166666666667</t>
  </si>
  <si>
    <t>-0.361702127659574</t>
  </si>
  <si>
    <t>-0.0333333333333333</t>
  </si>
  <si>
    <t>-0.19060773480663</t>
  </si>
  <si>
    <t>-0.0784982935153584</t>
  </si>
  <si>
    <t>-0.207407407407407</t>
  </si>
  <si>
    <t>-0.532710280373832</t>
  </si>
  <si>
    <t>-0.935483870967742</t>
  </si>
  <si>
    <t>-0.127413127413127</t>
  </si>
  <si>
    <t>-0.153392330383481</t>
  </si>
  <si>
    <t>-0.257839721254355</t>
  </si>
  <si>
    <t>-0.0469483568075117</t>
  </si>
  <si>
    <t>-0.54679802955665</t>
  </si>
  <si>
    <t>-0.403846153846154</t>
  </si>
  <si>
    <t>-0.47009735744089</t>
  </si>
  <si>
    <t>0.0498575498575499</t>
  </si>
  <si>
    <t>0.0529172320217096</t>
  </si>
  <si>
    <t>-0.11340206185567</t>
  </si>
  <si>
    <t>-0.620639534883721</t>
  </si>
  <si>
    <t>-0.568702290076336</t>
  </si>
  <si>
    <t>-0.0334928229665072</t>
  </si>
  <si>
    <t>-0.65948275862069</t>
  </si>
  <si>
    <t>-0.189473684210526</t>
  </si>
  <si>
    <t>-0.355140186915888</t>
  </si>
  <si>
    <t>-0.576576576576577</t>
  </si>
  <si>
    <t>0.339285714285714</t>
  </si>
  <si>
    <t>-0.933333333333333</t>
  </si>
  <si>
    <t>-0.0363636363636364</t>
  </si>
  <si>
    <t>-0.38961038961039</t>
  </si>
  <si>
    <t>-0.372549019607843</t>
  </si>
  <si>
    <t>-0.806896551724138</t>
  </si>
  <si>
    <t>-0.326732673267327</t>
  </si>
  <si>
    <t>0.529411764705882</t>
  </si>
  <si>
    <t>-0.663461538461538</t>
  </si>
  <si>
    <t>-0.554054054054054</t>
  </si>
  <si>
    <t>0.105022831050228</t>
  </si>
  <si>
    <t>-0.0826446280991736</t>
  </si>
  <si>
    <t>-0.0315315315315315</t>
  </si>
  <si>
    <t>-0.576744186046512</t>
  </si>
  <si>
    <t>3.81818181818182</t>
  </si>
  <si>
    <t>-0.433962264150943</t>
  </si>
  <si>
    <t>-0.278787878787879</t>
  </si>
  <si>
    <t>-0.196808510638298</t>
  </si>
  <si>
    <t>-0.278145695364238</t>
  </si>
  <si>
    <t>-0.100917431192661</t>
  </si>
  <si>
    <t>-0.569037656903766</t>
  </si>
  <si>
    <t>-0.565040650406504</t>
  </si>
  <si>
    <t>1.5981308411215</t>
  </si>
  <si>
    <t>-0.618705035971223</t>
  </si>
  <si>
    <t>-0.223684210526316</t>
  </si>
  <si>
    <t>-0.365853658536585</t>
  </si>
  <si>
    <t>-0.0944444444444444</t>
  </si>
  <si>
    <t>-0.877300613496933</t>
  </si>
  <si>
    <t>-0.149425287356322</t>
  </si>
  <si>
    <t>-0.0260869565217391</t>
  </si>
  <si>
    <t>-0.738317757009346</t>
  </si>
  <si>
    <t>-0.476635514018692</t>
  </si>
  <si>
    <t>0.118243243243243</t>
  </si>
  <si>
    <t>0.0671834625322997</t>
  </si>
  <si>
    <t>-0.716707021791768</t>
  </si>
  <si>
    <t>0.478260869565217</t>
  </si>
  <si>
    <t>-0.0294117647058824</t>
  </si>
  <si>
    <t>-0.96969696969697</t>
  </si>
  <si>
    <t>-0.216393442622951</t>
  </si>
  <si>
    <t>-0.135278514588859</t>
  </si>
  <si>
    <t>-0.0398773006134969</t>
  </si>
  <si>
    <t>-0.191693290734824</t>
  </si>
  <si>
    <t>-0.232704402515723</t>
  </si>
  <si>
    <t>-0.136792452830189</t>
  </si>
  <si>
    <t>-0.00529100529100529</t>
  </si>
  <si>
    <t>-0.728723404255319</t>
  </si>
  <si>
    <t>-0.735632183908046</t>
  </si>
  <si>
    <t>-0.376811594202899</t>
  </si>
  <si>
    <t>-0.317073170731707</t>
  </si>
  <si>
    <t>-0.765957446808511</t>
  </si>
  <si>
    <t>-0.0384615384615385</t>
  </si>
  <si>
    <t>-0.977777777777778</t>
  </si>
  <si>
    <t>0.41304347826087</t>
  </si>
  <si>
    <t>-0.138461538461538</t>
  </si>
  <si>
    <t>-0.553191489361702</t>
  </si>
  <si>
    <t>-0.043956043956044</t>
  </si>
  <si>
    <t>-0.869565217391304</t>
  </si>
  <si>
    <t>-0.062015503875969</t>
  </si>
  <si>
    <t>-0.630769230769231</t>
  </si>
  <si>
    <t>-0.483870967741935</t>
  </si>
  <si>
    <t>-0.234375</t>
  </si>
  <si>
    <t>-0.764705882352941</t>
  </si>
  <si>
    <t>-0.243675099866844</t>
  </si>
  <si>
    <t>-0.0537525354969574</t>
  </si>
  <si>
    <t>-0.215434083601286</t>
  </si>
  <si>
    <t>0.144808743169399</t>
  </si>
  <si>
    <t>-0.568019093078759</t>
  </si>
  <si>
    <t>-0.458823529411765</t>
  </si>
  <si>
    <t>-0.468085106382979</t>
  </si>
  <si>
    <t>-0.127272727272727</t>
  </si>
  <si>
    <t>-0.584905660377358</t>
  </si>
  <si>
    <t>-0.130434782608696</t>
  </si>
  <si>
    <t>-0.952380952380952</t>
  </si>
  <si>
    <t>-0.646341463414634</t>
  </si>
  <si>
    <t>-0.221052631578947</t>
  </si>
  <si>
    <t>0.423423423423423</t>
  </si>
  <si>
    <t>-0.123417721518987</t>
  </si>
  <si>
    <t>-0.624548736462094</t>
  </si>
  <si>
    <t>-0.727586206896552</t>
  </si>
  <si>
    <t>0.280952380952381</t>
  </si>
  <si>
    <t>-0.0483271375464684</t>
  </si>
  <si>
    <t>-0.3046875</t>
  </si>
  <si>
    <t>-0.724719101123595</t>
  </si>
  <si>
    <t>-0.0147058823529412</t>
  </si>
  <si>
    <t>-0.791044776119403</t>
  </si>
  <si>
    <t>-0.172413793103448</t>
  </si>
  <si>
    <t>-0.428165007112376</t>
  </si>
  <si>
    <t>0.0129496402877698</t>
  </si>
  <si>
    <t>-0.449275362318841</t>
  </si>
  <si>
    <t>-0.388392857142857</t>
  </si>
  <si>
    <t>-0.320754716981132</t>
  </si>
  <si>
    <t>-0.0138888888888889</t>
  </si>
  <si>
    <t>-0.713414634146341</t>
  </si>
  <si>
    <t>-0.0102040816326531</t>
  </si>
  <si>
    <t>-0.164285714285714</t>
  </si>
  <si>
    <t>-0.393162393162393</t>
  </si>
  <si>
    <t>-0.378378378378378</t>
  </si>
  <si>
    <t>-0.544117647058823</t>
  </si>
  <si>
    <t>-0.967741935483871</t>
  </si>
  <si>
    <t>-0.851851851851852</t>
  </si>
  <si>
    <t>-0.0853658536585366</t>
  </si>
  <si>
    <t>-0.60655737704918</t>
  </si>
  <si>
    <t>-0.170212765957447</t>
  </si>
  <si>
    <t>-0.675675675675676</t>
  </si>
  <si>
    <t>-0.754716981132076</t>
  </si>
  <si>
    <t>-0.207547169811321</t>
  </si>
  <si>
    <t>-0.210526315789474</t>
  </si>
  <si>
    <t>-0.350649350649351</t>
  </si>
  <si>
    <t>-0.102941176470588</t>
  </si>
  <si>
    <t>-0.391891891891892</t>
  </si>
  <si>
    <t>0.678571428571429</t>
  </si>
  <si>
    <t>-0.364583333333333</t>
  </si>
  <si>
    <t>-0.797101449275362</t>
  </si>
  <si>
    <t>1.34782608695652</t>
  </si>
  <si>
    <t>-0.296296296296296</t>
  </si>
  <si>
    <t>-0.578947368421053</t>
  </si>
  <si>
    <t>-0.308943089430894</t>
  </si>
  <si>
    <t>-0.24025974025974</t>
  </si>
  <si>
    <t>0.465346534653465</t>
  </si>
  <si>
    <t>-0.864864864864865</t>
  </si>
  <si>
    <t>-0.474358974358974</t>
  </si>
  <si>
    <t>-0.192</t>
  </si>
  <si>
    <t>-0.0594059405940594</t>
  </si>
  <si>
    <t>-0.757894736842105</t>
  </si>
  <si>
    <t>0.376237623762376</t>
  </si>
  <si>
    <t>-0.266129032258065</t>
  </si>
  <si>
    <t>-0.434065934065934</t>
  </si>
  <si>
    <t>0.234567901234568</t>
  </si>
  <si>
    <t>0.409638554216867</t>
  </si>
  <si>
    <t>-0.137931034482759</t>
  </si>
  <si>
    <t>-0.858823529411765</t>
  </si>
  <si>
    <t>-0.566037735849057</t>
  </si>
  <si>
    <t>-0.327586206896552</t>
  </si>
  <si>
    <t>-0.645502645502645</t>
  </si>
  <si>
    <t>-0.191256830601093</t>
  </si>
  <si>
    <t>-0.162162162162162</t>
  </si>
  <si>
    <t>-0.870967741935484</t>
  </si>
  <si>
    <t>-0.208333333333333</t>
  </si>
  <si>
    <t>-0.868421052631579</t>
  </si>
  <si>
    <t>-0.64167916041979</t>
  </si>
  <si>
    <t>0.329690346083789</t>
  </si>
  <si>
    <t>-0.184931506849315</t>
  </si>
  <si>
    <t>-0.721780604133545</t>
  </si>
  <si>
    <t>-0.657575757575758</t>
  </si>
  <si>
    <t>0.578544061302682</t>
  </si>
  <si>
    <t>-0.288834951456311</t>
  </si>
  <si>
    <t>-0.279863481228669</t>
  </si>
  <si>
    <t>-0.710900473933649</t>
  </si>
  <si>
    <t>-0.0459770114942529</t>
  </si>
  <si>
    <t>-0.228915662650602</t>
  </si>
  <si>
    <t>0.671875</t>
  </si>
  <si>
    <t>-0.588785046728972</t>
  </si>
  <si>
    <t>-0.408602150537634</t>
  </si>
  <si>
    <t>-0.942857142857143</t>
  </si>
  <si>
    <t>-0.117647058823529</t>
  </si>
  <si>
    <t>-0.857142857142857</t>
  </si>
  <si>
    <t>-0.885906040268456</t>
  </si>
  <si>
    <t>-0.0420168067226891</t>
  </si>
  <si>
    <t>-0.789473684210526</t>
  </si>
  <si>
    <t>-0.7421875</t>
  </si>
  <si>
    <t>0.295081967213115</t>
  </si>
  <si>
    <t>-0.144866385372714</t>
  </si>
  <si>
    <t>0.0805921052631579</t>
  </si>
  <si>
    <t>-0.487062404870624</t>
  </si>
  <si>
    <t>-0.324444444444444</t>
  </si>
  <si>
    <t>0.381578947368421</t>
  </si>
  <si>
    <t>-0.448979591836735</t>
  </si>
  <si>
    <t>-0.314814814814815</t>
  </si>
  <si>
    <t>-0.298245614035088</t>
  </si>
  <si>
    <t>-0.775</t>
  </si>
  <si>
    <t>-0.520547945205479</t>
  </si>
  <si>
    <t>-0.654929577464789</t>
  </si>
  <si>
    <t>1.23300970873786</t>
  </si>
  <si>
    <t>-0.373913043478261</t>
  </si>
  <si>
    <t>-0.618055555555556</t>
  </si>
  <si>
    <t>-0.331550802139037</t>
  </si>
  <si>
    <t>-0.326315789473684</t>
  </si>
  <si>
    <t>-0.243589743589744</t>
  </si>
  <si>
    <t>-0.79646017699115</t>
  </si>
  <si>
    <t>0.182608695652174</t>
  </si>
  <si>
    <t>-0.286764705882353</t>
  </si>
  <si>
    <t>-0.0309278350515464</t>
  </si>
  <si>
    <t>-0.670212765957447</t>
  </si>
  <si>
    <t>-0.146341463414634</t>
  </si>
  <si>
    <t>-0.597014925373134</t>
  </si>
  <si>
    <t>-0.811320754716981</t>
  </si>
  <si>
    <t>-0.0211267605633803</t>
  </si>
  <si>
    <t>-0.290581162324649</t>
  </si>
  <si>
    <t>-0.196396396396396</t>
  </si>
  <si>
    <t>0.132286995515695</t>
  </si>
  <si>
    <t>-0.473267326732673</t>
  </si>
  <si>
    <t>0.192771084337349</t>
  </si>
  <si>
    <t>-0.878787878787879</t>
  </si>
  <si>
    <t>-0.955555555555556</t>
  </si>
  <si>
    <t>0.483870967741935</t>
  </si>
  <si>
    <t>-0.0652173913043478</t>
  </si>
  <si>
    <t>-0.232558139534884</t>
  </si>
  <si>
    <t>-0.0447761194029851</t>
  </si>
  <si>
    <t>-0.203125</t>
  </si>
  <si>
    <t>-0.313725490196078</t>
  </si>
  <si>
    <t>-0.841897233201581</t>
  </si>
  <si>
    <t>-0.115740740740741</t>
  </si>
  <si>
    <t>0.151832460732984</t>
  </si>
  <si>
    <t>-0.372727272727273</t>
  </si>
  <si>
    <t>-0.352941176470588</t>
  </si>
  <si>
    <t>-0.198757763975155</t>
  </si>
  <si>
    <t>0.0775193798449612</t>
  </si>
  <si>
    <t>-0.856115107913669</t>
  </si>
  <si>
    <t>0.446153846153846</t>
  </si>
  <si>
    <t>-0.897435897435897</t>
  </si>
  <si>
    <t>-0.326829268292683</t>
  </si>
  <si>
    <t>-0.0115830115830116</t>
  </si>
  <si>
    <t>-0.207430340557276</t>
  </si>
  <si>
    <t>-0.156914893617021</t>
  </si>
  <si>
    <t>-0.309148264984227</t>
  </si>
  <si>
    <t>0.0593607305936073</t>
  </si>
  <si>
    <t>-0.521551724137931</t>
  </si>
  <si>
    <t>1.09090909090909</t>
  </si>
  <si>
    <t>-0.934782608695652</t>
  </si>
  <si>
    <t>-0.211143695014663</t>
  </si>
  <si>
    <t>-0.0706319702602231</t>
  </si>
  <si>
    <t>-0.048</t>
  </si>
  <si>
    <t>-0.911504424778761</t>
  </si>
  <si>
    <t>1.32</t>
  </si>
  <si>
    <t>-0.224137931034483</t>
  </si>
  <si>
    <t>-0.653061224489796</t>
  </si>
  <si>
    <t>-0.991379310344828</t>
  </si>
  <si>
    <t>29.6666666666667</t>
  </si>
  <si>
    <t>-0.826923076923077</t>
  </si>
  <si>
    <t>-0.544303797468354</t>
  </si>
  <si>
    <t>-0.622222222222222</t>
  </si>
  <si>
    <t>1.26315789473684</t>
  </si>
  <si>
    <t>-0.895348837209302</t>
  </si>
  <si>
    <t>0.0546075085324232</t>
  </si>
  <si>
    <t>-0.147902869757174</t>
  </si>
  <si>
    <t>-0.134715025906736</t>
  </si>
  <si>
    <t>0.0134730538922156</t>
  </si>
  <si>
    <t>-0.887740029542098</t>
  </si>
  <si>
    <t>-0.288288288288288</t>
  </si>
  <si>
    <t>-0.126582278481013</t>
  </si>
  <si>
    <t>0.318840579710145</t>
  </si>
  <si>
    <t>-0.681318681318681</t>
  </si>
  <si>
    <t>-0.286821705426357</t>
  </si>
  <si>
    <t>-0.184782608695652</t>
  </si>
  <si>
    <t>-0.984126984126984</t>
  </si>
  <si>
    <t>-0.842105263157895</t>
  </si>
  <si>
    <t>1.62962962962963</t>
  </si>
  <si>
    <t>-0.590909090909091</t>
  </si>
  <si>
    <t>-0.460490463215259</t>
  </si>
  <si>
    <t>0.287234042553192</t>
  </si>
  <si>
    <t>-0.291322314049587</t>
  </si>
  <si>
    <t>0.166180758017493</t>
  </si>
  <si>
    <t>-0.362068965517241</t>
  </si>
  <si>
    <t>-0.702702702702703</t>
  </si>
  <si>
    <t>-0.27906976744186</t>
  </si>
  <si>
    <t>-0.180327868852459</t>
  </si>
  <si>
    <t>-0.94</t>
  </si>
  <si>
    <t>-0.381443298969072</t>
  </si>
  <si>
    <t>-0.040983606557377</t>
  </si>
  <si>
    <t>-0.432432432432432</t>
  </si>
  <si>
    <t>-0.904761904761905</t>
  </si>
  <si>
    <t>-0.173913043478261</t>
  </si>
  <si>
    <t>-0.642045454545455</t>
  </si>
  <si>
    <t>0.404109589041096</t>
  </si>
  <si>
    <t>0.0121951219512195</t>
  </si>
  <si>
    <t>-0.506024096385542</t>
  </si>
  <si>
    <t>-0.587242026266417</t>
  </si>
  <si>
    <t>-0.0523012552301255</t>
  </si>
  <si>
    <t>-0.23841059602649</t>
  </si>
  <si>
    <t>-0.104347826086957</t>
  </si>
  <si>
    <t>-0.676375404530744</t>
  </si>
  <si>
    <t>-0.135338345864662</t>
  </si>
  <si>
    <t>-0.237967914438503</t>
  </si>
  <si>
    <t>-0.371929824561403</t>
  </si>
  <si>
    <t>-0.742574257425743</t>
  </si>
  <si>
    <t>-0.506666666666667</t>
  </si>
  <si>
    <t>-0.298429319371728</t>
  </si>
  <si>
    <t>-0.178294573643411</t>
  </si>
  <si>
    <t>-0.19811320754717</t>
  </si>
  <si>
    <t>-0.457098283931357</t>
  </si>
  <si>
    <t>-0.360446570972887</t>
  </si>
  <si>
    <t>0.234413965087282</t>
  </si>
  <si>
    <t>-0.0868686868686869</t>
  </si>
  <si>
    <t>-0.588495575221239</t>
  </si>
  <si>
    <t>-0.296703296703297</t>
  </si>
  <si>
    <t>-0.217741935483871</t>
  </si>
  <si>
    <t>-0.206185567010309</t>
  </si>
  <si>
    <t>-0.649350649350649</t>
  </si>
  <si>
    <t>0.533333333333333</t>
  </si>
  <si>
    <t>-0.868263473053892</t>
  </si>
  <si>
    <t>-0.273972602739726</t>
  </si>
  <si>
    <t>0.377358490566038</t>
  </si>
  <si>
    <t>-0.0136986301369863</t>
  </si>
  <si>
    <t>-0.701388888888889</t>
  </si>
  <si>
    <t>-0.47450110864745</t>
  </si>
  <si>
    <t>-0.0994764397905759</t>
  </si>
  <si>
    <t>-0.0604651162790698</t>
  </si>
  <si>
    <t>0.0655940594059406</t>
  </si>
  <si>
    <t>-0.814285714285714</t>
  </si>
  <si>
    <t>-0.554006968641115</t>
  </si>
  <si>
    <t>0.0190839694656489</t>
  </si>
  <si>
    <t>-0.726591760299625</t>
  </si>
  <si>
    <t>2.31506849315068</t>
  </si>
  <si>
    <t>-0.640495867768595</t>
  </si>
  <si>
    <t>-0.0553359683794466</t>
  </si>
  <si>
    <t>-0.00836820083682008</t>
  </si>
  <si>
    <t>-0.69620253164557</t>
  </si>
  <si>
    <t>-0.554140127388535</t>
  </si>
  <si>
    <t>-0.0718562874251497</t>
  </si>
  <si>
    <t>-0.906432748538012</t>
  </si>
  <si>
    <t>-0.682539682539683</t>
  </si>
  <si>
    <t>1.8</t>
  </si>
  <si>
    <t>-0.892857142857143</t>
  </si>
  <si>
    <t>-0.27639751552795</t>
  </si>
  <si>
    <t>0.0335365853658537</t>
  </si>
  <si>
    <t>0.00589970501474926</t>
  </si>
  <si>
    <t>-0.06158357771261</t>
  </si>
  <si>
    <t>-0.784375</t>
  </si>
  <si>
    <t>-0.119402985074627</t>
  </si>
  <si>
    <t>-0.203389830508475</t>
  </si>
  <si>
    <t>3.33333333333333</t>
  </si>
  <si>
    <t>1.23076923076923</t>
  </si>
  <si>
    <t>0.96551724137931</t>
  </si>
  <si>
    <t>-0.754385964912281</t>
  </si>
  <si>
    <t>-0.609756097560976</t>
  </si>
  <si>
    <t>0.549019607843137</t>
  </si>
  <si>
    <t>-0.30379746835443</t>
  </si>
  <si>
    <t>-0.827586206896552</t>
  </si>
  <si>
    <t>2.26666666666667</t>
  </si>
  <si>
    <t>-0.36734693877551</t>
  </si>
  <si>
    <t>-0.0540540540540541</t>
  </si>
  <si>
    <t>-0.269058295964126</t>
  </si>
  <si>
    <t>-0.0552147239263804</t>
  </si>
  <si>
    <t>-0.0584415584415584</t>
  </si>
  <si>
    <t>-0.482758620689655</t>
  </si>
  <si>
    <t>-0.852459016393443</t>
  </si>
  <si>
    <t>-0.0406976744186047</t>
  </si>
  <si>
    <t>-0.806060606060606</t>
  </si>
  <si>
    <t>-0.524590163934426</t>
  </si>
  <si>
    <t>0.862068965517241</t>
  </si>
  <si>
    <t>-0.705882352941177</t>
  </si>
  <si>
    <t>-0.404761904761905</t>
  </si>
  <si>
    <t>-0.608247422680412</t>
  </si>
  <si>
    <t>0.0310765815760266</t>
  </si>
  <si>
    <t>-0.00430570505920344</t>
  </si>
  <si>
    <t>-0.0324324324324324</t>
  </si>
  <si>
    <t>-0.576536312849162</t>
  </si>
  <si>
    <t>-0.535714285714286</t>
  </si>
  <si>
    <t>1.91666666666667</t>
  </si>
  <si>
    <t>-0.18</t>
  </si>
  <si>
    <t>-0.315384615384615</t>
  </si>
  <si>
    <t>-0.642201834862385</t>
  </si>
  <si>
    <t>-0.196891191709845</t>
  </si>
  <si>
    <t>-0.0441176470588235</t>
  </si>
  <si>
    <t>-0.0615384615384615</t>
  </si>
  <si>
    <t>-0.628415300546448</t>
  </si>
  <si>
    <t>-0.0638297872340425</t>
  </si>
  <si>
    <t>-0.106870229007634</t>
  </si>
  <si>
    <t>-0.747126436781609</t>
  </si>
  <si>
    <t>-0.729257641921397</t>
  </si>
  <si>
    <t>-0.107954545454545</t>
  </si>
  <si>
    <t>0.0254777070063694</t>
  </si>
  <si>
    <t>0.093167701863354</t>
  </si>
  <si>
    <t>-0.152542372881356</t>
  </si>
  <si>
    <t>-0.836363636363636</t>
  </si>
  <si>
    <t>-0.633802816901408</t>
  </si>
  <si>
    <t>-0.770833333333333</t>
  </si>
  <si>
    <t>-0.512820512820513</t>
  </si>
  <si>
    <t>0.30188679245283</t>
  </si>
  <si>
    <t>-0.347222222222222</t>
  </si>
  <si>
    <t>-0.131147540983607</t>
  </si>
  <si>
    <t>-0.0754716981132075</t>
  </si>
  <si>
    <t>-0.471698113207547</t>
  </si>
  <si>
    <t>-0.662790697674419</t>
  </si>
  <si>
    <t>0.393258426966292</t>
  </si>
  <si>
    <t>-0.0564516129032258</t>
  </si>
  <si>
    <t>-0.288659793814433</t>
  </si>
  <si>
    <t>-0.9</t>
  </si>
  <si>
    <t>-0.435114503816794</t>
  </si>
  <si>
    <t>0.420814479638009</t>
  </si>
  <si>
    <t>-0.0445859872611465</t>
  </si>
  <si>
    <t>-0.908284023668639</t>
  </si>
  <si>
    <t>-0.621359223300971</t>
  </si>
  <si>
    <t>-0.0632911392405063</t>
  </si>
  <si>
    <t>-0.452554744525547</t>
  </si>
  <si>
    <t>0.0754098360655738</t>
  </si>
  <si>
    <t>-0.13109756097561</t>
  </si>
  <si>
    <t>-0.640350877192982</t>
  </si>
  <si>
    <t>0.00775193798449612</t>
  </si>
  <si>
    <t>-0.376237623762376</t>
  </si>
  <si>
    <t>0.424242424242424</t>
  </si>
  <si>
    <t>-0.025</t>
  </si>
  <si>
    <t>-0.448</t>
  </si>
  <si>
    <t>-0.37070938215103</t>
  </si>
  <si>
    <t>-0.589090909090909</t>
  </si>
  <si>
    <t>-0.826666666666667</t>
  </si>
  <si>
    <t>-0.291187739463602</t>
  </si>
  <si>
    <t>-0.239202657807309</t>
  </si>
  <si>
    <t>-0.0829694323144105</t>
  </si>
  <si>
    <t>-0.385281385281385</t>
  </si>
  <si>
    <t>-0.389830508474576</t>
  </si>
  <si>
    <t>-0.27536231884058</t>
  </si>
  <si>
    <t>-0.278481012658228</t>
  </si>
  <si>
    <t>-0.154761904761905</t>
  </si>
  <si>
    <t>-0.0772532188841202</t>
  </si>
  <si>
    <t>-0.111627906976744</t>
  </si>
  <si>
    <t>-0.00523560209424084</t>
  </si>
  <si>
    <t>0.069364161849711</t>
  </si>
  <si>
    <t>-0.118918918918919</t>
  </si>
  <si>
    <t>-0.141104294478528</t>
  </si>
  <si>
    <t>-0.0348837209302326</t>
  </si>
  <si>
    <t>0.0120481927710843</t>
  </si>
  <si>
    <t>-0.00398406374501992</t>
  </si>
  <si>
    <t>-0.145038167938931</t>
  </si>
  <si>
    <t>-0.116071428571429</t>
  </si>
  <si>
    <t>0.252525252525253</t>
  </si>
  <si>
    <t>-0.830645161290323</t>
  </si>
  <si>
    <t>-0.511627906976744</t>
  </si>
  <si>
    <t>-0.13953488372093</t>
  </si>
  <si>
    <t>-0.359154929577465</t>
  </si>
  <si>
    <t>-0.0516129032258065</t>
  </si>
  <si>
    <t>-0.528358208955224</t>
  </si>
  <si>
    <t>-0.517915309446254</t>
  </si>
  <si>
    <t>-0.118279569892473</t>
  </si>
  <si>
    <t>0.377777777777778</t>
  </si>
  <si>
    <t>-0.262295081967213</t>
  </si>
  <si>
    <t>-0.427777777777778</t>
  </si>
  <si>
    <t>0.116465863453815</t>
  </si>
  <si>
    <t>-0.180952380952381</t>
  </si>
  <si>
    <t>-0.063953488372093</t>
  </si>
  <si>
    <t>0.0683229813664596</t>
  </si>
  <si>
    <t>-0.0606060606060606</t>
  </si>
  <si>
    <t>-0.115107913669065</t>
  </si>
  <si>
    <t>-0.715909090909091</t>
  </si>
  <si>
    <t>-0.494071146245059</t>
  </si>
  <si>
    <t>-0.267924528301887</t>
  </si>
  <si>
    <t>0.0154639175257732</t>
  </si>
  <si>
    <t>-0.0812182741116751</t>
  </si>
  <si>
    <t>-0.552486187845304</t>
  </si>
  <si>
    <t>-0.882352941176471</t>
  </si>
  <si>
    <t>-0.0289855072463768</t>
  </si>
  <si>
    <t>-0.754098360655738</t>
  </si>
  <si>
    <t>-0.383333333333333</t>
  </si>
  <si>
    <t>-0.866666666666667</t>
  </si>
  <si>
    <t>-0.072463768115942</t>
  </si>
  <si>
    <t>-0.215447154471545</t>
  </si>
  <si>
    <t>-0.150259067357513</t>
  </si>
  <si>
    <t>0.871951219512195</t>
  </si>
  <si>
    <t>-0.9185667752443</t>
  </si>
  <si>
    <t>0.225806451612903</t>
  </si>
  <si>
    <t>0.117424242424242</t>
  </si>
  <si>
    <t>-0.335593220338983</t>
  </si>
  <si>
    <t>-0.714876033057851</t>
  </si>
  <si>
    <t>-0.742105263157895</t>
  </si>
  <si>
    <t>0.356060606060606</t>
  </si>
  <si>
    <t>-0.262569832402235</t>
  </si>
  <si>
    <t>-0.113636363636364</t>
  </si>
  <si>
    <t>-0.168141592920354</t>
  </si>
  <si>
    <t>-0.542168674698795</t>
  </si>
  <si>
    <t>-0.297297297297297</t>
  </si>
  <si>
    <t>0.00819672131147541</t>
  </si>
  <si>
    <t>-0.130081300813008</t>
  </si>
  <si>
    <t>-0.696428571428571</t>
  </si>
  <si>
    <t>-0.313953488372093</t>
  </si>
  <si>
    <t>0.150337837837838</t>
  </si>
  <si>
    <t>-0.13215859030837</t>
  </si>
  <si>
    <t>-0.0964467005076142</t>
  </si>
  <si>
    <t>-0.52247191011236</t>
  </si>
  <si>
    <t>-0.141463414634146</t>
  </si>
  <si>
    <t>-0.147465437788018</t>
  </si>
  <si>
    <t>-0.243243243243243</t>
  </si>
  <si>
    <t>0.492857142857143</t>
  </si>
  <si>
    <t>-0.287081339712919</t>
  </si>
  <si>
    <t>0.518518518518518</t>
  </si>
  <si>
    <t>-0.621951219512195</t>
  </si>
  <si>
    <t>-0.757575757575758</t>
  </si>
  <si>
    <t>-0.140845070422535</t>
  </si>
  <si>
    <t>-0.8359375</t>
  </si>
  <si>
    <t>0.0676470588235294</t>
  </si>
  <si>
    <t>-0.0523415977961433</t>
  </si>
  <si>
    <t>0.156976744186047</t>
  </si>
  <si>
    <t>-0.736180904522613</t>
  </si>
  <si>
    <t>-0.398876404494382</t>
  </si>
  <si>
    <t>-0.268156424581006</t>
  </si>
  <si>
    <t>-0.121428571428571</t>
  </si>
  <si>
    <t>-0.414634146341463</t>
  </si>
  <si>
    <t>-0.186274509803922</t>
  </si>
  <si>
    <t>-0.156626506024096</t>
  </si>
  <si>
    <t>-0.76063829787234</t>
  </si>
  <si>
    <t>-0.283018867924528</t>
  </si>
  <si>
    <t>0.413793103448276</t>
  </si>
  <si>
    <t>-0.268292682926829</t>
  </si>
  <si>
    <t>-0.928571428571429</t>
  </si>
  <si>
    <t>22.5</t>
  </si>
  <si>
    <t>-0.88</t>
  </si>
  <si>
    <t>-0.184873949579832</t>
  </si>
  <si>
    <t>-0.716981132075472</t>
  </si>
  <si>
    <t>-0.243401759530792</t>
  </si>
  <si>
    <t>-0.468131868131868</t>
  </si>
  <si>
    <t>0.190082644628099</t>
  </si>
  <si>
    <t>0.0381944444444444</t>
  </si>
  <si>
    <t>-0.531772575250836</t>
  </si>
  <si>
    <t>0.634146341463415</t>
  </si>
  <si>
    <t>-0.520912547528517</t>
  </si>
  <si>
    <t>0.462686567164179</t>
  </si>
  <si>
    <t>-0.807017543859649</t>
  </si>
  <si>
    <t>-0.507462686567164</t>
  </si>
  <si>
    <t>-0.134328358208955</t>
  </si>
  <si>
    <t>-0.741935483870968</t>
  </si>
  <si>
    <t>-0.896103896103896</t>
  </si>
  <si>
    <t>0.657894736842105</t>
  </si>
  <si>
    <t>-0.873015873015873</t>
  </si>
  <si>
    <t>-0.150684931506849</t>
  </si>
  <si>
    <t>-0.00934579439252336</t>
  </si>
  <si>
    <t>-0.0283018867924528</t>
  </si>
  <si>
    <t>-0.728155339805825</t>
  </si>
  <si>
    <t>-0.514970059880239</t>
  </si>
  <si>
    <t>0.109634551495017</t>
  </si>
  <si>
    <t>-0.029940119760479</t>
  </si>
  <si>
    <t>-0.132716049382716</t>
  </si>
  <si>
    <t>-0.419928825622776</t>
  </si>
  <si>
    <t>-0.378006872852234</t>
  </si>
  <si>
    <t>0.347150259067358</t>
  </si>
  <si>
    <t>-0.508620689655172</t>
  </si>
  <si>
    <t>0.0223880597014925</t>
  </si>
  <si>
    <t>-0.197080291970803</t>
  </si>
  <si>
    <t>-0.254545454545455</t>
  </si>
  <si>
    <t>-0.426829268292683</t>
  </si>
  <si>
    <t>-0.849785407725322</t>
  </si>
  <si>
    <t>0.349514563106796</t>
  </si>
  <si>
    <t>-0.258992805755396</t>
  </si>
  <si>
    <t>0.0242718446601942</t>
  </si>
  <si>
    <t>-0.691943127962085</t>
  </si>
  <si>
    <t>-0.361253196930946</t>
  </si>
  <si>
    <t>-0.0898100172711572</t>
  </si>
  <si>
    <t>0.0923202614379085</t>
  </si>
  <si>
    <t>-0.667165295437547</t>
  </si>
  <si>
    <t>0.537313432835821</t>
  </si>
  <si>
    <t>-0.359223300970874</t>
  </si>
  <si>
    <t>-0.417910447761194</t>
  </si>
  <si>
    <t>-0.2264631043257</t>
  </si>
  <si>
    <t>-0.166336633663366</t>
  </si>
  <si>
    <t>-0.0332541567695962</t>
  </si>
  <si>
    <t>0.0638820638820639</t>
  </si>
  <si>
    <t>-0.808314087759815</t>
  </si>
  <si>
    <t>-0.616</t>
  </si>
  <si>
    <t>0.140939597315436</t>
  </si>
  <si>
    <t>-0.205263157894737</t>
  </si>
  <si>
    <t>-0.721854304635762</t>
  </si>
  <si>
    <t>-0.82051282051282</t>
  </si>
  <si>
    <t>-0.258333333333333</t>
  </si>
  <si>
    <t>0.0674157303370786</t>
  </si>
  <si>
    <t>-0.863157894736842</t>
  </si>
  <si>
    <t>0.347457627118644</t>
  </si>
  <si>
    <t>-0.10062893081761</t>
  </si>
  <si>
    <t>-0.797202797202797</t>
  </si>
  <si>
    <t>-0.369565217391304</t>
  </si>
  <si>
    <t>0.653846153846154</t>
  </si>
  <si>
    <t>-0.382716049382716</t>
  </si>
  <si>
    <t>-0.0549450549450549</t>
  </si>
  <si>
    <t>-0.22093023255814</t>
  </si>
  <si>
    <t>-0.753623188405797</t>
  </si>
  <si>
    <t>-0.185770750988142</t>
  </si>
  <si>
    <t>-0.198529411764706</t>
  </si>
  <si>
    <t>0.724770642201835</t>
  </si>
  <si>
    <t>-0.303191489361702</t>
  </si>
  <si>
    <t>-0.690839694656489</t>
  </si>
  <si>
    <t>-0.587628865979381</t>
  </si>
  <si>
    <t>-0.132075471698113</t>
  </si>
  <si>
    <t>-0.486111111111111</t>
  </si>
  <si>
    <t>-0.319148936170213</t>
  </si>
  <si>
    <t>-0.354166666666667</t>
  </si>
  <si>
    <t>-0.258064516129032</t>
  </si>
  <si>
    <t>-0.10989010989011</t>
  </si>
  <si>
    <t>0.939130434782609</t>
  </si>
  <si>
    <t>0.0762331838565022</t>
  </si>
  <si>
    <t>-0.241666666666667</t>
  </si>
  <si>
    <t>-0.494505494505495</t>
  </si>
  <si>
    <t>-0.136882129277567</t>
  </si>
  <si>
    <t>-0.102209944751381</t>
  </si>
  <si>
    <t>-0.203076923076923</t>
  </si>
  <si>
    <t>-0.0501930501930502</t>
  </si>
  <si>
    <t>-0.520325203252033</t>
  </si>
  <si>
    <t>-0.116279069767442</t>
  </si>
  <si>
    <t>-0.824561403508772</t>
  </si>
  <si>
    <t>0.102880658436214</t>
  </si>
  <si>
    <t>-0.133858267716535</t>
  </si>
  <si>
    <t>-0.284848484848485</t>
  </si>
  <si>
    <t>0.216101694915254</t>
  </si>
  <si>
    <t>-0.543554006968641</t>
  </si>
  <si>
    <t>2.74358974358974</t>
  </si>
  <si>
    <t>0.383561643835616</t>
  </si>
  <si>
    <t>-0.012987012987013</t>
  </si>
  <si>
    <t>-0.338842975206612</t>
  </si>
  <si>
    <t>0.3625</t>
  </si>
  <si>
    <t>0.018348623853211</t>
  </si>
  <si>
    <t>-0.612612612612613</t>
  </si>
  <si>
    <t>0.032069970845481</t>
  </si>
  <si>
    <t>-0.198689956331878</t>
  </si>
  <si>
    <t>-0.204359673024523</t>
  </si>
  <si>
    <t>0.253424657534247</t>
  </si>
  <si>
    <t>-0.0792349726775956</t>
  </si>
  <si>
    <t>-0.557251908396947</t>
  </si>
  <si>
    <t>0.22680412371134</t>
  </si>
  <si>
    <t>0.00840336134453781</t>
  </si>
  <si>
    <t>-0.914728682170543</t>
  </si>
  <si>
    <t>-0.907407407407407</t>
  </si>
  <si>
    <t>-0.414772727272727</t>
  </si>
  <si>
    <t>0.0628571428571429</t>
  </si>
  <si>
    <t>-0.462616822429907</t>
  </si>
  <si>
    <t>-0.075</t>
  </si>
  <si>
    <t>0.415384615384615</t>
  </si>
  <si>
    <t>-0.293706293706294</t>
  </si>
  <si>
    <t>-0.982608695652174</t>
  </si>
  <si>
    <t>-0.326530612244898</t>
  </si>
  <si>
    <t>1.57575757575758</t>
  </si>
  <si>
    <t>-0.155555555555556</t>
  </si>
  <si>
    <t>-0.293193717277487</t>
  </si>
  <si>
    <t>4.47619047619048</t>
  </si>
  <si>
    <t>-0.208695652173913</t>
  </si>
  <si>
    <t>-0.0408997955010225</t>
  </si>
  <si>
    <t>-0.183774834437086</t>
  </si>
  <si>
    <t>0.21078431372549</t>
  </si>
  <si>
    <t>-0.890688259109312</t>
  </si>
  <si>
    <t>0.0935251798561151</t>
  </si>
  <si>
    <t>-0.117241379310345</t>
  </si>
  <si>
    <t>0.3828125</t>
  </si>
  <si>
    <t>-0.155844155844156</t>
  </si>
  <si>
    <t>-0.32967032967033</t>
  </si>
  <si>
    <t>-0.388059701492537</t>
  </si>
  <si>
    <t>0.48780487804878</t>
  </si>
  <si>
    <t>-0.387755102040816</t>
  </si>
  <si>
    <t>-0.148760330578512</t>
  </si>
  <si>
    <t>-0.262135922330097</t>
  </si>
  <si>
    <t>-0.263157894736842</t>
  </si>
  <si>
    <t>-0.244897959183673</t>
  </si>
  <si>
    <t>-0.0865800865800866</t>
  </si>
  <si>
    <t>-0.118483412322275</t>
  </si>
  <si>
    <t>-0.0913978494623656</t>
  </si>
  <si>
    <t>-0.621301775147929</t>
  </si>
  <si>
    <t>-0.409876543209877</t>
  </si>
  <si>
    <t>-0.0363247863247863</t>
  </si>
  <si>
    <t>0.297117516629712</t>
  </si>
  <si>
    <t>-0.167521367521368</t>
  </si>
  <si>
    <t>-0.724845995893224</t>
  </si>
  <si>
    <t>-0.244541484716157</t>
  </si>
  <si>
    <t>-0.00578034682080925</t>
  </si>
  <si>
    <t>-0.0804597701149425</t>
  </si>
  <si>
    <t>-0.215384615384615</t>
  </si>
  <si>
    <t>-0.0416666666666667</t>
  </si>
  <si>
    <t>-0.695652173913043</t>
  </si>
  <si>
    <t>-0.631746031746032</t>
  </si>
  <si>
    <t>0.239543726235741</t>
  </si>
  <si>
    <t>-0.245398773006135</t>
  </si>
  <si>
    <t>0.0040650406504065</t>
  </si>
  <si>
    <t>-0.190283400809717</t>
  </si>
  <si>
    <t>-0.24384236453202</t>
  </si>
  <si>
    <t>0.117263843648208</t>
  </si>
  <si>
    <t>0.0262390670553936</t>
  </si>
  <si>
    <t>-0.852941176470588</t>
  </si>
  <si>
    <t>-0.391304347826087</t>
  </si>
  <si>
    <t>-0.345070422535211</t>
  </si>
  <si>
    <t>-0.358024691358025</t>
  </si>
  <si>
    <t>-0.186440677966102</t>
  </si>
  <si>
    <t>-0.145161290322581</t>
  </si>
  <si>
    <t>-0.0377358490566038</t>
  </si>
  <si>
    <t>-0.272631578947368</t>
  </si>
  <si>
    <t>-0.135791366906475</t>
  </si>
  <si>
    <t>-0.0832466181061394</t>
  </si>
  <si>
    <t>0.0306469920544835</t>
  </si>
  <si>
    <t>-0.686123348017621</t>
  </si>
  <si>
    <t>-0.489795918367347</t>
  </si>
  <si>
    <t>-0.41038961038961</t>
  </si>
  <si>
    <t>-0.955947136563877</t>
  </si>
  <si>
    <t>-0.887323943661972</t>
  </si>
  <si>
    <t>-0.0263157894736842</t>
  </si>
  <si>
    <t>-0.798913043478261</t>
  </si>
  <si>
    <t>0.930693069306931</t>
  </si>
  <si>
    <t>-0.589285714285714</t>
  </si>
  <si>
    <t>5.41666666666667</t>
  </si>
  <si>
    <t>-0.402597402597403</t>
  </si>
  <si>
    <t>-0.0454545454545455</t>
  </si>
  <si>
    <t>-0.432584269662921</t>
  </si>
  <si>
    <t>0.320388349514563</t>
  </si>
  <si>
    <t>-0.158415841584158</t>
  </si>
  <si>
    <t>-0.0941176470588235</t>
  </si>
  <si>
    <t>-0.402173913043478</t>
  </si>
  <si>
    <t>-0.135</t>
  </si>
  <si>
    <t>0.0751445086705202</t>
  </si>
  <si>
    <t>0.0591397849462366</t>
  </si>
  <si>
    <t>-0.614213197969543</t>
  </si>
  <si>
    <t>-0.945945945945946</t>
  </si>
  <si>
    <t>-0.267379679144385</t>
  </si>
  <si>
    <t>-0.134782608695652</t>
  </si>
  <si>
    <t>-0.115577889447236</t>
  </si>
  <si>
    <t>0.906976744186046</t>
  </si>
  <si>
    <t>-0.707317073170732</t>
  </si>
  <si>
    <t>-0.970930232558139</t>
  </si>
  <si>
    <t>-0.791666666666667</t>
  </si>
  <si>
    <t>1.64705882352941</t>
  </si>
  <si>
    <t>-0.860759493670886</t>
  </si>
  <si>
    <t>0.683333333333333</t>
  </si>
  <si>
    <t>-0.301980198019802</t>
  </si>
  <si>
    <t>0.163120567375887</t>
  </si>
  <si>
    <t>-0.402439024390244</t>
  </si>
  <si>
    <t>0.385964912280702</t>
  </si>
  <si>
    <t>-0.386075949367089</t>
  </si>
  <si>
    <t>0.0412371134020619</t>
  </si>
  <si>
    <t>-0.801980198019802</t>
  </si>
  <si>
    <t>-0.275449101796407</t>
  </si>
  <si>
    <t>-0.173553719008264</t>
  </si>
  <si>
    <t>-0.01</t>
  </si>
  <si>
    <t>-0.626262626262626</t>
  </si>
  <si>
    <t>-0.385964912280702</t>
  </si>
  <si>
    <t>-0.114754098360656</t>
  </si>
  <si>
    <t>-0.563218390804598</t>
  </si>
  <si>
    <t>-0.972222222222222</t>
  </si>
  <si>
    <t>-0.787878787878788</t>
  </si>
  <si>
    <t>-0.311764705882353</t>
  </si>
  <si>
    <t>-0.0126582278481013</t>
  </si>
  <si>
    <t>-0.108974358974359</t>
  </si>
  <si>
    <t>-0.143884892086331</t>
  </si>
  <si>
    <t>-0.34453781512605</t>
  </si>
  <si>
    <t>-0.248618784530387</t>
  </si>
  <si>
    <t>-0.296943231441048</t>
  </si>
  <si>
    <t>-0.054421768707483</t>
  </si>
  <si>
    <t>-0.467625899280576</t>
  </si>
  <si>
    <t>-0.745318352059925</t>
  </si>
  <si>
    <t>0.195020746887967</t>
  </si>
  <si>
    <t>0.0138888888888889</t>
  </si>
  <si>
    <t>0.113013698630137</t>
  </si>
  <si>
    <t>0.116923076923077</t>
  </si>
  <si>
    <t>-0.123456790123457</t>
  </si>
  <si>
    <t>-0.169014084507042</t>
  </si>
  <si>
    <t>0.322033898305085</t>
  </si>
  <si>
    <t>0.423728813559322</t>
  </si>
  <si>
    <t>-0.674418604651163</t>
  </si>
  <si>
    <t>0.151898734177215</t>
  </si>
  <si>
    <t>-0.131868131868132</t>
  </si>
  <si>
    <t>-0.243478260869565</t>
  </si>
  <si>
    <t>-0.367088607594937</t>
  </si>
  <si>
    <t>-0.777777777777778</t>
  </si>
  <si>
    <t>3.58333333333333</t>
  </si>
  <si>
    <t>-0.367272727272727</t>
  </si>
  <si>
    <t>0.48125</t>
  </si>
  <si>
    <t>-0.0421940928270042</t>
  </si>
  <si>
    <t>-0.691629955947137</t>
  </si>
  <si>
    <t>-0.0720524017467249</t>
  </si>
  <si>
    <t>-0.169871794871795</t>
  </si>
  <si>
    <t>0.0328185328185328</t>
  </si>
  <si>
    <t>-0.123364485981308</t>
  </si>
  <si>
    <t>-0.464818763326226</t>
  </si>
  <si>
    <t>0.304347826086957</t>
  </si>
  <si>
    <t>0.27906976744186</t>
  </si>
  <si>
    <t>-0.087719298245614</t>
  </si>
  <si>
    <t>-0.328767123287671</t>
  </si>
  <si>
    <t>-0.219298245614035</t>
  </si>
  <si>
    <t>-0.752808988764045</t>
  </si>
  <si>
    <t>0.325</t>
  </si>
  <si>
    <t>-0.418772563176895</t>
  </si>
  <si>
    <t>0.132616487455197</t>
  </si>
  <si>
    <t>-0.496835443037975</t>
  </si>
  <si>
    <t>0.176100628930818</t>
  </si>
  <si>
    <t>-0.700534759358289</t>
  </si>
  <si>
    <t>-0.276595744680851</t>
  </si>
  <si>
    <t>-0.0882352941176471</t>
  </si>
  <si>
    <t>0.645161290322581</t>
  </si>
  <si>
    <t>-0.135135135135135</t>
  </si>
  <si>
    <t>-0.911392405063291</t>
  </si>
  <si>
    <t>0.564705882352941</t>
  </si>
  <si>
    <t>-0.0789473684210526</t>
  </si>
  <si>
    <t>-0.677551020408163</t>
  </si>
  <si>
    <t>-0.430884184308842</t>
  </si>
  <si>
    <t>-0.0650684931506849</t>
  </si>
  <si>
    <t>-0.0708180708180708</t>
  </si>
  <si>
    <t>0.026281208935611</t>
  </si>
  <si>
    <t>-0.54033290653009</t>
  </si>
  <si>
    <t>-0.096551724137931</t>
  </si>
  <si>
    <t>-0.217105263157895</t>
  </si>
  <si>
    <t>0.0168067226890756</t>
  </si>
  <si>
    <t>-0.661157024793388</t>
  </si>
  <si>
    <t>-0.258883248730964</t>
  </si>
  <si>
    <t>-0.307262569832402</t>
  </si>
  <si>
    <t>-0.123655913978495</t>
  </si>
  <si>
    <t>-0.52987012987013</t>
  </si>
  <si>
    <t>-0.806451612903226</t>
  </si>
  <si>
    <t>0.736842105263158</t>
  </si>
  <si>
    <t>1.15217391304348</t>
  </si>
  <si>
    <t>-0.373737373737374</t>
  </si>
  <si>
    <t>-0.799196787148594</t>
  </si>
  <si>
    <t>0.533834586466165</t>
  </si>
  <si>
    <t>0.0490196078431373</t>
  </si>
  <si>
    <t>0.0327102803738318</t>
  </si>
  <si>
    <t>-0.556561085972851</t>
  </si>
  <si>
    <t>-0.26984126984127</t>
  </si>
  <si>
    <t>-0.192982456140351</t>
  </si>
  <si>
    <t>-0.413919413919414</t>
  </si>
  <si>
    <t>-0.260450160771704</t>
  </si>
  <si>
    <t>-0.73780487804878</t>
  </si>
  <si>
    <t>-0.893617021276596</t>
  </si>
  <si>
    <t>-0.783132530120482</t>
  </si>
  <si>
    <t>-0.339181286549708</t>
  </si>
  <si>
    <t>0.31858407079646</t>
  </si>
  <si>
    <t>-0.134228187919463</t>
  </si>
  <si>
    <t>-0.562015503875969</t>
  </si>
  <si>
    <t>-0.426587301587302</t>
  </si>
  <si>
    <t>-0.102517985611511</t>
  </si>
  <si>
    <t>-0.12625250501002</t>
  </si>
  <si>
    <t>-0.0412844036697248</t>
  </si>
  <si>
    <t>-0.712918660287081</t>
  </si>
  <si>
    <t>0.0595238095238095</t>
  </si>
  <si>
    <t>-0.438202247191011</t>
  </si>
  <si>
    <t>0.82</t>
  </si>
  <si>
    <t>-0.978021978021978</t>
  </si>
  <si>
    <t>-0.2625</t>
  </si>
  <si>
    <t>-0.0153846153846154</t>
  </si>
  <si>
    <t>-0.828125</t>
  </si>
  <si>
    <t>-0.259507829977629</t>
  </si>
  <si>
    <t>-0.106060606060606</t>
  </si>
  <si>
    <t>-0.0121065375302663</t>
  </si>
  <si>
    <t>-0.0980392156862745</t>
  </si>
  <si>
    <t>-0.657608695652174</t>
  </si>
  <si>
    <t>-0.393103448275862</t>
  </si>
  <si>
    <t>-0.795454545454545</t>
  </si>
  <si>
    <t>1.27777777777778</t>
  </si>
  <si>
    <t>-0.276923076923077</t>
  </si>
  <si>
    <t>0.320754716981132</t>
  </si>
  <si>
    <t>0.630434782608696</t>
  </si>
  <si>
    <t>-0.706666666666667</t>
  </si>
  <si>
    <t>-0.830508474576271</t>
  </si>
  <si>
    <t>-0.771428571428571</t>
  </si>
  <si>
    <t>2.25</t>
  </si>
  <si>
    <t>0.451612903225806</t>
  </si>
  <si>
    <t>-0.254237288135593</t>
  </si>
  <si>
    <t>-0.665369649805447</t>
  </si>
  <si>
    <t>-0.113725490196078</t>
  </si>
  <si>
    <t>0.327433628318584</t>
  </si>
  <si>
    <t>-0.0266666666666667</t>
  </si>
  <si>
    <t>-0.667808219178082</t>
  </si>
  <si>
    <t>-0.0087719298245614</t>
  </si>
  <si>
    <t>-0.683168316831683</t>
  </si>
  <si>
    <t>-0.241071428571429</t>
  </si>
  <si>
    <t>0.211764705882353</t>
  </si>
  <si>
    <t>-0.854368932038835</t>
  </si>
  <si>
    <t>-0.0773809523809524</t>
  </si>
  <si>
    <t>-0.125806451612903</t>
  </si>
  <si>
    <t>-0.287822878228782</t>
  </si>
  <si>
    <t>-0.490258030542391</t>
  </si>
  <si>
    <t>-0.0381002087682672</t>
  </si>
  <si>
    <t>-0.128594682582746</t>
  </si>
  <si>
    <t>0.0174346201743462</t>
  </si>
  <si>
    <t>-0.722766217870257</t>
  </si>
  <si>
    <t>-0.289156626506024</t>
  </si>
  <si>
    <t>-0.823095823095823</t>
  </si>
  <si>
    <t>0.291814946619217</t>
  </si>
  <si>
    <t>-0.104683195592287</t>
  </si>
  <si>
    <t>-0.0272108843537415</t>
  </si>
  <si>
    <t>-0.573426573426573</t>
  </si>
  <si>
    <t>0.453846153846154</t>
  </si>
  <si>
    <t>-0.121693121693122</t>
  </si>
  <si>
    <t>0.162650602409639</t>
  </si>
  <si>
    <t>-0.595854922279793</t>
  </si>
  <si>
    <t>-0.367924528301887</t>
  </si>
  <si>
    <t>0.358208955223881</t>
  </si>
  <si>
    <t>-0.340659340659341</t>
  </si>
  <si>
    <t>-0.21875</t>
  </si>
  <si>
    <t>0.163424124513619</t>
  </si>
  <si>
    <t>-0.0981012658227848</t>
  </si>
  <si>
    <t>-0.191228070175439</t>
  </si>
  <si>
    <t>-0.00867678958785249</t>
  </si>
  <si>
    <t>-0.361050328227571</t>
  </si>
  <si>
    <t>-0.671052631578947</t>
  </si>
  <si>
    <t>-0.184615384615385</t>
  </si>
  <si>
    <t>-0.344370860927152</t>
  </si>
  <si>
    <t>0.151315789473684</t>
  </si>
  <si>
    <t>-0.177142857142857</t>
  </si>
  <si>
    <t>-0.54601226993865</t>
  </si>
  <si>
    <t>0.627450980392157</t>
  </si>
  <si>
    <t>-0.225663716814159</t>
  </si>
  <si>
    <t>-0.100746268656716</t>
  </si>
  <si>
    <t>0.0580912863070539</t>
  </si>
  <si>
    <t>-0.53030303030303</t>
  </si>
  <si>
    <t>-0.03125</t>
  </si>
  <si>
    <t>-0.184210526315789</t>
  </si>
  <si>
    <t>0.324675324675325</t>
  </si>
  <si>
    <t>-0.767857142857143</t>
  </si>
  <si>
    <t>-0.711538461538462</t>
  </si>
  <si>
    <t>-0.96875</t>
  </si>
  <si>
    <t>-0.0776699029126214</t>
  </si>
  <si>
    <t>-0.414285714285714</t>
  </si>
  <si>
    <t>-0.262773722627737</t>
  </si>
  <si>
    <t>-0.752475247524752</t>
  </si>
  <si>
    <t>-0.387096774193548</t>
  </si>
  <si>
    <t>-0.72972972972973</t>
  </si>
  <si>
    <t>-0.730769230769231</t>
  </si>
  <si>
    <t>-0.872727272727273</t>
  </si>
  <si>
    <t>0.857142857142857</t>
  </si>
  <si>
    <t>-0.338983050847458</t>
  </si>
  <si>
    <t>-0.195652173913043</t>
  </si>
  <si>
    <t>-0.431372549019608</t>
  </si>
  <si>
    <t>-0.390625</t>
  </si>
  <si>
    <t>-0.612771739130435</t>
  </si>
  <si>
    <t>0.253913043478261</t>
  </si>
  <si>
    <t>-0.183079056865465</t>
  </si>
  <si>
    <t>-0.0186757215619694</t>
  </si>
  <si>
    <t>-0.688581314878893</t>
  </si>
  <si>
    <t>-0.164383561643836</t>
  </si>
  <si>
    <t>0.420560747663551</t>
  </si>
  <si>
    <t>0.0723684210526316</t>
  </si>
  <si>
    <t>0.177914110429448</t>
  </si>
  <si>
    <t>-0.692708333333333</t>
  </si>
  <si>
    <t>-0.488262910798122</t>
  </si>
  <si>
    <t>-0.116129032258065</t>
  </si>
  <si>
    <t>-0.284671532846715</t>
  </si>
  <si>
    <t>1.37037037037037</t>
  </si>
  <si>
    <t>-0.316546762589928</t>
  </si>
  <si>
    <t>0.305263157894737</t>
  </si>
  <si>
    <t>0.0241935483870968</t>
  </si>
  <si>
    <t>-0.700787401574803</t>
  </si>
  <si>
    <t>-0.447552447552448</t>
  </si>
  <si>
    <t>0.139240506329114</t>
  </si>
  <si>
    <t>-0.344444444444444</t>
  </si>
  <si>
    <t>-0.406779661016949</t>
  </si>
  <si>
    <t>0.82051282051282</t>
  </si>
  <si>
    <t>-0.619718309859155</t>
  </si>
  <si>
    <t>-0.0483870967741935</t>
  </si>
  <si>
    <t>-0.813559322033898</t>
  </si>
  <si>
    <t>-0.358333333333333</t>
  </si>
  <si>
    <t>-0.0165289256198347</t>
  </si>
  <si>
    <t>-0.80672268907563</t>
  </si>
  <si>
    <t>-0.254854368932039</t>
  </si>
  <si>
    <t>0.0195439739413681</t>
  </si>
  <si>
    <t>0.182108626198083</t>
  </si>
  <si>
    <t>-0.610810810810811</t>
  </si>
  <si>
    <t>-0.598425196850394</t>
  </si>
  <si>
    <t>0.247787610619469</t>
  </si>
  <si>
    <t>0.0594059405940594</t>
  </si>
  <si>
    <t>-0.196261682242991</t>
  </si>
  <si>
    <t>-0.511363636363636</t>
  </si>
  <si>
    <t>-0.690909090909091</t>
  </si>
  <si>
    <t>-0.0338983050847458</t>
  </si>
  <si>
    <t>0.245614035087719</t>
  </si>
  <si>
    <t>-0.847457627118644</t>
  </si>
  <si>
    <t>1.92307692307692</t>
  </si>
  <si>
    <t>-0.337349397590361</t>
  </si>
  <si>
    <t>0.0304878048780488</t>
  </si>
  <si>
    <t>-0.136094674556213</t>
  </si>
  <si>
    <t>-0.582278481012658</t>
  </si>
  <si>
    <t>-0.735849056603774</t>
  </si>
  <si>
    <t>-0.686274509803922</t>
  </si>
  <si>
    <t>-0.18230563002681</t>
  </si>
  <si>
    <t>-0.185185185185185</t>
  </si>
  <si>
    <t>-0.122994652406417</t>
  </si>
  <si>
    <t>-0.179878048780488</t>
  </si>
  <si>
    <t>-0.635687732342007</t>
  </si>
  <si>
    <t>-0.205479452054795</t>
  </si>
  <si>
    <t>-0.0238095238095238</t>
  </si>
  <si>
    <t>-0.284552845528455</t>
  </si>
  <si>
    <t>-0.074468085106383</t>
  </si>
  <si>
    <t>-0.193078324225865</t>
  </si>
  <si>
    <t>-0.0316027088036117</t>
  </si>
  <si>
    <t>0.305361305361305</t>
  </si>
  <si>
    <t>-0.810714285714286</t>
  </si>
  <si>
    <t>-0.0865051903114187</t>
  </si>
  <si>
    <t>-0.0303030303030303</t>
  </si>
  <si>
    <t>0.866666666666667</t>
  </si>
  <si>
    <t>-0.147058823529412</t>
  </si>
  <si>
    <t>-0.241847826086957</t>
  </si>
  <si>
    <t>-0.223433242506812</t>
  </si>
  <si>
    <t>-0.205816554809843</t>
  </si>
  <si>
    <t>0.0619718309859155</t>
  </si>
  <si>
    <t>0.0450928381962865</t>
  </si>
  <si>
    <t>-0.758883248730964</t>
  </si>
  <si>
    <t>-0.339393939393939</t>
  </si>
  <si>
    <t>-0.293577981651376</t>
  </si>
  <si>
    <t>-0.676767676767677</t>
  </si>
  <si>
    <t>-0.421319796954315</t>
  </si>
  <si>
    <t>-0.0894941634241245</t>
  </si>
  <si>
    <t>-0.769503546099291</t>
  </si>
  <si>
    <t>-0.528421052631579</t>
  </si>
  <si>
    <t>-0.0139165009940358</t>
  </si>
  <si>
    <t>0.44758064516129</t>
  </si>
  <si>
    <t>0.125348189415042</t>
  </si>
  <si>
    <t>-0.641089108910891</t>
  </si>
  <si>
    <t>-0.09765625</t>
  </si>
  <si>
    <t>0.186147186147186</t>
  </si>
  <si>
    <t>-0.0656934306569343</t>
  </si>
  <si>
    <t>-0.39453125</t>
  </si>
  <si>
    <t>-0.0193548387096774</t>
  </si>
  <si>
    <t>-0.12807881773399</t>
  </si>
  <si>
    <t>-0.259887005649718</t>
  </si>
  <si>
    <t>0.213740458015267</t>
  </si>
  <si>
    <t>-0.886792452830189</t>
  </si>
  <si>
    <t>-0.247706422018349</t>
  </si>
  <si>
    <t>0.00609756097560976</t>
  </si>
  <si>
    <t>-0.401129943502825</t>
  </si>
  <si>
    <t>0.19496855345912</t>
  </si>
  <si>
    <t>-0.336842105263158</t>
  </si>
  <si>
    <t>0.0396825396825397</t>
  </si>
  <si>
    <t>-0.290076335877863</t>
  </si>
  <si>
    <t>-0.814814814814815</t>
  </si>
  <si>
    <t>-0.698795180722892</t>
  </si>
  <si>
    <t>-0.238805970149254</t>
  </si>
  <si>
    <t>-0.557193923145666</t>
  </si>
  <si>
    <t>0.125714285714286</t>
  </si>
  <si>
    <t>-0.198332124728064</t>
  </si>
  <si>
    <t>0.16644052464948</t>
  </si>
  <si>
    <t>-0.681271810779372</t>
  </si>
  <si>
    <t>-0.282352941176471</t>
  </si>
  <si>
    <t>0.409836065573771</t>
  </si>
  <si>
    <t>-0.802325581395349</t>
  </si>
  <si>
    <t>-0.229508196721311</t>
  </si>
  <si>
    <t>-0.836601307189543</t>
  </si>
  <si>
    <t>-0.099290780141844</t>
  </si>
  <si>
    <t>-0.251968503937008</t>
  </si>
  <si>
    <t>-0.383561643835616</t>
  </si>
  <si>
    <t>-0.0563380281690141</t>
  </si>
  <si>
    <t>-0.223880597014925</t>
  </si>
  <si>
    <t>0.365384615384615</t>
  </si>
  <si>
    <t>-0.520833333333333</t>
  </si>
  <si>
    <t>0.37037037037037</t>
  </si>
  <si>
    <t>-0.648648648648649</t>
  </si>
  <si>
    <t>-0.860927152317881</t>
  </si>
  <si>
    <t>0.395833333333333</t>
  </si>
  <si>
    <t>-0.199004975124378</t>
  </si>
  <si>
    <t>-0.124223602484472</t>
  </si>
  <si>
    <t>-0.24113475177305</t>
  </si>
  <si>
    <t>-0.442857142857143</t>
  </si>
  <si>
    <t>-0.349693251533742</t>
  </si>
  <si>
    <t>-0.69811320754717</t>
  </si>
  <si>
    <t>-0.90625</t>
  </si>
  <si>
    <t>-0.203187250996016</t>
  </si>
  <si>
    <t>-0.202572347266881</t>
  </si>
  <si>
    <t>-0.233870967741935</t>
  </si>
  <si>
    <t>-0.693693693693694</t>
  </si>
  <si>
    <t>-0.00714285714285714</t>
  </si>
  <si>
    <t>-0.237410071942446</t>
  </si>
  <si>
    <t>-0.267605633802817</t>
  </si>
  <si>
    <t>-0.255555555555556</t>
  </si>
  <si>
    <t>-0.0746268656716418</t>
  </si>
  <si>
    <t>-0.577922077922078</t>
  </si>
  <si>
    <t>0.403846153846154</t>
  </si>
  <si>
    <t>-0.0188679245283019</t>
  </si>
  <si>
    <t>-0.442307692307692</t>
  </si>
  <si>
    <t>-0.276785714285714</t>
  </si>
  <si>
    <t>-0.0864197530864197</t>
  </si>
  <si>
    <t>-0.0444444444444444</t>
  </si>
  <si>
    <t>-0.364341085271318</t>
  </si>
  <si>
    <t>-0.390243902439024</t>
  </si>
  <si>
    <t>-0.72</t>
  </si>
  <si>
    <t>-0.625954198473282</t>
  </si>
  <si>
    <t>-0.611940298507463</t>
  </si>
  <si>
    <t>-0.738461538461539</t>
  </si>
  <si>
    <t>-0.427745664739884</t>
  </si>
  <si>
    <t>-0.0467836257309941</t>
  </si>
  <si>
    <t>-0.411042944785276</t>
  </si>
  <si>
    <t>0.0520833333333333</t>
  </si>
  <si>
    <t>-0.508695652173913</t>
  </si>
  <si>
    <t>-0.248175182481752</t>
  </si>
  <si>
    <t>-0.0825242718446602</t>
  </si>
  <si>
    <t>-0.0634920634920635</t>
  </si>
  <si>
    <t>-0.395480225988701</t>
  </si>
  <si>
    <t>-0.538116591928251</t>
  </si>
  <si>
    <t>0.20125786163522</t>
  </si>
  <si>
    <t>-0.06282722513089</t>
  </si>
  <si>
    <t>0.0111731843575419</t>
  </si>
  <si>
    <t>-0.464088397790055</t>
  </si>
  <si>
    <t>-0.325842696629214</t>
  </si>
  <si>
    <t>-0.426229508196721</t>
  </si>
  <si>
    <t>-0.1953125</t>
  </si>
  <si>
    <t>0.986486486486487</t>
  </si>
  <si>
    <t>-0.945578231292517</t>
  </si>
  <si>
    <t>-0.275092936802974</t>
  </si>
  <si>
    <t>-0.136828644501279</t>
  </si>
  <si>
    <t>-0.140740740740741</t>
  </si>
  <si>
    <t>-0.613793103448276</t>
  </si>
  <si>
    <t>-0.0731707317073171</t>
  </si>
  <si>
    <t>-0.280373831775701</t>
  </si>
  <si>
    <t>-0.298701298701299</t>
  </si>
  <si>
    <t>-0.130769230769231</t>
  </si>
  <si>
    <t>-0.121794871794872</t>
  </si>
  <si>
    <t>-0.124087591240876</t>
  </si>
  <si>
    <t>-0.816326530612245</t>
  </si>
  <si>
    <t>-0.717391304347826</t>
  </si>
  <si>
    <t>-0.647887323943662</t>
  </si>
  <si>
    <t>-0.408163265306122</t>
  </si>
  <si>
    <t>0.413461538461538</t>
  </si>
  <si>
    <t>-0.578231292517007</t>
  </si>
  <si>
    <t>-0.283582089552239</t>
  </si>
  <si>
    <t>-0.368932038834951</t>
  </si>
  <si>
    <t>-0.351851851851852</t>
  </si>
  <si>
    <t>-0.161016949152542</t>
  </si>
  <si>
    <t>-0.0808080808080808</t>
  </si>
  <si>
    <t>-0.575757575757576</t>
  </si>
  <si>
    <t>-0.302083333333333</t>
  </si>
  <si>
    <t>-0.211111111111111</t>
  </si>
  <si>
    <t>-0.113207547169811</t>
  </si>
  <si>
    <t>-0.149253731343284</t>
  </si>
  <si>
    <t>38.5</t>
  </si>
  <si>
    <t>-0.62</t>
  </si>
  <si>
    <t>0.905660377358491</t>
  </si>
  <si>
    <t>-0.356435643564356</t>
  </si>
  <si>
    <t>-0.0307692307692308</t>
  </si>
  <si>
    <t>-0.634920634920635</t>
  </si>
  <si>
    <t>-0.159090909090909</t>
  </si>
  <si>
    <t>-0.438709677419355</t>
  </si>
  <si>
    <t>-0.0848484848484849</t>
  </si>
  <si>
    <t>-0.627329192546584</t>
  </si>
  <si>
    <t>-0.431034482758621</t>
  </si>
  <si>
    <t>1.2</t>
  </si>
  <si>
    <t>-0.261363636363636</t>
  </si>
  <si>
    <t>0.348314606741573</t>
  </si>
  <si>
    <t>-0.685950413223141</t>
  </si>
  <si>
    <t>-0.701754385964912</t>
  </si>
  <si>
    <t>-0.709090909090909</t>
  </si>
  <si>
    <t>-0.664516129032258</t>
  </si>
  <si>
    <t>0.00738007380073801</t>
  </si>
  <si>
    <t>-0.183150183150183</t>
  </si>
  <si>
    <t>-0.278026905829596</t>
  </si>
  <si>
    <t>-0.956521739130435</t>
  </si>
  <si>
    <t>-0.390928725701944</t>
  </si>
  <si>
    <t>-0.0463709677419355</t>
  </si>
  <si>
    <t>-0.403100775193798</t>
  </si>
  <si>
    <t>-0.532467532467532</t>
  </si>
  <si>
    <t>-0.45859872611465</t>
  </si>
  <si>
    <t>-0.178082191780822</t>
  </si>
  <si>
    <t>0.241666666666667</t>
  </si>
  <si>
    <t>-0.0469798657718121</t>
  </si>
  <si>
    <t>1.04081632653061</t>
  </si>
  <si>
    <t>-0.398148148148148</t>
  </si>
  <si>
    <t>-0.169117647058824</t>
  </si>
  <si>
    <t>0.380530973451327</t>
  </si>
  <si>
    <t>1.19565217391304</t>
  </si>
  <si>
    <t>-0.415492957746479</t>
  </si>
  <si>
    <t>0.686746987951807</t>
  </si>
  <si>
    <t>-0.435714285714286</t>
  </si>
  <si>
    <t>-0.658227848101266</t>
  </si>
  <si>
    <t>-0.233812949640288</t>
  </si>
  <si>
    <t>-0.171779141104294</t>
  </si>
  <si>
    <t>-0.805555555555556</t>
  </si>
  <si>
    <t>-0.954545454545455</t>
  </si>
  <si>
    <t>-0.365296803652968</t>
  </si>
  <si>
    <t>-0.0775510204081633</t>
  </si>
  <si>
    <t>-0.0575221238938053</t>
  </si>
  <si>
    <t>0.117370892018779</t>
  </si>
  <si>
    <t>-0.246575342465753</t>
  </si>
  <si>
    <t>-0.69</t>
  </si>
  <si>
    <t>-0.491143317230274</t>
  </si>
  <si>
    <t>-0.0639880952380952</t>
  </si>
  <si>
    <t>0.0461049284578696</t>
  </si>
  <si>
    <t>-0.0516717325227964</t>
  </si>
  <si>
    <t>-0.855769230769231</t>
  </si>
  <si>
    <t>0.442307692307692</t>
  </si>
  <si>
    <t>-0.318021201413428</t>
  </si>
  <si>
    <t>-0.0605263157894737</t>
  </si>
  <si>
    <t>-0.19327731092437</t>
  </si>
  <si>
    <t>0.0763888888888889</t>
  </si>
  <si>
    <t>-0.606451612903226</t>
  </si>
  <si>
    <t>0.288135593220339</t>
  </si>
  <si>
    <t>-0.111842105263158</t>
  </si>
  <si>
    <t>-0.921739130434783</t>
  </si>
  <si>
    <t>-0.269607843137255</t>
  </si>
  <si>
    <t>-0.123505976095618</t>
  </si>
  <si>
    <t>-0.0795454545454545</t>
  </si>
  <si>
    <t>-0.882716049382716</t>
  </si>
  <si>
    <t>-0.293023255813953</t>
  </si>
  <si>
    <t>-0.0711111111111111</t>
  </si>
  <si>
    <t>-0.0131578947368421</t>
  </si>
  <si>
    <t>-0.380392156862745</t>
  </si>
  <si>
    <t>-0.48780487804878</t>
  </si>
  <si>
    <t>0.869047619047619</t>
  </si>
  <si>
    <t>-0.815286624203822</t>
  </si>
  <si>
    <t>1.64516129032258</t>
  </si>
  <si>
    <t>-0.371428571428571</t>
  </si>
  <si>
    <t>-0.096969696969697</t>
  </si>
  <si>
    <t>0.0302013422818792</t>
  </si>
  <si>
    <t>-0.726384364820847</t>
  </si>
  <si>
    <t>-0.445714285714286</t>
  </si>
  <si>
    <t>0.206185567010309</t>
  </si>
  <si>
    <t>0.365079365079365</t>
  </si>
  <si>
    <t>0.144578313253012</t>
  </si>
  <si>
    <t>-0.768421052631579</t>
  </si>
  <si>
    <t>-0.484732824427481</t>
  </si>
  <si>
    <t>0.186131386861314</t>
  </si>
  <si>
    <t>-0.206153846153846</t>
  </si>
  <si>
    <t>-0.53448275862069</t>
  </si>
  <si>
    <t>2.03571428571429</t>
  </si>
  <si>
    <t>-0.635294117647059</t>
  </si>
  <si>
    <t>-0.536764705882353</t>
  </si>
  <si>
    <t>0.228070175438596</t>
  </si>
  <si>
    <t>-0.188571428571429</t>
  </si>
  <si>
    <t>0.0809859154929577</t>
  </si>
  <si>
    <t>-0.671009771986971</t>
  </si>
  <si>
    <t>-0.262096774193548</t>
  </si>
  <si>
    <t>0.032</t>
  </si>
  <si>
    <t>-0.689922480620155</t>
  </si>
  <si>
    <t>1.24324324324324</t>
  </si>
  <si>
    <t>-0.029126213592233</t>
  </si>
  <si>
    <t>-0.781065088757396</t>
  </si>
  <si>
    <t>0.462809917355372</t>
  </si>
  <si>
    <t>-0.312056737588652</t>
  </si>
  <si>
    <t>-0.618556701030928</t>
  </si>
  <si>
    <t>-0.518518518518518</t>
  </si>
  <si>
    <t>-0.356410256410256</t>
  </si>
  <si>
    <t>-0.0758928571428571</t>
  </si>
  <si>
    <t>-0.193236714975845</t>
  </si>
  <si>
    <t>-0.0239520958083832</t>
  </si>
  <si>
    <t>-0.610429447852761</t>
  </si>
  <si>
    <t>-0.501492537313433</t>
  </si>
  <si>
    <t>-0.214646464646465</t>
  </si>
  <si>
    <t>-0.160771704180064</t>
  </si>
  <si>
    <t>-0.318007662835249</t>
  </si>
  <si>
    <t>-0.342696629213483</t>
  </si>
  <si>
    <t>-0.219178082191781</t>
  </si>
  <si>
    <t>-0.279411764705882</t>
  </si>
  <si>
    <t>0.591836734693878</t>
  </si>
  <si>
    <t>-0.640625</t>
  </si>
  <si>
    <t>-0.493333333333333</t>
  </si>
  <si>
    <t>-0.684210526315789</t>
  </si>
  <si>
    <t>-0.745098039215686</t>
  </si>
  <si>
    <t>-0.244791666666667</t>
  </si>
  <si>
    <t>-0.0758620689655172</t>
  </si>
  <si>
    <t>-0.386861313868613</t>
  </si>
  <si>
    <t>-0.365671641791045</t>
  </si>
  <si>
    <t>-0.0977443609022556</t>
  </si>
  <si>
    <t>-0.507042253521127</t>
  </si>
  <si>
    <t>1.45833333333333</t>
  </si>
  <si>
    <t>-0.595238095238095</t>
  </si>
  <si>
    <t>-0.532258064516129</t>
  </si>
  <si>
    <t>0.211267605633803</t>
  </si>
  <si>
    <t>-0.325581395348837</t>
  </si>
  <si>
    <t>-0.491071428571429</t>
  </si>
  <si>
    <t>0.23859649122807</t>
  </si>
  <si>
    <t>0.164305949008499</t>
  </si>
  <si>
    <t>-0.615571776155718</t>
  </si>
  <si>
    <t>-0.671232876712329</t>
  </si>
  <si>
    <t>-0.151515151515152</t>
  </si>
  <si>
    <t>-0.760416666666667</t>
  </si>
  <si>
    <t>-0.167785234899329</t>
  </si>
  <si>
    <t>-0.691666666666667</t>
  </si>
  <si>
    <t>0.404761904761905</t>
  </si>
  <si>
    <t>-0.30188679245283</t>
  </si>
  <si>
    <t>-0.0151515151515152</t>
  </si>
  <si>
    <t>-0.134969325153374</t>
  </si>
  <si>
    <t>-0.174358974358974</t>
  </si>
  <si>
    <t>-0.0124223602484472</t>
  </si>
  <si>
    <t>-0.685534591194969</t>
  </si>
  <si>
    <t>-0.172</t>
  </si>
  <si>
    <t>-0.238390092879257</t>
  </si>
  <si>
    <t>-0.0284552845528455</t>
  </si>
  <si>
    <t>-0.407843137254902</t>
  </si>
  <si>
    <t>-0.546296296296296</t>
  </si>
  <si>
    <t>-0.28735632183908</t>
  </si>
  <si>
    <t>-0.207692307692308</t>
  </si>
  <si>
    <t>-0.122093023255814</t>
  </si>
  <si>
    <t>-0.612903225806452</t>
  </si>
  <si>
    <t>0.724137931034483</t>
  </si>
  <si>
    <t>-0.142045454545455</t>
  </si>
  <si>
    <t>0.0596026490066225</t>
  </si>
  <si>
    <t>-0.169590643274854</t>
  </si>
  <si>
    <t>0.0901639344262295</t>
  </si>
  <si>
    <t>-0.593984962406015</t>
  </si>
  <si>
    <t>-0.372031662269129</t>
  </si>
  <si>
    <t>-0.198044009779951</t>
  </si>
  <si>
    <t>-0.216216216216216</t>
  </si>
  <si>
    <t>1.75862068965517</t>
  </si>
  <si>
    <t>-0.668918918918919</t>
  </si>
  <si>
    <t>-0.362126245847176</t>
  </si>
  <si>
    <t>-0.307086614173228</t>
  </si>
  <si>
    <t>-0.0265151515151515</t>
  </si>
  <si>
    <t>-0.0544747081712062</t>
  </si>
  <si>
    <t>-0.327272727272727</t>
  </si>
  <si>
    <t>0.440677966101695</t>
  </si>
  <si>
    <t>-0.52991452991453</t>
  </si>
  <si>
    <t>-0.983333333333333</t>
  </si>
  <si>
    <t>-0.103030303030303</t>
  </si>
  <si>
    <t>-0.013215859030837</t>
  </si>
  <si>
    <t>-0.316129032258064</t>
  </si>
  <si>
    <t>-0.0510204081632653</t>
  </si>
  <si>
    <t>0.016260162601626</t>
  </si>
  <si>
    <t>-0.424</t>
  </si>
  <si>
    <t>-0.4125</t>
  </si>
  <si>
    <t>0.730769230769231</t>
  </si>
  <si>
    <t>0.922222222222222</t>
  </si>
  <si>
    <t>-0.138728323699422</t>
  </si>
  <si>
    <t>-0.724832214765101</t>
  </si>
  <si>
    <t>-0.168918918918919</t>
  </si>
  <si>
    <t>0.577235772357724</t>
  </si>
  <si>
    <t>-0.701030927835051</t>
  </si>
  <si>
    <t>-0.757446808510638</t>
  </si>
  <si>
    <t>0.0464285714285714</t>
  </si>
  <si>
    <t>-0.337883959044369</t>
  </si>
  <si>
    <t>0.190721649484536</t>
  </si>
  <si>
    <t>-0.251082251082251</t>
  </si>
  <si>
    <t>-0.672131147540984</t>
  </si>
  <si>
    <t>-0.154545454545455</t>
  </si>
  <si>
    <t>-0.172043010752688</t>
  </si>
  <si>
    <t>-0.0566502463054187</t>
  </si>
  <si>
    <t>-0.40234375</t>
  </si>
  <si>
    <t>0.20479302832244</t>
  </si>
  <si>
    <t>-0.0470162748643761</t>
  </si>
  <si>
    <t>-0.506641366223909</t>
  </si>
  <si>
    <t>-0.395833333333333</t>
  </si>
  <si>
    <t>-0.0617647058823529</t>
  </si>
  <si>
    <t>-0.0282131661442006</t>
  </si>
  <si>
    <t>-0.670833333333333</t>
  </si>
  <si>
    <t>-0.829268292682927</t>
  </si>
  <si>
    <t>-0.0888888888888889</t>
  </si>
  <si>
    <t>-0.128318584070796</t>
  </si>
  <si>
    <t>-0.099626400996264</t>
  </si>
  <si>
    <t>0.159059474412171</t>
  </si>
  <si>
    <t>-0.582338902147971</t>
  </si>
  <si>
    <t>-0.0576923076923077</t>
  </si>
  <si>
    <t>-0.34020618556701</t>
  </si>
  <si>
    <t>-0.528571428571429</t>
  </si>
  <si>
    <t>0.680412371134021</t>
  </si>
  <si>
    <t>-0.196969696969697</t>
  </si>
  <si>
    <t>-0.755102040816326</t>
  </si>
  <si>
    <t>-0.289940828402367</t>
  </si>
  <si>
    <t>-0.240837696335079</t>
  </si>
  <si>
    <t>-0.193103448275862</t>
  </si>
  <si>
    <t>-0.0140845070422535</t>
  </si>
  <si>
    <t>-0.0493827160493827</t>
  </si>
  <si>
    <t>-0.038961038961039</t>
  </si>
  <si>
    <t>-0.412698412698413</t>
  </si>
  <si>
    <t>-0.148648648648649</t>
  </si>
  <si>
    <t>-0.104651162790698</t>
  </si>
  <si>
    <t>-0.11864406779661</t>
  </si>
  <si>
    <t>-0.293478260869565</t>
  </si>
  <si>
    <t>-0.261538461538462</t>
  </si>
  <si>
    <t>-0.604166666666667</t>
  </si>
  <si>
    <t>-0.408866995073892</t>
  </si>
  <si>
    <t>-0.290023201856148</t>
  </si>
  <si>
    <t>0.0849673202614379</t>
  </si>
  <si>
    <t>0.19578313253012</t>
  </si>
  <si>
    <t>-0.534005037783375</t>
  </si>
  <si>
    <t>-0.659090909090909</t>
  </si>
  <si>
    <t>-0.820754716981132</t>
  </si>
  <si>
    <t>0.506666666666667</t>
  </si>
  <si>
    <t>-0.0707964601769911</t>
  </si>
  <si>
    <t>0.180952380952381</t>
  </si>
  <si>
    <t>-0.782258064516129</t>
  </si>
  <si>
    <t>-0.313304721030043</t>
  </si>
  <si>
    <t>-0.155797101449275</t>
  </si>
  <si>
    <t>-0.626609442060086</t>
  </si>
  <si>
    <t>1.64367816091954</t>
  </si>
  <si>
    <t>-0.539130434782609</t>
  </si>
  <si>
    <t>-0.884615384615385</t>
  </si>
  <si>
    <t>-0.762962962962963</t>
  </si>
  <si>
    <t>0.443298969072165</t>
  </si>
  <si>
    <t>1.05</t>
  </si>
  <si>
    <t>-0.17479674796748</t>
  </si>
  <si>
    <t>0.167487684729064</t>
  </si>
  <si>
    <t>-0.362869198312236</t>
  </si>
  <si>
    <t>-0.189393939393939</t>
  </si>
  <si>
    <t>-0.168224299065421</t>
  </si>
  <si>
    <t>-0.0898876404494382</t>
  </si>
  <si>
    <t>-0.811912225705329</t>
  </si>
  <si>
    <t>0.541322314049587</t>
  </si>
  <si>
    <t>-0.168900804289544</t>
  </si>
  <si>
    <t>0.190322580645161</t>
  </si>
  <si>
    <t>-0.425474254742547</t>
  </si>
  <si>
    <t>-0.134751773049645</t>
  </si>
  <si>
    <t>-0.0163934426229508</t>
  </si>
  <si>
    <t>-0.0392156862745098</t>
  </si>
  <si>
    <t>-0.112244897959184</t>
  </si>
  <si>
    <t>-0.14367816091954</t>
  </si>
  <si>
    <t>-0.590604026845638</t>
  </si>
  <si>
    <t>-0.421875</t>
  </si>
  <si>
    <t>0.0134680134680135</t>
  </si>
  <si>
    <t>-0.0431893687707641</t>
  </si>
  <si>
    <t>-0.0486111111111111</t>
  </si>
  <si>
    <t>-0.624087591240876</t>
  </si>
  <si>
    <t>-0.161616161616162</t>
  </si>
  <si>
    <t>-0.307017543859649</t>
  </si>
  <si>
    <t>-0.189873417721519</t>
  </si>
  <si>
    <t>-0.938931297709924</t>
  </si>
  <si>
    <t>0.710843373493976</t>
  </si>
  <si>
    <t>-0.94047619047619</t>
  </si>
  <si>
    <t>-0.510869565217391</t>
  </si>
  <si>
    <t>0.488888888888889</t>
  </si>
  <si>
    <t>-0.567164179104478</t>
  </si>
  <si>
    <t>-0.394736842105263</t>
  </si>
  <si>
    <t>-0.395585738539898</t>
  </si>
  <si>
    <t>0.147335423197492</t>
  </si>
  <si>
    <t>-0.289617486338798</t>
  </si>
  <si>
    <t>-0.0826923076923077</t>
  </si>
  <si>
    <t>-0.343815513626834</t>
  </si>
  <si>
    <t>0.136986301369863</t>
  </si>
  <si>
    <t>-0.745762711864407</t>
  </si>
  <si>
    <t>-0.853658536585366</t>
  </si>
  <si>
    <t>-0.742647058823529</t>
  </si>
  <si>
    <t>0.263157894736842</t>
  </si>
  <si>
    <t>-0.270833333333333</t>
  </si>
  <si>
    <t>-0.786516853932584</t>
  </si>
  <si>
    <t>-0.112676056338028</t>
  </si>
  <si>
    <t>-0.728055077452668</t>
  </si>
  <si>
    <t>-0.167577413479053</t>
  </si>
  <si>
    <t>-0.0612691466083151</t>
  </si>
  <si>
    <t>-0.615384615384615</t>
  </si>
  <si>
    <t>-0.282420749279539</t>
  </si>
  <si>
    <t>-0.0208768267223382</t>
  </si>
  <si>
    <t>0.191044776119403</t>
  </si>
  <si>
    <t>-0.970149253731343</t>
  </si>
  <si>
    <t>-0.491228070175439</t>
  </si>
  <si>
    <t>-0.0588235294117647</t>
  </si>
  <si>
    <t>-0.966666666666667</t>
  </si>
  <si>
    <t>-0.108620689655172</t>
  </si>
  <si>
    <t>-0.114695340501792</t>
  </si>
  <si>
    <t>-0.207827260458839</t>
  </si>
  <si>
    <t>-0.0238500851788756</t>
  </si>
  <si>
    <t>-0.0172413793103448</t>
  </si>
  <si>
    <t>-0.344594594594595</t>
  </si>
  <si>
    <t>-0.0121212121212121</t>
  </si>
  <si>
    <t>-0.542944785276074</t>
  </si>
  <si>
    <t>-0.739622641509434</t>
  </si>
  <si>
    <t>0.0438247011952191</t>
  </si>
  <si>
    <t>-0.122137404580153</t>
  </si>
  <si>
    <t>0.0826086956521739</t>
  </si>
  <si>
    <t>-0.526104417670683</t>
  </si>
  <si>
    <t>-0.841836734693878</t>
  </si>
  <si>
    <t>-0.0806451612903226</t>
  </si>
  <si>
    <t>0.00584795321637427</t>
  </si>
  <si>
    <t>-0.436046511627907</t>
  </si>
  <si>
    <t>-0.19</t>
  </si>
  <si>
    <t>-0.771604938271605</t>
  </si>
  <si>
    <t>-0.0699300699300699</t>
  </si>
  <si>
    <t>-0.132183908045977</t>
  </si>
  <si>
    <t>-0.00662251655629139</t>
  </si>
  <si>
    <t>0.359375</t>
  </si>
  <si>
    <t>-0.0234375</t>
  </si>
  <si>
    <t>-0.392</t>
  </si>
  <si>
    <t>-0.628571428571429</t>
  </si>
  <si>
    <t>-0.654205607476635</t>
  </si>
  <si>
    <t>0.425531914893617</t>
  </si>
  <si>
    <t>-0.297979797979798</t>
  </si>
  <si>
    <t>-0.128491620111732</t>
  </si>
  <si>
    <t>-0.252918287937743</t>
  </si>
  <si>
    <t>-0.109375</t>
  </si>
  <si>
    <t>-0.63265306122449</t>
  </si>
  <si>
    <t>0.36144578313253</t>
  </si>
  <si>
    <t>-0.389380530973451</t>
  </si>
  <si>
    <t>0.347826086956522</t>
  </si>
  <si>
    <t>-0.131621187800963</t>
  </si>
  <si>
    <t>-0.160337552742616</t>
  </si>
  <si>
    <t>-0.139028475711893</t>
  </si>
  <si>
    <t>0.00778210116731518</t>
  </si>
  <si>
    <t>-0.426640926640927</t>
  </si>
  <si>
    <t>-0.340425531914894</t>
  </si>
  <si>
    <t>-0.825</t>
  </si>
  <si>
    <t>-0.527777777777778</t>
  </si>
  <si>
    <t>-0.0144927536231884</t>
  </si>
  <si>
    <t>-0.95</t>
  </si>
  <si>
    <t>-0.356060606060606</t>
  </si>
  <si>
    <t>-0.33695652173913</t>
  </si>
  <si>
    <t>-0.770491803278688</t>
  </si>
  <si>
    <t>0.578199052132701</t>
  </si>
  <si>
    <t>-0.540201005025126</t>
  </si>
  <si>
    <t>-0.0218579234972678</t>
  </si>
  <si>
    <t>0.0391061452513966</t>
  </si>
  <si>
    <t>-0.136842105263158</t>
  </si>
  <si>
    <t>-0.290836653386454</t>
  </si>
  <si>
    <t>-0.51010101010101</t>
  </si>
  <si>
    <t>-0.653846153846154</t>
  </si>
  <si>
    <t>-0.32089552238806</t>
  </si>
  <si>
    <t>-0.133757961783439</t>
  </si>
  <si>
    <t>-0.790322580645161</t>
  </si>
  <si>
    <t>-0.579710144927536</t>
  </si>
  <si>
    <t>-0.253968253968254</t>
  </si>
  <si>
    <t>0.0449438202247191</t>
  </si>
  <si>
    <t>-0.591397849462366</t>
  </si>
  <si>
    <t>-0.970588235294118</t>
  </si>
  <si>
    <t>4.6</t>
  </si>
  <si>
    <t>-0.863636363636364</t>
  </si>
  <si>
    <t>-0.0119047619047619</t>
  </si>
  <si>
    <t>-0.163511187607573</t>
  </si>
  <si>
    <t>-0.01440329218107</t>
  </si>
  <si>
    <t>-0.613778705636743</t>
  </si>
  <si>
    <t>0.467391304347826</t>
  </si>
  <si>
    <t>-0.896551724137931</t>
  </si>
  <si>
    <t>0.472222222222222</t>
  </si>
  <si>
    <t>-0.161290322580645</t>
  </si>
  <si>
    <t>-0.036036036036036</t>
  </si>
  <si>
    <t>-0.359375</t>
  </si>
  <si>
    <t>0.141463414634146</t>
  </si>
  <si>
    <t>-0.235042735042735</t>
  </si>
  <si>
    <t>-0.446927374301676</t>
  </si>
  <si>
    <t>-0.339805825242718</t>
  </si>
  <si>
    <t>-0.427966101694915</t>
  </si>
  <si>
    <t>-0.871794871794872</t>
  </si>
  <si>
    <t>0.202702702702703</t>
  </si>
  <si>
    <t>-0.463157894736842</t>
  </si>
  <si>
    <t>-0.92156862745098</t>
  </si>
  <si>
    <t>-0.413953488372093</t>
  </si>
  <si>
    <t>-0.0847457627118644</t>
  </si>
  <si>
    <t>-0.134259259259259</t>
  </si>
  <si>
    <t>0.160427807486631</t>
  </si>
  <si>
    <t>-0.894009216589862</t>
  </si>
  <si>
    <t>0.9</t>
  </si>
  <si>
    <t>0.717213114754098</t>
  </si>
  <si>
    <t>-0.0930787589498807</t>
  </si>
  <si>
    <t>-0.896739130434783</t>
  </si>
  <si>
    <t>-0.236453201970443</t>
  </si>
  <si>
    <t>-0.601123595505618</t>
  </si>
  <si>
    <t>-0.334</t>
  </si>
  <si>
    <t>-0.17175572519084</t>
  </si>
  <si>
    <t>0.0090702947845805</t>
  </si>
  <si>
    <t>-0.384269662921348</t>
  </si>
  <si>
    <t>0.863636363636364</t>
  </si>
  <si>
    <t>-0.75609756097561</t>
  </si>
  <si>
    <t>-0.627450980392157</t>
  </si>
  <si>
    <t>0.482758620689655</t>
  </si>
  <si>
    <t>-0.209302325581395</t>
  </si>
  <si>
    <t>-0.108695652173913</t>
  </si>
  <si>
    <t>-0.536585365853659</t>
  </si>
  <si>
    <t>-0.797687861271676</t>
  </si>
  <si>
    <t>0.293233082706767</t>
  </si>
  <si>
    <t>0.123376623376623</t>
  </si>
  <si>
    <t>-0.895953757225434</t>
  </si>
  <si>
    <t>-0.909836065573771</t>
  </si>
  <si>
    <t>-0.643835616438356</t>
  </si>
  <si>
    <t>-0.519480519480519</t>
  </si>
  <si>
    <t>-0.0135135135135135</t>
  </si>
  <si>
    <t>-0.808219178082192</t>
  </si>
  <si>
    <t>-0.892307692307692</t>
  </si>
  <si>
    <t>0.480769230769231</t>
  </si>
  <si>
    <t>-0.898305084745763</t>
  </si>
  <si>
    <t>-0.696969696969697</t>
  </si>
  <si>
    <t>0.368421052631579</t>
  </si>
  <si>
    <t>-0.580645161290323</t>
  </si>
  <si>
    <t>-0.835164835164835</t>
  </si>
  <si>
    <t>-0.612244897959184</t>
  </si>
  <si>
    <t>-0.655172413793103</t>
  </si>
  <si>
    <t>-0.530973451327434</t>
  </si>
  <si>
    <t>-0.529197080291971</t>
  </si>
  <si>
    <t>-0.0257352941176471</t>
  </si>
  <si>
    <t>-0.116981132075472</t>
  </si>
  <si>
    <t>-0.47008547008547</t>
  </si>
  <si>
    <t>-0.411003236245955</t>
  </si>
  <si>
    <t>-0.35474006116208</t>
  </si>
  <si>
    <t>-0.0758293838862559</t>
  </si>
  <si>
    <t>0.0974358974358974</t>
  </si>
  <si>
    <t>-0.490654205607477</t>
  </si>
  <si>
    <t>-0.202505219206681</t>
  </si>
  <si>
    <t>0.0393835616438356</t>
  </si>
  <si>
    <t>-0.268533772652389</t>
  </si>
  <si>
    <t>-0.136986301369863</t>
  </si>
  <si>
    <t>-0.517543859649123</t>
  </si>
  <si>
    <t>-0.236363636363636</t>
  </si>
  <si>
    <t>-0.918032786885246</t>
  </si>
  <si>
    <t>-0.840909090909091</t>
  </si>
  <si>
    <t>-0.735714285714286</t>
  </si>
  <si>
    <t>0.581395348837209</t>
  </si>
  <si>
    <t>-0.0220588235294118</t>
  </si>
  <si>
    <t>-0.037593984962406</t>
  </si>
  <si>
    <t>-0.84375</t>
  </si>
  <si>
    <t>-0.010989010989011</t>
  </si>
  <si>
    <t>0.547945205479452</t>
  </si>
  <si>
    <t>-0.469026548672566</t>
  </si>
  <si>
    <t>-0.0681818181818182</t>
  </si>
  <si>
    <t>-0.548780487804878</t>
  </si>
  <si>
    <t>-0.027027027027027</t>
  </si>
  <si>
    <t>0.0300751879699248</t>
  </si>
  <si>
    <t>-0.274611398963731</t>
  </si>
  <si>
    <t>0.301724137931034</t>
  </si>
  <si>
    <t>-0.582781456953642</t>
  </si>
  <si>
    <t>-0.567567567567568</t>
  </si>
  <si>
    <t>-0.926605504587156</t>
  </si>
  <si>
    <t>-0.894736842105263</t>
  </si>
  <si>
    <t>-0.718181818181818</t>
  </si>
  <si>
    <t>0.514285714285714</t>
  </si>
  <si>
    <t>-0.144736842105263</t>
  </si>
  <si>
    <t>-0.707692307692308</t>
  </si>
  <si>
    <t>-0.289855072463768</t>
  </si>
  <si>
    <t>0.0603448275862069</t>
  </si>
  <si>
    <t>0.308943089430894</t>
  </si>
  <si>
    <t>-0.863354037267081</t>
  </si>
  <si>
    <t>2.30769230769231</t>
  </si>
  <si>
    <t>-0.906976744186046</t>
  </si>
  <si>
    <t>-0.558139534883721</t>
  </si>
  <si>
    <t>-0.0410958904109589</t>
  </si>
  <si>
    <t>-0.220338983050847</t>
  </si>
  <si>
    <t>-0.0725806451612903</t>
  </si>
  <si>
    <t>0.277227722772277</t>
  </si>
  <si>
    <t>-0.913669064748201</t>
  </si>
  <si>
    <t>-0.191489361702128</t>
  </si>
  <si>
    <t>-0.657894736842105</t>
  </si>
  <si>
    <t>-0.386792452830189</t>
  </si>
  <si>
    <t>-0.850806451612903</t>
  </si>
  <si>
    <t>-0.55</t>
  </si>
  <si>
    <t>-0.198347107438017</t>
  </si>
  <si>
    <t>-0.257731958762887</t>
  </si>
  <si>
    <t>-0.963730569948187</t>
  </si>
  <si>
    <t>-0.191709844559585</t>
  </si>
  <si>
    <t>0.207317073170732</t>
  </si>
  <si>
    <t>-0.570707070707071</t>
  </si>
  <si>
    <t>-0.477611940298507</t>
  </si>
  <si>
    <t>-0.457142857142857</t>
  </si>
  <si>
    <t>-0.330687830687831</t>
  </si>
  <si>
    <t>-0.10022271714922</t>
  </si>
  <si>
    <t>-0.113861386138614</t>
  </si>
  <si>
    <t>-0.120111731843575</t>
  </si>
  <si>
    <t>-0.368253968253968</t>
  </si>
  <si>
    <t>-0.329411764705882</t>
  </si>
  <si>
    <t>0.552631578947368</t>
  </si>
  <si>
    <t>-0.423728813559322</t>
  </si>
  <si>
    <t>-0.815642458100559</t>
  </si>
  <si>
    <t>-0.464912280701754</t>
  </si>
  <si>
    <t>-0.453566621803499</t>
  </si>
  <si>
    <t>-0.0455840455840456</t>
  </si>
  <si>
    <t>0.00746268656716418</t>
  </si>
  <si>
    <t>0.0844444444444444</t>
  </si>
  <si>
    <t>-0.740437158469945</t>
  </si>
  <si>
    <t>-0.442982456140351</t>
  </si>
  <si>
    <t>0.11038961038961</t>
  </si>
  <si>
    <t>-0.654970760233918</t>
  </si>
  <si>
    <t>-0.521428571428571</t>
  </si>
  <si>
    <t>1.80597014925373</t>
  </si>
  <si>
    <t>-0.0367647058823529</t>
  </si>
  <si>
    <t>-0.641221374045801</t>
  </si>
  <si>
    <t>-0.744897959183674</t>
  </si>
  <si>
    <t>-0.775862068965517</t>
  </si>
  <si>
    <t>-0.972602739726027</t>
  </si>
  <si>
    <t>-0.676470588235294</t>
  </si>
  <si>
    <t>-0.472727272727273</t>
  </si>
  <si>
    <t>-0.450381679389313</t>
  </si>
  <si>
    <t>2.07142857142857</t>
  </si>
  <si>
    <t>-0.372093023255814</t>
  </si>
  <si>
    <t>-0.492307692307692</t>
  </si>
  <si>
    <t>-0.0987654320987654</t>
  </si>
  <si>
    <t>-0.191780821917808</t>
  </si>
  <si>
    <t>-0.288135593220339</t>
  </si>
  <si>
    <t>-0.0535714285714286</t>
  </si>
  <si>
    <t>-0.245283018867925</t>
  </si>
  <si>
    <t>3.57142857142857</t>
  </si>
  <si>
    <t>-0.553846153846154</t>
  </si>
  <si>
    <t>2.06896551724138</t>
  </si>
  <si>
    <t>-0.921348314606742</t>
  </si>
  <si>
    <t>-0.119760479041916</t>
  </si>
  <si>
    <t>-0.170068027210884</t>
  </si>
  <si>
    <t>-0.715116279069767</t>
  </si>
  <si>
    <t>-0.313008130081301</t>
  </si>
  <si>
    <t>0.232741617357002</t>
  </si>
  <si>
    <t>-0.1872</t>
  </si>
  <si>
    <t>0.316929133858268</t>
  </si>
  <si>
    <t>-0.816143497757848</t>
  </si>
  <si>
    <t>-0.884745762711864</t>
  </si>
  <si>
    <t>-0.0879120879120879</t>
  </si>
  <si>
    <t>-0.0803212851405622</t>
  </si>
  <si>
    <t>-0.0349344978165939</t>
  </si>
  <si>
    <t>-0.868778280542986</t>
  </si>
  <si>
    <t>0.47887323943662</t>
  </si>
  <si>
    <t>-0.0114942528735632</t>
  </si>
  <si>
    <t>0.0414012738853503</t>
  </si>
  <si>
    <t>-0.183406113537118</t>
  </si>
  <si>
    <t>-0.997326203208556</t>
  </si>
  <si>
    <t>-0.958477508650519</t>
  </si>
  <si>
    <t>-0.384230287859825</t>
  </si>
  <si>
    <t>0.362889983579639</t>
  </si>
  <si>
    <t>-0.0409638554216867</t>
  </si>
  <si>
    <t>-0.0841708542713568</t>
  </si>
  <si>
    <t>-0.698216735253772</t>
  </si>
  <si>
    <t>-0.715686274509804</t>
  </si>
  <si>
    <t>-0.088</t>
  </si>
  <si>
    <t>-0.453781512605042</t>
  </si>
  <si>
    <t>-0.514018691588785</t>
  </si>
  <si>
    <t>-0.212389380530973</t>
  </si>
  <si>
    <t>-0.258426966292135</t>
  </si>
  <si>
    <t>-0.371323529411765</t>
  </si>
  <si>
    <t>-0.357388316151203</t>
  </si>
  <si>
    <t>0.0481283422459893</t>
  </si>
  <si>
    <t>-0.0204081632653061</t>
  </si>
  <si>
    <t>-0.824701195219124</t>
  </si>
  <si>
    <t>0.483412322274882</t>
  </si>
  <si>
    <t>-0.217252396166134</t>
  </si>
  <si>
    <t>-0.0653061224489796</t>
  </si>
  <si>
    <t>-0.384279475982533</t>
  </si>
  <si>
    <t>-0.323076923076923</t>
  </si>
  <si>
    <t>0.311688311688312</t>
  </si>
  <si>
    <t>-0.584158415841584</t>
  </si>
  <si>
    <t>-0.267581475128645</t>
  </si>
  <si>
    <t>0.200549450549451</t>
  </si>
  <si>
    <t>-0.377574370709382</t>
  </si>
  <si>
    <t>-0.298850574712644</t>
  </si>
  <si>
    <t>0.01</t>
  </si>
  <si>
    <t>-0.0396039603960396</t>
  </si>
  <si>
    <t>-0.56701030927835</t>
  </si>
  <si>
    <t>-0.304761904761905</t>
  </si>
  <si>
    <t>-0.903225806451613</t>
  </si>
  <si>
    <t>-0.177215189873418</t>
  </si>
  <si>
    <t>-0.54320987654321</t>
  </si>
  <si>
    <t>-0.12621359223301</t>
  </si>
  <si>
    <t>-0.693877551020408</t>
  </si>
  <si>
    <t>-0.55049786628734</t>
  </si>
  <si>
    <t>-0.17156862745098</t>
  </si>
  <si>
    <t>-0.223372781065089</t>
  </si>
  <si>
    <t>-0.540952380952381</t>
  </si>
  <si>
    <t>0.407407407407407</t>
  </si>
  <si>
    <t>-0.86046511627907</t>
  </si>
  <si>
    <t>-0.525</t>
  </si>
  <si>
    <t>-0.540372670807453</t>
  </si>
  <si>
    <t>0.184713375796178</t>
  </si>
  <si>
    <t>-0.0860215053763441</t>
  </si>
  <si>
    <t>-0.309090909090909</t>
  </si>
  <si>
    <t>-0.78125</t>
  </si>
  <si>
    <t>0.0112359550561798</t>
  </si>
  <si>
    <t>-0.311111111111111</t>
  </si>
  <si>
    <t>-0.774193548387097</t>
  </si>
  <si>
    <t>-0.451612903225806</t>
  </si>
  <si>
    <t>-0.732142857142857</t>
  </si>
  <si>
    <t>-0.241935483870968</t>
  </si>
  <si>
    <t>-0.213333333333333</t>
  </si>
  <si>
    <t>-0.517647058823529</t>
  </si>
  <si>
    <t>-0.238636363636364</t>
  </si>
  <si>
    <t>0.492537313432836</t>
  </si>
  <si>
    <t>-0.79</t>
  </si>
  <si>
    <t>-0.196428571428571</t>
  </si>
  <si>
    <t>-0.648148148148148</t>
  </si>
  <si>
    <t>1.3</t>
  </si>
  <si>
    <t>-0.225352112676056</t>
  </si>
  <si>
    <t>0.303030303030303</t>
  </si>
  <si>
    <t>-0.581395348837209</t>
  </si>
  <si>
    <t>-0.43046357615894</t>
  </si>
  <si>
    <t>-0.109540636042403</t>
  </si>
  <si>
    <t>-0.329365079365079</t>
  </si>
  <si>
    <t>-0.0177514792899408</t>
  </si>
  <si>
    <t>-0.626506024096386</t>
  </si>
  <si>
    <t>-0.401305057096248</t>
  </si>
  <si>
    <t>-0.180428134556575</t>
  </si>
  <si>
    <t>0.244402985074627</t>
  </si>
  <si>
    <t>-0.0194902548725637</t>
  </si>
  <si>
    <t>-0.660550458715596</t>
  </si>
  <si>
    <t>-0.504553734061931</t>
  </si>
  <si>
    <t>-0.33986013986014</t>
  </si>
  <si>
    <t>-0.0275423728813559</t>
  </si>
  <si>
    <t>-0.685421994884911</t>
  </si>
  <si>
    <t>-0.65625</t>
  </si>
  <si>
    <t>-0.560344827586207</t>
  </si>
  <si>
    <t>-0.721804511278195</t>
  </si>
  <si>
    <t>-0.367647058823529</t>
  </si>
  <si>
    <t>-0.0947368421052632</t>
  </si>
  <si>
    <t>-0.0930232558139535</t>
  </si>
  <si>
    <t>-0.923076923076923</t>
  </si>
  <si>
    <t>-0.149532710280374</t>
  </si>
  <si>
    <t>-0.914473684210526</t>
  </si>
  <si>
    <t>-0.025974025974026</t>
  </si>
  <si>
    <t>-0.016</t>
  </si>
  <si>
    <t>-0.585365853658537</t>
  </si>
  <si>
    <t>-0.108433734939759</t>
  </si>
  <si>
    <t>-0.213675213675214</t>
  </si>
  <si>
    <t>-0.245098039215686</t>
  </si>
  <si>
    <t>-0.304</t>
  </si>
  <si>
    <t>-0.233009708737864</t>
  </si>
  <si>
    <t>-0.216494845360825</t>
  </si>
  <si>
    <t>-0.0427553444180523</t>
  </si>
  <si>
    <t>-0.00909090909090909</t>
  </si>
  <si>
    <t>-0.532110091743119</t>
  </si>
  <si>
    <t>-0.964285714285714</t>
  </si>
  <si>
    <t>0.652173913043478</t>
  </si>
  <si>
    <t>-0.679245283018868</t>
  </si>
  <si>
    <t>-0.295454545454545</t>
  </si>
  <si>
    <t>0.580645161290323</t>
  </si>
  <si>
    <t>-0.330357142857143</t>
  </si>
  <si>
    <t>-0.432835820895522</t>
  </si>
  <si>
    <t>-0.768292682926829</t>
  </si>
  <si>
    <t>-0.419753086419753</t>
  </si>
  <si>
    <t>-0.848484848484849</t>
  </si>
  <si>
    <t>-0.252336448598131</t>
  </si>
  <si>
    <t>0.470588235294118</t>
  </si>
  <si>
    <t>0.508474576271186</t>
  </si>
  <si>
    <t>-0.280898876404494</t>
  </si>
  <si>
    <t>-0.7625</t>
  </si>
  <si>
    <t>-0.311827956989247</t>
  </si>
  <si>
    <t>-0.603238866396761</t>
  </si>
  <si>
    <t>-0.239766081871345</t>
  </si>
  <si>
    <t>-0.188461538461538</t>
  </si>
  <si>
    <t>-0.702040816326531</t>
  </si>
  <si>
    <t>-0.188679245283019</t>
  </si>
  <si>
    <t>-0.475409836065574</t>
  </si>
  <si>
    <t>0.330434782608696</t>
  </si>
  <si>
    <t>-0.541176470588235</t>
  </si>
  <si>
    <t>-0.320512820512821</t>
  </si>
  <si>
    <t>-0.150943396226415</t>
  </si>
  <si>
    <t>0.0319148936170213</t>
  </si>
  <si>
    <t>-0.505154639175258</t>
  </si>
  <si>
    <t>-0.804878048780488</t>
  </si>
  <si>
    <t>-0.568965517241379</t>
  </si>
  <si>
    <t>-0.654411764705882</t>
  </si>
  <si>
    <t>-0.373665480427046</t>
  </si>
  <si>
    <t>-0.791245791245791</t>
  </si>
  <si>
    <t>-0.362637362637363</t>
  </si>
  <si>
    <t>-0.681159420289855</t>
  </si>
  <si>
    <t>-0.528846153846154</t>
  </si>
  <si>
    <t>0.260416666666667</t>
  </si>
  <si>
    <t>-0.190082644628099</t>
  </si>
  <si>
    <t>-0.0918367346938776</t>
  </si>
  <si>
    <t>-0.404494382022472</t>
  </si>
  <si>
    <t>-0.258620689655172</t>
  </si>
  <si>
    <t>0.522727272727273</t>
  </si>
  <si>
    <t>-0.637362637362637</t>
  </si>
  <si>
    <t>-0.0537634408602151</t>
  </si>
  <si>
    <t>-0.284090909090909</t>
  </si>
  <si>
    <t>0.870967741935484</t>
  </si>
  <si>
    <t>-0.810344827586207</t>
  </si>
  <si>
    <t>-0.354368932038835</t>
  </si>
  <si>
    <t>-0.493150684931507</t>
  </si>
  <si>
    <t>-0.708029197080292</t>
  </si>
  <si>
    <t>-0.140287769784173</t>
  </si>
  <si>
    <t>-0.18974358974359</t>
  </si>
  <si>
    <t>-0.0917721518987342</t>
  </si>
  <si>
    <t>-0.0871080139372822</t>
  </si>
  <si>
    <t>1.05882352941176</t>
  </si>
  <si>
    <t>-0.127035830618893</t>
  </si>
  <si>
    <t>-0.38676844783715</t>
  </si>
  <si>
    <t>0.033195020746888</t>
  </si>
  <si>
    <t>0.176706827309237</t>
  </si>
  <si>
    <t>-0.583617747440273</t>
  </si>
  <si>
    <t>-0.479784366576819</t>
  </si>
  <si>
    <t>0.327922077922078</t>
  </si>
  <si>
    <t>-0.205378973105134</t>
  </si>
  <si>
    <t>-0.763532763532764</t>
  </si>
  <si>
    <t>-0.780952380952381</t>
  </si>
  <si>
    <t>-0.625874125874126</t>
  </si>
  <si>
    <t>-0.0622710622710623</t>
  </si>
  <si>
    <t>-0.0407407407407407</t>
  </si>
  <si>
    <t>-0.536679536679537</t>
  </si>
  <si>
    <t>-0.246537396121884</t>
  </si>
  <si>
    <t>-0.208154506437768</t>
  </si>
  <si>
    <t>-0.192411924119241</t>
  </si>
  <si>
    <t>0.0335570469798658</t>
  </si>
  <si>
    <t>-0.467532467532468</t>
  </si>
  <si>
    <t>-0.393129770992366</t>
  </si>
  <si>
    <t>0.172185430463576</t>
  </si>
  <si>
    <t>0.0390070921985816</t>
  </si>
  <si>
    <t>-0.778156996587031</t>
  </si>
  <si>
    <t>-0.473190348525469</t>
  </si>
  <si>
    <t>-0.977333333333333</t>
  </si>
  <si>
    <t>25.4705882352941</t>
  </si>
  <si>
    <t>-0.175555555555556</t>
  </si>
  <si>
    <t>-0.994609164420485</t>
  </si>
  <si>
    <t>-0.447916666666667</t>
  </si>
  <si>
    <t>-0.144278606965174</t>
  </si>
  <si>
    <t>-0.58695652173913</t>
  </si>
  <si>
    <t>-0.348837209302326</t>
  </si>
  <si>
    <t>-0.175675675675676</t>
  </si>
  <si>
    <t>-0.859154929577465</t>
  </si>
  <si>
    <t>-0.537467700258398</t>
  </si>
  <si>
    <t>-0.139664804469274</t>
  </si>
  <si>
    <t>-0.126623376623377</t>
  </si>
  <si>
    <t>0.107806691449814</t>
  </si>
  <si>
    <t>-0.624161073825503</t>
  </si>
  <si>
    <t>0.545454545454545</t>
  </si>
  <si>
    <t>-0.418918918918919</t>
  </si>
  <si>
    <t>-0.0246913580246914</t>
  </si>
  <si>
    <t>-0.685897435897436</t>
  </si>
  <si>
    <t>-0.297872340425532</t>
  </si>
  <si>
    <t>-0.423280423280423</t>
  </si>
  <si>
    <t>-0.336492890995261</t>
  </si>
  <si>
    <t>-0.83448275862069</t>
  </si>
  <si>
    <t>-0.988095238095238</t>
  </si>
  <si>
    <t>-0.557692307692308</t>
  </si>
  <si>
    <t>0.855072463768116</t>
  </si>
  <si>
    <t>-0.176</t>
  </si>
  <si>
    <t>-0.0485436893203883</t>
  </si>
  <si>
    <t>-0.822429906542056</t>
  </si>
  <si>
    <t>-0.551111111111111</t>
  </si>
  <si>
    <t>-0.257956448911223</t>
  </si>
  <si>
    <t>-0.0225733634311512</t>
  </si>
  <si>
    <t>0.632794457274827</t>
  </si>
  <si>
    <t>-0.81046676096181</t>
  </si>
  <si>
    <t>-0.406698564593301</t>
  </si>
  <si>
    <t>-0.156976744186047</t>
  </si>
  <si>
    <t>-0.530805687203792</t>
  </si>
  <si>
    <t>-0.130232558139535</t>
  </si>
  <si>
    <t>-0.0213903743315508</t>
  </si>
  <si>
    <t>-0.103825136612022</t>
  </si>
  <si>
    <t>-0.329268292682927</t>
  </si>
  <si>
    <t>-0.51027397260274</t>
  </si>
  <si>
    <t>-0.443298969072165</t>
  </si>
  <si>
    <t>0.253086419753086</t>
  </si>
  <si>
    <t>-0.118226600985222</t>
  </si>
  <si>
    <t>-0.519553072625698</t>
  </si>
  <si>
    <t>0.0411522633744856</t>
  </si>
  <si>
    <t>-0.0570652173913043</t>
  </si>
  <si>
    <t>-0.0605187319884726</t>
  </si>
  <si>
    <t>-0.159509202453988</t>
  </si>
  <si>
    <t>-0.383211678832117</t>
  </si>
  <si>
    <t>-0.1171875</t>
  </si>
  <si>
    <t>-0.398058252427184</t>
  </si>
  <si>
    <t>0.185483870967742</t>
  </si>
  <si>
    <t>-0.598639455782313</t>
  </si>
  <si>
    <t>-0.338709677419355</t>
  </si>
  <si>
    <t>-0.215736040609137</t>
  </si>
  <si>
    <t>-0.174757281553398</t>
  </si>
  <si>
    <t>-0.723809523809524</t>
  </si>
  <si>
    <t>-0.1375</t>
  </si>
  <si>
    <t>-0.153284671532847</t>
  </si>
  <si>
    <t>-0.0567164179104478</t>
  </si>
  <si>
    <t>-0.113924050632911</t>
  </si>
  <si>
    <t>0.110714285714286</t>
  </si>
  <si>
    <t>-0.684887459807074</t>
  </si>
  <si>
    <t>-0.36697247706422</t>
  </si>
  <si>
    <t>-0.0472049689440994</t>
  </si>
  <si>
    <t>0.458930899608866</t>
  </si>
  <si>
    <t>0.0285969615728329</t>
  </si>
  <si>
    <t>-0.415291051259774</t>
  </si>
  <si>
    <t>-0.4688995215311</t>
  </si>
  <si>
    <t>0.0932203389830508</t>
  </si>
  <si>
    <t>6.6</t>
  </si>
  <si>
    <t>-0.202702702702703</t>
  </si>
  <si>
    <t>-0.279661016949153</t>
  </si>
  <si>
    <t>-0.658823529411765</t>
  </si>
  <si>
    <t>-0.482352941176471</t>
  </si>
  <si>
    <t>0.659090909090909</t>
  </si>
  <si>
    <t>0.588235294117647</t>
  </si>
  <si>
    <t>-0.740740740740741</t>
  </si>
  <si>
    <t>-0.593220338983051</t>
  </si>
  <si>
    <t>-0.14018691588785</t>
  </si>
  <si>
    <t>-0.806818181818182</t>
  </si>
  <si>
    <t>-0.741573033707865</t>
  </si>
  <si>
    <t>-0.151724137931034</t>
  </si>
  <si>
    <t>-0.866279069767442</t>
  </si>
  <si>
    <t>-0.126050420168067</t>
  </si>
  <si>
    <t>-0.0192307692307692</t>
  </si>
  <si>
    <t>-0.70414201183432</t>
  </si>
  <si>
    <t>-0.422222222222222</t>
  </si>
  <si>
    <t>-0.508196721311475</t>
  </si>
  <si>
    <t>0.433333333333333</t>
  </si>
  <si>
    <t>-0.197278911564626</t>
  </si>
  <si>
    <t>-0.808</t>
  </si>
  <si>
    <t>0.354330708661417</t>
  </si>
  <si>
    <t>-0.0581395348837209</t>
  </si>
  <si>
    <t>0.00617283950617284</t>
  </si>
  <si>
    <t>-0.748466257668712</t>
  </si>
  <si>
    <t>-0.241379310344828</t>
  </si>
  <si>
    <t>-0.847826086956522</t>
  </si>
  <si>
    <t>-0.278350515463918</t>
  </si>
  <si>
    <t>-0.979166666666667</t>
  </si>
  <si>
    <t>Brand ID</t>
  </si>
  <si>
    <t>STORE TURBO</t>
  </si>
  <si>
    <t>AR87880</t>
  </si>
  <si>
    <t>No activar</t>
  </si>
  <si>
    <t>AR99461</t>
  </si>
  <si>
    <t>AR16516</t>
  </si>
  <si>
    <t>AR88782</t>
  </si>
  <si>
    <t>AR97878</t>
  </si>
  <si>
    <t>AR97797</t>
  </si>
  <si>
    <t>AR11734</t>
  </si>
  <si>
    <t>AR97483</t>
  </si>
  <si>
    <t>AR12257</t>
  </si>
  <si>
    <t>AR94812</t>
  </si>
  <si>
    <t>AR99110</t>
  </si>
  <si>
    <t>AR92154</t>
  </si>
  <si>
    <t>AR65271</t>
  </si>
  <si>
    <t>AR83627</t>
  </si>
  <si>
    <t>AR98474</t>
  </si>
  <si>
    <t>AR95794</t>
  </si>
  <si>
    <t>AR74305</t>
  </si>
  <si>
    <t>AR11326</t>
  </si>
  <si>
    <t>AR67215</t>
  </si>
  <si>
    <t>AR91070</t>
  </si>
  <si>
    <t>AR64166</t>
  </si>
  <si>
    <t>AR89184</t>
  </si>
  <si>
    <t>AR69465</t>
  </si>
  <si>
    <t>AR69522</t>
  </si>
  <si>
    <t>AR90491</t>
  </si>
  <si>
    <t>AR77504</t>
  </si>
  <si>
    <t>AR97217</t>
  </si>
  <si>
    <t>AR73890</t>
  </si>
  <si>
    <t>AR78021</t>
  </si>
  <si>
    <t>AR95506</t>
  </si>
  <si>
    <t>AR71769</t>
  </si>
  <si>
    <t>AR88070</t>
  </si>
  <si>
    <t>AR99411</t>
  </si>
  <si>
    <t>AR29464</t>
  </si>
  <si>
    <t>AR99476</t>
  </si>
  <si>
    <t>AR93790</t>
  </si>
  <si>
    <t>AR98483</t>
  </si>
  <si>
    <t>AR15652</t>
  </si>
  <si>
    <t>AR72359</t>
  </si>
  <si>
    <t>AR100533</t>
  </si>
  <si>
    <t>AR6837</t>
  </si>
  <si>
    <t>AR97219</t>
  </si>
  <si>
    <t>AR20739</t>
  </si>
  <si>
    <t>AR16164</t>
  </si>
  <si>
    <t>AR91273</t>
  </si>
  <si>
    <t>AR98089</t>
  </si>
  <si>
    <t>AR89276</t>
  </si>
  <si>
    <t>AR77242</t>
  </si>
  <si>
    <t>AR95334</t>
  </si>
  <si>
    <t>AR94175</t>
  </si>
  <si>
    <t>AR103825</t>
  </si>
  <si>
    <t>Cofi Jaus</t>
  </si>
  <si>
    <t>AR95221</t>
  </si>
  <si>
    <t>AR95871</t>
  </si>
  <si>
    <t>COUNTRY_BRAND_ID</t>
  </si>
  <si>
    <t>Estado Actual</t>
  </si>
  <si>
    <t>AR133418</t>
  </si>
  <si>
    <t>W3</t>
  </si>
  <si>
    <t>AR238815</t>
  </si>
  <si>
    <t>AR127429</t>
  </si>
  <si>
    <t>AR127505</t>
  </si>
  <si>
    <t>AR127508</t>
  </si>
  <si>
    <t>AR224006</t>
  </si>
  <si>
    <t>W2</t>
  </si>
  <si>
    <t>AR239075</t>
  </si>
  <si>
    <t>W1</t>
  </si>
  <si>
    <t>AR239666</t>
  </si>
  <si>
    <t>AR249150</t>
  </si>
  <si>
    <t>Off</t>
  </si>
  <si>
    <t>AR133783</t>
  </si>
  <si>
    <t>Filtros aplicados: 
MONTH es mayo de 2026
FARMER es sabas.ramirez
COUNTRY es AR
Segmentos Off es FARMER
Estado Actual es W1, W2, W3 o Off</t>
  </si>
</sst>
</file>

<file path=xl/styles.xml><?xml version="1.0" encoding="utf-8"?>
<styleSheet xmlns="http://schemas.openxmlformats.org/spreadsheetml/2006/main" xmlns:mc="http://schemas.openxmlformats.org/markup-compatibility/2006" xmlns:xr9="http://schemas.microsoft.com/office/spreadsheetml/2016/revision9" mc:Ignorable="xr9">
  <numFmts count="27">
    <numFmt numFmtId="6" formatCode="&quot;$&quot;#,##0_);[Red]\(&quot;$&quot;#,##0\)"/>
    <numFmt numFmtId="8" formatCode="&quot;$&quot;#,##0.00_);[Red]\(&quot;$&quot;#,##0.00\)"/>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mmmm&quot; de &quot;yyyy"/>
    <numFmt numFmtId="179" formatCode="&quot;$&quot;#,##0;\(&quot;$&quot;#,##0\);&quot;$&quot;#,##0"/>
    <numFmt numFmtId="180" formatCode="dd/mm/yyyy"/>
    <numFmt numFmtId="181" formatCode="m/d/yyyy\ h:mm:ss\ AM/PM"/>
    <numFmt numFmtId="182" formatCode="0\ %;\-0\ %;0\ %"/>
    <numFmt numFmtId="183" formatCode="0.00\ %;\-0.00\ %;0.00\ %"/>
    <numFmt numFmtId="184" formatCode="mmmm\ &quot;de&quot;\ yyyy"/>
    <numFmt numFmtId="185" formatCode="0.0"/>
    <numFmt numFmtId="186" formatCode="_ * #,##0_ ;_ * \-#,##0_ ;_ * &quot;-&quot;??_ ;_ @_ "/>
    <numFmt numFmtId="187" formatCode="0_ "/>
    <numFmt numFmtId="188" formatCode="[$-409]dddd,\ mmmm\ d,\ yyyy;@"/>
    <numFmt numFmtId="189" formatCode="h:mm\ AM/PM"/>
    <numFmt numFmtId="190" formatCode="yyyy\-mm\-dd"/>
    <numFmt numFmtId="191" formatCode="dd&quot; de &quot;mmmm"/>
    <numFmt numFmtId="192" formatCode="[$USD $]#,##0"/>
    <numFmt numFmtId="193" formatCode="[$COP $]#,##0"/>
    <numFmt numFmtId="194" formatCode="d/mm/yyyy"/>
    <numFmt numFmtId="195" formatCode="[$ARS $]#,##0"/>
    <numFmt numFmtId="196" formatCode="#,000_);[Red]\(#,000\)"/>
    <numFmt numFmtId="197" formatCode="\+&quot;ARS $ &quot;\ #,##0;\-&quot;ARS $ &quot;\ #,##0;&quot;ARS $&quot;\ 0"/>
    <numFmt numFmtId="198" formatCode="\+0%;\-0%"/>
  </numFmts>
  <fonts count="74">
    <font>
      <sz val="10"/>
      <color rgb="FF000000"/>
      <name val="Arial"/>
      <charset val="134"/>
      <scheme val="minor"/>
    </font>
    <font>
      <sz val="10"/>
      <name val="宋体"/>
      <charset val="134"/>
    </font>
    <font>
      <b/>
      <sz val="10"/>
      <name val="Arial"/>
      <charset val="134"/>
      <scheme val="minor"/>
    </font>
    <font>
      <b/>
      <sz val="10"/>
      <color rgb="FF000000"/>
      <name val="Arial"/>
      <charset val="134"/>
      <scheme val="minor"/>
    </font>
    <font>
      <b/>
      <sz val="10"/>
      <color rgb="FFFF0000"/>
      <name val="Arial"/>
      <charset val="134"/>
      <scheme val="minor"/>
    </font>
    <font>
      <sz val="10"/>
      <name val="Arial"/>
      <charset val="134"/>
      <scheme val="minor"/>
    </font>
    <font>
      <b/>
      <sz val="10"/>
      <color rgb="FFFFFFFF"/>
      <name val="Arial"/>
      <charset val="134"/>
      <scheme val="minor"/>
    </font>
    <font>
      <b/>
      <sz val="10"/>
      <name val="宋体"/>
      <charset val="134"/>
    </font>
    <font>
      <b/>
      <sz val="11"/>
      <color rgb="FF000000"/>
      <name val="Aptos Narrow"/>
      <charset val="134"/>
    </font>
    <font>
      <sz val="11"/>
      <color rgb="FF000000"/>
      <name val="Aptos Narrow"/>
      <charset val="134"/>
    </font>
    <font>
      <sz val="11"/>
      <color theme="1"/>
      <name val="Arial"/>
      <charset val="134"/>
      <scheme val="minor"/>
    </font>
    <font>
      <sz val="9"/>
      <color rgb="FF1A1A2E"/>
      <name val="Calibri"/>
      <charset val="134"/>
    </font>
    <font>
      <b/>
      <sz val="11"/>
      <color rgb="FFFFFFFF"/>
      <name val="Arial"/>
      <charset val="134"/>
      <scheme val="minor"/>
    </font>
    <font>
      <sz val="10"/>
      <color rgb="FFFF6D01"/>
      <name val="Comfortaa"/>
      <charset val="134"/>
    </font>
    <font>
      <sz val="10"/>
      <color rgb="FF000000"/>
      <name val="Comfortaa"/>
      <charset val="134"/>
    </font>
    <font>
      <b/>
      <sz val="10"/>
      <color rgb="FFFFFF00"/>
      <name val="Comfortaa"/>
      <charset val="134"/>
    </font>
    <font>
      <sz val="10"/>
      <color theme="1"/>
      <name val="Arial"/>
      <charset val="134"/>
    </font>
    <font>
      <b/>
      <sz val="10"/>
      <color rgb="FFFFFFFF"/>
      <name val="Comfortaa"/>
      <charset val="134"/>
    </font>
    <font>
      <sz val="10"/>
      <color theme="1"/>
      <name val="Arial"/>
      <charset val="134"/>
      <scheme val="minor"/>
    </font>
    <font>
      <b/>
      <sz val="10"/>
      <color rgb="FFEEFF75"/>
      <name val="Comfortaa"/>
      <charset val="134"/>
    </font>
    <font>
      <b/>
      <sz val="14"/>
      <color rgb="FF4285F4"/>
      <name val="Comfortaa"/>
      <charset val="134"/>
    </font>
    <font>
      <b/>
      <sz val="10"/>
      <color rgb="FFFF6D01"/>
      <name val="Comfortaa"/>
      <charset val="134"/>
    </font>
    <font>
      <b/>
      <sz val="10"/>
      <color rgb="FF4285F4"/>
      <name val="Comfortaa"/>
      <charset val="134"/>
    </font>
    <font>
      <b/>
      <sz val="10"/>
      <color theme="7"/>
      <name val="Comfortaa"/>
      <charset val="134"/>
    </font>
    <font>
      <b/>
      <sz val="10"/>
      <color rgb="FF9900FF"/>
      <name val="Comfortaa"/>
      <charset val="134"/>
    </font>
    <font>
      <b/>
      <sz val="15"/>
      <color rgb="FFFF6D01"/>
      <name val="Comfortaa"/>
      <charset val="134"/>
    </font>
    <font>
      <b/>
      <sz val="11"/>
      <color rgb="FFEEFF75"/>
      <name val="Comfortaa"/>
      <charset val="134"/>
    </font>
    <font>
      <b/>
      <sz val="11"/>
      <color rgb="FFFFFFFF"/>
      <name val="Comfortaa"/>
      <charset val="134"/>
    </font>
    <font>
      <b/>
      <sz val="10"/>
      <color rgb="FF4285F4"/>
      <name val="Arial"/>
      <charset val="134"/>
    </font>
    <font>
      <b/>
      <sz val="10"/>
      <color rgb="FF000000"/>
      <name val="Comfortaa"/>
      <charset val="134"/>
    </font>
    <font>
      <b/>
      <sz val="10"/>
      <color rgb="FFA64D79"/>
      <name val="Comfortaa"/>
      <charset val="134"/>
    </font>
    <font>
      <b/>
      <sz val="10"/>
      <color rgb="FF46BDC6"/>
      <name val="Comfortaa"/>
      <charset val="134"/>
    </font>
    <font>
      <b/>
      <sz val="10"/>
      <color theme="9"/>
      <name val="Comfortaa"/>
      <charset val="134"/>
    </font>
    <font>
      <b/>
      <sz val="11"/>
      <color theme="1"/>
      <name val="Comfortaa"/>
      <charset val="134"/>
    </font>
    <font>
      <b/>
      <sz val="10"/>
      <color theme="1"/>
      <name val="Comfortaa"/>
      <charset val="134"/>
    </font>
    <font>
      <sz val="10"/>
      <color theme="1"/>
      <name val="Comfortaa"/>
      <charset val="134"/>
    </font>
    <font>
      <b/>
      <i/>
      <sz val="10"/>
      <color rgb="FFEEFF75"/>
      <name val="Comfortaa"/>
      <charset val="134"/>
    </font>
    <font>
      <b/>
      <sz val="10"/>
      <color rgb="FFB7B7B7"/>
      <name val="Comfortaa"/>
      <charset val="134"/>
    </font>
    <font>
      <b/>
      <sz val="10"/>
      <color theme="8"/>
      <name val="Comfortaa"/>
      <charset val="134"/>
    </font>
    <font>
      <b/>
      <sz val="10"/>
      <color rgb="FF6AA84F"/>
      <name val="Comfortaa"/>
      <charset val="134"/>
    </font>
    <font>
      <sz val="10"/>
      <color rgb="FFB7B7B7"/>
      <name val="Comfortaa"/>
      <charset val="134"/>
    </font>
    <font>
      <b/>
      <sz val="10"/>
      <color rgb="FFFF00FF"/>
      <name val="Comfortaa"/>
      <charset val="134"/>
    </font>
    <font>
      <b/>
      <i/>
      <sz val="10"/>
      <color rgb="FF9900FF"/>
      <name val="Comfortaa"/>
      <charset val="134"/>
    </font>
    <font>
      <b/>
      <sz val="11"/>
      <color rgb="FF46BDC6"/>
      <name val="Comfortaa"/>
      <charset val="134"/>
    </font>
    <font>
      <b/>
      <sz val="10"/>
      <color rgb="FF999999"/>
      <name val="Comfortaa"/>
      <charset val="134"/>
    </font>
    <font>
      <sz val="10"/>
      <color rgb="FF999999"/>
      <name val="Comfortaa"/>
      <charset val="134"/>
    </font>
    <font>
      <sz val="11"/>
      <color rgb="FFFFFFFF"/>
      <name val="Comfortaa"/>
      <charset val="134"/>
    </font>
    <font>
      <b/>
      <sz val="10"/>
      <color theme="4"/>
      <name val="Comfortaa"/>
      <charset val="134"/>
    </font>
    <font>
      <b/>
      <sz val="11"/>
      <color rgb="FFFF9900"/>
      <name val="Comfortaa"/>
      <charset val="134"/>
    </font>
    <font>
      <b/>
      <sz val="11"/>
      <color rgb="FF6AA84F"/>
      <name val="Comfortaa"/>
      <charset val="134"/>
    </font>
    <font>
      <b/>
      <sz val="11"/>
      <color rgb="FF9900FF"/>
      <name val="Comfortaa"/>
      <charset val="134"/>
    </font>
    <font>
      <b/>
      <sz val="11"/>
      <color rgb="FFFF0000"/>
      <name val="Comfortaa"/>
      <charset val="134"/>
    </font>
    <font>
      <b/>
      <sz val="11"/>
      <color rgb="FF999999"/>
      <name val="Comfortaa"/>
      <charset val="134"/>
    </font>
    <font>
      <sz val="10"/>
      <color rgb="FF999999"/>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
      <sz val="10"/>
      <name val="SimSun"/>
      <charset val="134"/>
    </font>
  </fonts>
  <fills count="53">
    <fill>
      <patternFill patternType="none"/>
    </fill>
    <fill>
      <patternFill patternType="gray125"/>
    </fill>
    <fill>
      <patternFill patternType="solid">
        <fgColor rgb="FF9FC5E8"/>
        <bgColor indexed="64"/>
      </patternFill>
    </fill>
    <fill>
      <patternFill patternType="solid">
        <fgColor rgb="FF6AA84F"/>
        <bgColor indexed="64"/>
      </patternFill>
    </fill>
    <fill>
      <patternFill patternType="solid">
        <fgColor rgb="FFFFFF00"/>
        <bgColor indexed="64"/>
      </patternFill>
    </fill>
    <fill>
      <patternFill patternType="solid">
        <fgColor rgb="FFFF0000"/>
        <bgColor indexed="64"/>
      </patternFill>
    </fill>
    <fill>
      <patternFill patternType="solid">
        <fgColor rgb="FFC0392B"/>
        <bgColor indexed="64"/>
      </patternFill>
    </fill>
    <fill>
      <patternFill patternType="solid">
        <fgColor rgb="FFFFF5F5"/>
        <bgColor indexed="64"/>
      </patternFill>
    </fill>
    <fill>
      <patternFill patternType="solid">
        <fgColor rgb="FFFFFFFF"/>
        <bgColor indexed="64"/>
      </patternFill>
    </fill>
    <fill>
      <patternFill patternType="solid">
        <fgColor rgb="FF1F4E78"/>
        <bgColor indexed="64"/>
      </patternFill>
    </fill>
    <fill>
      <patternFill patternType="solid">
        <fgColor rgb="FFFFFFFF"/>
        <bgColor rgb="FFFFFFFF"/>
      </patternFill>
    </fill>
    <fill>
      <patternFill patternType="solid">
        <fgColor rgb="FFEEFF75"/>
        <bgColor rgb="FFEEFF75"/>
      </patternFill>
    </fill>
    <fill>
      <patternFill patternType="solid">
        <fgColor rgb="FF9FC5E8"/>
        <bgColor rgb="FF9FC5E8"/>
      </patternFill>
    </fill>
    <fill>
      <patternFill patternType="solid">
        <fgColor rgb="FFFF6D01"/>
        <bgColor rgb="FFFF6D01"/>
      </patternFill>
    </fill>
    <fill>
      <patternFill patternType="solid">
        <fgColor rgb="FF4285F4"/>
        <bgColor rgb="FF4285F4"/>
      </patternFill>
    </fill>
    <fill>
      <patternFill patternType="solid">
        <fgColor rgb="FFCFE2F3"/>
        <bgColor rgb="FFCFE2F3"/>
      </patternFill>
    </fill>
    <fill>
      <patternFill patternType="solid">
        <fgColor theme="4"/>
        <bgColor theme="4"/>
      </patternFill>
    </fill>
    <fill>
      <patternFill patternType="solid">
        <fgColor theme="9"/>
        <bgColor theme="9"/>
      </patternFill>
    </fill>
    <fill>
      <patternFill patternType="solid">
        <fgColor rgb="FFA4C2F4"/>
        <bgColor rgb="FFA4C2F4"/>
      </patternFill>
    </fill>
    <fill>
      <patternFill patternType="solid">
        <fgColor rgb="FFFCE5CD"/>
        <bgColor rgb="FFFCE5CD"/>
      </patternFill>
    </fill>
    <fill>
      <patternFill patternType="solid">
        <fgColor rgb="FFE06666"/>
        <bgColor rgb="FFE06666"/>
      </patternFill>
    </fill>
    <fill>
      <patternFill patternType="solid">
        <fgColor rgb="FFFFF2CC"/>
        <bgColor rgb="FFFFF2CC"/>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8">
    <border>
      <left/>
      <right/>
      <top/>
      <bottom/>
      <diagonal/>
    </border>
    <border>
      <left/>
      <right/>
      <top/>
      <bottom style="thin">
        <color auto="1"/>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000000"/>
      </right>
      <top style="medium">
        <color rgb="FF000000"/>
      </top>
      <bottom style="medium">
        <color rgb="FF000000"/>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style="medium">
        <color rgb="FFCCCCCC"/>
      </left>
      <right style="medium">
        <color rgb="FFCCCCCC"/>
      </right>
      <top style="medium">
        <color rgb="FFCCCCCC"/>
      </top>
      <bottom style="medium">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BDD7EE"/>
      </bottom>
      <diagonal/>
    </border>
    <border>
      <left/>
      <right/>
      <top style="medium">
        <color rgb="FFCCCCCC"/>
      </top>
      <bottom style="medium">
        <color rgb="FFBDD7EE"/>
      </bottom>
      <diagonal/>
    </border>
    <border>
      <left/>
      <right style="medium">
        <color rgb="FFCCCCCC"/>
      </right>
      <top style="medium">
        <color rgb="FFCCCCCC"/>
      </top>
      <bottom style="medium">
        <color rgb="FFBDD7EE"/>
      </bottom>
      <diagonal/>
    </border>
    <border>
      <left style="medium">
        <color rgb="FFBDD7EE"/>
      </left>
      <right style="medium">
        <color rgb="FFBDD7EE"/>
      </right>
      <top style="medium">
        <color rgb="FFCCCCCC"/>
      </top>
      <bottom style="medium">
        <color rgb="FFBDD7EE"/>
      </bottom>
      <diagonal/>
    </border>
    <border>
      <left style="medium">
        <color rgb="FFCCCCCC"/>
      </left>
      <right style="medium">
        <color rgb="FFBDD7EE"/>
      </right>
      <top style="medium">
        <color rgb="FFCCCCCC"/>
      </top>
      <bottom style="medium">
        <color rgb="FFBDD7EE"/>
      </bottom>
      <diagonal/>
    </border>
    <border>
      <left/>
      <right/>
      <top/>
      <bottom style="thin">
        <color rgb="FF808080"/>
      </bottom>
      <diagonal/>
    </border>
    <border>
      <left/>
      <right style="medium">
        <color auto="1"/>
      </right>
      <top/>
      <bottom style="medium">
        <color auto="1"/>
      </bottom>
      <diagonal/>
    </border>
    <border>
      <left/>
      <right style="medium">
        <color rgb="FFC4C7C5"/>
      </right>
      <top/>
      <bottom style="medium">
        <color rgb="FFC4C7C5"/>
      </bottom>
      <diagonal/>
    </border>
    <border>
      <left/>
      <right/>
      <top/>
      <bottom style="medium">
        <color auto="1"/>
      </bottom>
      <diagonal/>
    </border>
    <border>
      <left style="thin">
        <color auto="1"/>
      </left>
      <right style="thin">
        <color auto="1"/>
      </right>
      <top style="thin">
        <color auto="1"/>
      </top>
      <bottom style="thin">
        <color auto="1"/>
      </bottom>
      <diagonal/>
    </border>
    <border>
      <left style="dotted">
        <color rgb="FF00FFFF"/>
      </left>
      <right style="dotted">
        <color rgb="FF00FFFF"/>
      </right>
      <top style="dotted">
        <color rgb="FF00FFFF"/>
      </top>
      <bottom style="dotted">
        <color rgb="FF00FFFF"/>
      </bottom>
      <diagonal/>
    </border>
    <border>
      <left/>
      <right style="dotted">
        <color rgb="FF00FFFF"/>
      </right>
      <top style="dotted">
        <color rgb="FF00FFFF"/>
      </top>
      <bottom style="dotted">
        <color rgb="FF00FFFF"/>
      </bottom>
      <diagonal/>
    </border>
    <border>
      <left/>
      <right/>
      <top style="dotted">
        <color rgb="FF00FFFF"/>
      </top>
      <bottom style="dotted">
        <color rgb="FF00FFFF"/>
      </bottom>
      <diagonal/>
    </border>
    <border>
      <left style="dotted">
        <color rgb="FF00FFFF"/>
      </left>
      <right style="dotted">
        <color rgb="FF00FFFF"/>
      </right>
      <top/>
      <bottom/>
      <diagonal/>
    </border>
    <border>
      <left style="dotted">
        <color rgb="FF00FFFF"/>
      </left>
      <right style="dotted">
        <color rgb="FF00FFFF"/>
      </right>
      <top/>
      <bottom style="dotted">
        <color rgb="FF00FFFF"/>
      </bottom>
      <diagonal/>
    </border>
    <border>
      <left style="dotted">
        <color rgb="FF00FFFF"/>
      </left>
      <right/>
      <top style="dotted">
        <color rgb="FF00FFFF"/>
      </top>
      <bottom/>
      <diagonal/>
    </border>
    <border>
      <left/>
      <right style="dotted">
        <color rgb="FF00FFFF"/>
      </right>
      <top style="dotted">
        <color rgb="FF00FFFF"/>
      </top>
      <bottom/>
      <diagonal/>
    </border>
    <border>
      <left/>
      <right style="dotted">
        <color rgb="FF00FFFF"/>
      </right>
      <top/>
      <bottom/>
      <diagonal/>
    </border>
    <border>
      <left style="dotted">
        <color rgb="FF00FFFF"/>
      </left>
      <right/>
      <top/>
      <bottom style="dotted">
        <color rgb="FF00FFFF"/>
      </bottom>
      <diagonal/>
    </border>
    <border>
      <left/>
      <right style="dotted">
        <color rgb="FF00FFFF"/>
      </right>
      <top/>
      <bottom style="dotted">
        <color rgb="FF00FFFF"/>
      </bottom>
      <diagonal/>
    </border>
    <border>
      <left style="thin">
        <color rgb="FF46BDC6"/>
      </left>
      <right style="thin">
        <color rgb="FF46BDC6"/>
      </right>
      <top style="thin">
        <color rgb="FF46BDC6"/>
      </top>
      <bottom style="thin">
        <color rgb="FF46BDC6"/>
      </bottom>
      <diagonal/>
    </border>
    <border>
      <left style="thin">
        <color rgb="FF46BDC6"/>
      </left>
      <right/>
      <top style="thin">
        <color rgb="FF46BDC6"/>
      </top>
      <bottom style="thin">
        <color rgb="FF46BDC6"/>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10" fillId="0" borderId="0">
      <alignment vertical="center"/>
    </xf>
    <xf numFmtId="44" fontId="10" fillId="0" borderId="0">
      <alignment vertical="center"/>
    </xf>
    <xf numFmtId="9" fontId="10" fillId="0" borderId="0">
      <alignment vertical="center"/>
    </xf>
    <xf numFmtId="177" fontId="10" fillId="0" borderId="0">
      <alignment vertical="center"/>
    </xf>
    <xf numFmtId="42" fontId="10" fillId="0" borderId="0">
      <alignment vertical="center"/>
    </xf>
    <xf numFmtId="0" fontId="54" fillId="0" borderId="0">
      <alignment vertical="center"/>
    </xf>
    <xf numFmtId="0" fontId="55" fillId="0" borderId="0">
      <alignment vertical="center"/>
    </xf>
    <xf numFmtId="0" fontId="10" fillId="22" borderId="30">
      <alignment vertical="center"/>
    </xf>
    <xf numFmtId="0" fontId="56" fillId="0" borderId="0">
      <alignment vertical="center"/>
    </xf>
    <xf numFmtId="0" fontId="57" fillId="0" borderId="0">
      <alignment vertical="center"/>
    </xf>
    <xf numFmtId="0" fontId="58" fillId="0" borderId="0">
      <alignment vertical="center"/>
    </xf>
    <xf numFmtId="0" fontId="59" fillId="0" borderId="31">
      <alignment vertical="center"/>
    </xf>
    <xf numFmtId="0" fontId="60" fillId="0" borderId="31">
      <alignment vertical="center"/>
    </xf>
    <xf numFmtId="0" fontId="61" fillId="0" borderId="32">
      <alignment vertical="center"/>
    </xf>
    <xf numFmtId="0" fontId="61" fillId="0" borderId="0">
      <alignment vertical="center"/>
    </xf>
    <xf numFmtId="0" fontId="62" fillId="23" borderId="33">
      <alignment vertical="center"/>
    </xf>
    <xf numFmtId="0" fontId="63" fillId="24" borderId="34">
      <alignment vertical="center"/>
    </xf>
    <xf numFmtId="0" fontId="64" fillId="24" borderId="33">
      <alignment vertical="center"/>
    </xf>
    <xf numFmtId="0" fontId="65" fillId="25" borderId="35">
      <alignment vertical="center"/>
    </xf>
    <xf numFmtId="0" fontId="66" fillId="0" borderId="36">
      <alignment vertical="center"/>
    </xf>
    <xf numFmtId="0" fontId="67" fillId="0" borderId="37">
      <alignment vertical="center"/>
    </xf>
    <xf numFmtId="0" fontId="68" fillId="26" borderId="0">
      <alignment vertical="center"/>
    </xf>
    <xf numFmtId="0" fontId="69" fillId="27" borderId="0">
      <alignment vertical="center"/>
    </xf>
    <xf numFmtId="0" fontId="70" fillId="28" borderId="0">
      <alignment vertical="center"/>
    </xf>
    <xf numFmtId="0" fontId="71" fillId="29" borderId="0">
      <alignment vertical="center"/>
    </xf>
    <xf numFmtId="0" fontId="72" fillId="30" borderId="0">
      <alignment vertical="center"/>
    </xf>
    <xf numFmtId="0" fontId="72" fillId="31" borderId="0">
      <alignment vertical="center"/>
    </xf>
    <xf numFmtId="0" fontId="71" fillId="32" borderId="0">
      <alignment vertical="center"/>
    </xf>
    <xf numFmtId="0" fontId="71" fillId="33" borderId="0">
      <alignment vertical="center"/>
    </xf>
    <xf numFmtId="0" fontId="72" fillId="34" borderId="0">
      <alignment vertical="center"/>
    </xf>
    <xf numFmtId="0" fontId="72" fillId="35" borderId="0">
      <alignment vertical="center"/>
    </xf>
    <xf numFmtId="0" fontId="71" fillId="36" borderId="0">
      <alignment vertical="center"/>
    </xf>
    <xf numFmtId="0" fontId="71" fillId="37" borderId="0">
      <alignment vertical="center"/>
    </xf>
    <xf numFmtId="0" fontId="72" fillId="38" borderId="0">
      <alignment vertical="center"/>
    </xf>
    <xf numFmtId="0" fontId="72" fillId="39" borderId="0">
      <alignment vertical="center"/>
    </xf>
    <xf numFmtId="0" fontId="71" fillId="40" borderId="0">
      <alignment vertical="center"/>
    </xf>
    <xf numFmtId="0" fontId="71" fillId="41" borderId="0">
      <alignment vertical="center"/>
    </xf>
    <xf numFmtId="0" fontId="72" fillId="42" borderId="0">
      <alignment vertical="center"/>
    </xf>
    <xf numFmtId="0" fontId="72" fillId="43" borderId="0">
      <alignment vertical="center"/>
    </xf>
    <xf numFmtId="0" fontId="71" fillId="44" borderId="0">
      <alignment vertical="center"/>
    </xf>
    <xf numFmtId="0" fontId="71" fillId="45" borderId="0">
      <alignment vertical="center"/>
    </xf>
    <xf numFmtId="0" fontId="72" fillId="46" borderId="0">
      <alignment vertical="center"/>
    </xf>
    <xf numFmtId="0" fontId="72" fillId="47" borderId="0">
      <alignment vertical="center"/>
    </xf>
    <xf numFmtId="0" fontId="71" fillId="48" borderId="0">
      <alignment vertical="center"/>
    </xf>
    <xf numFmtId="0" fontId="71" fillId="49" borderId="0">
      <alignment vertical="center"/>
    </xf>
    <xf numFmtId="0" fontId="72" fillId="50" borderId="0">
      <alignment vertical="center"/>
    </xf>
    <xf numFmtId="0" fontId="72" fillId="51" borderId="0">
      <alignment vertical="center"/>
    </xf>
    <xf numFmtId="0" fontId="71" fillId="52" borderId="0">
      <alignment vertical="center"/>
    </xf>
  </cellStyleXfs>
  <cellXfs count="184">
    <xf numFmtId="0" fontId="0" fillId="0" borderId="0" xfId="0"/>
    <xf numFmtId="0" fontId="1" fillId="0" borderId="0" xfId="0" applyFont="1" applyAlignment="1">
      <alignment vertical="center"/>
    </xf>
    <xf numFmtId="0" fontId="1" fillId="0" borderId="1" xfId="0" applyFont="1" applyBorder="1"/>
    <xf numFmtId="178" fontId="1" fillId="0" borderId="0" xfId="0" applyNumberFormat="1" applyFont="1"/>
    <xf numFmtId="0" fontId="2" fillId="0" borderId="0" xfId="0" applyFont="1"/>
    <xf numFmtId="0" fontId="3" fillId="2" borderId="2" xfId="0" applyFont="1" applyFill="1" applyBorder="1" applyAlignment="1">
      <alignment horizontal="center" wrapText="1" readingOrder="1"/>
    </xf>
    <xf numFmtId="0" fontId="4" fillId="0" borderId="2" xfId="0" applyFont="1" applyBorder="1" applyAlignment="1">
      <alignment horizontal="center" wrapText="1" readingOrder="1"/>
    </xf>
    <xf numFmtId="0" fontId="4" fillId="0" borderId="3" xfId="0" applyFont="1" applyBorder="1" applyAlignment="1">
      <alignment horizontal="center" wrapText="1" readingOrder="1"/>
    </xf>
    <xf numFmtId="0" fontId="0" fillId="0" borderId="4" xfId="0" applyBorder="1" applyAlignment="1">
      <alignment horizontal="center" wrapText="1" readingOrder="1"/>
    </xf>
    <xf numFmtId="0" fontId="4" fillId="0" borderId="4" xfId="0" applyFont="1" applyBorder="1" applyAlignment="1">
      <alignment horizontal="center" wrapText="1" readingOrder="1"/>
    </xf>
    <xf numFmtId="0" fontId="4" fillId="0" borderId="5" xfId="0" applyFont="1" applyBorder="1" applyAlignment="1">
      <alignment horizontal="center" wrapText="1" readingOrder="1"/>
    </xf>
    <xf numFmtId="0" fontId="5" fillId="0" borderId="4" xfId="0" applyFont="1" applyBorder="1" applyAlignment="1">
      <alignment horizontal="center" wrapText="1" readingOrder="1"/>
    </xf>
    <xf numFmtId="0" fontId="5" fillId="0" borderId="5" xfId="0" applyFont="1" applyBorder="1" applyAlignment="1">
      <alignment horizontal="center" wrapText="1" readingOrder="1"/>
    </xf>
    <xf numFmtId="0" fontId="6" fillId="3" borderId="4" xfId="0" applyFont="1" applyFill="1" applyBorder="1" applyAlignment="1">
      <alignment horizontal="center" wrapText="1" readingOrder="1"/>
    </xf>
    <xf numFmtId="0" fontId="5" fillId="4" borderId="5" xfId="0" applyFont="1" applyFill="1" applyBorder="1" applyAlignment="1">
      <alignment horizontal="center" wrapText="1" readingOrder="1"/>
    </xf>
    <xf numFmtId="0" fontId="5" fillId="5" borderId="5" xfId="0" applyFont="1" applyFill="1" applyBorder="1" applyAlignment="1">
      <alignment horizontal="center" wrapText="1" readingOrder="1"/>
    </xf>
    <xf numFmtId="0" fontId="5" fillId="0" borderId="5" xfId="0" applyFont="1" applyBorder="1" applyAlignment="1">
      <alignment wrapText="1" readingOrder="1"/>
    </xf>
    <xf numFmtId="0" fontId="4" fillId="0" borderId="5" xfId="0" applyFont="1" applyBorder="1" applyAlignment="1">
      <alignment wrapText="1" readingOrder="1"/>
    </xf>
    <xf numFmtId="22" fontId="1" fillId="0" borderId="0" xfId="0" applyNumberFormat="1" applyFont="1" applyAlignment="1">
      <alignment vertical="center"/>
    </xf>
    <xf numFmtId="3" fontId="1" fillId="0" borderId="0" xfId="0" applyNumberFormat="1" applyFont="1" applyAlignment="1">
      <alignment vertical="center"/>
    </xf>
    <xf numFmtId="179" fontId="1" fillId="0" borderId="0" xfId="0" applyNumberFormat="1" applyFont="1"/>
    <xf numFmtId="3" fontId="1" fillId="0" borderId="0" xfId="0" applyNumberFormat="1" applyFont="1"/>
    <xf numFmtId="0" fontId="7" fillId="0" borderId="0" xfId="0" applyFont="1"/>
    <xf numFmtId="179" fontId="7" fillId="0" borderId="0" xfId="0" applyNumberFormat="1" applyFont="1"/>
    <xf numFmtId="3" fontId="7" fillId="0" borderId="0" xfId="0" applyNumberFormat="1" applyFont="1"/>
    <xf numFmtId="0" fontId="8" fillId="0" borderId="6" xfId="0" applyFont="1" applyBorder="1" applyAlignment="1">
      <alignment wrapText="1" readingOrder="1"/>
    </xf>
    <xf numFmtId="0" fontId="9" fillId="0" borderId="7" xfId="0" applyFont="1" applyBorder="1" applyAlignment="1">
      <alignment wrapText="1" readingOrder="1"/>
    </xf>
    <xf numFmtId="0" fontId="9" fillId="0" borderId="7" xfId="0" applyFont="1" applyBorder="1" applyAlignment="1">
      <alignment horizontal="right" wrapText="1" readingOrder="1"/>
    </xf>
    <xf numFmtId="6" fontId="9" fillId="0" borderId="7" xfId="0" applyNumberFormat="1" applyFont="1" applyBorder="1" applyAlignment="1">
      <alignment horizontal="right" wrapText="1" readingOrder="1"/>
    </xf>
    <xf numFmtId="10" fontId="9" fillId="0" borderId="7" xfId="0" applyNumberFormat="1" applyFont="1" applyBorder="1" applyAlignment="1">
      <alignment horizontal="right" wrapText="1" readingOrder="1"/>
    </xf>
    <xf numFmtId="8" fontId="9" fillId="0" borderId="7" xfId="0" applyNumberFormat="1" applyFont="1" applyBorder="1" applyAlignment="1">
      <alignment horizontal="right" wrapText="1" readingOrder="1"/>
    </xf>
    <xf numFmtId="58" fontId="9" fillId="0" borderId="7" xfId="0" applyNumberFormat="1" applyFont="1" applyBorder="1" applyAlignment="1">
      <alignment horizontal="right" wrapText="1" readingOrder="1"/>
    </xf>
    <xf numFmtId="0" fontId="0" fillId="0" borderId="7" xfId="0" applyBorder="1" applyAlignment="1">
      <alignment wrapText="1" readingOrder="1"/>
    </xf>
    <xf numFmtId="180" fontId="1" fillId="0" borderId="0" xfId="0" applyNumberFormat="1" applyFont="1"/>
    <xf numFmtId="181" fontId="1" fillId="0" borderId="0" xfId="0" applyNumberFormat="1" applyFont="1"/>
    <xf numFmtId="182" fontId="1" fillId="0" borderId="0" xfId="0" applyNumberFormat="1" applyFont="1"/>
    <xf numFmtId="183" fontId="1" fillId="0" borderId="0" xfId="0" applyNumberFormat="1" applyFont="1"/>
    <xf numFmtId="1" fontId="1" fillId="0" borderId="0" xfId="0" applyNumberFormat="1" applyFont="1"/>
    <xf numFmtId="180" fontId="7" fillId="0" borderId="0" xfId="0" applyNumberFormat="1" applyFont="1"/>
    <xf numFmtId="181" fontId="7" fillId="0" borderId="0" xfId="0" applyNumberFormat="1" applyFont="1"/>
    <xf numFmtId="182" fontId="7" fillId="0" borderId="0" xfId="0" applyNumberFormat="1" applyFont="1"/>
    <xf numFmtId="183" fontId="7" fillId="0" borderId="0" xfId="0" applyNumberFormat="1" applyFont="1"/>
    <xf numFmtId="1" fontId="7" fillId="0" borderId="0" xfId="0" applyNumberFormat="1" applyFont="1"/>
    <xf numFmtId="0" fontId="10" fillId="0" borderId="0" xfId="0" applyFont="1"/>
    <xf numFmtId="16" fontId="10" fillId="0" borderId="0" xfId="0" applyNumberFormat="1" applyFont="1"/>
    <xf numFmtId="183" fontId="10" fillId="0" borderId="0" xfId="0" applyNumberFormat="1" applyFont="1"/>
    <xf numFmtId="184" fontId="1" fillId="0" borderId="0" xfId="0" applyNumberFormat="1" applyFont="1"/>
    <xf numFmtId="35" fontId="1" fillId="0" borderId="0" xfId="0" applyNumberFormat="1" applyFont="1"/>
    <xf numFmtId="58" fontId="1" fillId="0" borderId="0" xfId="0" applyNumberFormat="1" applyFont="1"/>
    <xf numFmtId="0" fontId="0" fillId="6" borderId="8" xfId="0" applyFill="1" applyBorder="1" applyAlignment="1">
      <alignment wrapText="1" readingOrder="1"/>
    </xf>
    <xf numFmtId="0" fontId="0" fillId="0" borderId="9" xfId="0" applyBorder="1"/>
    <xf numFmtId="0" fontId="0" fillId="0" borderId="10" xfId="0" applyBorder="1"/>
    <xf numFmtId="0" fontId="11" fillId="7" borderId="11" xfId="0" applyFont="1" applyFill="1" applyBorder="1" applyAlignment="1">
      <alignment horizontal="center" wrapText="1" readingOrder="1"/>
    </xf>
    <xf numFmtId="0" fontId="11" fillId="7" borderId="12" xfId="0" applyFont="1" applyFill="1" applyBorder="1" applyAlignment="1">
      <alignment wrapText="1" readingOrder="1"/>
    </xf>
    <xf numFmtId="0" fontId="11" fillId="7" borderId="12" xfId="0" applyFont="1" applyFill="1" applyBorder="1" applyAlignment="1">
      <alignment horizontal="center" wrapText="1" readingOrder="1"/>
    </xf>
    <xf numFmtId="0" fontId="11" fillId="8" borderId="11" xfId="0" applyFont="1" applyFill="1" applyBorder="1" applyAlignment="1">
      <alignment horizontal="center" wrapText="1" readingOrder="1"/>
    </xf>
    <xf numFmtId="0" fontId="11" fillId="8" borderId="12" xfId="0" applyFont="1" applyFill="1" applyBorder="1" applyAlignment="1">
      <alignment wrapText="1" readingOrder="1"/>
    </xf>
    <xf numFmtId="0" fontId="11" fillId="8" borderId="12" xfId="0" applyFont="1" applyFill="1" applyBorder="1" applyAlignment="1">
      <alignment horizontal="center" wrapText="1" readingOrder="1"/>
    </xf>
    <xf numFmtId="0" fontId="12" fillId="9" borderId="13" xfId="0" applyFont="1" applyFill="1" applyBorder="1" applyAlignment="1">
      <alignment horizontal="center" vertical="center"/>
    </xf>
    <xf numFmtId="58" fontId="0" fillId="0" borderId="0" xfId="0" applyNumberFormat="1"/>
    <xf numFmtId="0" fontId="0" fillId="0" borderId="0" xfId="0" applyAlignment="1">
      <alignment wrapText="1"/>
    </xf>
    <xf numFmtId="185" fontId="1" fillId="0" borderId="0" xfId="0" applyNumberFormat="1" applyFont="1"/>
    <xf numFmtId="185" fontId="7" fillId="0" borderId="0" xfId="0" applyNumberFormat="1" applyFont="1"/>
    <xf numFmtId="0" fontId="1" fillId="0" borderId="0" xfId="0" applyFont="1" applyAlignment="1">
      <alignment vertical="center" wrapText="1"/>
    </xf>
    <xf numFmtId="8" fontId="0" fillId="0" borderId="0" xfId="0" applyNumberFormat="1"/>
    <xf numFmtId="10" fontId="0" fillId="0" borderId="0" xfId="0" applyNumberFormat="1"/>
    <xf numFmtId="6" fontId="0" fillId="0" borderId="0" xfId="0" applyNumberFormat="1"/>
    <xf numFmtId="3" fontId="0" fillId="0" borderId="0" xfId="0" applyNumberFormat="1"/>
    <xf numFmtId="186" fontId="10" fillId="0" borderId="0" xfId="1" applyNumberFormat="1" applyAlignment="1">
      <alignment vertical="center"/>
    </xf>
    <xf numFmtId="187" fontId="0" fillId="0" borderId="0" xfId="0" applyNumberFormat="1"/>
    <xf numFmtId="0" fontId="0" fillId="8" borderId="14" xfId="0" applyFill="1" applyBorder="1" applyAlignment="1">
      <alignment horizontal="left" readingOrder="1"/>
    </xf>
    <xf numFmtId="0" fontId="0" fillId="0" borderId="15" xfId="0" applyBorder="1"/>
    <xf numFmtId="0" fontId="0" fillId="8" borderId="16" xfId="0" applyFill="1" applyBorder="1" applyAlignment="1">
      <alignment horizontal="left" readingOrder="1"/>
    </xf>
    <xf numFmtId="0" fontId="0" fillId="8" borderId="14" xfId="0" applyFill="1" applyBorder="1" applyAlignment="1">
      <alignment horizontal="right" readingOrder="1"/>
    </xf>
    <xf numFmtId="16" fontId="0" fillId="8" borderId="14" xfId="0" applyNumberFormat="1" applyFill="1" applyBorder="1" applyAlignment="1">
      <alignment horizontal="left" readingOrder="1"/>
    </xf>
    <xf numFmtId="0" fontId="1" fillId="0" borderId="0" xfId="0" applyFont="1"/>
    <xf numFmtId="0" fontId="0" fillId="0" borderId="17" xfId="0" applyBorder="1" applyAlignment="1">
      <alignment horizontal="distributed" vertical="center"/>
    </xf>
    <xf numFmtId="188" fontId="0" fillId="0" borderId="17" xfId="0" applyNumberFormat="1" applyBorder="1" applyAlignment="1">
      <alignment horizontal="distributed" vertical="center"/>
    </xf>
    <xf numFmtId="189" fontId="0" fillId="0" borderId="17" xfId="0" applyNumberFormat="1" applyBorder="1" applyAlignment="1">
      <alignment horizontal="distributed" vertical="center"/>
    </xf>
    <xf numFmtId="190" fontId="0" fillId="0" borderId="0" xfId="0" applyNumberFormat="1"/>
    <xf numFmtId="0" fontId="13" fillId="10" borderId="0" xfId="0" applyFont="1" applyFill="1" applyAlignment="1">
      <alignment horizontal="left" vertical="center" wrapText="1"/>
    </xf>
    <xf numFmtId="0" fontId="14" fillId="11" borderId="0" xfId="0" applyFont="1" applyFill="1" applyAlignment="1">
      <alignment horizontal="center" vertical="center" wrapText="1"/>
    </xf>
    <xf numFmtId="0" fontId="15" fillId="12" borderId="18" xfId="0" applyFont="1" applyFill="1" applyBorder="1" applyAlignment="1">
      <alignment horizontal="center" vertical="center" wrapText="1"/>
    </xf>
    <xf numFmtId="0" fontId="0" fillId="0" borderId="19" xfId="0" applyBorder="1"/>
    <xf numFmtId="0" fontId="16" fillId="0" borderId="18" xfId="0" applyFont="1" applyBorder="1" applyAlignment="1">
      <alignment horizontal="center" vertical="center" wrapText="1"/>
    </xf>
    <xf numFmtId="0" fontId="17" fillId="13" borderId="18" xfId="0" applyFont="1" applyFill="1" applyBorder="1" applyAlignment="1">
      <alignment horizontal="center" vertical="center" wrapText="1"/>
    </xf>
    <xf numFmtId="0" fontId="0" fillId="0" borderId="20" xfId="0" applyBorder="1"/>
    <xf numFmtId="191" fontId="15" fillId="12" borderId="18" xfId="0" applyNumberFormat="1" applyFont="1" applyFill="1" applyBorder="1" applyAlignment="1">
      <alignment horizontal="center" vertical="center" wrapText="1"/>
    </xf>
    <xf numFmtId="191" fontId="17" fillId="13" borderId="18" xfId="0" applyNumberFormat="1" applyFont="1" applyFill="1" applyBorder="1" applyAlignment="1">
      <alignment horizontal="center" vertical="center" wrapText="1"/>
    </xf>
    <xf numFmtId="0" fontId="18" fillId="0" borderId="18" xfId="0" applyFont="1" applyBorder="1"/>
    <xf numFmtId="0" fontId="0" fillId="0" borderId="21" xfId="0" applyBorder="1"/>
    <xf numFmtId="0" fontId="0" fillId="0" borderId="22" xfId="0" applyBorder="1"/>
    <xf numFmtId="0" fontId="19" fillId="14" borderId="18" xfId="0" applyFont="1" applyFill="1" applyBorder="1" applyAlignment="1">
      <alignment horizontal="center" vertical="center" wrapText="1"/>
    </xf>
    <xf numFmtId="9" fontId="20" fillId="11" borderId="23" xfId="0" applyNumberFormat="1" applyFont="1" applyFill="1" applyBorder="1" applyAlignment="1">
      <alignment vertical="center" wrapText="1"/>
    </xf>
    <xf numFmtId="9" fontId="20" fillId="11" borderId="24" xfId="0" applyNumberFormat="1" applyFont="1" applyFill="1" applyBorder="1" applyAlignment="1">
      <alignment vertical="center" wrapText="1"/>
    </xf>
    <xf numFmtId="192" fontId="21" fillId="0" borderId="18" xfId="0" applyNumberFormat="1" applyFont="1" applyBorder="1" applyAlignment="1">
      <alignment horizontal="center" vertical="center" wrapText="1"/>
    </xf>
    <xf numFmtId="192" fontId="22" fillId="0" borderId="18" xfId="0" applyNumberFormat="1" applyFont="1" applyBorder="1" applyAlignment="1">
      <alignment horizontal="center" vertical="center" wrapText="1"/>
    </xf>
    <xf numFmtId="10" fontId="21" fillId="0" borderId="18" xfId="0" applyNumberFormat="1" applyFont="1" applyBorder="1" applyAlignment="1">
      <alignment horizontal="center" vertical="center" wrapText="1"/>
    </xf>
    <xf numFmtId="10" fontId="22" fillId="0" borderId="18" xfId="0" applyNumberFormat="1" applyFont="1" applyBorder="1" applyAlignment="1">
      <alignment horizontal="center" vertical="center" wrapText="1"/>
    </xf>
    <xf numFmtId="49" fontId="21" fillId="0" borderId="18" xfId="0" applyNumberFormat="1" applyFont="1" applyBorder="1" applyAlignment="1">
      <alignment horizontal="center" vertical="center" wrapText="1"/>
    </xf>
    <xf numFmtId="49" fontId="22" fillId="0" borderId="18" xfId="0" applyNumberFormat="1" applyFont="1" applyBorder="1" applyAlignment="1">
      <alignment horizontal="center" vertical="center" wrapText="1"/>
    </xf>
    <xf numFmtId="9" fontId="20" fillId="11" borderId="25" xfId="0" applyNumberFormat="1" applyFont="1" applyFill="1" applyBorder="1" applyAlignment="1">
      <alignment vertical="center" wrapText="1"/>
    </xf>
    <xf numFmtId="9" fontId="22" fillId="11" borderId="18" xfId="0" applyNumberFormat="1" applyFont="1" applyFill="1" applyBorder="1" applyAlignment="1">
      <alignment vertical="center" wrapText="1"/>
    </xf>
    <xf numFmtId="9" fontId="22" fillId="11" borderId="19" xfId="0" applyNumberFormat="1" applyFont="1" applyFill="1" applyBorder="1" applyAlignment="1">
      <alignment vertical="center" wrapText="1"/>
    </xf>
    <xf numFmtId="9" fontId="20" fillId="11" borderId="26" xfId="0" applyNumberFormat="1" applyFont="1" applyFill="1" applyBorder="1" applyAlignment="1">
      <alignment vertical="center" wrapText="1"/>
    </xf>
    <xf numFmtId="9" fontId="20" fillId="11" borderId="27" xfId="0" applyNumberFormat="1" applyFont="1" applyFill="1" applyBorder="1" applyAlignment="1">
      <alignment vertical="center" wrapText="1"/>
    </xf>
    <xf numFmtId="0" fontId="19" fillId="14" borderId="0" xfId="0" applyFont="1" applyFill="1" applyAlignment="1">
      <alignment horizontal="center" vertical="center" wrapText="1"/>
    </xf>
    <xf numFmtId="192" fontId="23" fillId="0" borderId="18" xfId="0" applyNumberFormat="1" applyFont="1" applyBorder="1" applyAlignment="1">
      <alignment horizontal="center" vertical="center" wrapText="1"/>
    </xf>
    <xf numFmtId="0" fontId="22" fillId="11" borderId="18" xfId="0" applyFont="1" applyFill="1" applyBorder="1" applyAlignment="1">
      <alignment horizontal="center" vertical="center" wrapText="1"/>
    </xf>
    <xf numFmtId="193" fontId="24" fillId="0" borderId="18" xfId="0" applyNumberFormat="1" applyFont="1" applyBorder="1" applyAlignment="1">
      <alignment horizontal="center" vertical="center" wrapText="1"/>
    </xf>
    <xf numFmtId="193" fontId="22" fillId="11" borderId="0" xfId="0" applyNumberFormat="1" applyFont="1" applyFill="1" applyAlignment="1">
      <alignment horizontal="center" vertical="center" wrapText="1"/>
    </xf>
    <xf numFmtId="0" fontId="18" fillId="15" borderId="18" xfId="0" applyFont="1" applyFill="1" applyBorder="1"/>
    <xf numFmtId="0" fontId="25" fillId="15" borderId="20" xfId="0" applyFont="1" applyFill="1" applyBorder="1" applyAlignment="1">
      <alignment horizontal="center" vertical="center" wrapText="1"/>
    </xf>
    <xf numFmtId="0" fontId="26" fillId="16" borderId="18" xfId="0" applyFont="1" applyFill="1" applyBorder="1" applyAlignment="1">
      <alignment horizontal="center" vertical="center" wrapText="1"/>
    </xf>
    <xf numFmtId="0" fontId="26" fillId="14" borderId="18" xfId="0" applyFont="1" applyFill="1" applyBorder="1" applyAlignment="1">
      <alignment horizontal="center" vertical="center" wrapText="1"/>
    </xf>
    <xf numFmtId="0" fontId="27" fillId="16" borderId="18" xfId="0" applyFont="1" applyFill="1" applyBorder="1" applyAlignment="1">
      <alignment vertical="center" wrapText="1"/>
    </xf>
    <xf numFmtId="0" fontId="17" fillId="16" borderId="18" xfId="0" applyFont="1" applyFill="1" applyBorder="1" applyAlignment="1">
      <alignment vertical="center" wrapText="1"/>
    </xf>
    <xf numFmtId="0" fontId="17" fillId="17" borderId="18" xfId="0" applyFont="1" applyFill="1" applyBorder="1" applyAlignment="1">
      <alignment vertical="center" wrapText="1"/>
    </xf>
    <xf numFmtId="0" fontId="28" fillId="10" borderId="18" xfId="0" applyFont="1" applyFill="1" applyBorder="1" applyAlignment="1">
      <alignment horizontal="center" vertical="center" wrapText="1"/>
    </xf>
    <xf numFmtId="0" fontId="22" fillId="10" borderId="18" xfId="0" applyFont="1" applyFill="1" applyBorder="1" applyAlignment="1">
      <alignment horizontal="center" vertical="center" wrapText="1"/>
    </xf>
    <xf numFmtId="0" fontId="29" fillId="11" borderId="18" xfId="0" applyFont="1" applyFill="1" applyBorder="1" applyAlignment="1">
      <alignment horizontal="center" vertical="center" wrapText="1"/>
    </xf>
    <xf numFmtId="0" fontId="30" fillId="10" borderId="18" xfId="0" applyFont="1" applyFill="1" applyBorder="1" applyAlignment="1">
      <alignment horizontal="center" vertical="center" wrapText="1"/>
    </xf>
    <xf numFmtId="0" fontId="31" fillId="10" borderId="18" xfId="0" applyFont="1" applyFill="1" applyBorder="1" applyAlignment="1">
      <alignment horizontal="center" vertical="center" wrapText="1"/>
    </xf>
    <xf numFmtId="0" fontId="32" fillId="10" borderId="18" xfId="0" applyFont="1" applyFill="1" applyBorder="1" applyAlignment="1">
      <alignment horizontal="center" vertical="center" wrapText="1"/>
    </xf>
    <xf numFmtId="194" fontId="15" fillId="18" borderId="18" xfId="0" applyNumberFormat="1" applyFont="1" applyFill="1" applyBorder="1" applyAlignment="1">
      <alignment horizontal="center" vertical="center" wrapText="1"/>
    </xf>
    <xf numFmtId="0" fontId="33" fillId="0" borderId="18" xfId="0" applyFont="1" applyBorder="1" applyAlignment="1">
      <alignment horizontal="center" vertical="center" wrapText="1"/>
    </xf>
    <xf numFmtId="0" fontId="34" fillId="0" borderId="18" xfId="0" applyFont="1" applyBorder="1" applyAlignment="1">
      <alignment horizontal="center" vertical="center" wrapText="1"/>
    </xf>
    <xf numFmtId="0" fontId="35" fillId="10" borderId="18" xfId="0" applyFont="1" applyFill="1" applyBorder="1" applyAlignment="1">
      <alignment horizontal="center" vertical="center" wrapText="1"/>
    </xf>
    <xf numFmtId="9" fontId="36" fillId="16" borderId="18" xfId="0" applyNumberFormat="1" applyFont="1" applyFill="1" applyBorder="1" applyAlignment="1">
      <alignment horizontal="center" vertical="center" wrapText="1"/>
    </xf>
    <xf numFmtId="195" fontId="37" fillId="0" borderId="18" xfId="0" applyNumberFormat="1" applyFont="1" applyBorder="1" applyAlignment="1">
      <alignment horizontal="center" vertical="center" wrapText="1"/>
    </xf>
    <xf numFmtId="196" fontId="38" fillId="0" borderId="18" xfId="0" applyNumberFormat="1" applyFont="1" applyBorder="1" applyAlignment="1">
      <alignment horizontal="center" vertical="center" wrapText="1"/>
    </xf>
    <xf numFmtId="195" fontId="38" fillId="0" borderId="18" xfId="0" applyNumberFormat="1" applyFont="1" applyBorder="1" applyAlignment="1">
      <alignment horizontal="center" vertical="center" wrapText="1"/>
    </xf>
    <xf numFmtId="192" fontId="39" fillId="0" borderId="18" xfId="0" applyNumberFormat="1" applyFont="1" applyBorder="1" applyAlignment="1">
      <alignment horizontal="center" vertical="center" wrapText="1"/>
    </xf>
    <xf numFmtId="197" fontId="40" fillId="10" borderId="18" xfId="0" applyNumberFormat="1" applyFont="1" applyFill="1" applyBorder="1" applyAlignment="1">
      <alignment horizontal="center" vertical="center" wrapText="1"/>
    </xf>
    <xf numFmtId="198" fontId="40" fillId="10" borderId="18" xfId="0" applyNumberFormat="1" applyFont="1" applyFill="1" applyBorder="1" applyAlignment="1">
      <alignment horizontal="center" vertical="center" wrapText="1"/>
    </xf>
    <xf numFmtId="9" fontId="22" fillId="11" borderId="18" xfId="0" applyNumberFormat="1" applyFont="1" applyFill="1" applyBorder="1" applyAlignment="1">
      <alignment horizontal="center" vertical="center" wrapText="1"/>
    </xf>
    <xf numFmtId="9" fontId="19" fillId="16" borderId="18" xfId="0" applyNumberFormat="1" applyFont="1" applyFill="1" applyBorder="1" applyAlignment="1">
      <alignment horizontal="center" vertical="center" wrapText="1"/>
    </xf>
    <xf numFmtId="0" fontId="37" fillId="0" borderId="18" xfId="0" applyFont="1" applyBorder="1" applyAlignment="1">
      <alignment horizontal="center" vertical="center" wrapText="1"/>
    </xf>
    <xf numFmtId="195" fontId="21" fillId="0" borderId="18" xfId="0" applyNumberFormat="1" applyFont="1" applyBorder="1" applyAlignment="1">
      <alignment horizontal="center" vertical="center" wrapText="1"/>
    </xf>
    <xf numFmtId="195" fontId="41" fillId="0" borderId="18" xfId="0" applyNumberFormat="1" applyFont="1" applyBorder="1" applyAlignment="1">
      <alignment horizontal="center" vertical="center" wrapText="1"/>
    </xf>
    <xf numFmtId="195" fontId="42" fillId="0" borderId="18" xfId="0" applyNumberFormat="1" applyFont="1" applyBorder="1" applyAlignment="1">
      <alignment horizontal="center" vertical="center" wrapText="1"/>
    </xf>
    <xf numFmtId="0" fontId="43" fillId="10" borderId="18" xfId="0" applyFont="1" applyFill="1" applyBorder="1" applyAlignment="1">
      <alignment horizontal="center" vertical="center" wrapText="1"/>
    </xf>
    <xf numFmtId="0" fontId="22" fillId="11" borderId="0" xfId="0" applyFont="1" applyFill="1" applyAlignment="1">
      <alignment horizontal="center" vertical="center" wrapText="1"/>
    </xf>
    <xf numFmtId="195" fontId="21" fillId="0" borderId="18" xfId="0" applyNumberFormat="1" applyFont="1" applyBorder="1" applyAlignment="1">
      <alignment vertical="center" wrapText="1"/>
    </xf>
    <xf numFmtId="0" fontId="44" fillId="0" borderId="18" xfId="0" applyFont="1" applyBorder="1" applyAlignment="1">
      <alignment vertical="center" wrapText="1"/>
    </xf>
    <xf numFmtId="9" fontId="44" fillId="0" borderId="18" xfId="0" applyNumberFormat="1" applyFont="1" applyBorder="1" applyAlignment="1">
      <alignment vertical="center" wrapText="1"/>
    </xf>
    <xf numFmtId="197" fontId="37" fillId="10" borderId="18" xfId="0" applyNumberFormat="1" applyFont="1" applyFill="1" applyBorder="1" applyAlignment="1">
      <alignment horizontal="center" vertical="center" wrapText="1"/>
    </xf>
    <xf numFmtId="198" fontId="37" fillId="10" borderId="18" xfId="0" applyNumberFormat="1" applyFont="1" applyFill="1" applyBorder="1" applyAlignment="1">
      <alignment horizontal="center" vertical="center" wrapText="1"/>
    </xf>
    <xf numFmtId="195" fontId="44" fillId="0" borderId="18" xfId="0" applyNumberFormat="1" applyFont="1" applyBorder="1" applyAlignment="1">
      <alignment horizontal="center" vertical="center" wrapText="1"/>
    </xf>
    <xf numFmtId="195" fontId="45" fillId="0" borderId="18" xfId="0" applyNumberFormat="1" applyFont="1" applyBorder="1" applyAlignment="1">
      <alignment horizontal="center" vertical="center" wrapText="1"/>
    </xf>
    <xf numFmtId="0" fontId="18" fillId="11" borderId="18" xfId="0" applyFont="1" applyFill="1" applyBorder="1" applyAlignment="1">
      <alignment vertical="center" wrapText="1"/>
    </xf>
    <xf numFmtId="192" fontId="23" fillId="0" borderId="18" xfId="0" applyNumberFormat="1" applyFont="1" applyBorder="1" applyAlignment="1">
      <alignment vertical="center" wrapText="1"/>
    </xf>
    <xf numFmtId="9" fontId="21" fillId="19" borderId="18" xfId="0" applyNumberFormat="1" applyFont="1" applyFill="1" applyBorder="1" applyAlignment="1">
      <alignment vertical="center" wrapText="1"/>
    </xf>
    <xf numFmtId="190" fontId="15" fillId="18" borderId="18" xfId="0" applyNumberFormat="1" applyFont="1" applyFill="1" applyBorder="1" applyAlignment="1">
      <alignment horizontal="center" vertical="center" wrapText="1"/>
    </xf>
    <xf numFmtId="0" fontId="46" fillId="14" borderId="18" xfId="0" applyFont="1" applyFill="1" applyBorder="1" applyAlignment="1">
      <alignment vertical="center" wrapText="1"/>
    </xf>
    <xf numFmtId="0" fontId="37" fillId="20" borderId="18" xfId="0" applyFont="1" applyFill="1" applyBorder="1" applyAlignment="1">
      <alignment vertical="center" wrapText="1"/>
    </xf>
    <xf numFmtId="0" fontId="40" fillId="20" borderId="18" xfId="0" applyFont="1" applyFill="1" applyBorder="1" applyAlignment="1">
      <alignment vertical="center" wrapText="1"/>
    </xf>
    <xf numFmtId="193" fontId="24" fillId="10" borderId="18" xfId="0" applyNumberFormat="1" applyFont="1" applyFill="1" applyBorder="1" applyAlignment="1">
      <alignment vertical="center" wrapText="1"/>
    </xf>
    <xf numFmtId="9" fontId="47" fillId="10" borderId="18" xfId="0" applyNumberFormat="1" applyFont="1" applyFill="1" applyBorder="1" applyAlignment="1">
      <alignment vertical="center" wrapText="1"/>
    </xf>
    <xf numFmtId="0" fontId="37" fillId="0" borderId="18" xfId="0" applyFont="1" applyBorder="1" applyAlignment="1">
      <alignment vertical="center" wrapText="1"/>
    </xf>
    <xf numFmtId="0" fontId="40" fillId="0" borderId="18" xfId="0" applyFont="1" applyBorder="1" applyAlignment="1">
      <alignment vertical="center" wrapText="1"/>
    </xf>
    <xf numFmtId="0" fontId="27" fillId="16" borderId="0" xfId="0" applyFont="1" applyFill="1" applyAlignment="1">
      <alignment vertical="center" wrapText="1"/>
    </xf>
    <xf numFmtId="0" fontId="27" fillId="14" borderId="0" xfId="0" applyFont="1" applyFill="1" applyAlignment="1">
      <alignment vertical="center" wrapText="1"/>
    </xf>
    <xf numFmtId="0" fontId="17" fillId="14" borderId="0" xfId="0" applyFont="1" applyFill="1" applyAlignment="1">
      <alignment vertical="center" wrapText="1"/>
    </xf>
    <xf numFmtId="195" fontId="48" fillId="10" borderId="28" xfId="0" applyNumberFormat="1" applyFont="1" applyFill="1" applyBorder="1" applyAlignment="1">
      <alignment vertical="center" wrapText="1"/>
    </xf>
    <xf numFmtId="192" fontId="49" fillId="10" borderId="28" xfId="0" applyNumberFormat="1" applyFont="1" applyFill="1" applyBorder="1" applyAlignment="1">
      <alignment vertical="center" wrapText="1"/>
    </xf>
    <xf numFmtId="193" fontId="50" fillId="10" borderId="28" xfId="0" applyNumberFormat="1" applyFont="1" applyFill="1" applyBorder="1" applyAlignment="1">
      <alignment vertical="center" wrapText="1"/>
    </xf>
    <xf numFmtId="49" fontId="51" fillId="10" borderId="28" xfId="0" applyNumberFormat="1" applyFont="1" applyFill="1" applyBorder="1" applyAlignment="1">
      <alignment vertical="center" wrapText="1"/>
    </xf>
    <xf numFmtId="9" fontId="52" fillId="10" borderId="29" xfId="0" applyNumberFormat="1" applyFont="1" applyFill="1" applyBorder="1" applyAlignment="1">
      <alignment vertical="center" wrapText="1"/>
    </xf>
    <xf numFmtId="195" fontId="32" fillId="0" borderId="18" xfId="0" applyNumberFormat="1" applyFont="1" applyBorder="1" applyAlignment="1">
      <alignment vertical="center" wrapText="1"/>
    </xf>
    <xf numFmtId="195" fontId="32" fillId="0" borderId="19" xfId="0" applyNumberFormat="1" applyFont="1" applyBorder="1" applyAlignment="1">
      <alignment vertical="center" wrapText="1"/>
    </xf>
    <xf numFmtId="195" fontId="32" fillId="10" borderId="18" xfId="0" applyNumberFormat="1" applyFont="1" applyFill="1" applyBorder="1" applyAlignment="1">
      <alignment vertical="center" wrapText="1"/>
    </xf>
    <xf numFmtId="195" fontId="32" fillId="10" borderId="19" xfId="0" applyNumberFormat="1" applyFont="1" applyFill="1" applyBorder="1" applyAlignment="1">
      <alignment vertical="center" wrapText="1"/>
    </xf>
    <xf numFmtId="0" fontId="53" fillId="0" borderId="0" xfId="0" applyFont="1"/>
    <xf numFmtId="0" fontId="25" fillId="15" borderId="0" xfId="0" applyFont="1" applyFill="1" applyAlignment="1">
      <alignment horizontal="center" vertical="center" wrapText="1"/>
    </xf>
    <xf numFmtId="195" fontId="47" fillId="0" borderId="18" xfId="0" applyNumberFormat="1" applyFont="1" applyBorder="1" applyAlignment="1">
      <alignment horizontal="center" vertical="center" wrapText="1"/>
    </xf>
    <xf numFmtId="195" fontId="21" fillId="21" borderId="18" xfId="0" applyNumberFormat="1" applyFont="1" applyFill="1" applyBorder="1" applyAlignment="1">
      <alignment horizontal="center" vertical="center" wrapText="1"/>
    </xf>
    <xf numFmtId="0" fontId="18" fillId="15" borderId="0" xfId="0" applyFont="1" applyFill="1"/>
    <xf numFmtId="195" fontId="22" fillId="0" borderId="18" xfId="0" applyNumberFormat="1" applyFont="1" applyBorder="1" applyAlignment="1">
      <alignment horizontal="center" vertical="center" wrapText="1"/>
    </xf>
    <xf numFmtId="0" fontId="15" fillId="18" borderId="18" xfId="0" applyFont="1" applyFill="1" applyBorder="1" applyAlignment="1">
      <alignment horizontal="center" vertical="center" wrapText="1"/>
    </xf>
    <xf numFmtId="0" fontId="18" fillId="15" borderId="20" xfId="0" applyFont="1" applyFill="1" applyBorder="1"/>
    <xf numFmtId="0" fontId="18" fillId="15" borderId="19" xfId="0" applyFont="1" applyFill="1" applyBorder="1"/>
    <xf numFmtId="0" fontId="0" fillId="0" borderId="0" xfId="0" applyAlignment="1">
      <alignment horizontal="distributed" vertical="center"/>
    </xf>
    <xf numFmtId="9" fontId="10" fillId="0" borderId="0" xfId="3" applyAlignment="1">
      <alignment vertical="center"/>
    </xf>
    <xf numFmtId="0" fontId="1" fillId="0" borderId="0" xfId="0" applyFont="1" applyAlignment="1" quotePrefix="1">
      <alignment vertical="center"/>
    </xf>
  </cellXfs>
  <cellStyles count="49">
    <cellStyle name="Normal" xfId="0" builtinId="0"/>
    <cellStyle name="Coma" xfId="1" builtinId="3"/>
    <cellStyle name="Moneda" xfId="2" builtinId="4"/>
    <cellStyle name="K" xfId="3" builtinId="5"/>
    <cellStyle name="Coma [0]" xfId="4" builtinId="6"/>
    <cellStyle name="Moneda [0]" xfId="5" builtinId="7"/>
    <cellStyle name="Hipervínculo" xfId="6" builtinId="8"/>
    <cellStyle name="Hipervínculo visitado" xfId="7" builtinId="9"/>
    <cellStyle name="Nota" xfId="8" builtinId="10"/>
    <cellStyle name="Texto de advertencia" xfId="9" builtinId="11"/>
    <cellStyle name="Título" xfId="10" builtinId="15"/>
    <cellStyle name="Texto explicativo" xfId="11" builtinId="53"/>
    <cellStyle name="Título 1" xfId="12" builtinId="16"/>
    <cellStyle name="Título 2" xfId="13" builtinId="17"/>
    <cellStyle name="Título 3" xfId="14" builtinId="18"/>
    <cellStyle name="Título 4" xfId="15" builtinId="19"/>
    <cellStyle name="Entrada" xfId="16" builtinId="20"/>
    <cellStyle name="Salida" xfId="17" builtinId="21"/>
    <cellStyle name="Cálculo" xfId="18" builtinId="22"/>
    <cellStyle name="Celda de comprobación" xfId="19" builtinId="23"/>
    <cellStyle name="Celda vinculada" xfId="20" builtinId="24"/>
    <cellStyle name="Total" xfId="21" builtinId="25"/>
    <cellStyle name="Correcto" xfId="22" builtinId="26"/>
    <cellStyle name="Incorrecto" xfId="23" builtinId="27"/>
    <cellStyle name="Neutro" xfId="24" builtinId="28"/>
    <cellStyle name="Énfasis1" xfId="25" builtinId="29"/>
    <cellStyle name="20% - Énfasis1" xfId="26" builtinId="30"/>
    <cellStyle name="40% - Énfasis1" xfId="27" builtinId="31"/>
    <cellStyle name="60% - Énfasis1" xfId="28" builtinId="32"/>
    <cellStyle name="Énfasis2" xfId="29" builtinId="33"/>
    <cellStyle name="20% - Énfasis2" xfId="30" builtinId="34"/>
    <cellStyle name="40% - Énfasis2" xfId="31" builtinId="35"/>
    <cellStyle name="60% - Énfasis2" xfId="32" builtinId="36"/>
    <cellStyle name="Énfasis3" xfId="33" builtinId="37"/>
    <cellStyle name="20% - Énfasis3" xfId="34" builtinId="38"/>
    <cellStyle name="40% - Énfasis3" xfId="35" builtinId="39"/>
    <cellStyle name="60% - Énfasis3" xfId="36" builtinId="40"/>
    <cellStyle name="Énfasis4" xfId="37" builtinId="41"/>
    <cellStyle name="20% - Énfasis4" xfId="38" builtinId="42"/>
    <cellStyle name="40% - Énfasis4" xfId="39" builtinId="43"/>
    <cellStyle name="60% - Énfasis4" xfId="40" builtinId="44"/>
    <cellStyle name="Énfasis5" xfId="41" builtinId="45"/>
    <cellStyle name="20% - Énfasis5" xfId="42" builtinId="46"/>
    <cellStyle name="40% - Énfasis5" xfId="43" builtinId="47"/>
    <cellStyle name="60% - Énfasis5" xfId="44" builtinId="48"/>
    <cellStyle name="Énfasis6" xfId="45" builtinId="49"/>
    <cellStyle name="20% - Énfasis6" xfId="46" builtinId="50"/>
    <cellStyle name="40% - Énfasis6" xfId="47" builtinId="51"/>
    <cellStyle name="60% - Énfasis6" xfId="48" builtinId="52"/>
  </cellStyles>
  <dxfs count="21">
    <dxf>
      <font>
        <b val="1"/>
        <color rgb="FF4285F4"/>
      </font>
      <fill>
        <patternFill patternType="solid">
          <fgColor rgb="FFB7E1CD"/>
          <bgColor rgb="FFB7E1CD"/>
        </patternFill>
      </fill>
    </dxf>
    <dxf>
      <font>
        <b val="1"/>
        <color rgb="FFFF6D01"/>
      </font>
      <fill>
        <patternFill patternType="solid">
          <fgColor rgb="FFB7E1CD"/>
          <bgColor rgb="FFB7E1CD"/>
        </patternFill>
      </fill>
    </dxf>
    <dxf>
      <font>
        <color rgb="FF999999"/>
      </font>
      <fill>
        <patternFill patternType="solid">
          <fgColor theme="0"/>
          <bgColor theme="0"/>
        </patternFill>
      </fill>
    </dxf>
    <dxf>
      <font>
        <color rgb="FFFF00FF"/>
      </font>
      <fill>
        <patternFill patternType="solid">
          <fgColor theme="0"/>
          <bgColor theme="0"/>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0"/>
      <tableStyleElement type="headerRow" dxfId="9"/>
      <tableStyleElement type="totalRow" dxfId="8"/>
      <tableStyleElement type="firstColumn" dxfId="7"/>
      <tableStyleElement type="lastColumn" dxfId="6"/>
      <tableStyleElement type="firstRowStripe" dxfId="5"/>
      <tableStyleElement type="firstColumnStripe" dxfId="4"/>
    </tableStyle>
    <tableStyle name="PivotStylePreset2_Accent1" table="0" count="10" xr9:uid="{267968C8-6FFD-4C36-ACC1-9EA1FD1885CA}">
      <tableStyleElement type="headerRow" dxfId="20"/>
      <tableStyleElement type="totalRow" dxfId="19"/>
      <tableStyleElement type="firstRowStripe" dxfId="18"/>
      <tableStyleElement type="firstColumnStripe" dxfId="17"/>
      <tableStyleElement type="firstSubtotalRow" dxfId="16"/>
      <tableStyleElement type="secondSubtotalRow" dxfId="15"/>
      <tableStyleElement type="firstRowSubheading" dxfId="14"/>
      <tableStyleElement type="secondRowSubheading" dxfId="13"/>
      <tableStyleElement type="pageFieldLabels" dxfId="12"/>
      <tableStyleElement type="pageFieldValues" dxfId="11"/>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5" Type="http://schemas.openxmlformats.org/officeDocument/2006/relationships/image" Target="../media/image5.png"/><Relationship Id="rId4" Type="http://schemas.openxmlformats.org/officeDocument/2006/relationships/image" Target="../media/image4.png"/><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45</xdr:col>
      <xdr:colOff>695325</xdr:colOff>
      <xdr:row>58</xdr:row>
      <xdr:rowOff>209550</xdr:rowOff>
    </xdr:from>
    <xdr:ext cx="7477125" cy="3159125"/>
    <xdr:pic>
      <xdr:nvPicPr>
        <xdr:cNvPr id="2" name="image1.png" title="Imagen"/>
        <xdr:cNvPicPr preferRelativeResize="0"/>
      </xdr:nvPicPr>
      <xdr:blipFill>
        <a:blip r:embed="rId1" cstate="print"/>
        <a:stretch>
          <a:fillRect/>
        </a:stretch>
      </xdr:blipFill>
      <xdr:spPr>
        <a:xfrm>
          <a:off x="44908470" y="29051250"/>
          <a:ext cx="7477125" cy="3159125"/>
        </a:xfrm>
        <a:prstGeom prst="rect">
          <a:avLst/>
        </a:prstGeom>
        <a:noFill/>
        <a:ln>
          <a:prstDash val="solid"/>
        </a:ln>
      </xdr:spPr>
    </xdr:pic>
    <xdr:clientData fLocksWithSheet="0"/>
  </xdr:oneCellAnchor>
  <xdr:oneCellAnchor>
    <xdr:from>
      <xdr:col>45</xdr:col>
      <xdr:colOff>704850</xdr:colOff>
      <xdr:row>18</xdr:row>
      <xdr:rowOff>-19050</xdr:rowOff>
    </xdr:from>
    <xdr:ext cx="7477125" cy="14354175"/>
    <xdr:pic>
      <xdr:nvPicPr>
        <xdr:cNvPr id="3" name="image4.png" title="Imagen"/>
        <xdr:cNvPicPr preferRelativeResize="0"/>
      </xdr:nvPicPr>
      <xdr:blipFill>
        <a:blip r:embed="rId2" cstate="print"/>
        <a:stretch>
          <a:fillRect/>
        </a:stretch>
      </xdr:blipFill>
      <xdr:spPr>
        <a:xfrm>
          <a:off x="44908470" y="9010650"/>
          <a:ext cx="7477125" cy="14354175"/>
        </a:xfrm>
        <a:prstGeom prst="rect">
          <a:avLst/>
        </a:prstGeom>
        <a:noFill/>
        <a:ln>
          <a:prstDash val="solid"/>
        </a:ln>
      </xdr:spPr>
    </xdr:pic>
    <xdr:clientData fLocksWithSheet="0"/>
  </xdr:oneCellAnchor>
  <xdr:oneCellAnchor>
    <xdr:from>
      <xdr:col>45</xdr:col>
      <xdr:colOff>733425</xdr:colOff>
      <xdr:row>73</xdr:row>
      <xdr:rowOff>-152400</xdr:rowOff>
    </xdr:from>
    <xdr:ext cx="7439025" cy="12703175"/>
    <xdr:pic>
      <xdr:nvPicPr>
        <xdr:cNvPr id="4" name="image5.png" title="Imagen"/>
        <xdr:cNvPicPr preferRelativeResize="0"/>
      </xdr:nvPicPr>
      <xdr:blipFill>
        <a:blip r:embed="rId3" cstate="print"/>
        <a:stretch>
          <a:fillRect/>
        </a:stretch>
      </xdr:blipFill>
      <xdr:spPr>
        <a:xfrm>
          <a:off x="44908470" y="36118800"/>
          <a:ext cx="7439025" cy="12703175"/>
        </a:xfrm>
        <a:prstGeom prst="rect">
          <a:avLst/>
        </a:prstGeom>
        <a:noFill/>
        <a:ln>
          <a:prstDash val="solid"/>
        </a:ln>
      </xdr:spPr>
    </xdr:pic>
    <xdr:clientData fLocksWithSheet="0"/>
  </xdr:oneCellAnchor>
  <xdr:oneCellAnchor>
    <xdr:from>
      <xdr:col>45</xdr:col>
      <xdr:colOff>704850</xdr:colOff>
      <xdr:row>106</xdr:row>
      <xdr:rowOff>142875</xdr:rowOff>
    </xdr:from>
    <xdr:ext cx="7477125" cy="13154025"/>
    <xdr:pic>
      <xdr:nvPicPr>
        <xdr:cNvPr id="5" name="image2.png" title="Imagen"/>
        <xdr:cNvPicPr preferRelativeResize="0"/>
      </xdr:nvPicPr>
      <xdr:blipFill>
        <a:blip r:embed="rId4" cstate="print"/>
        <a:stretch>
          <a:fillRect/>
        </a:stretch>
      </xdr:blipFill>
      <xdr:spPr>
        <a:xfrm>
          <a:off x="44908470" y="52758975"/>
          <a:ext cx="7477125" cy="13154025"/>
        </a:xfrm>
        <a:prstGeom prst="rect">
          <a:avLst/>
        </a:prstGeom>
        <a:noFill/>
        <a:ln>
          <a:prstDash val="solid"/>
        </a:ln>
      </xdr:spPr>
    </xdr:pic>
    <xdr:clientData fLocksWithSheet="0"/>
  </xdr:oneCellAnchor>
  <xdr:oneCellAnchor>
    <xdr:from>
      <xdr:col>45</xdr:col>
      <xdr:colOff>695325</xdr:colOff>
      <xdr:row>148</xdr:row>
      <xdr:rowOff>66675</xdr:rowOff>
    </xdr:from>
    <xdr:ext cx="7477125" cy="13890625"/>
    <xdr:pic>
      <xdr:nvPicPr>
        <xdr:cNvPr id="6" name="image3.png" title="Imagen"/>
        <xdr:cNvPicPr preferRelativeResize="0"/>
      </xdr:nvPicPr>
      <xdr:blipFill>
        <a:blip r:embed="rId5" cstate="print"/>
        <a:stretch>
          <a:fillRect/>
        </a:stretch>
      </xdr:blipFill>
      <xdr:spPr>
        <a:xfrm>
          <a:off x="44908470" y="73485375"/>
          <a:ext cx="7477125" cy="13890625"/>
        </a:xfrm>
        <a:prstGeom prst="rect">
          <a:avLst/>
        </a:prstGeom>
        <a:noFill/>
        <a:ln>
          <a:prstDash val="solid"/>
        </a:ln>
      </xdr:spPr>
    </xdr:pic>
    <xdr:clientData fLocksWithSheet="0"/>
  </xdr:oneCellAnchor>
</xdr:wsDr>
</file>

<file path=xl/tables/table1.xml><?xml version="1.0" encoding="utf-8"?>
<table xmlns="http://schemas.openxmlformats.org/spreadsheetml/2006/main" id="1" name="Table1" displayName="Table1" ref="A3:N8">
  <autoFilter xmlns:etc="http://www.wps.cn/officeDocument/2017/etCustomData" ref="A3:N8" etc:filterBottomFollowUsedRange="0"/>
  <tableColumns count="14">
    <tableColumn id="1" name="WEEK"/>
    <tableColumn id="2" name="%ENC"/>
    <tableColumn id="3" name="%EC"/>
    <tableColumn id="4" name="Call Conduct"/>
    <tableColumn id="5" name="Exec Summary Provided"/>
    <tableColumn id="6" name="Decision Maker Confirm"/>
    <tableColumn id="7" name="Top Rest"/>
    <tableColumn id="8" name="Investment"/>
    <tableColumn id="9" name="Churn"/>
    <tableColumn id="10" name="Introduction"/>
    <tableColumn id="11" name="Call Handling"/>
    <tableColumn id="12" name="Partner Interaction"/>
    <tableColumn id="13" name="Self Service Info"/>
    <tableColumn id="14" name="Assortment"/>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4285F4"/>
    <outlinePr summaryBelow="0" summaryRight="0"/>
  </sheetPr>
  <dimension ref="B1:BH259"/>
  <sheetViews>
    <sheetView zoomScale="90" zoomScaleNormal="90" topLeftCell="AS1" workbookViewId="0">
      <selection activeCell="E4" sqref="E4:E253"/>
    </sheetView>
  </sheetViews>
  <sheetFormatPr defaultColWidth="12.6272727272727" defaultRowHeight="15.75" customHeight="1"/>
  <cols>
    <col min="1" max="1" width="6.5" customWidth="1"/>
    <col min="2" max="2" width="5.5" customWidth="1"/>
    <col min="3" max="3" width="11" customWidth="1"/>
    <col min="4" max="4" width="6.5" customWidth="1"/>
    <col min="5" max="5" width="40.3818181818182" customWidth="1"/>
    <col min="6" max="6" width="26.3818181818182" customWidth="1"/>
    <col min="7" max="7" width="19.7545454545455" customWidth="1"/>
    <col min="8" max="8" width="9.38181818181818" customWidth="1"/>
    <col min="9" max="9" width="42.3818181818182" customWidth="1"/>
    <col min="10" max="10" width="37.1636363636364" customWidth="1"/>
    <col min="11" max="11" width="29.7545454545455" customWidth="1"/>
    <col min="12" max="14" width="12" customWidth="1"/>
    <col min="15" max="15" width="11.7545454545455" customWidth="1"/>
    <col min="16" max="16" width="14.5" customWidth="1"/>
    <col min="17" max="17" width="8.12727272727273" customWidth="1"/>
    <col min="18" max="18" width="10" customWidth="1"/>
    <col min="19" max="19" width="16.6272727272727" customWidth="1"/>
    <col min="20" max="21" width="16.1272727272727" customWidth="1"/>
    <col min="22" max="23" width="11.8818181818182" customWidth="1"/>
    <col min="24" max="24" width="11.7545454545455" customWidth="1"/>
    <col min="25" max="25" width="9" customWidth="1"/>
    <col min="26" max="26" width="16" customWidth="1"/>
    <col min="27" max="27" width="23.6363636363636" customWidth="1"/>
    <col min="28" max="28" width="8.75454545454545" customWidth="1"/>
    <col min="29" max="29" width="5.5" customWidth="1"/>
    <col min="30" max="30" width="7.75454545454545" customWidth="1"/>
    <col min="31" max="33" width="13.3818181818182" customWidth="1"/>
    <col min="34" max="35" width="8" customWidth="1"/>
    <col min="36" max="36" width="7.25454545454545" customWidth="1"/>
    <col min="37" max="37" width="10.8818181818182" customWidth="1"/>
    <col min="38" max="38" width="7.62727272727273" customWidth="1"/>
    <col min="39" max="39" width="8.75454545454545" customWidth="1"/>
    <col min="40" max="40" width="8.62727272727273" customWidth="1"/>
    <col min="41" max="41" width="15" customWidth="1"/>
    <col min="42" max="42" width="11" customWidth="1"/>
    <col min="43" max="43" width="15" customWidth="1"/>
    <col min="44" max="44" width="11" customWidth="1"/>
    <col min="45" max="45" width="11.8818181818182" customWidth="1"/>
    <col min="46" max="46" width="9.62727272727273" customWidth="1"/>
    <col min="47" max="47" width="17.1272727272727" customWidth="1"/>
    <col min="48" max="48" width="13.8818181818182" customWidth="1"/>
    <col min="49" max="49" width="16.8818181818182" customWidth="1"/>
    <col min="50" max="50" width="11.7545454545455" customWidth="1"/>
    <col min="51" max="51" width="9.12727272727273" customWidth="1"/>
    <col min="52" max="52" width="7.38181818181818" customWidth="1"/>
    <col min="53" max="54" width="7.25454545454545" customWidth="1"/>
    <col min="55" max="55" width="7.5" customWidth="1"/>
    <col min="56" max="56" width="8.62727272727273" customWidth="1"/>
    <col min="57" max="63" width="5.38181818181818" customWidth="1"/>
  </cols>
  <sheetData>
    <row r="1" ht="57" customHeight="1"/>
    <row r="2" ht="34.5" customHeight="1" spans="2:60">
      <c r="B2" s="111"/>
      <c r="C2" s="112" t="s">
        <v>0</v>
      </c>
      <c r="D2" s="86"/>
      <c r="E2" s="86"/>
      <c r="F2" s="86"/>
      <c r="G2" s="86"/>
      <c r="H2" s="86"/>
      <c r="I2" s="86"/>
      <c r="J2" s="86"/>
      <c r="K2" s="86"/>
      <c r="L2" s="86"/>
      <c r="M2" s="86"/>
      <c r="N2" s="86"/>
      <c r="O2" s="86"/>
      <c r="P2" s="86"/>
      <c r="Q2" s="111"/>
      <c r="R2" s="112" t="s">
        <v>1</v>
      </c>
      <c r="S2" s="86"/>
      <c r="T2" s="86"/>
      <c r="U2" s="86"/>
      <c r="V2" s="86"/>
      <c r="W2" s="86"/>
      <c r="X2" s="86"/>
      <c r="Y2" s="86"/>
      <c r="Z2" s="86"/>
      <c r="AA2" s="86"/>
      <c r="AB2" s="86"/>
      <c r="AC2" s="86"/>
      <c r="AD2" s="86"/>
      <c r="AE2" s="86"/>
      <c r="AF2" s="86"/>
      <c r="AG2" s="86"/>
      <c r="AH2" s="86"/>
      <c r="AI2" s="86"/>
      <c r="AJ2" s="86"/>
      <c r="AK2" s="86"/>
      <c r="AL2" s="86"/>
      <c r="AM2" s="111"/>
      <c r="AN2" s="112" t="s">
        <v>2</v>
      </c>
      <c r="AO2" s="86"/>
      <c r="AP2" s="86"/>
      <c r="AQ2" s="86"/>
      <c r="AR2" s="86"/>
      <c r="AS2" s="86"/>
      <c r="AT2" s="111"/>
      <c r="AU2" s="112" t="s">
        <v>3</v>
      </c>
      <c r="AV2" s="86"/>
      <c r="AW2" s="86"/>
      <c r="AX2" s="86"/>
      <c r="AY2" s="86"/>
      <c r="AZ2" s="86"/>
      <c r="BA2" s="86"/>
      <c r="BB2" s="86"/>
      <c r="BC2" s="86"/>
      <c r="BD2" s="111"/>
    </row>
    <row r="3" ht="52.5" customHeight="1" spans="2:60">
      <c r="B3" s="111"/>
      <c r="C3" s="113" t="s">
        <v>4</v>
      </c>
      <c r="D3" s="113" t="s">
        <v>5</v>
      </c>
      <c r="E3" s="113" t="s">
        <v>6</v>
      </c>
      <c r="F3" s="113" t="s">
        <v>7</v>
      </c>
      <c r="G3" s="113" t="s">
        <v>8</v>
      </c>
      <c r="H3" s="113" t="s">
        <v>9</v>
      </c>
      <c r="I3" s="113" t="s">
        <v>10</v>
      </c>
      <c r="J3" s="113" t="s">
        <v>11</v>
      </c>
      <c r="K3" s="113" t="s">
        <v>12</v>
      </c>
      <c r="L3" s="113" t="s">
        <v>13</v>
      </c>
      <c r="M3" s="113" t="s">
        <v>14</v>
      </c>
      <c r="N3" s="113" t="s">
        <v>15</v>
      </c>
      <c r="O3" s="113" t="s">
        <v>16</v>
      </c>
      <c r="P3" s="113" t="s">
        <v>17</v>
      </c>
      <c r="Q3" s="111"/>
      <c r="R3" s="113" t="s">
        <v>18</v>
      </c>
      <c r="S3" s="113" t="s">
        <v>19</v>
      </c>
      <c r="T3" s="113" t="s">
        <v>20</v>
      </c>
      <c r="U3" s="113" t="s">
        <v>21</v>
      </c>
      <c r="V3" s="113" t="s">
        <v>22</v>
      </c>
      <c r="W3" s="113" t="s">
        <v>23</v>
      </c>
      <c r="X3" s="113" t="s">
        <v>24</v>
      </c>
      <c r="Y3" s="113" t="s">
        <v>25</v>
      </c>
      <c r="Z3" s="113" t="s">
        <v>26</v>
      </c>
      <c r="AA3" s="113" t="s">
        <v>27</v>
      </c>
      <c r="AB3" s="113" t="s">
        <v>28</v>
      </c>
      <c r="AC3" s="113" t="s">
        <v>29</v>
      </c>
      <c r="AD3" s="113" t="s">
        <v>30</v>
      </c>
      <c r="AE3" s="113" t="s">
        <v>31</v>
      </c>
      <c r="AF3" s="113" t="s">
        <v>32</v>
      </c>
      <c r="AG3" s="113" t="s">
        <v>33</v>
      </c>
      <c r="AH3" s="113" t="s">
        <v>34</v>
      </c>
      <c r="AI3" s="113" t="s">
        <v>35</v>
      </c>
      <c r="AJ3" s="113" t="s">
        <v>36</v>
      </c>
      <c r="AK3" s="113" t="s">
        <v>37</v>
      </c>
      <c r="AL3" s="113" t="s">
        <v>38</v>
      </c>
      <c r="AM3" s="111"/>
      <c r="AN3" s="114" t="s">
        <v>39</v>
      </c>
      <c r="AO3" s="114" t="s">
        <v>40</v>
      </c>
      <c r="AP3" s="114" t="s">
        <v>41</v>
      </c>
      <c r="AQ3" s="114" t="s">
        <v>42</v>
      </c>
      <c r="AR3" s="114" t="s">
        <v>43</v>
      </c>
      <c r="AS3" s="114" t="s">
        <v>44</v>
      </c>
      <c r="AT3" s="111"/>
      <c r="AU3" s="115" t="s">
        <v>45</v>
      </c>
      <c r="AV3" s="115" t="s">
        <v>46</v>
      </c>
      <c r="AW3" s="115" t="s">
        <v>47</v>
      </c>
      <c r="AX3" s="115" t="s">
        <v>48</v>
      </c>
      <c r="AY3" s="116" t="s">
        <v>49</v>
      </c>
      <c r="AZ3" s="117" t="s">
        <v>50</v>
      </c>
      <c r="BA3" s="117" t="s">
        <v>51</v>
      </c>
      <c r="BB3" s="117" t="s">
        <v>52</v>
      </c>
      <c r="BC3" s="117" t="s">
        <v>53</v>
      </c>
      <c r="BD3" s="111"/>
    </row>
    <row r="4" ht="37.5" customHeight="1" spans="2:60">
      <c r="B4" s="90"/>
      <c r="C4" s="118" t="s">
        <v>54</v>
      </c>
      <c r="D4" s="92">
        <v>71862</v>
      </c>
      <c r="E4" s="119" t="s">
        <v>55</v>
      </c>
      <c r="F4" s="120" t="str">
        <f t="shared" ref="F4:F67" si="0">AK4&amp;" "&amp;H4&amp;" "&amp;N4&amp;" "&amp;O4&amp;" "&amp;AD4&amp;" "&amp;AI4&amp;" "&amp;AL4&amp;" "&amp;AS4</f>
        <v>✅On Non Prioritized ❄️ 👻 💬 Active 🚀 Active 🚀 ⌛ 🛠️</v>
      </c>
      <c r="G4" s="121" t="s">
        <v>56</v>
      </c>
      <c r="H4" s="122" t="s">
        <v>57</v>
      </c>
      <c r="I4" s="123" t="s">
        <v>58</v>
      </c>
      <c r="J4" s="122">
        <v>5491166287280</v>
      </c>
      <c r="K4" s="122" t="s">
        <v>59</v>
      </c>
      <c r="L4" s="124" t="s">
        <v>60</v>
      </c>
      <c r="M4" s="124">
        <v>46135</v>
      </c>
      <c r="N4" s="125" t="s">
        <v>61</v>
      </c>
      <c r="O4" s="126" t="s">
        <v>62</v>
      </c>
      <c r="P4" s="127"/>
      <c r="Q4" s="90"/>
      <c r="R4" s="128">
        <v>0.2</v>
      </c>
      <c r="S4" s="129">
        <v>0</v>
      </c>
      <c r="T4" s="130" t="str">
        <f>IF(U4="","","#"&amp;(COUNTIF($U$4:$U$254,"&gt;"&amp;U4)+COUNTIF($U$4:U4,U4)))</f>
        <v>#101</v>
      </c>
      <c r="U4" s="131">
        <v>1060690</v>
      </c>
      <c r="V4" s="132">
        <f t="shared" ref="V4:V67" si="1">U4/1400</f>
        <v>757.635714285714</v>
      </c>
      <c r="W4" s="129">
        <v>0</v>
      </c>
      <c r="X4" s="131">
        <v>20013</v>
      </c>
      <c r="Y4" s="132">
        <f t="shared" ref="Y4:Y67" si="2">X4/1400</f>
        <v>14.295</v>
      </c>
      <c r="Z4" s="133">
        <f t="shared" ref="Z4:Z67" si="3">IF(S4="",0,U4-S4)</f>
        <v>1060690</v>
      </c>
      <c r="AA4" s="134">
        <f t="shared" ref="AA4:AA67" si="4">IFERROR((U4-S4)/S4,0)</f>
        <v>0</v>
      </c>
      <c r="AB4" s="135">
        <v>0.62</v>
      </c>
      <c r="AC4" s="136">
        <v>0.132</v>
      </c>
      <c r="AD4" s="137" t="s">
        <v>63</v>
      </c>
      <c r="AE4" s="138">
        <v>60000</v>
      </c>
      <c r="AF4" s="139">
        <f t="shared" ref="AF4:AF67" si="5">U4*0.06/4</f>
        <v>15910.35</v>
      </c>
      <c r="AG4" s="139">
        <f t="shared" ref="AG4:AG67" si="6">AF4/0.7</f>
        <v>22729.0714285714</v>
      </c>
      <c r="AH4" s="140" t="s">
        <v>60</v>
      </c>
      <c r="AI4" s="137" t="s">
        <v>63</v>
      </c>
      <c r="AJ4" s="140" t="s">
        <v>60</v>
      </c>
      <c r="AK4" s="137" t="s">
        <v>49</v>
      </c>
      <c r="AL4" s="141" t="s">
        <v>64</v>
      </c>
      <c r="AM4" s="90"/>
      <c r="AN4" s="142">
        <f t="shared" ref="AN4:AN67" si="7">(COUNTIF(AO4:AS4,"*👑*")*5+COUNTIF(AO4:AS4,"*🔋*")*4+COUNTIF(AO4:AS4,"*🧩*")*3+COUNTIF(AO4:AS4,"*🛠️*")*2+COUNTIF(AO4:AS4,"*🪫*")*1)/5</f>
        <v>2</v>
      </c>
      <c r="AO4" s="125" t="s">
        <v>65</v>
      </c>
      <c r="AP4" s="126" t="s">
        <v>65</v>
      </c>
      <c r="AQ4" s="126" t="s">
        <v>65</v>
      </c>
      <c r="AR4" s="126" t="s">
        <v>65</v>
      </c>
      <c r="AS4" s="126" t="s">
        <v>65</v>
      </c>
      <c r="AT4" s="90"/>
      <c r="AU4" s="143">
        <f>SUM(U4:U253)</f>
        <v>265158307</v>
      </c>
      <c r="AV4" s="143">
        <f>SUM(X4:X253)/250</f>
        <v>26011.208</v>
      </c>
      <c r="AW4" s="144">
        <f>COUNTIF(AD:AD,"Active 🚀")</f>
        <v>138</v>
      </c>
      <c r="AX4" s="145">
        <f>AW4/250</f>
        <v>0.552</v>
      </c>
      <c r="AY4" s="144">
        <f>COUNTIF(AK:AK,"✅On")</f>
        <v>245</v>
      </c>
      <c r="AZ4" s="144">
        <f>COUNTIF(AK:AK,"⚠️W1")</f>
        <v>2</v>
      </c>
      <c r="BA4" s="144">
        <f>COUNTIF(AK:AK,"🚨W2")</f>
        <v>2</v>
      </c>
      <c r="BB4" s="144">
        <f>COUNTIF(AK:AK,"🆘W3")</f>
        <v>1</v>
      </c>
      <c r="BC4" s="144">
        <f>COUNTIF(AK:AK,"☠️Off")</f>
        <v>0</v>
      </c>
      <c r="BD4" s="90"/>
    </row>
    <row r="5" ht="37.5" customHeight="1" spans="2:60">
      <c r="B5" s="90"/>
      <c r="C5" s="118" t="s">
        <v>54</v>
      </c>
      <c r="D5" s="92">
        <v>72359</v>
      </c>
      <c r="E5" s="119" t="s">
        <v>66</v>
      </c>
      <c r="F5" s="120" t="str">
        <f t="shared" si="0"/>
        <v>✅On Prioritized 🔥 🤝 📞 Inactive 💤 Active 🚀 👻 🛠️</v>
      </c>
      <c r="G5" s="121" t="s">
        <v>67</v>
      </c>
      <c r="H5" s="122" t="s">
        <v>68</v>
      </c>
      <c r="I5" s="123" t="s">
        <v>69</v>
      </c>
      <c r="J5" s="123">
        <v>5491124092666</v>
      </c>
      <c r="K5" s="123" t="s">
        <v>70</v>
      </c>
      <c r="L5" s="124" t="s">
        <v>60</v>
      </c>
      <c r="M5" s="124">
        <v>46142</v>
      </c>
      <c r="N5" s="126" t="s">
        <v>71</v>
      </c>
      <c r="O5" s="126" t="s">
        <v>72</v>
      </c>
      <c r="P5" s="127"/>
      <c r="Q5" s="90"/>
      <c r="R5" s="128">
        <v>0.15</v>
      </c>
      <c r="S5" s="129">
        <v>0</v>
      </c>
      <c r="T5" s="130" t="str">
        <f>IF(U5="","","#"&amp;(COUNTIF($U$4:$U$254,"&gt;"&amp;U5)+COUNTIF($U$4:U5,U5)))</f>
        <v>#213</v>
      </c>
      <c r="U5" s="131">
        <v>462300</v>
      </c>
      <c r="V5" s="132">
        <f t="shared" si="1"/>
        <v>330.214285714286</v>
      </c>
      <c r="W5" s="129">
        <v>0</v>
      </c>
      <c r="X5" s="131">
        <v>18492</v>
      </c>
      <c r="Y5" s="132">
        <f t="shared" si="2"/>
        <v>13.2085714285714</v>
      </c>
      <c r="Z5" s="146">
        <f t="shared" si="3"/>
        <v>462300</v>
      </c>
      <c r="AA5" s="147">
        <f t="shared" si="4"/>
        <v>0</v>
      </c>
      <c r="AB5" s="135">
        <v>0.36</v>
      </c>
      <c r="AC5" s="136">
        <v>0.205</v>
      </c>
      <c r="AD5" s="137" t="s">
        <v>73</v>
      </c>
      <c r="AE5" s="148">
        <v>0</v>
      </c>
      <c r="AF5" s="139">
        <f t="shared" si="5"/>
        <v>6934.5</v>
      </c>
      <c r="AG5" s="139">
        <f t="shared" si="6"/>
        <v>9906.42857142857</v>
      </c>
      <c r="AH5" s="149" t="s">
        <v>74</v>
      </c>
      <c r="AI5" s="137" t="s">
        <v>63</v>
      </c>
      <c r="AJ5" s="140" t="s">
        <v>60</v>
      </c>
      <c r="AK5" s="137" t="s">
        <v>49</v>
      </c>
      <c r="AL5" s="122" t="s">
        <v>61</v>
      </c>
      <c r="AM5" s="90"/>
      <c r="AN5" s="142">
        <f t="shared" si="7"/>
        <v>2</v>
      </c>
      <c r="AO5" s="125" t="s">
        <v>65</v>
      </c>
      <c r="AP5" s="126" t="s">
        <v>65</v>
      </c>
      <c r="AQ5" s="126" t="s">
        <v>65</v>
      </c>
      <c r="AR5" s="126" t="s">
        <v>65</v>
      </c>
      <c r="AS5" s="126" t="s">
        <v>65</v>
      </c>
      <c r="AT5" s="90"/>
      <c r="AU5" s="115" t="s">
        <v>75</v>
      </c>
      <c r="AV5" s="115" t="s">
        <v>76</v>
      </c>
      <c r="AW5" s="115" t="s">
        <v>77</v>
      </c>
      <c r="AX5" s="115" t="s">
        <v>78</v>
      </c>
      <c r="AY5" s="115" t="s">
        <v>79</v>
      </c>
      <c r="AZ5" s="150" t="s">
        <v>80</v>
      </c>
      <c r="BA5" s="150" t="s">
        <v>81</v>
      </c>
      <c r="BB5" s="150" t="s">
        <v>64</v>
      </c>
      <c r="BC5" s="150" t="s">
        <v>82</v>
      </c>
      <c r="BD5" s="90"/>
    </row>
    <row r="6" ht="35.25" customHeight="1" spans="2:60">
      <c r="B6" s="90"/>
      <c r="C6" s="118" t="s">
        <v>54</v>
      </c>
      <c r="D6" s="92">
        <v>9049</v>
      </c>
      <c r="E6" s="119" t="s">
        <v>83</v>
      </c>
      <c r="F6" s="120" t="str">
        <f t="shared" si="0"/>
        <v>✅On Non Prioritized ❄️ 👻 📞 Active 🚀 Inactive 💤 👻 🛠️</v>
      </c>
      <c r="G6" s="121" t="s">
        <v>84</v>
      </c>
      <c r="H6" s="122" t="s">
        <v>57</v>
      </c>
      <c r="I6" s="123" t="s">
        <v>85</v>
      </c>
      <c r="J6" s="123">
        <v>5491136217579</v>
      </c>
      <c r="K6" s="123" t="s">
        <v>86</v>
      </c>
      <c r="L6" s="124" t="s">
        <v>60</v>
      </c>
      <c r="M6" s="124">
        <v>46092</v>
      </c>
      <c r="N6" s="126" t="s">
        <v>61</v>
      </c>
      <c r="O6" s="126" t="s">
        <v>72</v>
      </c>
      <c r="P6" s="127" t="s">
        <v>87</v>
      </c>
      <c r="Q6" s="90"/>
      <c r="R6" s="128">
        <v>0.2</v>
      </c>
      <c r="S6" s="129">
        <v>0</v>
      </c>
      <c r="T6" s="130" t="str">
        <f>IF(U6="","","#"&amp;(COUNTIF($U$4:$U$254,"&gt;"&amp;U6)+COUNTIF($U$4:U6,U6)))</f>
        <v>#93</v>
      </c>
      <c r="U6" s="131">
        <v>1130300</v>
      </c>
      <c r="V6" s="132">
        <f t="shared" si="1"/>
        <v>807.357142857143</v>
      </c>
      <c r="W6" s="129">
        <v>0</v>
      </c>
      <c r="X6" s="131">
        <v>30548</v>
      </c>
      <c r="Y6" s="132">
        <f t="shared" si="2"/>
        <v>21.82</v>
      </c>
      <c r="Z6" s="146">
        <f t="shared" si="3"/>
        <v>1130300</v>
      </c>
      <c r="AA6" s="147">
        <f t="shared" si="4"/>
        <v>0</v>
      </c>
      <c r="AB6" s="135">
        <v>0.59</v>
      </c>
      <c r="AC6" s="136">
        <v>0.146</v>
      </c>
      <c r="AD6" s="137" t="s">
        <v>63</v>
      </c>
      <c r="AE6" s="138">
        <v>18000</v>
      </c>
      <c r="AF6" s="139">
        <f t="shared" si="5"/>
        <v>16954.5</v>
      </c>
      <c r="AG6" s="139">
        <f t="shared" si="6"/>
        <v>24220.7142857143</v>
      </c>
      <c r="AH6" s="140" t="s">
        <v>60</v>
      </c>
      <c r="AI6" s="137" t="s">
        <v>73</v>
      </c>
      <c r="AJ6" s="149" t="s">
        <v>74</v>
      </c>
      <c r="AK6" s="137" t="s">
        <v>49</v>
      </c>
      <c r="AL6" s="122" t="s">
        <v>61</v>
      </c>
      <c r="AM6" s="90"/>
      <c r="AN6" s="142">
        <f t="shared" si="7"/>
        <v>2</v>
      </c>
      <c r="AO6" s="125" t="s">
        <v>65</v>
      </c>
      <c r="AP6" s="126" t="s">
        <v>65</v>
      </c>
      <c r="AQ6" s="126" t="s">
        <v>65</v>
      </c>
      <c r="AR6" s="126" t="s">
        <v>65</v>
      </c>
      <c r="AS6" s="126" t="s">
        <v>65</v>
      </c>
      <c r="AT6" s="90"/>
      <c r="AU6" s="151">
        <f>AU4/1400</f>
        <v>189398.790714286</v>
      </c>
      <c r="AV6" s="151">
        <f>AV4/1400</f>
        <v>18.5794342857143</v>
      </c>
      <c r="AW6" s="144">
        <f>COUNTIF(AI:AI,"Active 🚀")</f>
        <v>117</v>
      </c>
      <c r="AX6" s="145">
        <f>AW6/250</f>
        <v>0.468</v>
      </c>
      <c r="AY6" s="152">
        <f>SUM(AB4:AB253)/250</f>
        <v>0.61844</v>
      </c>
      <c r="AZ6" s="144">
        <f>COUNTIF(AL:AL,"⚽")</f>
        <v>3</v>
      </c>
      <c r="BA6" s="144">
        <f>COUNTIF(AL:AL,"🧉")</f>
        <v>3</v>
      </c>
      <c r="BB6" s="144">
        <f>COUNTIF(AL:AL,"⌛")</f>
        <v>110</v>
      </c>
      <c r="BC6" s="144">
        <f>COUNTIF(AL:AL,"❌")</f>
        <v>2</v>
      </c>
      <c r="BD6" s="90"/>
    </row>
    <row r="7" ht="32.25" customHeight="1" spans="2:60">
      <c r="B7" s="90"/>
      <c r="C7" s="118" t="s">
        <v>54</v>
      </c>
      <c r="D7" s="92">
        <v>91411</v>
      </c>
      <c r="E7" s="119" t="s">
        <v>88</v>
      </c>
      <c r="F7" s="120" t="str">
        <f t="shared" si="0"/>
        <v>✅On Non Prioritized ❄️ 👻 📞 Active 🚀 Active 🚀 🏆 🛠️</v>
      </c>
      <c r="G7" s="121" t="s">
        <v>89</v>
      </c>
      <c r="H7" s="122" t="s">
        <v>57</v>
      </c>
      <c r="I7" s="122" t="s">
        <v>90</v>
      </c>
      <c r="J7" s="122">
        <v>5491156201215</v>
      </c>
      <c r="K7" s="123" t="s">
        <v>91</v>
      </c>
      <c r="L7" s="124" t="s">
        <v>60</v>
      </c>
      <c r="M7" s="153">
        <v>46161</v>
      </c>
      <c r="N7" s="126" t="s">
        <v>61</v>
      </c>
      <c r="O7" s="126" t="s">
        <v>72</v>
      </c>
      <c r="P7" s="127" t="s">
        <v>92</v>
      </c>
      <c r="Q7" s="90"/>
      <c r="R7" s="128">
        <v>0.25</v>
      </c>
      <c r="S7" s="129">
        <v>0</v>
      </c>
      <c r="T7" s="130" t="str">
        <f>IF(U7="","","#"&amp;(COUNTIF($U$4:$U$254,"&gt;"&amp;U7)+COUNTIF($U$4:U7,U7)))</f>
        <v>#100</v>
      </c>
      <c r="U7" s="131">
        <v>1066700</v>
      </c>
      <c r="V7" s="132">
        <f t="shared" si="1"/>
        <v>761.928571428571</v>
      </c>
      <c r="W7" s="129">
        <v>0</v>
      </c>
      <c r="X7" s="131">
        <v>10561</v>
      </c>
      <c r="Y7" s="132">
        <f t="shared" si="2"/>
        <v>7.54357142857143</v>
      </c>
      <c r="Z7" s="146">
        <f t="shared" si="3"/>
        <v>1066700</v>
      </c>
      <c r="AA7" s="147">
        <f t="shared" si="4"/>
        <v>0</v>
      </c>
      <c r="AB7" s="135">
        <v>0.5</v>
      </c>
      <c r="AC7" s="136">
        <v>0.253</v>
      </c>
      <c r="AD7" s="137" t="s">
        <v>63</v>
      </c>
      <c r="AE7" s="148">
        <v>15000</v>
      </c>
      <c r="AF7" s="139">
        <f t="shared" si="5"/>
        <v>16000.5</v>
      </c>
      <c r="AG7" s="139">
        <f t="shared" si="6"/>
        <v>22857.8571428571</v>
      </c>
      <c r="AH7" s="149" t="s">
        <v>74</v>
      </c>
      <c r="AI7" s="137" t="s">
        <v>63</v>
      </c>
      <c r="AJ7" s="149" t="s">
        <v>74</v>
      </c>
      <c r="AK7" s="137" t="s">
        <v>49</v>
      </c>
      <c r="AL7" s="122" t="s">
        <v>93</v>
      </c>
      <c r="AM7" s="90"/>
      <c r="AN7" s="142">
        <f t="shared" si="7"/>
        <v>2</v>
      </c>
      <c r="AO7" s="125" t="s">
        <v>65</v>
      </c>
      <c r="AP7" s="126" t="s">
        <v>65</v>
      </c>
      <c r="AQ7" s="126" t="s">
        <v>65</v>
      </c>
      <c r="AR7" s="126" t="s">
        <v>65</v>
      </c>
      <c r="AS7" s="126" t="s">
        <v>65</v>
      </c>
      <c r="AT7" s="90"/>
      <c r="AU7" s="115" t="s">
        <v>94</v>
      </c>
      <c r="AV7" s="154" t="s">
        <v>95</v>
      </c>
      <c r="AW7" s="115" t="s">
        <v>96</v>
      </c>
      <c r="AX7" s="115" t="s">
        <v>97</v>
      </c>
      <c r="AY7" s="155" t="s">
        <v>98</v>
      </c>
      <c r="AZ7" s="155" t="s">
        <v>99</v>
      </c>
      <c r="BA7" s="155" t="s">
        <v>100</v>
      </c>
      <c r="BB7" s="155" t="s">
        <v>65</v>
      </c>
      <c r="BC7" s="156" t="s">
        <v>101</v>
      </c>
      <c r="BD7" s="90"/>
    </row>
    <row r="8" ht="37.5" customHeight="1" spans="2:60">
      <c r="B8" s="90"/>
      <c r="C8" s="118" t="s">
        <v>54</v>
      </c>
      <c r="D8" s="92">
        <v>97771</v>
      </c>
      <c r="E8" s="119" t="s">
        <v>102</v>
      </c>
      <c r="F8" s="120" t="str">
        <f t="shared" si="0"/>
        <v>✅On Non Prioritized ❄️ 👻 📞 Inactive 💤 Inactive 💤 ⏳ 🛠️</v>
      </c>
      <c r="G8" s="121" t="s">
        <v>103</v>
      </c>
      <c r="H8" s="122" t="s">
        <v>57</v>
      </c>
      <c r="I8" s="123" t="s">
        <v>104</v>
      </c>
      <c r="J8" s="123">
        <v>5491144173000</v>
      </c>
      <c r="K8" s="123" t="s">
        <v>60</v>
      </c>
      <c r="L8" s="124" t="s">
        <v>60</v>
      </c>
      <c r="M8" s="124">
        <v>46162</v>
      </c>
      <c r="N8" s="126" t="s">
        <v>61</v>
      </c>
      <c r="O8" s="126" t="s">
        <v>72</v>
      </c>
      <c r="P8" s="127"/>
      <c r="Q8" s="90"/>
      <c r="R8" s="128">
        <v>0.25</v>
      </c>
      <c r="S8" s="129">
        <v>0</v>
      </c>
      <c r="T8" s="130" t="str">
        <f>IF(U8="","","#"&amp;(COUNTIF($U$4:$U$254,"&gt;"&amp;U8)+COUNTIF($U$4:U8,U8)))</f>
        <v>#192</v>
      </c>
      <c r="U8" s="131">
        <v>525500</v>
      </c>
      <c r="V8" s="132">
        <f t="shared" si="1"/>
        <v>375.357142857143</v>
      </c>
      <c r="W8" s="129">
        <v>0</v>
      </c>
      <c r="X8" s="131">
        <v>17516</v>
      </c>
      <c r="Y8" s="132">
        <f t="shared" si="2"/>
        <v>12.5114285714286</v>
      </c>
      <c r="Z8" s="146">
        <f t="shared" si="3"/>
        <v>525500</v>
      </c>
      <c r="AA8" s="147">
        <f t="shared" si="4"/>
        <v>0</v>
      </c>
      <c r="AB8" s="135">
        <v>0.3</v>
      </c>
      <c r="AC8" s="136">
        <v>0.153</v>
      </c>
      <c r="AD8" s="137" t="s">
        <v>73</v>
      </c>
      <c r="AE8" s="148">
        <v>0</v>
      </c>
      <c r="AF8" s="139">
        <f t="shared" si="5"/>
        <v>7882.5</v>
      </c>
      <c r="AG8" s="139">
        <f t="shared" si="6"/>
        <v>11260.7142857143</v>
      </c>
      <c r="AH8" s="149" t="s">
        <v>74</v>
      </c>
      <c r="AI8" s="137" t="s">
        <v>73</v>
      </c>
      <c r="AJ8" s="149" t="s">
        <v>74</v>
      </c>
      <c r="AK8" s="137" t="s">
        <v>49</v>
      </c>
      <c r="AL8" s="122" t="s">
        <v>105</v>
      </c>
      <c r="AM8" s="90"/>
      <c r="AN8" s="142">
        <f t="shared" si="7"/>
        <v>2</v>
      </c>
      <c r="AO8" s="125" t="s">
        <v>65</v>
      </c>
      <c r="AP8" s="126" t="s">
        <v>65</v>
      </c>
      <c r="AQ8" s="126" t="s">
        <v>65</v>
      </c>
      <c r="AR8" s="126" t="s">
        <v>65</v>
      </c>
      <c r="AS8" s="126" t="s">
        <v>65</v>
      </c>
      <c r="AT8" s="90"/>
      <c r="AU8" s="157">
        <f>AU6*3900</f>
        <v>738655283.785714</v>
      </c>
      <c r="AV8" s="157">
        <f>AV6*3900</f>
        <v>72459.7937142857</v>
      </c>
      <c r="AW8" s="144">
        <f>COUNTIF(H:H,"Prioritized 🔥")</f>
        <v>30</v>
      </c>
      <c r="AX8" s="158">
        <f>SUM(AC3:AC253)/250</f>
        <v>0.160308</v>
      </c>
      <c r="AY8" s="159">
        <f>COUNTIFS(AN4:AN299,"&gt;=4,5",AN4:AN299,"&lt;=5")</f>
        <v>0</v>
      </c>
      <c r="AZ8" s="159">
        <f>COUNTIFS(AN4:AN299,"&gt;=4",AN4:AN299,"&lt;4,5")</f>
        <v>0</v>
      </c>
      <c r="BA8" s="159">
        <f>COUNTIFS(AN4:AN299,"&gt;=3",AN4:AN299,"&lt;4")</f>
        <v>0</v>
      </c>
      <c r="BB8" s="159">
        <f>COUNTIFS(AN4:AN299,"&gt;=2",AN4:AN299,"&lt;3")</f>
        <v>249</v>
      </c>
      <c r="BC8" s="160">
        <f>COUNTIFS(AN4:AN299,"&gt;=1",AN4:AN299,"&lt;2")</f>
        <v>1</v>
      </c>
      <c r="BD8" s="90"/>
    </row>
    <row r="9" ht="42" customHeight="1" spans="2:60">
      <c r="B9" s="90"/>
      <c r="C9" s="118" t="s">
        <v>54</v>
      </c>
      <c r="D9" s="92">
        <v>98483</v>
      </c>
      <c r="E9" s="119" t="s">
        <v>106</v>
      </c>
      <c r="F9" s="120" t="str">
        <f t="shared" si="0"/>
        <v>✅On Non Prioritized ❄️ 👻 📞 Inactive 💤 Inactive 💤 👻 🛠️</v>
      </c>
      <c r="G9" s="121" t="s">
        <v>107</v>
      </c>
      <c r="H9" s="122" t="s">
        <v>57</v>
      </c>
      <c r="I9" s="123" t="s">
        <v>108</v>
      </c>
      <c r="J9" s="123">
        <v>5491165657320</v>
      </c>
      <c r="K9" s="123" t="s">
        <v>60</v>
      </c>
      <c r="L9" s="124" t="s">
        <v>60</v>
      </c>
      <c r="M9" s="124">
        <v>46083</v>
      </c>
      <c r="N9" s="126" t="s">
        <v>61</v>
      </c>
      <c r="O9" s="126" t="s">
        <v>72</v>
      </c>
      <c r="P9" s="127" t="s">
        <v>109</v>
      </c>
      <c r="Q9" s="90"/>
      <c r="R9" s="128">
        <v>0.25</v>
      </c>
      <c r="S9" s="129">
        <v>0</v>
      </c>
      <c r="T9" s="130" t="str">
        <f>IF(U9="","","#"&amp;(COUNTIF($U$4:$U$254,"&gt;"&amp;U9)+COUNTIF($U$4:U9,U9)))</f>
        <v>#216</v>
      </c>
      <c r="U9" s="131">
        <v>452262</v>
      </c>
      <c r="V9" s="132">
        <f t="shared" si="1"/>
        <v>323.044285714286</v>
      </c>
      <c r="W9" s="129">
        <v>0</v>
      </c>
      <c r="X9" s="131">
        <v>50251</v>
      </c>
      <c r="Y9" s="132">
        <f t="shared" si="2"/>
        <v>35.8935714285714</v>
      </c>
      <c r="Z9" s="146">
        <f t="shared" si="3"/>
        <v>452262</v>
      </c>
      <c r="AA9" s="147">
        <f t="shared" si="4"/>
        <v>0</v>
      </c>
      <c r="AB9" s="135">
        <v>0.67</v>
      </c>
      <c r="AC9" s="136">
        <v>0.104</v>
      </c>
      <c r="AD9" s="137" t="s">
        <v>73</v>
      </c>
      <c r="AE9" s="148">
        <v>0</v>
      </c>
      <c r="AF9" s="139">
        <f t="shared" si="5"/>
        <v>6783.93</v>
      </c>
      <c r="AG9" s="139">
        <f t="shared" si="6"/>
        <v>9691.32857142857</v>
      </c>
      <c r="AH9" s="149" t="s">
        <v>74</v>
      </c>
      <c r="AI9" s="137" t="s">
        <v>73</v>
      </c>
      <c r="AJ9" s="149" t="s">
        <v>74</v>
      </c>
      <c r="AK9" s="137" t="s">
        <v>49</v>
      </c>
      <c r="AL9" s="122" t="s">
        <v>61</v>
      </c>
      <c r="AM9" s="90"/>
      <c r="AN9" s="142">
        <f t="shared" si="7"/>
        <v>2</v>
      </c>
      <c r="AO9" s="125" t="s">
        <v>65</v>
      </c>
      <c r="AP9" s="126" t="s">
        <v>65</v>
      </c>
      <c r="AQ9" s="126" t="s">
        <v>65</v>
      </c>
      <c r="AR9" s="126" t="s">
        <v>65</v>
      </c>
      <c r="AS9" s="126" t="s">
        <v>65</v>
      </c>
      <c r="AT9" s="90"/>
      <c r="AU9" s="161" t="s">
        <v>110</v>
      </c>
      <c r="AV9" s="162" t="s">
        <v>111</v>
      </c>
      <c r="AW9" s="162" t="s">
        <v>112</v>
      </c>
      <c r="AX9" s="162" t="s">
        <v>113</v>
      </c>
      <c r="AY9" s="162" t="s">
        <v>114</v>
      </c>
      <c r="AZ9" s="163" t="s">
        <v>115</v>
      </c>
      <c r="BA9" s="163"/>
      <c r="BB9" s="163"/>
      <c r="BC9" s="163"/>
      <c r="BD9" s="90"/>
    </row>
    <row r="10" ht="33" customHeight="1" spans="2:60">
      <c r="B10" s="90"/>
      <c r="C10" s="118" t="s">
        <v>54</v>
      </c>
      <c r="D10" s="92">
        <v>98588</v>
      </c>
      <c r="E10" s="119" t="s">
        <v>116</v>
      </c>
      <c r="F10" s="120" t="str">
        <f t="shared" si="0"/>
        <v>✅On Non Prioritized ❄️ 👻 💬 Inactive 💤 Inactive 💤 ⌛ 🛠️</v>
      </c>
      <c r="G10" s="121" t="s">
        <v>117</v>
      </c>
      <c r="H10" s="122" t="s">
        <v>57</v>
      </c>
      <c r="I10" s="123" t="s">
        <v>118</v>
      </c>
      <c r="J10" s="123">
        <v>5491125056182</v>
      </c>
      <c r="K10" s="123" t="s">
        <v>60</v>
      </c>
      <c r="L10" s="124" t="s">
        <v>60</v>
      </c>
      <c r="M10" s="124">
        <v>46062</v>
      </c>
      <c r="N10" s="126" t="s">
        <v>61</v>
      </c>
      <c r="O10" s="126" t="s">
        <v>62</v>
      </c>
      <c r="P10" s="127"/>
      <c r="Q10" s="90"/>
      <c r="R10" s="128">
        <v>0.2</v>
      </c>
      <c r="S10" s="129">
        <v>0</v>
      </c>
      <c r="T10" s="130" t="str">
        <f>IF(U10="","","#"&amp;(COUNTIF($U$4:$U$254,"&gt;"&amp;U10)+COUNTIF($U$4:U10,U10)))</f>
        <v>#246</v>
      </c>
      <c r="U10" s="131">
        <v>319500</v>
      </c>
      <c r="V10" s="132">
        <f t="shared" si="1"/>
        <v>228.214285714286</v>
      </c>
      <c r="W10" s="129">
        <v>0</v>
      </c>
      <c r="X10" s="131">
        <v>53250</v>
      </c>
      <c r="Y10" s="132">
        <f t="shared" si="2"/>
        <v>38.0357142857143</v>
      </c>
      <c r="Z10" s="146">
        <f t="shared" si="3"/>
        <v>319500</v>
      </c>
      <c r="AA10" s="147">
        <f t="shared" si="4"/>
        <v>0</v>
      </c>
      <c r="AB10" s="135">
        <v>0.33</v>
      </c>
      <c r="AC10" s="136">
        <v>0.098</v>
      </c>
      <c r="AD10" s="137" t="s">
        <v>73</v>
      </c>
      <c r="AE10" s="148">
        <v>0</v>
      </c>
      <c r="AF10" s="139">
        <f t="shared" si="5"/>
        <v>4792.5</v>
      </c>
      <c r="AG10" s="139">
        <f t="shared" si="6"/>
        <v>6846.42857142857</v>
      </c>
      <c r="AH10" s="149" t="s">
        <v>74</v>
      </c>
      <c r="AI10" s="137" t="s">
        <v>73</v>
      </c>
      <c r="AJ10" s="149" t="s">
        <v>74</v>
      </c>
      <c r="AK10" s="137" t="s">
        <v>49</v>
      </c>
      <c r="AL10" s="122" t="s">
        <v>64</v>
      </c>
      <c r="AM10" s="90"/>
      <c r="AN10" s="142">
        <f t="shared" si="7"/>
        <v>2</v>
      </c>
      <c r="AO10" s="125" t="s">
        <v>65</v>
      </c>
      <c r="AP10" s="126" t="s">
        <v>65</v>
      </c>
      <c r="AQ10" s="126" t="s">
        <v>65</v>
      </c>
      <c r="AR10" s="126" t="s">
        <v>65</v>
      </c>
      <c r="AS10" s="126" t="s">
        <v>65</v>
      </c>
      <c r="AT10" s="90"/>
      <c r="AU10" s="164">
        <f>SUM(AE4:AE253)*4</f>
        <v>27584580</v>
      </c>
      <c r="AV10" s="165">
        <f>AU10/1400</f>
        <v>19703.2714285714</v>
      </c>
      <c r="AW10" s="166">
        <f>AV10*3900</f>
        <v>76842758.5714286</v>
      </c>
      <c r="AX10" s="167">
        <f>COUNTIF(N:N,"🤝")</f>
        <v>131</v>
      </c>
      <c r="AY10" s="168">
        <f>SUM(R3:R253)/250</f>
        <v>0.21852</v>
      </c>
      <c r="AZ10" s="169">
        <v>0</v>
      </c>
      <c r="BA10" s="170"/>
      <c r="BB10" s="171">
        <f>AZ10/10/4</f>
        <v>0</v>
      </c>
      <c r="BC10" s="172"/>
      <c r="BD10" s="90"/>
      <c r="BH10" s="173"/>
    </row>
    <row r="11" ht="39" customHeight="1" spans="2:60">
      <c r="B11" s="90"/>
      <c r="C11" s="118" t="s">
        <v>54</v>
      </c>
      <c r="D11" s="92">
        <v>98845</v>
      </c>
      <c r="E11" s="119" t="s">
        <v>119</v>
      </c>
      <c r="F11" s="120" t="str">
        <f t="shared" si="0"/>
        <v>✅On Non Prioritized ❄️ 🤝 📞 Active 🚀 Inactive 💤 ⏳ 🛠️</v>
      </c>
      <c r="G11" s="121" t="s">
        <v>89</v>
      </c>
      <c r="H11" s="122" t="s">
        <v>57</v>
      </c>
      <c r="I11" s="123" t="s">
        <v>120</v>
      </c>
      <c r="J11" s="122">
        <v>5491150067732</v>
      </c>
      <c r="K11" s="123" t="s">
        <v>121</v>
      </c>
      <c r="L11" s="124" t="s">
        <v>60</v>
      </c>
      <c r="M11" s="124">
        <v>46162</v>
      </c>
      <c r="N11" s="126" t="s">
        <v>71</v>
      </c>
      <c r="O11" s="126" t="s">
        <v>72</v>
      </c>
      <c r="P11" s="127"/>
      <c r="Q11" s="90"/>
      <c r="R11" s="128">
        <v>0.15</v>
      </c>
      <c r="S11" s="129">
        <v>0</v>
      </c>
      <c r="T11" s="130" t="str">
        <f>IF(U11="","","#"&amp;(COUNTIF($U$4:$U$254,"&gt;"&amp;U11)+COUNTIF($U$4:U11,U11)))</f>
        <v>#17</v>
      </c>
      <c r="U11" s="131">
        <v>2190340</v>
      </c>
      <c r="V11" s="132">
        <f t="shared" si="1"/>
        <v>1564.52857142857</v>
      </c>
      <c r="W11" s="129">
        <v>0</v>
      </c>
      <c r="X11" s="131">
        <v>19046</v>
      </c>
      <c r="Y11" s="132">
        <f t="shared" si="2"/>
        <v>13.6042857142857</v>
      </c>
      <c r="Z11" s="146">
        <f t="shared" si="3"/>
        <v>2190340</v>
      </c>
      <c r="AA11" s="147">
        <f t="shared" si="4"/>
        <v>0</v>
      </c>
      <c r="AB11" s="135">
        <v>0.64</v>
      </c>
      <c r="AC11" s="136">
        <v>0.163</v>
      </c>
      <c r="AD11" s="137" t="s">
        <v>63</v>
      </c>
      <c r="AE11" s="138">
        <v>35000</v>
      </c>
      <c r="AF11" s="139">
        <f t="shared" si="5"/>
        <v>32855.1</v>
      </c>
      <c r="AG11" s="139">
        <f t="shared" si="6"/>
        <v>46935.8571428571</v>
      </c>
      <c r="AH11" s="140" t="s">
        <v>60</v>
      </c>
      <c r="AI11" s="137" t="s">
        <v>73</v>
      </c>
      <c r="AJ11" s="149" t="s">
        <v>74</v>
      </c>
      <c r="AK11" s="137" t="s">
        <v>49</v>
      </c>
      <c r="AL11" s="122" t="s">
        <v>105</v>
      </c>
      <c r="AM11" s="90"/>
      <c r="AN11" s="142">
        <f t="shared" si="7"/>
        <v>2</v>
      </c>
      <c r="AO11" s="125" t="s">
        <v>65</v>
      </c>
      <c r="AP11" s="126" t="s">
        <v>65</v>
      </c>
      <c r="AQ11" s="126" t="s">
        <v>65</v>
      </c>
      <c r="AR11" s="126" t="s">
        <v>65</v>
      </c>
      <c r="AS11" s="126" t="s">
        <v>65</v>
      </c>
      <c r="AT11" s="90"/>
      <c r="AU11" s="174" t="s">
        <v>122</v>
      </c>
      <c r="BD11" s="90"/>
    </row>
    <row r="12" ht="39" customHeight="1" spans="2:60">
      <c r="B12" s="90"/>
      <c r="C12" s="118" t="s">
        <v>54</v>
      </c>
      <c r="D12" s="92">
        <v>99037</v>
      </c>
      <c r="E12" s="175" t="s">
        <v>123</v>
      </c>
      <c r="F12" s="120" t="str">
        <f t="shared" si="0"/>
        <v>✅On Non Prioritized ❄️ 👻 💬 Inactive 💤 Active 🚀 ⌛ 🛠️</v>
      </c>
      <c r="G12" s="121" t="s">
        <v>124</v>
      </c>
      <c r="H12" s="122" t="s">
        <v>57</v>
      </c>
      <c r="I12" s="123" t="s">
        <v>125</v>
      </c>
      <c r="J12" s="122">
        <v>5491138476007</v>
      </c>
      <c r="K12" s="123" t="s">
        <v>126</v>
      </c>
      <c r="L12" s="124" t="s">
        <v>60</v>
      </c>
      <c r="M12" s="124">
        <v>46142</v>
      </c>
      <c r="N12" s="126" t="s">
        <v>61</v>
      </c>
      <c r="O12" s="126" t="s">
        <v>62</v>
      </c>
      <c r="P12" s="127"/>
      <c r="Q12" s="90"/>
      <c r="R12" s="128">
        <v>0.2</v>
      </c>
      <c r="S12" s="129">
        <v>0</v>
      </c>
      <c r="T12" s="130" t="str">
        <f>IF(U12="","","#"&amp;(COUNTIF($U$4:$U$254,"&gt;"&amp;U12)+COUNTIF($U$4:U12,U12)))</f>
        <v>#169</v>
      </c>
      <c r="U12" s="131">
        <v>603175</v>
      </c>
      <c r="V12" s="132">
        <f t="shared" si="1"/>
        <v>430.839285714286</v>
      </c>
      <c r="W12" s="129">
        <v>0</v>
      </c>
      <c r="X12" s="131">
        <v>13403</v>
      </c>
      <c r="Y12" s="132">
        <f t="shared" si="2"/>
        <v>9.57357142857143</v>
      </c>
      <c r="Z12" s="146">
        <f t="shared" si="3"/>
        <v>603175</v>
      </c>
      <c r="AA12" s="147">
        <f t="shared" si="4"/>
        <v>0</v>
      </c>
      <c r="AB12" s="135">
        <v>0.44</v>
      </c>
      <c r="AC12" s="136">
        <v>0.185</v>
      </c>
      <c r="AD12" s="137" t="s">
        <v>73</v>
      </c>
      <c r="AE12" s="148">
        <v>0</v>
      </c>
      <c r="AF12" s="139">
        <f t="shared" si="5"/>
        <v>9047.625</v>
      </c>
      <c r="AG12" s="139">
        <f t="shared" si="6"/>
        <v>12925.1785714286</v>
      </c>
      <c r="AH12" s="149" t="s">
        <v>74</v>
      </c>
      <c r="AI12" s="137" t="s">
        <v>63</v>
      </c>
      <c r="AJ12" s="140" t="s">
        <v>60</v>
      </c>
      <c r="AK12" s="137" t="s">
        <v>49</v>
      </c>
      <c r="AL12" s="122" t="s">
        <v>64</v>
      </c>
      <c r="AM12" s="90"/>
      <c r="AN12" s="142">
        <f t="shared" si="7"/>
        <v>2</v>
      </c>
      <c r="AO12" s="125" t="s">
        <v>65</v>
      </c>
      <c r="AP12" s="126" t="s">
        <v>65</v>
      </c>
      <c r="AQ12" s="126" t="s">
        <v>65</v>
      </c>
      <c r="AR12" s="126" t="s">
        <v>65</v>
      </c>
      <c r="AS12" s="126" t="s">
        <v>65</v>
      </c>
      <c r="AT12" s="90"/>
      <c r="BD12" s="90"/>
    </row>
    <row r="13" ht="39" customHeight="1" spans="2:60">
      <c r="B13" s="90"/>
      <c r="C13" s="118" t="s">
        <v>54</v>
      </c>
      <c r="D13" s="92">
        <v>99110</v>
      </c>
      <c r="E13" s="119" t="s">
        <v>127</v>
      </c>
      <c r="F13" s="120" t="str">
        <f t="shared" si="0"/>
        <v>✅On Non Prioritized ❄️ 👻 💬 Inactive 💤 Inactive 💤 ⌛ 🛠️</v>
      </c>
      <c r="G13" s="121" t="s">
        <v>128</v>
      </c>
      <c r="H13" s="122" t="s">
        <v>57</v>
      </c>
      <c r="I13" s="123" t="s">
        <v>129</v>
      </c>
      <c r="J13" s="122">
        <v>5491130299593</v>
      </c>
      <c r="K13" s="123" t="s">
        <v>130</v>
      </c>
      <c r="L13" s="124" t="s">
        <v>60</v>
      </c>
      <c r="M13" s="124">
        <v>46094</v>
      </c>
      <c r="N13" s="126" t="s">
        <v>61</v>
      </c>
      <c r="O13" s="126" t="s">
        <v>62</v>
      </c>
      <c r="P13" s="127"/>
      <c r="Q13" s="90"/>
      <c r="R13" s="128">
        <v>0.2</v>
      </c>
      <c r="S13" s="129">
        <v>0</v>
      </c>
      <c r="T13" s="130" t="str">
        <f>IF(U13="","","#"&amp;(COUNTIF($U$4:$U$254,"&gt;"&amp;U13)+COUNTIF($U$4:U13,U13)))</f>
        <v>#112</v>
      </c>
      <c r="U13" s="131">
        <v>999300</v>
      </c>
      <c r="V13" s="132">
        <f t="shared" si="1"/>
        <v>713.785714285714</v>
      </c>
      <c r="W13" s="129">
        <v>0</v>
      </c>
      <c r="X13" s="131">
        <v>19594</v>
      </c>
      <c r="Y13" s="132">
        <f t="shared" si="2"/>
        <v>13.9957142857143</v>
      </c>
      <c r="Z13" s="146">
        <f t="shared" si="3"/>
        <v>999300</v>
      </c>
      <c r="AA13" s="147">
        <f t="shared" si="4"/>
        <v>0</v>
      </c>
      <c r="AB13" s="135">
        <v>0.67</v>
      </c>
      <c r="AC13" s="136">
        <v>0.202</v>
      </c>
      <c r="AD13" s="137" t="s">
        <v>73</v>
      </c>
      <c r="AE13" s="148">
        <v>0</v>
      </c>
      <c r="AF13" s="139">
        <f t="shared" si="5"/>
        <v>14989.5</v>
      </c>
      <c r="AG13" s="139">
        <f t="shared" si="6"/>
        <v>21413.5714285714</v>
      </c>
      <c r="AH13" s="149" t="s">
        <v>74</v>
      </c>
      <c r="AI13" s="137" t="s">
        <v>73</v>
      </c>
      <c r="AJ13" s="149" t="s">
        <v>74</v>
      </c>
      <c r="AK13" s="137" t="s">
        <v>49</v>
      </c>
      <c r="AL13" s="122" t="s">
        <v>64</v>
      </c>
      <c r="AM13" s="90"/>
      <c r="AN13" s="142">
        <f t="shared" si="7"/>
        <v>2</v>
      </c>
      <c r="AO13" s="125" t="s">
        <v>65</v>
      </c>
      <c r="AP13" s="126" t="s">
        <v>65</v>
      </c>
      <c r="AQ13" s="126" t="s">
        <v>65</v>
      </c>
      <c r="AR13" s="126" t="s">
        <v>65</v>
      </c>
      <c r="AS13" s="126" t="s">
        <v>65</v>
      </c>
      <c r="AT13" s="90"/>
      <c r="BD13" s="90"/>
    </row>
    <row r="14" ht="39" customHeight="1" spans="2:60">
      <c r="B14" s="90"/>
      <c r="C14" s="118" t="s">
        <v>54</v>
      </c>
      <c r="D14" s="92">
        <v>99130</v>
      </c>
      <c r="E14" s="119" t="s">
        <v>131</v>
      </c>
      <c r="F14" s="120" t="str">
        <f t="shared" si="0"/>
        <v>✅On Non Prioritized ❄️ 🤝 📞 Inactive 💤 Inactive 💤 👻 🛠️</v>
      </c>
      <c r="G14" s="121" t="s">
        <v>132</v>
      </c>
      <c r="H14" s="122" t="s">
        <v>57</v>
      </c>
      <c r="I14" s="123" t="s">
        <v>133</v>
      </c>
      <c r="J14" s="123">
        <v>5491130590574</v>
      </c>
      <c r="K14" s="123" t="s">
        <v>134</v>
      </c>
      <c r="L14" s="124" t="s">
        <v>60</v>
      </c>
      <c r="M14" s="124">
        <v>46146</v>
      </c>
      <c r="N14" s="126" t="s">
        <v>71</v>
      </c>
      <c r="O14" s="126" t="s">
        <v>72</v>
      </c>
      <c r="P14" s="127" t="s">
        <v>135</v>
      </c>
      <c r="Q14" s="90"/>
      <c r="R14" s="128">
        <v>0.2</v>
      </c>
      <c r="S14" s="129">
        <v>0</v>
      </c>
      <c r="T14" s="130" t="str">
        <f>IF(U14="","","#"&amp;(COUNTIF($U$4:$U$254,"&gt;"&amp;U14)+COUNTIF($U$4:U14,U14)))</f>
        <v>#44</v>
      </c>
      <c r="U14" s="131">
        <v>1748700</v>
      </c>
      <c r="V14" s="132">
        <f t="shared" si="1"/>
        <v>1249.07142857143</v>
      </c>
      <c r="W14" s="129">
        <v>0</v>
      </c>
      <c r="X14" s="131">
        <v>26903</v>
      </c>
      <c r="Y14" s="132">
        <f t="shared" si="2"/>
        <v>19.2164285714286</v>
      </c>
      <c r="Z14" s="146">
        <f t="shared" si="3"/>
        <v>1748700</v>
      </c>
      <c r="AA14" s="147">
        <f t="shared" si="4"/>
        <v>0</v>
      </c>
      <c r="AB14" s="135">
        <v>0.75</v>
      </c>
      <c r="AC14" s="136">
        <v>0.308</v>
      </c>
      <c r="AD14" s="137" t="s">
        <v>73</v>
      </c>
      <c r="AE14" s="148">
        <v>0</v>
      </c>
      <c r="AF14" s="139">
        <f t="shared" si="5"/>
        <v>26230.5</v>
      </c>
      <c r="AG14" s="139">
        <f t="shared" si="6"/>
        <v>37472.1428571429</v>
      </c>
      <c r="AH14" s="149" t="s">
        <v>74</v>
      </c>
      <c r="AI14" s="137" t="s">
        <v>73</v>
      </c>
      <c r="AJ14" s="149" t="s">
        <v>74</v>
      </c>
      <c r="AK14" s="137" t="s">
        <v>49</v>
      </c>
      <c r="AL14" s="122" t="s">
        <v>61</v>
      </c>
      <c r="AM14" s="90"/>
      <c r="AN14" s="142">
        <f t="shared" si="7"/>
        <v>2</v>
      </c>
      <c r="AO14" s="125" t="s">
        <v>65</v>
      </c>
      <c r="AP14" s="126" t="s">
        <v>65</v>
      </c>
      <c r="AQ14" s="126" t="s">
        <v>65</v>
      </c>
      <c r="AR14" s="126" t="s">
        <v>65</v>
      </c>
      <c r="AS14" s="126" t="s">
        <v>65</v>
      </c>
      <c r="AT14" s="90"/>
      <c r="BD14" s="90"/>
    </row>
    <row r="15" ht="39" customHeight="1" spans="2:60">
      <c r="B15" s="90"/>
      <c r="C15" s="118" t="s">
        <v>54</v>
      </c>
      <c r="D15" s="92">
        <v>99158</v>
      </c>
      <c r="E15" s="119" t="s">
        <v>136</v>
      </c>
      <c r="F15" s="120" t="str">
        <f t="shared" si="0"/>
        <v>✅On Non Prioritized ❄️ 👻 💬 Active 🚀 Inactive 💤 ⌛ 🛠️</v>
      </c>
      <c r="G15" s="121" t="s">
        <v>137</v>
      </c>
      <c r="H15" s="122" t="s">
        <v>57</v>
      </c>
      <c r="I15" s="123" t="s">
        <v>138</v>
      </c>
      <c r="J15" s="122">
        <v>5491134628588</v>
      </c>
      <c r="K15" s="123" t="s">
        <v>139</v>
      </c>
      <c r="L15" s="124" t="s">
        <v>60</v>
      </c>
      <c r="M15" s="124">
        <v>46100</v>
      </c>
      <c r="N15" s="126" t="s">
        <v>61</v>
      </c>
      <c r="O15" s="126" t="s">
        <v>62</v>
      </c>
      <c r="P15" s="127"/>
      <c r="Q15" s="90"/>
      <c r="R15" s="128">
        <v>0.13</v>
      </c>
      <c r="S15" s="129">
        <v>0</v>
      </c>
      <c r="T15" s="130" t="str">
        <f>IF(U15="","","#"&amp;(COUNTIF($U$4:$U$254,"&gt;"&amp;U15)+COUNTIF($U$4:U15,U15)))</f>
        <v>#184</v>
      </c>
      <c r="U15" s="131">
        <v>552284</v>
      </c>
      <c r="V15" s="132">
        <f t="shared" si="1"/>
        <v>394.488571428571</v>
      </c>
      <c r="W15" s="129">
        <v>0</v>
      </c>
      <c r="X15" s="131">
        <v>22091</v>
      </c>
      <c r="Y15" s="132">
        <f t="shared" si="2"/>
        <v>15.7792857142857</v>
      </c>
      <c r="Z15" s="146">
        <f t="shared" si="3"/>
        <v>552284</v>
      </c>
      <c r="AA15" s="147">
        <f t="shared" si="4"/>
        <v>0</v>
      </c>
      <c r="AB15" s="135">
        <v>0.56</v>
      </c>
      <c r="AC15" s="136">
        <v>0.093</v>
      </c>
      <c r="AD15" s="137" t="s">
        <v>63</v>
      </c>
      <c r="AE15" s="176">
        <v>7013</v>
      </c>
      <c r="AF15" s="139">
        <f t="shared" si="5"/>
        <v>8284.26</v>
      </c>
      <c r="AG15" s="139">
        <f t="shared" si="6"/>
        <v>11834.6571428571</v>
      </c>
      <c r="AH15" s="140" t="s">
        <v>60</v>
      </c>
      <c r="AI15" s="137" t="s">
        <v>73</v>
      </c>
      <c r="AJ15" s="149" t="s">
        <v>74</v>
      </c>
      <c r="AK15" s="137" t="s">
        <v>49</v>
      </c>
      <c r="AL15" s="122" t="s">
        <v>64</v>
      </c>
      <c r="AM15" s="90"/>
      <c r="AN15" s="142">
        <f t="shared" si="7"/>
        <v>2</v>
      </c>
      <c r="AO15" s="125" t="s">
        <v>65</v>
      </c>
      <c r="AP15" s="126" t="s">
        <v>65</v>
      </c>
      <c r="AQ15" s="126" t="s">
        <v>65</v>
      </c>
      <c r="AR15" s="126" t="s">
        <v>65</v>
      </c>
      <c r="AS15" s="126" t="s">
        <v>65</v>
      </c>
      <c r="AT15" s="90"/>
      <c r="BD15" s="90"/>
    </row>
    <row r="16" ht="39" customHeight="1" spans="2:60">
      <c r="B16" s="90"/>
      <c r="C16" s="118" t="s">
        <v>54</v>
      </c>
      <c r="D16" s="92">
        <v>99161</v>
      </c>
      <c r="E16" s="119" t="s">
        <v>140</v>
      </c>
      <c r="F16" s="120" t="str">
        <f t="shared" si="0"/>
        <v>✅On Non Prioritized ❄️ 👻 📞 Active 🚀 Inactive 💤 ⏳ 🛠️</v>
      </c>
      <c r="G16" s="121" t="s">
        <v>107</v>
      </c>
      <c r="H16" s="122" t="s">
        <v>57</v>
      </c>
      <c r="I16" s="123" t="s">
        <v>141</v>
      </c>
      <c r="J16" s="122">
        <v>5491133312247</v>
      </c>
      <c r="K16" s="123" t="s">
        <v>142</v>
      </c>
      <c r="L16" s="124" t="s">
        <v>60</v>
      </c>
      <c r="M16" s="124">
        <v>46160</v>
      </c>
      <c r="N16" s="126" t="s">
        <v>61</v>
      </c>
      <c r="O16" s="126" t="s">
        <v>72</v>
      </c>
      <c r="P16" s="127"/>
      <c r="Q16" s="90"/>
      <c r="R16" s="128">
        <v>0.16</v>
      </c>
      <c r="S16" s="129">
        <v>0</v>
      </c>
      <c r="T16" s="130" t="str">
        <f>IF(U16="","","#"&amp;(COUNTIF($U$4:$U$254,"&gt;"&amp;U16)+COUNTIF($U$4:U16,U16)))</f>
        <v>#74</v>
      </c>
      <c r="U16" s="131">
        <v>1325000</v>
      </c>
      <c r="V16" s="132">
        <f t="shared" si="1"/>
        <v>946.428571428571</v>
      </c>
      <c r="W16" s="129">
        <v>0</v>
      </c>
      <c r="X16" s="131">
        <v>53000</v>
      </c>
      <c r="Y16" s="132">
        <f t="shared" si="2"/>
        <v>37.8571428571429</v>
      </c>
      <c r="Z16" s="146">
        <f t="shared" si="3"/>
        <v>1325000</v>
      </c>
      <c r="AA16" s="147">
        <f t="shared" si="4"/>
        <v>0</v>
      </c>
      <c r="AB16" s="135">
        <v>0.76</v>
      </c>
      <c r="AC16" s="136">
        <v>0.178</v>
      </c>
      <c r="AD16" s="137" t="s">
        <v>63</v>
      </c>
      <c r="AE16" s="176">
        <v>7013</v>
      </c>
      <c r="AF16" s="139">
        <f t="shared" si="5"/>
        <v>19875</v>
      </c>
      <c r="AG16" s="139">
        <f t="shared" si="6"/>
        <v>28392.8571428571</v>
      </c>
      <c r="AH16" s="140" t="s">
        <v>60</v>
      </c>
      <c r="AI16" s="137" t="s">
        <v>73</v>
      </c>
      <c r="AJ16" s="149" t="s">
        <v>74</v>
      </c>
      <c r="AK16" s="137" t="s">
        <v>49</v>
      </c>
      <c r="AL16" s="122" t="s">
        <v>105</v>
      </c>
      <c r="AM16" s="90"/>
      <c r="AN16" s="142">
        <f t="shared" si="7"/>
        <v>2</v>
      </c>
      <c r="AO16" s="125" t="s">
        <v>65</v>
      </c>
      <c r="AP16" s="126" t="s">
        <v>65</v>
      </c>
      <c r="AQ16" s="126" t="s">
        <v>65</v>
      </c>
      <c r="AR16" s="126" t="s">
        <v>65</v>
      </c>
      <c r="AS16" s="126" t="s">
        <v>65</v>
      </c>
      <c r="AT16" s="90"/>
      <c r="BD16" s="90"/>
    </row>
    <row r="17" ht="39" customHeight="1" spans="2:56">
      <c r="B17" s="90"/>
      <c r="C17" s="118" t="s">
        <v>54</v>
      </c>
      <c r="D17" s="92">
        <v>99168</v>
      </c>
      <c r="E17" s="119" t="s">
        <v>143</v>
      </c>
      <c r="F17" s="120" t="str">
        <f t="shared" si="0"/>
        <v>✅On Non Prioritized ❄️ 🤝 💬 Inactive 💤 Active 🚀 ⌛ 🛠️</v>
      </c>
      <c r="G17" s="121" t="s">
        <v>124</v>
      </c>
      <c r="H17" s="122" t="s">
        <v>57</v>
      </c>
      <c r="I17" s="123" t="s">
        <v>144</v>
      </c>
      <c r="J17" s="123">
        <v>5491161625970</v>
      </c>
      <c r="K17" s="123" t="s">
        <v>60</v>
      </c>
      <c r="L17" s="124" t="s">
        <v>60</v>
      </c>
      <c r="M17" s="124">
        <v>46146</v>
      </c>
      <c r="N17" s="126" t="s">
        <v>71</v>
      </c>
      <c r="O17" s="126" t="s">
        <v>62</v>
      </c>
      <c r="P17" s="127"/>
      <c r="Q17" s="90"/>
      <c r="R17" s="128">
        <v>0.25</v>
      </c>
      <c r="S17" s="129">
        <v>0</v>
      </c>
      <c r="T17" s="130" t="str">
        <f>IF(U17="","","#"&amp;(COUNTIF($U$4:$U$254,"&gt;"&amp;U17)+COUNTIF($U$4:U17,U17)))</f>
        <v>#155</v>
      </c>
      <c r="U17" s="131">
        <v>728890</v>
      </c>
      <c r="V17" s="132">
        <f t="shared" si="1"/>
        <v>520.635714285714</v>
      </c>
      <c r="W17" s="129">
        <v>0</v>
      </c>
      <c r="X17" s="131">
        <v>15845</v>
      </c>
      <c r="Y17" s="132">
        <f t="shared" si="2"/>
        <v>11.3178571428571</v>
      </c>
      <c r="Z17" s="146">
        <f t="shared" si="3"/>
        <v>728890</v>
      </c>
      <c r="AA17" s="147">
        <f t="shared" si="4"/>
        <v>0</v>
      </c>
      <c r="AB17" s="135">
        <v>0.48</v>
      </c>
      <c r="AC17" s="136">
        <v>0.1</v>
      </c>
      <c r="AD17" s="137" t="s">
        <v>73</v>
      </c>
      <c r="AE17" s="148">
        <v>0</v>
      </c>
      <c r="AF17" s="139">
        <f t="shared" si="5"/>
        <v>10933.35</v>
      </c>
      <c r="AG17" s="139">
        <f t="shared" si="6"/>
        <v>15619.0714285714</v>
      </c>
      <c r="AH17" s="149" t="s">
        <v>74</v>
      </c>
      <c r="AI17" s="137" t="s">
        <v>63</v>
      </c>
      <c r="AJ17" s="140" t="s">
        <v>60</v>
      </c>
      <c r="AK17" s="137" t="s">
        <v>49</v>
      </c>
      <c r="AL17" s="122" t="s">
        <v>64</v>
      </c>
      <c r="AM17" s="90"/>
      <c r="AN17" s="142">
        <f t="shared" si="7"/>
        <v>2</v>
      </c>
      <c r="AO17" s="125" t="s">
        <v>65</v>
      </c>
      <c r="AP17" s="126" t="s">
        <v>65</v>
      </c>
      <c r="AQ17" s="126" t="s">
        <v>65</v>
      </c>
      <c r="AR17" s="126" t="s">
        <v>65</v>
      </c>
      <c r="AS17" s="126" t="s">
        <v>65</v>
      </c>
      <c r="AT17" s="90"/>
      <c r="BD17" s="90"/>
    </row>
    <row r="18" ht="39" customHeight="1" spans="2:56">
      <c r="B18" s="90"/>
      <c r="C18" s="118" t="s">
        <v>54</v>
      </c>
      <c r="D18" s="92">
        <v>99207</v>
      </c>
      <c r="E18" s="119" t="s">
        <v>145</v>
      </c>
      <c r="F18" s="120" t="str">
        <f t="shared" si="0"/>
        <v>✅On Non Prioritized ❄️ 🤝 💬 Active 🚀 Inactive 💤 ⌛ 🛠️</v>
      </c>
      <c r="G18" s="121" t="s">
        <v>107</v>
      </c>
      <c r="H18" s="122" t="s">
        <v>57</v>
      </c>
      <c r="I18" s="123" t="s">
        <v>146</v>
      </c>
      <c r="J18" s="123">
        <v>5491127728269</v>
      </c>
      <c r="K18" s="123" t="s">
        <v>147</v>
      </c>
      <c r="L18" s="124" t="s">
        <v>60</v>
      </c>
      <c r="M18" s="124">
        <v>46091</v>
      </c>
      <c r="N18" s="126" t="s">
        <v>71</v>
      </c>
      <c r="O18" s="126" t="s">
        <v>62</v>
      </c>
      <c r="P18" s="127"/>
      <c r="Q18" s="90"/>
      <c r="R18" s="128">
        <v>0.2</v>
      </c>
      <c r="S18" s="129">
        <v>0</v>
      </c>
      <c r="T18" s="130" t="str">
        <f>IF(U18="","","#"&amp;(COUNTIF($U$4:$U$254,"&gt;"&amp;U18)+COUNTIF($U$4:U18,U18)))</f>
        <v>#57</v>
      </c>
      <c r="U18" s="131">
        <v>1460600</v>
      </c>
      <c r="V18" s="132">
        <f t="shared" si="1"/>
        <v>1043.28571428571</v>
      </c>
      <c r="W18" s="129">
        <v>0</v>
      </c>
      <c r="X18" s="131">
        <v>12377</v>
      </c>
      <c r="Y18" s="132">
        <f t="shared" si="2"/>
        <v>8.84071428571429</v>
      </c>
      <c r="Z18" s="146">
        <f t="shared" si="3"/>
        <v>1460600</v>
      </c>
      <c r="AA18" s="147">
        <f t="shared" si="4"/>
        <v>0</v>
      </c>
      <c r="AB18" s="135">
        <v>0.58</v>
      </c>
      <c r="AC18" s="136">
        <v>0.076</v>
      </c>
      <c r="AD18" s="137" t="s">
        <v>63</v>
      </c>
      <c r="AE18" s="138">
        <v>30000</v>
      </c>
      <c r="AF18" s="139">
        <f t="shared" si="5"/>
        <v>21909</v>
      </c>
      <c r="AG18" s="139">
        <f t="shared" si="6"/>
        <v>31298.5714285714</v>
      </c>
      <c r="AH18" s="140" t="s">
        <v>60</v>
      </c>
      <c r="AI18" s="137" t="s">
        <v>73</v>
      </c>
      <c r="AJ18" s="149" t="s">
        <v>74</v>
      </c>
      <c r="AK18" s="137" t="s">
        <v>49</v>
      </c>
      <c r="AL18" s="122" t="s">
        <v>64</v>
      </c>
      <c r="AM18" s="90"/>
      <c r="AN18" s="142">
        <f t="shared" si="7"/>
        <v>2</v>
      </c>
      <c r="AO18" s="125" t="s">
        <v>65</v>
      </c>
      <c r="AP18" s="126" t="s">
        <v>65</v>
      </c>
      <c r="AQ18" s="126" t="s">
        <v>65</v>
      </c>
      <c r="AR18" s="126" t="s">
        <v>65</v>
      </c>
      <c r="AS18" s="126" t="s">
        <v>65</v>
      </c>
      <c r="AT18" s="90"/>
      <c r="BD18" s="90"/>
    </row>
    <row r="19" ht="39" customHeight="1" spans="2:56">
      <c r="B19" s="90"/>
      <c r="C19" s="118" t="s">
        <v>54</v>
      </c>
      <c r="D19" s="92">
        <v>99411</v>
      </c>
      <c r="E19" s="119" t="s">
        <v>148</v>
      </c>
      <c r="F19" s="120" t="str">
        <f t="shared" si="0"/>
        <v>✅On Non Prioritized ❄️ 👻 💬 Inactive 💤 Inactive 💤 ⌛ 🛠️</v>
      </c>
      <c r="G19" s="121" t="s">
        <v>124</v>
      </c>
      <c r="H19" s="122" t="s">
        <v>57</v>
      </c>
      <c r="I19" s="123" t="s">
        <v>149</v>
      </c>
      <c r="J19" s="122">
        <v>5491164324507</v>
      </c>
      <c r="K19" s="122" t="s">
        <v>150</v>
      </c>
      <c r="L19" s="124" t="s">
        <v>60</v>
      </c>
      <c r="M19" s="124">
        <v>46141</v>
      </c>
      <c r="N19" s="126" t="s">
        <v>61</v>
      </c>
      <c r="O19" s="126" t="s">
        <v>62</v>
      </c>
      <c r="P19" s="127"/>
      <c r="Q19" s="90"/>
      <c r="R19" s="128">
        <v>0.25</v>
      </c>
      <c r="S19" s="129">
        <v>0</v>
      </c>
      <c r="T19" s="130" t="str">
        <f>IF(U19="","","#"&amp;(COUNTIF($U$4:$U$254,"&gt;"&amp;U19)+COUNTIF($U$4:U19,U19)))</f>
        <v>#239</v>
      </c>
      <c r="U19" s="131">
        <v>368709</v>
      </c>
      <c r="V19" s="132">
        <f t="shared" si="1"/>
        <v>263.363571428571</v>
      </c>
      <c r="W19" s="129">
        <v>0</v>
      </c>
      <c r="X19" s="131">
        <v>14181</v>
      </c>
      <c r="Y19" s="132">
        <f t="shared" si="2"/>
        <v>10.1292857142857</v>
      </c>
      <c r="Z19" s="146">
        <f t="shared" si="3"/>
        <v>368709</v>
      </c>
      <c r="AA19" s="147">
        <f t="shared" si="4"/>
        <v>0</v>
      </c>
      <c r="AB19" s="135">
        <v>0.62</v>
      </c>
      <c r="AC19" s="136">
        <v>0.148</v>
      </c>
      <c r="AD19" s="137" t="s">
        <v>73</v>
      </c>
      <c r="AE19" s="148">
        <v>0</v>
      </c>
      <c r="AF19" s="139">
        <f t="shared" si="5"/>
        <v>5530.635</v>
      </c>
      <c r="AG19" s="139">
        <f t="shared" si="6"/>
        <v>7900.90714285714</v>
      </c>
      <c r="AH19" s="149" t="s">
        <v>74</v>
      </c>
      <c r="AI19" s="137" t="s">
        <v>73</v>
      </c>
      <c r="AJ19" s="149" t="s">
        <v>74</v>
      </c>
      <c r="AK19" s="137" t="s">
        <v>49</v>
      </c>
      <c r="AL19" s="122" t="s">
        <v>64</v>
      </c>
      <c r="AM19" s="90"/>
      <c r="AN19" s="142">
        <f t="shared" si="7"/>
        <v>2</v>
      </c>
      <c r="AO19" s="125" t="s">
        <v>65</v>
      </c>
      <c r="AP19" s="126" t="s">
        <v>65</v>
      </c>
      <c r="AQ19" s="126" t="s">
        <v>65</v>
      </c>
      <c r="AR19" s="126" t="s">
        <v>65</v>
      </c>
      <c r="AS19" s="126" t="s">
        <v>65</v>
      </c>
      <c r="AT19" s="90"/>
      <c r="AU19" s="177"/>
      <c r="AV19" s="177"/>
      <c r="AW19" s="177"/>
      <c r="AX19" s="177"/>
      <c r="AY19" s="177"/>
      <c r="AZ19" s="177"/>
      <c r="BA19" s="177"/>
      <c r="BB19" s="177"/>
      <c r="BC19" s="177"/>
      <c r="BD19" s="90"/>
    </row>
    <row r="20" ht="39" customHeight="1" spans="2:56">
      <c r="B20" s="90"/>
      <c r="C20" s="118" t="s">
        <v>54</v>
      </c>
      <c r="D20" s="92">
        <v>99420</v>
      </c>
      <c r="E20" s="119" t="s">
        <v>151</v>
      </c>
      <c r="F20" s="120" t="str">
        <f t="shared" si="0"/>
        <v>✅On Non Prioritized ❄️ 🤝 📞 Inactive 💤 Inactive 💤 👻 🛠️</v>
      </c>
      <c r="G20" s="121" t="s">
        <v>107</v>
      </c>
      <c r="H20" s="122" t="s">
        <v>57</v>
      </c>
      <c r="I20" s="123" t="s">
        <v>152</v>
      </c>
      <c r="J20" s="122">
        <v>5491173620312</v>
      </c>
      <c r="K20" s="123" t="s">
        <v>153</v>
      </c>
      <c r="L20" s="124" t="s">
        <v>60</v>
      </c>
      <c r="M20" s="124">
        <v>46156</v>
      </c>
      <c r="N20" s="126" t="s">
        <v>71</v>
      </c>
      <c r="O20" s="126" t="s">
        <v>72</v>
      </c>
      <c r="P20" s="127" t="s">
        <v>154</v>
      </c>
      <c r="Q20" s="90"/>
      <c r="R20" s="128">
        <v>0.25</v>
      </c>
      <c r="S20" s="129">
        <v>0</v>
      </c>
      <c r="T20" s="130" t="str">
        <f>IF(U20="","","#"&amp;(COUNTIF($U$4:$U$254,"&gt;"&amp;U20)+COUNTIF($U$4:U20,U20)))</f>
        <v>#165</v>
      </c>
      <c r="U20" s="131">
        <v>628487</v>
      </c>
      <c r="V20" s="132">
        <f t="shared" si="1"/>
        <v>448.919285714286</v>
      </c>
      <c r="W20" s="129">
        <v>0</v>
      </c>
      <c r="X20" s="131">
        <v>16986</v>
      </c>
      <c r="Y20" s="132">
        <f t="shared" si="2"/>
        <v>12.1328571428571</v>
      </c>
      <c r="Z20" s="146">
        <f t="shared" si="3"/>
        <v>628487</v>
      </c>
      <c r="AA20" s="147">
        <f t="shared" si="4"/>
        <v>0</v>
      </c>
      <c r="AB20" s="135">
        <v>0.51</v>
      </c>
      <c r="AC20" s="136">
        <v>0.124</v>
      </c>
      <c r="AD20" s="137" t="s">
        <v>73</v>
      </c>
      <c r="AE20" s="148">
        <v>0</v>
      </c>
      <c r="AF20" s="139">
        <f t="shared" si="5"/>
        <v>9427.305</v>
      </c>
      <c r="AG20" s="139">
        <f t="shared" si="6"/>
        <v>13467.5785714286</v>
      </c>
      <c r="AH20" s="149" t="s">
        <v>74</v>
      </c>
      <c r="AI20" s="137" t="s">
        <v>73</v>
      </c>
      <c r="AJ20" s="149" t="s">
        <v>74</v>
      </c>
      <c r="AK20" s="137" t="s">
        <v>49</v>
      </c>
      <c r="AL20" s="122" t="s">
        <v>61</v>
      </c>
      <c r="AM20" s="90"/>
      <c r="AN20" s="142">
        <f t="shared" si="7"/>
        <v>2</v>
      </c>
      <c r="AO20" s="125" t="s">
        <v>65</v>
      </c>
      <c r="AP20" s="126" t="s">
        <v>65</v>
      </c>
      <c r="AQ20" s="126" t="s">
        <v>65</v>
      </c>
      <c r="AR20" s="126" t="s">
        <v>65</v>
      </c>
      <c r="AS20" s="126" t="s">
        <v>65</v>
      </c>
      <c r="AT20" s="90"/>
      <c r="AU20" s="177"/>
      <c r="AV20" s="177"/>
      <c r="AW20" s="177"/>
      <c r="AX20" s="177"/>
      <c r="AY20" s="177"/>
      <c r="AZ20" s="177"/>
      <c r="BA20" s="177"/>
      <c r="BB20" s="177"/>
      <c r="BC20" s="177"/>
      <c r="BD20" s="90"/>
    </row>
    <row r="21" ht="39" customHeight="1" spans="2:56">
      <c r="B21" s="90"/>
      <c r="C21" s="118" t="s">
        <v>54</v>
      </c>
      <c r="D21" s="92">
        <v>99450</v>
      </c>
      <c r="E21" s="119" t="s">
        <v>155</v>
      </c>
      <c r="F21" s="120" t="str">
        <f t="shared" si="0"/>
        <v>✅On Non Prioritized ❄️ 👻 📞 Active 🚀 Active 🚀 ✅ 🛠️</v>
      </c>
      <c r="G21" s="121" t="s">
        <v>156</v>
      </c>
      <c r="H21" s="122" t="s">
        <v>57</v>
      </c>
      <c r="I21" s="123" t="s">
        <v>157</v>
      </c>
      <c r="J21" s="122">
        <v>5491155751125</v>
      </c>
      <c r="K21" s="123" t="s">
        <v>158</v>
      </c>
      <c r="L21" s="124" t="s">
        <v>60</v>
      </c>
      <c r="M21" s="124">
        <v>46169</v>
      </c>
      <c r="N21" s="126" t="s">
        <v>61</v>
      </c>
      <c r="O21" s="126" t="s">
        <v>72</v>
      </c>
      <c r="P21" s="127" t="s">
        <v>159</v>
      </c>
      <c r="Q21" s="90"/>
      <c r="R21" s="128">
        <v>0.15</v>
      </c>
      <c r="S21" s="129">
        <v>0</v>
      </c>
      <c r="T21" s="130" t="str">
        <f>IF(U21="","","#"&amp;(COUNTIF($U$4:$U$254,"&gt;"&amp;U21)+COUNTIF($U$4:U21,U21)))</f>
        <v>#113</v>
      </c>
      <c r="U21" s="131">
        <v>995650</v>
      </c>
      <c r="V21" s="132">
        <f t="shared" si="1"/>
        <v>711.178571428571</v>
      </c>
      <c r="W21" s="129">
        <v>0</v>
      </c>
      <c r="X21" s="131">
        <v>18102</v>
      </c>
      <c r="Y21" s="132">
        <f t="shared" si="2"/>
        <v>12.93</v>
      </c>
      <c r="Z21" s="146">
        <f t="shared" si="3"/>
        <v>995650</v>
      </c>
      <c r="AA21" s="147">
        <f t="shared" si="4"/>
        <v>0</v>
      </c>
      <c r="AB21" s="135">
        <v>0.29</v>
      </c>
      <c r="AC21" s="136">
        <v>0.135</v>
      </c>
      <c r="AD21" s="137" t="s">
        <v>63</v>
      </c>
      <c r="AE21" s="176">
        <v>9000</v>
      </c>
      <c r="AF21" s="139">
        <f t="shared" si="5"/>
        <v>14934.75</v>
      </c>
      <c r="AG21" s="139">
        <f t="shared" si="6"/>
        <v>21335.3571428571</v>
      </c>
      <c r="AH21" s="140" t="s">
        <v>60</v>
      </c>
      <c r="AI21" s="137" t="s">
        <v>63</v>
      </c>
      <c r="AJ21" s="140" t="s">
        <v>60</v>
      </c>
      <c r="AK21" s="137" t="s">
        <v>49</v>
      </c>
      <c r="AL21" s="122" t="s">
        <v>160</v>
      </c>
      <c r="AM21" s="90"/>
      <c r="AN21" s="142">
        <f t="shared" si="7"/>
        <v>2</v>
      </c>
      <c r="AO21" s="125" t="s">
        <v>65</v>
      </c>
      <c r="AP21" s="126" t="s">
        <v>65</v>
      </c>
      <c r="AQ21" s="126" t="s">
        <v>65</v>
      </c>
      <c r="AR21" s="126" t="s">
        <v>65</v>
      </c>
      <c r="AS21" s="126" t="s">
        <v>65</v>
      </c>
      <c r="AT21" s="90"/>
      <c r="AU21" s="177"/>
      <c r="AV21" s="177"/>
      <c r="AW21" s="177"/>
      <c r="AX21" s="177"/>
      <c r="AY21" s="177"/>
      <c r="AZ21" s="177"/>
      <c r="BA21" s="177"/>
      <c r="BB21" s="177"/>
      <c r="BC21" s="177"/>
      <c r="BD21" s="90"/>
    </row>
    <row r="22" ht="39" customHeight="1" spans="2:56">
      <c r="B22" s="90"/>
      <c r="C22" s="118" t="s">
        <v>54</v>
      </c>
      <c r="D22" s="92">
        <v>99476</v>
      </c>
      <c r="E22" s="119" t="s">
        <v>161</v>
      </c>
      <c r="F22" s="120" t="str">
        <f t="shared" si="0"/>
        <v>✅On Non Prioritized ❄️ 🤝 📞 Inactive 💤 Active 🚀 👻 🛠️</v>
      </c>
      <c r="G22" s="121" t="s">
        <v>107</v>
      </c>
      <c r="H22" s="122" t="s">
        <v>57</v>
      </c>
      <c r="I22" s="123" t="s">
        <v>162</v>
      </c>
      <c r="J22" s="123">
        <v>5491134879545</v>
      </c>
      <c r="K22" s="123" t="s">
        <v>163</v>
      </c>
      <c r="L22" s="124" t="s">
        <v>60</v>
      </c>
      <c r="M22" s="124">
        <v>46141</v>
      </c>
      <c r="N22" s="126" t="s">
        <v>71</v>
      </c>
      <c r="O22" s="126" t="s">
        <v>72</v>
      </c>
      <c r="P22" s="127"/>
      <c r="Q22" s="90"/>
      <c r="R22" s="128">
        <v>0.2</v>
      </c>
      <c r="S22" s="129">
        <v>0</v>
      </c>
      <c r="T22" s="130" t="str">
        <f>IF(U22="","","#"&amp;(COUNTIF($U$4:$U$254,"&gt;"&amp;U22)+COUNTIF($U$4:U22,U22)))</f>
        <v>#191</v>
      </c>
      <c r="U22" s="131">
        <v>528075</v>
      </c>
      <c r="V22" s="132">
        <f t="shared" si="1"/>
        <v>377.196428571429</v>
      </c>
      <c r="W22" s="129">
        <v>0</v>
      </c>
      <c r="X22" s="131">
        <v>33004</v>
      </c>
      <c r="Y22" s="132">
        <f t="shared" si="2"/>
        <v>23.5742857142857</v>
      </c>
      <c r="Z22" s="146">
        <f t="shared" si="3"/>
        <v>528075</v>
      </c>
      <c r="AA22" s="147">
        <f t="shared" si="4"/>
        <v>0</v>
      </c>
      <c r="AB22" s="135">
        <v>0.5</v>
      </c>
      <c r="AC22" s="136">
        <v>0.119</v>
      </c>
      <c r="AD22" s="137" t="s">
        <v>73</v>
      </c>
      <c r="AE22" s="148">
        <v>0</v>
      </c>
      <c r="AF22" s="139">
        <f t="shared" si="5"/>
        <v>7921.125</v>
      </c>
      <c r="AG22" s="139">
        <f t="shared" si="6"/>
        <v>11315.8928571429</v>
      </c>
      <c r="AH22" s="149" t="s">
        <v>74</v>
      </c>
      <c r="AI22" s="137" t="s">
        <v>63</v>
      </c>
      <c r="AJ22" s="140" t="s">
        <v>60</v>
      </c>
      <c r="AK22" s="137" t="s">
        <v>49</v>
      </c>
      <c r="AL22" s="122" t="s">
        <v>61</v>
      </c>
      <c r="AM22" s="90"/>
      <c r="AN22" s="142">
        <f t="shared" si="7"/>
        <v>2</v>
      </c>
      <c r="AO22" s="125" t="s">
        <v>65</v>
      </c>
      <c r="AP22" s="126" t="s">
        <v>65</v>
      </c>
      <c r="AQ22" s="126" t="s">
        <v>65</v>
      </c>
      <c r="AR22" s="126" t="s">
        <v>65</v>
      </c>
      <c r="AS22" s="126" t="s">
        <v>65</v>
      </c>
      <c r="AT22" s="90"/>
      <c r="AU22" s="177"/>
      <c r="AV22" s="177"/>
      <c r="AW22" s="177"/>
      <c r="AX22" s="177"/>
      <c r="AY22" s="177"/>
      <c r="AZ22" s="177"/>
      <c r="BA22" s="177"/>
      <c r="BB22" s="177"/>
      <c r="BC22" s="177"/>
      <c r="BD22" s="90"/>
    </row>
    <row r="23" ht="39" customHeight="1" spans="2:56">
      <c r="B23" s="90"/>
      <c r="C23" s="118" t="s">
        <v>54</v>
      </c>
      <c r="D23" s="92">
        <v>99495</v>
      </c>
      <c r="E23" s="119" t="s">
        <v>164</v>
      </c>
      <c r="F23" s="120" t="str">
        <f t="shared" si="0"/>
        <v>✅On Non Prioritized ❄️ 👻 💬 Inactive 💤 Inactive 💤 ✅ 🛠️</v>
      </c>
      <c r="G23" s="121" t="s">
        <v>165</v>
      </c>
      <c r="H23" s="122" t="s">
        <v>57</v>
      </c>
      <c r="I23" s="123" t="s">
        <v>166</v>
      </c>
      <c r="J23" s="123">
        <v>5491149278621</v>
      </c>
      <c r="K23" s="123" t="s">
        <v>167</v>
      </c>
      <c r="L23" s="124" t="s">
        <v>60</v>
      </c>
      <c r="M23" s="124">
        <v>46170</v>
      </c>
      <c r="N23" s="126" t="s">
        <v>61</v>
      </c>
      <c r="O23" s="126" t="s">
        <v>62</v>
      </c>
      <c r="P23" s="127" t="s">
        <v>168</v>
      </c>
      <c r="Q23" s="90"/>
      <c r="R23" s="128">
        <v>0.2</v>
      </c>
      <c r="S23" s="129">
        <v>0</v>
      </c>
      <c r="T23" s="130" t="str">
        <f>IF(U23="","","#"&amp;(COUNTIF($U$4:$U$254,"&gt;"&amp;U23)+COUNTIF($U$4:U23,U23)))</f>
        <v>#158</v>
      </c>
      <c r="U23" s="131">
        <v>704850</v>
      </c>
      <c r="V23" s="132">
        <f t="shared" si="1"/>
        <v>503.464285714286</v>
      </c>
      <c r="W23" s="129">
        <v>0</v>
      </c>
      <c r="X23" s="131">
        <v>32038</v>
      </c>
      <c r="Y23" s="132">
        <f t="shared" si="2"/>
        <v>22.8842857142857</v>
      </c>
      <c r="Z23" s="146">
        <f t="shared" si="3"/>
        <v>704850</v>
      </c>
      <c r="AA23" s="147">
        <f t="shared" si="4"/>
        <v>0</v>
      </c>
      <c r="AB23" s="135">
        <v>0.56</v>
      </c>
      <c r="AC23" s="136">
        <v>0.06</v>
      </c>
      <c r="AD23" s="137" t="s">
        <v>73</v>
      </c>
      <c r="AE23" s="148">
        <v>0</v>
      </c>
      <c r="AF23" s="139">
        <f t="shared" si="5"/>
        <v>10572.75</v>
      </c>
      <c r="AG23" s="139">
        <f t="shared" si="6"/>
        <v>15103.9285714286</v>
      </c>
      <c r="AH23" s="149" t="s">
        <v>74</v>
      </c>
      <c r="AI23" s="137" t="s">
        <v>73</v>
      </c>
      <c r="AJ23" s="149" t="s">
        <v>74</v>
      </c>
      <c r="AK23" s="137" t="s">
        <v>49</v>
      </c>
      <c r="AL23" s="122" t="s">
        <v>160</v>
      </c>
      <c r="AM23" s="90"/>
      <c r="AN23" s="142">
        <f t="shared" si="7"/>
        <v>2</v>
      </c>
      <c r="AO23" s="125" t="s">
        <v>65</v>
      </c>
      <c r="AP23" s="126" t="s">
        <v>65</v>
      </c>
      <c r="AQ23" s="126" t="s">
        <v>65</v>
      </c>
      <c r="AR23" s="126" t="s">
        <v>65</v>
      </c>
      <c r="AS23" s="126" t="s">
        <v>65</v>
      </c>
      <c r="AT23" s="90"/>
      <c r="AU23" s="177"/>
      <c r="AV23" s="177"/>
      <c r="AW23" s="177"/>
      <c r="AX23" s="177"/>
      <c r="AY23" s="177"/>
      <c r="AZ23" s="177"/>
      <c r="BA23" s="177"/>
      <c r="BB23" s="177"/>
      <c r="BC23" s="177"/>
      <c r="BD23" s="90"/>
    </row>
    <row r="24" ht="39" customHeight="1" spans="2:56">
      <c r="B24" s="90"/>
      <c r="C24" s="118" t="s">
        <v>54</v>
      </c>
      <c r="D24" s="92">
        <v>99515</v>
      </c>
      <c r="E24" s="119" t="s">
        <v>169</v>
      </c>
      <c r="F24" s="120" t="str">
        <f t="shared" si="0"/>
        <v>✅On Non Prioritized ❄️ 🤝 💬 Inactive 💤 Inactive 💤 ⌛ 🛠️</v>
      </c>
      <c r="G24" s="121" t="s">
        <v>156</v>
      </c>
      <c r="H24" s="122" t="s">
        <v>57</v>
      </c>
      <c r="I24" s="123" t="s">
        <v>170</v>
      </c>
      <c r="J24" s="123">
        <v>5491168950946</v>
      </c>
      <c r="K24" s="123" t="s">
        <v>171</v>
      </c>
      <c r="L24" s="124" t="s">
        <v>60</v>
      </c>
      <c r="M24" s="124">
        <v>46078</v>
      </c>
      <c r="N24" s="126" t="s">
        <v>71</v>
      </c>
      <c r="O24" s="126" t="s">
        <v>62</v>
      </c>
      <c r="P24" s="127"/>
      <c r="Q24" s="90"/>
      <c r="R24" s="128">
        <v>0.15</v>
      </c>
      <c r="S24" s="129">
        <v>0</v>
      </c>
      <c r="T24" s="130" t="str">
        <f>IF(U24="","","#"&amp;(COUNTIF($U$4:$U$254,"&gt;"&amp;U24)+COUNTIF($U$4:U24,U24)))</f>
        <v>#13</v>
      </c>
      <c r="U24" s="131">
        <v>2291480</v>
      </c>
      <c r="V24" s="132">
        <f t="shared" si="1"/>
        <v>1636.77142857143</v>
      </c>
      <c r="W24" s="129">
        <v>0</v>
      </c>
      <c r="X24" s="131">
        <v>15482</v>
      </c>
      <c r="Y24" s="132">
        <f t="shared" si="2"/>
        <v>11.0585714285714</v>
      </c>
      <c r="Z24" s="146">
        <f t="shared" si="3"/>
        <v>2291480</v>
      </c>
      <c r="AA24" s="147">
        <f t="shared" si="4"/>
        <v>0</v>
      </c>
      <c r="AB24" s="135">
        <v>0.51</v>
      </c>
      <c r="AC24" s="136">
        <v>0.244</v>
      </c>
      <c r="AD24" s="137" t="s">
        <v>73</v>
      </c>
      <c r="AE24" s="148">
        <v>0</v>
      </c>
      <c r="AF24" s="139">
        <f t="shared" si="5"/>
        <v>34372.2</v>
      </c>
      <c r="AG24" s="139">
        <f t="shared" si="6"/>
        <v>49103.1428571429</v>
      </c>
      <c r="AH24" s="149" t="s">
        <v>74</v>
      </c>
      <c r="AI24" s="137" t="s">
        <v>73</v>
      </c>
      <c r="AJ24" s="149" t="s">
        <v>74</v>
      </c>
      <c r="AK24" s="137" t="s">
        <v>49</v>
      </c>
      <c r="AL24" s="122" t="s">
        <v>64</v>
      </c>
      <c r="AM24" s="90"/>
      <c r="AN24" s="142">
        <f t="shared" si="7"/>
        <v>2</v>
      </c>
      <c r="AO24" s="125" t="s">
        <v>65</v>
      </c>
      <c r="AP24" s="126" t="s">
        <v>65</v>
      </c>
      <c r="AQ24" s="126" t="s">
        <v>65</v>
      </c>
      <c r="AR24" s="126" t="s">
        <v>65</v>
      </c>
      <c r="AS24" s="126" t="s">
        <v>65</v>
      </c>
      <c r="AT24" s="90"/>
      <c r="AU24" s="177"/>
      <c r="AV24" s="177"/>
      <c r="AW24" s="177"/>
      <c r="AX24" s="177"/>
      <c r="AY24" s="177"/>
      <c r="AZ24" s="177"/>
      <c r="BA24" s="177"/>
      <c r="BB24" s="177"/>
      <c r="BC24" s="177"/>
      <c r="BD24" s="90"/>
    </row>
    <row r="25" ht="39" customHeight="1" spans="2:56">
      <c r="B25" s="90"/>
      <c r="C25" s="118" t="s">
        <v>54</v>
      </c>
      <c r="D25" s="92">
        <v>99538</v>
      </c>
      <c r="E25" s="119" t="s">
        <v>172</v>
      </c>
      <c r="F25" s="120" t="str">
        <f t="shared" si="0"/>
        <v>✅On Non Prioritized ❄️ 🤝 📞 Inactive 💤 Inactive 💤 ✅ 🛠️</v>
      </c>
      <c r="G25" s="121" t="s">
        <v>173</v>
      </c>
      <c r="H25" s="122" t="s">
        <v>57</v>
      </c>
      <c r="I25" s="123" t="s">
        <v>174</v>
      </c>
      <c r="J25" s="122">
        <v>5491169639744</v>
      </c>
      <c r="K25" s="122" t="s">
        <v>175</v>
      </c>
      <c r="L25" s="124" t="s">
        <v>60</v>
      </c>
      <c r="M25" s="124">
        <v>46170</v>
      </c>
      <c r="N25" s="126" t="s">
        <v>71</v>
      </c>
      <c r="O25" s="126" t="s">
        <v>72</v>
      </c>
      <c r="P25" s="127" t="s">
        <v>176</v>
      </c>
      <c r="Q25" s="90"/>
      <c r="R25" s="128">
        <v>0.2</v>
      </c>
      <c r="S25" s="129">
        <v>0</v>
      </c>
      <c r="T25" s="130" t="str">
        <f>IF(U25="","","#"&amp;(COUNTIF($U$4:$U$254,"&gt;"&amp;U25)+COUNTIF($U$4:U25,U25)))</f>
        <v>#204</v>
      </c>
      <c r="U25" s="131">
        <v>498700</v>
      </c>
      <c r="V25" s="132">
        <f t="shared" si="1"/>
        <v>356.214285714286</v>
      </c>
      <c r="W25" s="129">
        <v>0</v>
      </c>
      <c r="X25" s="131">
        <v>19948</v>
      </c>
      <c r="Y25" s="132">
        <f t="shared" si="2"/>
        <v>14.2485714285714</v>
      </c>
      <c r="Z25" s="146">
        <f t="shared" si="3"/>
        <v>498700</v>
      </c>
      <c r="AA25" s="147">
        <f t="shared" si="4"/>
        <v>0</v>
      </c>
      <c r="AB25" s="135">
        <v>0.38</v>
      </c>
      <c r="AC25" s="136">
        <v>0.053</v>
      </c>
      <c r="AD25" s="137" t="s">
        <v>73</v>
      </c>
      <c r="AE25" s="148">
        <v>0</v>
      </c>
      <c r="AF25" s="139">
        <f t="shared" si="5"/>
        <v>7480.5</v>
      </c>
      <c r="AG25" s="139">
        <f t="shared" si="6"/>
        <v>10686.4285714286</v>
      </c>
      <c r="AH25" s="149" t="s">
        <v>74</v>
      </c>
      <c r="AI25" s="137" t="s">
        <v>73</v>
      </c>
      <c r="AJ25" s="149" t="s">
        <v>74</v>
      </c>
      <c r="AK25" s="137" t="s">
        <v>49</v>
      </c>
      <c r="AL25" s="122" t="s">
        <v>160</v>
      </c>
      <c r="AM25" s="90"/>
      <c r="AN25" s="142">
        <f t="shared" si="7"/>
        <v>2</v>
      </c>
      <c r="AO25" s="125" t="s">
        <v>65</v>
      </c>
      <c r="AP25" s="126" t="s">
        <v>65</v>
      </c>
      <c r="AQ25" s="126" t="s">
        <v>65</v>
      </c>
      <c r="AR25" s="126" t="s">
        <v>65</v>
      </c>
      <c r="AS25" s="126" t="s">
        <v>65</v>
      </c>
      <c r="AT25" s="90"/>
      <c r="AU25" s="177"/>
      <c r="AV25" s="177"/>
      <c r="AW25" s="177"/>
      <c r="AX25" s="177"/>
      <c r="AY25" s="177"/>
      <c r="AZ25" s="177"/>
      <c r="BA25" s="177"/>
      <c r="BB25" s="177"/>
      <c r="BC25" s="177"/>
      <c r="BD25" s="90"/>
    </row>
    <row r="26" ht="39" customHeight="1" spans="2:56">
      <c r="B26" s="90"/>
      <c r="C26" s="118" t="s">
        <v>54</v>
      </c>
      <c r="D26" s="92">
        <v>99575</v>
      </c>
      <c r="E26" s="119" t="s">
        <v>177</v>
      </c>
      <c r="F26" s="120" t="str">
        <f t="shared" si="0"/>
        <v>✅On Non Prioritized ❄️ 👻 💬 Inactive 💤 Inactive 💤 ⌛ 🛠️</v>
      </c>
      <c r="G26" s="121" t="s">
        <v>178</v>
      </c>
      <c r="H26" s="122" t="s">
        <v>57</v>
      </c>
      <c r="I26" s="122" t="s">
        <v>179</v>
      </c>
      <c r="J26" s="122">
        <v>5491133115091</v>
      </c>
      <c r="K26" s="123" t="s">
        <v>180</v>
      </c>
      <c r="L26" s="124" t="s">
        <v>60</v>
      </c>
      <c r="M26" s="124">
        <v>46107</v>
      </c>
      <c r="N26" s="126" t="s">
        <v>61</v>
      </c>
      <c r="O26" s="126" t="s">
        <v>62</v>
      </c>
      <c r="P26" s="127"/>
      <c r="Q26" s="90"/>
      <c r="R26" s="128">
        <v>0.15</v>
      </c>
      <c r="S26" s="129">
        <v>0</v>
      </c>
      <c r="T26" s="130" t="str">
        <f>IF(U26="","","#"&amp;(COUNTIF($U$4:$U$254,"&gt;"&amp;U26)+COUNTIF($U$4:U26,U26)))</f>
        <v>#235</v>
      </c>
      <c r="U26" s="131">
        <v>380319</v>
      </c>
      <c r="V26" s="132">
        <f t="shared" si="1"/>
        <v>271.656428571429</v>
      </c>
      <c r="W26" s="129">
        <v>0</v>
      </c>
      <c r="X26" s="131">
        <v>14627</v>
      </c>
      <c r="Y26" s="132">
        <f t="shared" si="2"/>
        <v>10.4478571428571</v>
      </c>
      <c r="Z26" s="146">
        <f t="shared" si="3"/>
        <v>380319</v>
      </c>
      <c r="AA26" s="147">
        <f t="shared" si="4"/>
        <v>0</v>
      </c>
      <c r="AB26" s="135">
        <v>0.42</v>
      </c>
      <c r="AC26" s="136">
        <v>0.138</v>
      </c>
      <c r="AD26" s="137" t="s">
        <v>73</v>
      </c>
      <c r="AE26" s="148">
        <v>0</v>
      </c>
      <c r="AF26" s="139">
        <f t="shared" si="5"/>
        <v>5704.785</v>
      </c>
      <c r="AG26" s="139">
        <f t="shared" si="6"/>
        <v>8149.69285714286</v>
      </c>
      <c r="AH26" s="149" t="s">
        <v>74</v>
      </c>
      <c r="AI26" s="137" t="s">
        <v>73</v>
      </c>
      <c r="AJ26" s="149" t="s">
        <v>74</v>
      </c>
      <c r="AK26" s="137" t="s">
        <v>49</v>
      </c>
      <c r="AL26" s="122" t="s">
        <v>64</v>
      </c>
      <c r="AM26" s="90"/>
      <c r="AN26" s="142">
        <f t="shared" si="7"/>
        <v>2</v>
      </c>
      <c r="AO26" s="125" t="s">
        <v>65</v>
      </c>
      <c r="AP26" s="126" t="s">
        <v>65</v>
      </c>
      <c r="AQ26" s="126" t="s">
        <v>65</v>
      </c>
      <c r="AR26" s="126" t="s">
        <v>65</v>
      </c>
      <c r="AS26" s="126" t="s">
        <v>65</v>
      </c>
      <c r="AT26" s="90"/>
      <c r="AU26" s="177"/>
      <c r="AV26" s="177"/>
      <c r="AW26" s="177"/>
      <c r="AX26" s="177"/>
      <c r="AY26" s="177"/>
      <c r="AZ26" s="177"/>
      <c r="BA26" s="177"/>
      <c r="BB26" s="177"/>
      <c r="BC26" s="177"/>
      <c r="BD26" s="90"/>
    </row>
    <row r="27" ht="39" customHeight="1" spans="2:56">
      <c r="B27" s="90"/>
      <c r="C27" s="118" t="s">
        <v>54</v>
      </c>
      <c r="D27" s="92">
        <v>99597</v>
      </c>
      <c r="E27" s="119" t="s">
        <v>181</v>
      </c>
      <c r="F27" s="120" t="str">
        <f t="shared" si="0"/>
        <v>✅On Non Prioritized ❄️ 👻 💬 Active 🚀 Active 🚀 ⌛ 🛠️</v>
      </c>
      <c r="G27" s="121" t="s">
        <v>117</v>
      </c>
      <c r="H27" s="122" t="s">
        <v>57</v>
      </c>
      <c r="I27" s="123" t="s">
        <v>182</v>
      </c>
      <c r="J27" s="122">
        <v>5491127415236</v>
      </c>
      <c r="K27" s="123" t="s">
        <v>60</v>
      </c>
      <c r="L27" s="124" t="s">
        <v>60</v>
      </c>
      <c r="M27" s="124">
        <v>46137</v>
      </c>
      <c r="N27" s="126" t="s">
        <v>61</v>
      </c>
      <c r="O27" s="126" t="s">
        <v>62</v>
      </c>
      <c r="P27" s="127"/>
      <c r="Q27" s="90"/>
      <c r="R27" s="128">
        <v>0.25</v>
      </c>
      <c r="S27" s="129">
        <v>0</v>
      </c>
      <c r="T27" s="130" t="str">
        <f>IF(U27="","","#"&amp;(COUNTIF($U$4:$U$254,"&gt;"&amp;U27)+COUNTIF($U$4:U27,U27)))</f>
        <v>#219</v>
      </c>
      <c r="U27" s="131">
        <v>444800</v>
      </c>
      <c r="V27" s="132">
        <f t="shared" si="1"/>
        <v>317.714285714286</v>
      </c>
      <c r="W27" s="129">
        <v>0</v>
      </c>
      <c r="X27" s="131">
        <v>23410</v>
      </c>
      <c r="Y27" s="132">
        <f t="shared" si="2"/>
        <v>16.7214285714286</v>
      </c>
      <c r="Z27" s="146">
        <f t="shared" si="3"/>
        <v>444800</v>
      </c>
      <c r="AA27" s="147">
        <f t="shared" si="4"/>
        <v>0</v>
      </c>
      <c r="AB27" s="135">
        <v>0.79</v>
      </c>
      <c r="AC27" s="136">
        <v>0.112</v>
      </c>
      <c r="AD27" s="137" t="s">
        <v>63</v>
      </c>
      <c r="AE27" s="138">
        <v>35632</v>
      </c>
      <c r="AF27" s="139">
        <f t="shared" si="5"/>
        <v>6672</v>
      </c>
      <c r="AG27" s="139">
        <f t="shared" si="6"/>
        <v>9531.42857142857</v>
      </c>
      <c r="AH27" s="140" t="s">
        <v>60</v>
      </c>
      <c r="AI27" s="137" t="s">
        <v>63</v>
      </c>
      <c r="AJ27" s="140" t="s">
        <v>60</v>
      </c>
      <c r="AK27" s="137" t="s">
        <v>49</v>
      </c>
      <c r="AL27" s="122" t="s">
        <v>64</v>
      </c>
      <c r="AM27" s="90"/>
      <c r="AN27" s="142">
        <f t="shared" si="7"/>
        <v>2</v>
      </c>
      <c r="AO27" s="125" t="s">
        <v>65</v>
      </c>
      <c r="AP27" s="126" t="s">
        <v>65</v>
      </c>
      <c r="AQ27" s="126" t="s">
        <v>65</v>
      </c>
      <c r="AR27" s="126" t="s">
        <v>65</v>
      </c>
      <c r="AS27" s="126" t="s">
        <v>65</v>
      </c>
      <c r="AT27" s="90"/>
      <c r="AU27" s="177"/>
      <c r="AV27" s="177"/>
      <c r="AW27" s="177"/>
      <c r="AX27" s="177"/>
      <c r="AY27" s="177"/>
      <c r="AZ27" s="177"/>
      <c r="BA27" s="177"/>
      <c r="BB27" s="177"/>
      <c r="BC27" s="177"/>
      <c r="BD27" s="90"/>
    </row>
    <row r="28" ht="39" customHeight="1" spans="2:56">
      <c r="B28" s="90"/>
      <c r="C28" s="118" t="s">
        <v>54</v>
      </c>
      <c r="D28" s="92">
        <v>99651</v>
      </c>
      <c r="E28" s="119" t="s">
        <v>183</v>
      </c>
      <c r="F28" s="120" t="str">
        <f t="shared" si="0"/>
        <v>✅On Non Prioritized ❄️ 🤝 💬 Active 🚀 Active 🚀 ⌛ 🛠️</v>
      </c>
      <c r="G28" s="121" t="s">
        <v>184</v>
      </c>
      <c r="H28" s="122" t="s">
        <v>57</v>
      </c>
      <c r="I28" s="123" t="s">
        <v>185</v>
      </c>
      <c r="J28" s="122">
        <v>5491125508555</v>
      </c>
      <c r="K28" s="123" t="s">
        <v>60</v>
      </c>
      <c r="L28" s="124" t="s">
        <v>60</v>
      </c>
      <c r="M28" s="124">
        <v>46133</v>
      </c>
      <c r="N28" s="126" t="s">
        <v>71</v>
      </c>
      <c r="O28" s="126" t="s">
        <v>62</v>
      </c>
      <c r="P28" s="127"/>
      <c r="Q28" s="90"/>
      <c r="R28" s="128">
        <v>0.25</v>
      </c>
      <c r="S28" s="129">
        <v>0</v>
      </c>
      <c r="T28" s="130" t="str">
        <f>IF(U28="","","#"&amp;(COUNTIF($U$4:$U$254,"&gt;"&amp;U28)+COUNTIF($U$4:U28,U28)))</f>
        <v>#97</v>
      </c>
      <c r="U28" s="131">
        <v>1083675</v>
      </c>
      <c r="V28" s="132">
        <f t="shared" si="1"/>
        <v>774.053571428571</v>
      </c>
      <c r="W28" s="129">
        <v>0</v>
      </c>
      <c r="X28" s="131">
        <v>30549</v>
      </c>
      <c r="Y28" s="132">
        <f t="shared" si="2"/>
        <v>21.8207142857143</v>
      </c>
      <c r="Z28" s="146">
        <f t="shared" si="3"/>
        <v>1083675</v>
      </c>
      <c r="AA28" s="147">
        <f t="shared" si="4"/>
        <v>0</v>
      </c>
      <c r="AB28" s="135">
        <v>0.33</v>
      </c>
      <c r="AC28" s="136">
        <v>0.047</v>
      </c>
      <c r="AD28" s="137" t="s">
        <v>63</v>
      </c>
      <c r="AE28" s="138">
        <v>65000</v>
      </c>
      <c r="AF28" s="139">
        <f t="shared" si="5"/>
        <v>16255.125</v>
      </c>
      <c r="AG28" s="139">
        <f t="shared" si="6"/>
        <v>23221.6071428571</v>
      </c>
      <c r="AH28" s="140" t="s">
        <v>60</v>
      </c>
      <c r="AI28" s="137" t="s">
        <v>63</v>
      </c>
      <c r="AJ28" s="140" t="s">
        <v>60</v>
      </c>
      <c r="AK28" s="137" t="s">
        <v>49</v>
      </c>
      <c r="AL28" s="122" t="s">
        <v>64</v>
      </c>
      <c r="AM28" s="90"/>
      <c r="AN28" s="142">
        <f t="shared" si="7"/>
        <v>2</v>
      </c>
      <c r="AO28" s="125" t="s">
        <v>65</v>
      </c>
      <c r="AP28" s="126" t="s">
        <v>65</v>
      </c>
      <c r="AQ28" s="126" t="s">
        <v>65</v>
      </c>
      <c r="AR28" s="126" t="s">
        <v>65</v>
      </c>
      <c r="AS28" s="126" t="s">
        <v>65</v>
      </c>
      <c r="AT28" s="90"/>
      <c r="AU28" s="177"/>
      <c r="AV28" s="177"/>
      <c r="AW28" s="177"/>
      <c r="AX28" s="177"/>
      <c r="AY28" s="177"/>
      <c r="AZ28" s="177"/>
      <c r="BA28" s="177"/>
      <c r="BB28" s="177"/>
      <c r="BC28" s="177"/>
      <c r="BD28" s="90"/>
    </row>
    <row r="29" ht="39" customHeight="1" spans="2:56">
      <c r="B29" s="90"/>
      <c r="C29" s="118" t="s">
        <v>54</v>
      </c>
      <c r="D29" s="92">
        <v>82481</v>
      </c>
      <c r="E29" s="119" t="s">
        <v>186</v>
      </c>
      <c r="F29" s="120" t="str">
        <f t="shared" si="0"/>
        <v>✅On Non Prioritized ❄️ 👻 📞 Active 🚀 Active 🚀 ✅ 🛠️</v>
      </c>
      <c r="G29" s="121" t="s">
        <v>107</v>
      </c>
      <c r="H29" s="122" t="s">
        <v>57</v>
      </c>
      <c r="I29" s="123" t="s">
        <v>187</v>
      </c>
      <c r="J29" s="122">
        <v>5491140884814</v>
      </c>
      <c r="K29" s="122" t="s">
        <v>188</v>
      </c>
      <c r="L29" s="124" t="s">
        <v>60</v>
      </c>
      <c r="M29" s="124">
        <v>46168</v>
      </c>
      <c r="N29" s="126" t="s">
        <v>61</v>
      </c>
      <c r="O29" s="126" t="s">
        <v>72</v>
      </c>
      <c r="P29" s="127"/>
      <c r="Q29" s="90"/>
      <c r="R29" s="128">
        <v>0.23</v>
      </c>
      <c r="S29" s="129">
        <v>0</v>
      </c>
      <c r="T29" s="130" t="str">
        <f>IF(U29="","","#"&amp;(COUNTIF($U$4:$U$254,"&gt;"&amp;U29)+COUNTIF($U$4:U29,U29)))</f>
        <v>#4</v>
      </c>
      <c r="U29" s="131">
        <v>2545442</v>
      </c>
      <c r="V29" s="132">
        <f t="shared" si="1"/>
        <v>1818.17285714286</v>
      </c>
      <c r="W29" s="129">
        <v>0</v>
      </c>
      <c r="X29" s="131">
        <v>41055</v>
      </c>
      <c r="Y29" s="132">
        <f t="shared" si="2"/>
        <v>29.325</v>
      </c>
      <c r="Z29" s="146">
        <f t="shared" si="3"/>
        <v>2545442</v>
      </c>
      <c r="AA29" s="147">
        <f t="shared" si="4"/>
        <v>0</v>
      </c>
      <c r="AB29" s="135">
        <v>0.67</v>
      </c>
      <c r="AC29" s="136">
        <v>0.088</v>
      </c>
      <c r="AD29" s="137" t="s">
        <v>63</v>
      </c>
      <c r="AE29" s="138">
        <v>70000</v>
      </c>
      <c r="AF29" s="139">
        <f t="shared" si="5"/>
        <v>38181.63</v>
      </c>
      <c r="AG29" s="139">
        <f t="shared" si="6"/>
        <v>54545.1857142857</v>
      </c>
      <c r="AH29" s="140" t="s">
        <v>60</v>
      </c>
      <c r="AI29" s="137" t="s">
        <v>63</v>
      </c>
      <c r="AJ29" s="140" t="s">
        <v>60</v>
      </c>
      <c r="AK29" s="137" t="s">
        <v>49</v>
      </c>
      <c r="AL29" s="122" t="s">
        <v>160</v>
      </c>
      <c r="AM29" s="90"/>
      <c r="AN29" s="142">
        <f t="shared" si="7"/>
        <v>2</v>
      </c>
      <c r="AO29" s="125" t="s">
        <v>65</v>
      </c>
      <c r="AP29" s="126" t="s">
        <v>65</v>
      </c>
      <c r="AQ29" s="126" t="s">
        <v>65</v>
      </c>
      <c r="AR29" s="126" t="s">
        <v>65</v>
      </c>
      <c r="AS29" s="126" t="s">
        <v>65</v>
      </c>
      <c r="AT29" s="90"/>
      <c r="AU29" s="177"/>
      <c r="AV29" s="177"/>
      <c r="AW29" s="177"/>
      <c r="AX29" s="177"/>
      <c r="AY29" s="177"/>
      <c r="AZ29" s="177"/>
      <c r="BA29" s="177"/>
      <c r="BB29" s="177"/>
      <c r="BC29" s="177"/>
      <c r="BD29" s="90"/>
    </row>
    <row r="30" ht="39" customHeight="1" spans="2:56">
      <c r="B30" s="90"/>
      <c r="C30" s="118" t="s">
        <v>54</v>
      </c>
      <c r="D30" s="92">
        <v>65184</v>
      </c>
      <c r="E30" s="119" t="s">
        <v>189</v>
      </c>
      <c r="F30" s="120" t="str">
        <f t="shared" si="0"/>
        <v>✅On Non Prioritized ❄️ 🤝 📞 Active 🚀 Active 🚀 ⏳ 🛠️</v>
      </c>
      <c r="G30" s="121" t="s">
        <v>190</v>
      </c>
      <c r="H30" s="122" t="s">
        <v>57</v>
      </c>
      <c r="I30" s="123" t="s">
        <v>191</v>
      </c>
      <c r="J30" s="123">
        <v>5491156108850</v>
      </c>
      <c r="K30" s="123" t="s">
        <v>192</v>
      </c>
      <c r="L30" s="124" t="s">
        <v>60</v>
      </c>
      <c r="M30" s="124">
        <v>46160</v>
      </c>
      <c r="N30" s="126" t="s">
        <v>71</v>
      </c>
      <c r="O30" s="126" t="s">
        <v>72</v>
      </c>
      <c r="P30" s="127"/>
      <c r="Q30" s="90"/>
      <c r="R30" s="128">
        <v>0.25</v>
      </c>
      <c r="S30" s="129">
        <v>0</v>
      </c>
      <c r="T30" s="130" t="str">
        <f>IF(U30="","","#"&amp;(COUNTIF($U$4:$U$254,"&gt;"&amp;U30)+COUNTIF($U$4:U30,U30)))</f>
        <v>#22</v>
      </c>
      <c r="U30" s="131">
        <v>2152812</v>
      </c>
      <c r="V30" s="132">
        <f t="shared" si="1"/>
        <v>1537.72285714286</v>
      </c>
      <c r="W30" s="129">
        <v>0</v>
      </c>
      <c r="X30" s="131">
        <v>9122</v>
      </c>
      <c r="Y30" s="132">
        <f t="shared" si="2"/>
        <v>6.51571428571429</v>
      </c>
      <c r="Z30" s="146">
        <f t="shared" si="3"/>
        <v>2152812</v>
      </c>
      <c r="AA30" s="147">
        <f t="shared" si="4"/>
        <v>0</v>
      </c>
      <c r="AB30" s="135">
        <v>0.58</v>
      </c>
      <c r="AC30" s="136">
        <v>0.189</v>
      </c>
      <c r="AD30" s="137" t="s">
        <v>63</v>
      </c>
      <c r="AE30" s="138">
        <v>90000</v>
      </c>
      <c r="AF30" s="139">
        <f t="shared" si="5"/>
        <v>32292.18</v>
      </c>
      <c r="AG30" s="139">
        <f t="shared" si="6"/>
        <v>46131.6857142857</v>
      </c>
      <c r="AH30" s="140" t="s">
        <v>60</v>
      </c>
      <c r="AI30" s="137" t="s">
        <v>63</v>
      </c>
      <c r="AJ30" s="140" t="s">
        <v>60</v>
      </c>
      <c r="AK30" s="137" t="s">
        <v>49</v>
      </c>
      <c r="AL30" s="122" t="s">
        <v>105</v>
      </c>
      <c r="AM30" s="90"/>
      <c r="AN30" s="142">
        <f t="shared" si="7"/>
        <v>2</v>
      </c>
      <c r="AO30" s="125" t="s">
        <v>65</v>
      </c>
      <c r="AP30" s="126" t="s">
        <v>65</v>
      </c>
      <c r="AQ30" s="126" t="s">
        <v>65</v>
      </c>
      <c r="AR30" s="126" t="s">
        <v>65</v>
      </c>
      <c r="AS30" s="126" t="s">
        <v>65</v>
      </c>
      <c r="AT30" s="90"/>
      <c r="AU30" s="177"/>
      <c r="AV30" s="177"/>
      <c r="AW30" s="177"/>
      <c r="AX30" s="177"/>
      <c r="AY30" s="177"/>
      <c r="AZ30" s="177"/>
      <c r="BA30" s="177"/>
      <c r="BB30" s="177"/>
      <c r="BC30" s="177"/>
      <c r="BD30" s="90"/>
    </row>
    <row r="31" ht="39" customHeight="1" spans="2:56">
      <c r="B31" s="90"/>
      <c r="C31" s="118" t="s">
        <v>54</v>
      </c>
      <c r="D31" s="92">
        <v>80556</v>
      </c>
      <c r="E31" s="119" t="s">
        <v>193</v>
      </c>
      <c r="F31" s="120" t="str">
        <f t="shared" si="0"/>
        <v>✅On Non Prioritized ❄️ 🤝 📞 Active 🚀 Active 🚀 ⏳ 🛠️</v>
      </c>
      <c r="G31" s="121" t="s">
        <v>194</v>
      </c>
      <c r="H31" s="122" t="s">
        <v>57</v>
      </c>
      <c r="I31" s="123" t="s">
        <v>195</v>
      </c>
      <c r="J31" s="123">
        <v>5491156220350</v>
      </c>
      <c r="K31" s="123" t="s">
        <v>196</v>
      </c>
      <c r="L31" s="124" t="s">
        <v>60</v>
      </c>
      <c r="M31" s="124">
        <v>46160</v>
      </c>
      <c r="N31" s="126" t="s">
        <v>71</v>
      </c>
      <c r="O31" s="126" t="s">
        <v>72</v>
      </c>
      <c r="P31" s="127"/>
      <c r="Q31" s="90"/>
      <c r="R31" s="128">
        <v>0.25</v>
      </c>
      <c r="S31" s="129">
        <v>0</v>
      </c>
      <c r="T31" s="130" t="str">
        <f>IF(U31="","","#"&amp;(COUNTIF($U$4:$U$254,"&gt;"&amp;U31)+COUNTIF($U$4:U31,U31)))</f>
        <v>#7</v>
      </c>
      <c r="U31" s="131">
        <v>2385510</v>
      </c>
      <c r="V31" s="132">
        <f t="shared" si="1"/>
        <v>1703.93571428571</v>
      </c>
      <c r="W31" s="129">
        <v>0</v>
      </c>
      <c r="X31" s="131">
        <v>20046</v>
      </c>
      <c r="Y31" s="132">
        <f t="shared" si="2"/>
        <v>14.3185714285714</v>
      </c>
      <c r="Z31" s="146">
        <f t="shared" si="3"/>
        <v>2385510</v>
      </c>
      <c r="AA31" s="147">
        <f t="shared" si="4"/>
        <v>0</v>
      </c>
      <c r="AB31" s="135">
        <v>0.62</v>
      </c>
      <c r="AC31" s="136">
        <v>0.142</v>
      </c>
      <c r="AD31" s="137" t="s">
        <v>63</v>
      </c>
      <c r="AE31" s="138">
        <v>150000</v>
      </c>
      <c r="AF31" s="139">
        <f t="shared" si="5"/>
        <v>35782.65</v>
      </c>
      <c r="AG31" s="139">
        <f t="shared" si="6"/>
        <v>51118.0714285714</v>
      </c>
      <c r="AH31" s="140" t="s">
        <v>60</v>
      </c>
      <c r="AI31" s="137" t="s">
        <v>63</v>
      </c>
      <c r="AJ31" s="140" t="s">
        <v>60</v>
      </c>
      <c r="AK31" s="137" t="s">
        <v>49</v>
      </c>
      <c r="AL31" s="122" t="s">
        <v>105</v>
      </c>
      <c r="AM31" s="90"/>
      <c r="AN31" s="142">
        <f t="shared" si="7"/>
        <v>2</v>
      </c>
      <c r="AO31" s="125" t="s">
        <v>65</v>
      </c>
      <c r="AP31" s="126" t="s">
        <v>65</v>
      </c>
      <c r="AQ31" s="126" t="s">
        <v>65</v>
      </c>
      <c r="AR31" s="126" t="s">
        <v>65</v>
      </c>
      <c r="AS31" s="126" t="s">
        <v>65</v>
      </c>
      <c r="AT31" s="90"/>
      <c r="AU31" s="177"/>
      <c r="AV31" s="177"/>
      <c r="AW31" s="177"/>
      <c r="AX31" s="177"/>
      <c r="AY31" s="177"/>
      <c r="AZ31" s="177"/>
      <c r="BA31" s="177"/>
      <c r="BB31" s="177"/>
      <c r="BC31" s="177"/>
      <c r="BD31" s="90"/>
    </row>
    <row r="32" ht="39" customHeight="1" spans="2:56">
      <c r="B32" s="90"/>
      <c r="C32" s="118" t="s">
        <v>54</v>
      </c>
      <c r="D32" s="92">
        <v>61721</v>
      </c>
      <c r="E32" s="119" t="s">
        <v>197</v>
      </c>
      <c r="F32" s="120" t="str">
        <f t="shared" si="0"/>
        <v>✅On Non Prioritized ❄️ 👻 📞 Active 🚀 Active 🚀 👻 🛠️</v>
      </c>
      <c r="G32" s="121" t="s">
        <v>198</v>
      </c>
      <c r="H32" s="122" t="s">
        <v>57</v>
      </c>
      <c r="I32" s="123" t="s">
        <v>199</v>
      </c>
      <c r="J32" s="122">
        <v>5491130743398</v>
      </c>
      <c r="K32" s="123" t="s">
        <v>200</v>
      </c>
      <c r="L32" s="124" t="s">
        <v>60</v>
      </c>
      <c r="M32" s="124">
        <v>46160</v>
      </c>
      <c r="N32" s="126" t="s">
        <v>61</v>
      </c>
      <c r="O32" s="126" t="s">
        <v>72</v>
      </c>
      <c r="P32" s="127"/>
      <c r="Q32" s="90"/>
      <c r="R32" s="128">
        <v>0.25</v>
      </c>
      <c r="S32" s="129">
        <v>0</v>
      </c>
      <c r="T32" s="130" t="str">
        <f>IF(U32="","","#"&amp;(COUNTIF($U$4:$U$254,"&gt;"&amp;U32)+COUNTIF($U$4:U32,U32)))</f>
        <v>#8</v>
      </c>
      <c r="U32" s="131">
        <v>2375677</v>
      </c>
      <c r="V32" s="132">
        <f t="shared" si="1"/>
        <v>1696.91214285714</v>
      </c>
      <c r="W32" s="129">
        <v>0</v>
      </c>
      <c r="X32" s="131">
        <v>23290</v>
      </c>
      <c r="Y32" s="132">
        <f t="shared" si="2"/>
        <v>16.6357142857143</v>
      </c>
      <c r="Z32" s="146">
        <f t="shared" si="3"/>
        <v>2375677</v>
      </c>
      <c r="AA32" s="147">
        <f t="shared" si="4"/>
        <v>0</v>
      </c>
      <c r="AB32" s="135">
        <v>0.69</v>
      </c>
      <c r="AC32" s="136">
        <v>0.179</v>
      </c>
      <c r="AD32" s="137" t="s">
        <v>63</v>
      </c>
      <c r="AE32" s="138">
        <v>120000</v>
      </c>
      <c r="AF32" s="139">
        <f t="shared" si="5"/>
        <v>35635.155</v>
      </c>
      <c r="AG32" s="139">
        <f t="shared" si="6"/>
        <v>50907.3642857143</v>
      </c>
      <c r="AH32" s="140" t="s">
        <v>60</v>
      </c>
      <c r="AI32" s="137" t="s">
        <v>63</v>
      </c>
      <c r="AJ32" s="140" t="s">
        <v>60</v>
      </c>
      <c r="AK32" s="137" t="s">
        <v>49</v>
      </c>
      <c r="AL32" s="122" t="s">
        <v>61</v>
      </c>
      <c r="AM32" s="90"/>
      <c r="AN32" s="142">
        <f t="shared" si="7"/>
        <v>2</v>
      </c>
      <c r="AO32" s="125" t="s">
        <v>65</v>
      </c>
      <c r="AP32" s="126" t="s">
        <v>65</v>
      </c>
      <c r="AQ32" s="126" t="s">
        <v>65</v>
      </c>
      <c r="AR32" s="126" t="s">
        <v>65</v>
      </c>
      <c r="AS32" s="126" t="s">
        <v>65</v>
      </c>
      <c r="AT32" s="90"/>
      <c r="AU32" s="177"/>
      <c r="AV32" s="177"/>
      <c r="AW32" s="177"/>
      <c r="AX32" s="177"/>
      <c r="AY32" s="177"/>
      <c r="AZ32" s="177"/>
      <c r="BA32" s="177"/>
      <c r="BB32" s="177"/>
      <c r="BC32" s="177"/>
      <c r="BD32" s="90"/>
    </row>
    <row r="33" ht="39" customHeight="1" spans="2:56">
      <c r="B33" s="90"/>
      <c r="C33" s="118" t="s">
        <v>54</v>
      </c>
      <c r="D33" s="92">
        <v>20217</v>
      </c>
      <c r="E33" s="119" t="s">
        <v>201</v>
      </c>
      <c r="F33" s="120" t="str">
        <f t="shared" si="0"/>
        <v>✅On Non Prioritized ❄️ 👻 📞 Active 🚀 Active 🚀 👻 🛠️</v>
      </c>
      <c r="G33" s="121" t="s">
        <v>202</v>
      </c>
      <c r="H33" s="122" t="s">
        <v>57</v>
      </c>
      <c r="I33" s="123" t="s">
        <v>203</v>
      </c>
      <c r="J33" s="123">
        <v>5491139342390</v>
      </c>
      <c r="K33" s="123" t="s">
        <v>204</v>
      </c>
      <c r="L33" s="124" t="s">
        <v>60</v>
      </c>
      <c r="M33" s="124">
        <v>46087</v>
      </c>
      <c r="N33" s="126" t="s">
        <v>61</v>
      </c>
      <c r="O33" s="126" t="s">
        <v>72</v>
      </c>
      <c r="P33" s="127"/>
      <c r="Q33" s="90"/>
      <c r="R33" s="128">
        <v>0.16</v>
      </c>
      <c r="S33" s="129">
        <v>0</v>
      </c>
      <c r="T33" s="130" t="str">
        <f>IF(U33="","","#"&amp;(COUNTIF($U$4:$U$254,"&gt;"&amp;U33)+COUNTIF($U$4:U33,U33)))</f>
        <v>#20</v>
      </c>
      <c r="U33" s="131">
        <v>2167700</v>
      </c>
      <c r="V33" s="132">
        <f t="shared" si="1"/>
        <v>1548.35714285714</v>
      </c>
      <c r="W33" s="129">
        <v>0</v>
      </c>
      <c r="X33" s="131">
        <v>28522</v>
      </c>
      <c r="Y33" s="132">
        <f t="shared" si="2"/>
        <v>20.3728571428571</v>
      </c>
      <c r="Z33" s="146">
        <f t="shared" si="3"/>
        <v>2167700</v>
      </c>
      <c r="AA33" s="147">
        <f t="shared" si="4"/>
        <v>0</v>
      </c>
      <c r="AB33" s="135">
        <v>0.77</v>
      </c>
      <c r="AC33" s="136">
        <v>0.126</v>
      </c>
      <c r="AD33" s="137" t="s">
        <v>63</v>
      </c>
      <c r="AE33" s="138">
        <v>63375</v>
      </c>
      <c r="AF33" s="139">
        <f t="shared" si="5"/>
        <v>32515.5</v>
      </c>
      <c r="AG33" s="139">
        <f t="shared" si="6"/>
        <v>46450.7142857143</v>
      </c>
      <c r="AH33" s="140" t="s">
        <v>60</v>
      </c>
      <c r="AI33" s="137" t="s">
        <v>63</v>
      </c>
      <c r="AJ33" s="140" t="s">
        <v>60</v>
      </c>
      <c r="AK33" s="137" t="s">
        <v>49</v>
      </c>
      <c r="AL33" s="122" t="s">
        <v>61</v>
      </c>
      <c r="AM33" s="90"/>
      <c r="AN33" s="142">
        <f t="shared" si="7"/>
        <v>2</v>
      </c>
      <c r="AO33" s="125" t="s">
        <v>65</v>
      </c>
      <c r="AP33" s="126" t="s">
        <v>65</v>
      </c>
      <c r="AQ33" s="126" t="s">
        <v>65</v>
      </c>
      <c r="AR33" s="126" t="s">
        <v>65</v>
      </c>
      <c r="AS33" s="126" t="s">
        <v>65</v>
      </c>
      <c r="AT33" s="90"/>
      <c r="AU33" s="174"/>
      <c r="AV33" s="177"/>
      <c r="AW33" s="177"/>
      <c r="AX33" s="177"/>
      <c r="AY33" s="177"/>
      <c r="AZ33" s="177"/>
      <c r="BA33" s="177"/>
      <c r="BB33" s="177"/>
      <c r="BC33" s="177"/>
      <c r="BD33" s="90"/>
    </row>
    <row r="34" ht="39" customHeight="1" spans="2:56">
      <c r="B34" s="90"/>
      <c r="C34" s="118" t="s">
        <v>54</v>
      </c>
      <c r="D34" s="92">
        <v>7536</v>
      </c>
      <c r="E34" s="119" t="s">
        <v>205</v>
      </c>
      <c r="F34" s="120" t="str">
        <f t="shared" si="0"/>
        <v>✅On Non Prioritized ❄️ 🤝 💬 Inactive 💤 Inactive 💤 ⌛ 🛠️</v>
      </c>
      <c r="G34" s="121" t="s">
        <v>206</v>
      </c>
      <c r="H34" s="122" t="s">
        <v>57</v>
      </c>
      <c r="I34" s="123" t="s">
        <v>207</v>
      </c>
      <c r="J34" s="122">
        <v>5491135616278</v>
      </c>
      <c r="K34" s="123" t="s">
        <v>208</v>
      </c>
      <c r="L34" s="124" t="s">
        <v>60</v>
      </c>
      <c r="M34" s="124">
        <v>46146</v>
      </c>
      <c r="N34" s="126" t="s">
        <v>71</v>
      </c>
      <c r="O34" s="126" t="s">
        <v>62</v>
      </c>
      <c r="P34" s="127"/>
      <c r="Q34" s="90"/>
      <c r="R34" s="128">
        <v>0.18</v>
      </c>
      <c r="S34" s="129">
        <v>0</v>
      </c>
      <c r="T34" s="130" t="str">
        <f>IF(U34="","","#"&amp;(COUNTIF($U$4:$U$254,"&gt;"&amp;U34)+COUNTIF($U$4:U34,U34)))</f>
        <v>#11</v>
      </c>
      <c r="U34" s="131">
        <v>2308420</v>
      </c>
      <c r="V34" s="132">
        <f t="shared" si="1"/>
        <v>1648.87142857143</v>
      </c>
      <c r="W34" s="129">
        <v>0</v>
      </c>
      <c r="X34" s="131">
        <v>34454</v>
      </c>
      <c r="Y34" s="132">
        <f t="shared" si="2"/>
        <v>24.61</v>
      </c>
      <c r="Z34" s="146">
        <f t="shared" si="3"/>
        <v>2308420</v>
      </c>
      <c r="AA34" s="147">
        <f t="shared" si="4"/>
        <v>0</v>
      </c>
      <c r="AB34" s="135">
        <v>0.75</v>
      </c>
      <c r="AC34" s="136">
        <v>0.156</v>
      </c>
      <c r="AD34" s="137" t="s">
        <v>73</v>
      </c>
      <c r="AE34" s="148">
        <v>0</v>
      </c>
      <c r="AF34" s="139">
        <f t="shared" si="5"/>
        <v>34626.3</v>
      </c>
      <c r="AG34" s="139">
        <f t="shared" si="6"/>
        <v>49466.1428571429</v>
      </c>
      <c r="AH34" s="149" t="s">
        <v>74</v>
      </c>
      <c r="AI34" s="137" t="s">
        <v>73</v>
      </c>
      <c r="AJ34" s="149" t="s">
        <v>74</v>
      </c>
      <c r="AK34" s="137" t="s">
        <v>49</v>
      </c>
      <c r="AL34" s="122" t="s">
        <v>64</v>
      </c>
      <c r="AM34" s="90"/>
      <c r="AN34" s="142">
        <f t="shared" si="7"/>
        <v>2</v>
      </c>
      <c r="AO34" s="125" t="s">
        <v>65</v>
      </c>
      <c r="AP34" s="126" t="s">
        <v>65</v>
      </c>
      <c r="AQ34" s="126" t="s">
        <v>65</v>
      </c>
      <c r="AR34" s="126" t="s">
        <v>65</v>
      </c>
      <c r="AS34" s="126" t="s">
        <v>65</v>
      </c>
      <c r="AT34" s="90"/>
      <c r="AU34" s="177"/>
      <c r="AV34" s="177"/>
      <c r="AW34" s="177"/>
      <c r="AX34" s="177"/>
      <c r="AY34" s="177"/>
      <c r="AZ34" s="177"/>
      <c r="BA34" s="177"/>
      <c r="BB34" s="177"/>
      <c r="BC34" s="177"/>
      <c r="BD34" s="90"/>
    </row>
    <row r="35" ht="39" customHeight="1" spans="2:56">
      <c r="B35" s="90"/>
      <c r="C35" s="118" t="s">
        <v>54</v>
      </c>
      <c r="D35" s="92">
        <v>73909</v>
      </c>
      <c r="E35" s="119" t="s">
        <v>209</v>
      </c>
      <c r="F35" s="120" t="str">
        <f t="shared" si="0"/>
        <v>✅On Prioritized 🔥 🤝 📞 Active 🚀 Active 🚀 👻 🛠️</v>
      </c>
      <c r="G35" s="121" t="s">
        <v>210</v>
      </c>
      <c r="H35" s="122" t="s">
        <v>68</v>
      </c>
      <c r="I35" s="123" t="s">
        <v>211</v>
      </c>
      <c r="J35" s="123">
        <v>5491154258348</v>
      </c>
      <c r="K35" s="123" t="s">
        <v>212</v>
      </c>
      <c r="L35" s="124" t="s">
        <v>60</v>
      </c>
      <c r="M35" s="124">
        <v>46146</v>
      </c>
      <c r="N35" s="126" t="s">
        <v>71</v>
      </c>
      <c r="O35" s="126" t="s">
        <v>72</v>
      </c>
      <c r="P35" s="127"/>
      <c r="Q35" s="90"/>
      <c r="R35" s="128">
        <v>0.23</v>
      </c>
      <c r="S35" s="129">
        <v>0</v>
      </c>
      <c r="T35" s="130" t="str">
        <f>IF(U35="","","#"&amp;(COUNTIF($U$4:$U$254,"&gt;"&amp;U35)+COUNTIF($U$4:U35,U35)))</f>
        <v>#5</v>
      </c>
      <c r="U35" s="131">
        <v>2537600</v>
      </c>
      <c r="V35" s="132">
        <f t="shared" si="1"/>
        <v>1812.57142857143</v>
      </c>
      <c r="W35" s="129">
        <v>0</v>
      </c>
      <c r="X35" s="131">
        <v>74635</v>
      </c>
      <c r="Y35" s="132">
        <f t="shared" si="2"/>
        <v>53.3107142857143</v>
      </c>
      <c r="Z35" s="146">
        <f t="shared" si="3"/>
        <v>2537600</v>
      </c>
      <c r="AA35" s="147">
        <f t="shared" si="4"/>
        <v>0</v>
      </c>
      <c r="AB35" s="135">
        <v>0.59</v>
      </c>
      <c r="AC35" s="136">
        <v>0.108</v>
      </c>
      <c r="AD35" s="137" t="s">
        <v>63</v>
      </c>
      <c r="AE35" s="138">
        <v>150000</v>
      </c>
      <c r="AF35" s="139">
        <f t="shared" si="5"/>
        <v>38064</v>
      </c>
      <c r="AG35" s="139">
        <f t="shared" si="6"/>
        <v>54377.1428571429</v>
      </c>
      <c r="AH35" s="140" t="s">
        <v>60</v>
      </c>
      <c r="AI35" s="137" t="s">
        <v>63</v>
      </c>
      <c r="AJ35" s="140" t="s">
        <v>60</v>
      </c>
      <c r="AK35" s="137" t="s">
        <v>49</v>
      </c>
      <c r="AL35" s="122" t="s">
        <v>61</v>
      </c>
      <c r="AM35" s="90"/>
      <c r="AN35" s="142">
        <f t="shared" si="7"/>
        <v>2</v>
      </c>
      <c r="AO35" s="125" t="s">
        <v>65</v>
      </c>
      <c r="AP35" s="126" t="s">
        <v>65</v>
      </c>
      <c r="AQ35" s="126" t="s">
        <v>65</v>
      </c>
      <c r="AR35" s="126" t="s">
        <v>65</v>
      </c>
      <c r="AS35" s="126" t="s">
        <v>65</v>
      </c>
      <c r="AT35" s="90"/>
      <c r="AU35" s="177"/>
      <c r="AV35" s="177"/>
      <c r="AW35" s="177"/>
      <c r="AX35" s="177"/>
      <c r="AY35" s="177"/>
      <c r="AZ35" s="177"/>
      <c r="BA35" s="177"/>
      <c r="BB35" s="177"/>
      <c r="BC35" s="177"/>
      <c r="BD35" s="90"/>
    </row>
    <row r="36" ht="39" customHeight="1" spans="2:56">
      <c r="B36" s="90"/>
      <c r="C36" s="118" t="s">
        <v>54</v>
      </c>
      <c r="D36" s="92">
        <v>75271</v>
      </c>
      <c r="E36" s="119" t="s">
        <v>213</v>
      </c>
      <c r="F36" s="120" t="str">
        <f t="shared" si="0"/>
        <v>✅On Non Prioritized ❄️ 🤝 📞 Active 🚀 Active 🚀 🧉 🛠️</v>
      </c>
      <c r="G36" s="121" t="s">
        <v>210</v>
      </c>
      <c r="H36" s="122" t="s">
        <v>57</v>
      </c>
      <c r="I36" s="123" t="s">
        <v>214</v>
      </c>
      <c r="J36" s="122">
        <v>5491139308907</v>
      </c>
      <c r="K36" s="123" t="s">
        <v>215</v>
      </c>
      <c r="L36" s="124" t="s">
        <v>60</v>
      </c>
      <c r="M36" s="124">
        <v>46155</v>
      </c>
      <c r="N36" s="126" t="s">
        <v>71</v>
      </c>
      <c r="O36" s="126" t="s">
        <v>72</v>
      </c>
      <c r="P36" s="127"/>
      <c r="Q36" s="90"/>
      <c r="R36" s="128">
        <v>0.23</v>
      </c>
      <c r="S36" s="129">
        <v>0</v>
      </c>
      <c r="T36" s="130" t="str">
        <f>IF(U36="","","#"&amp;(COUNTIF($U$4:$U$254,"&gt;"&amp;U36)+COUNTIF($U$4:U36,U36)))</f>
        <v>#1</v>
      </c>
      <c r="U36" s="131">
        <v>2655925</v>
      </c>
      <c r="V36" s="132">
        <f t="shared" si="1"/>
        <v>1897.08928571429</v>
      </c>
      <c r="W36" s="129">
        <v>0</v>
      </c>
      <c r="X36" s="131">
        <v>53118</v>
      </c>
      <c r="Y36" s="132">
        <f t="shared" si="2"/>
        <v>37.9414285714286</v>
      </c>
      <c r="Z36" s="146">
        <f t="shared" si="3"/>
        <v>2655925</v>
      </c>
      <c r="AA36" s="147">
        <f t="shared" si="4"/>
        <v>0</v>
      </c>
      <c r="AB36" s="135">
        <v>0.88</v>
      </c>
      <c r="AC36" s="136">
        <v>0.07</v>
      </c>
      <c r="AD36" s="137" t="s">
        <v>63</v>
      </c>
      <c r="AE36" s="138">
        <v>120000</v>
      </c>
      <c r="AF36" s="139">
        <f t="shared" si="5"/>
        <v>39838.875</v>
      </c>
      <c r="AG36" s="139">
        <f t="shared" si="6"/>
        <v>56912.6785714286</v>
      </c>
      <c r="AH36" s="140" t="s">
        <v>60</v>
      </c>
      <c r="AI36" s="137" t="s">
        <v>63</v>
      </c>
      <c r="AJ36" s="140" t="s">
        <v>60</v>
      </c>
      <c r="AK36" s="137" t="s">
        <v>49</v>
      </c>
      <c r="AL36" s="122" t="s">
        <v>81</v>
      </c>
      <c r="AM36" s="90"/>
      <c r="AN36" s="142">
        <f t="shared" si="7"/>
        <v>2</v>
      </c>
      <c r="AO36" s="125" t="s">
        <v>65</v>
      </c>
      <c r="AP36" s="126" t="s">
        <v>65</v>
      </c>
      <c r="AQ36" s="126" t="s">
        <v>65</v>
      </c>
      <c r="AR36" s="126" t="s">
        <v>65</v>
      </c>
      <c r="AS36" s="126" t="s">
        <v>65</v>
      </c>
      <c r="AT36" s="90"/>
      <c r="AU36" s="177"/>
      <c r="AV36" s="177"/>
      <c r="AW36" s="177"/>
      <c r="AX36" s="177"/>
      <c r="AY36" s="177"/>
      <c r="AZ36" s="177"/>
      <c r="BA36" s="177"/>
      <c r="BB36" s="177"/>
      <c r="BC36" s="177"/>
      <c r="BD36" s="90"/>
    </row>
    <row r="37" ht="39" customHeight="1" spans="2:56">
      <c r="B37" s="90"/>
      <c r="C37" s="118" t="s">
        <v>54</v>
      </c>
      <c r="D37" s="92">
        <v>65144</v>
      </c>
      <c r="E37" s="119" t="s">
        <v>216</v>
      </c>
      <c r="F37" s="120" t="str">
        <f t="shared" si="0"/>
        <v>✅On Prioritized 🔥 🤝 📞 Inactive 💤 Inactive 💤 👻 🛠️</v>
      </c>
      <c r="G37" s="121" t="s">
        <v>217</v>
      </c>
      <c r="H37" s="122" t="s">
        <v>68</v>
      </c>
      <c r="I37" s="123" t="s">
        <v>218</v>
      </c>
      <c r="J37" s="123">
        <v>5491128556019</v>
      </c>
      <c r="K37" s="123" t="s">
        <v>219</v>
      </c>
      <c r="L37" s="124" t="s">
        <v>60</v>
      </c>
      <c r="M37" s="124">
        <v>46164</v>
      </c>
      <c r="N37" s="126" t="s">
        <v>71</v>
      </c>
      <c r="O37" s="126" t="s">
        <v>72</v>
      </c>
      <c r="P37" s="127"/>
      <c r="Q37" s="90"/>
      <c r="R37" s="128">
        <v>0.22</v>
      </c>
      <c r="S37" s="129">
        <v>0</v>
      </c>
      <c r="T37" s="130" t="str">
        <f>IF(U37="","","#"&amp;(COUNTIF($U$4:$U$254,"&gt;"&amp;U37)+COUNTIF($U$4:U37,U37)))</f>
        <v>#3</v>
      </c>
      <c r="U37" s="131">
        <v>2566800</v>
      </c>
      <c r="V37" s="132">
        <f t="shared" si="1"/>
        <v>1833.42857142857</v>
      </c>
      <c r="W37" s="129">
        <v>0</v>
      </c>
      <c r="X37" s="131">
        <v>16667</v>
      </c>
      <c r="Y37" s="132">
        <f t="shared" si="2"/>
        <v>11.905</v>
      </c>
      <c r="Z37" s="146">
        <f t="shared" si="3"/>
        <v>2566800</v>
      </c>
      <c r="AA37" s="147">
        <f t="shared" si="4"/>
        <v>0</v>
      </c>
      <c r="AB37" s="135">
        <v>0.7</v>
      </c>
      <c r="AC37" s="136">
        <v>0.33</v>
      </c>
      <c r="AD37" s="137" t="s">
        <v>73</v>
      </c>
      <c r="AE37" s="148">
        <v>0</v>
      </c>
      <c r="AF37" s="139">
        <f t="shared" si="5"/>
        <v>38502</v>
      </c>
      <c r="AG37" s="139">
        <f t="shared" si="6"/>
        <v>55002.8571428571</v>
      </c>
      <c r="AH37" s="149" t="s">
        <v>74</v>
      </c>
      <c r="AI37" s="137" t="s">
        <v>73</v>
      </c>
      <c r="AJ37" s="149" t="s">
        <v>74</v>
      </c>
      <c r="AK37" s="137" t="s">
        <v>49</v>
      </c>
      <c r="AL37" s="122" t="s">
        <v>61</v>
      </c>
      <c r="AM37" s="90"/>
      <c r="AN37" s="142">
        <f t="shared" si="7"/>
        <v>2</v>
      </c>
      <c r="AO37" s="125" t="s">
        <v>65</v>
      </c>
      <c r="AP37" s="126" t="s">
        <v>65</v>
      </c>
      <c r="AQ37" s="126" t="s">
        <v>65</v>
      </c>
      <c r="AR37" s="126" t="s">
        <v>65</v>
      </c>
      <c r="AS37" s="126" t="s">
        <v>65</v>
      </c>
      <c r="AT37" s="90"/>
      <c r="AU37" s="177"/>
      <c r="AV37" s="177"/>
      <c r="AW37" s="177"/>
      <c r="AX37" s="177"/>
      <c r="AY37" s="177"/>
      <c r="AZ37" s="177"/>
      <c r="BA37" s="177"/>
      <c r="BB37" s="177"/>
      <c r="BC37" s="177"/>
      <c r="BD37" s="90"/>
    </row>
    <row r="38" ht="39" customHeight="1" spans="2:56">
      <c r="B38" s="90"/>
      <c r="C38" s="118" t="s">
        <v>54</v>
      </c>
      <c r="D38" s="92">
        <v>72400</v>
      </c>
      <c r="E38" s="119" t="s">
        <v>220</v>
      </c>
      <c r="F38" s="120" t="str">
        <f t="shared" si="0"/>
        <v>✅On Non Prioritized ❄️ 🤝 📞 Active 🚀 Active 🚀 ⌛ 🛠️</v>
      </c>
      <c r="G38" s="121" t="s">
        <v>221</v>
      </c>
      <c r="H38" s="122" t="s">
        <v>57</v>
      </c>
      <c r="I38" s="123" t="s">
        <v>222</v>
      </c>
      <c r="J38" s="123">
        <v>5491155126098</v>
      </c>
      <c r="K38" s="123" t="s">
        <v>223</v>
      </c>
      <c r="L38" s="124" t="s">
        <v>60</v>
      </c>
      <c r="M38" s="124">
        <v>46146</v>
      </c>
      <c r="N38" s="126" t="s">
        <v>71</v>
      </c>
      <c r="O38" s="126" t="s">
        <v>72</v>
      </c>
      <c r="P38" s="127"/>
      <c r="Q38" s="90"/>
      <c r="R38" s="128">
        <v>0.25</v>
      </c>
      <c r="S38" s="129">
        <v>0</v>
      </c>
      <c r="T38" s="130" t="str">
        <f>IF(U38="","","#"&amp;(COUNTIF($U$4:$U$254,"&gt;"&amp;U38)+COUNTIF($U$4:U38,U38)))</f>
        <v>#50</v>
      </c>
      <c r="U38" s="131">
        <v>1683020</v>
      </c>
      <c r="V38" s="132">
        <f t="shared" si="1"/>
        <v>1202.15714285714</v>
      </c>
      <c r="W38" s="129">
        <v>0</v>
      </c>
      <c r="X38" s="131">
        <v>29526</v>
      </c>
      <c r="Y38" s="132">
        <f t="shared" si="2"/>
        <v>21.09</v>
      </c>
      <c r="Z38" s="146">
        <f t="shared" si="3"/>
        <v>1683020</v>
      </c>
      <c r="AA38" s="147">
        <f t="shared" si="4"/>
        <v>0</v>
      </c>
      <c r="AB38" s="135">
        <v>0.95</v>
      </c>
      <c r="AC38" s="136">
        <v>0.131</v>
      </c>
      <c r="AD38" s="137" t="s">
        <v>63</v>
      </c>
      <c r="AE38" s="138">
        <v>60000</v>
      </c>
      <c r="AF38" s="139">
        <f t="shared" si="5"/>
        <v>25245.3</v>
      </c>
      <c r="AG38" s="139">
        <f t="shared" si="6"/>
        <v>36064.7142857143</v>
      </c>
      <c r="AH38" s="140" t="s">
        <v>60</v>
      </c>
      <c r="AI38" s="137" t="s">
        <v>63</v>
      </c>
      <c r="AJ38" s="140" t="s">
        <v>60</v>
      </c>
      <c r="AK38" s="137" t="s">
        <v>49</v>
      </c>
      <c r="AL38" s="122" t="s">
        <v>64</v>
      </c>
      <c r="AM38" s="90"/>
      <c r="AN38" s="142">
        <f t="shared" si="7"/>
        <v>2</v>
      </c>
      <c r="AO38" s="125" t="s">
        <v>65</v>
      </c>
      <c r="AP38" s="126" t="s">
        <v>65</v>
      </c>
      <c r="AQ38" s="126" t="s">
        <v>65</v>
      </c>
      <c r="AR38" s="126" t="s">
        <v>65</v>
      </c>
      <c r="AS38" s="126" t="s">
        <v>65</v>
      </c>
      <c r="AT38" s="90"/>
      <c r="AU38" s="177"/>
      <c r="AV38" s="177"/>
      <c r="AW38" s="177"/>
      <c r="AX38" s="177"/>
      <c r="AY38" s="177"/>
      <c r="AZ38" s="177"/>
      <c r="BA38" s="177"/>
      <c r="BB38" s="177"/>
      <c r="BC38" s="177"/>
      <c r="BD38" s="90"/>
    </row>
    <row r="39" ht="39" customHeight="1" spans="2:56">
      <c r="B39" s="90"/>
      <c r="C39" s="118" t="s">
        <v>54</v>
      </c>
      <c r="D39" s="92">
        <v>74388</v>
      </c>
      <c r="E39" s="119" t="s">
        <v>224</v>
      </c>
      <c r="F39" s="120" t="str">
        <f t="shared" si="0"/>
        <v>✅On Non Prioritized ❄️ 🤝 📞 Active 🚀 Inactive 💤 ⌛ 🛠️</v>
      </c>
      <c r="G39" s="121" t="s">
        <v>225</v>
      </c>
      <c r="H39" s="122" t="s">
        <v>57</v>
      </c>
      <c r="I39" s="123" t="s">
        <v>226</v>
      </c>
      <c r="J39" s="122">
        <v>5491137676756</v>
      </c>
      <c r="K39" s="123" t="s">
        <v>227</v>
      </c>
      <c r="L39" s="124" t="s">
        <v>60</v>
      </c>
      <c r="M39" s="124">
        <v>46155</v>
      </c>
      <c r="N39" s="126" t="s">
        <v>71</v>
      </c>
      <c r="O39" s="126" t="s">
        <v>72</v>
      </c>
      <c r="P39" s="127"/>
      <c r="Q39" s="90"/>
      <c r="R39" s="128">
        <v>0.2</v>
      </c>
      <c r="S39" s="129">
        <v>0</v>
      </c>
      <c r="T39" s="130" t="str">
        <f>IF(U39="","","#"&amp;(COUNTIF($U$4:$U$254,"&gt;"&amp;U39)+COUNTIF($U$4:U39,U39)))</f>
        <v>#24</v>
      </c>
      <c r="U39" s="138">
        <v>2119100</v>
      </c>
      <c r="V39" s="132">
        <f t="shared" si="1"/>
        <v>1513.64285714286</v>
      </c>
      <c r="W39" s="129">
        <v>0</v>
      </c>
      <c r="X39" s="138">
        <v>27520</v>
      </c>
      <c r="Y39" s="132">
        <f t="shared" si="2"/>
        <v>19.6571428571429</v>
      </c>
      <c r="Z39" s="146">
        <f t="shared" si="3"/>
        <v>2119100</v>
      </c>
      <c r="AA39" s="147">
        <f t="shared" si="4"/>
        <v>0</v>
      </c>
      <c r="AB39" s="135">
        <v>0.8</v>
      </c>
      <c r="AC39" s="136">
        <v>0.22</v>
      </c>
      <c r="AD39" s="137" t="s">
        <v>63</v>
      </c>
      <c r="AE39" s="138">
        <v>42706</v>
      </c>
      <c r="AF39" s="139">
        <f t="shared" si="5"/>
        <v>31786.5</v>
      </c>
      <c r="AG39" s="139">
        <f t="shared" si="6"/>
        <v>45409.2857142857</v>
      </c>
      <c r="AH39" s="140" t="s">
        <v>60</v>
      </c>
      <c r="AI39" s="137" t="s">
        <v>73</v>
      </c>
      <c r="AJ39" s="149" t="s">
        <v>74</v>
      </c>
      <c r="AK39" s="137" t="s">
        <v>49</v>
      </c>
      <c r="AL39" s="122" t="s">
        <v>64</v>
      </c>
      <c r="AM39" s="90"/>
      <c r="AN39" s="142">
        <f t="shared" si="7"/>
        <v>2</v>
      </c>
      <c r="AO39" s="125" t="s">
        <v>65</v>
      </c>
      <c r="AP39" s="126" t="s">
        <v>65</v>
      </c>
      <c r="AQ39" s="126" t="s">
        <v>65</v>
      </c>
      <c r="AR39" s="126" t="s">
        <v>65</v>
      </c>
      <c r="AS39" s="126" t="s">
        <v>65</v>
      </c>
      <c r="AT39" s="90"/>
      <c r="AU39" s="177"/>
      <c r="AV39" s="177"/>
      <c r="AW39" s="177"/>
      <c r="AX39" s="177"/>
      <c r="AY39" s="177"/>
      <c r="AZ39" s="177"/>
      <c r="BA39" s="177"/>
      <c r="BB39" s="177"/>
      <c r="BC39" s="177"/>
      <c r="BD39" s="90"/>
    </row>
    <row r="40" ht="39" customHeight="1" spans="2:56">
      <c r="B40" s="90"/>
      <c r="C40" s="118" t="s">
        <v>54</v>
      </c>
      <c r="D40" s="92">
        <v>79420</v>
      </c>
      <c r="E40" s="119" t="s">
        <v>228</v>
      </c>
      <c r="F40" s="120" t="str">
        <f t="shared" si="0"/>
        <v>✅On Non Prioritized ❄️ 🤝 📞 Active 🚀 Active 🚀 🏆 🛠️</v>
      </c>
      <c r="G40" s="121" t="s">
        <v>229</v>
      </c>
      <c r="H40" s="122" t="s">
        <v>57</v>
      </c>
      <c r="I40" s="123" t="s">
        <v>230</v>
      </c>
      <c r="J40" s="122">
        <v>5491156932615</v>
      </c>
      <c r="K40" s="123" t="s">
        <v>231</v>
      </c>
      <c r="L40" s="124" t="s">
        <v>60</v>
      </c>
      <c r="M40" s="124">
        <v>46163</v>
      </c>
      <c r="N40" s="126" t="s">
        <v>71</v>
      </c>
      <c r="O40" s="126" t="s">
        <v>72</v>
      </c>
      <c r="P40" s="127"/>
      <c r="Q40" s="90"/>
      <c r="R40" s="128">
        <v>0.25</v>
      </c>
      <c r="S40" s="129">
        <v>0</v>
      </c>
      <c r="T40" s="130" t="str">
        <f>IF(U40="","","#"&amp;(COUNTIF($U$4:$U$254,"&gt;"&amp;U40)+COUNTIF($U$4:U40,U40)))</f>
        <v>#19</v>
      </c>
      <c r="U40" s="138">
        <v>2174735</v>
      </c>
      <c r="V40" s="132">
        <f t="shared" si="1"/>
        <v>1553.38214285714</v>
      </c>
      <c r="W40" s="129">
        <v>0</v>
      </c>
      <c r="X40" s="138">
        <v>35076</v>
      </c>
      <c r="Y40" s="132">
        <f t="shared" si="2"/>
        <v>25.0542857142857</v>
      </c>
      <c r="Z40" s="146">
        <f t="shared" si="3"/>
        <v>2174735</v>
      </c>
      <c r="AA40" s="147">
        <f t="shared" si="4"/>
        <v>0</v>
      </c>
      <c r="AB40" s="135">
        <v>0.53</v>
      </c>
      <c r="AC40" s="136">
        <v>0.118</v>
      </c>
      <c r="AD40" s="137" t="s">
        <v>63</v>
      </c>
      <c r="AE40" s="138">
        <v>20000</v>
      </c>
      <c r="AF40" s="139">
        <f t="shared" si="5"/>
        <v>32621.025</v>
      </c>
      <c r="AG40" s="139">
        <f t="shared" si="6"/>
        <v>46601.4642857143</v>
      </c>
      <c r="AH40" s="140" t="s">
        <v>60</v>
      </c>
      <c r="AI40" s="137" t="s">
        <v>63</v>
      </c>
      <c r="AJ40" s="140" t="s">
        <v>60</v>
      </c>
      <c r="AK40" s="137" t="s">
        <v>49</v>
      </c>
      <c r="AL40" s="122" t="s">
        <v>93</v>
      </c>
      <c r="AM40" s="90"/>
      <c r="AN40" s="142">
        <f t="shared" si="7"/>
        <v>2</v>
      </c>
      <c r="AO40" s="125" t="s">
        <v>65</v>
      </c>
      <c r="AP40" s="126" t="s">
        <v>65</v>
      </c>
      <c r="AQ40" s="126" t="s">
        <v>65</v>
      </c>
      <c r="AR40" s="126" t="s">
        <v>65</v>
      </c>
      <c r="AS40" s="126" t="s">
        <v>65</v>
      </c>
      <c r="AT40" s="90"/>
      <c r="AU40" s="177"/>
      <c r="AV40" s="177"/>
      <c r="AW40" s="177"/>
      <c r="AX40" s="177"/>
      <c r="AY40" s="177"/>
      <c r="AZ40" s="177"/>
      <c r="BA40" s="177"/>
      <c r="BB40" s="177"/>
      <c r="BC40" s="177"/>
      <c r="BD40" s="90"/>
    </row>
    <row r="41" ht="39" customHeight="1" spans="2:56">
      <c r="B41" s="90"/>
      <c r="C41" s="118" t="s">
        <v>54</v>
      </c>
      <c r="D41" s="92">
        <v>72787</v>
      </c>
      <c r="E41" s="119" t="s">
        <v>232</v>
      </c>
      <c r="F41" s="120" t="str">
        <f t="shared" si="0"/>
        <v>✅On Non Prioritized ❄️ 🤝 📞 Active 🚀 Inactive 💤 ✅ 🛠️</v>
      </c>
      <c r="G41" s="121" t="s">
        <v>233</v>
      </c>
      <c r="H41" s="122" t="s">
        <v>57</v>
      </c>
      <c r="I41" s="123" t="s">
        <v>234</v>
      </c>
      <c r="J41" s="123">
        <v>5491164254763</v>
      </c>
      <c r="K41" s="122" t="s">
        <v>235</v>
      </c>
      <c r="L41" s="124" t="s">
        <v>60</v>
      </c>
      <c r="M41" s="124">
        <v>46160</v>
      </c>
      <c r="N41" s="126" t="s">
        <v>71</v>
      </c>
      <c r="O41" s="126" t="s">
        <v>72</v>
      </c>
      <c r="P41" s="127"/>
      <c r="Q41" s="90"/>
      <c r="R41" s="128">
        <v>0.23</v>
      </c>
      <c r="S41" s="129">
        <v>0</v>
      </c>
      <c r="T41" s="130" t="str">
        <f>IF(U41="","","#"&amp;(COUNTIF($U$4:$U$254,"&gt;"&amp;U41)+COUNTIF($U$4:U41,U41)))</f>
        <v>#28</v>
      </c>
      <c r="U41" s="138">
        <v>2073400</v>
      </c>
      <c r="V41" s="132">
        <f t="shared" si="1"/>
        <v>1481</v>
      </c>
      <c r="W41" s="129">
        <v>0</v>
      </c>
      <c r="X41" s="138">
        <v>23832</v>
      </c>
      <c r="Y41" s="132">
        <f t="shared" si="2"/>
        <v>17.0228571428571</v>
      </c>
      <c r="Z41" s="146">
        <f t="shared" si="3"/>
        <v>2073400</v>
      </c>
      <c r="AA41" s="147">
        <f t="shared" si="4"/>
        <v>0</v>
      </c>
      <c r="AB41" s="135">
        <v>0.66</v>
      </c>
      <c r="AC41" s="136">
        <v>0.076</v>
      </c>
      <c r="AD41" s="137" t="s">
        <v>63</v>
      </c>
      <c r="AE41" s="138">
        <v>100000</v>
      </c>
      <c r="AF41" s="139">
        <f t="shared" si="5"/>
        <v>31101</v>
      </c>
      <c r="AG41" s="139">
        <f t="shared" si="6"/>
        <v>44430</v>
      </c>
      <c r="AH41" s="140" t="s">
        <v>60</v>
      </c>
      <c r="AI41" s="137" t="s">
        <v>73</v>
      </c>
      <c r="AJ41" s="149" t="s">
        <v>74</v>
      </c>
      <c r="AK41" s="137" t="s">
        <v>49</v>
      </c>
      <c r="AL41" s="122" t="s">
        <v>160</v>
      </c>
      <c r="AM41" s="90"/>
      <c r="AN41" s="142">
        <f t="shared" si="7"/>
        <v>2</v>
      </c>
      <c r="AO41" s="125" t="s">
        <v>65</v>
      </c>
      <c r="AP41" s="126" t="s">
        <v>65</v>
      </c>
      <c r="AQ41" s="126" t="s">
        <v>65</v>
      </c>
      <c r="AR41" s="126" t="s">
        <v>65</v>
      </c>
      <c r="AS41" s="126" t="s">
        <v>65</v>
      </c>
      <c r="AT41" s="90"/>
      <c r="AU41" s="177"/>
      <c r="AV41" s="177"/>
      <c r="AW41" s="177"/>
      <c r="AX41" s="177"/>
      <c r="AY41" s="177"/>
      <c r="AZ41" s="177"/>
      <c r="BA41" s="177"/>
      <c r="BB41" s="177"/>
      <c r="BC41" s="177"/>
      <c r="BD41" s="90"/>
    </row>
    <row r="42" ht="39" customHeight="1" spans="2:56">
      <c r="B42" s="90"/>
      <c r="C42" s="118" t="s">
        <v>54</v>
      </c>
      <c r="D42" s="92">
        <v>7727</v>
      </c>
      <c r="E42" s="119" t="s">
        <v>236</v>
      </c>
      <c r="F42" s="120" t="str">
        <f t="shared" si="0"/>
        <v>✅On Non Prioritized ❄️ 🤝 📞 Active 🚀 Inactive 💤 ⏳ 🛠️</v>
      </c>
      <c r="G42" s="121" t="s">
        <v>237</v>
      </c>
      <c r="H42" s="122" t="s">
        <v>57</v>
      </c>
      <c r="I42" s="123" t="s">
        <v>238</v>
      </c>
      <c r="J42" s="122">
        <v>5491154919274</v>
      </c>
      <c r="K42" s="122" t="s">
        <v>239</v>
      </c>
      <c r="L42" s="124" t="s">
        <v>60</v>
      </c>
      <c r="M42" s="124">
        <v>46160</v>
      </c>
      <c r="N42" s="126" t="s">
        <v>71</v>
      </c>
      <c r="O42" s="126" t="s">
        <v>72</v>
      </c>
      <c r="P42" s="127"/>
      <c r="Q42" s="90"/>
      <c r="R42" s="128">
        <v>0.21</v>
      </c>
      <c r="S42" s="129">
        <v>0</v>
      </c>
      <c r="T42" s="130" t="str">
        <f>IF(U42="","","#"&amp;(COUNTIF($U$4:$U$254,"&gt;"&amp;U42)+COUNTIF($U$4:U42,U42)))</f>
        <v>#10</v>
      </c>
      <c r="U42" s="138">
        <v>2316700</v>
      </c>
      <c r="V42" s="132">
        <f t="shared" si="1"/>
        <v>1654.78571428571</v>
      </c>
      <c r="W42" s="129">
        <v>0</v>
      </c>
      <c r="X42" s="138">
        <v>21651</v>
      </c>
      <c r="Y42" s="132">
        <f t="shared" si="2"/>
        <v>15.465</v>
      </c>
      <c r="Z42" s="146">
        <f t="shared" si="3"/>
        <v>2316700</v>
      </c>
      <c r="AA42" s="147">
        <f t="shared" si="4"/>
        <v>0</v>
      </c>
      <c r="AB42" s="135">
        <v>0.77</v>
      </c>
      <c r="AC42" s="136">
        <v>0.234</v>
      </c>
      <c r="AD42" s="137" t="s">
        <v>63</v>
      </c>
      <c r="AE42" s="138">
        <v>90000</v>
      </c>
      <c r="AF42" s="139">
        <f t="shared" si="5"/>
        <v>34750.5</v>
      </c>
      <c r="AG42" s="139">
        <f t="shared" si="6"/>
        <v>49643.5714285714</v>
      </c>
      <c r="AH42" s="140" t="s">
        <v>60</v>
      </c>
      <c r="AI42" s="137" t="s">
        <v>73</v>
      </c>
      <c r="AJ42" s="149" t="s">
        <v>74</v>
      </c>
      <c r="AK42" s="137" t="s">
        <v>49</v>
      </c>
      <c r="AL42" s="122" t="s">
        <v>105</v>
      </c>
      <c r="AM42" s="90"/>
      <c r="AN42" s="142">
        <f t="shared" si="7"/>
        <v>2</v>
      </c>
      <c r="AO42" s="125" t="s">
        <v>65</v>
      </c>
      <c r="AP42" s="126" t="s">
        <v>65</v>
      </c>
      <c r="AQ42" s="126" t="s">
        <v>65</v>
      </c>
      <c r="AR42" s="126" t="s">
        <v>65</v>
      </c>
      <c r="AS42" s="126" t="s">
        <v>65</v>
      </c>
      <c r="AT42" s="90"/>
      <c r="AU42" s="177"/>
      <c r="AV42" s="177"/>
      <c r="AW42" s="177"/>
      <c r="AX42" s="177"/>
      <c r="AY42" s="177"/>
      <c r="AZ42" s="177"/>
      <c r="BA42" s="177"/>
      <c r="BB42" s="177"/>
      <c r="BC42" s="177"/>
      <c r="BD42" s="90"/>
    </row>
    <row r="43" ht="39" customHeight="1" spans="2:56">
      <c r="B43" s="90"/>
      <c r="C43" s="118" t="s">
        <v>54</v>
      </c>
      <c r="D43" s="92">
        <v>80996</v>
      </c>
      <c r="E43" s="119" t="s">
        <v>240</v>
      </c>
      <c r="F43" s="120" t="str">
        <f t="shared" si="0"/>
        <v>🆘W3 Non Prioritized ❄️ 🤝 📞 Active 🚀 Active 🚀 👻 🛠️</v>
      </c>
      <c r="G43" s="121" t="s">
        <v>241</v>
      </c>
      <c r="H43" s="122" t="s">
        <v>57</v>
      </c>
      <c r="I43" s="123" t="s">
        <v>242</v>
      </c>
      <c r="J43" s="122">
        <v>5491151553477</v>
      </c>
      <c r="K43" s="122" t="s">
        <v>243</v>
      </c>
      <c r="L43" s="124" t="s">
        <v>60</v>
      </c>
      <c r="M43" s="124">
        <v>45918</v>
      </c>
      <c r="N43" s="126" t="s">
        <v>71</v>
      </c>
      <c r="O43" s="126" t="s">
        <v>72</v>
      </c>
      <c r="P43" s="127" t="s">
        <v>244</v>
      </c>
      <c r="Q43" s="90"/>
      <c r="R43" s="128">
        <v>0.2</v>
      </c>
      <c r="S43" s="129">
        <v>0</v>
      </c>
      <c r="T43" s="130" t="str">
        <f>IF(U43="","","#"&amp;(COUNTIF($U$4:$U$254,"&gt;"&amp;U43)+COUNTIF($U$4:U43,U43)))</f>
        <v>#37</v>
      </c>
      <c r="U43" s="138">
        <v>1820500</v>
      </c>
      <c r="V43" s="132">
        <f t="shared" si="1"/>
        <v>1300.35714285714</v>
      </c>
      <c r="W43" s="129">
        <v>0</v>
      </c>
      <c r="X43" s="138">
        <v>9948</v>
      </c>
      <c r="Y43" s="132">
        <f t="shared" si="2"/>
        <v>7.10571428571429</v>
      </c>
      <c r="Z43" s="146">
        <f t="shared" si="3"/>
        <v>1820500</v>
      </c>
      <c r="AA43" s="147">
        <f t="shared" si="4"/>
        <v>0</v>
      </c>
      <c r="AB43" s="135">
        <v>0.21</v>
      </c>
      <c r="AC43" s="136">
        <v>0.178</v>
      </c>
      <c r="AD43" s="137" t="s">
        <v>63</v>
      </c>
      <c r="AE43" s="138">
        <v>50000</v>
      </c>
      <c r="AF43" s="139">
        <f t="shared" si="5"/>
        <v>27307.5</v>
      </c>
      <c r="AG43" s="139">
        <f t="shared" si="6"/>
        <v>39010.7142857143</v>
      </c>
      <c r="AH43" s="140" t="s">
        <v>60</v>
      </c>
      <c r="AI43" s="137" t="s">
        <v>63</v>
      </c>
      <c r="AJ43" s="140" t="s">
        <v>60</v>
      </c>
      <c r="AK43" s="137" t="s">
        <v>52</v>
      </c>
      <c r="AL43" s="122" t="s">
        <v>61</v>
      </c>
      <c r="AM43" s="90"/>
      <c r="AN43" s="142">
        <f t="shared" si="7"/>
        <v>2</v>
      </c>
      <c r="AO43" s="125" t="s">
        <v>65</v>
      </c>
      <c r="AP43" s="126" t="s">
        <v>65</v>
      </c>
      <c r="AQ43" s="126" t="s">
        <v>65</v>
      </c>
      <c r="AR43" s="126" t="s">
        <v>65</v>
      </c>
      <c r="AS43" s="126" t="s">
        <v>65</v>
      </c>
      <c r="AT43" s="90"/>
      <c r="AU43" s="177"/>
      <c r="AV43" s="177"/>
      <c r="AW43" s="177"/>
      <c r="AX43" s="177"/>
      <c r="AY43" s="177"/>
      <c r="AZ43" s="177"/>
      <c r="BA43" s="177"/>
      <c r="BB43" s="177"/>
      <c r="BC43" s="177"/>
      <c r="BD43" s="90"/>
    </row>
    <row r="44" ht="39" customHeight="1" spans="2:56">
      <c r="B44" s="90"/>
      <c r="C44" s="118" t="s">
        <v>54</v>
      </c>
      <c r="D44" s="92">
        <v>99515</v>
      </c>
      <c r="E44" s="119" t="s">
        <v>169</v>
      </c>
      <c r="F44" s="120" t="str">
        <f t="shared" si="0"/>
        <v>✅On Non Prioritized ❄️ 👻 💬 Inactive 💤 Inactive 💤 ⌛ 🛠️</v>
      </c>
      <c r="G44" s="121" t="s">
        <v>156</v>
      </c>
      <c r="H44" s="122" t="s">
        <v>57</v>
      </c>
      <c r="I44" s="123" t="s">
        <v>170</v>
      </c>
      <c r="J44" s="122">
        <v>5491168950946</v>
      </c>
      <c r="K44" s="122" t="s">
        <v>171</v>
      </c>
      <c r="L44" s="124" t="s">
        <v>60</v>
      </c>
      <c r="M44" s="124">
        <v>46147</v>
      </c>
      <c r="N44" s="126" t="s">
        <v>61</v>
      </c>
      <c r="O44" s="126" t="s">
        <v>62</v>
      </c>
      <c r="P44" s="127"/>
      <c r="Q44" s="90"/>
      <c r="R44" s="128">
        <v>0.15</v>
      </c>
      <c r="S44" s="129">
        <v>0</v>
      </c>
      <c r="T44" s="130" t="str">
        <f>IF(U44="","","#"&amp;(COUNTIF($U$4:$U$254,"&gt;"&amp;U44)+COUNTIF($U$4:U44,U44)))</f>
        <v>#14</v>
      </c>
      <c r="U44" s="138">
        <v>2291480</v>
      </c>
      <c r="V44" s="132">
        <f t="shared" si="1"/>
        <v>1636.77142857143</v>
      </c>
      <c r="W44" s="129">
        <v>0</v>
      </c>
      <c r="X44" s="138">
        <v>15482</v>
      </c>
      <c r="Y44" s="132">
        <f t="shared" si="2"/>
        <v>11.0585714285714</v>
      </c>
      <c r="Z44" s="146">
        <f t="shared" si="3"/>
        <v>2291480</v>
      </c>
      <c r="AA44" s="147">
        <f t="shared" si="4"/>
        <v>0</v>
      </c>
      <c r="AB44" s="135">
        <v>0.51</v>
      </c>
      <c r="AC44" s="136">
        <v>0.244</v>
      </c>
      <c r="AD44" s="137" t="s">
        <v>73</v>
      </c>
      <c r="AE44" s="148">
        <v>0</v>
      </c>
      <c r="AF44" s="139">
        <f t="shared" si="5"/>
        <v>34372.2</v>
      </c>
      <c r="AG44" s="139">
        <f t="shared" si="6"/>
        <v>49103.1428571429</v>
      </c>
      <c r="AH44" s="149" t="s">
        <v>74</v>
      </c>
      <c r="AI44" s="137" t="s">
        <v>73</v>
      </c>
      <c r="AJ44" s="149" t="s">
        <v>74</v>
      </c>
      <c r="AK44" s="137" t="s">
        <v>49</v>
      </c>
      <c r="AL44" s="122" t="s">
        <v>64</v>
      </c>
      <c r="AM44" s="90"/>
      <c r="AN44" s="142">
        <f t="shared" si="7"/>
        <v>2</v>
      </c>
      <c r="AO44" s="125" t="s">
        <v>65</v>
      </c>
      <c r="AP44" s="126" t="s">
        <v>65</v>
      </c>
      <c r="AQ44" s="126" t="s">
        <v>65</v>
      </c>
      <c r="AR44" s="126" t="s">
        <v>65</v>
      </c>
      <c r="AS44" s="126" t="s">
        <v>65</v>
      </c>
      <c r="AT44" s="90"/>
      <c r="AU44" s="177"/>
      <c r="AV44" s="177"/>
      <c r="AW44" s="177"/>
      <c r="AX44" s="177"/>
      <c r="AY44" s="177"/>
      <c r="AZ44" s="177"/>
      <c r="BA44" s="177"/>
      <c r="BB44" s="177"/>
      <c r="BC44" s="177"/>
      <c r="BD44" s="90"/>
    </row>
    <row r="45" ht="39" customHeight="1" spans="2:56">
      <c r="B45" s="90"/>
      <c r="C45" s="118" t="s">
        <v>54</v>
      </c>
      <c r="D45" s="92">
        <v>10785</v>
      </c>
      <c r="E45" s="119" t="s">
        <v>245</v>
      </c>
      <c r="F45" s="120" t="str">
        <f t="shared" si="0"/>
        <v>✅On Non Prioritized ❄️ 🤝 💬 Active 🚀 Inactive 💤 ✅ 🛠️</v>
      </c>
      <c r="G45" s="121" t="s">
        <v>246</v>
      </c>
      <c r="H45" s="122" t="s">
        <v>57</v>
      </c>
      <c r="I45" s="123" t="s">
        <v>247</v>
      </c>
      <c r="J45" s="122">
        <v>5491169394393</v>
      </c>
      <c r="K45" s="122" t="s">
        <v>248</v>
      </c>
      <c r="L45" s="124" t="s">
        <v>60</v>
      </c>
      <c r="M45" s="124">
        <v>46160</v>
      </c>
      <c r="N45" s="126" t="s">
        <v>71</v>
      </c>
      <c r="O45" s="126" t="s">
        <v>62</v>
      </c>
      <c r="P45" s="127"/>
      <c r="Q45" s="90"/>
      <c r="R45" s="128">
        <v>0.23</v>
      </c>
      <c r="S45" s="129">
        <v>0</v>
      </c>
      <c r="T45" s="130" t="str">
        <f>IF(U45="","","#"&amp;(COUNTIF($U$4:$U$254,"&gt;"&amp;U45)+COUNTIF($U$4:U45,U45)))</f>
        <v>#30</v>
      </c>
      <c r="U45" s="138">
        <v>2008850</v>
      </c>
      <c r="V45" s="132">
        <f t="shared" si="1"/>
        <v>1434.89285714286</v>
      </c>
      <c r="W45" s="129">
        <v>0</v>
      </c>
      <c r="X45" s="138">
        <v>20088</v>
      </c>
      <c r="Y45" s="132">
        <f t="shared" si="2"/>
        <v>14.3485714285714</v>
      </c>
      <c r="Z45" s="146">
        <f t="shared" si="3"/>
        <v>2008850</v>
      </c>
      <c r="AA45" s="147">
        <f t="shared" si="4"/>
        <v>0</v>
      </c>
      <c r="AB45" s="135">
        <v>0.87</v>
      </c>
      <c r="AC45" s="136">
        <v>0.319</v>
      </c>
      <c r="AD45" s="137" t="s">
        <v>63</v>
      </c>
      <c r="AE45" s="138">
        <v>140000</v>
      </c>
      <c r="AF45" s="139">
        <f t="shared" si="5"/>
        <v>30132.75</v>
      </c>
      <c r="AG45" s="139">
        <f t="shared" si="6"/>
        <v>43046.7857142857</v>
      </c>
      <c r="AH45" s="140" t="s">
        <v>60</v>
      </c>
      <c r="AI45" s="137" t="s">
        <v>73</v>
      </c>
      <c r="AJ45" s="149" t="s">
        <v>74</v>
      </c>
      <c r="AK45" s="137" t="s">
        <v>49</v>
      </c>
      <c r="AL45" s="122" t="s">
        <v>160</v>
      </c>
      <c r="AM45" s="90"/>
      <c r="AN45" s="142">
        <f t="shared" si="7"/>
        <v>2</v>
      </c>
      <c r="AO45" s="125" t="s">
        <v>65</v>
      </c>
      <c r="AP45" s="126" t="s">
        <v>65</v>
      </c>
      <c r="AQ45" s="126" t="s">
        <v>65</v>
      </c>
      <c r="AR45" s="126" t="s">
        <v>65</v>
      </c>
      <c r="AS45" s="126" t="s">
        <v>65</v>
      </c>
      <c r="AT45" s="90"/>
      <c r="AU45" s="177"/>
      <c r="AV45" s="177"/>
      <c r="AW45" s="177"/>
      <c r="AX45" s="177"/>
      <c r="AY45" s="177"/>
      <c r="AZ45" s="177"/>
      <c r="BA45" s="177"/>
      <c r="BB45" s="177"/>
      <c r="BC45" s="177"/>
      <c r="BD45" s="90"/>
    </row>
    <row r="46" ht="39" customHeight="1" spans="2:56">
      <c r="B46" s="90"/>
      <c r="C46" s="118" t="s">
        <v>54</v>
      </c>
      <c r="D46" s="92">
        <v>61250</v>
      </c>
      <c r="E46" s="119" t="s">
        <v>249</v>
      </c>
      <c r="F46" s="120" t="str">
        <f t="shared" si="0"/>
        <v>✅On Non Prioritized ❄️ 🤝 📞 Active 🚀 Active 🚀 ⌛ 🛠️</v>
      </c>
      <c r="G46" s="121" t="s">
        <v>250</v>
      </c>
      <c r="H46" s="122" t="s">
        <v>57</v>
      </c>
      <c r="I46" s="123" t="s">
        <v>251</v>
      </c>
      <c r="J46" s="122">
        <v>5491140728411</v>
      </c>
      <c r="K46" s="122" t="s">
        <v>252</v>
      </c>
      <c r="L46" s="124" t="s">
        <v>60</v>
      </c>
      <c r="M46" s="124">
        <v>46154</v>
      </c>
      <c r="N46" s="126" t="s">
        <v>71</v>
      </c>
      <c r="O46" s="126" t="s">
        <v>72</v>
      </c>
      <c r="P46" s="127"/>
      <c r="Q46" s="90"/>
      <c r="R46" s="128">
        <v>0.23</v>
      </c>
      <c r="S46" s="129">
        <v>0</v>
      </c>
      <c r="T46" s="130" t="str">
        <f>IF(U46="","","#"&amp;(COUNTIF($U$4:$U$254,"&gt;"&amp;U46)+COUNTIF($U$4:U46,U46)))</f>
        <v>#23</v>
      </c>
      <c r="U46" s="138">
        <v>2123400</v>
      </c>
      <c r="V46" s="132">
        <f t="shared" si="1"/>
        <v>1516.71428571429</v>
      </c>
      <c r="W46" s="129">
        <v>0</v>
      </c>
      <c r="X46" s="138">
        <v>21667</v>
      </c>
      <c r="Y46" s="132">
        <f t="shared" si="2"/>
        <v>15.4764285714286</v>
      </c>
      <c r="Z46" s="146">
        <f t="shared" si="3"/>
        <v>2123400</v>
      </c>
      <c r="AA46" s="147">
        <f t="shared" si="4"/>
        <v>0</v>
      </c>
      <c r="AB46" s="135">
        <v>0.61</v>
      </c>
      <c r="AC46" s="136">
        <v>0.199</v>
      </c>
      <c r="AD46" s="137" t="s">
        <v>63</v>
      </c>
      <c r="AE46" s="138">
        <v>50000</v>
      </c>
      <c r="AF46" s="139">
        <f t="shared" si="5"/>
        <v>31851</v>
      </c>
      <c r="AG46" s="139">
        <f t="shared" si="6"/>
        <v>45501.4285714286</v>
      </c>
      <c r="AH46" s="140" t="s">
        <v>60</v>
      </c>
      <c r="AI46" s="137" t="s">
        <v>63</v>
      </c>
      <c r="AJ46" s="140" t="s">
        <v>60</v>
      </c>
      <c r="AK46" s="137" t="s">
        <v>49</v>
      </c>
      <c r="AL46" s="122" t="s">
        <v>64</v>
      </c>
      <c r="AM46" s="90"/>
      <c r="AN46" s="142">
        <f t="shared" si="7"/>
        <v>2</v>
      </c>
      <c r="AO46" s="125" t="s">
        <v>65</v>
      </c>
      <c r="AP46" s="126" t="s">
        <v>65</v>
      </c>
      <c r="AQ46" s="126" t="s">
        <v>65</v>
      </c>
      <c r="AR46" s="126" t="s">
        <v>65</v>
      </c>
      <c r="AS46" s="126" t="s">
        <v>65</v>
      </c>
      <c r="AT46" s="90"/>
      <c r="AU46" s="174" t="s">
        <v>253</v>
      </c>
      <c r="BD46" s="90"/>
    </row>
    <row r="47" ht="39" customHeight="1" spans="2:56">
      <c r="B47" s="90"/>
      <c r="C47" s="118" t="s">
        <v>54</v>
      </c>
      <c r="D47" s="92">
        <v>4177</v>
      </c>
      <c r="E47" s="178" t="s">
        <v>254</v>
      </c>
      <c r="F47" s="120" t="str">
        <f t="shared" si="0"/>
        <v>✅On Prioritized 🔥 👻 📞 Active 🚀 Active 🚀 👻 🛠️</v>
      </c>
      <c r="G47" s="121" t="s">
        <v>255</v>
      </c>
      <c r="H47" s="122" t="s">
        <v>68</v>
      </c>
      <c r="I47" s="123" t="s">
        <v>256</v>
      </c>
      <c r="J47" s="123">
        <v>5491149983354</v>
      </c>
      <c r="K47" s="122" t="s">
        <v>257</v>
      </c>
      <c r="L47" s="124" t="s">
        <v>60</v>
      </c>
      <c r="M47" s="124">
        <v>46164</v>
      </c>
      <c r="N47" s="126" t="s">
        <v>61</v>
      </c>
      <c r="O47" s="126" t="s">
        <v>72</v>
      </c>
      <c r="P47" s="127" t="s">
        <v>258</v>
      </c>
      <c r="Q47" s="90"/>
      <c r="R47" s="128">
        <v>0.21</v>
      </c>
      <c r="S47" s="129">
        <v>0</v>
      </c>
      <c r="T47" s="130" t="str">
        <f>IF(U47="","","#"&amp;(COUNTIF($U$4:$U$254,"&gt;"&amp;U47)+COUNTIF($U$4:U47,U47)))</f>
        <v>#46</v>
      </c>
      <c r="U47" s="138">
        <v>1731000</v>
      </c>
      <c r="V47" s="132">
        <f t="shared" si="1"/>
        <v>1236.42857142857</v>
      </c>
      <c r="W47" s="129">
        <v>0</v>
      </c>
      <c r="X47" s="138">
        <v>26630</v>
      </c>
      <c r="Y47" s="132">
        <f t="shared" si="2"/>
        <v>19.0214285714286</v>
      </c>
      <c r="Z47" s="146">
        <f t="shared" si="3"/>
        <v>1731000</v>
      </c>
      <c r="AA47" s="147">
        <f t="shared" si="4"/>
        <v>0</v>
      </c>
      <c r="AB47" s="135">
        <v>0.92</v>
      </c>
      <c r="AC47" s="136">
        <v>0.192</v>
      </c>
      <c r="AD47" s="137" t="s">
        <v>63</v>
      </c>
      <c r="AE47" s="138">
        <v>106000</v>
      </c>
      <c r="AF47" s="139">
        <f t="shared" si="5"/>
        <v>25965</v>
      </c>
      <c r="AG47" s="139">
        <f t="shared" si="6"/>
        <v>37092.8571428571</v>
      </c>
      <c r="AH47" s="140" t="s">
        <v>60</v>
      </c>
      <c r="AI47" s="137" t="s">
        <v>63</v>
      </c>
      <c r="AJ47" s="140" t="s">
        <v>60</v>
      </c>
      <c r="AK47" s="137" t="s">
        <v>49</v>
      </c>
      <c r="AL47" s="122" t="s">
        <v>61</v>
      </c>
      <c r="AM47" s="90"/>
      <c r="AN47" s="142">
        <f t="shared" si="7"/>
        <v>2</v>
      </c>
      <c r="AO47" s="125" t="s">
        <v>65</v>
      </c>
      <c r="AP47" s="126" t="s">
        <v>65</v>
      </c>
      <c r="AQ47" s="126" t="s">
        <v>65</v>
      </c>
      <c r="AR47" s="126" t="s">
        <v>65</v>
      </c>
      <c r="AS47" s="126" t="s">
        <v>65</v>
      </c>
      <c r="AT47" s="90"/>
      <c r="BD47" s="90"/>
    </row>
    <row r="48" ht="39" customHeight="1" spans="2:56">
      <c r="B48" s="90"/>
      <c r="C48" s="118" t="s">
        <v>54</v>
      </c>
      <c r="D48" s="92">
        <v>16831</v>
      </c>
      <c r="E48" s="119" t="s">
        <v>259</v>
      </c>
      <c r="F48" s="120" t="str">
        <f t="shared" si="0"/>
        <v>✅On Prioritized 🔥 👻 📞 Active 🚀 Active 🚀 ✅ 🛠️</v>
      </c>
      <c r="G48" s="121" t="s">
        <v>260</v>
      </c>
      <c r="H48" s="122" t="s">
        <v>68</v>
      </c>
      <c r="I48" s="123" t="s">
        <v>261</v>
      </c>
      <c r="J48" s="122">
        <v>5491169323962</v>
      </c>
      <c r="K48" s="122" t="s">
        <v>262</v>
      </c>
      <c r="L48" s="124" t="s">
        <v>60</v>
      </c>
      <c r="M48" s="124">
        <v>46163</v>
      </c>
      <c r="N48" s="126" t="s">
        <v>61</v>
      </c>
      <c r="O48" s="126" t="s">
        <v>72</v>
      </c>
      <c r="P48" s="127"/>
      <c r="Q48" s="90"/>
      <c r="R48" s="128">
        <v>0.23</v>
      </c>
      <c r="S48" s="129">
        <v>0</v>
      </c>
      <c r="T48" s="130" t="str">
        <f>IF(U48="","","#"&amp;(COUNTIF($U$4:$U$254,"&gt;"&amp;U48)+COUNTIF($U$4:U48,U48)))</f>
        <v>#18</v>
      </c>
      <c r="U48" s="138">
        <v>2177000</v>
      </c>
      <c r="V48" s="132">
        <f t="shared" si="1"/>
        <v>1555</v>
      </c>
      <c r="W48" s="129">
        <v>0</v>
      </c>
      <c r="X48" s="138">
        <v>43540</v>
      </c>
      <c r="Y48" s="132">
        <f t="shared" si="2"/>
        <v>31.1</v>
      </c>
      <c r="Z48" s="146">
        <f t="shared" si="3"/>
        <v>2177000</v>
      </c>
      <c r="AA48" s="147">
        <f t="shared" si="4"/>
        <v>0</v>
      </c>
      <c r="AB48" s="135">
        <v>0.78</v>
      </c>
      <c r="AC48" s="136">
        <v>0.195</v>
      </c>
      <c r="AD48" s="137" t="s">
        <v>63</v>
      </c>
      <c r="AE48" s="138">
        <v>136000</v>
      </c>
      <c r="AF48" s="139">
        <f t="shared" si="5"/>
        <v>32655</v>
      </c>
      <c r="AG48" s="139">
        <f t="shared" si="6"/>
        <v>46650</v>
      </c>
      <c r="AH48" s="140" t="s">
        <v>60</v>
      </c>
      <c r="AI48" s="137" t="s">
        <v>63</v>
      </c>
      <c r="AJ48" s="140" t="s">
        <v>60</v>
      </c>
      <c r="AK48" s="137" t="s">
        <v>49</v>
      </c>
      <c r="AL48" s="122" t="s">
        <v>160</v>
      </c>
      <c r="AM48" s="90"/>
      <c r="AN48" s="142">
        <f t="shared" si="7"/>
        <v>2</v>
      </c>
      <c r="AO48" s="125" t="s">
        <v>65</v>
      </c>
      <c r="AP48" s="126" t="s">
        <v>65</v>
      </c>
      <c r="AQ48" s="126" t="s">
        <v>65</v>
      </c>
      <c r="AR48" s="126" t="s">
        <v>65</v>
      </c>
      <c r="AS48" s="126" t="s">
        <v>65</v>
      </c>
      <c r="AT48" s="90"/>
      <c r="BD48" s="90"/>
    </row>
    <row r="49" ht="39" customHeight="1" spans="2:56">
      <c r="B49" s="90"/>
      <c r="C49" s="118" t="s">
        <v>54</v>
      </c>
      <c r="D49" s="92">
        <v>6209</v>
      </c>
      <c r="E49" s="119" t="s">
        <v>263</v>
      </c>
      <c r="F49" s="120" t="str">
        <f t="shared" si="0"/>
        <v>✅On Non Prioritized ❄️ 🤝 📞 Inactive 💤 Inactive 💤 👻 🛠️</v>
      </c>
      <c r="G49" s="121" t="s">
        <v>225</v>
      </c>
      <c r="H49" s="122" t="s">
        <v>57</v>
      </c>
      <c r="I49" s="123" t="s">
        <v>264</v>
      </c>
      <c r="J49" s="122">
        <v>5491138801167</v>
      </c>
      <c r="K49" s="122" t="s">
        <v>265</v>
      </c>
      <c r="L49" s="124" t="s">
        <v>60</v>
      </c>
      <c r="M49" s="124">
        <v>46147</v>
      </c>
      <c r="N49" s="126" t="s">
        <v>71</v>
      </c>
      <c r="O49" s="126" t="s">
        <v>72</v>
      </c>
      <c r="P49" s="127" t="s">
        <v>266</v>
      </c>
      <c r="Q49" s="90"/>
      <c r="R49" s="128">
        <v>0.2</v>
      </c>
      <c r="S49" s="129">
        <v>0</v>
      </c>
      <c r="T49" s="130" t="str">
        <f>IF(U49="","","#"&amp;(COUNTIF($U$4:$U$254,"&gt;"&amp;U49)+COUNTIF($U$4:U49,U49)))</f>
        <v>#2</v>
      </c>
      <c r="U49" s="138">
        <v>2635250</v>
      </c>
      <c r="V49" s="132">
        <f t="shared" si="1"/>
        <v>1882.32142857143</v>
      </c>
      <c r="W49" s="129">
        <v>0</v>
      </c>
      <c r="X49" s="138">
        <v>40542</v>
      </c>
      <c r="Y49" s="132">
        <f t="shared" si="2"/>
        <v>28.9585714285714</v>
      </c>
      <c r="Z49" s="146">
        <f t="shared" si="3"/>
        <v>2635250</v>
      </c>
      <c r="AA49" s="147">
        <f t="shared" si="4"/>
        <v>0</v>
      </c>
      <c r="AB49" s="135">
        <v>0.85</v>
      </c>
      <c r="AC49" s="136">
        <v>0.247</v>
      </c>
      <c r="AD49" s="137" t="s">
        <v>73</v>
      </c>
      <c r="AE49" s="148">
        <v>0</v>
      </c>
      <c r="AF49" s="139">
        <f t="shared" si="5"/>
        <v>39528.75</v>
      </c>
      <c r="AG49" s="139">
        <f t="shared" si="6"/>
        <v>56469.6428571429</v>
      </c>
      <c r="AH49" s="149" t="s">
        <v>74</v>
      </c>
      <c r="AI49" s="137" t="s">
        <v>73</v>
      </c>
      <c r="AJ49" s="149" t="s">
        <v>74</v>
      </c>
      <c r="AK49" s="137" t="s">
        <v>49</v>
      </c>
      <c r="AL49" s="122" t="s">
        <v>61</v>
      </c>
      <c r="AM49" s="90"/>
      <c r="AN49" s="142">
        <f t="shared" si="7"/>
        <v>2</v>
      </c>
      <c r="AO49" s="125" t="s">
        <v>65</v>
      </c>
      <c r="AP49" s="126" t="s">
        <v>65</v>
      </c>
      <c r="AQ49" s="126" t="s">
        <v>65</v>
      </c>
      <c r="AR49" s="126" t="s">
        <v>65</v>
      </c>
      <c r="AS49" s="126" t="s">
        <v>65</v>
      </c>
      <c r="AT49" s="90"/>
      <c r="BD49" s="90"/>
    </row>
    <row r="50" ht="39" customHeight="1" spans="2:56">
      <c r="B50" s="90"/>
      <c r="C50" s="118" t="s">
        <v>54</v>
      </c>
      <c r="D50" s="92">
        <v>5704</v>
      </c>
      <c r="E50" s="119" t="s">
        <v>267</v>
      </c>
      <c r="F50" s="120" t="str">
        <f t="shared" si="0"/>
        <v>✅On Non Prioritized ❄️ 🤝 📞 Active 🚀 Active 🚀 👻 🛠️</v>
      </c>
      <c r="G50" s="121" t="s">
        <v>268</v>
      </c>
      <c r="H50" s="122" t="s">
        <v>57</v>
      </c>
      <c r="I50" s="123" t="s">
        <v>269</v>
      </c>
      <c r="J50" s="123">
        <v>5491163085818</v>
      </c>
      <c r="K50" s="122" t="s">
        <v>270</v>
      </c>
      <c r="L50" s="124" t="s">
        <v>60</v>
      </c>
      <c r="M50" s="124">
        <v>46133</v>
      </c>
      <c r="N50" s="126" t="s">
        <v>71</v>
      </c>
      <c r="O50" s="126" t="s">
        <v>72</v>
      </c>
      <c r="P50" s="127"/>
      <c r="Q50" s="90"/>
      <c r="R50" s="128">
        <v>0.2</v>
      </c>
      <c r="S50" s="129">
        <v>0</v>
      </c>
      <c r="T50" s="130" t="str">
        <f>IF(U50="","","#"&amp;(COUNTIF($U$4:$U$254,"&gt;"&amp;U50)+COUNTIF($U$4:U50,U50)))</f>
        <v>#36</v>
      </c>
      <c r="U50" s="138">
        <v>1823500</v>
      </c>
      <c r="V50" s="132">
        <f t="shared" si="1"/>
        <v>1302.5</v>
      </c>
      <c r="W50" s="129">
        <v>0</v>
      </c>
      <c r="X50" s="138">
        <v>39641</v>
      </c>
      <c r="Y50" s="132">
        <f t="shared" si="2"/>
        <v>28.315</v>
      </c>
      <c r="Z50" s="146">
        <f t="shared" si="3"/>
        <v>1823500</v>
      </c>
      <c r="AA50" s="147">
        <f t="shared" si="4"/>
        <v>0</v>
      </c>
      <c r="AB50" s="135">
        <v>0.52</v>
      </c>
      <c r="AC50" s="136">
        <v>0.044</v>
      </c>
      <c r="AD50" s="137" t="s">
        <v>63</v>
      </c>
      <c r="AE50" s="138">
        <v>60000</v>
      </c>
      <c r="AF50" s="139">
        <f t="shared" si="5"/>
        <v>27352.5</v>
      </c>
      <c r="AG50" s="139">
        <f t="shared" si="6"/>
        <v>39075</v>
      </c>
      <c r="AH50" s="140" t="s">
        <v>60</v>
      </c>
      <c r="AI50" s="137" t="s">
        <v>63</v>
      </c>
      <c r="AJ50" s="140" t="s">
        <v>60</v>
      </c>
      <c r="AK50" s="137" t="s">
        <v>49</v>
      </c>
      <c r="AL50" s="122" t="s">
        <v>61</v>
      </c>
      <c r="AM50" s="90"/>
      <c r="AN50" s="142">
        <f t="shared" si="7"/>
        <v>2</v>
      </c>
      <c r="AO50" s="125" t="s">
        <v>65</v>
      </c>
      <c r="AP50" s="126" t="s">
        <v>65</v>
      </c>
      <c r="AQ50" s="126" t="s">
        <v>65</v>
      </c>
      <c r="AR50" s="126" t="s">
        <v>65</v>
      </c>
      <c r="AS50" s="126" t="s">
        <v>65</v>
      </c>
      <c r="AT50" s="90"/>
      <c r="AU50" s="177"/>
      <c r="AV50" s="177"/>
      <c r="AW50" s="177"/>
      <c r="AX50" s="177"/>
      <c r="AY50" s="177"/>
      <c r="AZ50" s="177"/>
      <c r="BA50" s="177"/>
      <c r="BB50" s="177"/>
      <c r="BC50" s="177"/>
      <c r="BD50" s="90"/>
    </row>
    <row r="51" ht="39" customHeight="1" spans="2:56">
      <c r="B51" s="90"/>
      <c r="C51" s="118" t="s">
        <v>54</v>
      </c>
      <c r="D51" s="92">
        <v>15604</v>
      </c>
      <c r="E51" s="119" t="s">
        <v>271</v>
      </c>
      <c r="F51" s="120" t="str">
        <f t="shared" si="0"/>
        <v>✅On Non Prioritized ❄️ 👻 📞 Active 🚀 Active 🚀 ✅ 🛠️</v>
      </c>
      <c r="G51" s="121" t="s">
        <v>272</v>
      </c>
      <c r="H51" s="122" t="s">
        <v>57</v>
      </c>
      <c r="I51" s="123" t="s">
        <v>273</v>
      </c>
      <c r="J51" s="122">
        <v>5491141586213</v>
      </c>
      <c r="K51" s="122" t="s">
        <v>274</v>
      </c>
      <c r="L51" s="124" t="s">
        <v>60</v>
      </c>
      <c r="M51" s="124">
        <v>46169</v>
      </c>
      <c r="N51" s="126" t="s">
        <v>61</v>
      </c>
      <c r="O51" s="126" t="s">
        <v>72</v>
      </c>
      <c r="P51" s="127" t="s">
        <v>275</v>
      </c>
      <c r="Q51" s="90"/>
      <c r="R51" s="128">
        <v>0.19</v>
      </c>
      <c r="S51" s="129">
        <v>0</v>
      </c>
      <c r="T51" s="130" t="str">
        <f>IF(U51="","","#"&amp;(COUNTIF($U$4:$U$254,"&gt;"&amp;U51)+COUNTIF($U$4:U51,U51)))</f>
        <v>#9</v>
      </c>
      <c r="U51" s="138">
        <v>2334500</v>
      </c>
      <c r="V51" s="132">
        <f t="shared" si="1"/>
        <v>1667.5</v>
      </c>
      <c r="W51" s="129">
        <v>0</v>
      </c>
      <c r="X51" s="138">
        <v>35371</v>
      </c>
      <c r="Y51" s="132">
        <f t="shared" si="2"/>
        <v>25.265</v>
      </c>
      <c r="Z51" s="146">
        <f t="shared" si="3"/>
        <v>2334500</v>
      </c>
      <c r="AA51" s="147">
        <f t="shared" si="4"/>
        <v>0</v>
      </c>
      <c r="AB51" s="135">
        <v>0.56</v>
      </c>
      <c r="AC51" s="136">
        <v>0.289</v>
      </c>
      <c r="AD51" s="137" t="s">
        <v>63</v>
      </c>
      <c r="AE51" s="138">
        <v>150000</v>
      </c>
      <c r="AF51" s="139">
        <f t="shared" si="5"/>
        <v>35017.5</v>
      </c>
      <c r="AG51" s="139">
        <f t="shared" si="6"/>
        <v>50025</v>
      </c>
      <c r="AH51" s="140" t="s">
        <v>60</v>
      </c>
      <c r="AI51" s="137" t="s">
        <v>63</v>
      </c>
      <c r="AJ51" s="140" t="s">
        <v>60</v>
      </c>
      <c r="AK51" s="137" t="s">
        <v>49</v>
      </c>
      <c r="AL51" s="122" t="s">
        <v>160</v>
      </c>
      <c r="AM51" s="90"/>
      <c r="AN51" s="142">
        <f t="shared" si="7"/>
        <v>2</v>
      </c>
      <c r="AO51" s="125" t="s">
        <v>65</v>
      </c>
      <c r="AP51" s="126" t="s">
        <v>65</v>
      </c>
      <c r="AQ51" s="126" t="s">
        <v>65</v>
      </c>
      <c r="AR51" s="126" t="s">
        <v>65</v>
      </c>
      <c r="AS51" s="126" t="s">
        <v>65</v>
      </c>
      <c r="AT51" s="90"/>
      <c r="AU51" s="177"/>
      <c r="AV51" s="177"/>
      <c r="AW51" s="177"/>
      <c r="AX51" s="177"/>
      <c r="AY51" s="177"/>
      <c r="AZ51" s="177"/>
      <c r="BA51" s="177"/>
      <c r="BB51" s="177"/>
      <c r="BC51" s="177"/>
      <c r="BD51" s="90"/>
    </row>
    <row r="52" ht="39" customHeight="1" spans="2:56">
      <c r="B52" s="90"/>
      <c r="C52" s="118" t="s">
        <v>54</v>
      </c>
      <c r="D52" s="92">
        <v>69475</v>
      </c>
      <c r="E52" s="119" t="s">
        <v>276</v>
      </c>
      <c r="F52" s="120" t="str">
        <f t="shared" si="0"/>
        <v>✅On Non Prioritized ❄️ 🤝 📞 Active 🚀 Inactive 💤 ⏳ 🛠️</v>
      </c>
      <c r="G52" s="121" t="s">
        <v>277</v>
      </c>
      <c r="H52" s="122" t="s">
        <v>57</v>
      </c>
      <c r="I52" s="123" t="s">
        <v>278</v>
      </c>
      <c r="J52" s="122">
        <v>5491131696869</v>
      </c>
      <c r="K52" s="122" t="s">
        <v>60</v>
      </c>
      <c r="L52" s="124" t="s">
        <v>60</v>
      </c>
      <c r="M52" s="124">
        <v>46162</v>
      </c>
      <c r="N52" s="126" t="s">
        <v>71</v>
      </c>
      <c r="O52" s="126" t="s">
        <v>72</v>
      </c>
      <c r="P52" s="127"/>
      <c r="Q52" s="90"/>
      <c r="R52" s="128">
        <v>0.18</v>
      </c>
      <c r="S52" s="129">
        <v>0</v>
      </c>
      <c r="T52" s="130" t="str">
        <f>IF(U52="","","#"&amp;(COUNTIF($U$4:$U$254,"&gt;"&amp;U52)+COUNTIF($U$4:U52,U52)))</f>
        <v>#21</v>
      </c>
      <c r="U52" s="138">
        <v>2158400</v>
      </c>
      <c r="V52" s="132">
        <f t="shared" si="1"/>
        <v>1541.71428571429</v>
      </c>
      <c r="W52" s="129">
        <v>0</v>
      </c>
      <c r="X52" s="138">
        <v>28778</v>
      </c>
      <c r="Y52" s="132">
        <f t="shared" si="2"/>
        <v>20.5557142857143</v>
      </c>
      <c r="Z52" s="146">
        <f t="shared" si="3"/>
        <v>2158400</v>
      </c>
      <c r="AA52" s="147">
        <f t="shared" si="4"/>
        <v>0</v>
      </c>
      <c r="AB52" s="135">
        <v>0.55</v>
      </c>
      <c r="AC52" s="136">
        <v>0.152</v>
      </c>
      <c r="AD52" s="137" t="s">
        <v>63</v>
      </c>
      <c r="AE52" s="138">
        <v>15000</v>
      </c>
      <c r="AF52" s="139">
        <f t="shared" si="5"/>
        <v>32376</v>
      </c>
      <c r="AG52" s="139">
        <f t="shared" si="6"/>
        <v>46251.4285714286</v>
      </c>
      <c r="AH52" s="140" t="s">
        <v>60</v>
      </c>
      <c r="AI52" s="137" t="s">
        <v>73</v>
      </c>
      <c r="AJ52" s="149" t="s">
        <v>74</v>
      </c>
      <c r="AK52" s="137" t="s">
        <v>49</v>
      </c>
      <c r="AL52" s="122" t="s">
        <v>105</v>
      </c>
      <c r="AM52" s="90"/>
      <c r="AN52" s="142">
        <f t="shared" si="7"/>
        <v>2</v>
      </c>
      <c r="AO52" s="125" t="s">
        <v>65</v>
      </c>
      <c r="AP52" s="126" t="s">
        <v>65</v>
      </c>
      <c r="AQ52" s="126" t="s">
        <v>65</v>
      </c>
      <c r="AR52" s="126" t="s">
        <v>65</v>
      </c>
      <c r="AS52" s="126" t="s">
        <v>65</v>
      </c>
      <c r="AT52" s="90"/>
      <c r="AU52" s="177"/>
      <c r="AV52" s="177"/>
      <c r="AW52" s="177"/>
      <c r="AX52" s="177"/>
      <c r="AY52" s="177"/>
      <c r="AZ52" s="177"/>
      <c r="BA52" s="177"/>
      <c r="BB52" s="177"/>
      <c r="BC52" s="177"/>
      <c r="BD52" s="90"/>
    </row>
    <row r="53" ht="39" customHeight="1" spans="2:56">
      <c r="B53" s="90"/>
      <c r="C53" s="118" t="s">
        <v>54</v>
      </c>
      <c r="D53" s="92">
        <v>26944</v>
      </c>
      <c r="E53" s="119" t="s">
        <v>279</v>
      </c>
      <c r="F53" s="120" t="str">
        <f t="shared" si="0"/>
        <v>✅On Prioritized 🔥 🤝 📞 Active 🚀 Active 🚀 👻 🛠️</v>
      </c>
      <c r="G53" s="121" t="s">
        <v>280</v>
      </c>
      <c r="H53" s="122" t="s">
        <v>68</v>
      </c>
      <c r="I53" s="123" t="s">
        <v>281</v>
      </c>
      <c r="J53" s="122">
        <v>5491156191758</v>
      </c>
      <c r="K53" s="122" t="s">
        <v>282</v>
      </c>
      <c r="L53" s="124" t="s">
        <v>60</v>
      </c>
      <c r="M53" s="124">
        <v>46168</v>
      </c>
      <c r="N53" s="126" t="s">
        <v>71</v>
      </c>
      <c r="O53" s="126" t="s">
        <v>72</v>
      </c>
      <c r="P53" s="127"/>
      <c r="Q53" s="90"/>
      <c r="R53" s="128">
        <v>0.23</v>
      </c>
      <c r="S53" s="129">
        <v>0</v>
      </c>
      <c r="T53" s="130" t="str">
        <f>IF(U53="","","#"&amp;(COUNTIF($U$4:$U$254,"&gt;"&amp;U53)+COUNTIF($U$4:U53,U53)))</f>
        <v>#16</v>
      </c>
      <c r="U53" s="138">
        <v>2262200</v>
      </c>
      <c r="V53" s="132">
        <f t="shared" si="1"/>
        <v>1615.85714285714</v>
      </c>
      <c r="W53" s="129">
        <v>0</v>
      </c>
      <c r="X53" s="138">
        <v>18851</v>
      </c>
      <c r="Y53" s="132">
        <f t="shared" si="2"/>
        <v>13.465</v>
      </c>
      <c r="Z53" s="146">
        <f t="shared" si="3"/>
        <v>2262200</v>
      </c>
      <c r="AA53" s="147">
        <f t="shared" si="4"/>
        <v>0</v>
      </c>
      <c r="AB53" s="135">
        <v>0.67</v>
      </c>
      <c r="AC53" s="136">
        <v>0.113</v>
      </c>
      <c r="AD53" s="137" t="s">
        <v>63</v>
      </c>
      <c r="AE53" s="138">
        <v>21541</v>
      </c>
      <c r="AF53" s="139">
        <f t="shared" si="5"/>
        <v>33933</v>
      </c>
      <c r="AG53" s="139">
        <f t="shared" si="6"/>
        <v>48475.7142857143</v>
      </c>
      <c r="AH53" s="140" t="s">
        <v>60</v>
      </c>
      <c r="AI53" s="137" t="s">
        <v>63</v>
      </c>
      <c r="AJ53" s="140" t="s">
        <v>60</v>
      </c>
      <c r="AK53" s="137" t="s">
        <v>49</v>
      </c>
      <c r="AL53" s="122" t="s">
        <v>61</v>
      </c>
      <c r="AM53" s="90"/>
      <c r="AN53" s="142">
        <f t="shared" si="7"/>
        <v>2</v>
      </c>
      <c r="AO53" s="125" t="s">
        <v>65</v>
      </c>
      <c r="AP53" s="126" t="s">
        <v>65</v>
      </c>
      <c r="AQ53" s="126" t="s">
        <v>65</v>
      </c>
      <c r="AR53" s="126" t="s">
        <v>65</v>
      </c>
      <c r="AS53" s="126" t="s">
        <v>65</v>
      </c>
      <c r="AT53" s="90"/>
      <c r="AU53" s="177"/>
      <c r="AV53" s="177"/>
      <c r="AW53" s="177"/>
      <c r="AX53" s="177"/>
      <c r="AY53" s="177"/>
      <c r="AZ53" s="177"/>
      <c r="BA53" s="177"/>
      <c r="BB53" s="177"/>
      <c r="BC53" s="177"/>
      <c r="BD53" s="90"/>
    </row>
    <row r="54" ht="39" customHeight="1" spans="2:56">
      <c r="B54" s="90"/>
      <c r="C54" s="118" t="s">
        <v>54</v>
      </c>
      <c r="D54" s="92">
        <v>3637</v>
      </c>
      <c r="E54" s="119" t="s">
        <v>283</v>
      </c>
      <c r="F54" s="120" t="str">
        <f t="shared" si="0"/>
        <v>✅On Non Prioritized ❄️ 🤝 📞 Active 🚀 Active 🚀 ⌛ 🛠️</v>
      </c>
      <c r="G54" s="121" t="s">
        <v>284</v>
      </c>
      <c r="H54" s="122" t="s">
        <v>57</v>
      </c>
      <c r="I54" s="123" t="s">
        <v>285</v>
      </c>
      <c r="J54" s="122">
        <v>5491139132403</v>
      </c>
      <c r="K54" s="122" t="s">
        <v>60</v>
      </c>
      <c r="L54" s="124" t="s">
        <v>60</v>
      </c>
      <c r="M54" s="124">
        <v>46147</v>
      </c>
      <c r="N54" s="126" t="s">
        <v>71</v>
      </c>
      <c r="O54" s="126" t="s">
        <v>72</v>
      </c>
      <c r="P54" s="127"/>
      <c r="Q54" s="90"/>
      <c r="R54" s="128">
        <v>0.23</v>
      </c>
      <c r="S54" s="129">
        <v>0</v>
      </c>
      <c r="T54" s="130" t="str">
        <f>IF(U54="","","#"&amp;(COUNTIF($U$4:$U$254,"&gt;"&amp;U54)+COUNTIF($U$4:U54,U54)))</f>
        <v>#40</v>
      </c>
      <c r="U54" s="138">
        <v>1792792</v>
      </c>
      <c r="V54" s="132">
        <f t="shared" si="1"/>
        <v>1280.56571428571</v>
      </c>
      <c r="W54" s="129">
        <v>0</v>
      </c>
      <c r="X54" s="138">
        <v>22693</v>
      </c>
      <c r="Y54" s="132">
        <f t="shared" si="2"/>
        <v>16.2092857142857</v>
      </c>
      <c r="Z54" s="146">
        <f t="shared" si="3"/>
        <v>1792792</v>
      </c>
      <c r="AA54" s="147">
        <f t="shared" si="4"/>
        <v>0</v>
      </c>
      <c r="AB54" s="135">
        <v>0.81</v>
      </c>
      <c r="AC54" s="136">
        <v>0.17</v>
      </c>
      <c r="AD54" s="137" t="s">
        <v>63</v>
      </c>
      <c r="AE54" s="138">
        <v>170000</v>
      </c>
      <c r="AF54" s="139">
        <f t="shared" si="5"/>
        <v>26891.88</v>
      </c>
      <c r="AG54" s="139">
        <f t="shared" si="6"/>
        <v>38416.9714285714</v>
      </c>
      <c r="AH54" s="140" t="s">
        <v>60</v>
      </c>
      <c r="AI54" s="137" t="s">
        <v>63</v>
      </c>
      <c r="AJ54" s="140" t="s">
        <v>60</v>
      </c>
      <c r="AK54" s="137" t="s">
        <v>49</v>
      </c>
      <c r="AL54" s="122" t="s">
        <v>64</v>
      </c>
      <c r="AM54" s="90"/>
      <c r="AN54" s="142">
        <f t="shared" si="7"/>
        <v>2</v>
      </c>
      <c r="AO54" s="125" t="s">
        <v>65</v>
      </c>
      <c r="AP54" s="126" t="s">
        <v>65</v>
      </c>
      <c r="AQ54" s="126" t="s">
        <v>65</v>
      </c>
      <c r="AR54" s="126" t="s">
        <v>65</v>
      </c>
      <c r="AS54" s="126" t="s">
        <v>65</v>
      </c>
      <c r="AT54" s="90"/>
      <c r="AU54" s="177"/>
      <c r="AV54" s="177"/>
      <c r="AW54" s="177"/>
      <c r="AX54" s="177"/>
      <c r="AY54" s="177"/>
      <c r="AZ54" s="177"/>
      <c r="BA54" s="177"/>
      <c r="BB54" s="177"/>
      <c r="BC54" s="177"/>
      <c r="BD54" s="90"/>
    </row>
    <row r="55" ht="39" customHeight="1" spans="2:56">
      <c r="B55" s="90"/>
      <c r="C55" s="118" t="s">
        <v>54</v>
      </c>
      <c r="D55" s="92">
        <v>7699</v>
      </c>
      <c r="E55" s="119" t="s">
        <v>286</v>
      </c>
      <c r="F55" s="120" t="str">
        <f t="shared" si="0"/>
        <v>✅On Prioritized 🔥 🤝 📞 Active 🚀 Active 🚀 ⌛ 🛠️</v>
      </c>
      <c r="G55" s="121" t="s">
        <v>287</v>
      </c>
      <c r="H55" s="122" t="s">
        <v>68</v>
      </c>
      <c r="I55" s="123" t="s">
        <v>288</v>
      </c>
      <c r="J55" s="122">
        <v>5491146822020</v>
      </c>
      <c r="K55" s="122" t="s">
        <v>289</v>
      </c>
      <c r="L55" s="124" t="s">
        <v>60</v>
      </c>
      <c r="M55" s="124">
        <v>46155</v>
      </c>
      <c r="N55" s="126" t="s">
        <v>71</v>
      </c>
      <c r="O55" s="126" t="s">
        <v>72</v>
      </c>
      <c r="P55" s="127"/>
      <c r="Q55" s="90"/>
      <c r="R55" s="128">
        <v>0.27</v>
      </c>
      <c r="S55" s="129">
        <v>0</v>
      </c>
      <c r="T55" s="130" t="str">
        <f>IF(U55="","","#"&amp;(COUNTIF($U$4:$U$254,"&gt;"&amp;U55)+COUNTIF($U$4:U55,U55)))</f>
        <v>#33</v>
      </c>
      <c r="U55" s="138">
        <v>1960100</v>
      </c>
      <c r="V55" s="132">
        <f t="shared" si="1"/>
        <v>1400.07142857143</v>
      </c>
      <c r="W55" s="129">
        <v>0</v>
      </c>
      <c r="X55" s="138">
        <v>45583</v>
      </c>
      <c r="Y55" s="132">
        <f t="shared" si="2"/>
        <v>32.5592857142857</v>
      </c>
      <c r="Z55" s="146">
        <f t="shared" si="3"/>
        <v>1960100</v>
      </c>
      <c r="AA55" s="147">
        <f t="shared" si="4"/>
        <v>0</v>
      </c>
      <c r="AB55" s="135">
        <v>0.56</v>
      </c>
      <c r="AC55" s="136">
        <v>0.122</v>
      </c>
      <c r="AD55" s="137" t="s">
        <v>63</v>
      </c>
      <c r="AE55" s="138">
        <v>41295</v>
      </c>
      <c r="AF55" s="139">
        <f t="shared" si="5"/>
        <v>29401.5</v>
      </c>
      <c r="AG55" s="139">
        <f t="shared" si="6"/>
        <v>42002.1428571429</v>
      </c>
      <c r="AH55" s="140" t="s">
        <v>60</v>
      </c>
      <c r="AI55" s="137" t="s">
        <v>63</v>
      </c>
      <c r="AJ55" s="140" t="s">
        <v>60</v>
      </c>
      <c r="AK55" s="137" t="s">
        <v>49</v>
      </c>
      <c r="AL55" s="122" t="s">
        <v>64</v>
      </c>
      <c r="AM55" s="90"/>
      <c r="AN55" s="142">
        <f t="shared" si="7"/>
        <v>2</v>
      </c>
      <c r="AO55" s="125" t="s">
        <v>65</v>
      </c>
      <c r="AP55" s="126" t="s">
        <v>65</v>
      </c>
      <c r="AQ55" s="126" t="s">
        <v>65</v>
      </c>
      <c r="AR55" s="126" t="s">
        <v>65</v>
      </c>
      <c r="AS55" s="126" t="s">
        <v>65</v>
      </c>
      <c r="AT55" s="90"/>
      <c r="AU55" s="177"/>
      <c r="AV55" s="177"/>
      <c r="AW55" s="177"/>
      <c r="AX55" s="177"/>
      <c r="AY55" s="177"/>
      <c r="AZ55" s="177"/>
      <c r="BA55" s="177"/>
      <c r="BB55" s="177"/>
      <c r="BC55" s="177"/>
      <c r="BD55" s="90"/>
    </row>
    <row r="56" ht="39" customHeight="1" spans="2:56">
      <c r="B56" s="90"/>
      <c r="C56" s="118" t="s">
        <v>54</v>
      </c>
      <c r="D56" s="92">
        <v>65927</v>
      </c>
      <c r="E56" s="119" t="s">
        <v>290</v>
      </c>
      <c r="F56" s="120" t="str">
        <f t="shared" si="0"/>
        <v>✅On Non Prioritized ❄️ 🤝 📞 Active 🚀 Active 🚀 🧉 🛠️</v>
      </c>
      <c r="G56" s="121" t="s">
        <v>284</v>
      </c>
      <c r="H56" s="122" t="s">
        <v>57</v>
      </c>
      <c r="I56" s="123" t="s">
        <v>291</v>
      </c>
      <c r="J56" s="122">
        <v>5491150474464</v>
      </c>
      <c r="K56" s="122" t="s">
        <v>292</v>
      </c>
      <c r="L56" s="124" t="s">
        <v>60</v>
      </c>
      <c r="M56" s="124">
        <v>46154</v>
      </c>
      <c r="N56" s="126" t="s">
        <v>71</v>
      </c>
      <c r="O56" s="126" t="s">
        <v>72</v>
      </c>
      <c r="P56" s="127"/>
      <c r="Q56" s="90"/>
      <c r="R56" s="128">
        <v>0.25</v>
      </c>
      <c r="S56" s="129">
        <v>0</v>
      </c>
      <c r="T56" s="130" t="str">
        <f>IF(U56="","","#"&amp;(COUNTIF($U$4:$U$254,"&gt;"&amp;U56)+COUNTIF($U$4:U56,U56)))</f>
        <v>#62</v>
      </c>
      <c r="U56" s="138">
        <v>1410939</v>
      </c>
      <c r="V56" s="132">
        <f t="shared" si="1"/>
        <v>1007.81357142857</v>
      </c>
      <c r="W56" s="129">
        <v>0</v>
      </c>
      <c r="X56" s="138">
        <v>30672</v>
      </c>
      <c r="Y56" s="132">
        <f t="shared" si="2"/>
        <v>21.9085714285714</v>
      </c>
      <c r="Z56" s="146">
        <f t="shared" si="3"/>
        <v>1410939</v>
      </c>
      <c r="AA56" s="147">
        <f t="shared" si="4"/>
        <v>0</v>
      </c>
      <c r="AB56" s="135">
        <v>0.57</v>
      </c>
      <c r="AC56" s="136">
        <v>0.183</v>
      </c>
      <c r="AD56" s="137" t="s">
        <v>63</v>
      </c>
      <c r="AE56" s="138">
        <v>56000</v>
      </c>
      <c r="AF56" s="139">
        <f t="shared" si="5"/>
        <v>21164.085</v>
      </c>
      <c r="AG56" s="139">
        <f t="shared" si="6"/>
        <v>30234.4071428571</v>
      </c>
      <c r="AH56" s="140" t="s">
        <v>60</v>
      </c>
      <c r="AI56" s="137" t="s">
        <v>63</v>
      </c>
      <c r="AJ56" s="140" t="s">
        <v>60</v>
      </c>
      <c r="AK56" s="137" t="s">
        <v>49</v>
      </c>
      <c r="AL56" s="122" t="s">
        <v>81</v>
      </c>
      <c r="AM56" s="90"/>
      <c r="AN56" s="142">
        <f t="shared" si="7"/>
        <v>2</v>
      </c>
      <c r="AO56" s="125" t="s">
        <v>65</v>
      </c>
      <c r="AP56" s="126" t="s">
        <v>65</v>
      </c>
      <c r="AQ56" s="126" t="s">
        <v>65</v>
      </c>
      <c r="AR56" s="126" t="s">
        <v>65</v>
      </c>
      <c r="AS56" s="126" t="s">
        <v>65</v>
      </c>
      <c r="AT56" s="90"/>
      <c r="AU56" s="177"/>
      <c r="BD56" s="90"/>
    </row>
    <row r="57" ht="39" customHeight="1" spans="2:56">
      <c r="B57" s="90"/>
      <c r="C57" s="118" t="s">
        <v>54</v>
      </c>
      <c r="D57" s="92">
        <v>81690</v>
      </c>
      <c r="E57" s="119" t="s">
        <v>293</v>
      </c>
      <c r="F57" s="120" t="str">
        <f t="shared" si="0"/>
        <v>✅On Prioritized 🔥 👻 📞 Active 🚀 Active 🚀 👻 🛠️</v>
      </c>
      <c r="G57" s="121" t="s">
        <v>294</v>
      </c>
      <c r="H57" s="122" t="s">
        <v>68</v>
      </c>
      <c r="I57" s="123" t="s">
        <v>295</v>
      </c>
      <c r="J57" s="122">
        <v>5491158423063</v>
      </c>
      <c r="K57" s="122" t="s">
        <v>296</v>
      </c>
      <c r="L57" s="124" t="s">
        <v>60</v>
      </c>
      <c r="M57" s="124">
        <v>46160</v>
      </c>
      <c r="N57" s="126" t="s">
        <v>61</v>
      </c>
      <c r="O57" s="126" t="s">
        <v>72</v>
      </c>
      <c r="P57" s="127"/>
      <c r="Q57" s="90"/>
      <c r="R57" s="128">
        <v>0.18</v>
      </c>
      <c r="S57" s="129">
        <v>0</v>
      </c>
      <c r="T57" s="130" t="str">
        <f>IF(U57="","","#"&amp;(COUNTIF($U$4:$U$254,"&gt;"&amp;U57)+COUNTIF($U$4:U57,U57)))</f>
        <v>#38</v>
      </c>
      <c r="U57" s="138">
        <v>1811280</v>
      </c>
      <c r="V57" s="132">
        <f t="shared" si="1"/>
        <v>1293.77142857143</v>
      </c>
      <c r="W57" s="129">
        <v>0</v>
      </c>
      <c r="X57" s="138">
        <v>23832</v>
      </c>
      <c r="Y57" s="132">
        <f t="shared" si="2"/>
        <v>17.0228571428571</v>
      </c>
      <c r="Z57" s="146">
        <f t="shared" si="3"/>
        <v>1811280</v>
      </c>
      <c r="AA57" s="147">
        <f t="shared" si="4"/>
        <v>0</v>
      </c>
      <c r="AB57" s="135">
        <v>0.56</v>
      </c>
      <c r="AC57" s="136">
        <v>0.139</v>
      </c>
      <c r="AD57" s="137" t="s">
        <v>63</v>
      </c>
      <c r="AE57" s="138">
        <v>60000</v>
      </c>
      <c r="AF57" s="139">
        <f t="shared" si="5"/>
        <v>27169.2</v>
      </c>
      <c r="AG57" s="139">
        <f t="shared" si="6"/>
        <v>38813.1428571429</v>
      </c>
      <c r="AH57" s="140" t="s">
        <v>60</v>
      </c>
      <c r="AI57" s="137" t="s">
        <v>63</v>
      </c>
      <c r="AJ57" s="140" t="s">
        <v>60</v>
      </c>
      <c r="AK57" s="137" t="s">
        <v>49</v>
      </c>
      <c r="AL57" s="122" t="s">
        <v>61</v>
      </c>
      <c r="AM57" s="90"/>
      <c r="AN57" s="142">
        <f t="shared" si="7"/>
        <v>2</v>
      </c>
      <c r="AO57" s="125" t="s">
        <v>65</v>
      </c>
      <c r="AP57" s="126" t="s">
        <v>65</v>
      </c>
      <c r="AQ57" s="126" t="s">
        <v>65</v>
      </c>
      <c r="AR57" s="126" t="s">
        <v>65</v>
      </c>
      <c r="AS57" s="126" t="s">
        <v>65</v>
      </c>
      <c r="AT57" s="90"/>
      <c r="BD57" s="90"/>
    </row>
    <row r="58" ht="39" customHeight="1" spans="2:56">
      <c r="B58" s="90"/>
      <c r="C58" s="118" t="s">
        <v>54</v>
      </c>
      <c r="D58" s="92">
        <v>65409</v>
      </c>
      <c r="E58" s="119" t="s">
        <v>297</v>
      </c>
      <c r="F58" s="120" t="str">
        <f t="shared" si="0"/>
        <v>✅On Non Prioritized ❄️ 🤝 📞 Active 🚀 Inactive 💤 ⌛ 🛠️</v>
      </c>
      <c r="G58" s="121" t="s">
        <v>298</v>
      </c>
      <c r="H58" s="122" t="s">
        <v>57</v>
      </c>
      <c r="I58" s="123" t="s">
        <v>299</v>
      </c>
      <c r="J58" s="122">
        <v>5491128057531</v>
      </c>
      <c r="K58" s="122" t="s">
        <v>300</v>
      </c>
      <c r="L58" s="124" t="s">
        <v>60</v>
      </c>
      <c r="M58" s="124">
        <v>46154</v>
      </c>
      <c r="N58" s="126" t="s">
        <v>71</v>
      </c>
      <c r="O58" s="126" t="s">
        <v>72</v>
      </c>
      <c r="P58" s="127"/>
      <c r="Q58" s="90"/>
      <c r="R58" s="128">
        <v>0.18</v>
      </c>
      <c r="S58" s="129">
        <v>0</v>
      </c>
      <c r="T58" s="130" t="str">
        <f>IF(U58="","","#"&amp;(COUNTIF($U$4:$U$254,"&gt;"&amp;U58)+COUNTIF($U$4:U58,U58)))</f>
        <v>#15</v>
      </c>
      <c r="U58" s="138">
        <v>2275920</v>
      </c>
      <c r="V58" s="132">
        <f t="shared" si="1"/>
        <v>1625.65714285714</v>
      </c>
      <c r="W58" s="129">
        <v>0</v>
      </c>
      <c r="X58" s="138">
        <v>32513</v>
      </c>
      <c r="Y58" s="132">
        <f t="shared" si="2"/>
        <v>23.2235714285714</v>
      </c>
      <c r="Z58" s="146">
        <f t="shared" si="3"/>
        <v>2275920</v>
      </c>
      <c r="AA58" s="147">
        <f t="shared" si="4"/>
        <v>0</v>
      </c>
      <c r="AB58" s="135">
        <v>0.66</v>
      </c>
      <c r="AC58" s="136">
        <v>0.241</v>
      </c>
      <c r="AD58" s="137" t="s">
        <v>63</v>
      </c>
      <c r="AE58" s="138">
        <v>62000</v>
      </c>
      <c r="AF58" s="139">
        <f t="shared" si="5"/>
        <v>34138.8</v>
      </c>
      <c r="AG58" s="139">
        <f t="shared" si="6"/>
        <v>48769.7142857143</v>
      </c>
      <c r="AH58" s="140" t="s">
        <v>60</v>
      </c>
      <c r="AI58" s="137" t="s">
        <v>73</v>
      </c>
      <c r="AJ58" s="149" t="s">
        <v>74</v>
      </c>
      <c r="AK58" s="137" t="s">
        <v>49</v>
      </c>
      <c r="AL58" s="122" t="s">
        <v>64</v>
      </c>
      <c r="AM58" s="90"/>
      <c r="AN58" s="142">
        <f t="shared" si="7"/>
        <v>2</v>
      </c>
      <c r="AO58" s="125" t="s">
        <v>65</v>
      </c>
      <c r="AP58" s="126" t="s">
        <v>65</v>
      </c>
      <c r="AQ58" s="126" t="s">
        <v>65</v>
      </c>
      <c r="AR58" s="126" t="s">
        <v>65</v>
      </c>
      <c r="AS58" s="126" t="s">
        <v>65</v>
      </c>
      <c r="AT58" s="90"/>
      <c r="BD58" s="90"/>
    </row>
    <row r="59" ht="39" customHeight="1" spans="2:56">
      <c r="B59" s="90"/>
      <c r="C59" s="118" t="s">
        <v>54</v>
      </c>
      <c r="D59" s="92">
        <v>96498</v>
      </c>
      <c r="E59" s="119" t="s">
        <v>301</v>
      </c>
      <c r="F59" s="120" t="str">
        <f t="shared" si="0"/>
        <v>✅On Non Prioritized ❄️ 🤝 📞 Active 🚀 Active 🚀 ⌛ 🛠️</v>
      </c>
      <c r="G59" s="121" t="s">
        <v>302</v>
      </c>
      <c r="H59" s="122" t="s">
        <v>57</v>
      </c>
      <c r="I59" s="123" t="s">
        <v>303</v>
      </c>
      <c r="J59" s="122">
        <v>5491148541336</v>
      </c>
      <c r="K59" s="122" t="s">
        <v>304</v>
      </c>
      <c r="L59" s="124" t="s">
        <v>60</v>
      </c>
      <c r="M59" s="124">
        <v>46156</v>
      </c>
      <c r="N59" s="126" t="s">
        <v>71</v>
      </c>
      <c r="O59" s="126" t="s">
        <v>72</v>
      </c>
      <c r="P59" s="127"/>
      <c r="Q59" s="90"/>
      <c r="R59" s="128">
        <v>0.21</v>
      </c>
      <c r="S59" s="129">
        <v>0</v>
      </c>
      <c r="T59" s="130" t="str">
        <f>IF(U59="","","#"&amp;(COUNTIF($U$4:$U$254,"&gt;"&amp;U59)+COUNTIF($U$4:U59,U59)))</f>
        <v>#25</v>
      </c>
      <c r="U59" s="138">
        <v>2113022</v>
      </c>
      <c r="V59" s="132">
        <f t="shared" si="1"/>
        <v>1509.30142857143</v>
      </c>
      <c r="W59" s="129">
        <v>0</v>
      </c>
      <c r="X59" s="138">
        <v>45935</v>
      </c>
      <c r="Y59" s="132">
        <f t="shared" si="2"/>
        <v>32.8107142857143</v>
      </c>
      <c r="Z59" s="146">
        <f t="shared" si="3"/>
        <v>2113022</v>
      </c>
      <c r="AA59" s="147">
        <f t="shared" si="4"/>
        <v>0</v>
      </c>
      <c r="AB59" s="135">
        <v>0.96</v>
      </c>
      <c r="AC59" s="136">
        <v>0.138</v>
      </c>
      <c r="AD59" s="137" t="s">
        <v>63</v>
      </c>
      <c r="AE59" s="138">
        <v>40000</v>
      </c>
      <c r="AF59" s="139">
        <f t="shared" si="5"/>
        <v>31695.33</v>
      </c>
      <c r="AG59" s="139">
        <f t="shared" si="6"/>
        <v>45279.0428571429</v>
      </c>
      <c r="AH59" s="140" t="s">
        <v>60</v>
      </c>
      <c r="AI59" s="137" t="s">
        <v>63</v>
      </c>
      <c r="AJ59" s="140" t="s">
        <v>60</v>
      </c>
      <c r="AK59" s="137" t="s">
        <v>49</v>
      </c>
      <c r="AL59" s="122" t="s">
        <v>64</v>
      </c>
      <c r="AM59" s="90"/>
      <c r="AN59" s="142">
        <f t="shared" si="7"/>
        <v>2</v>
      </c>
      <c r="AO59" s="125" t="s">
        <v>65</v>
      </c>
      <c r="AP59" s="126" t="s">
        <v>65</v>
      </c>
      <c r="AQ59" s="126" t="s">
        <v>65</v>
      </c>
      <c r="AR59" s="126" t="s">
        <v>65</v>
      </c>
      <c r="AS59" s="126" t="s">
        <v>65</v>
      </c>
      <c r="AT59" s="90"/>
      <c r="BD59" s="90"/>
    </row>
    <row r="60" ht="39" customHeight="1" spans="2:56">
      <c r="B60" s="90"/>
      <c r="C60" s="118" t="s">
        <v>54</v>
      </c>
      <c r="D60" s="92">
        <v>85922</v>
      </c>
      <c r="E60" s="119" t="s">
        <v>305</v>
      </c>
      <c r="F60" s="120" t="str">
        <f t="shared" si="0"/>
        <v>✅On Non Prioritized ❄️ 🤝 📞 Inactive 💤 Inactive 💤 ⏳ 🛠️</v>
      </c>
      <c r="G60" s="121" t="s">
        <v>302</v>
      </c>
      <c r="H60" s="122" t="s">
        <v>57</v>
      </c>
      <c r="I60" s="123" t="s">
        <v>306</v>
      </c>
      <c r="J60" s="122">
        <v>5491163729912</v>
      </c>
      <c r="K60" s="122" t="s">
        <v>307</v>
      </c>
      <c r="L60" s="124" t="s">
        <v>60</v>
      </c>
      <c r="M60" s="124">
        <v>46160</v>
      </c>
      <c r="N60" s="126" t="s">
        <v>71</v>
      </c>
      <c r="O60" s="126" t="s">
        <v>72</v>
      </c>
      <c r="P60" s="127"/>
      <c r="Q60" s="90"/>
      <c r="R60" s="128">
        <v>0.18</v>
      </c>
      <c r="S60" s="129">
        <v>0</v>
      </c>
      <c r="T60" s="130" t="str">
        <f>IF(U60="","","#"&amp;(COUNTIF($U$4:$U$254,"&gt;"&amp;U60)+COUNTIF($U$4:U60,U60)))</f>
        <v>#26</v>
      </c>
      <c r="U60" s="138">
        <v>2107300</v>
      </c>
      <c r="V60" s="132">
        <f t="shared" si="1"/>
        <v>1505.21428571429</v>
      </c>
      <c r="W60" s="129">
        <v>0</v>
      </c>
      <c r="X60" s="138">
        <v>19880</v>
      </c>
      <c r="Y60" s="132">
        <f t="shared" si="2"/>
        <v>14.2</v>
      </c>
      <c r="Z60" s="146">
        <f t="shared" si="3"/>
        <v>2107300</v>
      </c>
      <c r="AA60" s="147">
        <f t="shared" si="4"/>
        <v>0</v>
      </c>
      <c r="AB60" s="135">
        <v>0.62</v>
      </c>
      <c r="AC60" s="136">
        <v>0.154</v>
      </c>
      <c r="AD60" s="137" t="s">
        <v>73</v>
      </c>
      <c r="AE60" s="148">
        <v>0</v>
      </c>
      <c r="AF60" s="139">
        <f t="shared" si="5"/>
        <v>31609.5</v>
      </c>
      <c r="AG60" s="139">
        <f t="shared" si="6"/>
        <v>45156.4285714286</v>
      </c>
      <c r="AH60" s="149" t="s">
        <v>74</v>
      </c>
      <c r="AI60" s="137" t="s">
        <v>73</v>
      </c>
      <c r="AJ60" s="149" t="s">
        <v>74</v>
      </c>
      <c r="AK60" s="137" t="s">
        <v>49</v>
      </c>
      <c r="AL60" s="122" t="s">
        <v>105</v>
      </c>
      <c r="AM60" s="90"/>
      <c r="AN60" s="142">
        <f t="shared" si="7"/>
        <v>2</v>
      </c>
      <c r="AO60" s="125" t="s">
        <v>65</v>
      </c>
      <c r="AP60" s="126" t="s">
        <v>65</v>
      </c>
      <c r="AQ60" s="126" t="s">
        <v>65</v>
      </c>
      <c r="AR60" s="126" t="s">
        <v>65</v>
      </c>
      <c r="AS60" s="126" t="s">
        <v>65</v>
      </c>
      <c r="AT60" s="90"/>
      <c r="BD60" s="90"/>
    </row>
    <row r="61" ht="39" customHeight="1" spans="2:56">
      <c r="B61" s="90"/>
      <c r="C61" s="118" t="s">
        <v>54</v>
      </c>
      <c r="D61" s="92">
        <v>72023</v>
      </c>
      <c r="E61" s="119" t="s">
        <v>308</v>
      </c>
      <c r="F61" s="120" t="str">
        <f t="shared" si="0"/>
        <v>✅On Non Prioritized ❄️ 🤝 📞 Active 🚀 Inactive 💤 ⌛ 🛠️</v>
      </c>
      <c r="G61" s="121" t="s">
        <v>309</v>
      </c>
      <c r="H61" s="122" t="s">
        <v>57</v>
      </c>
      <c r="I61" s="123" t="s">
        <v>310</v>
      </c>
      <c r="J61" s="122">
        <v>5491123920404</v>
      </c>
      <c r="K61" s="122" t="s">
        <v>311</v>
      </c>
      <c r="L61" s="124" t="s">
        <v>60</v>
      </c>
      <c r="M61" s="124">
        <v>46147</v>
      </c>
      <c r="N61" s="126" t="s">
        <v>71</v>
      </c>
      <c r="O61" s="126" t="s">
        <v>72</v>
      </c>
      <c r="P61" s="127"/>
      <c r="Q61" s="90"/>
      <c r="R61" s="128">
        <v>0.23</v>
      </c>
      <c r="S61" s="129">
        <v>0</v>
      </c>
      <c r="T61" s="130" t="str">
        <f>IF(U61="","","#"&amp;(COUNTIF($U$4:$U$254,"&gt;"&amp;U61)+COUNTIF($U$4:U61,U61)))</f>
        <v>#45</v>
      </c>
      <c r="U61" s="138">
        <v>1739098</v>
      </c>
      <c r="V61" s="132">
        <f t="shared" si="1"/>
        <v>1242.21285714286</v>
      </c>
      <c r="W61" s="129">
        <v>0</v>
      </c>
      <c r="X61" s="138">
        <v>14492</v>
      </c>
      <c r="Y61" s="132">
        <f t="shared" si="2"/>
        <v>10.3514285714286</v>
      </c>
      <c r="Z61" s="146">
        <f t="shared" si="3"/>
        <v>1739098</v>
      </c>
      <c r="AA61" s="147">
        <f t="shared" si="4"/>
        <v>0</v>
      </c>
      <c r="AB61" s="135">
        <v>0.75</v>
      </c>
      <c r="AC61" s="136">
        <v>0.381</v>
      </c>
      <c r="AD61" s="137" t="s">
        <v>63</v>
      </c>
      <c r="AE61" s="138">
        <v>40000</v>
      </c>
      <c r="AF61" s="139">
        <f t="shared" si="5"/>
        <v>26086.47</v>
      </c>
      <c r="AG61" s="139">
        <f t="shared" si="6"/>
        <v>37266.3857142857</v>
      </c>
      <c r="AH61" s="140" t="s">
        <v>60</v>
      </c>
      <c r="AI61" s="137" t="s">
        <v>73</v>
      </c>
      <c r="AJ61" s="149" t="s">
        <v>74</v>
      </c>
      <c r="AK61" s="137" t="s">
        <v>49</v>
      </c>
      <c r="AL61" s="122" t="s">
        <v>64</v>
      </c>
      <c r="AM61" s="90"/>
      <c r="AN61" s="142">
        <f t="shared" si="7"/>
        <v>2</v>
      </c>
      <c r="AO61" s="125" t="s">
        <v>65</v>
      </c>
      <c r="AP61" s="126" t="s">
        <v>65</v>
      </c>
      <c r="AQ61" s="126" t="s">
        <v>65</v>
      </c>
      <c r="AR61" s="126" t="s">
        <v>65</v>
      </c>
      <c r="AS61" s="126" t="s">
        <v>65</v>
      </c>
      <c r="AT61" s="90"/>
      <c r="BD61" s="90"/>
    </row>
    <row r="62" ht="39" customHeight="1" spans="2:56">
      <c r="B62" s="90"/>
      <c r="C62" s="118" t="s">
        <v>54</v>
      </c>
      <c r="D62" s="92">
        <v>97797</v>
      </c>
      <c r="E62" s="119" t="s">
        <v>312</v>
      </c>
      <c r="F62" s="120" t="str">
        <f t="shared" si="0"/>
        <v>✅On Non Prioritized ❄️ 👻 📞 Inactive 💤 Inactive 💤 ⌛ 🛠️</v>
      </c>
      <c r="G62" s="121" t="s">
        <v>313</v>
      </c>
      <c r="H62" s="122" t="s">
        <v>57</v>
      </c>
      <c r="I62" s="123" t="s">
        <v>314</v>
      </c>
      <c r="J62" s="122">
        <v>5491123669309</v>
      </c>
      <c r="K62" s="122" t="s">
        <v>60</v>
      </c>
      <c r="L62" s="124" t="s">
        <v>60</v>
      </c>
      <c r="M62" s="124">
        <v>46076</v>
      </c>
      <c r="N62" s="126" t="s">
        <v>61</v>
      </c>
      <c r="O62" s="126" t="s">
        <v>72</v>
      </c>
      <c r="P62" s="127"/>
      <c r="Q62" s="90"/>
      <c r="R62" s="128">
        <v>0.25</v>
      </c>
      <c r="S62" s="129">
        <v>0</v>
      </c>
      <c r="T62" s="130" t="str">
        <f>IF(U62="","","#"&amp;(COUNTIF($U$4:$U$254,"&gt;"&amp;U62)+COUNTIF($U$4:U62,U62)))</f>
        <v>#12</v>
      </c>
      <c r="U62" s="138">
        <v>2304500</v>
      </c>
      <c r="V62" s="132">
        <f t="shared" si="1"/>
        <v>1646.07142857143</v>
      </c>
      <c r="W62" s="129">
        <v>0</v>
      </c>
      <c r="X62" s="138">
        <v>26488</v>
      </c>
      <c r="Y62" s="132">
        <f t="shared" si="2"/>
        <v>18.92</v>
      </c>
      <c r="Z62" s="146">
        <f t="shared" si="3"/>
        <v>2304500</v>
      </c>
      <c r="AA62" s="147">
        <f t="shared" si="4"/>
        <v>0</v>
      </c>
      <c r="AB62" s="135">
        <v>0.67</v>
      </c>
      <c r="AC62" s="136">
        <v>0.107</v>
      </c>
      <c r="AD62" s="137" t="s">
        <v>73</v>
      </c>
      <c r="AE62" s="148">
        <v>0</v>
      </c>
      <c r="AF62" s="139">
        <f t="shared" si="5"/>
        <v>34567.5</v>
      </c>
      <c r="AG62" s="139">
        <f t="shared" si="6"/>
        <v>49382.1428571429</v>
      </c>
      <c r="AH62" s="149" t="s">
        <v>74</v>
      </c>
      <c r="AI62" s="137" t="s">
        <v>73</v>
      </c>
      <c r="AJ62" s="149" t="s">
        <v>74</v>
      </c>
      <c r="AK62" s="137" t="s">
        <v>49</v>
      </c>
      <c r="AL62" s="122" t="s">
        <v>64</v>
      </c>
      <c r="AM62" s="90"/>
      <c r="AN62" s="142">
        <f t="shared" si="7"/>
        <v>2</v>
      </c>
      <c r="AO62" s="125" t="s">
        <v>65</v>
      </c>
      <c r="AP62" s="126" t="s">
        <v>65</v>
      </c>
      <c r="AQ62" s="126" t="s">
        <v>65</v>
      </c>
      <c r="AR62" s="126" t="s">
        <v>65</v>
      </c>
      <c r="AS62" s="126" t="s">
        <v>65</v>
      </c>
      <c r="AT62" s="90"/>
      <c r="BD62" s="90"/>
    </row>
    <row r="63" ht="39" customHeight="1" spans="2:56">
      <c r="B63" s="90"/>
      <c r="C63" s="118" t="s">
        <v>54</v>
      </c>
      <c r="D63" s="92">
        <v>76396</v>
      </c>
      <c r="E63" s="119" t="s">
        <v>315</v>
      </c>
      <c r="F63" s="120" t="str">
        <f t="shared" si="0"/>
        <v>✅On Prioritized 🔥 🤝 📞 Inactive 💤 Inactive 💤 ⌛ 🛠️</v>
      </c>
      <c r="G63" s="121" t="s">
        <v>316</v>
      </c>
      <c r="H63" s="122" t="s">
        <v>68</v>
      </c>
      <c r="I63" s="123" t="s">
        <v>317</v>
      </c>
      <c r="J63" s="122">
        <v>5491165551270</v>
      </c>
      <c r="K63" s="122" t="s">
        <v>318</v>
      </c>
      <c r="L63" s="124" t="s">
        <v>60</v>
      </c>
      <c r="M63" s="124">
        <v>46157</v>
      </c>
      <c r="N63" s="126" t="s">
        <v>71</v>
      </c>
      <c r="O63" s="126" t="s">
        <v>72</v>
      </c>
      <c r="P63" s="127"/>
      <c r="Q63" s="90"/>
      <c r="R63" s="128">
        <v>0.23</v>
      </c>
      <c r="S63" s="129">
        <v>0</v>
      </c>
      <c r="T63" s="130" t="str">
        <f>IF(U63="","","#"&amp;(COUNTIF($U$4:$U$254,"&gt;"&amp;U63)+COUNTIF($U$4:U63,U63)))</f>
        <v>#6</v>
      </c>
      <c r="U63" s="138">
        <v>2439150</v>
      </c>
      <c r="V63" s="132">
        <f t="shared" si="1"/>
        <v>1742.25</v>
      </c>
      <c r="W63" s="129">
        <v>0</v>
      </c>
      <c r="X63" s="138">
        <v>19205</v>
      </c>
      <c r="Y63" s="132">
        <f t="shared" si="2"/>
        <v>13.7178571428571</v>
      </c>
      <c r="Z63" s="146">
        <f t="shared" si="3"/>
        <v>2439150</v>
      </c>
      <c r="AA63" s="147">
        <f t="shared" si="4"/>
        <v>0</v>
      </c>
      <c r="AB63" s="135">
        <v>0.5</v>
      </c>
      <c r="AC63" s="136">
        <v>0.167</v>
      </c>
      <c r="AD63" s="137" t="s">
        <v>73</v>
      </c>
      <c r="AE63" s="148">
        <v>0</v>
      </c>
      <c r="AF63" s="139">
        <f t="shared" si="5"/>
        <v>36587.25</v>
      </c>
      <c r="AG63" s="139">
        <f t="shared" si="6"/>
        <v>52267.5</v>
      </c>
      <c r="AH63" s="149" t="s">
        <v>74</v>
      </c>
      <c r="AI63" s="137" t="s">
        <v>73</v>
      </c>
      <c r="AJ63" s="149" t="s">
        <v>74</v>
      </c>
      <c r="AK63" s="137" t="s">
        <v>49</v>
      </c>
      <c r="AL63" s="122" t="s">
        <v>64</v>
      </c>
      <c r="AM63" s="90"/>
      <c r="AN63" s="142">
        <f t="shared" si="7"/>
        <v>2</v>
      </c>
      <c r="AO63" s="125" t="s">
        <v>65</v>
      </c>
      <c r="AP63" s="126" t="s">
        <v>65</v>
      </c>
      <c r="AQ63" s="126" t="s">
        <v>65</v>
      </c>
      <c r="AR63" s="126" t="s">
        <v>65</v>
      </c>
      <c r="AS63" s="126" t="s">
        <v>65</v>
      </c>
      <c r="AT63" s="90"/>
      <c r="BD63" s="90"/>
    </row>
    <row r="64" ht="39" customHeight="1" spans="2:56">
      <c r="B64" s="90"/>
      <c r="C64" s="118" t="s">
        <v>54</v>
      </c>
      <c r="D64" s="92">
        <v>18940</v>
      </c>
      <c r="E64" s="119" t="s">
        <v>319</v>
      </c>
      <c r="F64" s="120" t="str">
        <f t="shared" si="0"/>
        <v>✅On Non Prioritized ❄️ 🤝 📞 Active Inactive 💤 👻 🛠️</v>
      </c>
      <c r="G64" s="121" t="s">
        <v>206</v>
      </c>
      <c r="H64" s="122" t="s">
        <v>57</v>
      </c>
      <c r="I64" s="123" t="s">
        <v>320</v>
      </c>
      <c r="J64" s="122">
        <v>5491163789738</v>
      </c>
      <c r="K64" s="122" t="s">
        <v>321</v>
      </c>
      <c r="L64" s="124" t="s">
        <v>60</v>
      </c>
      <c r="M64" s="124">
        <v>46168</v>
      </c>
      <c r="N64" s="126" t="s">
        <v>71</v>
      </c>
      <c r="O64" s="126" t="s">
        <v>72</v>
      </c>
      <c r="P64" s="127"/>
      <c r="Q64" s="90"/>
      <c r="R64" s="128">
        <v>0.2</v>
      </c>
      <c r="S64" s="129">
        <v>0</v>
      </c>
      <c r="T64" s="130" t="str">
        <f>IF(U64="","","#"&amp;(COUNTIF($U$4:$U$254,"&gt;"&amp;U64)+COUNTIF($U$4:U64,U64)))</f>
        <v>#29</v>
      </c>
      <c r="U64" s="138">
        <v>2045000</v>
      </c>
      <c r="V64" s="132">
        <f t="shared" si="1"/>
        <v>1460.71428571429</v>
      </c>
      <c r="W64" s="129">
        <v>0</v>
      </c>
      <c r="X64" s="138">
        <v>34661</v>
      </c>
      <c r="Y64" s="132">
        <f t="shared" si="2"/>
        <v>24.7578571428571</v>
      </c>
      <c r="Z64" s="146">
        <f t="shared" si="3"/>
        <v>2045000</v>
      </c>
      <c r="AA64" s="147">
        <f t="shared" si="4"/>
        <v>0</v>
      </c>
      <c r="AB64" s="135">
        <v>0.84</v>
      </c>
      <c r="AC64" s="136">
        <v>0.22</v>
      </c>
      <c r="AD64" s="137" t="s">
        <v>322</v>
      </c>
      <c r="AE64" s="138">
        <v>50000</v>
      </c>
      <c r="AF64" s="139">
        <f t="shared" si="5"/>
        <v>30675</v>
      </c>
      <c r="AG64" s="139">
        <f t="shared" si="6"/>
        <v>43821.4285714286</v>
      </c>
      <c r="AH64" s="140" t="s">
        <v>60</v>
      </c>
      <c r="AI64" s="137" t="s">
        <v>73</v>
      </c>
      <c r="AJ64" s="149" t="s">
        <v>74</v>
      </c>
      <c r="AK64" s="137" t="s">
        <v>49</v>
      </c>
      <c r="AL64" s="122" t="s">
        <v>61</v>
      </c>
      <c r="AM64" s="90"/>
      <c r="AN64" s="142">
        <f t="shared" si="7"/>
        <v>2</v>
      </c>
      <c r="AO64" s="125" t="s">
        <v>65</v>
      </c>
      <c r="AP64" s="126" t="s">
        <v>65</v>
      </c>
      <c r="AQ64" s="126" t="s">
        <v>65</v>
      </c>
      <c r="AR64" s="126" t="s">
        <v>65</v>
      </c>
      <c r="AS64" s="126" t="s">
        <v>65</v>
      </c>
      <c r="AT64" s="90"/>
      <c r="BD64" s="90"/>
    </row>
    <row r="65" ht="39" customHeight="1" spans="2:56">
      <c r="B65" s="90"/>
      <c r="C65" s="118" t="s">
        <v>54</v>
      </c>
      <c r="D65" s="92">
        <v>62040</v>
      </c>
      <c r="E65" s="119" t="s">
        <v>323</v>
      </c>
      <c r="F65" s="120" t="str">
        <f t="shared" si="0"/>
        <v>✅On Non Prioritized ❄️ 🤝 📞 Active 🚀 Inactive 💤 ⏳ 🛠️</v>
      </c>
      <c r="G65" s="121" t="s">
        <v>241</v>
      </c>
      <c r="H65" s="122" t="s">
        <v>57</v>
      </c>
      <c r="I65" s="123" t="s">
        <v>324</v>
      </c>
      <c r="J65" s="122">
        <v>5491134458059</v>
      </c>
      <c r="K65" s="122" t="s">
        <v>325</v>
      </c>
      <c r="L65" s="124" t="s">
        <v>60</v>
      </c>
      <c r="M65" s="124">
        <v>46162</v>
      </c>
      <c r="N65" s="126" t="s">
        <v>71</v>
      </c>
      <c r="O65" s="126" t="s">
        <v>72</v>
      </c>
      <c r="P65" s="127"/>
      <c r="Q65" s="90"/>
      <c r="R65" s="128">
        <v>0.2</v>
      </c>
      <c r="S65" s="129">
        <v>0</v>
      </c>
      <c r="T65" s="130" t="str">
        <f>IF(U65="","","#"&amp;(COUNTIF($U$4:$U$254,"&gt;"&amp;U65)+COUNTIF($U$4:U65,U65)))</f>
        <v>#34</v>
      </c>
      <c r="U65" s="138">
        <v>1951141</v>
      </c>
      <c r="V65" s="132">
        <f t="shared" si="1"/>
        <v>1393.67214285714</v>
      </c>
      <c r="W65" s="129">
        <v>0</v>
      </c>
      <c r="X65" s="138">
        <v>11545</v>
      </c>
      <c r="Y65" s="132">
        <f t="shared" si="2"/>
        <v>8.24642857142857</v>
      </c>
      <c r="Z65" s="146">
        <f t="shared" si="3"/>
        <v>1951141</v>
      </c>
      <c r="AA65" s="147">
        <f t="shared" si="4"/>
        <v>0</v>
      </c>
      <c r="AB65" s="135">
        <v>0.68</v>
      </c>
      <c r="AC65" s="136">
        <v>0.23</v>
      </c>
      <c r="AD65" s="137" t="s">
        <v>63</v>
      </c>
      <c r="AE65" s="138">
        <v>45000</v>
      </c>
      <c r="AF65" s="139">
        <f t="shared" si="5"/>
        <v>29267.115</v>
      </c>
      <c r="AG65" s="139">
        <f t="shared" si="6"/>
        <v>41810.1642857143</v>
      </c>
      <c r="AH65" s="140" t="s">
        <v>60</v>
      </c>
      <c r="AI65" s="137" t="s">
        <v>73</v>
      </c>
      <c r="AJ65" s="149" t="s">
        <v>74</v>
      </c>
      <c r="AK65" s="137" t="s">
        <v>49</v>
      </c>
      <c r="AL65" s="122" t="s">
        <v>105</v>
      </c>
      <c r="AM65" s="90"/>
      <c r="AN65" s="142">
        <f t="shared" si="7"/>
        <v>2</v>
      </c>
      <c r="AO65" s="125" t="s">
        <v>65</v>
      </c>
      <c r="AP65" s="126" t="s">
        <v>65</v>
      </c>
      <c r="AQ65" s="126" t="s">
        <v>65</v>
      </c>
      <c r="AR65" s="126" t="s">
        <v>65</v>
      </c>
      <c r="AS65" s="126" t="s">
        <v>65</v>
      </c>
      <c r="AT65" s="90"/>
      <c r="BD65" s="90"/>
    </row>
    <row r="66" ht="39" customHeight="1" spans="2:56">
      <c r="B66" s="90"/>
      <c r="C66" s="118" t="s">
        <v>54</v>
      </c>
      <c r="D66" s="92">
        <v>95595</v>
      </c>
      <c r="E66" s="119" t="s">
        <v>326</v>
      </c>
      <c r="F66" s="120" t="str">
        <f t="shared" si="0"/>
        <v>✅On Non Prioritized ❄️ 🤝 📞 Inactive 💤 Active 🚀 👻 🛠️</v>
      </c>
      <c r="G66" s="121" t="s">
        <v>327</v>
      </c>
      <c r="H66" s="122" t="s">
        <v>57</v>
      </c>
      <c r="I66" s="123" t="s">
        <v>328</v>
      </c>
      <c r="J66" s="122">
        <v>5491159546784</v>
      </c>
      <c r="K66" s="122" t="s">
        <v>329</v>
      </c>
      <c r="L66" s="124" t="s">
        <v>60</v>
      </c>
      <c r="M66" s="124">
        <v>46147</v>
      </c>
      <c r="N66" s="126" t="s">
        <v>71</v>
      </c>
      <c r="O66" s="126" t="s">
        <v>72</v>
      </c>
      <c r="P66" s="127"/>
      <c r="Q66" s="90"/>
      <c r="R66" s="128">
        <v>0.23</v>
      </c>
      <c r="S66" s="129">
        <v>0</v>
      </c>
      <c r="T66" s="130" t="str">
        <f>IF(U66="","","#"&amp;(COUNTIF($U$4:$U$254,"&gt;"&amp;U66)+COUNTIF($U$4:U66,U66)))</f>
        <v>#98</v>
      </c>
      <c r="U66" s="138">
        <v>1080820</v>
      </c>
      <c r="V66" s="132">
        <f t="shared" si="1"/>
        <v>772.014285714286</v>
      </c>
      <c r="W66" s="129">
        <v>0</v>
      </c>
      <c r="X66" s="138">
        <v>15440</v>
      </c>
      <c r="Y66" s="132">
        <f t="shared" si="2"/>
        <v>11.0285714285714</v>
      </c>
      <c r="Z66" s="146">
        <f t="shared" si="3"/>
        <v>1080820</v>
      </c>
      <c r="AA66" s="147">
        <f t="shared" si="4"/>
        <v>0</v>
      </c>
      <c r="AB66" s="135">
        <v>0.66</v>
      </c>
      <c r="AC66" s="136">
        <v>0.16</v>
      </c>
      <c r="AD66" s="137" t="s">
        <v>73</v>
      </c>
      <c r="AE66" s="148">
        <v>0</v>
      </c>
      <c r="AF66" s="139">
        <f t="shared" si="5"/>
        <v>16212.3</v>
      </c>
      <c r="AG66" s="139">
        <f t="shared" si="6"/>
        <v>23160.4285714286</v>
      </c>
      <c r="AH66" s="149" t="s">
        <v>74</v>
      </c>
      <c r="AI66" s="137" t="s">
        <v>63</v>
      </c>
      <c r="AJ66" s="140" t="s">
        <v>60</v>
      </c>
      <c r="AK66" s="137" t="s">
        <v>49</v>
      </c>
      <c r="AL66" s="122" t="s">
        <v>61</v>
      </c>
      <c r="AM66" s="90"/>
      <c r="AN66" s="142">
        <f t="shared" si="7"/>
        <v>2</v>
      </c>
      <c r="AO66" s="125" t="s">
        <v>65</v>
      </c>
      <c r="AP66" s="126" t="s">
        <v>65</v>
      </c>
      <c r="AQ66" s="126" t="s">
        <v>65</v>
      </c>
      <c r="AR66" s="126" t="s">
        <v>65</v>
      </c>
      <c r="AS66" s="126" t="s">
        <v>65</v>
      </c>
      <c r="AT66" s="90"/>
      <c r="BD66" s="90"/>
    </row>
    <row r="67" ht="39" customHeight="1" spans="2:56">
      <c r="B67" s="90"/>
      <c r="C67" s="118" t="s">
        <v>54</v>
      </c>
      <c r="D67" s="92">
        <v>59416</v>
      </c>
      <c r="E67" s="119" t="s">
        <v>330</v>
      </c>
      <c r="F67" s="120" t="str">
        <f t="shared" si="0"/>
        <v>✅On Prioritized 🔥 🤝 📞 Active 🚀 Active 🚀 👻 🛠️</v>
      </c>
      <c r="G67" s="121" t="s">
        <v>225</v>
      </c>
      <c r="H67" s="122" t="s">
        <v>68</v>
      </c>
      <c r="I67" s="123" t="s">
        <v>331</v>
      </c>
      <c r="J67" s="122">
        <v>5491141877469</v>
      </c>
      <c r="K67" s="122" t="s">
        <v>332</v>
      </c>
      <c r="L67" s="124" t="s">
        <v>60</v>
      </c>
      <c r="M67" s="124">
        <v>46077</v>
      </c>
      <c r="N67" s="126" t="s">
        <v>71</v>
      </c>
      <c r="O67" s="126" t="s">
        <v>72</v>
      </c>
      <c r="P67" s="127"/>
      <c r="Q67" s="90"/>
      <c r="R67" s="128">
        <v>0.25</v>
      </c>
      <c r="S67" s="129">
        <v>0</v>
      </c>
      <c r="T67" s="130" t="str">
        <f>IF(U67="","","#"&amp;(COUNTIF($U$4:$U$254,"&gt;"&amp;U67)+COUNTIF($U$4:U67,U67)))</f>
        <v>#32</v>
      </c>
      <c r="U67" s="138">
        <v>1973185</v>
      </c>
      <c r="V67" s="132">
        <f t="shared" si="1"/>
        <v>1409.41785714286</v>
      </c>
      <c r="W67" s="129">
        <v>0</v>
      </c>
      <c r="X67" s="138">
        <v>24063</v>
      </c>
      <c r="Y67" s="132">
        <f t="shared" si="2"/>
        <v>17.1878571428571</v>
      </c>
      <c r="Z67" s="146">
        <f t="shared" si="3"/>
        <v>1973185</v>
      </c>
      <c r="AA67" s="147">
        <f t="shared" si="4"/>
        <v>0</v>
      </c>
      <c r="AB67" s="135">
        <v>0.78</v>
      </c>
      <c r="AC67" s="136">
        <v>0.19</v>
      </c>
      <c r="AD67" s="137" t="s">
        <v>63</v>
      </c>
      <c r="AE67" s="138">
        <v>35000</v>
      </c>
      <c r="AF67" s="139">
        <f t="shared" si="5"/>
        <v>29597.775</v>
      </c>
      <c r="AG67" s="139">
        <f t="shared" si="6"/>
        <v>42282.5357142857</v>
      </c>
      <c r="AH67" s="140" t="s">
        <v>60</v>
      </c>
      <c r="AI67" s="137" t="s">
        <v>63</v>
      </c>
      <c r="AJ67" s="140" t="s">
        <v>60</v>
      </c>
      <c r="AK67" s="137" t="s">
        <v>49</v>
      </c>
      <c r="AL67" s="122" t="s">
        <v>61</v>
      </c>
      <c r="AM67" s="90"/>
      <c r="AN67" s="142">
        <f t="shared" si="7"/>
        <v>2</v>
      </c>
      <c r="AO67" s="125" t="s">
        <v>65</v>
      </c>
      <c r="AP67" s="126" t="s">
        <v>65</v>
      </c>
      <c r="AQ67" s="126" t="s">
        <v>65</v>
      </c>
      <c r="AR67" s="126" t="s">
        <v>65</v>
      </c>
      <c r="AS67" s="126" t="s">
        <v>65</v>
      </c>
      <c r="AT67" s="90"/>
      <c r="BD67" s="90"/>
    </row>
    <row r="68" ht="39" customHeight="1" spans="2:56">
      <c r="B68" s="90"/>
      <c r="C68" s="118" t="s">
        <v>54</v>
      </c>
      <c r="D68" s="92">
        <v>64514</v>
      </c>
      <c r="E68" s="119" t="s">
        <v>333</v>
      </c>
      <c r="F68" s="120" t="str">
        <f t="shared" ref="F68:F131" si="8">AK68&amp;" "&amp;H68&amp;" "&amp;N68&amp;" "&amp;O68&amp;" "&amp;AD68&amp;" "&amp;AI68&amp;" "&amp;AL68&amp;" "&amp;AS68</f>
        <v>✅On Non Prioritized ❄️ 🤝 📞 Inactive 💤 Active 🚀 👻 🛠️</v>
      </c>
      <c r="G68" s="121" t="s">
        <v>334</v>
      </c>
      <c r="H68" s="122" t="s">
        <v>57</v>
      </c>
      <c r="I68" s="123" t="s">
        <v>335</v>
      </c>
      <c r="J68" s="122">
        <v>5491171352090</v>
      </c>
      <c r="K68" s="122" t="s">
        <v>336</v>
      </c>
      <c r="L68" s="124" t="s">
        <v>60</v>
      </c>
      <c r="M68" s="124">
        <v>46135</v>
      </c>
      <c r="N68" s="126" t="s">
        <v>71</v>
      </c>
      <c r="O68" s="126" t="s">
        <v>72</v>
      </c>
      <c r="P68" s="127"/>
      <c r="Q68" s="90"/>
      <c r="R68" s="128">
        <v>0.25</v>
      </c>
      <c r="S68" s="129">
        <v>0</v>
      </c>
      <c r="T68" s="130" t="str">
        <f>IF(U68="","","#"&amp;(COUNTIF($U$4:$U$254,"&gt;"&amp;U68)+COUNTIF($U$4:U68,U68)))</f>
        <v>#68</v>
      </c>
      <c r="U68" s="138">
        <v>1369062</v>
      </c>
      <c r="V68" s="132">
        <f t="shared" ref="V68:V131" si="9">U68/1400</f>
        <v>977.901428571429</v>
      </c>
      <c r="W68" s="129">
        <v>0</v>
      </c>
      <c r="X68" s="138">
        <v>16494</v>
      </c>
      <c r="Y68" s="132">
        <f t="shared" ref="Y68:Y131" si="10">X68/1400</f>
        <v>11.7814285714286</v>
      </c>
      <c r="Z68" s="146">
        <f t="shared" ref="Z68:Z131" si="11">IF(S68="",0,U68-S68)</f>
        <v>1369062</v>
      </c>
      <c r="AA68" s="147">
        <f t="shared" ref="AA68:AA131" si="12">IFERROR((U68-S68)/S68,0)</f>
        <v>0</v>
      </c>
      <c r="AB68" s="135">
        <v>0.77</v>
      </c>
      <c r="AC68" s="136">
        <v>0.12</v>
      </c>
      <c r="AD68" s="137" t="s">
        <v>73</v>
      </c>
      <c r="AE68" s="148">
        <v>0</v>
      </c>
      <c r="AF68" s="139">
        <f t="shared" ref="AF68:AF131" si="13">U68*0.06/4</f>
        <v>20535.93</v>
      </c>
      <c r="AG68" s="139">
        <f t="shared" ref="AG68:AG131" si="14">AF68/0.7</f>
        <v>29337.0428571429</v>
      </c>
      <c r="AH68" s="149" t="s">
        <v>74</v>
      </c>
      <c r="AI68" s="137" t="s">
        <v>63</v>
      </c>
      <c r="AJ68" s="140" t="s">
        <v>60</v>
      </c>
      <c r="AK68" s="137" t="s">
        <v>49</v>
      </c>
      <c r="AL68" s="122" t="s">
        <v>61</v>
      </c>
      <c r="AM68" s="90"/>
      <c r="AN68" s="142">
        <f t="shared" ref="AN68:AN131" si="15">(COUNTIF(AO68:AS68,"*👑*")*5+COUNTIF(AO68:AS68,"*🔋*")*4+COUNTIF(AO68:AS68,"*🧩*")*3+COUNTIF(AO68:AS68,"*🛠️*")*2+COUNTIF(AO68:AS68,"*🪫*")*1)/5</f>
        <v>2</v>
      </c>
      <c r="AO68" s="125" t="s">
        <v>65</v>
      </c>
      <c r="AP68" s="126" t="s">
        <v>65</v>
      </c>
      <c r="AQ68" s="126" t="s">
        <v>65</v>
      </c>
      <c r="AR68" s="126" t="s">
        <v>65</v>
      </c>
      <c r="AS68" s="126" t="s">
        <v>65</v>
      </c>
      <c r="AT68" s="90"/>
      <c r="BD68" s="90"/>
    </row>
    <row r="69" ht="39" customHeight="1" spans="2:56">
      <c r="B69" s="90"/>
      <c r="C69" s="118" t="s">
        <v>54</v>
      </c>
      <c r="D69" s="92">
        <v>62396</v>
      </c>
      <c r="E69" s="119" t="s">
        <v>337</v>
      </c>
      <c r="F69" s="120" t="str">
        <f t="shared" si="8"/>
        <v>✅On Non Prioritized ❄️ 🤝 📞 Active 🚀 Active 🚀 🏆 🛠️</v>
      </c>
      <c r="G69" s="121" t="s">
        <v>338</v>
      </c>
      <c r="H69" s="122" t="s">
        <v>57</v>
      </c>
      <c r="I69" s="123" t="s">
        <v>339</v>
      </c>
      <c r="J69" s="122">
        <v>5491171086272</v>
      </c>
      <c r="K69" s="122" t="s">
        <v>340</v>
      </c>
      <c r="L69" s="124" t="s">
        <v>60</v>
      </c>
      <c r="M69" s="124">
        <v>46161</v>
      </c>
      <c r="N69" s="126" t="s">
        <v>71</v>
      </c>
      <c r="O69" s="126" t="s">
        <v>72</v>
      </c>
      <c r="P69" s="127" t="s">
        <v>341</v>
      </c>
      <c r="Q69" s="90"/>
      <c r="R69" s="128">
        <v>0.22</v>
      </c>
      <c r="S69" s="129">
        <v>0</v>
      </c>
      <c r="T69" s="130" t="str">
        <f>IF(U69="","","#"&amp;(COUNTIF($U$4:$U$254,"&gt;"&amp;U69)+COUNTIF($U$4:U69,U69)))</f>
        <v>#35</v>
      </c>
      <c r="U69" s="138">
        <v>1836726</v>
      </c>
      <c r="V69" s="132">
        <f t="shared" si="9"/>
        <v>1311.94714285714</v>
      </c>
      <c r="W69" s="129">
        <v>0</v>
      </c>
      <c r="X69" s="138">
        <v>19964</v>
      </c>
      <c r="Y69" s="132">
        <f t="shared" si="10"/>
        <v>14.26</v>
      </c>
      <c r="Z69" s="146">
        <f t="shared" si="11"/>
        <v>1836726</v>
      </c>
      <c r="AA69" s="147">
        <f t="shared" si="12"/>
        <v>0</v>
      </c>
      <c r="AB69" s="135">
        <v>0.7</v>
      </c>
      <c r="AC69" s="136">
        <v>0.19</v>
      </c>
      <c r="AD69" s="137" t="s">
        <v>63</v>
      </c>
      <c r="AE69" s="138">
        <v>20000</v>
      </c>
      <c r="AF69" s="139">
        <f t="shared" si="13"/>
        <v>27550.89</v>
      </c>
      <c r="AG69" s="139">
        <f t="shared" si="14"/>
        <v>39358.4142857143</v>
      </c>
      <c r="AH69" s="140" t="s">
        <v>60</v>
      </c>
      <c r="AI69" s="137" t="s">
        <v>63</v>
      </c>
      <c r="AJ69" s="140" t="s">
        <v>60</v>
      </c>
      <c r="AK69" s="137" t="s">
        <v>49</v>
      </c>
      <c r="AL69" s="122" t="s">
        <v>93</v>
      </c>
      <c r="AM69" s="90"/>
      <c r="AN69" s="142">
        <f t="shared" si="15"/>
        <v>2</v>
      </c>
      <c r="AO69" s="125" t="s">
        <v>65</v>
      </c>
      <c r="AP69" s="126" t="s">
        <v>65</v>
      </c>
      <c r="AQ69" s="126" t="s">
        <v>65</v>
      </c>
      <c r="AR69" s="126" t="s">
        <v>65</v>
      </c>
      <c r="AS69" s="126" t="s">
        <v>65</v>
      </c>
      <c r="AT69" s="90"/>
      <c r="BD69" s="90"/>
    </row>
    <row r="70" ht="39" customHeight="1" spans="2:56">
      <c r="B70" s="90"/>
      <c r="C70" s="118" t="s">
        <v>54</v>
      </c>
      <c r="D70" s="92">
        <v>20767</v>
      </c>
      <c r="E70" s="119" t="s">
        <v>342</v>
      </c>
      <c r="F70" s="120" t="str">
        <f t="shared" si="8"/>
        <v>✅On Non Prioritized ❄️ 🤝 📞 Active 🚀 Active 🚀 ⌛ 🛠️</v>
      </c>
      <c r="G70" s="121" t="s">
        <v>284</v>
      </c>
      <c r="H70" s="122" t="s">
        <v>57</v>
      </c>
      <c r="I70" s="123" t="s">
        <v>343</v>
      </c>
      <c r="J70" s="122">
        <v>5491139132403</v>
      </c>
      <c r="K70" s="122" t="s">
        <v>344</v>
      </c>
      <c r="L70" s="124" t="s">
        <v>60</v>
      </c>
      <c r="M70" s="124">
        <v>46147</v>
      </c>
      <c r="N70" s="126" t="s">
        <v>71</v>
      </c>
      <c r="O70" s="126" t="s">
        <v>72</v>
      </c>
      <c r="P70" s="127"/>
      <c r="Q70" s="90"/>
      <c r="R70" s="128">
        <v>0.23</v>
      </c>
      <c r="S70" s="129">
        <v>0</v>
      </c>
      <c r="T70" s="130" t="str">
        <f>IF(U70="","","#"&amp;(COUNTIF($U$4:$U$254,"&gt;"&amp;U70)+COUNTIF($U$4:U70,U70)))</f>
        <v>#61</v>
      </c>
      <c r="U70" s="138">
        <v>1422063</v>
      </c>
      <c r="V70" s="132">
        <f t="shared" si="9"/>
        <v>1015.75928571429</v>
      </c>
      <c r="W70" s="129">
        <v>0</v>
      </c>
      <c r="X70" s="138">
        <v>26831</v>
      </c>
      <c r="Y70" s="132">
        <f t="shared" si="10"/>
        <v>19.165</v>
      </c>
      <c r="Z70" s="146">
        <f t="shared" si="11"/>
        <v>1422063</v>
      </c>
      <c r="AA70" s="147">
        <f t="shared" si="12"/>
        <v>0</v>
      </c>
      <c r="AB70" s="135">
        <v>0.71</v>
      </c>
      <c r="AC70" s="136">
        <v>0.25</v>
      </c>
      <c r="AD70" s="137" t="s">
        <v>63</v>
      </c>
      <c r="AE70" s="138">
        <v>60000</v>
      </c>
      <c r="AF70" s="139">
        <f t="shared" si="13"/>
        <v>21330.945</v>
      </c>
      <c r="AG70" s="139">
        <f t="shared" si="14"/>
        <v>30472.7785714286</v>
      </c>
      <c r="AH70" s="140" t="s">
        <v>60</v>
      </c>
      <c r="AI70" s="137" t="s">
        <v>63</v>
      </c>
      <c r="AJ70" s="140" t="s">
        <v>60</v>
      </c>
      <c r="AK70" s="137" t="s">
        <v>49</v>
      </c>
      <c r="AL70" s="122" t="s">
        <v>64</v>
      </c>
      <c r="AM70" s="90"/>
      <c r="AN70" s="142">
        <f t="shared" si="15"/>
        <v>2</v>
      </c>
      <c r="AO70" s="125" t="s">
        <v>65</v>
      </c>
      <c r="AP70" s="126" t="s">
        <v>65</v>
      </c>
      <c r="AQ70" s="126" t="s">
        <v>65</v>
      </c>
      <c r="AR70" s="126" t="s">
        <v>65</v>
      </c>
      <c r="AS70" s="126" t="s">
        <v>65</v>
      </c>
      <c r="AT70" s="90"/>
      <c r="BD70" s="90"/>
    </row>
    <row r="71" ht="39" customHeight="1" spans="2:56">
      <c r="B71" s="90"/>
      <c r="C71" s="118" t="s">
        <v>54</v>
      </c>
      <c r="D71" s="92">
        <v>80288</v>
      </c>
      <c r="E71" s="119" t="s">
        <v>345</v>
      </c>
      <c r="F71" s="120" t="str">
        <f t="shared" si="8"/>
        <v>✅On Non Prioritized ❄️ 🤝 📞 Inactive 💤 Inactive 💤 ✅ 🛠️</v>
      </c>
      <c r="G71" s="121" t="s">
        <v>241</v>
      </c>
      <c r="H71" s="122" t="s">
        <v>57</v>
      </c>
      <c r="I71" s="123" t="s">
        <v>346</v>
      </c>
      <c r="J71" s="122">
        <v>5491149790459</v>
      </c>
      <c r="K71" s="122" t="s">
        <v>347</v>
      </c>
      <c r="L71" s="124" t="s">
        <v>60</v>
      </c>
      <c r="M71" s="124">
        <v>46169</v>
      </c>
      <c r="N71" s="126" t="s">
        <v>71</v>
      </c>
      <c r="O71" s="126" t="s">
        <v>72</v>
      </c>
      <c r="P71" s="127" t="s">
        <v>348</v>
      </c>
      <c r="Q71" s="90"/>
      <c r="R71" s="128">
        <v>0.23</v>
      </c>
      <c r="S71" s="129">
        <v>0</v>
      </c>
      <c r="T71" s="130" t="str">
        <f>IF(U71="","","#"&amp;(COUNTIF($U$4:$U$254,"&gt;"&amp;U71)+COUNTIF($U$4:U71,U71)))</f>
        <v>#43</v>
      </c>
      <c r="U71" s="138">
        <v>1760820</v>
      </c>
      <c r="V71" s="132">
        <f t="shared" si="9"/>
        <v>1257.72857142857</v>
      </c>
      <c r="W71" s="129">
        <v>0</v>
      </c>
      <c r="X71" s="138">
        <v>12667</v>
      </c>
      <c r="Y71" s="132">
        <f t="shared" si="10"/>
        <v>9.04785714285714</v>
      </c>
      <c r="Z71" s="146">
        <f t="shared" si="11"/>
        <v>1760820</v>
      </c>
      <c r="AA71" s="147">
        <f t="shared" si="12"/>
        <v>0</v>
      </c>
      <c r="AB71" s="135">
        <v>0.45</v>
      </c>
      <c r="AC71" s="136">
        <v>0.22</v>
      </c>
      <c r="AD71" s="137" t="s">
        <v>73</v>
      </c>
      <c r="AE71" s="148">
        <v>0</v>
      </c>
      <c r="AF71" s="139">
        <f t="shared" si="13"/>
        <v>26412.3</v>
      </c>
      <c r="AG71" s="139">
        <f t="shared" si="14"/>
        <v>37731.8571428571</v>
      </c>
      <c r="AH71" s="149" t="s">
        <v>74</v>
      </c>
      <c r="AI71" s="137" t="s">
        <v>73</v>
      </c>
      <c r="AJ71" s="149" t="s">
        <v>74</v>
      </c>
      <c r="AK71" s="137" t="s">
        <v>49</v>
      </c>
      <c r="AL71" s="122" t="s">
        <v>160</v>
      </c>
      <c r="AM71" s="90"/>
      <c r="AN71" s="142">
        <f t="shared" si="15"/>
        <v>2</v>
      </c>
      <c r="AO71" s="125" t="s">
        <v>65</v>
      </c>
      <c r="AP71" s="126" t="s">
        <v>65</v>
      </c>
      <c r="AQ71" s="126" t="s">
        <v>65</v>
      </c>
      <c r="AR71" s="126" t="s">
        <v>65</v>
      </c>
      <c r="AS71" s="126" t="s">
        <v>65</v>
      </c>
      <c r="AT71" s="90"/>
      <c r="BD71" s="90"/>
    </row>
    <row r="72" ht="39" customHeight="1" spans="2:56">
      <c r="B72" s="90"/>
      <c r="C72" s="118" t="s">
        <v>54</v>
      </c>
      <c r="D72" s="92">
        <v>66908</v>
      </c>
      <c r="E72" s="119" t="s">
        <v>349</v>
      </c>
      <c r="F72" s="120" t="str">
        <f t="shared" si="8"/>
        <v>✅On Prioritized 🔥 🤝 💬 Active 🚀 Active 🚀 ⌛ 🛠️</v>
      </c>
      <c r="G72" s="121" t="s">
        <v>350</v>
      </c>
      <c r="H72" s="122" t="s">
        <v>68</v>
      </c>
      <c r="I72" s="123" t="s">
        <v>351</v>
      </c>
      <c r="J72" s="122">
        <v>5491136278113</v>
      </c>
      <c r="K72" s="122" t="s">
        <v>352</v>
      </c>
      <c r="L72" s="124" t="s">
        <v>60</v>
      </c>
      <c r="M72" s="124">
        <v>46154</v>
      </c>
      <c r="N72" s="126" t="s">
        <v>71</v>
      </c>
      <c r="O72" s="126" t="s">
        <v>62</v>
      </c>
      <c r="P72" s="127"/>
      <c r="Q72" s="90"/>
      <c r="R72" s="128">
        <v>0.22</v>
      </c>
      <c r="S72" s="129">
        <v>0</v>
      </c>
      <c r="T72" s="130" t="str">
        <f>IF(U72="","","#"&amp;(COUNTIF($U$4:$U$254,"&gt;"&amp;U72)+COUNTIF($U$4:U72,U72)))</f>
        <v>#64</v>
      </c>
      <c r="U72" s="138">
        <v>1401525</v>
      </c>
      <c r="V72" s="132">
        <f t="shared" si="9"/>
        <v>1001.08928571429</v>
      </c>
      <c r="W72" s="129">
        <v>0</v>
      </c>
      <c r="X72" s="138">
        <v>22975</v>
      </c>
      <c r="Y72" s="132">
        <f t="shared" si="10"/>
        <v>16.4107142857143</v>
      </c>
      <c r="Z72" s="146">
        <f t="shared" si="11"/>
        <v>1401525</v>
      </c>
      <c r="AA72" s="147">
        <f t="shared" si="12"/>
        <v>0</v>
      </c>
      <c r="AB72" s="135">
        <v>0.45</v>
      </c>
      <c r="AC72" s="136">
        <v>0.11</v>
      </c>
      <c r="AD72" s="137" t="s">
        <v>63</v>
      </c>
      <c r="AE72" s="138">
        <v>57000</v>
      </c>
      <c r="AF72" s="139">
        <f t="shared" si="13"/>
        <v>21022.875</v>
      </c>
      <c r="AG72" s="139">
        <f t="shared" si="14"/>
        <v>30032.6785714286</v>
      </c>
      <c r="AH72" s="140" t="s">
        <v>60</v>
      </c>
      <c r="AI72" s="137" t="s">
        <v>63</v>
      </c>
      <c r="AJ72" s="140" t="s">
        <v>60</v>
      </c>
      <c r="AK72" s="137" t="s">
        <v>49</v>
      </c>
      <c r="AL72" s="122" t="s">
        <v>64</v>
      </c>
      <c r="AM72" s="90"/>
      <c r="AN72" s="142">
        <f t="shared" si="15"/>
        <v>2</v>
      </c>
      <c r="AO72" s="125" t="s">
        <v>65</v>
      </c>
      <c r="AP72" s="126" t="s">
        <v>65</v>
      </c>
      <c r="AQ72" s="126" t="s">
        <v>65</v>
      </c>
      <c r="AR72" s="126" t="s">
        <v>65</v>
      </c>
      <c r="AS72" s="126" t="s">
        <v>65</v>
      </c>
      <c r="AT72" s="90"/>
      <c r="BD72" s="90"/>
    </row>
    <row r="73" ht="39" customHeight="1" spans="2:56">
      <c r="B73" s="90"/>
      <c r="C73" s="118" t="s">
        <v>54</v>
      </c>
      <c r="D73" s="92">
        <v>72439</v>
      </c>
      <c r="E73" s="119" t="s">
        <v>353</v>
      </c>
      <c r="F73" s="120" t="str">
        <f t="shared" si="8"/>
        <v>✅On Non Prioritized ❄️ 🤝 📞 Active 🚀 Active 🚀 ✅ 🛠️</v>
      </c>
      <c r="G73" s="121" t="s">
        <v>241</v>
      </c>
      <c r="H73" s="122" t="s">
        <v>57</v>
      </c>
      <c r="I73" s="123" t="s">
        <v>354</v>
      </c>
      <c r="J73" s="122">
        <v>541145415353</v>
      </c>
      <c r="K73" s="122" t="s">
        <v>355</v>
      </c>
      <c r="L73" s="124" t="s">
        <v>60</v>
      </c>
      <c r="M73" s="124">
        <v>46162</v>
      </c>
      <c r="N73" s="126" t="s">
        <v>71</v>
      </c>
      <c r="O73" s="126" t="s">
        <v>72</v>
      </c>
      <c r="P73" s="127"/>
      <c r="Q73" s="90"/>
      <c r="R73" s="128">
        <v>0.23</v>
      </c>
      <c r="S73" s="129">
        <v>0</v>
      </c>
      <c r="T73" s="130" t="str">
        <f>IF(U73="","","#"&amp;(COUNTIF($U$4:$U$254,"&gt;"&amp;U73)+COUNTIF($U$4:U73,U73)))</f>
        <v>#59</v>
      </c>
      <c r="U73" s="138">
        <v>1448000</v>
      </c>
      <c r="V73" s="132">
        <f t="shared" si="9"/>
        <v>1034.28571428571</v>
      </c>
      <c r="W73" s="129">
        <v>0</v>
      </c>
      <c r="X73" s="138">
        <v>22984</v>
      </c>
      <c r="Y73" s="132">
        <f t="shared" si="10"/>
        <v>16.4171428571429</v>
      </c>
      <c r="Z73" s="146">
        <f t="shared" si="11"/>
        <v>1448000</v>
      </c>
      <c r="AA73" s="147">
        <f t="shared" si="12"/>
        <v>0</v>
      </c>
      <c r="AB73" s="135">
        <v>0.65</v>
      </c>
      <c r="AC73" s="136">
        <v>0.14</v>
      </c>
      <c r="AD73" s="137" t="s">
        <v>63</v>
      </c>
      <c r="AE73" s="138">
        <v>40000</v>
      </c>
      <c r="AF73" s="139">
        <f t="shared" si="13"/>
        <v>21720</v>
      </c>
      <c r="AG73" s="139">
        <f t="shared" si="14"/>
        <v>31028.5714285714</v>
      </c>
      <c r="AH73" s="140" t="s">
        <v>60</v>
      </c>
      <c r="AI73" s="137" t="s">
        <v>63</v>
      </c>
      <c r="AJ73" s="140" t="s">
        <v>60</v>
      </c>
      <c r="AK73" s="137" t="s">
        <v>49</v>
      </c>
      <c r="AL73" s="122" t="s">
        <v>160</v>
      </c>
      <c r="AM73" s="90"/>
      <c r="AN73" s="142">
        <f t="shared" si="15"/>
        <v>2</v>
      </c>
      <c r="AO73" s="125" t="s">
        <v>65</v>
      </c>
      <c r="AP73" s="126" t="s">
        <v>65</v>
      </c>
      <c r="AQ73" s="126" t="s">
        <v>65</v>
      </c>
      <c r="AR73" s="126" t="s">
        <v>65</v>
      </c>
      <c r="AS73" s="126" t="s">
        <v>65</v>
      </c>
      <c r="AT73" s="90"/>
      <c r="BD73" s="90"/>
    </row>
    <row r="74" ht="39" customHeight="1" spans="2:56">
      <c r="B74" s="90"/>
      <c r="C74" s="118" t="s">
        <v>54</v>
      </c>
      <c r="D74" s="92">
        <v>96990</v>
      </c>
      <c r="E74" s="119" t="s">
        <v>356</v>
      </c>
      <c r="F74" s="120" t="str">
        <f t="shared" si="8"/>
        <v>✅On Non Prioritized ❄️ 🤝 📞 Inactive 💤 Inactive 💤 ⌛ 🛠️</v>
      </c>
      <c r="G74" s="121" t="s">
        <v>210</v>
      </c>
      <c r="H74" s="122" t="s">
        <v>57</v>
      </c>
      <c r="I74" s="123" t="s">
        <v>357</v>
      </c>
      <c r="J74" s="122">
        <v>5491173622849</v>
      </c>
      <c r="K74" s="122" t="s">
        <v>358</v>
      </c>
      <c r="L74" s="124" t="s">
        <v>60</v>
      </c>
      <c r="M74" s="124">
        <v>46147</v>
      </c>
      <c r="N74" s="126" t="s">
        <v>71</v>
      </c>
      <c r="O74" s="126" t="s">
        <v>72</v>
      </c>
      <c r="P74" s="127"/>
      <c r="Q74" s="90"/>
      <c r="R74" s="128">
        <v>0.2</v>
      </c>
      <c r="S74" s="129">
        <v>0</v>
      </c>
      <c r="T74" s="130" t="str">
        <f>IF(U74="","","#"&amp;(COUNTIF($U$4:$U$254,"&gt;"&amp;U74)+COUNTIF($U$4:U74,U74)))</f>
        <v>#27</v>
      </c>
      <c r="U74" s="138">
        <v>2091542</v>
      </c>
      <c r="V74" s="132">
        <f t="shared" si="9"/>
        <v>1493.95857142857</v>
      </c>
      <c r="W74" s="129">
        <v>0</v>
      </c>
      <c r="X74" s="138">
        <v>38732</v>
      </c>
      <c r="Y74" s="132">
        <f t="shared" si="10"/>
        <v>27.6657142857143</v>
      </c>
      <c r="Z74" s="146">
        <f t="shared" si="11"/>
        <v>2091542</v>
      </c>
      <c r="AA74" s="147">
        <f t="shared" si="12"/>
        <v>0</v>
      </c>
      <c r="AB74" s="135">
        <v>0.5</v>
      </c>
      <c r="AC74" s="136">
        <v>0.14</v>
      </c>
      <c r="AD74" s="137" t="s">
        <v>73</v>
      </c>
      <c r="AE74" s="148">
        <v>0</v>
      </c>
      <c r="AF74" s="139">
        <f t="shared" si="13"/>
        <v>31373.13</v>
      </c>
      <c r="AG74" s="139">
        <f t="shared" si="14"/>
        <v>44818.7571428571</v>
      </c>
      <c r="AH74" s="149" t="s">
        <v>74</v>
      </c>
      <c r="AI74" s="137" t="s">
        <v>73</v>
      </c>
      <c r="AJ74" s="149" t="s">
        <v>74</v>
      </c>
      <c r="AK74" s="137" t="s">
        <v>49</v>
      </c>
      <c r="AL74" s="122" t="s">
        <v>64</v>
      </c>
      <c r="AM74" s="90"/>
      <c r="AN74" s="142">
        <f t="shared" si="15"/>
        <v>2</v>
      </c>
      <c r="AO74" s="125" t="s">
        <v>65</v>
      </c>
      <c r="AP74" s="126" t="s">
        <v>65</v>
      </c>
      <c r="AQ74" s="126" t="s">
        <v>65</v>
      </c>
      <c r="AR74" s="126" t="s">
        <v>65</v>
      </c>
      <c r="AS74" s="126" t="s">
        <v>65</v>
      </c>
      <c r="AT74" s="90"/>
      <c r="BD74" s="90"/>
    </row>
    <row r="75" ht="39" customHeight="1" spans="2:56">
      <c r="B75" s="90"/>
      <c r="C75" s="118" t="s">
        <v>54</v>
      </c>
      <c r="D75" s="92">
        <v>90791</v>
      </c>
      <c r="E75" s="119" t="s">
        <v>359</v>
      </c>
      <c r="F75" s="120" t="str">
        <f t="shared" si="8"/>
        <v>✅On Non Prioritized ❄️ 👻 📞 Active 🚀 Inactive 💤 👻 🛠️</v>
      </c>
      <c r="G75" s="121" t="s">
        <v>360</v>
      </c>
      <c r="H75" s="122" t="s">
        <v>57</v>
      </c>
      <c r="I75" s="123" t="s">
        <v>361</v>
      </c>
      <c r="J75" s="122">
        <v>5491160364969</v>
      </c>
      <c r="K75" s="122" t="s">
        <v>362</v>
      </c>
      <c r="L75" s="124" t="s">
        <v>60</v>
      </c>
      <c r="M75" s="124">
        <v>46080</v>
      </c>
      <c r="N75" s="126" t="s">
        <v>61</v>
      </c>
      <c r="O75" s="126" t="s">
        <v>72</v>
      </c>
      <c r="P75" s="127" t="s">
        <v>363</v>
      </c>
      <c r="Q75" s="90"/>
      <c r="R75" s="128">
        <v>0.2</v>
      </c>
      <c r="S75" s="129">
        <v>0</v>
      </c>
      <c r="T75" s="130" t="str">
        <f>IF(U75="","","#"&amp;(COUNTIF($U$4:$U$254,"&gt;"&amp;U75)+COUNTIF($U$4:U75,U75)))</f>
        <v>#39</v>
      </c>
      <c r="U75" s="138">
        <v>1808250</v>
      </c>
      <c r="V75" s="132">
        <f t="shared" si="9"/>
        <v>1291.60714285714</v>
      </c>
      <c r="W75" s="129">
        <v>0</v>
      </c>
      <c r="X75" s="138">
        <v>19034</v>
      </c>
      <c r="Y75" s="132">
        <f t="shared" si="10"/>
        <v>13.5957142857143</v>
      </c>
      <c r="Z75" s="146">
        <f t="shared" si="11"/>
        <v>1808250</v>
      </c>
      <c r="AA75" s="147">
        <f t="shared" si="12"/>
        <v>0</v>
      </c>
      <c r="AB75" s="135">
        <v>0.41</v>
      </c>
      <c r="AC75" s="136">
        <v>0.07</v>
      </c>
      <c r="AD75" s="137" t="s">
        <v>63</v>
      </c>
      <c r="AE75" s="138">
        <v>6000</v>
      </c>
      <c r="AF75" s="139">
        <f t="shared" si="13"/>
        <v>27123.75</v>
      </c>
      <c r="AG75" s="139">
        <f t="shared" si="14"/>
        <v>38748.2142857143</v>
      </c>
      <c r="AH75" s="140" t="s">
        <v>60</v>
      </c>
      <c r="AI75" s="137" t="s">
        <v>73</v>
      </c>
      <c r="AJ75" s="149" t="s">
        <v>74</v>
      </c>
      <c r="AK75" s="137" t="s">
        <v>49</v>
      </c>
      <c r="AL75" s="122" t="s">
        <v>61</v>
      </c>
      <c r="AM75" s="90"/>
      <c r="AN75" s="142">
        <f t="shared" si="15"/>
        <v>2</v>
      </c>
      <c r="AO75" s="125" t="s">
        <v>65</v>
      </c>
      <c r="AP75" s="126" t="s">
        <v>65</v>
      </c>
      <c r="AQ75" s="126" t="s">
        <v>65</v>
      </c>
      <c r="AR75" s="126" t="s">
        <v>65</v>
      </c>
      <c r="AS75" s="126" t="s">
        <v>65</v>
      </c>
      <c r="AT75" s="90"/>
      <c r="BD75" s="90"/>
    </row>
    <row r="76" ht="39" customHeight="1" spans="2:56">
      <c r="B76" s="90"/>
      <c r="C76" s="118" t="s">
        <v>54</v>
      </c>
      <c r="D76" s="92">
        <v>73228</v>
      </c>
      <c r="E76" s="119" t="s">
        <v>364</v>
      </c>
      <c r="F76" s="120" t="str">
        <f t="shared" si="8"/>
        <v>✅On Non Prioritized ❄️ 🤝 📞 Active 🚀 Active 🚀 ⌛ 🛠️</v>
      </c>
      <c r="G76" s="121" t="s">
        <v>365</v>
      </c>
      <c r="H76" s="122" t="s">
        <v>57</v>
      </c>
      <c r="I76" s="123" t="s">
        <v>366</v>
      </c>
      <c r="J76" s="122">
        <v>54991168443300</v>
      </c>
      <c r="K76" s="122" t="s">
        <v>367</v>
      </c>
      <c r="L76" s="124" t="s">
        <v>60</v>
      </c>
      <c r="M76" s="124">
        <v>46147</v>
      </c>
      <c r="N76" s="126" t="s">
        <v>71</v>
      </c>
      <c r="O76" s="126" t="s">
        <v>72</v>
      </c>
      <c r="P76" s="127"/>
      <c r="Q76" s="90"/>
      <c r="R76" s="128">
        <v>0.23</v>
      </c>
      <c r="S76" s="129">
        <v>0</v>
      </c>
      <c r="T76" s="130" t="str">
        <f>IF(U76="","","#"&amp;(COUNTIF($U$4:$U$254,"&gt;"&amp;U76)+COUNTIF($U$4:U76,U76)))</f>
        <v>#82</v>
      </c>
      <c r="U76" s="138">
        <v>1204500</v>
      </c>
      <c r="V76" s="132">
        <f t="shared" si="9"/>
        <v>860.357142857143</v>
      </c>
      <c r="W76" s="129">
        <v>0</v>
      </c>
      <c r="X76" s="138">
        <v>38854</v>
      </c>
      <c r="Y76" s="132">
        <f t="shared" si="10"/>
        <v>27.7528571428571</v>
      </c>
      <c r="Z76" s="146">
        <f t="shared" si="11"/>
        <v>1204500</v>
      </c>
      <c r="AA76" s="147">
        <f t="shared" si="12"/>
        <v>0</v>
      </c>
      <c r="AB76" s="135">
        <v>0.63</v>
      </c>
      <c r="AC76" s="136">
        <v>0.14</v>
      </c>
      <c r="AD76" s="137" t="s">
        <v>63</v>
      </c>
      <c r="AE76" s="138">
        <v>20000</v>
      </c>
      <c r="AF76" s="139">
        <f t="shared" si="13"/>
        <v>18067.5</v>
      </c>
      <c r="AG76" s="139">
        <f t="shared" si="14"/>
        <v>25810.7142857143</v>
      </c>
      <c r="AH76" s="140" t="s">
        <v>60</v>
      </c>
      <c r="AI76" s="137" t="s">
        <v>63</v>
      </c>
      <c r="AJ76" s="140" t="s">
        <v>60</v>
      </c>
      <c r="AK76" s="137" t="s">
        <v>49</v>
      </c>
      <c r="AL76" s="122" t="s">
        <v>64</v>
      </c>
      <c r="AM76" s="90"/>
      <c r="AN76" s="142">
        <f t="shared" si="15"/>
        <v>2</v>
      </c>
      <c r="AO76" s="125" t="s">
        <v>65</v>
      </c>
      <c r="AP76" s="126" t="s">
        <v>65</v>
      </c>
      <c r="AQ76" s="126" t="s">
        <v>65</v>
      </c>
      <c r="AR76" s="126" t="s">
        <v>65</v>
      </c>
      <c r="AS76" s="126" t="s">
        <v>65</v>
      </c>
      <c r="AT76" s="90"/>
      <c r="BD76" s="90"/>
    </row>
    <row r="77" ht="39" customHeight="1" spans="2:56">
      <c r="B77" s="90"/>
      <c r="C77" s="118" t="s">
        <v>54</v>
      </c>
      <c r="D77" s="92">
        <v>85586</v>
      </c>
      <c r="E77" s="119" t="s">
        <v>368</v>
      </c>
      <c r="F77" s="120" t="str">
        <f t="shared" si="8"/>
        <v>✅On Non Prioritized ❄️ 🤝 📞 Active 🚀 Active 🚀 ⌛ 🛠️</v>
      </c>
      <c r="G77" s="121" t="s">
        <v>241</v>
      </c>
      <c r="H77" s="122" t="s">
        <v>57</v>
      </c>
      <c r="I77" s="123" t="s">
        <v>369</v>
      </c>
      <c r="J77" s="122">
        <v>541156372096</v>
      </c>
      <c r="K77" s="122" t="s">
        <v>370</v>
      </c>
      <c r="L77" s="124" t="s">
        <v>60</v>
      </c>
      <c r="M77" s="124">
        <v>46155</v>
      </c>
      <c r="N77" s="126" t="s">
        <v>71</v>
      </c>
      <c r="O77" s="126" t="s">
        <v>72</v>
      </c>
      <c r="P77" s="127"/>
      <c r="Q77" s="90"/>
      <c r="R77" s="128">
        <v>0.21</v>
      </c>
      <c r="S77" s="129">
        <v>0</v>
      </c>
      <c r="T77" s="130" t="str">
        <f>IF(U77="","","#"&amp;(COUNTIF($U$4:$U$254,"&gt;"&amp;U77)+COUNTIF($U$4:U77,U77)))</f>
        <v>#76</v>
      </c>
      <c r="U77" s="138">
        <v>1287072</v>
      </c>
      <c r="V77" s="132">
        <f t="shared" si="9"/>
        <v>919.337142857143</v>
      </c>
      <c r="W77" s="129">
        <v>0</v>
      </c>
      <c r="X77" s="138">
        <v>11700</v>
      </c>
      <c r="Y77" s="132">
        <f t="shared" si="10"/>
        <v>8.35714285714286</v>
      </c>
      <c r="Z77" s="146">
        <f t="shared" si="11"/>
        <v>1287072</v>
      </c>
      <c r="AA77" s="147">
        <f t="shared" si="12"/>
        <v>0</v>
      </c>
      <c r="AB77" s="135">
        <v>0.43</v>
      </c>
      <c r="AC77" s="136">
        <v>0.11</v>
      </c>
      <c r="AD77" s="137" t="s">
        <v>63</v>
      </c>
      <c r="AE77" s="138">
        <v>130000</v>
      </c>
      <c r="AF77" s="139">
        <f t="shared" si="13"/>
        <v>19306.08</v>
      </c>
      <c r="AG77" s="139">
        <f t="shared" si="14"/>
        <v>27580.1142857143</v>
      </c>
      <c r="AH77" s="140" t="s">
        <v>60</v>
      </c>
      <c r="AI77" s="137" t="s">
        <v>63</v>
      </c>
      <c r="AJ77" s="140" t="s">
        <v>60</v>
      </c>
      <c r="AK77" s="137" t="s">
        <v>49</v>
      </c>
      <c r="AL77" s="122" t="s">
        <v>64</v>
      </c>
      <c r="AM77" s="90"/>
      <c r="AN77" s="142">
        <f t="shared" si="15"/>
        <v>2</v>
      </c>
      <c r="AO77" s="125" t="s">
        <v>65</v>
      </c>
      <c r="AP77" s="126" t="s">
        <v>65</v>
      </c>
      <c r="AQ77" s="126" t="s">
        <v>65</v>
      </c>
      <c r="AR77" s="126" t="s">
        <v>65</v>
      </c>
      <c r="AS77" s="126" t="s">
        <v>65</v>
      </c>
      <c r="AT77" s="90"/>
      <c r="BD77" s="90"/>
    </row>
    <row r="78" ht="39" customHeight="1" spans="2:56">
      <c r="B78" s="90"/>
      <c r="C78" s="118" t="s">
        <v>54</v>
      </c>
      <c r="D78" s="92">
        <v>20558</v>
      </c>
      <c r="E78" s="119" t="s">
        <v>371</v>
      </c>
      <c r="F78" s="120" t="str">
        <f t="shared" si="8"/>
        <v>✅On Prioritized 🔥 🤝 📞 Inactive 💤 Inactive 💤 👻 🛠️</v>
      </c>
      <c r="G78" s="121" t="s">
        <v>372</v>
      </c>
      <c r="H78" s="122" t="s">
        <v>68</v>
      </c>
      <c r="I78" s="123" t="s">
        <v>373</v>
      </c>
      <c r="J78" s="122">
        <v>5491163008908</v>
      </c>
      <c r="K78" s="122" t="s">
        <v>374</v>
      </c>
      <c r="L78" s="124" t="s">
        <v>60</v>
      </c>
      <c r="M78" s="124">
        <v>46147</v>
      </c>
      <c r="N78" s="126" t="s">
        <v>71</v>
      </c>
      <c r="O78" s="126" t="s">
        <v>72</v>
      </c>
      <c r="P78" s="127" t="s">
        <v>375</v>
      </c>
      <c r="Q78" s="90"/>
      <c r="R78" s="128">
        <v>0.18</v>
      </c>
      <c r="S78" s="129">
        <v>0</v>
      </c>
      <c r="T78" s="130" t="str">
        <f>IF(U78="","","#"&amp;(COUNTIF($U$4:$U$254,"&gt;"&amp;U78)+COUNTIF($U$4:U78,U78)))</f>
        <v>#41</v>
      </c>
      <c r="U78" s="138">
        <v>1790800</v>
      </c>
      <c r="V78" s="132">
        <f t="shared" si="9"/>
        <v>1279.14285714286</v>
      </c>
      <c r="W78" s="129">
        <v>0</v>
      </c>
      <c r="X78" s="138">
        <v>25953</v>
      </c>
      <c r="Y78" s="132">
        <f t="shared" si="10"/>
        <v>18.5378571428571</v>
      </c>
      <c r="Z78" s="146">
        <f t="shared" si="11"/>
        <v>1790800</v>
      </c>
      <c r="AA78" s="147">
        <f t="shared" si="12"/>
        <v>0</v>
      </c>
      <c r="AB78" s="135">
        <v>0.76</v>
      </c>
      <c r="AC78" s="136">
        <v>0.23</v>
      </c>
      <c r="AD78" s="137" t="s">
        <v>73</v>
      </c>
      <c r="AE78" s="148">
        <v>0</v>
      </c>
      <c r="AF78" s="139">
        <f t="shared" si="13"/>
        <v>26862</v>
      </c>
      <c r="AG78" s="139">
        <f t="shared" si="14"/>
        <v>38374.2857142857</v>
      </c>
      <c r="AH78" s="149" t="s">
        <v>74</v>
      </c>
      <c r="AI78" s="137" t="s">
        <v>73</v>
      </c>
      <c r="AJ78" s="149" t="s">
        <v>74</v>
      </c>
      <c r="AK78" s="137" t="s">
        <v>49</v>
      </c>
      <c r="AL78" s="122" t="s">
        <v>61</v>
      </c>
      <c r="AM78" s="90"/>
      <c r="AN78" s="142">
        <f t="shared" si="15"/>
        <v>2</v>
      </c>
      <c r="AO78" s="125" t="s">
        <v>65</v>
      </c>
      <c r="AP78" s="126" t="s">
        <v>65</v>
      </c>
      <c r="AQ78" s="126" t="s">
        <v>65</v>
      </c>
      <c r="AR78" s="126" t="s">
        <v>65</v>
      </c>
      <c r="AS78" s="126" t="s">
        <v>65</v>
      </c>
      <c r="AT78" s="90"/>
      <c r="BD78" s="90"/>
    </row>
    <row r="79" ht="39" customHeight="1" spans="2:56">
      <c r="B79" s="90"/>
      <c r="C79" s="118" t="s">
        <v>54</v>
      </c>
      <c r="D79" s="92">
        <v>74692</v>
      </c>
      <c r="E79" s="119" t="s">
        <v>376</v>
      </c>
      <c r="F79" s="120" t="str">
        <f t="shared" si="8"/>
        <v>✅On Prioritized 🔥 🤝 📞 Active 🚀 Active 🚀 ⌛ 🛠️</v>
      </c>
      <c r="G79" s="121" t="s">
        <v>377</v>
      </c>
      <c r="H79" s="122" t="s">
        <v>68</v>
      </c>
      <c r="I79" s="123" t="s">
        <v>378</v>
      </c>
      <c r="J79" s="122">
        <v>5491133806006</v>
      </c>
      <c r="K79" s="122" t="s">
        <v>379</v>
      </c>
      <c r="L79" s="124" t="s">
        <v>60</v>
      </c>
      <c r="M79" s="124">
        <v>46157</v>
      </c>
      <c r="N79" s="126" t="s">
        <v>71</v>
      </c>
      <c r="O79" s="126" t="s">
        <v>72</v>
      </c>
      <c r="P79" s="127"/>
      <c r="Q79" s="90"/>
      <c r="R79" s="128">
        <v>0.2</v>
      </c>
      <c r="S79" s="129">
        <v>0</v>
      </c>
      <c r="T79" s="130" t="str">
        <f>IF(U79="","","#"&amp;(COUNTIF($U$4:$U$254,"&gt;"&amp;U79)+COUNTIF($U$4:U79,U79)))</f>
        <v>#51</v>
      </c>
      <c r="U79" s="138">
        <v>1643550</v>
      </c>
      <c r="V79" s="132">
        <f t="shared" si="9"/>
        <v>1173.96428571429</v>
      </c>
      <c r="W79" s="129">
        <v>0</v>
      </c>
      <c r="X79" s="138">
        <v>27392</v>
      </c>
      <c r="Y79" s="132">
        <f t="shared" si="10"/>
        <v>19.5657142857143</v>
      </c>
      <c r="Z79" s="146">
        <f t="shared" si="11"/>
        <v>1643550</v>
      </c>
      <c r="AA79" s="147">
        <f t="shared" si="12"/>
        <v>0</v>
      </c>
      <c r="AB79" s="135">
        <v>0.77</v>
      </c>
      <c r="AC79" s="136">
        <v>0.25</v>
      </c>
      <c r="AD79" s="137" t="s">
        <v>63</v>
      </c>
      <c r="AE79" s="138">
        <v>64000</v>
      </c>
      <c r="AF79" s="139">
        <f t="shared" si="13"/>
        <v>24653.25</v>
      </c>
      <c r="AG79" s="139">
        <f t="shared" si="14"/>
        <v>35218.9285714286</v>
      </c>
      <c r="AH79" s="140" t="s">
        <v>60</v>
      </c>
      <c r="AI79" s="137" t="s">
        <v>63</v>
      </c>
      <c r="AJ79" s="140" t="s">
        <v>60</v>
      </c>
      <c r="AK79" s="137" t="s">
        <v>49</v>
      </c>
      <c r="AL79" s="122" t="s">
        <v>64</v>
      </c>
      <c r="AM79" s="90"/>
      <c r="AN79" s="142">
        <f t="shared" si="15"/>
        <v>2</v>
      </c>
      <c r="AO79" s="125" t="s">
        <v>65</v>
      </c>
      <c r="AP79" s="126" t="s">
        <v>65</v>
      </c>
      <c r="AQ79" s="126" t="s">
        <v>65</v>
      </c>
      <c r="AR79" s="126" t="s">
        <v>65</v>
      </c>
      <c r="AS79" s="126" t="s">
        <v>65</v>
      </c>
      <c r="AT79" s="90"/>
      <c r="BD79" s="90"/>
    </row>
    <row r="80" ht="39" customHeight="1" spans="2:56">
      <c r="B80" s="90"/>
      <c r="C80" s="118" t="s">
        <v>54</v>
      </c>
      <c r="D80" s="92">
        <v>77212</v>
      </c>
      <c r="E80" s="119" t="s">
        <v>380</v>
      </c>
      <c r="F80" s="120" t="str">
        <f t="shared" si="8"/>
        <v>✅On Non Prioritized ❄️ 🤝 📞 Inactive 💤 Inactive 💤 ✅ 🛠️</v>
      </c>
      <c r="G80" s="121" t="s">
        <v>381</v>
      </c>
      <c r="H80" s="122" t="s">
        <v>57</v>
      </c>
      <c r="I80" s="123" t="s">
        <v>382</v>
      </c>
      <c r="J80" s="122">
        <v>5491124059148</v>
      </c>
      <c r="K80" s="122" t="s">
        <v>383</v>
      </c>
      <c r="L80" s="124" t="s">
        <v>60</v>
      </c>
      <c r="M80" s="124">
        <v>46169</v>
      </c>
      <c r="N80" s="126" t="s">
        <v>71</v>
      </c>
      <c r="O80" s="126" t="s">
        <v>72</v>
      </c>
      <c r="P80" s="127" t="s">
        <v>384</v>
      </c>
      <c r="Q80" s="90"/>
      <c r="R80" s="128">
        <v>0.18</v>
      </c>
      <c r="S80" s="129">
        <v>0</v>
      </c>
      <c r="T80" s="130" t="str">
        <f>IF(U80="","","#"&amp;(COUNTIF($U$4:$U$254,"&gt;"&amp;U80)+COUNTIF($U$4:U80,U80)))</f>
        <v>#42</v>
      </c>
      <c r="U80" s="138">
        <v>1771340</v>
      </c>
      <c r="V80" s="132">
        <f t="shared" si="9"/>
        <v>1265.24285714286</v>
      </c>
      <c r="W80" s="129">
        <v>0</v>
      </c>
      <c r="X80" s="138">
        <v>26838</v>
      </c>
      <c r="Y80" s="132">
        <f t="shared" si="10"/>
        <v>19.17</v>
      </c>
      <c r="Z80" s="146">
        <f t="shared" si="11"/>
        <v>1771340</v>
      </c>
      <c r="AA80" s="147">
        <f t="shared" si="12"/>
        <v>0</v>
      </c>
      <c r="AB80" s="135">
        <v>0.64</v>
      </c>
      <c r="AC80" s="136">
        <v>0.24</v>
      </c>
      <c r="AD80" s="137" t="s">
        <v>73</v>
      </c>
      <c r="AE80" s="148">
        <v>0</v>
      </c>
      <c r="AF80" s="139">
        <f t="shared" si="13"/>
        <v>26570.1</v>
      </c>
      <c r="AG80" s="139">
        <f t="shared" si="14"/>
        <v>37957.2857142857</v>
      </c>
      <c r="AH80" s="149" t="s">
        <v>74</v>
      </c>
      <c r="AI80" s="137" t="s">
        <v>73</v>
      </c>
      <c r="AJ80" s="149" t="s">
        <v>74</v>
      </c>
      <c r="AK80" s="137" t="s">
        <v>49</v>
      </c>
      <c r="AL80" s="122" t="s">
        <v>160</v>
      </c>
      <c r="AM80" s="90"/>
      <c r="AN80" s="142">
        <f t="shared" si="15"/>
        <v>2</v>
      </c>
      <c r="AO80" s="125" t="s">
        <v>65</v>
      </c>
      <c r="AP80" s="126" t="s">
        <v>65</v>
      </c>
      <c r="AQ80" s="126" t="s">
        <v>65</v>
      </c>
      <c r="AR80" s="126" t="s">
        <v>65</v>
      </c>
      <c r="AS80" s="126" t="s">
        <v>65</v>
      </c>
      <c r="AT80" s="90"/>
      <c r="BD80" s="90"/>
    </row>
    <row r="81" ht="39" customHeight="1" spans="2:56">
      <c r="B81" s="90"/>
      <c r="C81" s="118" t="s">
        <v>54</v>
      </c>
      <c r="D81" s="92">
        <v>25565</v>
      </c>
      <c r="E81" s="119" t="s">
        <v>385</v>
      </c>
      <c r="F81" s="120" t="str">
        <f t="shared" si="8"/>
        <v>✅On Non Prioritized ❄️ 👻 📞 Active 🚀 Active 🚀 ⌛ 🛠️</v>
      </c>
      <c r="G81" s="121" t="s">
        <v>241</v>
      </c>
      <c r="H81" s="122" t="s">
        <v>57</v>
      </c>
      <c r="I81" s="122" t="s">
        <v>60</v>
      </c>
      <c r="J81" s="122">
        <v>5491136772739</v>
      </c>
      <c r="K81" s="122" t="s">
        <v>386</v>
      </c>
      <c r="L81" s="124" t="s">
        <v>60</v>
      </c>
      <c r="M81" s="124">
        <v>46134</v>
      </c>
      <c r="N81" s="126" t="s">
        <v>61</v>
      </c>
      <c r="O81" s="126" t="s">
        <v>72</v>
      </c>
      <c r="P81" s="127"/>
      <c r="Q81" s="90"/>
      <c r="R81" s="128">
        <v>0.25</v>
      </c>
      <c r="S81" s="129">
        <v>0</v>
      </c>
      <c r="T81" s="130" t="str">
        <f>IF(U81="","","#"&amp;(COUNTIF($U$4:$U$254,"&gt;"&amp;U81)+COUNTIF($U$4:U81,U81)))</f>
        <v>#60</v>
      </c>
      <c r="U81" s="138">
        <v>1434600</v>
      </c>
      <c r="V81" s="132">
        <f t="shared" si="9"/>
        <v>1024.71428571429</v>
      </c>
      <c r="W81" s="129">
        <v>0</v>
      </c>
      <c r="X81" s="138">
        <v>14638</v>
      </c>
      <c r="Y81" s="132">
        <f t="shared" si="10"/>
        <v>10.4557142857143</v>
      </c>
      <c r="Z81" s="146">
        <f t="shared" si="11"/>
        <v>1434600</v>
      </c>
      <c r="AA81" s="147">
        <f t="shared" si="12"/>
        <v>0</v>
      </c>
      <c r="AB81" s="135">
        <v>0.67</v>
      </c>
      <c r="AC81" s="136">
        <v>0.22</v>
      </c>
      <c r="AD81" s="137" t="s">
        <v>63</v>
      </c>
      <c r="AE81" s="138">
        <v>43375</v>
      </c>
      <c r="AF81" s="139">
        <f t="shared" si="13"/>
        <v>21519</v>
      </c>
      <c r="AG81" s="139">
        <f t="shared" si="14"/>
        <v>30741.4285714286</v>
      </c>
      <c r="AH81" s="140" t="s">
        <v>60</v>
      </c>
      <c r="AI81" s="137" t="s">
        <v>63</v>
      </c>
      <c r="AJ81" s="140" t="s">
        <v>60</v>
      </c>
      <c r="AK81" s="137" t="s">
        <v>49</v>
      </c>
      <c r="AL81" s="122" t="s">
        <v>64</v>
      </c>
      <c r="AM81" s="90"/>
      <c r="AN81" s="142">
        <f t="shared" si="15"/>
        <v>2</v>
      </c>
      <c r="AO81" s="125" t="s">
        <v>65</v>
      </c>
      <c r="AP81" s="126" t="s">
        <v>65</v>
      </c>
      <c r="AQ81" s="126" t="s">
        <v>65</v>
      </c>
      <c r="AR81" s="126" t="s">
        <v>65</v>
      </c>
      <c r="AS81" s="126" t="s">
        <v>65</v>
      </c>
      <c r="AT81" s="90"/>
      <c r="BD81" s="90"/>
    </row>
    <row r="82" ht="39" customHeight="1" spans="2:56">
      <c r="B82" s="90"/>
      <c r="C82" s="118" t="s">
        <v>54</v>
      </c>
      <c r="D82" s="92">
        <v>73299</v>
      </c>
      <c r="E82" s="119" t="s">
        <v>387</v>
      </c>
      <c r="F82" s="120" t="str">
        <f t="shared" si="8"/>
        <v>✅On Non Prioritized ❄️ 🤝 📞 Inactive 💤 Active 🚀 ⏳ 🛠️</v>
      </c>
      <c r="G82" s="121" t="s">
        <v>388</v>
      </c>
      <c r="H82" s="122" t="s">
        <v>57</v>
      </c>
      <c r="I82" s="123" t="s">
        <v>389</v>
      </c>
      <c r="J82" s="122">
        <v>5491173732567</v>
      </c>
      <c r="K82" s="122" t="s">
        <v>390</v>
      </c>
      <c r="L82" s="124" t="s">
        <v>60</v>
      </c>
      <c r="M82" s="124">
        <v>46161</v>
      </c>
      <c r="N82" s="126" t="s">
        <v>71</v>
      </c>
      <c r="O82" s="126" t="s">
        <v>72</v>
      </c>
      <c r="P82" s="127"/>
      <c r="Q82" s="90"/>
      <c r="R82" s="128">
        <v>0.25</v>
      </c>
      <c r="S82" s="129">
        <v>0</v>
      </c>
      <c r="T82" s="130" t="str">
        <f>IF(U82="","","#"&amp;(COUNTIF($U$4:$U$254,"&gt;"&amp;U82)+COUNTIF($U$4:U82,U82)))</f>
        <v>#107</v>
      </c>
      <c r="U82" s="138">
        <v>1029100</v>
      </c>
      <c r="V82" s="132">
        <f t="shared" si="9"/>
        <v>735.071428571429</v>
      </c>
      <c r="W82" s="129">
        <v>0</v>
      </c>
      <c r="X82" s="138">
        <v>14494</v>
      </c>
      <c r="Y82" s="132">
        <f t="shared" si="10"/>
        <v>10.3528571428571</v>
      </c>
      <c r="Z82" s="146">
        <f t="shared" si="11"/>
        <v>1029100</v>
      </c>
      <c r="AA82" s="147">
        <f t="shared" si="12"/>
        <v>0</v>
      </c>
      <c r="AB82" s="135">
        <v>0.6</v>
      </c>
      <c r="AC82" s="136">
        <v>0.07</v>
      </c>
      <c r="AD82" s="137" t="s">
        <v>73</v>
      </c>
      <c r="AE82" s="138">
        <v>0</v>
      </c>
      <c r="AF82" s="139">
        <f t="shared" si="13"/>
        <v>15436.5</v>
      </c>
      <c r="AG82" s="139">
        <f t="shared" si="14"/>
        <v>22052.1428571429</v>
      </c>
      <c r="AH82" s="140" t="s">
        <v>391</v>
      </c>
      <c r="AI82" s="137" t="s">
        <v>63</v>
      </c>
      <c r="AJ82" s="140" t="s">
        <v>60</v>
      </c>
      <c r="AK82" s="137" t="s">
        <v>49</v>
      </c>
      <c r="AL82" s="122" t="s">
        <v>105</v>
      </c>
      <c r="AM82" s="90"/>
      <c r="AN82" s="142">
        <f t="shared" si="15"/>
        <v>2</v>
      </c>
      <c r="AO82" s="125" t="s">
        <v>65</v>
      </c>
      <c r="AP82" s="126" t="s">
        <v>65</v>
      </c>
      <c r="AQ82" s="126" t="s">
        <v>65</v>
      </c>
      <c r="AR82" s="126" t="s">
        <v>65</v>
      </c>
      <c r="AS82" s="126" t="s">
        <v>65</v>
      </c>
      <c r="AT82" s="90"/>
      <c r="BD82" s="90"/>
    </row>
    <row r="83" ht="39" customHeight="1" spans="2:56">
      <c r="B83" s="90"/>
      <c r="C83" s="118" t="s">
        <v>54</v>
      </c>
      <c r="D83" s="92">
        <v>92154</v>
      </c>
      <c r="E83" s="119" t="s">
        <v>392</v>
      </c>
      <c r="F83" s="120" t="str">
        <f t="shared" si="8"/>
        <v>✅On Non Prioritized ❄️ 👻 💬 Inactive 💤 Inactive 💤 ⌛ 🛠️</v>
      </c>
      <c r="G83" s="121" t="s">
        <v>67</v>
      </c>
      <c r="H83" s="122" t="s">
        <v>57</v>
      </c>
      <c r="I83" s="123" t="s">
        <v>393</v>
      </c>
      <c r="J83" s="122">
        <v>5491130035092</v>
      </c>
      <c r="K83" s="122" t="s">
        <v>60</v>
      </c>
      <c r="L83" s="124" t="s">
        <v>60</v>
      </c>
      <c r="M83" s="124">
        <v>46099</v>
      </c>
      <c r="N83" s="126" t="s">
        <v>61</v>
      </c>
      <c r="O83" s="126" t="s">
        <v>62</v>
      </c>
      <c r="P83" s="127"/>
      <c r="Q83" s="90"/>
      <c r="R83" s="128">
        <v>0.2</v>
      </c>
      <c r="S83" s="129">
        <v>0</v>
      </c>
      <c r="T83" s="130" t="str">
        <f>IF(U83="","","#"&amp;(COUNTIF($U$4:$U$254,"&gt;"&amp;U83)+COUNTIF($U$4:U83,U83)))</f>
        <v>#49</v>
      </c>
      <c r="U83" s="138">
        <v>1689800</v>
      </c>
      <c r="V83" s="132">
        <f t="shared" si="9"/>
        <v>1207</v>
      </c>
      <c r="W83" s="129">
        <v>0</v>
      </c>
      <c r="X83" s="138">
        <v>19202</v>
      </c>
      <c r="Y83" s="132">
        <f t="shared" si="10"/>
        <v>13.7157142857143</v>
      </c>
      <c r="Z83" s="146">
        <f t="shared" si="11"/>
        <v>1689800</v>
      </c>
      <c r="AA83" s="147">
        <f t="shared" si="12"/>
        <v>0</v>
      </c>
      <c r="AB83" s="135">
        <v>0.52</v>
      </c>
      <c r="AC83" s="136">
        <v>0.11</v>
      </c>
      <c r="AD83" s="137" t="s">
        <v>73</v>
      </c>
      <c r="AE83" s="148">
        <v>0</v>
      </c>
      <c r="AF83" s="139">
        <f t="shared" si="13"/>
        <v>25347</v>
      </c>
      <c r="AG83" s="139">
        <f t="shared" si="14"/>
        <v>36210</v>
      </c>
      <c r="AH83" s="149" t="s">
        <v>74</v>
      </c>
      <c r="AI83" s="137" t="s">
        <v>73</v>
      </c>
      <c r="AJ83" s="149" t="s">
        <v>74</v>
      </c>
      <c r="AK83" s="137" t="s">
        <v>49</v>
      </c>
      <c r="AL83" s="122" t="s">
        <v>64</v>
      </c>
      <c r="AM83" s="90"/>
      <c r="AN83" s="142">
        <f t="shared" si="15"/>
        <v>2</v>
      </c>
      <c r="AO83" s="125" t="s">
        <v>65</v>
      </c>
      <c r="AP83" s="126" t="s">
        <v>65</v>
      </c>
      <c r="AQ83" s="126" t="s">
        <v>65</v>
      </c>
      <c r="AR83" s="126" t="s">
        <v>65</v>
      </c>
      <c r="AS83" s="126" t="s">
        <v>65</v>
      </c>
      <c r="AT83" s="90"/>
      <c r="BD83" s="90"/>
    </row>
    <row r="84" ht="39" customHeight="1" spans="2:56">
      <c r="B84" s="90"/>
      <c r="C84" s="118" t="s">
        <v>54</v>
      </c>
      <c r="D84" s="92">
        <v>76577</v>
      </c>
      <c r="E84" s="119" t="s">
        <v>394</v>
      </c>
      <c r="F84" s="120" t="str">
        <f t="shared" si="8"/>
        <v>✅On Non Prioritized ❄️ 👻 📞 Active 🚀 Active 🚀 ⏳ 🛠️</v>
      </c>
      <c r="G84" s="121" t="s">
        <v>272</v>
      </c>
      <c r="H84" s="122" t="s">
        <v>57</v>
      </c>
      <c r="I84" s="123" t="s">
        <v>395</v>
      </c>
      <c r="J84" s="122">
        <v>541148239345</v>
      </c>
      <c r="K84" s="122" t="s">
        <v>396</v>
      </c>
      <c r="L84" s="124" t="s">
        <v>60</v>
      </c>
      <c r="M84" s="124">
        <v>46168</v>
      </c>
      <c r="N84" s="126" t="s">
        <v>61</v>
      </c>
      <c r="O84" s="126" t="s">
        <v>72</v>
      </c>
      <c r="P84" s="127"/>
      <c r="Q84" s="90"/>
      <c r="R84" s="128">
        <v>0.23</v>
      </c>
      <c r="S84" s="129">
        <v>0</v>
      </c>
      <c r="T84" s="130" t="str">
        <f>IF(U84="","","#"&amp;(COUNTIF($U$4:$U$254,"&gt;"&amp;U84)+COUNTIF($U$4:U84,U84)))</f>
        <v>#54</v>
      </c>
      <c r="U84" s="138">
        <v>1556940</v>
      </c>
      <c r="V84" s="132">
        <f t="shared" si="9"/>
        <v>1112.1</v>
      </c>
      <c r="W84" s="129">
        <v>0</v>
      </c>
      <c r="X84" s="138">
        <v>34598</v>
      </c>
      <c r="Y84" s="132">
        <f t="shared" si="10"/>
        <v>24.7128571428571</v>
      </c>
      <c r="Z84" s="146">
        <f t="shared" si="11"/>
        <v>1556940</v>
      </c>
      <c r="AA84" s="147">
        <f t="shared" si="12"/>
        <v>0</v>
      </c>
      <c r="AB84" s="135">
        <v>0.67</v>
      </c>
      <c r="AC84" s="136">
        <v>0.12</v>
      </c>
      <c r="AD84" s="137" t="s">
        <v>63</v>
      </c>
      <c r="AE84" s="138">
        <v>70000</v>
      </c>
      <c r="AF84" s="139">
        <f t="shared" si="13"/>
        <v>23354.1</v>
      </c>
      <c r="AG84" s="139">
        <f t="shared" si="14"/>
        <v>33363</v>
      </c>
      <c r="AH84" s="140" t="s">
        <v>60</v>
      </c>
      <c r="AI84" s="137" t="s">
        <v>63</v>
      </c>
      <c r="AJ84" s="140" t="s">
        <v>60</v>
      </c>
      <c r="AK84" s="137" t="s">
        <v>49</v>
      </c>
      <c r="AL84" s="122" t="s">
        <v>105</v>
      </c>
      <c r="AM84" s="90"/>
      <c r="AN84" s="142">
        <f t="shared" si="15"/>
        <v>2</v>
      </c>
      <c r="AO84" s="125" t="s">
        <v>65</v>
      </c>
      <c r="AP84" s="126" t="s">
        <v>65</v>
      </c>
      <c r="AQ84" s="126" t="s">
        <v>65</v>
      </c>
      <c r="AR84" s="126" t="s">
        <v>65</v>
      </c>
      <c r="AS84" s="126" t="s">
        <v>65</v>
      </c>
      <c r="AT84" s="90"/>
      <c r="BD84" s="90"/>
    </row>
    <row r="85" ht="39" customHeight="1" spans="2:56">
      <c r="B85" s="90"/>
      <c r="C85" s="118" t="s">
        <v>54</v>
      </c>
      <c r="D85" s="92">
        <v>97113</v>
      </c>
      <c r="E85" s="119" t="s">
        <v>397</v>
      </c>
      <c r="F85" s="120" t="str">
        <f t="shared" si="8"/>
        <v>✅On Non Prioritized ❄️ 👻 🖥️ Inactive 💤 Inactive 💤 ⏳ 🛠️</v>
      </c>
      <c r="G85" s="121" t="s">
        <v>398</v>
      </c>
      <c r="H85" s="122" t="s">
        <v>57</v>
      </c>
      <c r="I85" s="123" t="s">
        <v>399</v>
      </c>
      <c r="J85" s="122">
        <v>5491151200509</v>
      </c>
      <c r="K85" s="122" t="s">
        <v>60</v>
      </c>
      <c r="L85" s="124" t="s">
        <v>60</v>
      </c>
      <c r="M85" s="124">
        <v>46161</v>
      </c>
      <c r="N85" s="126" t="s">
        <v>61</v>
      </c>
      <c r="O85" s="126" t="s">
        <v>400</v>
      </c>
      <c r="P85" s="127"/>
      <c r="Q85" s="90"/>
      <c r="R85" s="128">
        <v>0.25</v>
      </c>
      <c r="S85" s="129">
        <v>0</v>
      </c>
      <c r="T85" s="130" t="str">
        <f>IF(U85="","","#"&amp;(COUNTIF($U$4:$U$254,"&gt;"&amp;U85)+COUNTIF($U$4:U85,U85)))</f>
        <v>#86</v>
      </c>
      <c r="U85" s="138">
        <v>1166150</v>
      </c>
      <c r="V85" s="132">
        <f t="shared" si="9"/>
        <v>832.964285714286</v>
      </c>
      <c r="W85" s="129">
        <v>0</v>
      </c>
      <c r="X85" s="138">
        <v>19117</v>
      </c>
      <c r="Y85" s="132">
        <f t="shared" si="10"/>
        <v>13.655</v>
      </c>
      <c r="Z85" s="146">
        <f t="shared" si="11"/>
        <v>1166150</v>
      </c>
      <c r="AA85" s="147">
        <f t="shared" si="12"/>
        <v>0</v>
      </c>
      <c r="AB85" s="135">
        <v>0.61</v>
      </c>
      <c r="AC85" s="136">
        <v>0.13</v>
      </c>
      <c r="AD85" s="137" t="s">
        <v>73</v>
      </c>
      <c r="AE85" s="148">
        <v>0</v>
      </c>
      <c r="AF85" s="139">
        <f t="shared" si="13"/>
        <v>17492.25</v>
      </c>
      <c r="AG85" s="139">
        <f t="shared" si="14"/>
        <v>24988.9285714286</v>
      </c>
      <c r="AH85" s="149" t="s">
        <v>74</v>
      </c>
      <c r="AI85" s="137" t="s">
        <v>73</v>
      </c>
      <c r="AJ85" s="149" t="s">
        <v>74</v>
      </c>
      <c r="AK85" s="137" t="s">
        <v>49</v>
      </c>
      <c r="AL85" s="122" t="s">
        <v>105</v>
      </c>
      <c r="AM85" s="90"/>
      <c r="AN85" s="142">
        <f t="shared" si="15"/>
        <v>2</v>
      </c>
      <c r="AO85" s="125" t="s">
        <v>65</v>
      </c>
      <c r="AP85" s="126" t="s">
        <v>65</v>
      </c>
      <c r="AQ85" s="126" t="s">
        <v>65</v>
      </c>
      <c r="AR85" s="126" t="s">
        <v>65</v>
      </c>
      <c r="AS85" s="126" t="s">
        <v>65</v>
      </c>
      <c r="AT85" s="90"/>
      <c r="BD85" s="90"/>
    </row>
    <row r="86" ht="39" customHeight="1" spans="2:56">
      <c r="B86" s="90"/>
      <c r="C86" s="118" t="s">
        <v>54</v>
      </c>
      <c r="D86" s="92">
        <v>97548</v>
      </c>
      <c r="E86" s="119" t="s">
        <v>401</v>
      </c>
      <c r="F86" s="120" t="str">
        <f t="shared" si="8"/>
        <v>✅On Non Prioritized ❄️ 🤝 📞 Inactive 💤 Inactive 💤 ⌛ 🛠️</v>
      </c>
      <c r="G86" s="121" t="s">
        <v>117</v>
      </c>
      <c r="H86" s="122" t="s">
        <v>57</v>
      </c>
      <c r="I86" s="123" t="s">
        <v>402</v>
      </c>
      <c r="J86" s="122">
        <v>5491155922384</v>
      </c>
      <c r="K86" s="122" t="s">
        <v>60</v>
      </c>
      <c r="L86" s="124" t="s">
        <v>60</v>
      </c>
      <c r="M86" s="124">
        <v>46156</v>
      </c>
      <c r="N86" s="126" t="s">
        <v>71</v>
      </c>
      <c r="O86" s="126" t="s">
        <v>72</v>
      </c>
      <c r="P86" s="127"/>
      <c r="Q86" s="90"/>
      <c r="R86" s="128">
        <v>0.25</v>
      </c>
      <c r="S86" s="129">
        <v>0</v>
      </c>
      <c r="T86" s="130" t="str">
        <f>IF(U86="","","#"&amp;(COUNTIF($U$4:$U$254,"&gt;"&amp;U86)+COUNTIF($U$4:U86,U86)))</f>
        <v>#69</v>
      </c>
      <c r="U86" s="138">
        <v>1358700</v>
      </c>
      <c r="V86" s="132">
        <f t="shared" si="9"/>
        <v>970.5</v>
      </c>
      <c r="W86" s="129">
        <v>0</v>
      </c>
      <c r="X86" s="138">
        <v>28306</v>
      </c>
      <c r="Y86" s="132">
        <f t="shared" si="10"/>
        <v>20.2185714285714</v>
      </c>
      <c r="Z86" s="146">
        <f t="shared" si="11"/>
        <v>1358700</v>
      </c>
      <c r="AA86" s="147">
        <f t="shared" si="12"/>
        <v>0</v>
      </c>
      <c r="AB86" s="135">
        <v>0.73</v>
      </c>
      <c r="AC86" s="136">
        <v>0.1</v>
      </c>
      <c r="AD86" s="137" t="s">
        <v>73</v>
      </c>
      <c r="AE86" s="148">
        <v>0</v>
      </c>
      <c r="AF86" s="139">
        <f t="shared" si="13"/>
        <v>20380.5</v>
      </c>
      <c r="AG86" s="139">
        <f t="shared" si="14"/>
        <v>29115</v>
      </c>
      <c r="AH86" s="149" t="s">
        <v>74</v>
      </c>
      <c r="AI86" s="137" t="s">
        <v>73</v>
      </c>
      <c r="AJ86" s="149" t="s">
        <v>74</v>
      </c>
      <c r="AK86" s="137" t="s">
        <v>49</v>
      </c>
      <c r="AL86" s="122" t="s">
        <v>64</v>
      </c>
      <c r="AM86" s="90"/>
      <c r="AN86" s="142">
        <f t="shared" si="15"/>
        <v>2</v>
      </c>
      <c r="AO86" s="125" t="s">
        <v>65</v>
      </c>
      <c r="AP86" s="126" t="s">
        <v>65</v>
      </c>
      <c r="AQ86" s="126" t="s">
        <v>65</v>
      </c>
      <c r="AR86" s="126" t="s">
        <v>65</v>
      </c>
      <c r="AS86" s="126" t="s">
        <v>65</v>
      </c>
      <c r="AT86" s="90"/>
      <c r="BD86" s="90"/>
    </row>
    <row r="87" ht="39" customHeight="1" spans="2:56">
      <c r="B87" s="90"/>
      <c r="C87" s="118" t="s">
        <v>54</v>
      </c>
      <c r="D87" s="92">
        <v>80682</v>
      </c>
      <c r="E87" s="119" t="s">
        <v>403</v>
      </c>
      <c r="F87" s="120" t="str">
        <f t="shared" si="8"/>
        <v>✅On Non Prioritized ❄️ 🤝 📞 Active 🚀 Inactive 💤 👻 🛠️</v>
      </c>
      <c r="G87" s="121" t="s">
        <v>350</v>
      </c>
      <c r="H87" s="122" t="s">
        <v>57</v>
      </c>
      <c r="I87" s="123" t="s">
        <v>404</v>
      </c>
      <c r="J87" s="122">
        <v>5491151645703</v>
      </c>
      <c r="K87" s="122" t="s">
        <v>405</v>
      </c>
      <c r="L87" s="124" t="s">
        <v>60</v>
      </c>
      <c r="M87" s="124">
        <v>46148</v>
      </c>
      <c r="N87" s="126" t="s">
        <v>71</v>
      </c>
      <c r="O87" s="126" t="s">
        <v>72</v>
      </c>
      <c r="P87" s="127" t="s">
        <v>406</v>
      </c>
      <c r="Q87" s="90"/>
      <c r="R87" s="128">
        <v>0.25</v>
      </c>
      <c r="S87" s="129">
        <v>0</v>
      </c>
      <c r="T87" s="130" t="str">
        <f>IF(U87="","","#"&amp;(COUNTIF($U$4:$U$254,"&gt;"&amp;U87)+COUNTIF($U$4:U87,U87)))</f>
        <v>#55</v>
      </c>
      <c r="U87" s="138">
        <v>1555233</v>
      </c>
      <c r="V87" s="132">
        <f t="shared" si="9"/>
        <v>1110.88071428571</v>
      </c>
      <c r="W87" s="129">
        <v>0</v>
      </c>
      <c r="X87" s="138">
        <v>21304</v>
      </c>
      <c r="Y87" s="132">
        <f t="shared" si="10"/>
        <v>15.2171428571429</v>
      </c>
      <c r="Z87" s="146">
        <f t="shared" si="11"/>
        <v>1555233</v>
      </c>
      <c r="AA87" s="147">
        <f t="shared" si="12"/>
        <v>0</v>
      </c>
      <c r="AB87" s="135">
        <v>0.69</v>
      </c>
      <c r="AC87" s="136">
        <v>0.2</v>
      </c>
      <c r="AD87" s="137" t="s">
        <v>63</v>
      </c>
      <c r="AE87" s="138">
        <v>40000</v>
      </c>
      <c r="AF87" s="139">
        <f t="shared" si="13"/>
        <v>23328.495</v>
      </c>
      <c r="AG87" s="139">
        <f t="shared" si="14"/>
        <v>33326.4214285714</v>
      </c>
      <c r="AH87" s="140" t="s">
        <v>60</v>
      </c>
      <c r="AI87" s="137" t="s">
        <v>73</v>
      </c>
      <c r="AJ87" s="149" t="s">
        <v>74</v>
      </c>
      <c r="AK87" s="137" t="s">
        <v>49</v>
      </c>
      <c r="AL87" s="122" t="s">
        <v>61</v>
      </c>
      <c r="AM87" s="90"/>
      <c r="AN87" s="142">
        <f t="shared" si="15"/>
        <v>2</v>
      </c>
      <c r="AO87" s="125" t="s">
        <v>65</v>
      </c>
      <c r="AP87" s="126" t="s">
        <v>65</v>
      </c>
      <c r="AQ87" s="126" t="s">
        <v>65</v>
      </c>
      <c r="AR87" s="126" t="s">
        <v>65</v>
      </c>
      <c r="AS87" s="126" t="s">
        <v>65</v>
      </c>
      <c r="AT87" s="90"/>
      <c r="BD87" s="90"/>
    </row>
    <row r="88" ht="39" customHeight="1" spans="2:56">
      <c r="B88" s="90"/>
      <c r="C88" s="118" t="s">
        <v>54</v>
      </c>
      <c r="D88" s="92">
        <v>16026</v>
      </c>
      <c r="E88" s="119" t="s">
        <v>407</v>
      </c>
      <c r="F88" s="120" t="str">
        <f t="shared" si="8"/>
        <v>✅On Non Prioritized ❄️ 👻 📞 Active 🚀 Active 🚀 👻 🛠️</v>
      </c>
      <c r="G88" s="121" t="s">
        <v>408</v>
      </c>
      <c r="H88" s="122" t="s">
        <v>57</v>
      </c>
      <c r="I88" s="123" t="s">
        <v>409</v>
      </c>
      <c r="J88" s="122">
        <v>5491139173640</v>
      </c>
      <c r="K88" s="122" t="s">
        <v>410</v>
      </c>
      <c r="L88" s="124" t="s">
        <v>60</v>
      </c>
      <c r="M88" s="153">
        <v>46168</v>
      </c>
      <c r="N88" s="126" t="s">
        <v>61</v>
      </c>
      <c r="O88" s="126" t="s">
        <v>72</v>
      </c>
      <c r="P88" s="127" t="s">
        <v>411</v>
      </c>
      <c r="Q88" s="90"/>
      <c r="R88" s="128">
        <v>0.18</v>
      </c>
      <c r="S88" s="129">
        <v>0</v>
      </c>
      <c r="T88" s="130" t="str">
        <f>IF(U88="","","#"&amp;(COUNTIF($U$4:$U$254,"&gt;"&amp;U88)+COUNTIF($U$4:U88,U88)))</f>
        <v>#75</v>
      </c>
      <c r="U88" s="138">
        <v>1322260</v>
      </c>
      <c r="V88" s="132">
        <f t="shared" si="9"/>
        <v>944.471428571429</v>
      </c>
      <c r="W88" s="129">
        <v>0</v>
      </c>
      <c r="X88" s="138">
        <v>12474</v>
      </c>
      <c r="Y88" s="132">
        <f t="shared" si="10"/>
        <v>8.91</v>
      </c>
      <c r="Z88" s="146">
        <f t="shared" si="11"/>
        <v>1322260</v>
      </c>
      <c r="AA88" s="147">
        <f t="shared" si="12"/>
        <v>0</v>
      </c>
      <c r="AB88" s="135">
        <v>0.74</v>
      </c>
      <c r="AC88" s="136">
        <v>0.09</v>
      </c>
      <c r="AD88" s="137" t="s">
        <v>63</v>
      </c>
      <c r="AE88" s="138">
        <v>89600</v>
      </c>
      <c r="AF88" s="139">
        <f t="shared" si="13"/>
        <v>19833.9</v>
      </c>
      <c r="AG88" s="139">
        <f t="shared" si="14"/>
        <v>28334.1428571429</v>
      </c>
      <c r="AH88" s="140" t="s">
        <v>60</v>
      </c>
      <c r="AI88" s="137" t="s">
        <v>63</v>
      </c>
      <c r="AJ88" s="140" t="s">
        <v>60</v>
      </c>
      <c r="AK88" s="137" t="s">
        <v>49</v>
      </c>
      <c r="AL88" s="122" t="s">
        <v>61</v>
      </c>
      <c r="AM88" s="90"/>
      <c r="AN88" s="142">
        <f t="shared" si="15"/>
        <v>2</v>
      </c>
      <c r="AO88" s="125" t="s">
        <v>65</v>
      </c>
      <c r="AP88" s="126" t="s">
        <v>65</v>
      </c>
      <c r="AQ88" s="126" t="s">
        <v>65</v>
      </c>
      <c r="AR88" s="126" t="s">
        <v>65</v>
      </c>
      <c r="AS88" s="126" t="s">
        <v>65</v>
      </c>
      <c r="AT88" s="90"/>
      <c r="BD88" s="90"/>
    </row>
    <row r="89" ht="39" customHeight="1" spans="2:56">
      <c r="B89" s="90"/>
      <c r="C89" s="118" t="s">
        <v>54</v>
      </c>
      <c r="D89" s="92">
        <v>80974</v>
      </c>
      <c r="E89" s="119" t="s">
        <v>412</v>
      </c>
      <c r="F89" s="120" t="str">
        <f t="shared" si="8"/>
        <v>✅On Non Prioritized ❄️ 🤝 📞 Active 🚀 Active 🚀 👻 🛠️</v>
      </c>
      <c r="G89" s="121" t="s">
        <v>225</v>
      </c>
      <c r="H89" s="122" t="s">
        <v>57</v>
      </c>
      <c r="I89" s="123" t="s">
        <v>413</v>
      </c>
      <c r="J89" s="122">
        <v>5491164935993</v>
      </c>
      <c r="K89" s="122" t="s">
        <v>414</v>
      </c>
      <c r="L89" s="124" t="s">
        <v>60</v>
      </c>
      <c r="M89" s="124">
        <v>46169</v>
      </c>
      <c r="N89" s="126" t="s">
        <v>71</v>
      </c>
      <c r="O89" s="126" t="s">
        <v>72</v>
      </c>
      <c r="P89" s="127" t="s">
        <v>415</v>
      </c>
      <c r="Q89" s="90"/>
      <c r="R89" s="128">
        <v>0.18</v>
      </c>
      <c r="S89" s="129">
        <v>0</v>
      </c>
      <c r="T89" s="130" t="str">
        <f>IF(U89="","","#"&amp;(COUNTIF($U$4:$U$254,"&gt;"&amp;U89)+COUNTIF($U$4:U89,U89)))</f>
        <v>#47</v>
      </c>
      <c r="U89" s="138">
        <v>1730830</v>
      </c>
      <c r="V89" s="132">
        <f t="shared" si="9"/>
        <v>1236.30714285714</v>
      </c>
      <c r="W89" s="129">
        <v>0</v>
      </c>
      <c r="X89" s="138">
        <v>22478</v>
      </c>
      <c r="Y89" s="132">
        <f t="shared" si="10"/>
        <v>16.0557142857143</v>
      </c>
      <c r="Z89" s="146">
        <f t="shared" si="11"/>
        <v>1730830</v>
      </c>
      <c r="AA89" s="147">
        <f t="shared" si="12"/>
        <v>0</v>
      </c>
      <c r="AB89" s="135">
        <v>0.48</v>
      </c>
      <c r="AC89" s="136">
        <v>0.22</v>
      </c>
      <c r="AD89" s="137" t="s">
        <v>63</v>
      </c>
      <c r="AE89" s="138">
        <v>63000</v>
      </c>
      <c r="AF89" s="139">
        <f t="shared" si="13"/>
        <v>25962.45</v>
      </c>
      <c r="AG89" s="139">
        <f t="shared" si="14"/>
        <v>37089.2142857143</v>
      </c>
      <c r="AH89" s="140" t="s">
        <v>60</v>
      </c>
      <c r="AI89" s="137" t="s">
        <v>63</v>
      </c>
      <c r="AJ89" s="140" t="s">
        <v>60</v>
      </c>
      <c r="AK89" s="137" t="s">
        <v>49</v>
      </c>
      <c r="AL89" s="122" t="s">
        <v>61</v>
      </c>
      <c r="AM89" s="90"/>
      <c r="AN89" s="142">
        <f t="shared" si="15"/>
        <v>2</v>
      </c>
      <c r="AO89" s="125" t="s">
        <v>65</v>
      </c>
      <c r="AP89" s="126" t="s">
        <v>65</v>
      </c>
      <c r="AQ89" s="126" t="s">
        <v>65</v>
      </c>
      <c r="AR89" s="126" t="s">
        <v>65</v>
      </c>
      <c r="AS89" s="126" t="s">
        <v>65</v>
      </c>
      <c r="AT89" s="90"/>
      <c r="BD89" s="90"/>
    </row>
    <row r="90" ht="39" customHeight="1" spans="2:56">
      <c r="B90" s="90"/>
      <c r="C90" s="118" t="s">
        <v>54</v>
      </c>
      <c r="D90" s="92">
        <v>8275</v>
      </c>
      <c r="E90" s="119" t="s">
        <v>416</v>
      </c>
      <c r="F90" s="120" t="str">
        <f t="shared" si="8"/>
        <v>✅On Prioritized 🔥 👻 📞 Active 🚀 Inactive 💤 ✅ 🛠️</v>
      </c>
      <c r="G90" s="121" t="s">
        <v>272</v>
      </c>
      <c r="H90" s="122" t="s">
        <v>68</v>
      </c>
      <c r="I90" s="123" t="s">
        <v>417</v>
      </c>
      <c r="J90" s="122">
        <v>5491134620912</v>
      </c>
      <c r="K90" s="122" t="s">
        <v>418</v>
      </c>
      <c r="L90" s="124" t="s">
        <v>60</v>
      </c>
      <c r="M90" s="124">
        <v>46169</v>
      </c>
      <c r="N90" s="126" t="s">
        <v>61</v>
      </c>
      <c r="O90" s="126" t="s">
        <v>72</v>
      </c>
      <c r="P90" s="127" t="s">
        <v>419</v>
      </c>
      <c r="Q90" s="90"/>
      <c r="R90" s="128">
        <v>0.17</v>
      </c>
      <c r="S90" s="129">
        <v>0</v>
      </c>
      <c r="T90" s="130" t="str">
        <f>IF(U90="","","#"&amp;(COUNTIF($U$4:$U$254,"&gt;"&amp;U90)+COUNTIF($U$4:U90,U90)))</f>
        <v>#73</v>
      </c>
      <c r="U90" s="138">
        <v>1325975</v>
      </c>
      <c r="V90" s="132">
        <f t="shared" si="9"/>
        <v>947.125</v>
      </c>
      <c r="W90" s="129">
        <v>0</v>
      </c>
      <c r="X90" s="138">
        <v>33149</v>
      </c>
      <c r="Y90" s="132">
        <f t="shared" si="10"/>
        <v>23.6778571428571</v>
      </c>
      <c r="Z90" s="146">
        <f t="shared" si="11"/>
        <v>1325975</v>
      </c>
      <c r="AA90" s="147">
        <f t="shared" si="12"/>
        <v>0</v>
      </c>
      <c r="AB90" s="135">
        <v>0.62</v>
      </c>
      <c r="AC90" s="136">
        <v>0.18</v>
      </c>
      <c r="AD90" s="137" t="s">
        <v>63</v>
      </c>
      <c r="AE90" s="138">
        <v>40000</v>
      </c>
      <c r="AF90" s="139">
        <f t="shared" si="13"/>
        <v>19889.625</v>
      </c>
      <c r="AG90" s="139">
        <f t="shared" si="14"/>
        <v>28413.75</v>
      </c>
      <c r="AH90" s="140" t="s">
        <v>60</v>
      </c>
      <c r="AI90" s="137" t="s">
        <v>73</v>
      </c>
      <c r="AJ90" s="149" t="s">
        <v>74</v>
      </c>
      <c r="AK90" s="137" t="s">
        <v>49</v>
      </c>
      <c r="AL90" s="122" t="s">
        <v>160</v>
      </c>
      <c r="AM90" s="90"/>
      <c r="AN90" s="142">
        <f t="shared" si="15"/>
        <v>2</v>
      </c>
      <c r="AO90" s="125" t="s">
        <v>65</v>
      </c>
      <c r="AP90" s="126" t="s">
        <v>65</v>
      </c>
      <c r="AQ90" s="126" t="s">
        <v>65</v>
      </c>
      <c r="AR90" s="126" t="s">
        <v>65</v>
      </c>
      <c r="AS90" s="126" t="s">
        <v>65</v>
      </c>
      <c r="AT90" s="90"/>
      <c r="BD90" s="90"/>
    </row>
    <row r="91" ht="39" customHeight="1" spans="2:56">
      <c r="B91" s="90"/>
      <c r="C91" s="118" t="s">
        <v>54</v>
      </c>
      <c r="D91" s="92">
        <v>12257</v>
      </c>
      <c r="E91" s="119" t="s">
        <v>420</v>
      </c>
      <c r="F91" s="120" t="str">
        <f t="shared" si="8"/>
        <v>✅On Non Prioritized ❄️ 🤝 📞 Inactive 💤 Inactive 💤 ⌛ 🛠️</v>
      </c>
      <c r="G91" s="121" t="s">
        <v>206</v>
      </c>
      <c r="H91" s="122" t="s">
        <v>57</v>
      </c>
      <c r="I91" s="123" t="s">
        <v>421</v>
      </c>
      <c r="J91" s="122">
        <v>5491126381258</v>
      </c>
      <c r="K91" s="122" t="s">
        <v>420</v>
      </c>
      <c r="L91" s="124" t="s">
        <v>60</v>
      </c>
      <c r="M91" s="124">
        <v>45856</v>
      </c>
      <c r="N91" s="126" t="s">
        <v>71</v>
      </c>
      <c r="O91" s="126" t="s">
        <v>72</v>
      </c>
      <c r="P91" s="127"/>
      <c r="Q91" s="90"/>
      <c r="R91" s="128">
        <v>0.18</v>
      </c>
      <c r="S91" s="129">
        <v>0</v>
      </c>
      <c r="T91" s="130" t="str">
        <f>IF(U91="","","#"&amp;(COUNTIF($U$4:$U$254,"&gt;"&amp;U91)+COUNTIF($U$4:U91,U91)))</f>
        <v>#52</v>
      </c>
      <c r="U91" s="138">
        <v>1641000</v>
      </c>
      <c r="V91" s="132">
        <f t="shared" si="9"/>
        <v>1172.14285714286</v>
      </c>
      <c r="W91" s="129">
        <v>0</v>
      </c>
      <c r="X91" s="138">
        <v>27813</v>
      </c>
      <c r="Y91" s="132">
        <f t="shared" si="10"/>
        <v>19.8664285714286</v>
      </c>
      <c r="Z91" s="146">
        <f t="shared" si="11"/>
        <v>1641000</v>
      </c>
      <c r="AA91" s="147">
        <f t="shared" si="12"/>
        <v>0</v>
      </c>
      <c r="AB91" s="135">
        <v>0.63</v>
      </c>
      <c r="AC91" s="136">
        <v>0.2</v>
      </c>
      <c r="AD91" s="137" t="s">
        <v>73</v>
      </c>
      <c r="AE91" s="148">
        <v>0</v>
      </c>
      <c r="AF91" s="139">
        <f t="shared" si="13"/>
        <v>24615</v>
      </c>
      <c r="AG91" s="139">
        <f t="shared" si="14"/>
        <v>35164.2857142857</v>
      </c>
      <c r="AH91" s="149" t="s">
        <v>74</v>
      </c>
      <c r="AI91" s="137" t="s">
        <v>73</v>
      </c>
      <c r="AJ91" s="149" t="s">
        <v>74</v>
      </c>
      <c r="AK91" s="137" t="s">
        <v>49</v>
      </c>
      <c r="AL91" s="122" t="s">
        <v>64</v>
      </c>
      <c r="AM91" s="90"/>
      <c r="AN91" s="142">
        <f t="shared" si="15"/>
        <v>2</v>
      </c>
      <c r="AO91" s="125" t="s">
        <v>65</v>
      </c>
      <c r="AP91" s="126" t="s">
        <v>65</v>
      </c>
      <c r="AQ91" s="126" t="s">
        <v>65</v>
      </c>
      <c r="AR91" s="126" t="s">
        <v>65</v>
      </c>
      <c r="AS91" s="126" t="s">
        <v>65</v>
      </c>
      <c r="AT91" s="90"/>
      <c r="BD91" s="90"/>
    </row>
    <row r="92" ht="39" customHeight="1" spans="2:56">
      <c r="B92" s="90"/>
      <c r="C92" s="118" t="s">
        <v>54</v>
      </c>
      <c r="D92" s="92">
        <v>97483</v>
      </c>
      <c r="E92" s="119" t="s">
        <v>422</v>
      </c>
      <c r="F92" s="120" t="str">
        <f t="shared" si="8"/>
        <v>✅On Non Prioritized ❄️ 👻 📞 Inactive 💤 Inactive 💤 👻 🛠️</v>
      </c>
      <c r="G92" s="121" t="s">
        <v>107</v>
      </c>
      <c r="H92" s="122" t="s">
        <v>57</v>
      </c>
      <c r="I92" s="123" t="s">
        <v>423</v>
      </c>
      <c r="J92" s="122">
        <v>5491123962585</v>
      </c>
      <c r="K92" s="122" t="s">
        <v>424</v>
      </c>
      <c r="L92" s="124" t="s">
        <v>60</v>
      </c>
      <c r="M92" s="124">
        <v>46160</v>
      </c>
      <c r="N92" s="126" t="s">
        <v>61</v>
      </c>
      <c r="O92" s="126" t="s">
        <v>72</v>
      </c>
      <c r="P92" s="127" t="s">
        <v>425</v>
      </c>
      <c r="Q92" s="90"/>
      <c r="R92" s="128">
        <v>0.25</v>
      </c>
      <c r="S92" s="129">
        <v>0</v>
      </c>
      <c r="T92" s="130" t="str">
        <f>IF(U92="","","#"&amp;(COUNTIF($U$4:$U$254,"&gt;"&amp;U92)+COUNTIF($U$4:U92,U92)))</f>
        <v>#31</v>
      </c>
      <c r="U92" s="138">
        <v>2007414</v>
      </c>
      <c r="V92" s="132">
        <f t="shared" si="9"/>
        <v>1433.86714285714</v>
      </c>
      <c r="W92" s="129">
        <v>0</v>
      </c>
      <c r="X92" s="138">
        <v>31863</v>
      </c>
      <c r="Y92" s="132">
        <f t="shared" si="10"/>
        <v>22.7592857142857</v>
      </c>
      <c r="Z92" s="146">
        <f t="shared" si="11"/>
        <v>2007414</v>
      </c>
      <c r="AA92" s="147">
        <f t="shared" si="12"/>
        <v>0</v>
      </c>
      <c r="AB92" s="135">
        <v>0.65</v>
      </c>
      <c r="AC92" s="136">
        <v>0.16</v>
      </c>
      <c r="AD92" s="137" t="s">
        <v>73</v>
      </c>
      <c r="AE92" s="148">
        <v>0</v>
      </c>
      <c r="AF92" s="139">
        <f t="shared" si="13"/>
        <v>30111.21</v>
      </c>
      <c r="AG92" s="139">
        <f t="shared" si="14"/>
        <v>43016.0142857143</v>
      </c>
      <c r="AH92" s="149" t="s">
        <v>74</v>
      </c>
      <c r="AI92" s="137" t="s">
        <v>73</v>
      </c>
      <c r="AJ92" s="149" t="s">
        <v>74</v>
      </c>
      <c r="AK92" s="137" t="s">
        <v>49</v>
      </c>
      <c r="AL92" s="122" t="s">
        <v>61</v>
      </c>
      <c r="AM92" s="90"/>
      <c r="AN92" s="142">
        <f t="shared" si="15"/>
        <v>2</v>
      </c>
      <c r="AO92" s="125" t="s">
        <v>65</v>
      </c>
      <c r="AP92" s="126" t="s">
        <v>65</v>
      </c>
      <c r="AQ92" s="126" t="s">
        <v>65</v>
      </c>
      <c r="AR92" s="126" t="s">
        <v>65</v>
      </c>
      <c r="AS92" s="126" t="s">
        <v>65</v>
      </c>
      <c r="AT92" s="90"/>
      <c r="BD92" s="90"/>
    </row>
    <row r="93" ht="39" customHeight="1" spans="2:56">
      <c r="B93" s="90"/>
      <c r="C93" s="118" t="s">
        <v>54</v>
      </c>
      <c r="D93" s="92">
        <v>18084</v>
      </c>
      <c r="E93" s="119" t="s">
        <v>426</v>
      </c>
      <c r="F93" s="120" t="str">
        <f t="shared" si="8"/>
        <v>✅On Non Prioritized ❄️ 👻 📞 Inactive 💤 Active 🚀 ⌛ 🛠️</v>
      </c>
      <c r="G93" s="121" t="s">
        <v>56</v>
      </c>
      <c r="H93" s="122" t="s">
        <v>57</v>
      </c>
      <c r="I93" s="123" t="s">
        <v>427</v>
      </c>
      <c r="J93" s="122">
        <v>5491123111276</v>
      </c>
      <c r="K93" s="122" t="s">
        <v>428</v>
      </c>
      <c r="L93" s="124" t="s">
        <v>60</v>
      </c>
      <c r="M93" s="124">
        <v>46134</v>
      </c>
      <c r="N93" s="126" t="s">
        <v>61</v>
      </c>
      <c r="O93" s="126" t="s">
        <v>72</v>
      </c>
      <c r="P93" s="127"/>
      <c r="Q93" s="90"/>
      <c r="R93" s="128">
        <v>0.27</v>
      </c>
      <c r="S93" s="129">
        <v>0</v>
      </c>
      <c r="T93" s="130" t="str">
        <f>IF(U93="","","#"&amp;(COUNTIF($U$4:$U$254,"&gt;"&amp;U93)+COUNTIF($U$4:U93,U93)))</f>
        <v>#99</v>
      </c>
      <c r="U93" s="138">
        <v>1074835</v>
      </c>
      <c r="V93" s="132">
        <f t="shared" si="9"/>
        <v>767.739285714286</v>
      </c>
      <c r="W93" s="129">
        <v>0</v>
      </c>
      <c r="X93" s="138">
        <v>16042</v>
      </c>
      <c r="Y93" s="132">
        <f t="shared" si="10"/>
        <v>11.4585714285714</v>
      </c>
      <c r="Z93" s="146">
        <f t="shared" si="11"/>
        <v>1074835</v>
      </c>
      <c r="AA93" s="147">
        <f t="shared" si="12"/>
        <v>0</v>
      </c>
      <c r="AB93" s="135">
        <v>0.59</v>
      </c>
      <c r="AC93" s="136">
        <v>0.28</v>
      </c>
      <c r="AD93" s="137" t="s">
        <v>73</v>
      </c>
      <c r="AE93" s="148">
        <v>0</v>
      </c>
      <c r="AF93" s="139">
        <f t="shared" si="13"/>
        <v>16122.525</v>
      </c>
      <c r="AG93" s="139">
        <f t="shared" si="14"/>
        <v>23032.1785714286</v>
      </c>
      <c r="AH93" s="149" t="s">
        <v>74</v>
      </c>
      <c r="AI93" s="137" t="s">
        <v>63</v>
      </c>
      <c r="AJ93" s="140" t="s">
        <v>60</v>
      </c>
      <c r="AK93" s="137" t="s">
        <v>49</v>
      </c>
      <c r="AL93" s="122" t="s">
        <v>64</v>
      </c>
      <c r="AM93" s="90"/>
      <c r="AN93" s="142">
        <f t="shared" si="15"/>
        <v>2</v>
      </c>
      <c r="AO93" s="125" t="s">
        <v>65</v>
      </c>
      <c r="AP93" s="126" t="s">
        <v>65</v>
      </c>
      <c r="AQ93" s="126" t="s">
        <v>65</v>
      </c>
      <c r="AR93" s="126" t="s">
        <v>65</v>
      </c>
      <c r="AS93" s="126" t="s">
        <v>65</v>
      </c>
      <c r="AT93" s="90"/>
      <c r="BD93" s="90"/>
    </row>
    <row r="94" ht="39" customHeight="1" spans="2:56">
      <c r="B94" s="90"/>
      <c r="C94" s="118" t="s">
        <v>54</v>
      </c>
      <c r="D94" s="92">
        <v>16804</v>
      </c>
      <c r="E94" s="119" t="s">
        <v>429</v>
      </c>
      <c r="F94" s="120" t="str">
        <f t="shared" si="8"/>
        <v>✅On Prioritized 🔥 🤝 📞 Active 🚀 Active 🚀 ⌛ 🛠️</v>
      </c>
      <c r="G94" s="121" t="s">
        <v>284</v>
      </c>
      <c r="H94" s="122" t="s">
        <v>68</v>
      </c>
      <c r="I94" s="123" t="s">
        <v>430</v>
      </c>
      <c r="J94" s="122">
        <v>541149412189</v>
      </c>
      <c r="K94" s="122" t="s">
        <v>431</v>
      </c>
      <c r="L94" s="124" t="s">
        <v>60</v>
      </c>
      <c r="M94" s="124">
        <v>46148</v>
      </c>
      <c r="N94" s="126" t="s">
        <v>71</v>
      </c>
      <c r="O94" s="126" t="s">
        <v>72</v>
      </c>
      <c r="P94" s="127" t="s">
        <v>341</v>
      </c>
      <c r="Q94" s="90"/>
      <c r="R94" s="128">
        <v>0.3</v>
      </c>
      <c r="S94" s="129">
        <v>0</v>
      </c>
      <c r="T94" s="130" t="str">
        <f>IF(U94="","","#"&amp;(COUNTIF($U$4:$U$254,"&gt;"&amp;U94)+COUNTIF($U$4:U94,U94)))</f>
        <v>#63</v>
      </c>
      <c r="U94" s="138">
        <v>1403557</v>
      </c>
      <c r="V94" s="132">
        <f t="shared" si="9"/>
        <v>1002.54071428571</v>
      </c>
      <c r="W94" s="129">
        <v>0</v>
      </c>
      <c r="X94" s="138">
        <v>43861</v>
      </c>
      <c r="Y94" s="132">
        <f t="shared" si="10"/>
        <v>31.3292857142857</v>
      </c>
      <c r="Z94" s="146">
        <f t="shared" si="11"/>
        <v>1403557</v>
      </c>
      <c r="AA94" s="147">
        <f t="shared" si="12"/>
        <v>0</v>
      </c>
      <c r="AB94" s="135">
        <v>0.68</v>
      </c>
      <c r="AC94" s="136">
        <v>0.09</v>
      </c>
      <c r="AD94" s="137" t="s">
        <v>63</v>
      </c>
      <c r="AE94" s="138">
        <v>60000</v>
      </c>
      <c r="AF94" s="139">
        <f t="shared" si="13"/>
        <v>21053.355</v>
      </c>
      <c r="AG94" s="139">
        <f t="shared" si="14"/>
        <v>30076.2214285714</v>
      </c>
      <c r="AH94" s="140" t="s">
        <v>60</v>
      </c>
      <c r="AI94" s="137" t="s">
        <v>63</v>
      </c>
      <c r="AJ94" s="140" t="s">
        <v>60</v>
      </c>
      <c r="AK94" s="137" t="s">
        <v>49</v>
      </c>
      <c r="AL94" s="122" t="s">
        <v>64</v>
      </c>
      <c r="AM94" s="90"/>
      <c r="AN94" s="142">
        <f t="shared" si="15"/>
        <v>2</v>
      </c>
      <c r="AO94" s="125" t="s">
        <v>65</v>
      </c>
      <c r="AP94" s="126" t="s">
        <v>65</v>
      </c>
      <c r="AQ94" s="126" t="s">
        <v>65</v>
      </c>
      <c r="AR94" s="126" t="s">
        <v>65</v>
      </c>
      <c r="AS94" s="126" t="s">
        <v>65</v>
      </c>
      <c r="AT94" s="90"/>
      <c r="BD94" s="90"/>
    </row>
    <row r="95" ht="39" customHeight="1" spans="2:56">
      <c r="B95" s="90"/>
      <c r="C95" s="118" t="s">
        <v>54</v>
      </c>
      <c r="D95" s="92">
        <v>89157</v>
      </c>
      <c r="E95" s="119" t="s">
        <v>432</v>
      </c>
      <c r="F95" s="120" t="str">
        <f t="shared" si="8"/>
        <v>✅On Non Prioritized ❄️ 🤝 📞 Active 🚀 Active 🚀 ⌛ 🛠️</v>
      </c>
      <c r="G95" s="121" t="s">
        <v>221</v>
      </c>
      <c r="H95" s="122" t="s">
        <v>57</v>
      </c>
      <c r="I95" s="123" t="s">
        <v>433</v>
      </c>
      <c r="J95" s="122">
        <v>5491168697921</v>
      </c>
      <c r="K95" s="122" t="s">
        <v>434</v>
      </c>
      <c r="L95" s="124" t="s">
        <v>60</v>
      </c>
      <c r="M95" s="124">
        <v>46157</v>
      </c>
      <c r="N95" s="126" t="s">
        <v>71</v>
      </c>
      <c r="O95" s="126" t="s">
        <v>72</v>
      </c>
      <c r="P95" s="127"/>
      <c r="Q95" s="90"/>
      <c r="R95" s="128">
        <v>0.21</v>
      </c>
      <c r="S95" s="129">
        <v>0</v>
      </c>
      <c r="T95" s="130" t="str">
        <f>IF(U95="","","#"&amp;(COUNTIF($U$4:$U$254,"&gt;"&amp;U95)+COUNTIF($U$4:U95,U95)))</f>
        <v>#56</v>
      </c>
      <c r="U95" s="138">
        <v>1525100</v>
      </c>
      <c r="V95" s="132">
        <f t="shared" si="9"/>
        <v>1089.35714285714</v>
      </c>
      <c r="W95" s="129">
        <v>0</v>
      </c>
      <c r="X95" s="138">
        <v>22102</v>
      </c>
      <c r="Y95" s="132">
        <f t="shared" si="10"/>
        <v>15.7871428571429</v>
      </c>
      <c r="Z95" s="146">
        <f t="shared" si="11"/>
        <v>1525100</v>
      </c>
      <c r="AA95" s="147">
        <f t="shared" si="12"/>
        <v>0</v>
      </c>
      <c r="AB95" s="135">
        <v>0.54</v>
      </c>
      <c r="AC95" s="136">
        <v>0.13</v>
      </c>
      <c r="AD95" s="137" t="s">
        <v>63</v>
      </c>
      <c r="AE95" s="138">
        <v>5000</v>
      </c>
      <c r="AF95" s="139">
        <f t="shared" si="13"/>
        <v>22876.5</v>
      </c>
      <c r="AG95" s="139">
        <f t="shared" si="14"/>
        <v>32680.7142857143</v>
      </c>
      <c r="AH95" s="140" t="s">
        <v>60</v>
      </c>
      <c r="AI95" s="137" t="s">
        <v>63</v>
      </c>
      <c r="AJ95" s="140" t="s">
        <v>60</v>
      </c>
      <c r="AK95" s="137" t="s">
        <v>49</v>
      </c>
      <c r="AL95" s="122" t="s">
        <v>64</v>
      </c>
      <c r="AM95" s="90"/>
      <c r="AN95" s="142">
        <f t="shared" si="15"/>
        <v>2</v>
      </c>
      <c r="AO95" s="125" t="s">
        <v>65</v>
      </c>
      <c r="AP95" s="126" t="s">
        <v>65</v>
      </c>
      <c r="AQ95" s="126" t="s">
        <v>65</v>
      </c>
      <c r="AR95" s="126" t="s">
        <v>65</v>
      </c>
      <c r="AS95" s="126" t="s">
        <v>65</v>
      </c>
      <c r="AT95" s="90"/>
      <c r="BD95" s="90"/>
    </row>
    <row r="96" ht="39" customHeight="1" spans="2:56">
      <c r="B96" s="90"/>
      <c r="C96" s="118" t="s">
        <v>54</v>
      </c>
      <c r="D96" s="92">
        <v>97218</v>
      </c>
      <c r="E96" s="119" t="s">
        <v>435</v>
      </c>
      <c r="F96" s="120" t="str">
        <f t="shared" si="8"/>
        <v>✅On Non Prioritized ❄️ 👻 📞 Active 🚀 Inactive 💤 👻 🛠️</v>
      </c>
      <c r="G96" s="121" t="s">
        <v>206</v>
      </c>
      <c r="H96" s="122" t="s">
        <v>57</v>
      </c>
      <c r="I96" s="123" t="s">
        <v>436</v>
      </c>
      <c r="J96" s="122">
        <v>5491125325137</v>
      </c>
      <c r="K96" s="122" t="s">
        <v>437</v>
      </c>
      <c r="L96" s="124" t="s">
        <v>60</v>
      </c>
      <c r="M96" s="124">
        <v>46071</v>
      </c>
      <c r="N96" s="126" t="s">
        <v>61</v>
      </c>
      <c r="O96" s="126" t="s">
        <v>72</v>
      </c>
      <c r="P96" s="127"/>
      <c r="Q96" s="90"/>
      <c r="R96" s="128">
        <v>0.21</v>
      </c>
      <c r="S96" s="129">
        <v>0</v>
      </c>
      <c r="T96" s="130" t="str">
        <f>IF(U96="","","#"&amp;(COUNTIF($U$4:$U$254,"&gt;"&amp;U96)+COUNTIF($U$4:U96,U96)))</f>
        <v>#53</v>
      </c>
      <c r="U96" s="138">
        <v>1574350</v>
      </c>
      <c r="V96" s="132">
        <f t="shared" si="9"/>
        <v>1124.53571428571</v>
      </c>
      <c r="W96" s="129">
        <v>0</v>
      </c>
      <c r="X96" s="138">
        <v>32129</v>
      </c>
      <c r="Y96" s="132">
        <f t="shared" si="10"/>
        <v>22.9492857142857</v>
      </c>
      <c r="Z96" s="146">
        <f t="shared" si="11"/>
        <v>1574350</v>
      </c>
      <c r="AA96" s="147">
        <f t="shared" si="12"/>
        <v>0</v>
      </c>
      <c r="AB96" s="135">
        <v>0.75</v>
      </c>
      <c r="AC96" s="136">
        <v>0.1</v>
      </c>
      <c r="AD96" s="137" t="s">
        <v>63</v>
      </c>
      <c r="AE96" s="138">
        <v>38241</v>
      </c>
      <c r="AF96" s="139">
        <f t="shared" si="13"/>
        <v>23615.25</v>
      </c>
      <c r="AG96" s="139">
        <f t="shared" si="14"/>
        <v>33736.0714285714</v>
      </c>
      <c r="AH96" s="140" t="s">
        <v>60</v>
      </c>
      <c r="AI96" s="137" t="s">
        <v>73</v>
      </c>
      <c r="AJ96" s="149" t="s">
        <v>74</v>
      </c>
      <c r="AK96" s="137" t="s">
        <v>49</v>
      </c>
      <c r="AL96" s="122" t="s">
        <v>61</v>
      </c>
      <c r="AM96" s="90"/>
      <c r="AN96" s="142">
        <f t="shared" si="15"/>
        <v>2</v>
      </c>
      <c r="AO96" s="125" t="s">
        <v>65</v>
      </c>
      <c r="AP96" s="126" t="s">
        <v>65</v>
      </c>
      <c r="AQ96" s="126" t="s">
        <v>65</v>
      </c>
      <c r="AR96" s="126" t="s">
        <v>65</v>
      </c>
      <c r="AS96" s="126" t="s">
        <v>65</v>
      </c>
      <c r="AT96" s="90"/>
      <c r="BD96" s="90"/>
    </row>
    <row r="97" ht="39" customHeight="1" spans="2:56">
      <c r="B97" s="90"/>
      <c r="C97" s="118" t="s">
        <v>54</v>
      </c>
      <c r="D97" s="92">
        <v>75591</v>
      </c>
      <c r="E97" s="119" t="s">
        <v>438</v>
      </c>
      <c r="F97" s="120" t="str">
        <f t="shared" si="8"/>
        <v>✅On Non Prioritized ❄️ 🤝 📞 Active 🚀 Inactive 💤 ⏳ 🛠️</v>
      </c>
      <c r="G97" s="121" t="s">
        <v>67</v>
      </c>
      <c r="H97" s="122" t="s">
        <v>57</v>
      </c>
      <c r="I97" s="123" t="s">
        <v>439</v>
      </c>
      <c r="J97" s="122">
        <v>5491144499372</v>
      </c>
      <c r="K97" s="122" t="s">
        <v>440</v>
      </c>
      <c r="L97" s="124" t="s">
        <v>60</v>
      </c>
      <c r="M97" s="124">
        <v>46161</v>
      </c>
      <c r="N97" s="126" t="s">
        <v>71</v>
      </c>
      <c r="O97" s="126" t="s">
        <v>72</v>
      </c>
      <c r="P97" s="127"/>
      <c r="Q97" s="90"/>
      <c r="R97" s="128">
        <v>0.25</v>
      </c>
      <c r="S97" s="129">
        <v>0</v>
      </c>
      <c r="T97" s="130" t="str">
        <f>IF(U97="","","#"&amp;(COUNTIF($U$4:$U$254,"&gt;"&amp;U97)+COUNTIF($U$4:U97,U97)))</f>
        <v>#70</v>
      </c>
      <c r="U97" s="138">
        <v>1351472</v>
      </c>
      <c r="V97" s="132">
        <f t="shared" si="9"/>
        <v>965.337142857143</v>
      </c>
      <c r="W97" s="129">
        <v>0</v>
      </c>
      <c r="X97" s="138">
        <v>15357</v>
      </c>
      <c r="Y97" s="132">
        <f t="shared" si="10"/>
        <v>10.9692857142857</v>
      </c>
      <c r="Z97" s="146">
        <f t="shared" si="11"/>
        <v>1351472</v>
      </c>
      <c r="AA97" s="147">
        <f t="shared" si="12"/>
        <v>0</v>
      </c>
      <c r="AB97" s="135">
        <v>0.62</v>
      </c>
      <c r="AC97" s="136">
        <v>0.43</v>
      </c>
      <c r="AD97" s="137" t="s">
        <v>63</v>
      </c>
      <c r="AE97" s="138">
        <v>40000</v>
      </c>
      <c r="AF97" s="139">
        <f t="shared" si="13"/>
        <v>20272.08</v>
      </c>
      <c r="AG97" s="139">
        <f t="shared" si="14"/>
        <v>28960.1142857143</v>
      </c>
      <c r="AH97" s="140" t="s">
        <v>60</v>
      </c>
      <c r="AI97" s="137" t="s">
        <v>73</v>
      </c>
      <c r="AJ97" s="149" t="s">
        <v>74</v>
      </c>
      <c r="AK97" s="137" t="s">
        <v>49</v>
      </c>
      <c r="AL97" s="122" t="s">
        <v>105</v>
      </c>
      <c r="AM97" s="90"/>
      <c r="AN97" s="142">
        <f t="shared" si="15"/>
        <v>2</v>
      </c>
      <c r="AO97" s="125" t="s">
        <v>65</v>
      </c>
      <c r="AP97" s="126" t="s">
        <v>65</v>
      </c>
      <c r="AQ97" s="126" t="s">
        <v>65</v>
      </c>
      <c r="AR97" s="126" t="s">
        <v>65</v>
      </c>
      <c r="AS97" s="126" t="s">
        <v>65</v>
      </c>
      <c r="AT97" s="90"/>
      <c r="BD97" s="90"/>
    </row>
    <row r="98" ht="39" customHeight="1" spans="2:56">
      <c r="B98" s="90"/>
      <c r="C98" s="118" t="s">
        <v>54</v>
      </c>
      <c r="D98" s="92">
        <v>7747</v>
      </c>
      <c r="E98" s="119" t="s">
        <v>441</v>
      </c>
      <c r="F98" s="120" t="str">
        <f t="shared" si="8"/>
        <v>✅On Prioritized 🔥 👻 📞 Active 🚀 Active 🚀 🏆 🛠️</v>
      </c>
      <c r="G98" s="121" t="s">
        <v>442</v>
      </c>
      <c r="H98" s="122" t="s">
        <v>68</v>
      </c>
      <c r="I98" s="123" t="s">
        <v>443</v>
      </c>
      <c r="J98" s="122">
        <v>5491139041310</v>
      </c>
      <c r="K98" s="122" t="s">
        <v>444</v>
      </c>
      <c r="L98" s="124" t="s">
        <v>60</v>
      </c>
      <c r="M98" s="124">
        <v>46161</v>
      </c>
      <c r="N98" s="126" t="s">
        <v>61</v>
      </c>
      <c r="O98" s="126" t="s">
        <v>72</v>
      </c>
      <c r="P98" s="127"/>
      <c r="Q98" s="90"/>
      <c r="R98" s="128">
        <v>0.25</v>
      </c>
      <c r="S98" s="129">
        <v>0</v>
      </c>
      <c r="T98" s="130" t="str">
        <f>IF(U98="","","#"&amp;(COUNTIF($U$4:$U$254,"&gt;"&amp;U98)+COUNTIF($U$4:U98,U98)))</f>
        <v>#72</v>
      </c>
      <c r="U98" s="138">
        <v>1329300</v>
      </c>
      <c r="V98" s="132">
        <f t="shared" si="9"/>
        <v>949.5</v>
      </c>
      <c r="W98" s="129">
        <v>0</v>
      </c>
      <c r="X98" s="138">
        <v>22155</v>
      </c>
      <c r="Y98" s="132">
        <f t="shared" si="10"/>
        <v>15.825</v>
      </c>
      <c r="Z98" s="146">
        <f t="shared" si="11"/>
        <v>1329300</v>
      </c>
      <c r="AA98" s="147">
        <f t="shared" si="12"/>
        <v>0</v>
      </c>
      <c r="AB98" s="135">
        <v>0.55</v>
      </c>
      <c r="AC98" s="136">
        <v>0.35</v>
      </c>
      <c r="AD98" s="137" t="s">
        <v>63</v>
      </c>
      <c r="AE98" s="138">
        <v>60000</v>
      </c>
      <c r="AF98" s="139">
        <f t="shared" si="13"/>
        <v>19939.5</v>
      </c>
      <c r="AG98" s="139">
        <f t="shared" si="14"/>
        <v>28485</v>
      </c>
      <c r="AH98" s="140" t="s">
        <v>60</v>
      </c>
      <c r="AI98" s="137" t="s">
        <v>63</v>
      </c>
      <c r="AJ98" s="149" t="s">
        <v>74</v>
      </c>
      <c r="AK98" s="137" t="s">
        <v>49</v>
      </c>
      <c r="AL98" s="122" t="s">
        <v>93</v>
      </c>
      <c r="AM98" s="90"/>
      <c r="AN98" s="142">
        <f t="shared" si="15"/>
        <v>2</v>
      </c>
      <c r="AO98" s="125" t="s">
        <v>65</v>
      </c>
      <c r="AP98" s="126" t="s">
        <v>65</v>
      </c>
      <c r="AQ98" s="126" t="s">
        <v>65</v>
      </c>
      <c r="AR98" s="126" t="s">
        <v>65</v>
      </c>
      <c r="AS98" s="126" t="s">
        <v>65</v>
      </c>
      <c r="AT98" s="90"/>
      <c r="BD98" s="90"/>
    </row>
    <row r="99" ht="39" customHeight="1" spans="2:56">
      <c r="B99" s="90"/>
      <c r="C99" s="118" t="s">
        <v>54</v>
      </c>
      <c r="D99" s="92">
        <v>91273</v>
      </c>
      <c r="E99" s="119" t="s">
        <v>445</v>
      </c>
      <c r="F99" s="120" t="str">
        <f t="shared" si="8"/>
        <v>✅On Non Prioritized ❄️ 👻 📞 Inactive 💤 Inactive 💤 ⌛ 🛠️</v>
      </c>
      <c r="G99" s="121" t="s">
        <v>221</v>
      </c>
      <c r="H99" s="122" t="s">
        <v>57</v>
      </c>
      <c r="I99" s="123" t="s">
        <v>446</v>
      </c>
      <c r="J99" s="122">
        <v>5491173605840</v>
      </c>
      <c r="K99" s="122" t="s">
        <v>447</v>
      </c>
      <c r="L99" s="124" t="s">
        <v>60</v>
      </c>
      <c r="M99" s="124">
        <v>45777</v>
      </c>
      <c r="N99" s="126" t="s">
        <v>61</v>
      </c>
      <c r="O99" s="126" t="s">
        <v>72</v>
      </c>
      <c r="P99" s="127"/>
      <c r="Q99" s="90"/>
      <c r="R99" s="128">
        <v>0.18</v>
      </c>
      <c r="S99" s="129">
        <v>0</v>
      </c>
      <c r="T99" s="130" t="str">
        <f>IF(U99="","","#"&amp;(COUNTIF($U$4:$U$254,"&gt;"&amp;U99)+COUNTIF($U$4:U99,U99)))</f>
        <v>#65</v>
      </c>
      <c r="U99" s="138">
        <v>1396800</v>
      </c>
      <c r="V99" s="132">
        <f t="shared" si="9"/>
        <v>997.714285714286</v>
      </c>
      <c r="W99" s="129">
        <v>0</v>
      </c>
      <c r="X99" s="138">
        <v>34920</v>
      </c>
      <c r="Y99" s="132">
        <f t="shared" si="10"/>
        <v>24.9428571428571</v>
      </c>
      <c r="Z99" s="146">
        <f t="shared" si="11"/>
        <v>1396800</v>
      </c>
      <c r="AA99" s="147">
        <f t="shared" si="12"/>
        <v>0</v>
      </c>
      <c r="AB99" s="135">
        <v>0.64</v>
      </c>
      <c r="AC99" s="136">
        <v>0.13</v>
      </c>
      <c r="AD99" s="137" t="s">
        <v>73</v>
      </c>
      <c r="AE99" s="148">
        <v>0</v>
      </c>
      <c r="AF99" s="139">
        <f t="shared" si="13"/>
        <v>20952</v>
      </c>
      <c r="AG99" s="139">
        <f t="shared" si="14"/>
        <v>29931.4285714286</v>
      </c>
      <c r="AH99" s="149" t="s">
        <v>74</v>
      </c>
      <c r="AI99" s="137" t="s">
        <v>73</v>
      </c>
      <c r="AJ99" s="149" t="s">
        <v>74</v>
      </c>
      <c r="AK99" s="137" t="s">
        <v>49</v>
      </c>
      <c r="AL99" s="122" t="s">
        <v>64</v>
      </c>
      <c r="AM99" s="90"/>
      <c r="AN99" s="142">
        <f t="shared" si="15"/>
        <v>2</v>
      </c>
      <c r="AO99" s="125" t="s">
        <v>65</v>
      </c>
      <c r="AP99" s="126" t="s">
        <v>65</v>
      </c>
      <c r="AQ99" s="126" t="s">
        <v>65</v>
      </c>
      <c r="AR99" s="126" t="s">
        <v>65</v>
      </c>
      <c r="AS99" s="126" t="s">
        <v>65</v>
      </c>
      <c r="AT99" s="90"/>
      <c r="BD99" s="90"/>
    </row>
    <row r="100" ht="39" customHeight="1" spans="2:56">
      <c r="B100" s="90"/>
      <c r="C100" s="118" t="s">
        <v>54</v>
      </c>
      <c r="D100" s="92">
        <v>90730</v>
      </c>
      <c r="E100" s="119" t="s">
        <v>448</v>
      </c>
      <c r="F100" s="120" t="str">
        <f t="shared" si="8"/>
        <v>✅On Non Prioritized ❄️ 👻 📞 Active 🚀 Active 🚀 👻 🛠️</v>
      </c>
      <c r="G100" s="121" t="s">
        <v>365</v>
      </c>
      <c r="H100" s="122" t="s">
        <v>57</v>
      </c>
      <c r="I100" s="123" t="s">
        <v>449</v>
      </c>
      <c r="J100" s="122">
        <v>5491124940617</v>
      </c>
      <c r="K100" s="122" t="s">
        <v>450</v>
      </c>
      <c r="L100" s="124" t="s">
        <v>60</v>
      </c>
      <c r="M100" s="124">
        <v>46161</v>
      </c>
      <c r="N100" s="126" t="s">
        <v>61</v>
      </c>
      <c r="O100" s="126" t="s">
        <v>72</v>
      </c>
      <c r="P100" s="127" t="s">
        <v>154</v>
      </c>
      <c r="Q100" s="90"/>
      <c r="R100" s="128">
        <v>0.22</v>
      </c>
      <c r="S100" s="129">
        <v>0</v>
      </c>
      <c r="T100" s="130" t="str">
        <f>IF(U100="","","#"&amp;(COUNTIF($U$4:$U$254,"&gt;"&amp;U100)+COUNTIF($U$4:U100,U100)))</f>
        <v>#106</v>
      </c>
      <c r="U100" s="138">
        <v>1033000</v>
      </c>
      <c r="V100" s="132">
        <f t="shared" si="9"/>
        <v>737.857142857143</v>
      </c>
      <c r="W100" s="129">
        <v>0</v>
      </c>
      <c r="X100" s="138">
        <v>44913</v>
      </c>
      <c r="Y100" s="132">
        <f t="shared" si="10"/>
        <v>32.0807142857143</v>
      </c>
      <c r="Z100" s="146">
        <f t="shared" si="11"/>
        <v>1033000</v>
      </c>
      <c r="AA100" s="147">
        <f t="shared" si="12"/>
        <v>0</v>
      </c>
      <c r="AB100" s="135">
        <v>0.43</v>
      </c>
      <c r="AC100" s="136">
        <v>0.09</v>
      </c>
      <c r="AD100" s="137" t="s">
        <v>63</v>
      </c>
      <c r="AE100" s="138">
        <v>21000</v>
      </c>
      <c r="AF100" s="139">
        <f t="shared" si="13"/>
        <v>15495</v>
      </c>
      <c r="AG100" s="139">
        <f t="shared" si="14"/>
        <v>22135.7142857143</v>
      </c>
      <c r="AH100" s="140" t="s">
        <v>60</v>
      </c>
      <c r="AI100" s="137" t="s">
        <v>63</v>
      </c>
      <c r="AJ100" s="140" t="s">
        <v>60</v>
      </c>
      <c r="AK100" s="137" t="s">
        <v>49</v>
      </c>
      <c r="AL100" s="122" t="s">
        <v>61</v>
      </c>
      <c r="AM100" s="90"/>
      <c r="AN100" s="142">
        <f t="shared" si="15"/>
        <v>2</v>
      </c>
      <c r="AO100" s="125" t="s">
        <v>65</v>
      </c>
      <c r="AP100" s="126" t="s">
        <v>65</v>
      </c>
      <c r="AQ100" s="126" t="s">
        <v>65</v>
      </c>
      <c r="AR100" s="126" t="s">
        <v>65</v>
      </c>
      <c r="AS100" s="126" t="s">
        <v>65</v>
      </c>
      <c r="AT100" s="90"/>
      <c r="BD100" s="90"/>
    </row>
    <row r="101" ht="39" customHeight="1" spans="2:56">
      <c r="B101" s="90"/>
      <c r="C101" s="118" t="s">
        <v>54</v>
      </c>
      <c r="D101" s="92">
        <v>6640</v>
      </c>
      <c r="E101" s="119" t="s">
        <v>451</v>
      </c>
      <c r="F101" s="120" t="str">
        <f t="shared" si="8"/>
        <v>✅On Non Prioritized ❄️ 🤝 📞 Active 🚀 Inactive 💤 👻 🛠️</v>
      </c>
      <c r="G101" s="121" t="s">
        <v>452</v>
      </c>
      <c r="H101" s="122" t="s">
        <v>57</v>
      </c>
      <c r="I101" s="123" t="s">
        <v>453</v>
      </c>
      <c r="J101" s="122">
        <v>5491149387797</v>
      </c>
      <c r="K101" s="122" t="s">
        <v>454</v>
      </c>
      <c r="L101" s="124" t="s">
        <v>60</v>
      </c>
      <c r="M101" s="124">
        <v>46154</v>
      </c>
      <c r="N101" s="126" t="s">
        <v>71</v>
      </c>
      <c r="O101" s="126" t="s">
        <v>72</v>
      </c>
      <c r="P101" s="127"/>
      <c r="Q101" s="90"/>
      <c r="R101" s="128">
        <v>0.23</v>
      </c>
      <c r="S101" s="129">
        <v>0</v>
      </c>
      <c r="T101" s="130" t="str">
        <f>IF(U101="","","#"&amp;(COUNTIF($U$4:$U$254,"&gt;"&amp;U101)+COUNTIF($U$4:U101,U101)))</f>
        <v>#115</v>
      </c>
      <c r="U101" s="138">
        <v>987900</v>
      </c>
      <c r="V101" s="132">
        <f t="shared" si="9"/>
        <v>705.642857142857</v>
      </c>
      <c r="W101" s="129">
        <v>0</v>
      </c>
      <c r="X101" s="138">
        <v>51994</v>
      </c>
      <c r="Y101" s="132">
        <f t="shared" si="10"/>
        <v>37.1385714285714</v>
      </c>
      <c r="Z101" s="146">
        <f t="shared" si="11"/>
        <v>987900</v>
      </c>
      <c r="AA101" s="147">
        <f t="shared" si="12"/>
        <v>0</v>
      </c>
      <c r="AB101" s="135">
        <v>0.45</v>
      </c>
      <c r="AC101" s="136">
        <v>0.08</v>
      </c>
      <c r="AD101" s="137" t="s">
        <v>63</v>
      </c>
      <c r="AE101" s="138">
        <v>35000</v>
      </c>
      <c r="AF101" s="139">
        <f t="shared" si="13"/>
        <v>14818.5</v>
      </c>
      <c r="AG101" s="139">
        <f t="shared" si="14"/>
        <v>21169.2857142857</v>
      </c>
      <c r="AH101" s="149" t="s">
        <v>74</v>
      </c>
      <c r="AI101" s="137" t="s">
        <v>73</v>
      </c>
      <c r="AJ101" s="149" t="s">
        <v>74</v>
      </c>
      <c r="AK101" s="137" t="s">
        <v>49</v>
      </c>
      <c r="AL101" s="122" t="s">
        <v>61</v>
      </c>
      <c r="AM101" s="90"/>
      <c r="AN101" s="142">
        <f t="shared" si="15"/>
        <v>2</v>
      </c>
      <c r="AO101" s="125" t="s">
        <v>65</v>
      </c>
      <c r="AP101" s="126" t="s">
        <v>65</v>
      </c>
      <c r="AQ101" s="126" t="s">
        <v>65</v>
      </c>
      <c r="AR101" s="126" t="s">
        <v>65</v>
      </c>
      <c r="AS101" s="126" t="s">
        <v>65</v>
      </c>
      <c r="AT101" s="90"/>
      <c r="BD101" s="90"/>
    </row>
    <row r="102" ht="39" customHeight="1" spans="2:56">
      <c r="B102" s="90"/>
      <c r="C102" s="118" t="s">
        <v>54</v>
      </c>
      <c r="D102" s="92">
        <v>12287</v>
      </c>
      <c r="E102" s="119" t="s">
        <v>455</v>
      </c>
      <c r="F102" s="120" t="str">
        <f t="shared" si="8"/>
        <v>✅On Non Prioritized ❄️ 👻 📞 Active 🚀 Active 🚀 ⏳ 🛠️</v>
      </c>
      <c r="G102" s="121" t="s">
        <v>272</v>
      </c>
      <c r="H102" s="122" t="s">
        <v>57</v>
      </c>
      <c r="I102" s="123" t="s">
        <v>456</v>
      </c>
      <c r="J102" s="122">
        <v>5491131100253</v>
      </c>
      <c r="K102" s="122" t="s">
        <v>457</v>
      </c>
      <c r="L102" s="124" t="s">
        <v>60</v>
      </c>
      <c r="M102" s="124">
        <v>46161</v>
      </c>
      <c r="N102" s="126" t="s">
        <v>61</v>
      </c>
      <c r="O102" s="126" t="s">
        <v>72</v>
      </c>
      <c r="P102" s="127"/>
      <c r="Q102" s="90"/>
      <c r="R102" s="128">
        <v>0.22</v>
      </c>
      <c r="S102" s="129">
        <v>0</v>
      </c>
      <c r="T102" s="130" t="str">
        <f>IF(U102="","","#"&amp;(COUNTIF($U$4:$U$254,"&gt;"&amp;U102)+COUNTIF($U$4:U102,U102)))</f>
        <v>#95</v>
      </c>
      <c r="U102" s="138">
        <v>1108905</v>
      </c>
      <c r="V102" s="132">
        <f t="shared" si="9"/>
        <v>792.075</v>
      </c>
      <c r="W102" s="129">
        <v>0</v>
      </c>
      <c r="X102" s="138">
        <v>22630</v>
      </c>
      <c r="Y102" s="132">
        <f t="shared" si="10"/>
        <v>16.1642857142857</v>
      </c>
      <c r="Z102" s="146">
        <f t="shared" si="11"/>
        <v>1108905</v>
      </c>
      <c r="AA102" s="147">
        <f t="shared" si="12"/>
        <v>0</v>
      </c>
      <c r="AB102" s="135">
        <v>0.58</v>
      </c>
      <c r="AC102" s="136">
        <v>0.18</v>
      </c>
      <c r="AD102" s="137" t="s">
        <v>63</v>
      </c>
      <c r="AE102" s="138">
        <v>10000</v>
      </c>
      <c r="AF102" s="139">
        <f t="shared" si="13"/>
        <v>16633.575</v>
      </c>
      <c r="AG102" s="139">
        <f t="shared" si="14"/>
        <v>23762.25</v>
      </c>
      <c r="AH102" s="140" t="s">
        <v>60</v>
      </c>
      <c r="AI102" s="137" t="s">
        <v>63</v>
      </c>
      <c r="AJ102" s="140" t="s">
        <v>60</v>
      </c>
      <c r="AK102" s="137" t="s">
        <v>49</v>
      </c>
      <c r="AL102" s="122" t="s">
        <v>105</v>
      </c>
      <c r="AM102" s="90"/>
      <c r="AN102" s="142">
        <f t="shared" si="15"/>
        <v>2</v>
      </c>
      <c r="AO102" s="125" t="s">
        <v>65</v>
      </c>
      <c r="AP102" s="126" t="s">
        <v>65</v>
      </c>
      <c r="AQ102" s="126" t="s">
        <v>65</v>
      </c>
      <c r="AR102" s="126" t="s">
        <v>65</v>
      </c>
      <c r="AS102" s="126" t="s">
        <v>65</v>
      </c>
      <c r="AT102" s="90"/>
      <c r="BD102" s="90"/>
    </row>
    <row r="103" ht="39" customHeight="1" spans="2:56">
      <c r="B103" s="90"/>
      <c r="C103" s="118" t="s">
        <v>54</v>
      </c>
      <c r="D103" s="92">
        <v>71386</v>
      </c>
      <c r="E103" s="119" t="s">
        <v>458</v>
      </c>
      <c r="F103" s="120" t="str">
        <f t="shared" si="8"/>
        <v>✅On Non Prioritized ❄️ 🤝 📞 Active 🚀 Active 🚀 👻 🛠️</v>
      </c>
      <c r="G103" s="121" t="s">
        <v>225</v>
      </c>
      <c r="H103" s="122" t="s">
        <v>57</v>
      </c>
      <c r="I103" s="123" t="s">
        <v>459</v>
      </c>
      <c r="J103" s="122">
        <v>5491164214949</v>
      </c>
      <c r="K103" s="122" t="s">
        <v>460</v>
      </c>
      <c r="L103" s="124" t="s">
        <v>60</v>
      </c>
      <c r="M103" s="124">
        <v>46148</v>
      </c>
      <c r="N103" s="126" t="s">
        <v>71</v>
      </c>
      <c r="O103" s="126" t="s">
        <v>72</v>
      </c>
      <c r="P103" s="127"/>
      <c r="Q103" s="90"/>
      <c r="R103" s="128">
        <v>0.23</v>
      </c>
      <c r="S103" s="129">
        <v>0</v>
      </c>
      <c r="T103" s="130" t="str">
        <f>IF(U103="","","#"&amp;(COUNTIF($U$4:$U$254,"&gt;"&amp;U103)+COUNTIF($U$4:U103,U103)))</f>
        <v>#80</v>
      </c>
      <c r="U103" s="138">
        <v>1212205</v>
      </c>
      <c r="V103" s="132">
        <f t="shared" si="9"/>
        <v>865.860714285714</v>
      </c>
      <c r="W103" s="129">
        <v>0</v>
      </c>
      <c r="X103" s="138">
        <v>17073</v>
      </c>
      <c r="Y103" s="132">
        <f t="shared" si="10"/>
        <v>12.195</v>
      </c>
      <c r="Z103" s="146">
        <f t="shared" si="11"/>
        <v>1212205</v>
      </c>
      <c r="AA103" s="147">
        <f t="shared" si="12"/>
        <v>0</v>
      </c>
      <c r="AB103" s="135">
        <v>0.64</v>
      </c>
      <c r="AC103" s="136">
        <v>0.26</v>
      </c>
      <c r="AD103" s="137" t="s">
        <v>63</v>
      </c>
      <c r="AE103" s="138">
        <v>34000</v>
      </c>
      <c r="AF103" s="139">
        <f t="shared" si="13"/>
        <v>18183.075</v>
      </c>
      <c r="AG103" s="139">
        <f t="shared" si="14"/>
        <v>25975.8214285714</v>
      </c>
      <c r="AH103" s="140" t="s">
        <v>60</v>
      </c>
      <c r="AI103" s="137" t="s">
        <v>63</v>
      </c>
      <c r="AJ103" s="140" t="s">
        <v>60</v>
      </c>
      <c r="AK103" s="137" t="s">
        <v>49</v>
      </c>
      <c r="AL103" s="122" t="s">
        <v>61</v>
      </c>
      <c r="AM103" s="90"/>
      <c r="AN103" s="142">
        <f t="shared" si="15"/>
        <v>2</v>
      </c>
      <c r="AO103" s="125" t="s">
        <v>65</v>
      </c>
      <c r="AP103" s="126" t="s">
        <v>65</v>
      </c>
      <c r="AQ103" s="126" t="s">
        <v>65</v>
      </c>
      <c r="AR103" s="126" t="s">
        <v>65</v>
      </c>
      <c r="AS103" s="126" t="s">
        <v>65</v>
      </c>
      <c r="AT103" s="90"/>
      <c r="BD103" s="90"/>
    </row>
    <row r="104" ht="39" customHeight="1" spans="2:56">
      <c r="B104" s="90"/>
      <c r="C104" s="118" t="s">
        <v>54</v>
      </c>
      <c r="D104" s="92">
        <v>92813</v>
      </c>
      <c r="E104" s="119" t="s">
        <v>461</v>
      </c>
      <c r="F104" s="120" t="str">
        <f t="shared" si="8"/>
        <v>✅On Non Prioritized ❄️ 👻 📞 Active 🚀 Active 🚀 ⌛ 🛠️</v>
      </c>
      <c r="G104" s="121" t="s">
        <v>260</v>
      </c>
      <c r="H104" s="122" t="s">
        <v>57</v>
      </c>
      <c r="I104" s="123" t="s">
        <v>462</v>
      </c>
      <c r="J104" s="122">
        <v>5491173680434</v>
      </c>
      <c r="K104" s="122" t="s">
        <v>60</v>
      </c>
      <c r="L104" s="124" t="s">
        <v>60</v>
      </c>
      <c r="M104" s="124">
        <v>45746</v>
      </c>
      <c r="N104" s="126" t="s">
        <v>61</v>
      </c>
      <c r="O104" s="126" t="s">
        <v>72</v>
      </c>
      <c r="P104" s="127"/>
      <c r="Q104" s="90"/>
      <c r="R104" s="128">
        <v>0.25</v>
      </c>
      <c r="S104" s="129">
        <v>0</v>
      </c>
      <c r="T104" s="130" t="str">
        <f>IF(U104="","","#"&amp;(COUNTIF($U$4:$U$254,"&gt;"&amp;U104)+COUNTIF($U$4:U104,U104)))</f>
        <v>#81</v>
      </c>
      <c r="U104" s="138">
        <v>1208280</v>
      </c>
      <c r="V104" s="132">
        <f t="shared" si="9"/>
        <v>863.057142857143</v>
      </c>
      <c r="W104" s="129">
        <v>0</v>
      </c>
      <c r="X104" s="138">
        <v>27460</v>
      </c>
      <c r="Y104" s="132">
        <f t="shared" si="10"/>
        <v>19.6142857142857</v>
      </c>
      <c r="Z104" s="146">
        <f t="shared" si="11"/>
        <v>1208280</v>
      </c>
      <c r="AA104" s="147">
        <f t="shared" si="12"/>
        <v>0</v>
      </c>
      <c r="AB104" s="135">
        <v>0.84</v>
      </c>
      <c r="AC104" s="136">
        <v>0.04</v>
      </c>
      <c r="AD104" s="137" t="s">
        <v>63</v>
      </c>
      <c r="AE104" s="138">
        <v>100000</v>
      </c>
      <c r="AF104" s="139">
        <f t="shared" si="13"/>
        <v>18124.2</v>
      </c>
      <c r="AG104" s="139">
        <f t="shared" si="14"/>
        <v>25891.7142857143</v>
      </c>
      <c r="AH104" s="140" t="s">
        <v>60</v>
      </c>
      <c r="AI104" s="137" t="s">
        <v>63</v>
      </c>
      <c r="AJ104" s="140" t="s">
        <v>60</v>
      </c>
      <c r="AK104" s="137" t="s">
        <v>49</v>
      </c>
      <c r="AL104" s="122" t="s">
        <v>64</v>
      </c>
      <c r="AM104" s="90"/>
      <c r="AN104" s="142">
        <f t="shared" si="15"/>
        <v>2</v>
      </c>
      <c r="AO104" s="125" t="s">
        <v>65</v>
      </c>
      <c r="AP104" s="126" t="s">
        <v>65</v>
      </c>
      <c r="AQ104" s="126" t="s">
        <v>65</v>
      </c>
      <c r="AR104" s="126" t="s">
        <v>65</v>
      </c>
      <c r="AS104" s="126" t="s">
        <v>65</v>
      </c>
      <c r="AT104" s="90"/>
      <c r="BD104" s="90"/>
    </row>
    <row r="105" ht="39" customHeight="1" spans="2:56">
      <c r="B105" s="90"/>
      <c r="C105" s="118" t="s">
        <v>54</v>
      </c>
      <c r="D105" s="92">
        <v>12497</v>
      </c>
      <c r="E105" s="119" t="s">
        <v>463</v>
      </c>
      <c r="F105" s="120" t="str">
        <f t="shared" si="8"/>
        <v>✅On Non Prioritized ❄️ 🤝 📞 Active 🚀 Active 🚀 👻 🛠️</v>
      </c>
      <c r="G105" s="121" t="s">
        <v>84</v>
      </c>
      <c r="H105" s="122" t="s">
        <v>57</v>
      </c>
      <c r="I105" s="122" t="s">
        <v>60</v>
      </c>
      <c r="J105" s="122">
        <v>5491140994467</v>
      </c>
      <c r="K105" s="122" t="s">
        <v>464</v>
      </c>
      <c r="L105" s="124" t="s">
        <v>60</v>
      </c>
      <c r="M105" s="124">
        <v>46156</v>
      </c>
      <c r="N105" s="126" t="s">
        <v>71</v>
      </c>
      <c r="O105" s="126" t="s">
        <v>72</v>
      </c>
      <c r="P105" s="127" t="s">
        <v>465</v>
      </c>
      <c r="Q105" s="90"/>
      <c r="R105" s="128">
        <v>0.25</v>
      </c>
      <c r="S105" s="129">
        <v>0</v>
      </c>
      <c r="T105" s="130" t="str">
        <f>IF(U105="","","#"&amp;(COUNTIF($U$4:$U$254,"&gt;"&amp;U105)+COUNTIF($U$4:U105,U105)))</f>
        <v>#58</v>
      </c>
      <c r="U105" s="138">
        <v>1450100</v>
      </c>
      <c r="V105" s="132">
        <f t="shared" si="9"/>
        <v>1035.78571428571</v>
      </c>
      <c r="W105" s="129">
        <v>0</v>
      </c>
      <c r="X105" s="138">
        <v>24168</v>
      </c>
      <c r="Y105" s="132">
        <f t="shared" si="10"/>
        <v>17.2628571428571</v>
      </c>
      <c r="Z105" s="146">
        <f t="shared" si="11"/>
        <v>1450100</v>
      </c>
      <c r="AA105" s="147">
        <f t="shared" si="12"/>
        <v>0</v>
      </c>
      <c r="AB105" s="135">
        <v>0.73</v>
      </c>
      <c r="AC105" s="136">
        <v>0.24</v>
      </c>
      <c r="AD105" s="137" t="s">
        <v>63</v>
      </c>
      <c r="AE105" s="138">
        <v>70000</v>
      </c>
      <c r="AF105" s="139">
        <f t="shared" si="13"/>
        <v>21751.5</v>
      </c>
      <c r="AG105" s="139">
        <f t="shared" si="14"/>
        <v>31073.5714285714</v>
      </c>
      <c r="AH105" s="140" t="s">
        <v>60</v>
      </c>
      <c r="AI105" s="137" t="s">
        <v>63</v>
      </c>
      <c r="AJ105" s="140" t="s">
        <v>60</v>
      </c>
      <c r="AK105" s="137" t="s">
        <v>49</v>
      </c>
      <c r="AL105" s="122" t="s">
        <v>61</v>
      </c>
      <c r="AM105" s="90"/>
      <c r="AN105" s="142">
        <f t="shared" si="15"/>
        <v>2</v>
      </c>
      <c r="AO105" s="125" t="s">
        <v>65</v>
      </c>
      <c r="AP105" s="126" t="s">
        <v>65</v>
      </c>
      <c r="AQ105" s="126" t="s">
        <v>65</v>
      </c>
      <c r="AR105" s="126" t="s">
        <v>65</v>
      </c>
      <c r="AS105" s="126" t="s">
        <v>65</v>
      </c>
      <c r="AT105" s="90"/>
      <c r="BD105" s="90"/>
    </row>
    <row r="106" ht="39" customHeight="1" spans="2:56">
      <c r="B106" s="90"/>
      <c r="C106" s="118" t="s">
        <v>54</v>
      </c>
      <c r="D106" s="92">
        <v>26900</v>
      </c>
      <c r="E106" s="119" t="s">
        <v>466</v>
      </c>
      <c r="F106" s="120" t="str">
        <f t="shared" si="8"/>
        <v>✅On Prioritized 🔥 🤝 📞 Active 🚀 Active 🚀 🏆 🛠️</v>
      </c>
      <c r="G106" s="121" t="s">
        <v>241</v>
      </c>
      <c r="H106" s="122" t="s">
        <v>68</v>
      </c>
      <c r="I106" s="123" t="s">
        <v>467</v>
      </c>
      <c r="J106" s="122">
        <v>54991154958071</v>
      </c>
      <c r="K106" s="122" t="s">
        <v>468</v>
      </c>
      <c r="L106" s="124" t="s">
        <v>60</v>
      </c>
      <c r="M106" s="124">
        <v>46164</v>
      </c>
      <c r="N106" s="126" t="s">
        <v>71</v>
      </c>
      <c r="O106" s="126" t="s">
        <v>72</v>
      </c>
      <c r="P106" s="127"/>
      <c r="Q106" s="90"/>
      <c r="R106" s="128">
        <v>0.25</v>
      </c>
      <c r="S106" s="129">
        <v>0</v>
      </c>
      <c r="T106" s="130" t="str">
        <f>IF(U106="","","#"&amp;(COUNTIF($U$4:$U$254,"&gt;"&amp;U106)+COUNTIF($U$4:U106,U106)))</f>
        <v>#83</v>
      </c>
      <c r="U106" s="138">
        <v>1203500</v>
      </c>
      <c r="V106" s="132">
        <f t="shared" si="9"/>
        <v>859.642857142857</v>
      </c>
      <c r="W106" s="129">
        <v>0</v>
      </c>
      <c r="X106" s="138">
        <v>16950</v>
      </c>
      <c r="Y106" s="132">
        <f t="shared" si="10"/>
        <v>12.1071428571429</v>
      </c>
      <c r="Z106" s="146">
        <f t="shared" si="11"/>
        <v>1203500</v>
      </c>
      <c r="AA106" s="147">
        <f t="shared" si="12"/>
        <v>0</v>
      </c>
      <c r="AB106" s="135">
        <v>0.48</v>
      </c>
      <c r="AC106" s="136">
        <v>0.1</v>
      </c>
      <c r="AD106" s="137" t="s">
        <v>63</v>
      </c>
      <c r="AE106" s="138">
        <v>102000</v>
      </c>
      <c r="AF106" s="139">
        <f t="shared" si="13"/>
        <v>18052.5</v>
      </c>
      <c r="AG106" s="139">
        <f t="shared" si="14"/>
        <v>25789.2857142857</v>
      </c>
      <c r="AH106" s="140" t="s">
        <v>60</v>
      </c>
      <c r="AI106" s="137" t="s">
        <v>63</v>
      </c>
      <c r="AJ106" s="140" t="s">
        <v>60</v>
      </c>
      <c r="AK106" s="137" t="s">
        <v>49</v>
      </c>
      <c r="AL106" s="122" t="s">
        <v>93</v>
      </c>
      <c r="AM106" s="90"/>
      <c r="AN106" s="142">
        <f t="shared" si="15"/>
        <v>2</v>
      </c>
      <c r="AO106" s="125" t="s">
        <v>65</v>
      </c>
      <c r="AP106" s="126" t="s">
        <v>65</v>
      </c>
      <c r="AQ106" s="126" t="s">
        <v>65</v>
      </c>
      <c r="AR106" s="126" t="s">
        <v>65</v>
      </c>
      <c r="AS106" s="126" t="s">
        <v>65</v>
      </c>
      <c r="AT106" s="90"/>
      <c r="BD106" s="90"/>
    </row>
    <row r="107" ht="39" customHeight="1" spans="2:56">
      <c r="B107" s="90"/>
      <c r="C107" s="118" t="s">
        <v>54</v>
      </c>
      <c r="D107" s="92">
        <v>27444</v>
      </c>
      <c r="E107" s="119" t="s">
        <v>469</v>
      </c>
      <c r="F107" s="120" t="str">
        <f t="shared" si="8"/>
        <v>✅On Prioritized 🔥 👻 📞 Active 🚀 Inactive 💤 ⏳ 🛠️</v>
      </c>
      <c r="G107" s="121" t="s">
        <v>221</v>
      </c>
      <c r="H107" s="122" t="s">
        <v>68</v>
      </c>
      <c r="I107" s="123" t="s">
        <v>470</v>
      </c>
      <c r="J107" s="122">
        <v>5491141639355</v>
      </c>
      <c r="K107" s="122" t="s">
        <v>471</v>
      </c>
      <c r="L107" s="124" t="s">
        <v>60</v>
      </c>
      <c r="M107" s="124">
        <v>46163</v>
      </c>
      <c r="N107" s="126" t="s">
        <v>61</v>
      </c>
      <c r="O107" s="126" t="s">
        <v>72</v>
      </c>
      <c r="P107" s="127"/>
      <c r="Q107" s="90"/>
      <c r="R107" s="128">
        <v>0.15</v>
      </c>
      <c r="S107" s="129">
        <v>0</v>
      </c>
      <c r="T107" s="130" t="str">
        <f>IF(U107="","","#"&amp;(COUNTIF($U$4:$U$254,"&gt;"&amp;U107)+COUNTIF($U$4:U107,U107)))</f>
        <v>#134</v>
      </c>
      <c r="U107" s="138">
        <v>843455</v>
      </c>
      <c r="V107" s="132">
        <f t="shared" si="9"/>
        <v>602.467857142857</v>
      </c>
      <c r="W107" s="129">
        <v>0</v>
      </c>
      <c r="X107" s="138">
        <v>30123</v>
      </c>
      <c r="Y107" s="132">
        <f t="shared" si="10"/>
        <v>21.5164285714286</v>
      </c>
      <c r="Z107" s="146">
        <f t="shared" si="11"/>
        <v>843455</v>
      </c>
      <c r="AA107" s="147">
        <f t="shared" si="12"/>
        <v>0</v>
      </c>
      <c r="AB107" s="135">
        <v>0.89</v>
      </c>
      <c r="AC107" s="136">
        <v>0.14</v>
      </c>
      <c r="AD107" s="137" t="s">
        <v>63</v>
      </c>
      <c r="AE107" s="138">
        <v>120000</v>
      </c>
      <c r="AF107" s="139">
        <f t="shared" si="13"/>
        <v>12651.825</v>
      </c>
      <c r="AG107" s="139">
        <f t="shared" si="14"/>
        <v>18074.0357142857</v>
      </c>
      <c r="AH107" s="140" t="s">
        <v>60</v>
      </c>
      <c r="AI107" s="137" t="s">
        <v>73</v>
      </c>
      <c r="AJ107" s="149" t="s">
        <v>74</v>
      </c>
      <c r="AK107" s="137" t="s">
        <v>49</v>
      </c>
      <c r="AL107" s="122" t="s">
        <v>105</v>
      </c>
      <c r="AM107" s="90"/>
      <c r="AN107" s="142">
        <f t="shared" si="15"/>
        <v>2</v>
      </c>
      <c r="AO107" s="125" t="s">
        <v>65</v>
      </c>
      <c r="AP107" s="126" t="s">
        <v>65</v>
      </c>
      <c r="AQ107" s="126" t="s">
        <v>65</v>
      </c>
      <c r="AR107" s="126" t="s">
        <v>65</v>
      </c>
      <c r="AS107" s="126" t="s">
        <v>65</v>
      </c>
      <c r="AT107" s="90"/>
      <c r="BD107" s="90"/>
    </row>
    <row r="108" ht="39" customHeight="1" spans="2:56">
      <c r="B108" s="90"/>
      <c r="C108" s="118" t="s">
        <v>54</v>
      </c>
      <c r="D108" s="92">
        <v>19022</v>
      </c>
      <c r="E108" s="119" t="s">
        <v>472</v>
      </c>
      <c r="F108" s="120" t="str">
        <f t="shared" si="8"/>
        <v>✅On Non Prioritized ❄️ 🤝 📞 Active 🚀 Inactive 💤 ⌛ 🛠️</v>
      </c>
      <c r="G108" s="121" t="s">
        <v>365</v>
      </c>
      <c r="H108" s="122" t="s">
        <v>57</v>
      </c>
      <c r="I108" s="123" t="s">
        <v>473</v>
      </c>
      <c r="J108" s="122">
        <v>541145096102</v>
      </c>
      <c r="K108" s="122" t="s">
        <v>474</v>
      </c>
      <c r="L108" s="124" t="s">
        <v>60</v>
      </c>
      <c r="M108" s="124">
        <v>46148</v>
      </c>
      <c r="N108" s="126" t="s">
        <v>71</v>
      </c>
      <c r="O108" s="126" t="s">
        <v>72</v>
      </c>
      <c r="P108" s="127"/>
      <c r="Q108" s="90"/>
      <c r="R108" s="128">
        <v>0.25</v>
      </c>
      <c r="S108" s="129">
        <v>0</v>
      </c>
      <c r="T108" s="130" t="str">
        <f>IF(U108="","","#"&amp;(COUNTIF($U$4:$U$254,"&gt;"&amp;U108)+COUNTIF($U$4:U108,U108)))</f>
        <v>#85</v>
      </c>
      <c r="U108" s="138">
        <v>1182000</v>
      </c>
      <c r="V108" s="132">
        <f t="shared" si="9"/>
        <v>844.285714285714</v>
      </c>
      <c r="W108" s="129">
        <v>0</v>
      </c>
      <c r="X108" s="138">
        <v>42214</v>
      </c>
      <c r="Y108" s="132">
        <f t="shared" si="10"/>
        <v>30.1528571428571</v>
      </c>
      <c r="Z108" s="146">
        <f t="shared" si="11"/>
        <v>1182000</v>
      </c>
      <c r="AA108" s="147">
        <f t="shared" si="12"/>
        <v>0</v>
      </c>
      <c r="AB108" s="135">
        <v>0.63</v>
      </c>
      <c r="AC108" s="136">
        <v>0.21</v>
      </c>
      <c r="AD108" s="137" t="s">
        <v>63</v>
      </c>
      <c r="AE108" s="138">
        <v>28000</v>
      </c>
      <c r="AF108" s="139">
        <f t="shared" si="13"/>
        <v>17730</v>
      </c>
      <c r="AG108" s="139">
        <f t="shared" si="14"/>
        <v>25328.5714285714</v>
      </c>
      <c r="AH108" s="140" t="s">
        <v>60</v>
      </c>
      <c r="AI108" s="137" t="s">
        <v>73</v>
      </c>
      <c r="AJ108" s="149" t="s">
        <v>74</v>
      </c>
      <c r="AK108" s="137" t="s">
        <v>49</v>
      </c>
      <c r="AL108" s="122" t="s">
        <v>64</v>
      </c>
      <c r="AM108" s="90"/>
      <c r="AN108" s="142">
        <f t="shared" si="15"/>
        <v>2</v>
      </c>
      <c r="AO108" s="125" t="s">
        <v>65</v>
      </c>
      <c r="AP108" s="126" t="s">
        <v>65</v>
      </c>
      <c r="AQ108" s="126" t="s">
        <v>65</v>
      </c>
      <c r="AR108" s="126" t="s">
        <v>65</v>
      </c>
      <c r="AS108" s="126" t="s">
        <v>65</v>
      </c>
      <c r="AT108" s="90"/>
      <c r="BD108" s="90"/>
    </row>
    <row r="109" ht="39" customHeight="1" spans="2:56">
      <c r="B109" s="90"/>
      <c r="C109" s="118" t="s">
        <v>54</v>
      </c>
      <c r="D109" s="92">
        <v>8915</v>
      </c>
      <c r="E109" s="119" t="s">
        <v>475</v>
      </c>
      <c r="F109" s="120" t="str">
        <f t="shared" si="8"/>
        <v>✅On Non Prioritized ❄️ 🤝 📞 Active 🚀 Inactive 💤 ✅ 🛠️</v>
      </c>
      <c r="G109" s="121" t="s">
        <v>84</v>
      </c>
      <c r="H109" s="122" t="s">
        <v>57</v>
      </c>
      <c r="I109" s="123" t="s">
        <v>476</v>
      </c>
      <c r="J109" s="122">
        <v>541145731977</v>
      </c>
      <c r="K109" s="122" t="s">
        <v>60</v>
      </c>
      <c r="L109" s="124" t="s">
        <v>60</v>
      </c>
      <c r="M109" s="124">
        <v>46169</v>
      </c>
      <c r="N109" s="126" t="s">
        <v>71</v>
      </c>
      <c r="O109" s="126" t="s">
        <v>72</v>
      </c>
      <c r="P109" s="127" t="s">
        <v>477</v>
      </c>
      <c r="Q109" s="90"/>
      <c r="R109" s="128">
        <v>0.25</v>
      </c>
      <c r="S109" s="129">
        <v>0</v>
      </c>
      <c r="T109" s="130" t="str">
        <f>IF(U109="","","#"&amp;(COUNTIF($U$4:$U$254,"&gt;"&amp;U109)+COUNTIF($U$4:U109,U109)))</f>
        <v>#66</v>
      </c>
      <c r="U109" s="138">
        <v>1396790</v>
      </c>
      <c r="V109" s="132">
        <f t="shared" si="9"/>
        <v>997.707142857143</v>
      </c>
      <c r="W109" s="129">
        <v>0</v>
      </c>
      <c r="X109" s="138">
        <v>32483</v>
      </c>
      <c r="Y109" s="132">
        <f t="shared" si="10"/>
        <v>23.2021428571429</v>
      </c>
      <c r="Z109" s="146">
        <f t="shared" si="11"/>
        <v>1396790</v>
      </c>
      <c r="AA109" s="147">
        <f t="shared" si="12"/>
        <v>0</v>
      </c>
      <c r="AB109" s="135">
        <v>0.84</v>
      </c>
      <c r="AC109" s="136">
        <v>0.35</v>
      </c>
      <c r="AD109" s="137" t="s">
        <v>63</v>
      </c>
      <c r="AE109" s="138">
        <v>100000</v>
      </c>
      <c r="AF109" s="139">
        <f t="shared" si="13"/>
        <v>20951.85</v>
      </c>
      <c r="AG109" s="139">
        <f t="shared" si="14"/>
        <v>29931.2142857143</v>
      </c>
      <c r="AH109" s="140" t="s">
        <v>60</v>
      </c>
      <c r="AI109" s="137" t="s">
        <v>73</v>
      </c>
      <c r="AJ109" s="149" t="s">
        <v>74</v>
      </c>
      <c r="AK109" s="137" t="s">
        <v>49</v>
      </c>
      <c r="AL109" s="122" t="s">
        <v>160</v>
      </c>
      <c r="AM109" s="90"/>
      <c r="AN109" s="142">
        <f t="shared" si="15"/>
        <v>2</v>
      </c>
      <c r="AO109" s="125" t="s">
        <v>65</v>
      </c>
      <c r="AP109" s="126" t="s">
        <v>65</v>
      </c>
      <c r="AQ109" s="126" t="s">
        <v>65</v>
      </c>
      <c r="AR109" s="126" t="s">
        <v>65</v>
      </c>
      <c r="AS109" s="126" t="s">
        <v>65</v>
      </c>
      <c r="AT109" s="90"/>
      <c r="BD109" s="90"/>
    </row>
    <row r="110" ht="39" customHeight="1" spans="2:56">
      <c r="B110" s="90"/>
      <c r="C110" s="118" t="s">
        <v>54</v>
      </c>
      <c r="D110" s="92">
        <v>79080</v>
      </c>
      <c r="E110" s="119" t="s">
        <v>478</v>
      </c>
      <c r="F110" s="120" t="str">
        <f t="shared" si="8"/>
        <v>✅On Non Prioritized ❄️ 🤝 📞 Active 🚀 Active 🚀 ⏳ 🛠️</v>
      </c>
      <c r="G110" s="121" t="s">
        <v>479</v>
      </c>
      <c r="H110" s="122" t="s">
        <v>57</v>
      </c>
      <c r="I110" s="123" t="s">
        <v>480</v>
      </c>
      <c r="J110" s="122">
        <v>5491154767057</v>
      </c>
      <c r="K110" s="122" t="s">
        <v>481</v>
      </c>
      <c r="L110" s="124" t="s">
        <v>60</v>
      </c>
      <c r="M110" s="124">
        <v>46160</v>
      </c>
      <c r="N110" s="126" t="s">
        <v>71</v>
      </c>
      <c r="O110" s="126" t="s">
        <v>72</v>
      </c>
      <c r="P110" s="127"/>
      <c r="Q110" s="90"/>
      <c r="R110" s="128">
        <v>0.23</v>
      </c>
      <c r="S110" s="129">
        <v>0</v>
      </c>
      <c r="T110" s="130" t="str">
        <f>IF(U110="","","#"&amp;(COUNTIF($U$4:$U$254,"&gt;"&amp;U110)+COUNTIF($U$4:U110,U110)))</f>
        <v>#109</v>
      </c>
      <c r="U110" s="138">
        <v>1023350</v>
      </c>
      <c r="V110" s="132">
        <f t="shared" si="9"/>
        <v>730.964285714286</v>
      </c>
      <c r="W110" s="129">
        <v>0</v>
      </c>
      <c r="X110" s="138">
        <v>17643</v>
      </c>
      <c r="Y110" s="132">
        <f t="shared" si="10"/>
        <v>12.6021428571429</v>
      </c>
      <c r="Z110" s="146">
        <f t="shared" si="11"/>
        <v>1023350</v>
      </c>
      <c r="AA110" s="147">
        <f t="shared" si="12"/>
        <v>0</v>
      </c>
      <c r="AB110" s="135">
        <v>0.76</v>
      </c>
      <c r="AC110" s="136">
        <v>0.1</v>
      </c>
      <c r="AD110" s="137" t="s">
        <v>63</v>
      </c>
      <c r="AE110" s="138">
        <v>15000</v>
      </c>
      <c r="AF110" s="139">
        <f t="shared" si="13"/>
        <v>15350.25</v>
      </c>
      <c r="AG110" s="139">
        <f t="shared" si="14"/>
        <v>21928.9285714286</v>
      </c>
      <c r="AH110" s="140" t="s">
        <v>60</v>
      </c>
      <c r="AI110" s="137" t="s">
        <v>63</v>
      </c>
      <c r="AJ110" s="140" t="s">
        <v>60</v>
      </c>
      <c r="AK110" s="137" t="s">
        <v>49</v>
      </c>
      <c r="AL110" s="122" t="s">
        <v>105</v>
      </c>
      <c r="AM110" s="90"/>
      <c r="AN110" s="142">
        <f t="shared" si="15"/>
        <v>2</v>
      </c>
      <c r="AO110" s="125" t="s">
        <v>65</v>
      </c>
      <c r="AP110" s="126" t="s">
        <v>65</v>
      </c>
      <c r="AQ110" s="126" t="s">
        <v>65</v>
      </c>
      <c r="AR110" s="126" t="s">
        <v>65</v>
      </c>
      <c r="AS110" s="126" t="s">
        <v>65</v>
      </c>
      <c r="AT110" s="90"/>
      <c r="BD110" s="90"/>
    </row>
    <row r="111" ht="39" customHeight="1" spans="2:56">
      <c r="B111" s="90"/>
      <c r="C111" s="118" t="s">
        <v>54</v>
      </c>
      <c r="D111" s="92">
        <v>97642</v>
      </c>
      <c r="E111" s="119" t="s">
        <v>482</v>
      </c>
      <c r="F111" s="120" t="str">
        <f t="shared" si="8"/>
        <v>✅On Non Prioritized ❄️ 🤝 📞 Active 🚀 Active 🚀 🏆 🛠️</v>
      </c>
      <c r="G111" s="121" t="s">
        <v>128</v>
      </c>
      <c r="H111" s="122" t="s">
        <v>57</v>
      </c>
      <c r="I111" s="123" t="s">
        <v>483</v>
      </c>
      <c r="J111" s="122">
        <v>5491158173351</v>
      </c>
      <c r="K111" s="122" t="s">
        <v>60</v>
      </c>
      <c r="L111" s="124" t="s">
        <v>60</v>
      </c>
      <c r="M111" s="124">
        <v>46163</v>
      </c>
      <c r="N111" s="126" t="s">
        <v>71</v>
      </c>
      <c r="O111" s="126" t="s">
        <v>72</v>
      </c>
      <c r="P111" s="127"/>
      <c r="Q111" s="90"/>
      <c r="R111" s="128">
        <v>0.25</v>
      </c>
      <c r="S111" s="129">
        <v>0</v>
      </c>
      <c r="T111" s="130" t="str">
        <f>IF(U111="","","#"&amp;(COUNTIF($U$4:$U$254,"&gt;"&amp;U111)+COUNTIF($U$4:U111,U111)))</f>
        <v>#78</v>
      </c>
      <c r="U111" s="138">
        <v>1239255</v>
      </c>
      <c r="V111" s="132">
        <f t="shared" si="9"/>
        <v>885.182142857143</v>
      </c>
      <c r="W111" s="129">
        <v>0</v>
      </c>
      <c r="X111" s="138">
        <v>21366</v>
      </c>
      <c r="Y111" s="132">
        <f t="shared" si="10"/>
        <v>15.2614285714286</v>
      </c>
      <c r="Z111" s="146">
        <f t="shared" si="11"/>
        <v>1239255</v>
      </c>
      <c r="AA111" s="147">
        <f t="shared" si="12"/>
        <v>0</v>
      </c>
      <c r="AB111" s="135">
        <v>0.81</v>
      </c>
      <c r="AC111" s="136">
        <v>0.08</v>
      </c>
      <c r="AD111" s="137" t="s">
        <v>63</v>
      </c>
      <c r="AE111" s="138">
        <v>100000</v>
      </c>
      <c r="AF111" s="139">
        <f t="shared" si="13"/>
        <v>18588.825</v>
      </c>
      <c r="AG111" s="139">
        <f t="shared" si="14"/>
        <v>26555.4642857143</v>
      </c>
      <c r="AH111" s="140" t="s">
        <v>60</v>
      </c>
      <c r="AI111" s="137" t="s">
        <v>63</v>
      </c>
      <c r="AJ111" s="149" t="s">
        <v>74</v>
      </c>
      <c r="AK111" s="137" t="s">
        <v>49</v>
      </c>
      <c r="AL111" s="122" t="s">
        <v>93</v>
      </c>
      <c r="AM111" s="90"/>
      <c r="AN111" s="142">
        <f t="shared" si="15"/>
        <v>2</v>
      </c>
      <c r="AO111" s="125" t="s">
        <v>65</v>
      </c>
      <c r="AP111" s="126" t="s">
        <v>65</v>
      </c>
      <c r="AQ111" s="126" t="s">
        <v>65</v>
      </c>
      <c r="AR111" s="126" t="s">
        <v>65</v>
      </c>
      <c r="AS111" s="126" t="s">
        <v>65</v>
      </c>
      <c r="AT111" s="90"/>
      <c r="BD111" s="90"/>
    </row>
    <row r="112" ht="39" customHeight="1" spans="2:56">
      <c r="B112" s="90"/>
      <c r="C112" s="118" t="s">
        <v>54</v>
      </c>
      <c r="D112" s="92">
        <v>73231</v>
      </c>
      <c r="E112" s="119" t="s">
        <v>484</v>
      </c>
      <c r="F112" s="120" t="str">
        <f t="shared" si="8"/>
        <v>✅On Prioritized 🔥 🤝 📞 Inactive 💤 Active 🚀 ⌛ 🛠️</v>
      </c>
      <c r="G112" s="121" t="s">
        <v>485</v>
      </c>
      <c r="H112" s="122" t="s">
        <v>68</v>
      </c>
      <c r="I112" s="123" t="s">
        <v>486</v>
      </c>
      <c r="J112" s="122">
        <v>5491122508497</v>
      </c>
      <c r="K112" s="122" t="s">
        <v>487</v>
      </c>
      <c r="L112" s="124" t="s">
        <v>60</v>
      </c>
      <c r="M112" s="124">
        <v>46148</v>
      </c>
      <c r="N112" s="126" t="s">
        <v>71</v>
      </c>
      <c r="O112" s="126" t="s">
        <v>72</v>
      </c>
      <c r="P112" s="127"/>
      <c r="Q112" s="90"/>
      <c r="R112" s="128">
        <v>0.23</v>
      </c>
      <c r="S112" s="129">
        <v>0</v>
      </c>
      <c r="T112" s="130" t="str">
        <f>IF(U112="","","#"&amp;(COUNTIF($U$4:$U$254,"&gt;"&amp;U112)+COUNTIF($U$4:U112,U112)))</f>
        <v>#79</v>
      </c>
      <c r="U112" s="138">
        <v>1218800</v>
      </c>
      <c r="V112" s="132">
        <f t="shared" si="9"/>
        <v>870.571428571429</v>
      </c>
      <c r="W112" s="129">
        <v>0</v>
      </c>
      <c r="X112" s="138">
        <v>19980</v>
      </c>
      <c r="Y112" s="132">
        <f t="shared" si="10"/>
        <v>14.2714285714286</v>
      </c>
      <c r="Z112" s="146">
        <f t="shared" si="11"/>
        <v>1218800</v>
      </c>
      <c r="AA112" s="147">
        <f t="shared" si="12"/>
        <v>0</v>
      </c>
      <c r="AB112" s="135">
        <v>0.6</v>
      </c>
      <c r="AC112" s="136">
        <v>0.21</v>
      </c>
      <c r="AD112" s="137" t="s">
        <v>73</v>
      </c>
      <c r="AE112" s="148">
        <v>0</v>
      </c>
      <c r="AF112" s="139">
        <f t="shared" si="13"/>
        <v>18282</v>
      </c>
      <c r="AG112" s="139">
        <f t="shared" si="14"/>
        <v>26117.1428571429</v>
      </c>
      <c r="AH112" s="149" t="s">
        <v>74</v>
      </c>
      <c r="AI112" s="137" t="s">
        <v>63</v>
      </c>
      <c r="AJ112" s="140" t="s">
        <v>60</v>
      </c>
      <c r="AK112" s="137" t="s">
        <v>49</v>
      </c>
      <c r="AL112" s="122" t="s">
        <v>64</v>
      </c>
      <c r="AM112" s="90"/>
      <c r="AN112" s="142">
        <f t="shared" si="15"/>
        <v>2</v>
      </c>
      <c r="AO112" s="125" t="s">
        <v>65</v>
      </c>
      <c r="AP112" s="126" t="s">
        <v>65</v>
      </c>
      <c r="AQ112" s="126" t="s">
        <v>65</v>
      </c>
      <c r="AR112" s="126" t="s">
        <v>65</v>
      </c>
      <c r="AS112" s="126" t="s">
        <v>65</v>
      </c>
      <c r="AT112" s="90"/>
      <c r="BD112" s="90"/>
    </row>
    <row r="113" ht="39" customHeight="1" spans="2:56">
      <c r="B113" s="90"/>
      <c r="C113" s="118" t="s">
        <v>54</v>
      </c>
      <c r="D113" s="92">
        <v>17590</v>
      </c>
      <c r="E113" s="119" t="s">
        <v>488</v>
      </c>
      <c r="F113" s="120" t="str">
        <f t="shared" si="8"/>
        <v>✅On Non Prioritized ❄️ 🤝 📞 Active 🚀 Active 🚀 ⌛ 🛠️</v>
      </c>
      <c r="G113" s="121" t="s">
        <v>489</v>
      </c>
      <c r="H113" s="122" t="s">
        <v>57</v>
      </c>
      <c r="I113" s="123" t="s">
        <v>490</v>
      </c>
      <c r="J113" s="122">
        <v>5491169041326</v>
      </c>
      <c r="K113" s="122" t="s">
        <v>491</v>
      </c>
      <c r="L113" s="124" t="s">
        <v>60</v>
      </c>
      <c r="M113" s="124">
        <v>46153</v>
      </c>
      <c r="N113" s="126" t="s">
        <v>71</v>
      </c>
      <c r="O113" s="126" t="s">
        <v>72</v>
      </c>
      <c r="P113" s="127"/>
      <c r="Q113" s="90"/>
      <c r="R113" s="128">
        <v>0.25</v>
      </c>
      <c r="S113" s="129">
        <v>0</v>
      </c>
      <c r="T113" s="130" t="str">
        <f>IF(U113="","","#"&amp;(COUNTIF($U$4:$U$254,"&gt;"&amp;U113)+COUNTIF($U$4:U113,U113)))</f>
        <v>#48</v>
      </c>
      <c r="U113" s="138">
        <v>1692168</v>
      </c>
      <c r="V113" s="132">
        <f t="shared" si="9"/>
        <v>1208.69142857143</v>
      </c>
      <c r="W113" s="129">
        <v>0</v>
      </c>
      <c r="X113" s="138">
        <v>30766</v>
      </c>
      <c r="Y113" s="132">
        <f t="shared" si="10"/>
        <v>21.9757142857143</v>
      </c>
      <c r="Z113" s="146">
        <f t="shared" si="11"/>
        <v>1692168</v>
      </c>
      <c r="AA113" s="147">
        <f t="shared" si="12"/>
        <v>0</v>
      </c>
      <c r="AB113" s="135">
        <v>0.67</v>
      </c>
      <c r="AC113" s="136">
        <v>0.16</v>
      </c>
      <c r="AD113" s="137" t="s">
        <v>63</v>
      </c>
      <c r="AE113" s="138">
        <v>80000</v>
      </c>
      <c r="AF113" s="139">
        <f t="shared" si="13"/>
        <v>25382.52</v>
      </c>
      <c r="AG113" s="139">
        <f t="shared" si="14"/>
        <v>36260.7428571429</v>
      </c>
      <c r="AH113" s="140" t="s">
        <v>60</v>
      </c>
      <c r="AI113" s="137" t="s">
        <v>63</v>
      </c>
      <c r="AJ113" s="140" t="s">
        <v>60</v>
      </c>
      <c r="AK113" s="137" t="s">
        <v>49</v>
      </c>
      <c r="AL113" s="122" t="s">
        <v>64</v>
      </c>
      <c r="AM113" s="90"/>
      <c r="AN113" s="142">
        <f t="shared" si="15"/>
        <v>2</v>
      </c>
      <c r="AO113" s="125" t="s">
        <v>65</v>
      </c>
      <c r="AP113" s="126" t="s">
        <v>65</v>
      </c>
      <c r="AQ113" s="126" t="s">
        <v>65</v>
      </c>
      <c r="AR113" s="126" t="s">
        <v>65</v>
      </c>
      <c r="AS113" s="126" t="s">
        <v>65</v>
      </c>
      <c r="AT113" s="90"/>
      <c r="BD113" s="90"/>
    </row>
    <row r="114" ht="39" customHeight="1" spans="2:56">
      <c r="B114" s="90"/>
      <c r="C114" s="118" t="s">
        <v>54</v>
      </c>
      <c r="D114" s="92">
        <v>91552</v>
      </c>
      <c r="E114" s="119" t="s">
        <v>492</v>
      </c>
      <c r="F114" s="120" t="str">
        <f t="shared" si="8"/>
        <v>✅On Prioritized 🔥 🤝 📞 Active 🚀 Inactive 💤 👻 🛠️</v>
      </c>
      <c r="G114" s="121" t="s">
        <v>103</v>
      </c>
      <c r="H114" s="122" t="s">
        <v>68</v>
      </c>
      <c r="I114" s="123" t="s">
        <v>493</v>
      </c>
      <c r="J114" s="122">
        <v>5491122870198</v>
      </c>
      <c r="K114" s="122" t="s">
        <v>60</v>
      </c>
      <c r="L114" s="124" t="s">
        <v>60</v>
      </c>
      <c r="M114" s="124">
        <v>46148</v>
      </c>
      <c r="N114" s="126" t="s">
        <v>71</v>
      </c>
      <c r="O114" s="126" t="s">
        <v>72</v>
      </c>
      <c r="P114" s="127"/>
      <c r="Q114" s="90"/>
      <c r="R114" s="128">
        <v>0.25</v>
      </c>
      <c r="S114" s="129">
        <v>0</v>
      </c>
      <c r="T114" s="130" t="str">
        <f>IF(U114="","","#"&amp;(COUNTIF($U$4:$U$254,"&gt;"&amp;U114)+COUNTIF($U$4:U114,U114)))</f>
        <v>#147</v>
      </c>
      <c r="U114" s="138">
        <v>765212</v>
      </c>
      <c r="V114" s="132">
        <f t="shared" si="9"/>
        <v>546.58</v>
      </c>
      <c r="W114" s="129">
        <v>0</v>
      </c>
      <c r="X114" s="138">
        <v>10068</v>
      </c>
      <c r="Y114" s="132">
        <f t="shared" si="10"/>
        <v>7.19142857142857</v>
      </c>
      <c r="Z114" s="146">
        <f t="shared" si="11"/>
        <v>765212</v>
      </c>
      <c r="AA114" s="147">
        <f t="shared" si="12"/>
        <v>0</v>
      </c>
      <c r="AB114" s="135">
        <v>0.28</v>
      </c>
      <c r="AC114" s="136">
        <v>0.17</v>
      </c>
      <c r="AD114" s="137" t="s">
        <v>63</v>
      </c>
      <c r="AE114" s="138">
        <v>30000</v>
      </c>
      <c r="AF114" s="139">
        <f t="shared" si="13"/>
        <v>11478.18</v>
      </c>
      <c r="AG114" s="139">
        <f t="shared" si="14"/>
        <v>16397.4</v>
      </c>
      <c r="AH114" s="140" t="s">
        <v>60</v>
      </c>
      <c r="AI114" s="137" t="s">
        <v>73</v>
      </c>
      <c r="AJ114" s="149" t="s">
        <v>74</v>
      </c>
      <c r="AK114" s="137" t="s">
        <v>49</v>
      </c>
      <c r="AL114" s="122" t="s">
        <v>61</v>
      </c>
      <c r="AM114" s="90"/>
      <c r="AN114" s="142">
        <f t="shared" si="15"/>
        <v>2</v>
      </c>
      <c r="AO114" s="125" t="s">
        <v>65</v>
      </c>
      <c r="AP114" s="126" t="s">
        <v>65</v>
      </c>
      <c r="AQ114" s="126" t="s">
        <v>65</v>
      </c>
      <c r="AR114" s="126" t="s">
        <v>65</v>
      </c>
      <c r="AS114" s="126" t="s">
        <v>65</v>
      </c>
      <c r="AT114" s="90"/>
      <c r="BD114" s="90"/>
    </row>
    <row r="115" ht="39" customHeight="1" spans="2:56">
      <c r="B115" s="90"/>
      <c r="C115" s="118" t="s">
        <v>54</v>
      </c>
      <c r="D115" s="92">
        <v>4468</v>
      </c>
      <c r="E115" s="119" t="s">
        <v>494</v>
      </c>
      <c r="F115" s="120" t="str">
        <f t="shared" si="8"/>
        <v>✅On Prioritized 🔥 🤝 📞 Active 🚀 Inactive 💤 ⌛ 🛠️</v>
      </c>
      <c r="G115" s="121" t="s">
        <v>495</v>
      </c>
      <c r="H115" s="122" t="s">
        <v>68</v>
      </c>
      <c r="I115" s="123" t="s">
        <v>496</v>
      </c>
      <c r="J115" s="122">
        <v>5491159948096</v>
      </c>
      <c r="K115" s="122" t="s">
        <v>497</v>
      </c>
      <c r="L115" s="124" t="s">
        <v>60</v>
      </c>
      <c r="M115" s="124">
        <v>46148</v>
      </c>
      <c r="N115" s="126" t="s">
        <v>71</v>
      </c>
      <c r="O115" s="126" t="s">
        <v>72</v>
      </c>
      <c r="P115" s="127"/>
      <c r="Q115" s="90"/>
      <c r="R115" s="128">
        <v>0.25</v>
      </c>
      <c r="S115" s="129">
        <v>0</v>
      </c>
      <c r="T115" s="130" t="str">
        <f>IF(U115="","","#"&amp;(COUNTIF($U$4:$U$254,"&gt;"&amp;U115)+COUNTIF($U$4:U115,U115)))</f>
        <v>#92</v>
      </c>
      <c r="U115" s="138">
        <v>1130700</v>
      </c>
      <c r="V115" s="132">
        <f t="shared" si="9"/>
        <v>807.642857142857</v>
      </c>
      <c r="W115" s="129">
        <v>0</v>
      </c>
      <c r="X115" s="138">
        <v>41877</v>
      </c>
      <c r="Y115" s="132">
        <f t="shared" si="10"/>
        <v>29.9121428571429</v>
      </c>
      <c r="Z115" s="146">
        <f t="shared" si="11"/>
        <v>1130700</v>
      </c>
      <c r="AA115" s="147">
        <f t="shared" si="12"/>
        <v>0</v>
      </c>
      <c r="AB115" s="135">
        <v>0.56</v>
      </c>
      <c r="AC115" s="136">
        <v>0.13</v>
      </c>
      <c r="AD115" s="137" t="s">
        <v>63</v>
      </c>
      <c r="AE115" s="138">
        <v>68000</v>
      </c>
      <c r="AF115" s="139">
        <f t="shared" si="13"/>
        <v>16960.5</v>
      </c>
      <c r="AG115" s="139">
        <f t="shared" si="14"/>
        <v>24229.2857142857</v>
      </c>
      <c r="AH115" s="140" t="s">
        <v>60</v>
      </c>
      <c r="AI115" s="137" t="s">
        <v>73</v>
      </c>
      <c r="AJ115" s="149" t="s">
        <v>74</v>
      </c>
      <c r="AK115" s="137" t="s">
        <v>49</v>
      </c>
      <c r="AL115" s="122" t="s">
        <v>64</v>
      </c>
      <c r="AM115" s="90"/>
      <c r="AN115" s="142">
        <f t="shared" si="15"/>
        <v>2</v>
      </c>
      <c r="AO115" s="125" t="s">
        <v>65</v>
      </c>
      <c r="AP115" s="126" t="s">
        <v>65</v>
      </c>
      <c r="AQ115" s="126" t="s">
        <v>65</v>
      </c>
      <c r="AR115" s="126" t="s">
        <v>65</v>
      </c>
      <c r="AS115" s="126" t="s">
        <v>65</v>
      </c>
      <c r="AT115" s="90"/>
      <c r="BD115" s="90"/>
    </row>
    <row r="116" ht="39" customHeight="1" spans="2:56">
      <c r="B116" s="90"/>
      <c r="C116" s="118" t="s">
        <v>54</v>
      </c>
      <c r="D116" s="92">
        <v>7105</v>
      </c>
      <c r="E116" s="119" t="s">
        <v>498</v>
      </c>
      <c r="F116" s="120" t="str">
        <f t="shared" si="8"/>
        <v>✅On Non Prioritized ❄️ 🤝 📞 Active 🚀 Active 🚀 ⌛ 🛠️</v>
      </c>
      <c r="G116" s="121" t="s">
        <v>241</v>
      </c>
      <c r="H116" s="122" t="s">
        <v>57</v>
      </c>
      <c r="I116" s="123" t="s">
        <v>499</v>
      </c>
      <c r="J116" s="122">
        <v>5491158322781</v>
      </c>
      <c r="K116" s="122" t="s">
        <v>500</v>
      </c>
      <c r="L116" s="124" t="s">
        <v>60</v>
      </c>
      <c r="M116" s="124">
        <v>46155</v>
      </c>
      <c r="N116" s="126" t="s">
        <v>71</v>
      </c>
      <c r="O116" s="126" t="s">
        <v>72</v>
      </c>
      <c r="P116" s="127"/>
      <c r="Q116" s="90"/>
      <c r="R116" s="128">
        <v>0.23</v>
      </c>
      <c r="S116" s="129">
        <v>0</v>
      </c>
      <c r="T116" s="130" t="str">
        <f>IF(U116="","","#"&amp;(COUNTIF($U$4:$U$254,"&gt;"&amp;U116)+COUNTIF($U$4:U116,U116)))</f>
        <v>#89</v>
      </c>
      <c r="U116" s="138">
        <v>1138886</v>
      </c>
      <c r="V116" s="132">
        <f t="shared" si="9"/>
        <v>813.49</v>
      </c>
      <c r="W116" s="129">
        <v>0</v>
      </c>
      <c r="X116" s="138">
        <v>23726</v>
      </c>
      <c r="Y116" s="132">
        <f t="shared" si="10"/>
        <v>16.9471428571429</v>
      </c>
      <c r="Z116" s="146">
        <f t="shared" si="11"/>
        <v>1138886</v>
      </c>
      <c r="AA116" s="147">
        <f t="shared" si="12"/>
        <v>0</v>
      </c>
      <c r="AB116" s="135">
        <v>0.53</v>
      </c>
      <c r="AC116" s="136">
        <v>0.04</v>
      </c>
      <c r="AD116" s="137" t="s">
        <v>63</v>
      </c>
      <c r="AE116" s="138">
        <v>90000</v>
      </c>
      <c r="AF116" s="139">
        <f t="shared" si="13"/>
        <v>17083.29</v>
      </c>
      <c r="AG116" s="139">
        <f t="shared" si="14"/>
        <v>24404.7</v>
      </c>
      <c r="AH116" s="140" t="s">
        <v>60</v>
      </c>
      <c r="AI116" s="137" t="s">
        <v>63</v>
      </c>
      <c r="AJ116" s="140" t="s">
        <v>60</v>
      </c>
      <c r="AK116" s="137" t="s">
        <v>49</v>
      </c>
      <c r="AL116" s="122" t="s">
        <v>64</v>
      </c>
      <c r="AM116" s="90"/>
      <c r="AN116" s="142">
        <f t="shared" si="15"/>
        <v>2</v>
      </c>
      <c r="AO116" s="125" t="s">
        <v>65</v>
      </c>
      <c r="AP116" s="126" t="s">
        <v>65</v>
      </c>
      <c r="AQ116" s="126" t="s">
        <v>65</v>
      </c>
      <c r="AR116" s="126" t="s">
        <v>65</v>
      </c>
      <c r="AS116" s="126" t="s">
        <v>65</v>
      </c>
      <c r="AT116" s="90"/>
      <c r="BD116" s="90"/>
    </row>
    <row r="117" ht="39" customHeight="1" spans="2:56">
      <c r="B117" s="90"/>
      <c r="C117" s="118" t="s">
        <v>54</v>
      </c>
      <c r="D117" s="92">
        <v>89768</v>
      </c>
      <c r="E117" s="119" t="s">
        <v>501</v>
      </c>
      <c r="F117" s="120" t="str">
        <f t="shared" si="8"/>
        <v>✅On Non Prioritized ❄️ 👻 📞 Active 🚀 Active 🚀 👻 🛠️</v>
      </c>
      <c r="G117" s="121" t="s">
        <v>502</v>
      </c>
      <c r="H117" s="122" t="s">
        <v>57</v>
      </c>
      <c r="I117" s="123" t="s">
        <v>503</v>
      </c>
      <c r="J117" s="122">
        <v>5491123369621</v>
      </c>
      <c r="K117" s="122" t="s">
        <v>60</v>
      </c>
      <c r="L117" s="124" t="s">
        <v>60</v>
      </c>
      <c r="M117" s="124">
        <v>46113</v>
      </c>
      <c r="N117" s="126" t="s">
        <v>61</v>
      </c>
      <c r="O117" s="126" t="s">
        <v>72</v>
      </c>
      <c r="P117" s="127" t="s">
        <v>504</v>
      </c>
      <c r="Q117" s="90"/>
      <c r="R117" s="128">
        <v>0.2</v>
      </c>
      <c r="S117" s="129">
        <v>0</v>
      </c>
      <c r="T117" s="130" t="str">
        <f>IF(U117="","","#"&amp;(COUNTIF($U$4:$U$254,"&gt;"&amp;U117)+COUNTIF($U$4:U117,U117)))</f>
        <v>#127</v>
      </c>
      <c r="U117" s="138">
        <v>905750</v>
      </c>
      <c r="V117" s="132">
        <f t="shared" si="9"/>
        <v>646.964285714286</v>
      </c>
      <c r="W117" s="129">
        <v>0</v>
      </c>
      <c r="X117" s="138">
        <v>25878</v>
      </c>
      <c r="Y117" s="132">
        <f t="shared" si="10"/>
        <v>18.4842857142857</v>
      </c>
      <c r="Z117" s="146">
        <f t="shared" si="11"/>
        <v>905750</v>
      </c>
      <c r="AA117" s="147">
        <f t="shared" si="12"/>
        <v>0</v>
      </c>
      <c r="AB117" s="135">
        <v>0.31</v>
      </c>
      <c r="AC117" s="136">
        <v>0.07</v>
      </c>
      <c r="AD117" s="137" t="s">
        <v>63</v>
      </c>
      <c r="AE117" s="138">
        <v>25000</v>
      </c>
      <c r="AF117" s="139">
        <f t="shared" si="13"/>
        <v>13586.25</v>
      </c>
      <c r="AG117" s="139">
        <f t="shared" si="14"/>
        <v>19408.9285714286</v>
      </c>
      <c r="AH117" s="140" t="s">
        <v>60</v>
      </c>
      <c r="AI117" s="137" t="s">
        <v>63</v>
      </c>
      <c r="AJ117" s="140" t="s">
        <v>60</v>
      </c>
      <c r="AK117" s="137" t="s">
        <v>49</v>
      </c>
      <c r="AL117" s="122" t="s">
        <v>61</v>
      </c>
      <c r="AM117" s="90"/>
      <c r="AN117" s="142">
        <f t="shared" si="15"/>
        <v>2</v>
      </c>
      <c r="AO117" s="125" t="s">
        <v>65</v>
      </c>
      <c r="AP117" s="126" t="s">
        <v>65</v>
      </c>
      <c r="AQ117" s="126" t="s">
        <v>65</v>
      </c>
      <c r="AR117" s="126" t="s">
        <v>65</v>
      </c>
      <c r="AS117" s="126" t="s">
        <v>65</v>
      </c>
      <c r="AT117" s="90"/>
      <c r="BD117" s="90"/>
    </row>
    <row r="118" ht="39" customHeight="1" spans="2:56">
      <c r="B118" s="90"/>
      <c r="C118" s="118" t="s">
        <v>54</v>
      </c>
      <c r="D118" s="92">
        <v>92510</v>
      </c>
      <c r="E118" s="119" t="s">
        <v>505</v>
      </c>
      <c r="F118" s="120" t="str">
        <f t="shared" si="8"/>
        <v>✅On Non Prioritized ❄️ 👻 💬 Inactive 💤 Inactive 💤 ✅ 🛠️</v>
      </c>
      <c r="G118" s="121" t="s">
        <v>184</v>
      </c>
      <c r="H118" s="122" t="s">
        <v>57</v>
      </c>
      <c r="I118" s="123" t="s">
        <v>506</v>
      </c>
      <c r="J118" s="122">
        <v>5491128265904</v>
      </c>
      <c r="K118" s="122" t="s">
        <v>507</v>
      </c>
      <c r="L118" s="124" t="s">
        <v>60</v>
      </c>
      <c r="M118" s="124">
        <v>46170</v>
      </c>
      <c r="N118" s="126" t="s">
        <v>61</v>
      </c>
      <c r="O118" s="126" t="s">
        <v>62</v>
      </c>
      <c r="P118" s="127" t="s">
        <v>508</v>
      </c>
      <c r="Q118" s="90"/>
      <c r="R118" s="128">
        <v>0.15</v>
      </c>
      <c r="S118" s="129">
        <v>0</v>
      </c>
      <c r="T118" s="130" t="str">
        <f>IF(U118="","","#"&amp;(COUNTIF($U$4:$U$254,"&gt;"&amp;U118)+COUNTIF($U$4:U118,U118)))</f>
        <v>#119</v>
      </c>
      <c r="U118" s="138">
        <v>965772</v>
      </c>
      <c r="V118" s="132">
        <f t="shared" si="9"/>
        <v>689.837142857143</v>
      </c>
      <c r="W118" s="129">
        <v>0</v>
      </c>
      <c r="X118" s="138">
        <v>31153</v>
      </c>
      <c r="Y118" s="132">
        <f t="shared" si="10"/>
        <v>22.2521428571429</v>
      </c>
      <c r="Z118" s="146">
        <f t="shared" si="11"/>
        <v>965772</v>
      </c>
      <c r="AA118" s="147">
        <f t="shared" si="12"/>
        <v>0</v>
      </c>
      <c r="AB118" s="135">
        <v>0.5</v>
      </c>
      <c r="AC118" s="136">
        <v>0.21</v>
      </c>
      <c r="AD118" s="137" t="s">
        <v>73</v>
      </c>
      <c r="AE118" s="148">
        <v>0</v>
      </c>
      <c r="AF118" s="139">
        <f t="shared" si="13"/>
        <v>14486.58</v>
      </c>
      <c r="AG118" s="139">
        <f t="shared" si="14"/>
        <v>20695.1142857143</v>
      </c>
      <c r="AH118" s="149" t="s">
        <v>74</v>
      </c>
      <c r="AI118" s="137" t="s">
        <v>73</v>
      </c>
      <c r="AJ118" s="149" t="s">
        <v>74</v>
      </c>
      <c r="AK118" s="137" t="s">
        <v>49</v>
      </c>
      <c r="AL118" s="122" t="s">
        <v>160</v>
      </c>
      <c r="AM118" s="90"/>
      <c r="AN118" s="142">
        <f t="shared" si="15"/>
        <v>2</v>
      </c>
      <c r="AO118" s="125" t="s">
        <v>65</v>
      </c>
      <c r="AP118" s="126" t="s">
        <v>65</v>
      </c>
      <c r="AQ118" s="126" t="s">
        <v>65</v>
      </c>
      <c r="AR118" s="126" t="s">
        <v>65</v>
      </c>
      <c r="AS118" s="126" t="s">
        <v>65</v>
      </c>
      <c r="AT118" s="90"/>
      <c r="BD118" s="90"/>
    </row>
    <row r="119" ht="39" customHeight="1" spans="2:56">
      <c r="B119" s="90"/>
      <c r="C119" s="118" t="s">
        <v>54</v>
      </c>
      <c r="D119" s="92">
        <v>18844</v>
      </c>
      <c r="E119" s="119" t="s">
        <v>509</v>
      </c>
      <c r="F119" s="120" t="str">
        <f t="shared" si="8"/>
        <v>✅On Non Prioritized ❄️ 🤝 📞 Active 🚀 Active 🚀 🏆 🛠️</v>
      </c>
      <c r="G119" s="121" t="s">
        <v>479</v>
      </c>
      <c r="H119" s="122" t="s">
        <v>57</v>
      </c>
      <c r="I119" s="123" t="s">
        <v>510</v>
      </c>
      <c r="J119" s="122">
        <v>541148470243</v>
      </c>
      <c r="K119" s="122" t="s">
        <v>511</v>
      </c>
      <c r="L119" s="124" t="s">
        <v>60</v>
      </c>
      <c r="M119" s="124">
        <v>46164</v>
      </c>
      <c r="N119" s="126" t="s">
        <v>71</v>
      </c>
      <c r="O119" s="126" t="s">
        <v>72</v>
      </c>
      <c r="P119" s="127"/>
      <c r="Q119" s="90"/>
      <c r="R119" s="128">
        <v>0.22</v>
      </c>
      <c r="S119" s="129">
        <v>0</v>
      </c>
      <c r="T119" s="130" t="str">
        <f>IF(U119="","","#"&amp;(COUNTIF($U$4:$U$254,"&gt;"&amp;U119)+COUNTIF($U$4:U119,U119)))</f>
        <v>#91</v>
      </c>
      <c r="U119" s="138">
        <v>1132353</v>
      </c>
      <c r="V119" s="132">
        <f t="shared" si="9"/>
        <v>808.823571428571</v>
      </c>
      <c r="W119" s="129">
        <v>0</v>
      </c>
      <c r="X119" s="138">
        <v>12581</v>
      </c>
      <c r="Y119" s="132">
        <f t="shared" si="10"/>
        <v>8.98642857142857</v>
      </c>
      <c r="Z119" s="146">
        <f t="shared" si="11"/>
        <v>1132353</v>
      </c>
      <c r="AA119" s="147">
        <f t="shared" si="12"/>
        <v>0</v>
      </c>
      <c r="AB119" s="135">
        <v>0.47</v>
      </c>
      <c r="AC119" s="136">
        <v>0.18</v>
      </c>
      <c r="AD119" s="137" t="s">
        <v>63</v>
      </c>
      <c r="AE119" s="138">
        <v>15000</v>
      </c>
      <c r="AF119" s="139">
        <f t="shared" si="13"/>
        <v>16985.295</v>
      </c>
      <c r="AG119" s="139">
        <f t="shared" si="14"/>
        <v>24264.7071428571</v>
      </c>
      <c r="AH119" s="140" t="s">
        <v>60</v>
      </c>
      <c r="AI119" s="137" t="s">
        <v>63</v>
      </c>
      <c r="AJ119" s="140" t="s">
        <v>60</v>
      </c>
      <c r="AK119" s="137" t="s">
        <v>49</v>
      </c>
      <c r="AL119" s="122" t="s">
        <v>93</v>
      </c>
      <c r="AM119" s="90"/>
      <c r="AN119" s="142">
        <f t="shared" si="15"/>
        <v>2</v>
      </c>
      <c r="AO119" s="125" t="s">
        <v>65</v>
      </c>
      <c r="AP119" s="126" t="s">
        <v>65</v>
      </c>
      <c r="AQ119" s="126" t="s">
        <v>65</v>
      </c>
      <c r="AR119" s="126" t="s">
        <v>65</v>
      </c>
      <c r="AS119" s="126" t="s">
        <v>65</v>
      </c>
      <c r="AT119" s="90"/>
      <c r="BD119" s="90"/>
    </row>
    <row r="120" ht="39" customHeight="1" spans="2:56">
      <c r="B120" s="90"/>
      <c r="C120" s="118" t="s">
        <v>54</v>
      </c>
      <c r="D120" s="92">
        <v>78021</v>
      </c>
      <c r="E120" s="119" t="s">
        <v>512</v>
      </c>
      <c r="F120" s="120" t="str">
        <f t="shared" si="8"/>
        <v>✅On Non Prioritized ❄️ 👻 📞 Inactive 💤 Inactive 💤 👻 🛠️</v>
      </c>
      <c r="G120" s="121" t="s">
        <v>513</v>
      </c>
      <c r="H120" s="122" t="s">
        <v>57</v>
      </c>
      <c r="I120" s="123" t="s">
        <v>514</v>
      </c>
      <c r="J120" s="122">
        <v>5491126274744</v>
      </c>
      <c r="K120" s="122" t="s">
        <v>515</v>
      </c>
      <c r="L120" s="124" t="s">
        <v>60</v>
      </c>
      <c r="M120" s="124">
        <v>45981</v>
      </c>
      <c r="N120" s="126" t="s">
        <v>61</v>
      </c>
      <c r="O120" s="126" t="s">
        <v>72</v>
      </c>
      <c r="P120" s="127"/>
      <c r="Q120" s="90"/>
      <c r="R120" s="128">
        <v>0.23</v>
      </c>
      <c r="S120" s="129">
        <v>0</v>
      </c>
      <c r="T120" s="130" t="str">
        <f>IF(U120="","","#"&amp;(COUNTIF($U$4:$U$254,"&gt;"&amp;U120)+COUNTIF($U$4:U120,U120)))</f>
        <v>#130</v>
      </c>
      <c r="U120" s="138">
        <v>868300</v>
      </c>
      <c r="V120" s="132">
        <f t="shared" si="9"/>
        <v>620.214285714286</v>
      </c>
      <c r="W120" s="129">
        <v>0</v>
      </c>
      <c r="X120" s="138">
        <v>21178</v>
      </c>
      <c r="Y120" s="132">
        <f t="shared" si="10"/>
        <v>15.1271428571429</v>
      </c>
      <c r="Z120" s="146">
        <f t="shared" si="11"/>
        <v>868300</v>
      </c>
      <c r="AA120" s="147">
        <f t="shared" si="12"/>
        <v>0</v>
      </c>
      <c r="AB120" s="135">
        <v>0.71</v>
      </c>
      <c r="AC120" s="136">
        <v>0.17</v>
      </c>
      <c r="AD120" s="137" t="s">
        <v>73</v>
      </c>
      <c r="AE120" s="148">
        <v>0</v>
      </c>
      <c r="AF120" s="139">
        <f t="shared" si="13"/>
        <v>13024.5</v>
      </c>
      <c r="AG120" s="139">
        <f t="shared" si="14"/>
        <v>18606.4285714286</v>
      </c>
      <c r="AH120" s="149" t="s">
        <v>74</v>
      </c>
      <c r="AI120" s="137" t="s">
        <v>73</v>
      </c>
      <c r="AJ120" s="149" t="s">
        <v>74</v>
      </c>
      <c r="AK120" s="137" t="s">
        <v>49</v>
      </c>
      <c r="AL120" s="122" t="s">
        <v>61</v>
      </c>
      <c r="AM120" s="90"/>
      <c r="AN120" s="142">
        <f t="shared" si="15"/>
        <v>2</v>
      </c>
      <c r="AO120" s="125" t="s">
        <v>65</v>
      </c>
      <c r="AP120" s="126" t="s">
        <v>65</v>
      </c>
      <c r="AQ120" s="126" t="s">
        <v>65</v>
      </c>
      <c r="AR120" s="126" t="s">
        <v>65</v>
      </c>
      <c r="AS120" s="126" t="s">
        <v>65</v>
      </c>
      <c r="AT120" s="90"/>
      <c r="BD120" s="90"/>
    </row>
    <row r="121" ht="39" customHeight="1" spans="2:56">
      <c r="B121" s="90"/>
      <c r="C121" s="118" t="s">
        <v>54</v>
      </c>
      <c r="D121" s="92">
        <v>74739</v>
      </c>
      <c r="E121" s="119" t="s">
        <v>516</v>
      </c>
      <c r="F121" s="120" t="str">
        <f t="shared" si="8"/>
        <v>✅On Prioritized 🔥 🤝 📞 Active 🚀 Active 🚀 ⌛ 🛠️</v>
      </c>
      <c r="G121" s="121" t="s">
        <v>241</v>
      </c>
      <c r="H121" s="122" t="s">
        <v>68</v>
      </c>
      <c r="I121" s="123" t="s">
        <v>369</v>
      </c>
      <c r="J121" s="122">
        <v>541156372096</v>
      </c>
      <c r="K121" s="122" t="s">
        <v>517</v>
      </c>
      <c r="L121" s="124" t="s">
        <v>60</v>
      </c>
      <c r="M121" s="124">
        <v>46155</v>
      </c>
      <c r="N121" s="126" t="s">
        <v>71</v>
      </c>
      <c r="O121" s="126" t="s">
        <v>72</v>
      </c>
      <c r="P121" s="127"/>
      <c r="Q121" s="90"/>
      <c r="R121" s="128">
        <v>0.25</v>
      </c>
      <c r="S121" s="129">
        <v>0</v>
      </c>
      <c r="T121" s="130" t="str">
        <f>IF(U121="","","#"&amp;(COUNTIF($U$4:$U$254,"&gt;"&amp;U121)+COUNTIF($U$4:U121,U121)))</f>
        <v>#164</v>
      </c>
      <c r="U121" s="138">
        <v>636865</v>
      </c>
      <c r="V121" s="132">
        <f t="shared" si="9"/>
        <v>454.903571428571</v>
      </c>
      <c r="W121" s="129">
        <v>0</v>
      </c>
      <c r="X121" s="138">
        <v>11793</v>
      </c>
      <c r="Y121" s="132">
        <f t="shared" si="10"/>
        <v>8.42357142857143</v>
      </c>
      <c r="Z121" s="146">
        <f t="shared" si="11"/>
        <v>636865</v>
      </c>
      <c r="AA121" s="147">
        <f t="shared" si="12"/>
        <v>0</v>
      </c>
      <c r="AB121" s="135">
        <v>0.67</v>
      </c>
      <c r="AC121" s="136">
        <v>0.23</v>
      </c>
      <c r="AD121" s="137" t="s">
        <v>63</v>
      </c>
      <c r="AE121" s="138">
        <v>50000</v>
      </c>
      <c r="AF121" s="139">
        <f t="shared" si="13"/>
        <v>9552.975</v>
      </c>
      <c r="AG121" s="139">
        <f t="shared" si="14"/>
        <v>13647.1071428571</v>
      </c>
      <c r="AH121" s="140" t="s">
        <v>60</v>
      </c>
      <c r="AI121" s="137" t="s">
        <v>63</v>
      </c>
      <c r="AJ121" s="140" t="s">
        <v>60</v>
      </c>
      <c r="AK121" s="137" t="s">
        <v>49</v>
      </c>
      <c r="AL121" s="122" t="s">
        <v>64</v>
      </c>
      <c r="AM121" s="90"/>
      <c r="AN121" s="142">
        <f t="shared" si="15"/>
        <v>2</v>
      </c>
      <c r="AO121" s="125" t="s">
        <v>65</v>
      </c>
      <c r="AP121" s="126" t="s">
        <v>65</v>
      </c>
      <c r="AQ121" s="126" t="s">
        <v>65</v>
      </c>
      <c r="AR121" s="126" t="s">
        <v>65</v>
      </c>
      <c r="AS121" s="126" t="s">
        <v>65</v>
      </c>
      <c r="AT121" s="90"/>
      <c r="BD121" s="90"/>
    </row>
    <row r="122" ht="39" customHeight="1" spans="2:56">
      <c r="B122" s="90"/>
      <c r="C122" s="118" t="s">
        <v>54</v>
      </c>
      <c r="D122" s="92">
        <v>84641</v>
      </c>
      <c r="E122" s="119" t="s">
        <v>518</v>
      </c>
      <c r="F122" s="120" t="str">
        <f t="shared" si="8"/>
        <v>✅On Prioritized 🔥 🤝 📞 Inactive 💤 Inactive 💤 👻 🛠️</v>
      </c>
      <c r="G122" s="121" t="s">
        <v>241</v>
      </c>
      <c r="H122" s="122" t="s">
        <v>68</v>
      </c>
      <c r="I122" s="123" t="s">
        <v>519</v>
      </c>
      <c r="J122" s="122">
        <v>5491134235555</v>
      </c>
      <c r="K122" s="122" t="s">
        <v>520</v>
      </c>
      <c r="L122" s="124" t="s">
        <v>60</v>
      </c>
      <c r="M122" s="124">
        <v>46149</v>
      </c>
      <c r="N122" s="126" t="s">
        <v>71</v>
      </c>
      <c r="O122" s="126" t="s">
        <v>72</v>
      </c>
      <c r="P122" s="127" t="s">
        <v>521</v>
      </c>
      <c r="Q122" s="90"/>
      <c r="R122" s="128">
        <v>0.21</v>
      </c>
      <c r="S122" s="129">
        <v>0</v>
      </c>
      <c r="T122" s="130" t="str">
        <f>IF(U122="","","#"&amp;(COUNTIF($U$4:$U$254,"&gt;"&amp;U122)+COUNTIF($U$4:U122,U122)))</f>
        <v>#88</v>
      </c>
      <c r="U122" s="138">
        <v>1155700</v>
      </c>
      <c r="V122" s="132">
        <f t="shared" si="9"/>
        <v>825.5</v>
      </c>
      <c r="W122" s="129">
        <v>0</v>
      </c>
      <c r="X122" s="138">
        <v>21012</v>
      </c>
      <c r="Y122" s="132">
        <f t="shared" si="10"/>
        <v>15.0085714285714</v>
      </c>
      <c r="Z122" s="146">
        <f t="shared" si="11"/>
        <v>1155700</v>
      </c>
      <c r="AA122" s="147">
        <f t="shared" si="12"/>
        <v>0</v>
      </c>
      <c r="AB122" s="135">
        <v>0.57</v>
      </c>
      <c r="AC122" s="136">
        <v>0.2</v>
      </c>
      <c r="AD122" s="137" t="s">
        <v>73</v>
      </c>
      <c r="AE122" s="148">
        <v>0</v>
      </c>
      <c r="AF122" s="139">
        <f t="shared" si="13"/>
        <v>17335.5</v>
      </c>
      <c r="AG122" s="139">
        <f t="shared" si="14"/>
        <v>24765</v>
      </c>
      <c r="AH122" s="149" t="s">
        <v>74</v>
      </c>
      <c r="AI122" s="137" t="s">
        <v>73</v>
      </c>
      <c r="AJ122" s="149" t="s">
        <v>74</v>
      </c>
      <c r="AK122" s="137" t="s">
        <v>49</v>
      </c>
      <c r="AL122" s="122" t="s">
        <v>61</v>
      </c>
      <c r="AM122" s="90"/>
      <c r="AN122" s="142">
        <f t="shared" si="15"/>
        <v>2</v>
      </c>
      <c r="AO122" s="125" t="s">
        <v>65</v>
      </c>
      <c r="AP122" s="126" t="s">
        <v>65</v>
      </c>
      <c r="AQ122" s="126" t="s">
        <v>65</v>
      </c>
      <c r="AR122" s="126" t="s">
        <v>65</v>
      </c>
      <c r="AS122" s="126" t="s">
        <v>65</v>
      </c>
      <c r="AT122" s="90"/>
      <c r="BD122" s="90"/>
    </row>
    <row r="123" ht="39" customHeight="1" spans="2:56">
      <c r="B123" s="90"/>
      <c r="C123" s="118" t="s">
        <v>54</v>
      </c>
      <c r="D123" s="92">
        <v>73890</v>
      </c>
      <c r="E123" s="119" t="s">
        <v>522</v>
      </c>
      <c r="F123" s="120" t="str">
        <f t="shared" si="8"/>
        <v>✅On Non Prioritized ❄️ 👻 📞 Inactive 💤 Inactive 💤 👻 🛠️</v>
      </c>
      <c r="G123" s="121" t="s">
        <v>206</v>
      </c>
      <c r="H123" s="122" t="s">
        <v>57</v>
      </c>
      <c r="I123" s="123" t="s">
        <v>523</v>
      </c>
      <c r="J123" s="122">
        <v>5491130035092</v>
      </c>
      <c r="K123" s="122" t="s">
        <v>524</v>
      </c>
      <c r="L123" s="124" t="s">
        <v>60</v>
      </c>
      <c r="M123" s="124">
        <v>45972</v>
      </c>
      <c r="N123" s="126" t="s">
        <v>61</v>
      </c>
      <c r="O123" s="126" t="s">
        <v>72</v>
      </c>
      <c r="P123" s="127"/>
      <c r="Q123" s="90"/>
      <c r="R123" s="128">
        <v>0.22</v>
      </c>
      <c r="S123" s="129">
        <v>0</v>
      </c>
      <c r="T123" s="130" t="str">
        <f>IF(U123="","","#"&amp;(COUNTIF($U$4:$U$254,"&gt;"&amp;U123)+COUNTIF($U$4:U123,U123)))</f>
        <v>#84</v>
      </c>
      <c r="U123" s="138">
        <v>1196900</v>
      </c>
      <c r="V123" s="132">
        <f t="shared" si="9"/>
        <v>854.928571428571</v>
      </c>
      <c r="W123" s="129">
        <v>0</v>
      </c>
      <c r="X123" s="138">
        <v>20636</v>
      </c>
      <c r="Y123" s="132">
        <f t="shared" si="10"/>
        <v>14.74</v>
      </c>
      <c r="Z123" s="146">
        <f t="shared" si="11"/>
        <v>1196900</v>
      </c>
      <c r="AA123" s="147">
        <f t="shared" si="12"/>
        <v>0</v>
      </c>
      <c r="AB123" s="135">
        <v>0.52</v>
      </c>
      <c r="AC123" s="136">
        <v>0.1</v>
      </c>
      <c r="AD123" s="137" t="s">
        <v>73</v>
      </c>
      <c r="AE123" s="148">
        <v>0</v>
      </c>
      <c r="AF123" s="139">
        <f t="shared" si="13"/>
        <v>17953.5</v>
      </c>
      <c r="AG123" s="139">
        <f t="shared" si="14"/>
        <v>25647.8571428571</v>
      </c>
      <c r="AH123" s="149" t="s">
        <v>74</v>
      </c>
      <c r="AI123" s="137" t="s">
        <v>73</v>
      </c>
      <c r="AJ123" s="149" t="s">
        <v>74</v>
      </c>
      <c r="AK123" s="137" t="s">
        <v>49</v>
      </c>
      <c r="AL123" s="122" t="s">
        <v>61</v>
      </c>
      <c r="AM123" s="90"/>
      <c r="AN123" s="142">
        <f t="shared" si="15"/>
        <v>2</v>
      </c>
      <c r="AO123" s="125" t="s">
        <v>65</v>
      </c>
      <c r="AP123" s="126" t="s">
        <v>65</v>
      </c>
      <c r="AQ123" s="126" t="s">
        <v>65</v>
      </c>
      <c r="AR123" s="126" t="s">
        <v>65</v>
      </c>
      <c r="AS123" s="126" t="s">
        <v>65</v>
      </c>
      <c r="AT123" s="90"/>
      <c r="BD123" s="90"/>
    </row>
    <row r="124" ht="39" customHeight="1" spans="2:56">
      <c r="B124" s="90"/>
      <c r="C124" s="118" t="s">
        <v>54</v>
      </c>
      <c r="D124" s="92">
        <v>18792</v>
      </c>
      <c r="E124" s="119" t="s">
        <v>525</v>
      </c>
      <c r="F124" s="120" t="str">
        <f t="shared" si="8"/>
        <v>✅On Non Prioritized ❄️ 🤝 📞 Inactive 💤 Inactive 💤 ✅ 🛠️</v>
      </c>
      <c r="G124" s="121" t="s">
        <v>124</v>
      </c>
      <c r="H124" s="122" t="s">
        <v>57</v>
      </c>
      <c r="I124" s="123" t="s">
        <v>526</v>
      </c>
      <c r="J124" s="122">
        <v>5491156620203</v>
      </c>
      <c r="K124" s="122" t="s">
        <v>527</v>
      </c>
      <c r="L124" s="124" t="s">
        <v>60</v>
      </c>
      <c r="M124" s="124">
        <v>46164</v>
      </c>
      <c r="N124" s="126" t="s">
        <v>71</v>
      </c>
      <c r="O124" s="126" t="s">
        <v>72</v>
      </c>
      <c r="P124" s="127"/>
      <c r="Q124" s="90"/>
      <c r="R124" s="128">
        <v>0.25</v>
      </c>
      <c r="S124" s="129">
        <v>0</v>
      </c>
      <c r="T124" s="130" t="str">
        <f>IF(U124="","","#"&amp;(COUNTIF($U$4:$U$254,"&gt;"&amp;U124)+COUNTIF($U$4:U124,U124)))</f>
        <v>#71</v>
      </c>
      <c r="U124" s="138">
        <v>1333900</v>
      </c>
      <c r="V124" s="132">
        <f t="shared" si="9"/>
        <v>952.785714285714</v>
      </c>
      <c r="W124" s="129">
        <v>0</v>
      </c>
      <c r="X124" s="138">
        <v>40421</v>
      </c>
      <c r="Y124" s="132">
        <f t="shared" si="10"/>
        <v>28.8721428571429</v>
      </c>
      <c r="Z124" s="146">
        <f t="shared" si="11"/>
        <v>1333900</v>
      </c>
      <c r="AA124" s="147">
        <f t="shared" si="12"/>
        <v>0</v>
      </c>
      <c r="AB124" s="135">
        <v>0.71</v>
      </c>
      <c r="AC124" s="136">
        <v>0.21</v>
      </c>
      <c r="AD124" s="137" t="s">
        <v>73</v>
      </c>
      <c r="AE124" s="148">
        <v>0</v>
      </c>
      <c r="AF124" s="139">
        <f t="shared" si="13"/>
        <v>20008.5</v>
      </c>
      <c r="AG124" s="139">
        <f t="shared" si="14"/>
        <v>28583.5714285714</v>
      </c>
      <c r="AH124" s="149" t="s">
        <v>74</v>
      </c>
      <c r="AI124" s="137" t="s">
        <v>73</v>
      </c>
      <c r="AJ124" s="149" t="s">
        <v>74</v>
      </c>
      <c r="AK124" s="137" t="s">
        <v>49</v>
      </c>
      <c r="AL124" s="122" t="s">
        <v>160</v>
      </c>
      <c r="AM124" s="90"/>
      <c r="AN124" s="142">
        <f t="shared" si="15"/>
        <v>2</v>
      </c>
      <c r="AO124" s="125" t="s">
        <v>65</v>
      </c>
      <c r="AP124" s="126" t="s">
        <v>65</v>
      </c>
      <c r="AQ124" s="126" t="s">
        <v>65</v>
      </c>
      <c r="AR124" s="126" t="s">
        <v>65</v>
      </c>
      <c r="AS124" s="126" t="s">
        <v>65</v>
      </c>
      <c r="AT124" s="90"/>
      <c r="BD124" s="90"/>
    </row>
    <row r="125" ht="39" customHeight="1" spans="2:56">
      <c r="B125" s="90"/>
      <c r="C125" s="118" t="s">
        <v>54</v>
      </c>
      <c r="D125" s="92">
        <v>93272</v>
      </c>
      <c r="E125" s="119" t="s">
        <v>528</v>
      </c>
      <c r="F125" s="120" t="str">
        <f t="shared" si="8"/>
        <v>⚠️W1 Non Prioritized ❄️ 🤝 📞 Inactive 💤 Active 🚀 ⌛ 🛠️</v>
      </c>
      <c r="G125" s="121" t="s">
        <v>210</v>
      </c>
      <c r="H125" s="122" t="s">
        <v>57</v>
      </c>
      <c r="I125" s="123" t="s">
        <v>529</v>
      </c>
      <c r="J125" s="122">
        <v>5493624155834</v>
      </c>
      <c r="K125" s="122" t="s">
        <v>530</v>
      </c>
      <c r="L125" s="124" t="s">
        <v>60</v>
      </c>
      <c r="M125" s="124">
        <v>46148</v>
      </c>
      <c r="N125" s="126" t="s">
        <v>71</v>
      </c>
      <c r="O125" s="126" t="s">
        <v>72</v>
      </c>
      <c r="P125" s="127"/>
      <c r="Q125" s="90"/>
      <c r="R125" s="128">
        <v>0.2</v>
      </c>
      <c r="S125" s="129">
        <v>0</v>
      </c>
      <c r="T125" s="130" t="str">
        <f>IF(U125="","","#"&amp;(COUNTIF($U$4:$U$254,"&gt;"&amp;U125)+COUNTIF($U$4:U125,U125)))</f>
        <v>#102</v>
      </c>
      <c r="U125" s="138">
        <v>1047124</v>
      </c>
      <c r="V125" s="132">
        <f t="shared" si="9"/>
        <v>747.945714285714</v>
      </c>
      <c r="W125" s="129">
        <v>0</v>
      </c>
      <c r="X125" s="138">
        <v>45527</v>
      </c>
      <c r="Y125" s="132">
        <f t="shared" si="10"/>
        <v>32.5192857142857</v>
      </c>
      <c r="Z125" s="146">
        <f t="shared" si="11"/>
        <v>1047124</v>
      </c>
      <c r="AA125" s="147">
        <f t="shared" si="12"/>
        <v>0</v>
      </c>
      <c r="AB125" s="135">
        <v>0.81</v>
      </c>
      <c r="AC125" s="136">
        <v>0.15</v>
      </c>
      <c r="AD125" s="137" t="s">
        <v>73</v>
      </c>
      <c r="AE125" s="148">
        <v>0</v>
      </c>
      <c r="AF125" s="139">
        <f t="shared" si="13"/>
        <v>15706.86</v>
      </c>
      <c r="AG125" s="139">
        <f t="shared" si="14"/>
        <v>22438.3714285714</v>
      </c>
      <c r="AH125" s="149" t="s">
        <v>74</v>
      </c>
      <c r="AI125" s="137" t="s">
        <v>63</v>
      </c>
      <c r="AJ125" s="140" t="s">
        <v>60</v>
      </c>
      <c r="AK125" s="137" t="s">
        <v>50</v>
      </c>
      <c r="AL125" s="122" t="s">
        <v>64</v>
      </c>
      <c r="AM125" s="90"/>
      <c r="AN125" s="142">
        <f t="shared" si="15"/>
        <v>2</v>
      </c>
      <c r="AO125" s="125" t="s">
        <v>65</v>
      </c>
      <c r="AP125" s="126" t="s">
        <v>65</v>
      </c>
      <c r="AQ125" s="126" t="s">
        <v>65</v>
      </c>
      <c r="AR125" s="126" t="s">
        <v>65</v>
      </c>
      <c r="AS125" s="126" t="s">
        <v>65</v>
      </c>
      <c r="AT125" s="90"/>
      <c r="BD125" s="90"/>
    </row>
    <row r="126" ht="39" customHeight="1" spans="2:56">
      <c r="B126" s="90"/>
      <c r="C126" s="118" t="s">
        <v>54</v>
      </c>
      <c r="D126" s="92">
        <v>73175</v>
      </c>
      <c r="E126" s="119" t="s">
        <v>531</v>
      </c>
      <c r="F126" s="120" t="str">
        <f t="shared" si="8"/>
        <v>✅On Non Prioritized ❄️ 🤝 📞 Active 🚀 Active 🚀 ⏳ 🛠️</v>
      </c>
      <c r="G126" s="121" t="s">
        <v>532</v>
      </c>
      <c r="H126" s="122" t="s">
        <v>57</v>
      </c>
      <c r="I126" s="123" t="s">
        <v>533</v>
      </c>
      <c r="J126" s="122">
        <v>5491161045566</v>
      </c>
      <c r="K126" s="122" t="s">
        <v>534</v>
      </c>
      <c r="L126" s="124" t="s">
        <v>60</v>
      </c>
      <c r="M126" s="124">
        <v>46161</v>
      </c>
      <c r="N126" s="126" t="s">
        <v>71</v>
      </c>
      <c r="O126" s="126" t="s">
        <v>72</v>
      </c>
      <c r="P126" s="127"/>
      <c r="Q126" s="90"/>
      <c r="R126" s="128">
        <v>0.21</v>
      </c>
      <c r="S126" s="129">
        <v>0</v>
      </c>
      <c r="T126" s="130" t="str">
        <f>IF(U126="","","#"&amp;(COUNTIF($U$4:$U$254,"&gt;"&amp;U126)+COUNTIF($U$4:U126,U126)))</f>
        <v>#116</v>
      </c>
      <c r="U126" s="138">
        <v>976535</v>
      </c>
      <c r="V126" s="132">
        <f t="shared" si="9"/>
        <v>697.525</v>
      </c>
      <c r="W126" s="129">
        <v>0</v>
      </c>
      <c r="X126" s="138">
        <v>36167</v>
      </c>
      <c r="Y126" s="132">
        <f t="shared" si="10"/>
        <v>25.8335714285714</v>
      </c>
      <c r="Z126" s="146">
        <f t="shared" si="11"/>
        <v>976535</v>
      </c>
      <c r="AA126" s="147">
        <f t="shared" si="12"/>
        <v>0</v>
      </c>
      <c r="AB126" s="135">
        <v>0.78</v>
      </c>
      <c r="AC126" s="136">
        <v>0.15</v>
      </c>
      <c r="AD126" s="137" t="s">
        <v>63</v>
      </c>
      <c r="AE126" s="138">
        <v>0</v>
      </c>
      <c r="AF126" s="139">
        <f t="shared" si="13"/>
        <v>14648.025</v>
      </c>
      <c r="AG126" s="139">
        <f t="shared" si="14"/>
        <v>20925.75</v>
      </c>
      <c r="AH126" s="140" t="s">
        <v>60</v>
      </c>
      <c r="AI126" s="137" t="s">
        <v>63</v>
      </c>
      <c r="AJ126" s="149" t="s">
        <v>74</v>
      </c>
      <c r="AK126" s="137" t="s">
        <v>49</v>
      </c>
      <c r="AL126" s="122" t="s">
        <v>105</v>
      </c>
      <c r="AM126" s="90"/>
      <c r="AN126" s="142">
        <f t="shared" si="15"/>
        <v>2</v>
      </c>
      <c r="AO126" s="125" t="s">
        <v>65</v>
      </c>
      <c r="AP126" s="126" t="s">
        <v>65</v>
      </c>
      <c r="AQ126" s="126" t="s">
        <v>65</v>
      </c>
      <c r="AR126" s="126" t="s">
        <v>65</v>
      </c>
      <c r="AS126" s="126" t="s">
        <v>65</v>
      </c>
      <c r="AT126" s="90"/>
      <c r="BD126" s="90"/>
    </row>
    <row r="127" ht="39" customHeight="1" spans="2:56">
      <c r="B127" s="90"/>
      <c r="C127" s="118" t="s">
        <v>54</v>
      </c>
      <c r="D127" s="92">
        <v>74478</v>
      </c>
      <c r="E127" s="119" t="s">
        <v>535</v>
      </c>
      <c r="F127" s="120" t="str">
        <f t="shared" si="8"/>
        <v>✅On Non Prioritized ❄️ 🤝 📞 Active 🚀 Inactive 💤 ⌛ 🛠️</v>
      </c>
      <c r="G127" s="121" t="s">
        <v>221</v>
      </c>
      <c r="H127" s="122" t="s">
        <v>57</v>
      </c>
      <c r="I127" s="123" t="s">
        <v>536</v>
      </c>
      <c r="J127" s="122">
        <v>5491125366684</v>
      </c>
      <c r="K127" s="122" t="s">
        <v>537</v>
      </c>
      <c r="L127" s="124" t="s">
        <v>60</v>
      </c>
      <c r="M127" s="124">
        <v>46149</v>
      </c>
      <c r="N127" s="126" t="s">
        <v>71</v>
      </c>
      <c r="O127" s="126" t="s">
        <v>72</v>
      </c>
      <c r="P127" s="127"/>
      <c r="Q127" s="90"/>
      <c r="R127" s="128">
        <v>0.18</v>
      </c>
      <c r="S127" s="129">
        <v>0</v>
      </c>
      <c r="T127" s="130" t="str">
        <f>IF(U127="","","#"&amp;(COUNTIF($U$4:$U$254,"&gt;"&amp;U127)+COUNTIF($U$4:U127,U127)))</f>
        <v>#139</v>
      </c>
      <c r="U127" s="138">
        <v>814820</v>
      </c>
      <c r="V127" s="132">
        <f t="shared" si="9"/>
        <v>582.014285714286</v>
      </c>
      <c r="W127" s="129">
        <v>0</v>
      </c>
      <c r="X127" s="138">
        <v>29100</v>
      </c>
      <c r="Y127" s="132">
        <f t="shared" si="10"/>
        <v>20.7857142857143</v>
      </c>
      <c r="Z127" s="146">
        <f t="shared" si="11"/>
        <v>814820</v>
      </c>
      <c r="AA127" s="147">
        <f t="shared" si="12"/>
        <v>0</v>
      </c>
      <c r="AB127" s="135">
        <v>0.89</v>
      </c>
      <c r="AC127" s="136">
        <v>0.07</v>
      </c>
      <c r="AD127" s="137" t="s">
        <v>63</v>
      </c>
      <c r="AE127" s="138">
        <v>18398</v>
      </c>
      <c r="AF127" s="139">
        <f t="shared" si="13"/>
        <v>12222.3</v>
      </c>
      <c r="AG127" s="139">
        <f t="shared" si="14"/>
        <v>17460.4285714286</v>
      </c>
      <c r="AH127" s="140" t="s">
        <v>60</v>
      </c>
      <c r="AI127" s="137" t="s">
        <v>73</v>
      </c>
      <c r="AJ127" s="149" t="s">
        <v>74</v>
      </c>
      <c r="AK127" s="137" t="s">
        <v>49</v>
      </c>
      <c r="AL127" s="122" t="s">
        <v>64</v>
      </c>
      <c r="AM127" s="90"/>
      <c r="AN127" s="142">
        <f t="shared" si="15"/>
        <v>2</v>
      </c>
      <c r="AO127" s="125" t="s">
        <v>65</v>
      </c>
      <c r="AP127" s="126" t="s">
        <v>65</v>
      </c>
      <c r="AQ127" s="126" t="s">
        <v>65</v>
      </c>
      <c r="AR127" s="126" t="s">
        <v>65</v>
      </c>
      <c r="AS127" s="126" t="s">
        <v>65</v>
      </c>
      <c r="AT127" s="90"/>
      <c r="BD127" s="90"/>
    </row>
    <row r="128" ht="39" customHeight="1" spans="2:56">
      <c r="B128" s="90"/>
      <c r="C128" s="118" t="s">
        <v>54</v>
      </c>
      <c r="D128" s="92">
        <v>72481</v>
      </c>
      <c r="E128" s="119" t="s">
        <v>538</v>
      </c>
      <c r="F128" s="120" t="str">
        <f t="shared" si="8"/>
        <v>✅On Non Prioritized ❄️ 🤝 📞 Active 🚀 Inactive 💤 ✅ 🛠️</v>
      </c>
      <c r="G128" s="121" t="s">
        <v>539</v>
      </c>
      <c r="H128" s="122" t="s">
        <v>57</v>
      </c>
      <c r="I128" s="123" t="s">
        <v>540</v>
      </c>
      <c r="J128" s="122">
        <v>5491159398005</v>
      </c>
      <c r="K128" s="122" t="s">
        <v>541</v>
      </c>
      <c r="L128" s="124" t="s">
        <v>60</v>
      </c>
      <c r="M128" s="124">
        <v>46174</v>
      </c>
      <c r="N128" s="126" t="s">
        <v>71</v>
      </c>
      <c r="O128" s="126" t="s">
        <v>72</v>
      </c>
      <c r="P128" s="127" t="s">
        <v>542</v>
      </c>
      <c r="Q128" s="90"/>
      <c r="R128" s="128">
        <v>0.23</v>
      </c>
      <c r="S128" s="129">
        <v>0</v>
      </c>
      <c r="T128" s="130" t="str">
        <f>IF(U128="","","#"&amp;(COUNTIF($U$4:$U$254,"&gt;"&amp;U128)+COUNTIF($U$4:U128,U128)))</f>
        <v>#87</v>
      </c>
      <c r="U128" s="138">
        <v>1166000</v>
      </c>
      <c r="V128" s="132">
        <f t="shared" si="9"/>
        <v>832.857142857143</v>
      </c>
      <c r="W128" s="129">
        <v>0</v>
      </c>
      <c r="X128" s="138">
        <v>18218</v>
      </c>
      <c r="Y128" s="132">
        <f t="shared" si="10"/>
        <v>13.0128571428571</v>
      </c>
      <c r="Z128" s="146">
        <f t="shared" si="11"/>
        <v>1166000</v>
      </c>
      <c r="AA128" s="147">
        <f t="shared" si="12"/>
        <v>0</v>
      </c>
      <c r="AB128" s="135">
        <v>0.65</v>
      </c>
      <c r="AC128" s="136">
        <v>0.26</v>
      </c>
      <c r="AD128" s="137" t="s">
        <v>63</v>
      </c>
      <c r="AE128" s="138">
        <v>16797</v>
      </c>
      <c r="AF128" s="139">
        <f t="shared" si="13"/>
        <v>17490</v>
      </c>
      <c r="AG128" s="139">
        <f t="shared" si="14"/>
        <v>24985.7142857143</v>
      </c>
      <c r="AH128" s="140" t="s">
        <v>60</v>
      </c>
      <c r="AI128" s="137" t="s">
        <v>73</v>
      </c>
      <c r="AJ128" s="149" t="s">
        <v>74</v>
      </c>
      <c r="AK128" s="137" t="s">
        <v>49</v>
      </c>
      <c r="AL128" s="122" t="s">
        <v>160</v>
      </c>
      <c r="AM128" s="90"/>
      <c r="AN128" s="142">
        <f t="shared" si="15"/>
        <v>2</v>
      </c>
      <c r="AO128" s="125" t="s">
        <v>65</v>
      </c>
      <c r="AP128" s="126" t="s">
        <v>65</v>
      </c>
      <c r="AQ128" s="126" t="s">
        <v>65</v>
      </c>
      <c r="AR128" s="126" t="s">
        <v>65</v>
      </c>
      <c r="AS128" s="126" t="s">
        <v>65</v>
      </c>
      <c r="AT128" s="90"/>
      <c r="BD128" s="90"/>
    </row>
    <row r="129" ht="39" customHeight="1" spans="2:56">
      <c r="B129" s="90"/>
      <c r="C129" s="118" t="s">
        <v>54</v>
      </c>
      <c r="D129" s="92">
        <v>83972</v>
      </c>
      <c r="E129" s="119" t="s">
        <v>543</v>
      </c>
      <c r="F129" s="120" t="str">
        <f t="shared" si="8"/>
        <v>✅On Non Prioritized ❄️ 🤝 💬 Inactive 💤 Inactive 💤 ✅ 🛠️</v>
      </c>
      <c r="G129" s="121" t="s">
        <v>338</v>
      </c>
      <c r="H129" s="122" t="s">
        <v>57</v>
      </c>
      <c r="I129" s="123" t="s">
        <v>544</v>
      </c>
      <c r="J129" s="122">
        <v>5491162287155</v>
      </c>
      <c r="K129" s="122" t="s">
        <v>545</v>
      </c>
      <c r="L129" s="124" t="s">
        <v>60</v>
      </c>
      <c r="M129" s="124">
        <v>46160</v>
      </c>
      <c r="N129" s="126" t="s">
        <v>71</v>
      </c>
      <c r="O129" s="126" t="s">
        <v>62</v>
      </c>
      <c r="P129" s="127"/>
      <c r="Q129" s="90"/>
      <c r="R129" s="128">
        <v>0.19</v>
      </c>
      <c r="S129" s="129">
        <v>0</v>
      </c>
      <c r="T129" s="130" t="str">
        <f>IF(U129="","","#"&amp;(COUNTIF($U$4:$U$254,"&gt;"&amp;U129)+COUNTIF($U$4:U129,U129)))</f>
        <v>#133</v>
      </c>
      <c r="U129" s="138">
        <v>849850</v>
      </c>
      <c r="V129" s="132">
        <f t="shared" si="9"/>
        <v>607.035714285714</v>
      </c>
      <c r="W129" s="129">
        <v>0</v>
      </c>
      <c r="X129" s="138">
        <v>12876</v>
      </c>
      <c r="Y129" s="132">
        <f t="shared" si="10"/>
        <v>9.19714285714286</v>
      </c>
      <c r="Z129" s="146">
        <f t="shared" si="11"/>
        <v>849850</v>
      </c>
      <c r="AA129" s="147">
        <f t="shared" si="12"/>
        <v>0</v>
      </c>
      <c r="AB129" s="135">
        <v>0.5</v>
      </c>
      <c r="AC129" s="136">
        <v>0.17</v>
      </c>
      <c r="AD129" s="137" t="s">
        <v>73</v>
      </c>
      <c r="AE129" s="148">
        <v>0</v>
      </c>
      <c r="AF129" s="139">
        <f t="shared" si="13"/>
        <v>12747.75</v>
      </c>
      <c r="AG129" s="139">
        <f t="shared" si="14"/>
        <v>18211.0714285714</v>
      </c>
      <c r="AH129" s="149" t="s">
        <v>74</v>
      </c>
      <c r="AI129" s="137" t="s">
        <v>73</v>
      </c>
      <c r="AJ129" s="149" t="s">
        <v>74</v>
      </c>
      <c r="AK129" s="137" t="s">
        <v>49</v>
      </c>
      <c r="AL129" s="122" t="s">
        <v>160</v>
      </c>
      <c r="AM129" s="90"/>
      <c r="AN129" s="142">
        <f t="shared" si="15"/>
        <v>2</v>
      </c>
      <c r="AO129" s="125" t="s">
        <v>65</v>
      </c>
      <c r="AP129" s="126" t="s">
        <v>65</v>
      </c>
      <c r="AQ129" s="126" t="s">
        <v>65</v>
      </c>
      <c r="AR129" s="126" t="s">
        <v>65</v>
      </c>
      <c r="AS129" s="126" t="s">
        <v>65</v>
      </c>
      <c r="AT129" s="90"/>
      <c r="BD129" s="90"/>
    </row>
    <row r="130" ht="39" customHeight="1" spans="2:56">
      <c r="B130" s="90"/>
      <c r="C130" s="118" t="s">
        <v>54</v>
      </c>
      <c r="D130" s="92">
        <v>97761</v>
      </c>
      <c r="E130" s="119" t="s">
        <v>546</v>
      </c>
      <c r="F130" s="120" t="str">
        <f t="shared" si="8"/>
        <v>✅On Non Prioritized ❄️ 🤝 💬 Active 🚀 Active 🚀 ✅ 🛠️</v>
      </c>
      <c r="G130" s="121" t="s">
        <v>124</v>
      </c>
      <c r="H130" s="122" t="s">
        <v>57</v>
      </c>
      <c r="I130" s="123" t="s">
        <v>547</v>
      </c>
      <c r="J130" s="122">
        <v>5491122567947</v>
      </c>
      <c r="K130" s="122" t="s">
        <v>548</v>
      </c>
      <c r="L130" s="124" t="s">
        <v>60</v>
      </c>
      <c r="M130" s="124">
        <v>46160</v>
      </c>
      <c r="N130" s="126" t="s">
        <v>71</v>
      </c>
      <c r="O130" s="126" t="s">
        <v>62</v>
      </c>
      <c r="P130" s="127"/>
      <c r="Q130" s="90"/>
      <c r="R130" s="128">
        <v>0.2</v>
      </c>
      <c r="S130" s="129">
        <v>0</v>
      </c>
      <c r="T130" s="130" t="str">
        <f>IF(U130="","","#"&amp;(COUNTIF($U$4:$U$254,"&gt;"&amp;U130)+COUNTIF($U$4:U130,U130)))</f>
        <v>#151</v>
      </c>
      <c r="U130" s="138">
        <v>738075</v>
      </c>
      <c r="V130" s="132">
        <f t="shared" si="9"/>
        <v>527.196428571429</v>
      </c>
      <c r="W130" s="129">
        <v>0</v>
      </c>
      <c r="X130" s="138">
        <v>14193</v>
      </c>
      <c r="Y130" s="132">
        <f t="shared" si="10"/>
        <v>10.1378571428571</v>
      </c>
      <c r="Z130" s="146">
        <f t="shared" si="11"/>
        <v>738075</v>
      </c>
      <c r="AA130" s="147">
        <f t="shared" si="12"/>
        <v>0</v>
      </c>
      <c r="AB130" s="135">
        <v>0.55</v>
      </c>
      <c r="AC130" s="136">
        <v>0.15</v>
      </c>
      <c r="AD130" s="137" t="s">
        <v>63</v>
      </c>
      <c r="AE130" s="138">
        <v>21000</v>
      </c>
      <c r="AF130" s="139">
        <f t="shared" si="13"/>
        <v>11071.125</v>
      </c>
      <c r="AG130" s="139">
        <f t="shared" si="14"/>
        <v>15815.8928571429</v>
      </c>
      <c r="AH130" s="140" t="s">
        <v>60</v>
      </c>
      <c r="AI130" s="137" t="s">
        <v>63</v>
      </c>
      <c r="AJ130" s="140" t="s">
        <v>60</v>
      </c>
      <c r="AK130" s="137" t="s">
        <v>49</v>
      </c>
      <c r="AL130" s="122" t="s">
        <v>160</v>
      </c>
      <c r="AM130" s="90"/>
      <c r="AN130" s="142">
        <f t="shared" si="15"/>
        <v>2</v>
      </c>
      <c r="AO130" s="125" t="s">
        <v>65</v>
      </c>
      <c r="AP130" s="126" t="s">
        <v>65</v>
      </c>
      <c r="AQ130" s="126" t="s">
        <v>65</v>
      </c>
      <c r="AR130" s="126" t="s">
        <v>65</v>
      </c>
      <c r="AS130" s="126" t="s">
        <v>65</v>
      </c>
      <c r="AT130" s="90"/>
      <c r="BD130" s="90"/>
    </row>
    <row r="131" ht="39" customHeight="1" spans="2:56">
      <c r="B131" s="90"/>
      <c r="C131" s="118" t="s">
        <v>54</v>
      </c>
      <c r="D131" s="92">
        <v>16747</v>
      </c>
      <c r="E131" s="119" t="s">
        <v>549</v>
      </c>
      <c r="F131" s="120" t="str">
        <f t="shared" si="8"/>
        <v>✅On Non Prioritized ❄️ 🤝 📞 Active 🚀 Active 🚀 ✅ 🛠️</v>
      </c>
      <c r="G131" s="121" t="s">
        <v>489</v>
      </c>
      <c r="H131" s="122" t="s">
        <v>57</v>
      </c>
      <c r="I131" s="123" t="s">
        <v>550</v>
      </c>
      <c r="J131" s="122">
        <v>5491148112865</v>
      </c>
      <c r="K131" s="122" t="s">
        <v>551</v>
      </c>
      <c r="L131" s="124" t="s">
        <v>60</v>
      </c>
      <c r="M131" s="124">
        <v>46170</v>
      </c>
      <c r="N131" s="126" t="s">
        <v>71</v>
      </c>
      <c r="O131" s="126" t="s">
        <v>72</v>
      </c>
      <c r="P131" s="127" t="s">
        <v>552</v>
      </c>
      <c r="Q131" s="90"/>
      <c r="R131" s="128">
        <v>0.23</v>
      </c>
      <c r="S131" s="129">
        <v>0</v>
      </c>
      <c r="T131" s="130" t="str">
        <f>IF(U131="","","#"&amp;(COUNTIF($U$4:$U$254,"&gt;"&amp;U131)+COUNTIF($U$4:U131,U131)))</f>
        <v>#77</v>
      </c>
      <c r="U131" s="138">
        <v>1282100</v>
      </c>
      <c r="V131" s="132">
        <f t="shared" si="9"/>
        <v>915.785714285714</v>
      </c>
      <c r="W131" s="129">
        <v>0</v>
      </c>
      <c r="X131" s="138">
        <v>30526</v>
      </c>
      <c r="Y131" s="132">
        <f t="shared" si="10"/>
        <v>21.8042857142857</v>
      </c>
      <c r="Z131" s="146">
        <f t="shared" si="11"/>
        <v>1282100</v>
      </c>
      <c r="AA131" s="147">
        <f t="shared" si="12"/>
        <v>0</v>
      </c>
      <c r="AB131" s="135">
        <v>0.64</v>
      </c>
      <c r="AC131" s="136">
        <v>0.2</v>
      </c>
      <c r="AD131" s="137" t="s">
        <v>63</v>
      </c>
      <c r="AE131" s="138">
        <v>33788</v>
      </c>
      <c r="AF131" s="139">
        <f t="shared" si="13"/>
        <v>19231.5</v>
      </c>
      <c r="AG131" s="139">
        <f t="shared" si="14"/>
        <v>27473.5714285714</v>
      </c>
      <c r="AH131" s="140" t="s">
        <v>60</v>
      </c>
      <c r="AI131" s="137" t="s">
        <v>63</v>
      </c>
      <c r="AJ131" s="140" t="s">
        <v>60</v>
      </c>
      <c r="AK131" s="137" t="s">
        <v>49</v>
      </c>
      <c r="AL131" s="122" t="s">
        <v>160</v>
      </c>
      <c r="AM131" s="90"/>
      <c r="AN131" s="142">
        <f t="shared" si="15"/>
        <v>2</v>
      </c>
      <c r="AO131" s="125" t="s">
        <v>65</v>
      </c>
      <c r="AP131" s="126" t="s">
        <v>65</v>
      </c>
      <c r="AQ131" s="126" t="s">
        <v>65</v>
      </c>
      <c r="AR131" s="126" t="s">
        <v>65</v>
      </c>
      <c r="AS131" s="126" t="s">
        <v>65</v>
      </c>
      <c r="AT131" s="90"/>
      <c r="BD131" s="90"/>
    </row>
    <row r="132" ht="39" customHeight="1" spans="2:56">
      <c r="B132" s="90"/>
      <c r="C132" s="118" t="s">
        <v>54</v>
      </c>
      <c r="D132" s="92">
        <v>82278</v>
      </c>
      <c r="E132" s="119" t="s">
        <v>553</v>
      </c>
      <c r="F132" s="120" t="str">
        <f t="shared" ref="F132:F195" si="16">AK132&amp;" "&amp;H132&amp;" "&amp;N132&amp;" "&amp;O132&amp;" "&amp;AD132&amp;" "&amp;AI132&amp;" "&amp;AL132&amp;" "&amp;AS132</f>
        <v>✅On Non Prioritized ❄️ 🤝 📞 Inactive 💤 Inactive 💤 ⌛ 🛠️</v>
      </c>
      <c r="G132" s="121" t="s">
        <v>554</v>
      </c>
      <c r="H132" s="122" t="s">
        <v>57</v>
      </c>
      <c r="I132" s="123" t="s">
        <v>555</v>
      </c>
      <c r="J132" s="122">
        <v>5491125343345</v>
      </c>
      <c r="K132" s="122" t="s">
        <v>556</v>
      </c>
      <c r="L132" s="124" t="s">
        <v>60</v>
      </c>
      <c r="M132" s="124">
        <v>46157</v>
      </c>
      <c r="N132" s="126" t="s">
        <v>71</v>
      </c>
      <c r="O132" s="126" t="s">
        <v>72</v>
      </c>
      <c r="P132" s="127"/>
      <c r="Q132" s="90"/>
      <c r="R132" s="128">
        <v>0.18</v>
      </c>
      <c r="S132" s="129">
        <v>0</v>
      </c>
      <c r="T132" s="130" t="str">
        <f>IF(U132="","","#"&amp;(COUNTIF($U$4:$U$254,"&gt;"&amp;U132)+COUNTIF($U$4:U132,U132)))</f>
        <v>#67</v>
      </c>
      <c r="U132" s="138">
        <v>1392700</v>
      </c>
      <c r="V132" s="132">
        <f t="shared" ref="V132:V195" si="17">U132/1400</f>
        <v>994.785714285714</v>
      </c>
      <c r="W132" s="129">
        <v>0</v>
      </c>
      <c r="X132" s="138">
        <v>55708</v>
      </c>
      <c r="Y132" s="132">
        <f t="shared" ref="Y132:Y195" si="18">X132/1400</f>
        <v>39.7914285714286</v>
      </c>
      <c r="Z132" s="146">
        <f t="shared" ref="Z132:Z195" si="19">IF(S132="",0,U132-S132)</f>
        <v>1392700</v>
      </c>
      <c r="AA132" s="147">
        <f t="shared" ref="AA132:AA195" si="20">IFERROR((U132-S132)/S132,0)</f>
        <v>0</v>
      </c>
      <c r="AB132" s="135">
        <v>0.72</v>
      </c>
      <c r="AC132" s="136">
        <v>0.3</v>
      </c>
      <c r="AD132" s="137" t="s">
        <v>73</v>
      </c>
      <c r="AE132" s="148">
        <v>0</v>
      </c>
      <c r="AF132" s="139">
        <f t="shared" ref="AF132:AF195" si="21">U132*0.06/4</f>
        <v>20890.5</v>
      </c>
      <c r="AG132" s="139">
        <f t="shared" ref="AG132:AG195" si="22">AF132/0.7</f>
        <v>29843.5714285714</v>
      </c>
      <c r="AH132" s="149" t="s">
        <v>74</v>
      </c>
      <c r="AI132" s="137" t="s">
        <v>73</v>
      </c>
      <c r="AJ132" s="149" t="s">
        <v>74</v>
      </c>
      <c r="AK132" s="137" t="s">
        <v>49</v>
      </c>
      <c r="AL132" s="122" t="s">
        <v>64</v>
      </c>
      <c r="AM132" s="90"/>
      <c r="AN132" s="142">
        <f t="shared" ref="AN132:AN195" si="23">(COUNTIF(AO132:AS132,"*👑*")*5+COUNTIF(AO132:AS132,"*🔋*")*4+COUNTIF(AO132:AS132,"*🧩*")*3+COUNTIF(AO132:AS132,"*🛠️*")*2+COUNTIF(AO132:AS132,"*🪫*")*1)/5</f>
        <v>2</v>
      </c>
      <c r="AO132" s="125" t="s">
        <v>65</v>
      </c>
      <c r="AP132" s="126" t="s">
        <v>65</v>
      </c>
      <c r="AQ132" s="126" t="s">
        <v>65</v>
      </c>
      <c r="AR132" s="126" t="s">
        <v>65</v>
      </c>
      <c r="AS132" s="126" t="s">
        <v>65</v>
      </c>
      <c r="AT132" s="90"/>
      <c r="BD132" s="90"/>
    </row>
    <row r="133" ht="39" customHeight="1" spans="2:56">
      <c r="B133" s="90"/>
      <c r="C133" s="118" t="s">
        <v>54</v>
      </c>
      <c r="D133" s="92">
        <v>20111</v>
      </c>
      <c r="E133" s="119" t="s">
        <v>557</v>
      </c>
      <c r="F133" s="120" t="str">
        <f t="shared" si="16"/>
        <v>✅On Non Prioritized ❄️ 🤝 📞 Active 🚀 Active 🚀 ⌛ 🛠️</v>
      </c>
      <c r="G133" s="121" t="s">
        <v>67</v>
      </c>
      <c r="H133" s="122" t="s">
        <v>57</v>
      </c>
      <c r="I133" s="122" t="s">
        <v>60</v>
      </c>
      <c r="J133" s="122">
        <v>5491123910760</v>
      </c>
      <c r="K133" s="122" t="s">
        <v>558</v>
      </c>
      <c r="L133" s="124" t="s">
        <v>60</v>
      </c>
      <c r="M133" s="124">
        <v>46149</v>
      </c>
      <c r="N133" s="126" t="s">
        <v>71</v>
      </c>
      <c r="O133" s="126" t="s">
        <v>72</v>
      </c>
      <c r="P133" s="127"/>
      <c r="Q133" s="90"/>
      <c r="R133" s="128">
        <v>0.25</v>
      </c>
      <c r="S133" s="129">
        <v>0</v>
      </c>
      <c r="T133" s="130" t="str">
        <f>IF(U133="","","#"&amp;(COUNTIF($U$4:$U$254,"&gt;"&amp;U133)+COUNTIF($U$4:U133,U133)))</f>
        <v>#149</v>
      </c>
      <c r="U133" s="138">
        <v>745984</v>
      </c>
      <c r="V133" s="132">
        <f t="shared" si="17"/>
        <v>532.845714285714</v>
      </c>
      <c r="W133" s="129">
        <v>0</v>
      </c>
      <c r="X133" s="138">
        <v>24064</v>
      </c>
      <c r="Y133" s="132">
        <f t="shared" si="18"/>
        <v>17.1885714285714</v>
      </c>
      <c r="Z133" s="146">
        <f t="shared" si="19"/>
        <v>745984</v>
      </c>
      <c r="AA133" s="147">
        <f t="shared" si="20"/>
        <v>0</v>
      </c>
      <c r="AB133" s="135">
        <v>0.48</v>
      </c>
      <c r="AC133" s="136">
        <v>0.09</v>
      </c>
      <c r="AD133" s="137" t="s">
        <v>63</v>
      </c>
      <c r="AE133" s="138">
        <v>30000</v>
      </c>
      <c r="AF133" s="139">
        <f t="shared" si="21"/>
        <v>11189.76</v>
      </c>
      <c r="AG133" s="139">
        <f t="shared" si="22"/>
        <v>15985.3714285714</v>
      </c>
      <c r="AH133" s="140" t="s">
        <v>60</v>
      </c>
      <c r="AI133" s="137" t="s">
        <v>63</v>
      </c>
      <c r="AJ133" s="140" t="s">
        <v>60</v>
      </c>
      <c r="AK133" s="137" t="s">
        <v>49</v>
      </c>
      <c r="AL133" s="122" t="s">
        <v>64</v>
      </c>
      <c r="AM133" s="90"/>
      <c r="AN133" s="142">
        <f t="shared" si="23"/>
        <v>2</v>
      </c>
      <c r="AO133" s="125" t="s">
        <v>65</v>
      </c>
      <c r="AP133" s="126" t="s">
        <v>65</v>
      </c>
      <c r="AQ133" s="126" t="s">
        <v>65</v>
      </c>
      <c r="AR133" s="126" t="s">
        <v>65</v>
      </c>
      <c r="AS133" s="126" t="s">
        <v>65</v>
      </c>
      <c r="AT133" s="90"/>
      <c r="BD133" s="90"/>
    </row>
    <row r="134" ht="39" customHeight="1" spans="2:56">
      <c r="B134" s="90"/>
      <c r="C134" s="118" t="s">
        <v>54</v>
      </c>
      <c r="D134" s="92">
        <v>98311</v>
      </c>
      <c r="E134" s="119" t="s">
        <v>559</v>
      </c>
      <c r="F134" s="120" t="str">
        <f t="shared" si="16"/>
        <v>✅On Non Prioritized ❄️ 🤝 📞 Active 🚀 Inactive 💤 ⏳ 🛠️</v>
      </c>
      <c r="G134" s="121" t="s">
        <v>260</v>
      </c>
      <c r="H134" s="122" t="s">
        <v>57</v>
      </c>
      <c r="I134" s="123" t="s">
        <v>560</v>
      </c>
      <c r="J134" s="122">
        <v>5491161277421</v>
      </c>
      <c r="K134" s="122" t="s">
        <v>561</v>
      </c>
      <c r="L134" s="124" t="s">
        <v>60</v>
      </c>
      <c r="M134" s="124">
        <v>46162</v>
      </c>
      <c r="N134" s="126" t="s">
        <v>71</v>
      </c>
      <c r="O134" s="126" t="s">
        <v>72</v>
      </c>
      <c r="P134" s="127"/>
      <c r="Q134" s="90"/>
      <c r="R134" s="128">
        <v>0.2</v>
      </c>
      <c r="S134" s="129">
        <v>0</v>
      </c>
      <c r="T134" s="130" t="str">
        <f>IF(U134="","","#"&amp;(COUNTIF($U$4:$U$254,"&gt;"&amp;U134)+COUNTIF($U$4:U134,U134)))</f>
        <v>#105</v>
      </c>
      <c r="U134" s="138">
        <v>1035500</v>
      </c>
      <c r="V134" s="132">
        <f t="shared" si="17"/>
        <v>739.642857142857</v>
      </c>
      <c r="W134" s="129">
        <v>0</v>
      </c>
      <c r="X134" s="138">
        <v>23534</v>
      </c>
      <c r="Y134" s="132">
        <f t="shared" si="18"/>
        <v>16.81</v>
      </c>
      <c r="Z134" s="146">
        <f t="shared" si="19"/>
        <v>1035500</v>
      </c>
      <c r="AA134" s="147">
        <f t="shared" si="20"/>
        <v>0</v>
      </c>
      <c r="AB134" s="135">
        <v>0.44</v>
      </c>
      <c r="AC134" s="136">
        <v>0.12</v>
      </c>
      <c r="AD134" s="137" t="s">
        <v>63</v>
      </c>
      <c r="AE134" s="138">
        <v>30000</v>
      </c>
      <c r="AF134" s="139">
        <f t="shared" si="21"/>
        <v>15532.5</v>
      </c>
      <c r="AG134" s="139">
        <f t="shared" si="22"/>
        <v>22189.2857142857</v>
      </c>
      <c r="AH134" s="140" t="s">
        <v>60</v>
      </c>
      <c r="AI134" s="137" t="s">
        <v>73</v>
      </c>
      <c r="AJ134" s="149" t="s">
        <v>74</v>
      </c>
      <c r="AK134" s="137" t="s">
        <v>49</v>
      </c>
      <c r="AL134" s="122" t="s">
        <v>105</v>
      </c>
      <c r="AM134" s="90"/>
      <c r="AN134" s="142">
        <f t="shared" si="23"/>
        <v>2</v>
      </c>
      <c r="AO134" s="125" t="s">
        <v>65</v>
      </c>
      <c r="AP134" s="126" t="s">
        <v>65</v>
      </c>
      <c r="AQ134" s="126" t="s">
        <v>65</v>
      </c>
      <c r="AR134" s="126" t="s">
        <v>65</v>
      </c>
      <c r="AS134" s="126" t="s">
        <v>65</v>
      </c>
      <c r="AT134" s="90"/>
      <c r="BD134" s="90"/>
    </row>
    <row r="135" ht="39" customHeight="1" spans="2:56">
      <c r="B135" s="90"/>
      <c r="C135" s="118" t="s">
        <v>54</v>
      </c>
      <c r="D135" s="92">
        <v>88070</v>
      </c>
      <c r="E135" s="119" t="s">
        <v>562</v>
      </c>
      <c r="F135" s="120" t="str">
        <f t="shared" si="16"/>
        <v>✅On Non Prioritized ❄️ 👻 📞 Inactive 💤 Inactive 💤 ⌛ 🛠️</v>
      </c>
      <c r="G135" s="121" t="s">
        <v>241</v>
      </c>
      <c r="H135" s="122" t="s">
        <v>57</v>
      </c>
      <c r="I135" s="123" t="s">
        <v>563</v>
      </c>
      <c r="J135" s="122">
        <v>5491160427538</v>
      </c>
      <c r="K135" s="122" t="s">
        <v>564</v>
      </c>
      <c r="L135" s="124" t="s">
        <v>60</v>
      </c>
      <c r="M135" s="124">
        <v>46013</v>
      </c>
      <c r="N135" s="126" t="s">
        <v>61</v>
      </c>
      <c r="O135" s="126" t="s">
        <v>72</v>
      </c>
      <c r="P135" s="127"/>
      <c r="Q135" s="90"/>
      <c r="R135" s="128">
        <v>0.2</v>
      </c>
      <c r="S135" s="129">
        <v>0</v>
      </c>
      <c r="T135" s="130" t="str">
        <f>IF(U135="","","#"&amp;(COUNTIF($U$4:$U$254,"&gt;"&amp;U135)+COUNTIF($U$4:U135,U135)))</f>
        <v>#131</v>
      </c>
      <c r="U135" s="138">
        <v>861970</v>
      </c>
      <c r="V135" s="132">
        <f t="shared" si="17"/>
        <v>615.692857142857</v>
      </c>
      <c r="W135" s="129">
        <v>0</v>
      </c>
      <c r="X135" s="138">
        <v>13261</v>
      </c>
      <c r="Y135" s="132">
        <f t="shared" si="18"/>
        <v>9.47214285714286</v>
      </c>
      <c r="Z135" s="146">
        <f t="shared" si="19"/>
        <v>861970</v>
      </c>
      <c r="AA135" s="147">
        <f t="shared" si="20"/>
        <v>0</v>
      </c>
      <c r="AB135" s="135">
        <v>0.19</v>
      </c>
      <c r="AC135" s="136">
        <v>0.15</v>
      </c>
      <c r="AD135" s="137" t="s">
        <v>73</v>
      </c>
      <c r="AE135" s="148">
        <v>0</v>
      </c>
      <c r="AF135" s="139">
        <f t="shared" si="21"/>
        <v>12929.55</v>
      </c>
      <c r="AG135" s="139">
        <f t="shared" si="22"/>
        <v>18470.7857142857</v>
      </c>
      <c r="AH135" s="149" t="s">
        <v>74</v>
      </c>
      <c r="AI135" s="137" t="s">
        <v>73</v>
      </c>
      <c r="AJ135" s="149" t="s">
        <v>74</v>
      </c>
      <c r="AK135" s="137" t="s">
        <v>49</v>
      </c>
      <c r="AL135" s="122" t="s">
        <v>64</v>
      </c>
      <c r="AM135" s="90"/>
      <c r="AN135" s="142">
        <f t="shared" si="23"/>
        <v>2</v>
      </c>
      <c r="AO135" s="125" t="s">
        <v>65</v>
      </c>
      <c r="AP135" s="126" t="s">
        <v>65</v>
      </c>
      <c r="AQ135" s="126" t="s">
        <v>65</v>
      </c>
      <c r="AR135" s="126" t="s">
        <v>65</v>
      </c>
      <c r="AS135" s="126" t="s">
        <v>65</v>
      </c>
      <c r="AT135" s="90"/>
      <c r="BD135" s="90"/>
    </row>
    <row r="136" ht="39" customHeight="1" spans="2:56">
      <c r="B136" s="90"/>
      <c r="C136" s="118" t="s">
        <v>54</v>
      </c>
      <c r="D136" s="92">
        <v>92094</v>
      </c>
      <c r="E136" s="119" t="s">
        <v>565</v>
      </c>
      <c r="F136" s="120" t="str">
        <f t="shared" si="16"/>
        <v>✅On Non Prioritized ❄️ 🤝 📞 Active 🚀 Active 🚀 🏆 🛠️</v>
      </c>
      <c r="G136" s="121" t="s">
        <v>566</v>
      </c>
      <c r="H136" s="122" t="s">
        <v>57</v>
      </c>
      <c r="I136" s="123" t="s">
        <v>567</v>
      </c>
      <c r="J136" s="122">
        <v>5491154177299</v>
      </c>
      <c r="K136" s="122" t="s">
        <v>568</v>
      </c>
      <c r="L136" s="124" t="s">
        <v>60</v>
      </c>
      <c r="M136" s="124">
        <v>46162</v>
      </c>
      <c r="N136" s="126" t="s">
        <v>71</v>
      </c>
      <c r="O136" s="126" t="s">
        <v>72</v>
      </c>
      <c r="P136" s="127"/>
      <c r="Q136" s="90"/>
      <c r="R136" s="128">
        <v>0.21</v>
      </c>
      <c r="S136" s="129">
        <v>0</v>
      </c>
      <c r="T136" s="130" t="str">
        <f>IF(U136="","","#"&amp;(COUNTIF($U$4:$U$254,"&gt;"&amp;U136)+COUNTIF($U$4:U136,U136)))</f>
        <v>#143</v>
      </c>
      <c r="U136" s="138">
        <v>807400</v>
      </c>
      <c r="V136" s="132">
        <f t="shared" si="17"/>
        <v>576.714285714286</v>
      </c>
      <c r="W136" s="129">
        <v>0</v>
      </c>
      <c r="X136" s="138">
        <v>16820</v>
      </c>
      <c r="Y136" s="132">
        <f t="shared" si="18"/>
        <v>12.0142857142857</v>
      </c>
      <c r="Z136" s="146">
        <f t="shared" si="19"/>
        <v>807400</v>
      </c>
      <c r="AA136" s="147">
        <f t="shared" si="20"/>
        <v>0</v>
      </c>
      <c r="AB136" s="135">
        <v>0.47</v>
      </c>
      <c r="AC136" s="136">
        <v>0.07</v>
      </c>
      <c r="AD136" s="137" t="s">
        <v>63</v>
      </c>
      <c r="AE136" s="148">
        <v>5000</v>
      </c>
      <c r="AF136" s="139">
        <f t="shared" si="21"/>
        <v>12111</v>
      </c>
      <c r="AG136" s="139">
        <f t="shared" si="22"/>
        <v>17301.4285714286</v>
      </c>
      <c r="AH136" s="149" t="s">
        <v>74</v>
      </c>
      <c r="AI136" s="137" t="s">
        <v>63</v>
      </c>
      <c r="AJ136" s="149" t="s">
        <v>74</v>
      </c>
      <c r="AK136" s="137" t="s">
        <v>49</v>
      </c>
      <c r="AL136" s="122" t="s">
        <v>93</v>
      </c>
      <c r="AM136" s="90"/>
      <c r="AN136" s="142">
        <f t="shared" si="23"/>
        <v>2</v>
      </c>
      <c r="AO136" s="125" t="s">
        <v>65</v>
      </c>
      <c r="AP136" s="126" t="s">
        <v>65</v>
      </c>
      <c r="AQ136" s="126" t="s">
        <v>65</v>
      </c>
      <c r="AR136" s="126" t="s">
        <v>65</v>
      </c>
      <c r="AS136" s="126" t="s">
        <v>65</v>
      </c>
      <c r="AT136" s="90"/>
      <c r="BD136" s="90"/>
    </row>
    <row r="137" ht="39" customHeight="1" spans="2:56">
      <c r="B137" s="90"/>
      <c r="C137" s="118" t="s">
        <v>54</v>
      </c>
      <c r="D137" s="92">
        <v>11094</v>
      </c>
      <c r="E137" s="119" t="s">
        <v>569</v>
      </c>
      <c r="F137" s="120" t="str">
        <f t="shared" si="16"/>
        <v>✅On Prioritized 🔥 👻 📞 Active 🚀 Inactive 💤 ✅ 🛠️</v>
      </c>
      <c r="G137" s="121" t="s">
        <v>489</v>
      </c>
      <c r="H137" s="122" t="s">
        <v>68</v>
      </c>
      <c r="I137" s="123" t="s">
        <v>570</v>
      </c>
      <c r="J137" s="122">
        <v>5491173619397</v>
      </c>
      <c r="K137" s="122" t="s">
        <v>60</v>
      </c>
      <c r="L137" s="124" t="s">
        <v>60</v>
      </c>
      <c r="M137" s="124">
        <v>46160</v>
      </c>
      <c r="N137" s="126" t="s">
        <v>61</v>
      </c>
      <c r="O137" s="126" t="s">
        <v>72</v>
      </c>
      <c r="P137" s="127"/>
      <c r="Q137" s="90"/>
      <c r="R137" s="128">
        <v>0.25</v>
      </c>
      <c r="S137" s="129">
        <v>0</v>
      </c>
      <c r="T137" s="130" t="str">
        <f>IF(U137="","","#"&amp;(COUNTIF($U$4:$U$254,"&gt;"&amp;U137)+COUNTIF($U$4:U137,U137)))</f>
        <v>#94</v>
      </c>
      <c r="U137" s="138">
        <v>1125700</v>
      </c>
      <c r="V137" s="132">
        <f t="shared" si="17"/>
        <v>804.071428571429</v>
      </c>
      <c r="W137" s="129">
        <v>0</v>
      </c>
      <c r="X137" s="138">
        <v>20101</v>
      </c>
      <c r="Y137" s="132">
        <f t="shared" si="18"/>
        <v>14.3578571428571</v>
      </c>
      <c r="Z137" s="146">
        <f t="shared" si="19"/>
        <v>1125700</v>
      </c>
      <c r="AA137" s="147">
        <f t="shared" si="20"/>
        <v>0</v>
      </c>
      <c r="AB137" s="135">
        <v>0.6</v>
      </c>
      <c r="AC137" s="136">
        <v>0.17</v>
      </c>
      <c r="AD137" s="137" t="s">
        <v>63</v>
      </c>
      <c r="AE137" s="138">
        <v>20000</v>
      </c>
      <c r="AF137" s="139">
        <f t="shared" si="21"/>
        <v>16885.5</v>
      </c>
      <c r="AG137" s="139">
        <f t="shared" si="22"/>
        <v>24122.1428571429</v>
      </c>
      <c r="AH137" s="140" t="s">
        <v>60</v>
      </c>
      <c r="AI137" s="137" t="s">
        <v>73</v>
      </c>
      <c r="AJ137" s="149" t="s">
        <v>74</v>
      </c>
      <c r="AK137" s="137" t="s">
        <v>49</v>
      </c>
      <c r="AL137" s="122" t="s">
        <v>160</v>
      </c>
      <c r="AM137" s="90"/>
      <c r="AN137" s="142">
        <f t="shared" si="23"/>
        <v>2</v>
      </c>
      <c r="AO137" s="125" t="s">
        <v>65</v>
      </c>
      <c r="AP137" s="126" t="s">
        <v>65</v>
      </c>
      <c r="AQ137" s="126" t="s">
        <v>65</v>
      </c>
      <c r="AR137" s="126" t="s">
        <v>65</v>
      </c>
      <c r="AS137" s="126" t="s">
        <v>65</v>
      </c>
      <c r="AT137" s="90"/>
      <c r="BD137" s="90"/>
    </row>
    <row r="138" ht="39" customHeight="1" spans="2:56">
      <c r="B138" s="90"/>
      <c r="C138" s="118" t="s">
        <v>54</v>
      </c>
      <c r="D138" s="92">
        <v>14829</v>
      </c>
      <c r="E138" s="119" t="s">
        <v>571</v>
      </c>
      <c r="F138" s="120" t="str">
        <f t="shared" si="16"/>
        <v>✅On Non Prioritized ❄️ 🤝 📞 Inactive 💤 Inactive 💤 ⌛ 🛠️</v>
      </c>
      <c r="G138" s="121" t="s">
        <v>56</v>
      </c>
      <c r="H138" s="122" t="s">
        <v>57</v>
      </c>
      <c r="I138" s="123" t="s">
        <v>572</v>
      </c>
      <c r="J138" s="122">
        <v>5491155290954</v>
      </c>
      <c r="K138" s="122" t="s">
        <v>573</v>
      </c>
      <c r="L138" s="124" t="s">
        <v>60</v>
      </c>
      <c r="M138" s="124">
        <v>46153</v>
      </c>
      <c r="N138" s="126" t="s">
        <v>71</v>
      </c>
      <c r="O138" s="126" t="s">
        <v>72</v>
      </c>
      <c r="P138" s="127"/>
      <c r="Q138" s="90"/>
      <c r="R138" s="128">
        <v>0.25</v>
      </c>
      <c r="S138" s="129">
        <v>0</v>
      </c>
      <c r="T138" s="130" t="str">
        <f>IF(U138="","","#"&amp;(COUNTIF($U$4:$U$254,"&gt;"&amp;U138)+COUNTIF($U$4:U138,U138)))</f>
        <v>#96</v>
      </c>
      <c r="U138" s="138">
        <v>1099600</v>
      </c>
      <c r="V138" s="132">
        <f t="shared" si="17"/>
        <v>785.428571428571</v>
      </c>
      <c r="W138" s="129">
        <v>0</v>
      </c>
      <c r="X138" s="138">
        <v>30544</v>
      </c>
      <c r="Y138" s="132">
        <f t="shared" si="18"/>
        <v>21.8171428571429</v>
      </c>
      <c r="Z138" s="146">
        <f t="shared" si="19"/>
        <v>1099600</v>
      </c>
      <c r="AA138" s="147">
        <f t="shared" si="20"/>
        <v>0</v>
      </c>
      <c r="AB138" s="135">
        <v>0.75</v>
      </c>
      <c r="AC138" s="136">
        <v>0.21</v>
      </c>
      <c r="AD138" s="137" t="s">
        <v>73</v>
      </c>
      <c r="AE138" s="148">
        <v>0</v>
      </c>
      <c r="AF138" s="139">
        <f t="shared" si="21"/>
        <v>16494</v>
      </c>
      <c r="AG138" s="139">
        <f t="shared" si="22"/>
        <v>23562.8571428571</v>
      </c>
      <c r="AH138" s="149" t="s">
        <v>74</v>
      </c>
      <c r="AI138" s="137" t="s">
        <v>73</v>
      </c>
      <c r="AJ138" s="149" t="s">
        <v>74</v>
      </c>
      <c r="AK138" s="137" t="s">
        <v>49</v>
      </c>
      <c r="AL138" s="122" t="s">
        <v>64</v>
      </c>
      <c r="AM138" s="90"/>
      <c r="AN138" s="142">
        <f t="shared" si="23"/>
        <v>2</v>
      </c>
      <c r="AO138" s="125" t="s">
        <v>65</v>
      </c>
      <c r="AP138" s="126" t="s">
        <v>65</v>
      </c>
      <c r="AQ138" s="126" t="s">
        <v>65</v>
      </c>
      <c r="AR138" s="126" t="s">
        <v>65</v>
      </c>
      <c r="AS138" s="126" t="s">
        <v>65</v>
      </c>
      <c r="AT138" s="90"/>
      <c r="BD138" s="90"/>
    </row>
    <row r="139" ht="39" customHeight="1" spans="2:56">
      <c r="B139" s="90"/>
      <c r="C139" s="118" t="s">
        <v>54</v>
      </c>
      <c r="D139" s="92">
        <v>97217</v>
      </c>
      <c r="E139" s="119" t="s">
        <v>574</v>
      </c>
      <c r="F139" s="120" t="str">
        <f t="shared" si="16"/>
        <v>✅On Non Prioritized ❄️ 👻 📞 Inactive 💤 Active 🚀 👻 🛠️</v>
      </c>
      <c r="G139" s="121" t="s">
        <v>206</v>
      </c>
      <c r="H139" s="122" t="s">
        <v>57</v>
      </c>
      <c r="I139" s="123" t="s">
        <v>436</v>
      </c>
      <c r="J139" s="122">
        <v>5491125325137</v>
      </c>
      <c r="K139" s="122" t="s">
        <v>437</v>
      </c>
      <c r="L139" s="124" t="s">
        <v>60</v>
      </c>
      <c r="M139" s="124">
        <v>46071</v>
      </c>
      <c r="N139" s="126" t="s">
        <v>61</v>
      </c>
      <c r="O139" s="126" t="s">
        <v>72</v>
      </c>
      <c r="P139" s="127" t="s">
        <v>575</v>
      </c>
      <c r="Q139" s="90"/>
      <c r="R139" s="128">
        <v>0.21</v>
      </c>
      <c r="S139" s="129">
        <v>0</v>
      </c>
      <c r="T139" s="130" t="str">
        <f>IF(U139="","","#"&amp;(COUNTIF($U$4:$U$254,"&gt;"&amp;U139)+COUNTIF($U$4:U139,U139)))</f>
        <v>#199</v>
      </c>
      <c r="U139" s="138">
        <v>513956</v>
      </c>
      <c r="V139" s="132">
        <f t="shared" si="17"/>
        <v>367.111428571429</v>
      </c>
      <c r="W139" s="129">
        <v>0</v>
      </c>
      <c r="X139" s="138">
        <v>13178</v>
      </c>
      <c r="Y139" s="132">
        <f t="shared" si="18"/>
        <v>9.41285714285714</v>
      </c>
      <c r="Z139" s="146">
        <f t="shared" si="19"/>
        <v>513956</v>
      </c>
      <c r="AA139" s="147">
        <f t="shared" si="20"/>
        <v>0</v>
      </c>
      <c r="AB139" s="135">
        <v>0.64</v>
      </c>
      <c r="AC139" s="136">
        <v>0.26</v>
      </c>
      <c r="AD139" s="137" t="s">
        <v>73</v>
      </c>
      <c r="AE139" s="148">
        <v>0</v>
      </c>
      <c r="AF139" s="139">
        <f t="shared" si="21"/>
        <v>7709.34</v>
      </c>
      <c r="AG139" s="139">
        <f t="shared" si="22"/>
        <v>11013.3428571429</v>
      </c>
      <c r="AH139" s="149" t="s">
        <v>74</v>
      </c>
      <c r="AI139" s="137" t="s">
        <v>63</v>
      </c>
      <c r="AJ139" s="140" t="s">
        <v>60</v>
      </c>
      <c r="AK139" s="137" t="s">
        <v>49</v>
      </c>
      <c r="AL139" s="122" t="s">
        <v>61</v>
      </c>
      <c r="AM139" s="90"/>
      <c r="AN139" s="142">
        <f t="shared" si="23"/>
        <v>2</v>
      </c>
      <c r="AO139" s="125" t="s">
        <v>65</v>
      </c>
      <c r="AP139" s="126" t="s">
        <v>65</v>
      </c>
      <c r="AQ139" s="126" t="s">
        <v>65</v>
      </c>
      <c r="AR139" s="126" t="s">
        <v>65</v>
      </c>
      <c r="AS139" s="126" t="s">
        <v>65</v>
      </c>
      <c r="AT139" s="90"/>
      <c r="BD139" s="90"/>
    </row>
    <row r="140" ht="39" customHeight="1" spans="2:56">
      <c r="B140" s="90"/>
      <c r="C140" s="118" t="s">
        <v>54</v>
      </c>
      <c r="D140" s="92">
        <v>83627</v>
      </c>
      <c r="E140" s="119" t="s">
        <v>576</v>
      </c>
      <c r="F140" s="120" t="str">
        <f t="shared" si="16"/>
        <v>✅On Non Prioritized ❄️ 👻 📞 Inactive 💤 Inactive 💤 👻 🛠️</v>
      </c>
      <c r="G140" s="121" t="s">
        <v>67</v>
      </c>
      <c r="H140" s="122" t="s">
        <v>57</v>
      </c>
      <c r="I140" s="123" t="s">
        <v>577</v>
      </c>
      <c r="J140" s="122">
        <v>5491151380389</v>
      </c>
      <c r="K140" s="122" t="s">
        <v>578</v>
      </c>
      <c r="L140" s="124" t="s">
        <v>60</v>
      </c>
      <c r="M140" s="124">
        <v>45995</v>
      </c>
      <c r="N140" s="126" t="s">
        <v>61</v>
      </c>
      <c r="O140" s="126" t="s">
        <v>72</v>
      </c>
      <c r="P140" s="127" t="s">
        <v>579</v>
      </c>
      <c r="Q140" s="90"/>
      <c r="R140" s="128">
        <v>0.2</v>
      </c>
      <c r="S140" s="129">
        <v>0</v>
      </c>
      <c r="T140" s="130" t="str">
        <f>IF(U140="","","#"&amp;(COUNTIF($U$4:$U$254,"&gt;"&amp;U140)+COUNTIF($U$4:U140,U140)))</f>
        <v>#157</v>
      </c>
      <c r="U140" s="138">
        <v>710700</v>
      </c>
      <c r="V140" s="132">
        <f t="shared" si="17"/>
        <v>507.642857142857</v>
      </c>
      <c r="W140" s="129">
        <v>0</v>
      </c>
      <c r="X140" s="138">
        <v>10451</v>
      </c>
      <c r="Y140" s="132">
        <f t="shared" si="18"/>
        <v>7.465</v>
      </c>
      <c r="Z140" s="146">
        <f t="shared" si="19"/>
        <v>710700</v>
      </c>
      <c r="AA140" s="147">
        <f t="shared" si="20"/>
        <v>0</v>
      </c>
      <c r="AB140" s="135">
        <v>0.48</v>
      </c>
      <c r="AC140" s="136">
        <v>0.37</v>
      </c>
      <c r="AD140" s="137" t="s">
        <v>73</v>
      </c>
      <c r="AE140" s="148">
        <v>0</v>
      </c>
      <c r="AF140" s="139">
        <f t="shared" si="21"/>
        <v>10660.5</v>
      </c>
      <c r="AG140" s="139">
        <f t="shared" si="22"/>
        <v>15229.2857142857</v>
      </c>
      <c r="AH140" s="149" t="s">
        <v>74</v>
      </c>
      <c r="AI140" s="137" t="s">
        <v>73</v>
      </c>
      <c r="AJ140" s="149" t="s">
        <v>74</v>
      </c>
      <c r="AK140" s="137" t="s">
        <v>49</v>
      </c>
      <c r="AL140" s="122" t="s">
        <v>61</v>
      </c>
      <c r="AM140" s="90"/>
      <c r="AN140" s="142">
        <f t="shared" si="23"/>
        <v>2</v>
      </c>
      <c r="AO140" s="125" t="s">
        <v>65</v>
      </c>
      <c r="AP140" s="126" t="s">
        <v>65</v>
      </c>
      <c r="AQ140" s="126" t="s">
        <v>65</v>
      </c>
      <c r="AR140" s="126" t="s">
        <v>65</v>
      </c>
      <c r="AS140" s="126" t="s">
        <v>65</v>
      </c>
      <c r="AT140" s="90"/>
      <c r="BD140" s="90"/>
    </row>
    <row r="141" ht="39" customHeight="1" spans="2:56">
      <c r="B141" s="90"/>
      <c r="C141" s="118" t="s">
        <v>54</v>
      </c>
      <c r="D141" s="92">
        <v>94472</v>
      </c>
      <c r="E141" s="119" t="s">
        <v>580</v>
      </c>
      <c r="F141" s="120" t="str">
        <f t="shared" si="16"/>
        <v>✅On Non Prioritized ❄️ 👻 📞 Inactive 💤 Inactive 💤 ✅ 🛠️</v>
      </c>
      <c r="G141" s="121" t="s">
        <v>581</v>
      </c>
      <c r="H141" s="122" t="s">
        <v>57</v>
      </c>
      <c r="I141" s="123" t="s">
        <v>582</v>
      </c>
      <c r="J141" s="122">
        <v>5491153462048</v>
      </c>
      <c r="K141" s="122" t="s">
        <v>583</v>
      </c>
      <c r="L141" s="124" t="s">
        <v>60</v>
      </c>
      <c r="M141" s="124">
        <v>46168</v>
      </c>
      <c r="N141" s="126" t="s">
        <v>61</v>
      </c>
      <c r="O141" s="126" t="s">
        <v>72</v>
      </c>
      <c r="P141" s="127"/>
      <c r="Q141" s="90"/>
      <c r="R141" s="128">
        <v>0.2</v>
      </c>
      <c r="S141" s="129">
        <v>0</v>
      </c>
      <c r="T141" s="130" t="str">
        <f>IF(U141="","","#"&amp;(COUNTIF($U$4:$U$254,"&gt;"&amp;U141)+COUNTIF($U$4:U141,U141)))</f>
        <v>#145</v>
      </c>
      <c r="U141" s="138">
        <v>775000</v>
      </c>
      <c r="V141" s="132">
        <f t="shared" si="17"/>
        <v>553.571428571429</v>
      </c>
      <c r="W141" s="129">
        <v>0</v>
      </c>
      <c r="X141" s="138">
        <v>25833</v>
      </c>
      <c r="Y141" s="132">
        <f t="shared" si="18"/>
        <v>18.4521428571429</v>
      </c>
      <c r="Z141" s="146">
        <f t="shared" si="19"/>
        <v>775000</v>
      </c>
      <c r="AA141" s="147">
        <f t="shared" si="20"/>
        <v>0</v>
      </c>
      <c r="AB141" s="135">
        <v>0.42</v>
      </c>
      <c r="AC141" s="136">
        <v>0.06</v>
      </c>
      <c r="AD141" s="137" t="s">
        <v>73</v>
      </c>
      <c r="AE141" s="148">
        <v>0</v>
      </c>
      <c r="AF141" s="139">
        <f t="shared" si="21"/>
        <v>11625</v>
      </c>
      <c r="AG141" s="139">
        <f t="shared" si="22"/>
        <v>16607.1428571429</v>
      </c>
      <c r="AH141" s="149" t="s">
        <v>74</v>
      </c>
      <c r="AI141" s="137" t="s">
        <v>73</v>
      </c>
      <c r="AJ141" s="149" t="s">
        <v>74</v>
      </c>
      <c r="AK141" s="137" t="s">
        <v>49</v>
      </c>
      <c r="AL141" s="122" t="s">
        <v>160</v>
      </c>
      <c r="AM141" s="90"/>
      <c r="AN141" s="142">
        <f t="shared" si="23"/>
        <v>2</v>
      </c>
      <c r="AO141" s="125" t="s">
        <v>65</v>
      </c>
      <c r="AP141" s="126" t="s">
        <v>65</v>
      </c>
      <c r="AQ141" s="126" t="s">
        <v>65</v>
      </c>
      <c r="AR141" s="126" t="s">
        <v>65</v>
      </c>
      <c r="AS141" s="126" t="s">
        <v>65</v>
      </c>
      <c r="AT141" s="90"/>
      <c r="BD141" s="90"/>
    </row>
    <row r="142" ht="39" customHeight="1" spans="2:56">
      <c r="B142" s="90"/>
      <c r="C142" s="118" t="s">
        <v>54</v>
      </c>
      <c r="D142" s="92">
        <v>95334</v>
      </c>
      <c r="E142" s="119" t="s">
        <v>584</v>
      </c>
      <c r="F142" s="120" t="str">
        <f t="shared" si="16"/>
        <v>✅On Non Prioritized ❄️ 👻 📞 Inactive 💤 Active 🚀 👻 🛠️</v>
      </c>
      <c r="G142" s="121" t="s">
        <v>585</v>
      </c>
      <c r="H142" s="122" t="s">
        <v>57</v>
      </c>
      <c r="I142" s="123" t="s">
        <v>586</v>
      </c>
      <c r="J142" s="122">
        <v>5491171050039</v>
      </c>
      <c r="K142" s="122" t="s">
        <v>587</v>
      </c>
      <c r="L142" s="124" t="s">
        <v>60</v>
      </c>
      <c r="M142" s="124">
        <v>46141</v>
      </c>
      <c r="N142" s="126" t="s">
        <v>61</v>
      </c>
      <c r="O142" s="126" t="s">
        <v>72</v>
      </c>
      <c r="P142" s="127" t="s">
        <v>588</v>
      </c>
      <c r="Q142" s="90"/>
      <c r="R142" s="128">
        <v>0.2</v>
      </c>
      <c r="S142" s="129">
        <v>0</v>
      </c>
      <c r="T142" s="130" t="str">
        <f>IF(U142="","","#"&amp;(COUNTIF($U$4:$U$254,"&gt;"&amp;U142)+COUNTIF($U$4:U142,U142)))</f>
        <v>#188</v>
      </c>
      <c r="U142" s="138">
        <v>539272</v>
      </c>
      <c r="V142" s="132">
        <f t="shared" si="17"/>
        <v>385.194285714286</v>
      </c>
      <c r="W142" s="129">
        <v>0</v>
      </c>
      <c r="X142" s="138">
        <v>19973</v>
      </c>
      <c r="Y142" s="132">
        <f t="shared" si="18"/>
        <v>14.2664285714286</v>
      </c>
      <c r="Z142" s="146">
        <f t="shared" si="19"/>
        <v>539272</v>
      </c>
      <c r="AA142" s="147">
        <f t="shared" si="20"/>
        <v>0</v>
      </c>
      <c r="AB142" s="135">
        <v>0.81</v>
      </c>
      <c r="AC142" s="136">
        <v>0.11</v>
      </c>
      <c r="AD142" s="137" t="s">
        <v>73</v>
      </c>
      <c r="AE142" s="148">
        <v>0</v>
      </c>
      <c r="AF142" s="139">
        <f t="shared" si="21"/>
        <v>8089.08</v>
      </c>
      <c r="AG142" s="139">
        <f t="shared" si="22"/>
        <v>11555.8285714286</v>
      </c>
      <c r="AH142" s="149" t="s">
        <v>74</v>
      </c>
      <c r="AI142" s="137" t="s">
        <v>63</v>
      </c>
      <c r="AJ142" s="140" t="s">
        <v>60</v>
      </c>
      <c r="AK142" s="137" t="s">
        <v>49</v>
      </c>
      <c r="AL142" s="122" t="s">
        <v>61</v>
      </c>
      <c r="AM142" s="90"/>
      <c r="AN142" s="142">
        <f t="shared" si="23"/>
        <v>2</v>
      </c>
      <c r="AO142" s="125" t="s">
        <v>65</v>
      </c>
      <c r="AP142" s="126" t="s">
        <v>65</v>
      </c>
      <c r="AQ142" s="126" t="s">
        <v>65</v>
      </c>
      <c r="AR142" s="126" t="s">
        <v>65</v>
      </c>
      <c r="AS142" s="126" t="s">
        <v>65</v>
      </c>
      <c r="AT142" s="90"/>
      <c r="BD142" s="90"/>
    </row>
    <row r="143" ht="39" customHeight="1" spans="2:56">
      <c r="B143" s="90"/>
      <c r="C143" s="118" t="s">
        <v>54</v>
      </c>
      <c r="D143" s="92">
        <v>95506</v>
      </c>
      <c r="E143" s="119" t="s">
        <v>589</v>
      </c>
      <c r="F143" s="120" t="str">
        <f t="shared" si="16"/>
        <v>✅On Non Prioritized ❄️ 👻 📞 Inactive 💤 Inactive 💤 ⌛ 🛠️</v>
      </c>
      <c r="G143" s="121" t="s">
        <v>107</v>
      </c>
      <c r="H143" s="122" t="s">
        <v>57</v>
      </c>
      <c r="I143" s="123" t="s">
        <v>590</v>
      </c>
      <c r="J143" s="122">
        <v>5491140282932</v>
      </c>
      <c r="K143" s="122" t="s">
        <v>60</v>
      </c>
      <c r="L143" s="124" t="s">
        <v>60</v>
      </c>
      <c r="M143" s="124">
        <v>46039</v>
      </c>
      <c r="N143" s="126" t="s">
        <v>61</v>
      </c>
      <c r="O143" s="126" t="s">
        <v>72</v>
      </c>
      <c r="P143" s="127"/>
      <c r="Q143" s="90"/>
      <c r="R143" s="128">
        <v>0.25</v>
      </c>
      <c r="S143" s="129">
        <v>0</v>
      </c>
      <c r="T143" s="130" t="str">
        <f>IF(U143="","","#"&amp;(COUNTIF($U$4:$U$254,"&gt;"&amp;U143)+COUNTIF($U$4:U143,U143)))</f>
        <v>#108</v>
      </c>
      <c r="U143" s="138">
        <v>1028500</v>
      </c>
      <c r="V143" s="132">
        <f t="shared" si="17"/>
        <v>734.642857142857</v>
      </c>
      <c r="W143" s="129">
        <v>0</v>
      </c>
      <c r="X143" s="138">
        <v>33177</v>
      </c>
      <c r="Y143" s="132">
        <f t="shared" si="18"/>
        <v>23.6978571428571</v>
      </c>
      <c r="Z143" s="146">
        <f t="shared" si="19"/>
        <v>1028500</v>
      </c>
      <c r="AA143" s="147">
        <f t="shared" si="20"/>
        <v>0</v>
      </c>
      <c r="AB143" s="135">
        <v>0.48</v>
      </c>
      <c r="AC143" s="136">
        <v>0.19</v>
      </c>
      <c r="AD143" s="137" t="s">
        <v>73</v>
      </c>
      <c r="AE143" s="148">
        <v>0</v>
      </c>
      <c r="AF143" s="139">
        <f t="shared" si="21"/>
        <v>15427.5</v>
      </c>
      <c r="AG143" s="139">
        <f t="shared" si="22"/>
        <v>22039.2857142857</v>
      </c>
      <c r="AH143" s="149" t="s">
        <v>74</v>
      </c>
      <c r="AI143" s="137" t="s">
        <v>73</v>
      </c>
      <c r="AJ143" s="149" t="s">
        <v>74</v>
      </c>
      <c r="AK143" s="137" t="s">
        <v>49</v>
      </c>
      <c r="AL143" s="122" t="s">
        <v>64</v>
      </c>
      <c r="AM143" s="90"/>
      <c r="AN143" s="142">
        <f t="shared" si="23"/>
        <v>2</v>
      </c>
      <c r="AO143" s="125" t="s">
        <v>65</v>
      </c>
      <c r="AP143" s="126" t="s">
        <v>65</v>
      </c>
      <c r="AQ143" s="126" t="s">
        <v>65</v>
      </c>
      <c r="AR143" s="126" t="s">
        <v>65</v>
      </c>
      <c r="AS143" s="126" t="s">
        <v>65</v>
      </c>
      <c r="AT143" s="90"/>
      <c r="BD143" s="90"/>
    </row>
    <row r="144" ht="39" customHeight="1" spans="2:56">
      <c r="B144" s="90"/>
      <c r="C144" s="118" t="s">
        <v>54</v>
      </c>
      <c r="D144" s="92">
        <v>16107</v>
      </c>
      <c r="E144" s="119" t="s">
        <v>591</v>
      </c>
      <c r="F144" s="120" t="str">
        <f t="shared" si="16"/>
        <v>✅On Non Prioritized ❄️ 👻 📞 Active 🚀 Active 🚀 ⌛ 🛠️</v>
      </c>
      <c r="G144" s="121" t="s">
        <v>592</v>
      </c>
      <c r="H144" s="122" t="s">
        <v>57</v>
      </c>
      <c r="I144" s="123" t="s">
        <v>593</v>
      </c>
      <c r="J144" s="122">
        <v>5491152573759</v>
      </c>
      <c r="K144" s="122" t="s">
        <v>60</v>
      </c>
      <c r="L144" s="124" t="s">
        <v>60</v>
      </c>
      <c r="M144" s="124">
        <v>46073</v>
      </c>
      <c r="N144" s="126" t="s">
        <v>61</v>
      </c>
      <c r="O144" s="126" t="s">
        <v>72</v>
      </c>
      <c r="P144" s="127"/>
      <c r="Q144" s="90"/>
      <c r="R144" s="128">
        <v>0.3</v>
      </c>
      <c r="S144" s="129">
        <v>0</v>
      </c>
      <c r="T144" s="130" t="str">
        <f>IF(U144="","","#"&amp;(COUNTIF($U$4:$U$254,"&gt;"&amp;U144)+COUNTIF($U$4:U144,U144)))</f>
        <v>#125</v>
      </c>
      <c r="U144" s="138">
        <v>927920</v>
      </c>
      <c r="V144" s="132">
        <f t="shared" si="17"/>
        <v>662.8</v>
      </c>
      <c r="W144" s="129">
        <v>0</v>
      </c>
      <c r="X144" s="138">
        <v>51551</v>
      </c>
      <c r="Y144" s="132">
        <f t="shared" si="18"/>
        <v>36.8221428571429</v>
      </c>
      <c r="Z144" s="146">
        <f t="shared" si="19"/>
        <v>927920</v>
      </c>
      <c r="AA144" s="147">
        <f t="shared" si="20"/>
        <v>0</v>
      </c>
      <c r="AB144" s="135">
        <v>0.72</v>
      </c>
      <c r="AC144" s="136">
        <v>0.06</v>
      </c>
      <c r="AD144" s="137" t="s">
        <v>63</v>
      </c>
      <c r="AE144" s="138">
        <v>30000</v>
      </c>
      <c r="AF144" s="139">
        <f t="shared" si="21"/>
        <v>13918.8</v>
      </c>
      <c r="AG144" s="139">
        <f t="shared" si="22"/>
        <v>19884</v>
      </c>
      <c r="AH144" s="140" t="s">
        <v>60</v>
      </c>
      <c r="AI144" s="137" t="s">
        <v>63</v>
      </c>
      <c r="AJ144" s="140" t="s">
        <v>60</v>
      </c>
      <c r="AK144" s="137" t="s">
        <v>49</v>
      </c>
      <c r="AL144" s="122" t="s">
        <v>64</v>
      </c>
      <c r="AM144" s="90"/>
      <c r="AN144" s="142">
        <f t="shared" si="23"/>
        <v>2</v>
      </c>
      <c r="AO144" s="125" t="s">
        <v>65</v>
      </c>
      <c r="AP144" s="126" t="s">
        <v>65</v>
      </c>
      <c r="AQ144" s="126" t="s">
        <v>65</v>
      </c>
      <c r="AR144" s="126" t="s">
        <v>65</v>
      </c>
      <c r="AS144" s="126" t="s">
        <v>65</v>
      </c>
      <c r="AT144" s="90"/>
      <c r="BD144" s="90"/>
    </row>
    <row r="145" ht="39" customHeight="1" spans="2:56">
      <c r="B145" s="90"/>
      <c r="C145" s="118" t="s">
        <v>54</v>
      </c>
      <c r="D145" s="92">
        <v>9018</v>
      </c>
      <c r="E145" s="119" t="s">
        <v>594</v>
      </c>
      <c r="F145" s="120" t="str">
        <f t="shared" si="16"/>
        <v>✅On Non Prioritized ❄️ 🤝 📞 Active 🚀 Inactive 💤 👻 🛠️</v>
      </c>
      <c r="G145" s="121" t="s">
        <v>272</v>
      </c>
      <c r="H145" s="122" t="s">
        <v>57</v>
      </c>
      <c r="I145" s="123" t="s">
        <v>595</v>
      </c>
      <c r="J145" s="122">
        <v>5491168246121</v>
      </c>
      <c r="K145" s="122" t="s">
        <v>596</v>
      </c>
      <c r="L145" s="124" t="s">
        <v>60</v>
      </c>
      <c r="M145" s="124">
        <v>46149</v>
      </c>
      <c r="N145" s="126" t="s">
        <v>71</v>
      </c>
      <c r="O145" s="126" t="s">
        <v>72</v>
      </c>
      <c r="P145" s="127" t="s">
        <v>597</v>
      </c>
      <c r="Q145" s="90"/>
      <c r="R145" s="128">
        <v>0.23</v>
      </c>
      <c r="S145" s="129">
        <v>0</v>
      </c>
      <c r="T145" s="130" t="str">
        <f>IF(U145="","","#"&amp;(COUNTIF($U$4:$U$254,"&gt;"&amp;U145)+COUNTIF($U$4:U145,U145)))</f>
        <v>#156</v>
      </c>
      <c r="U145" s="138">
        <v>717000</v>
      </c>
      <c r="V145" s="132">
        <f t="shared" si="17"/>
        <v>512.142857142857</v>
      </c>
      <c r="W145" s="129">
        <v>0</v>
      </c>
      <c r="X145" s="138">
        <v>21088</v>
      </c>
      <c r="Y145" s="132">
        <f t="shared" si="18"/>
        <v>15.0628571428571</v>
      </c>
      <c r="Z145" s="146">
        <f t="shared" si="19"/>
        <v>717000</v>
      </c>
      <c r="AA145" s="147">
        <f t="shared" si="20"/>
        <v>0</v>
      </c>
      <c r="AB145" s="135">
        <v>0.71</v>
      </c>
      <c r="AC145" s="136">
        <v>0.37</v>
      </c>
      <c r="AD145" s="137" t="s">
        <v>63</v>
      </c>
      <c r="AE145" s="138">
        <v>40000</v>
      </c>
      <c r="AF145" s="139">
        <f t="shared" si="21"/>
        <v>10755</v>
      </c>
      <c r="AG145" s="139">
        <f t="shared" si="22"/>
        <v>15364.2857142857</v>
      </c>
      <c r="AH145" s="140" t="s">
        <v>60</v>
      </c>
      <c r="AI145" s="137" t="s">
        <v>73</v>
      </c>
      <c r="AJ145" s="149" t="s">
        <v>74</v>
      </c>
      <c r="AK145" s="137" t="s">
        <v>49</v>
      </c>
      <c r="AL145" s="122" t="s">
        <v>61</v>
      </c>
      <c r="AM145" s="90"/>
      <c r="AN145" s="142">
        <f t="shared" si="23"/>
        <v>2</v>
      </c>
      <c r="AO145" s="125" t="s">
        <v>65</v>
      </c>
      <c r="AP145" s="126" t="s">
        <v>65</v>
      </c>
      <c r="AQ145" s="126" t="s">
        <v>65</v>
      </c>
      <c r="AR145" s="126" t="s">
        <v>65</v>
      </c>
      <c r="AS145" s="126" t="s">
        <v>65</v>
      </c>
      <c r="AT145" s="90"/>
      <c r="BD145" s="90"/>
    </row>
    <row r="146" ht="39" customHeight="1" spans="2:56">
      <c r="B146" s="90"/>
      <c r="C146" s="118" t="s">
        <v>54</v>
      </c>
      <c r="D146" s="92">
        <v>63326</v>
      </c>
      <c r="E146" s="119" t="s">
        <v>598</v>
      </c>
      <c r="F146" s="120" t="str">
        <f t="shared" si="16"/>
        <v>✅On Non Prioritized ❄️ 🤝 📞 Active 🚀 Active 🚀 👻 🛠️</v>
      </c>
      <c r="G146" s="121" t="s">
        <v>599</v>
      </c>
      <c r="H146" s="122" t="s">
        <v>57</v>
      </c>
      <c r="I146" s="123" t="s">
        <v>600</v>
      </c>
      <c r="J146" s="122">
        <v>5491162047280</v>
      </c>
      <c r="K146" s="122" t="s">
        <v>601</v>
      </c>
      <c r="L146" s="124" t="s">
        <v>60</v>
      </c>
      <c r="M146" s="124">
        <v>46160</v>
      </c>
      <c r="N146" s="126" t="s">
        <v>71</v>
      </c>
      <c r="O146" s="126" t="s">
        <v>72</v>
      </c>
      <c r="P146" s="127"/>
      <c r="Q146" s="90"/>
      <c r="R146" s="128">
        <v>0.25</v>
      </c>
      <c r="S146" s="129">
        <v>0</v>
      </c>
      <c r="T146" s="130" t="str">
        <f>IF(U146="","","#"&amp;(COUNTIF($U$4:$U$254,"&gt;"&amp;U146)+COUNTIF($U$4:U146,U146)))</f>
        <v>#153</v>
      </c>
      <c r="U146" s="138">
        <v>730675</v>
      </c>
      <c r="V146" s="132">
        <f t="shared" si="17"/>
        <v>521.910714285714</v>
      </c>
      <c r="W146" s="129">
        <v>0</v>
      </c>
      <c r="X146" s="138">
        <v>48711</v>
      </c>
      <c r="Y146" s="132">
        <f t="shared" si="18"/>
        <v>34.7935714285714</v>
      </c>
      <c r="Z146" s="146">
        <f t="shared" si="19"/>
        <v>730675</v>
      </c>
      <c r="AA146" s="147">
        <f t="shared" si="20"/>
        <v>0</v>
      </c>
      <c r="AB146" s="135">
        <v>0.47</v>
      </c>
      <c r="AC146" s="136">
        <v>0.09</v>
      </c>
      <c r="AD146" s="137" t="s">
        <v>63</v>
      </c>
      <c r="AE146" s="138">
        <v>10000</v>
      </c>
      <c r="AF146" s="139">
        <f t="shared" si="21"/>
        <v>10960.125</v>
      </c>
      <c r="AG146" s="139">
        <f t="shared" si="22"/>
        <v>15657.3214285714</v>
      </c>
      <c r="AH146" s="140" t="s">
        <v>60</v>
      </c>
      <c r="AI146" s="137" t="s">
        <v>63</v>
      </c>
      <c r="AJ146" s="140" t="s">
        <v>60</v>
      </c>
      <c r="AK146" s="137" t="s">
        <v>49</v>
      </c>
      <c r="AL146" s="122" t="s">
        <v>61</v>
      </c>
      <c r="AM146" s="90"/>
      <c r="AN146" s="142">
        <f t="shared" si="23"/>
        <v>2</v>
      </c>
      <c r="AO146" s="125" t="s">
        <v>65</v>
      </c>
      <c r="AP146" s="126" t="s">
        <v>65</v>
      </c>
      <c r="AQ146" s="126" t="s">
        <v>65</v>
      </c>
      <c r="AR146" s="126" t="s">
        <v>65</v>
      </c>
      <c r="AS146" s="126" t="s">
        <v>65</v>
      </c>
      <c r="AT146" s="90"/>
      <c r="BD146" s="90"/>
    </row>
    <row r="147" ht="39" customHeight="1" spans="2:56">
      <c r="B147" s="90"/>
      <c r="C147" s="118" t="s">
        <v>54</v>
      </c>
      <c r="D147" s="92">
        <v>84088</v>
      </c>
      <c r="E147" s="119" t="s">
        <v>602</v>
      </c>
      <c r="F147" s="120" t="str">
        <f t="shared" si="16"/>
        <v>✅On Non Prioritized ❄️ 👻 📞 Inactive 💤 Inactive 💤 ✅ 🛠️</v>
      </c>
      <c r="G147" s="121" t="s">
        <v>241</v>
      </c>
      <c r="H147" s="122" t="s">
        <v>57</v>
      </c>
      <c r="I147" s="123" t="s">
        <v>603</v>
      </c>
      <c r="J147" s="122">
        <v>5491158408276</v>
      </c>
      <c r="K147" s="122" t="s">
        <v>604</v>
      </c>
      <c r="L147" s="124" t="s">
        <v>60</v>
      </c>
      <c r="M147" s="124">
        <v>46169</v>
      </c>
      <c r="N147" s="126" t="s">
        <v>61</v>
      </c>
      <c r="O147" s="126" t="s">
        <v>72</v>
      </c>
      <c r="P147" s="127" t="s">
        <v>605</v>
      </c>
      <c r="Q147" s="90"/>
      <c r="R147" s="128">
        <v>0.22</v>
      </c>
      <c r="S147" s="129">
        <v>0</v>
      </c>
      <c r="T147" s="130" t="str">
        <f>IF(U147="","","#"&amp;(COUNTIF($U$4:$U$254,"&gt;"&amp;U147)+COUNTIF($U$4:U147,U147)))</f>
        <v>#128</v>
      </c>
      <c r="U147" s="138">
        <v>873214</v>
      </c>
      <c r="V147" s="132">
        <f t="shared" si="17"/>
        <v>623.724285714286</v>
      </c>
      <c r="W147" s="129">
        <v>0</v>
      </c>
      <c r="X147" s="138">
        <v>14314</v>
      </c>
      <c r="Y147" s="132">
        <f t="shared" si="18"/>
        <v>10.2242857142857</v>
      </c>
      <c r="Z147" s="146">
        <f t="shared" si="19"/>
        <v>873214</v>
      </c>
      <c r="AA147" s="147">
        <f t="shared" si="20"/>
        <v>0</v>
      </c>
      <c r="AB147" s="135">
        <v>0.33</v>
      </c>
      <c r="AC147" s="136">
        <v>0.26</v>
      </c>
      <c r="AD147" s="137" t="s">
        <v>73</v>
      </c>
      <c r="AE147" s="148">
        <v>0</v>
      </c>
      <c r="AF147" s="139">
        <f t="shared" si="21"/>
        <v>13098.21</v>
      </c>
      <c r="AG147" s="139">
        <f t="shared" si="22"/>
        <v>18711.7285714286</v>
      </c>
      <c r="AH147" s="149" t="s">
        <v>74</v>
      </c>
      <c r="AI147" s="137" t="s">
        <v>73</v>
      </c>
      <c r="AJ147" s="149" t="s">
        <v>74</v>
      </c>
      <c r="AK147" s="137" t="s">
        <v>49</v>
      </c>
      <c r="AL147" s="122" t="s">
        <v>160</v>
      </c>
      <c r="AM147" s="90"/>
      <c r="AN147" s="142">
        <f t="shared" si="23"/>
        <v>2</v>
      </c>
      <c r="AO147" s="125" t="s">
        <v>65</v>
      </c>
      <c r="AP147" s="126" t="s">
        <v>65</v>
      </c>
      <c r="AQ147" s="126" t="s">
        <v>65</v>
      </c>
      <c r="AR147" s="126" t="s">
        <v>65</v>
      </c>
      <c r="AS147" s="126" t="s">
        <v>65</v>
      </c>
      <c r="AT147" s="90"/>
      <c r="BD147" s="90"/>
    </row>
    <row r="148" ht="39" customHeight="1" spans="2:56">
      <c r="B148" s="90"/>
      <c r="C148" s="118" t="s">
        <v>54</v>
      </c>
      <c r="D148" s="92">
        <v>94812</v>
      </c>
      <c r="E148" s="119" t="s">
        <v>606</v>
      </c>
      <c r="F148" s="120" t="str">
        <f t="shared" si="16"/>
        <v>✅On Non Prioritized ❄️ 👻 📞 Inactive 💤 Inactive 💤 ⌛ 🛠️</v>
      </c>
      <c r="G148" s="121" t="s">
        <v>365</v>
      </c>
      <c r="H148" s="122" t="s">
        <v>57</v>
      </c>
      <c r="I148" s="123" t="s">
        <v>607</v>
      </c>
      <c r="J148" s="122">
        <v>5491126136894</v>
      </c>
      <c r="K148" s="122" t="s">
        <v>60</v>
      </c>
      <c r="L148" s="124" t="s">
        <v>60</v>
      </c>
      <c r="M148" s="124">
        <v>46111</v>
      </c>
      <c r="N148" s="126" t="s">
        <v>61</v>
      </c>
      <c r="O148" s="126" t="s">
        <v>72</v>
      </c>
      <c r="P148" s="127"/>
      <c r="Q148" s="90"/>
      <c r="R148" s="128">
        <v>0.25</v>
      </c>
      <c r="S148" s="129">
        <v>0</v>
      </c>
      <c r="T148" s="130" t="str">
        <f>IF(U148="","","#"&amp;(COUNTIF($U$4:$U$254,"&gt;"&amp;U148)+COUNTIF($U$4:U148,U148)))</f>
        <v>#104</v>
      </c>
      <c r="U148" s="138">
        <v>1037435</v>
      </c>
      <c r="V148" s="132">
        <f t="shared" si="17"/>
        <v>741.025</v>
      </c>
      <c r="W148" s="129">
        <v>0</v>
      </c>
      <c r="X148" s="138">
        <v>49401</v>
      </c>
      <c r="Y148" s="132">
        <f t="shared" si="18"/>
        <v>35.2864285714286</v>
      </c>
      <c r="Z148" s="146">
        <f t="shared" si="19"/>
        <v>1037435</v>
      </c>
      <c r="AA148" s="147">
        <f t="shared" si="20"/>
        <v>0</v>
      </c>
      <c r="AB148" s="135">
        <v>0.76</v>
      </c>
      <c r="AC148" s="136">
        <v>0.13</v>
      </c>
      <c r="AD148" s="137" t="s">
        <v>73</v>
      </c>
      <c r="AE148" s="148">
        <v>0</v>
      </c>
      <c r="AF148" s="139">
        <f t="shared" si="21"/>
        <v>15561.525</v>
      </c>
      <c r="AG148" s="139">
        <f t="shared" si="22"/>
        <v>22230.75</v>
      </c>
      <c r="AH148" s="149" t="s">
        <v>74</v>
      </c>
      <c r="AI148" s="137" t="s">
        <v>73</v>
      </c>
      <c r="AJ148" s="149" t="s">
        <v>74</v>
      </c>
      <c r="AK148" s="137" t="s">
        <v>49</v>
      </c>
      <c r="AL148" s="122" t="s">
        <v>64</v>
      </c>
      <c r="AM148" s="90"/>
      <c r="AN148" s="142">
        <f t="shared" si="23"/>
        <v>1.6</v>
      </c>
      <c r="AO148" s="125" t="s">
        <v>65</v>
      </c>
      <c r="AP148" s="126" t="s">
        <v>608</v>
      </c>
      <c r="AQ148" s="126" t="s">
        <v>65</v>
      </c>
      <c r="AR148" s="126" t="s">
        <v>65</v>
      </c>
      <c r="AS148" s="126" t="s">
        <v>65</v>
      </c>
      <c r="AT148" s="90"/>
      <c r="BD148" s="90"/>
    </row>
    <row r="149" ht="39" customHeight="1" spans="2:56">
      <c r="B149" s="90"/>
      <c r="C149" s="118" t="s">
        <v>54</v>
      </c>
      <c r="D149" s="92">
        <v>84860</v>
      </c>
      <c r="E149" s="119" t="s">
        <v>609</v>
      </c>
      <c r="F149" s="120" t="str">
        <f t="shared" si="16"/>
        <v>✅On Non Prioritized ❄️ 👻 📞 Active 🚀 Active 🚀 ✅ 🛠️</v>
      </c>
      <c r="G149" s="121" t="s">
        <v>610</v>
      </c>
      <c r="H149" s="122" t="s">
        <v>57</v>
      </c>
      <c r="I149" s="123" t="s">
        <v>611</v>
      </c>
      <c r="J149" s="122">
        <v>5491136065612</v>
      </c>
      <c r="K149" s="122" t="s">
        <v>612</v>
      </c>
      <c r="L149" s="124" t="s">
        <v>60</v>
      </c>
      <c r="M149" s="124">
        <v>46169</v>
      </c>
      <c r="N149" s="126" t="s">
        <v>61</v>
      </c>
      <c r="O149" s="126" t="s">
        <v>72</v>
      </c>
      <c r="P149" s="127" t="s">
        <v>613</v>
      </c>
      <c r="Q149" s="90"/>
      <c r="R149" s="128">
        <v>0.25</v>
      </c>
      <c r="S149" s="129">
        <v>0</v>
      </c>
      <c r="T149" s="130" t="str">
        <f>IF(U149="","","#"&amp;(COUNTIF($U$4:$U$254,"&gt;"&amp;U149)+COUNTIF($U$4:U149,U149)))</f>
        <v>#135</v>
      </c>
      <c r="U149" s="138">
        <v>837950</v>
      </c>
      <c r="V149" s="132">
        <f t="shared" si="17"/>
        <v>598.535714285714</v>
      </c>
      <c r="W149" s="129">
        <v>0</v>
      </c>
      <c r="X149" s="138">
        <v>23276</v>
      </c>
      <c r="Y149" s="132">
        <f t="shared" si="18"/>
        <v>16.6257142857143</v>
      </c>
      <c r="Z149" s="146">
        <f t="shared" si="19"/>
        <v>837950</v>
      </c>
      <c r="AA149" s="147">
        <f t="shared" si="20"/>
        <v>0</v>
      </c>
      <c r="AB149" s="135">
        <v>0.78</v>
      </c>
      <c r="AC149" s="136">
        <v>0.23</v>
      </c>
      <c r="AD149" s="137" t="s">
        <v>63</v>
      </c>
      <c r="AE149" s="138">
        <v>60000</v>
      </c>
      <c r="AF149" s="139">
        <f t="shared" si="21"/>
        <v>12569.25</v>
      </c>
      <c r="AG149" s="139">
        <f t="shared" si="22"/>
        <v>17956.0714285714</v>
      </c>
      <c r="AH149" s="140" t="s">
        <v>60</v>
      </c>
      <c r="AI149" s="137" t="s">
        <v>63</v>
      </c>
      <c r="AJ149" s="140" t="s">
        <v>60</v>
      </c>
      <c r="AK149" s="137" t="s">
        <v>49</v>
      </c>
      <c r="AL149" s="122" t="s">
        <v>160</v>
      </c>
      <c r="AM149" s="90"/>
      <c r="AN149" s="142">
        <f t="shared" si="23"/>
        <v>2</v>
      </c>
      <c r="AO149" s="125" t="s">
        <v>65</v>
      </c>
      <c r="AP149" s="126" t="s">
        <v>65</v>
      </c>
      <c r="AQ149" s="126" t="s">
        <v>65</v>
      </c>
      <c r="AR149" s="126" t="s">
        <v>65</v>
      </c>
      <c r="AS149" s="126" t="s">
        <v>65</v>
      </c>
      <c r="AT149" s="90"/>
      <c r="BD149" s="90"/>
    </row>
    <row r="150" ht="39" customHeight="1" spans="2:56">
      <c r="B150" s="90"/>
      <c r="C150" s="118" t="s">
        <v>54</v>
      </c>
      <c r="D150" s="92">
        <v>6735</v>
      </c>
      <c r="E150" s="119" t="s">
        <v>614</v>
      </c>
      <c r="F150" s="120" t="str">
        <f t="shared" si="16"/>
        <v>✅On Non Prioritized ❄️ 🤝 📞 Active 🚀 Active 🚀 🏆 🛠️</v>
      </c>
      <c r="G150" s="121" t="s">
        <v>489</v>
      </c>
      <c r="H150" s="122" t="s">
        <v>57</v>
      </c>
      <c r="I150" s="123" t="s">
        <v>615</v>
      </c>
      <c r="J150" s="122">
        <v>5491155052663</v>
      </c>
      <c r="K150" s="122" t="s">
        <v>616</v>
      </c>
      <c r="L150" s="124" t="s">
        <v>60</v>
      </c>
      <c r="M150" s="124">
        <v>46164</v>
      </c>
      <c r="N150" s="126" t="s">
        <v>71</v>
      </c>
      <c r="O150" s="126" t="s">
        <v>72</v>
      </c>
      <c r="P150" s="127"/>
      <c r="Q150" s="90"/>
      <c r="R150" s="128">
        <v>0.26</v>
      </c>
      <c r="S150" s="129">
        <v>0</v>
      </c>
      <c r="T150" s="130" t="str">
        <f>IF(U150="","","#"&amp;(COUNTIF($U$4:$U$254,"&gt;"&amp;U150)+COUNTIF($U$4:U150,U150)))</f>
        <v>#111</v>
      </c>
      <c r="U150" s="138">
        <v>1001603</v>
      </c>
      <c r="V150" s="132">
        <f t="shared" si="17"/>
        <v>715.430714285714</v>
      </c>
      <c r="W150" s="129">
        <v>0</v>
      </c>
      <c r="X150" s="138">
        <v>34538</v>
      </c>
      <c r="Y150" s="132">
        <f t="shared" si="18"/>
        <v>24.67</v>
      </c>
      <c r="Z150" s="146">
        <f t="shared" si="19"/>
        <v>1001603</v>
      </c>
      <c r="AA150" s="147">
        <f t="shared" si="20"/>
        <v>0</v>
      </c>
      <c r="AB150" s="135">
        <v>0.76</v>
      </c>
      <c r="AC150" s="136">
        <v>0.25</v>
      </c>
      <c r="AD150" s="137" t="s">
        <v>63</v>
      </c>
      <c r="AE150" s="138">
        <v>53000</v>
      </c>
      <c r="AF150" s="139">
        <f t="shared" si="21"/>
        <v>15024.045</v>
      </c>
      <c r="AG150" s="139">
        <f t="shared" si="22"/>
        <v>21462.9214285714</v>
      </c>
      <c r="AH150" s="140" t="s">
        <v>60</v>
      </c>
      <c r="AI150" s="137" t="s">
        <v>63</v>
      </c>
      <c r="AJ150" s="140" t="s">
        <v>60</v>
      </c>
      <c r="AK150" s="137" t="s">
        <v>49</v>
      </c>
      <c r="AL150" s="122" t="s">
        <v>93</v>
      </c>
      <c r="AM150" s="90"/>
      <c r="AN150" s="142">
        <f t="shared" si="23"/>
        <v>2</v>
      </c>
      <c r="AO150" s="125" t="s">
        <v>65</v>
      </c>
      <c r="AP150" s="126" t="s">
        <v>65</v>
      </c>
      <c r="AQ150" s="126" t="s">
        <v>65</v>
      </c>
      <c r="AR150" s="126" t="s">
        <v>65</v>
      </c>
      <c r="AS150" s="126" t="s">
        <v>65</v>
      </c>
      <c r="AT150" s="90"/>
      <c r="BD150" s="90"/>
    </row>
    <row r="151" ht="39" customHeight="1" spans="2:56">
      <c r="B151" s="90"/>
      <c r="C151" s="118" t="s">
        <v>54</v>
      </c>
      <c r="D151" s="92">
        <v>98108</v>
      </c>
      <c r="E151" s="119" t="s">
        <v>617</v>
      </c>
      <c r="F151" s="120" t="str">
        <f t="shared" si="16"/>
        <v>✅On Non Prioritized ❄️ 🤝 📞 Inactive 💤 Inactive 💤 👻 🛠️</v>
      </c>
      <c r="G151" s="121" t="s">
        <v>107</v>
      </c>
      <c r="H151" s="122" t="s">
        <v>57</v>
      </c>
      <c r="I151" s="123" t="s">
        <v>618</v>
      </c>
      <c r="J151" s="122">
        <v>5493743591668</v>
      </c>
      <c r="K151" s="122" t="s">
        <v>60</v>
      </c>
      <c r="L151" s="124" t="s">
        <v>60</v>
      </c>
      <c r="M151" s="124">
        <v>46156</v>
      </c>
      <c r="N151" s="126" t="s">
        <v>71</v>
      </c>
      <c r="O151" s="126" t="s">
        <v>72</v>
      </c>
      <c r="P151" s="127" t="s">
        <v>619</v>
      </c>
      <c r="Q151" s="90"/>
      <c r="R151" s="128">
        <v>0.25</v>
      </c>
      <c r="S151" s="129">
        <v>0</v>
      </c>
      <c r="T151" s="130" t="str">
        <f>IF(U151="","","#"&amp;(COUNTIF($U$4:$U$254,"&gt;"&amp;U151)+COUNTIF($U$4:U151,U151)))</f>
        <v>#122</v>
      </c>
      <c r="U151" s="138">
        <v>945880</v>
      </c>
      <c r="V151" s="132">
        <f t="shared" si="17"/>
        <v>675.628571428571</v>
      </c>
      <c r="W151" s="129">
        <v>0</v>
      </c>
      <c r="X151" s="138">
        <v>11396</v>
      </c>
      <c r="Y151" s="132">
        <f t="shared" si="18"/>
        <v>8.14</v>
      </c>
      <c r="Z151" s="146">
        <f t="shared" si="19"/>
        <v>945880</v>
      </c>
      <c r="AA151" s="147">
        <f t="shared" si="20"/>
        <v>0</v>
      </c>
      <c r="AB151" s="135">
        <v>0.73</v>
      </c>
      <c r="AC151" s="136">
        <v>0.39</v>
      </c>
      <c r="AD151" s="137" t="s">
        <v>73</v>
      </c>
      <c r="AE151" s="148">
        <v>0</v>
      </c>
      <c r="AF151" s="139">
        <f t="shared" si="21"/>
        <v>14188.2</v>
      </c>
      <c r="AG151" s="139">
        <f t="shared" si="22"/>
        <v>20268.8571428571</v>
      </c>
      <c r="AH151" s="149" t="s">
        <v>74</v>
      </c>
      <c r="AI151" s="137" t="s">
        <v>73</v>
      </c>
      <c r="AJ151" s="149" t="s">
        <v>74</v>
      </c>
      <c r="AK151" s="137" t="s">
        <v>49</v>
      </c>
      <c r="AL151" s="122" t="s">
        <v>61</v>
      </c>
      <c r="AM151" s="90"/>
      <c r="AN151" s="142">
        <f t="shared" si="23"/>
        <v>2</v>
      </c>
      <c r="AO151" s="125" t="s">
        <v>65</v>
      </c>
      <c r="AP151" s="126" t="s">
        <v>65</v>
      </c>
      <c r="AQ151" s="126" t="s">
        <v>65</v>
      </c>
      <c r="AR151" s="126" t="s">
        <v>65</v>
      </c>
      <c r="AS151" s="126" t="s">
        <v>65</v>
      </c>
      <c r="AT151" s="90"/>
      <c r="BD151" s="90"/>
    </row>
    <row r="152" ht="39" customHeight="1" spans="2:56">
      <c r="B152" s="90"/>
      <c r="C152" s="118" t="s">
        <v>54</v>
      </c>
      <c r="D152" s="92">
        <v>97481</v>
      </c>
      <c r="E152" s="119" t="s">
        <v>620</v>
      </c>
      <c r="F152" s="120" t="str">
        <f t="shared" si="16"/>
        <v>✅On Non Prioritized ❄️ 👻 📞 Inactive 💤 Active 🚀 🏆 🛠️</v>
      </c>
      <c r="G152" s="121" t="s">
        <v>107</v>
      </c>
      <c r="H152" s="122" t="s">
        <v>57</v>
      </c>
      <c r="I152" s="123" t="s">
        <v>621</v>
      </c>
      <c r="J152" s="122">
        <v>5491130675236</v>
      </c>
      <c r="K152" s="122" t="s">
        <v>60</v>
      </c>
      <c r="L152" s="124" t="s">
        <v>60</v>
      </c>
      <c r="M152" s="124">
        <v>46169</v>
      </c>
      <c r="N152" s="126" t="s">
        <v>61</v>
      </c>
      <c r="O152" s="126" t="s">
        <v>72</v>
      </c>
      <c r="P152" s="127" t="s">
        <v>622</v>
      </c>
      <c r="Q152" s="90"/>
      <c r="R152" s="128">
        <v>0.25</v>
      </c>
      <c r="S152" s="129">
        <v>0</v>
      </c>
      <c r="T152" s="130" t="str">
        <f>IF(U152="","","#"&amp;(COUNTIF($U$4:$U$254,"&gt;"&amp;U152)+COUNTIF($U$4:U152,U152)))</f>
        <v>#174</v>
      </c>
      <c r="U152" s="138">
        <v>591469</v>
      </c>
      <c r="V152" s="132">
        <f t="shared" si="17"/>
        <v>422.477857142857</v>
      </c>
      <c r="W152" s="129">
        <v>0</v>
      </c>
      <c r="X152" s="138">
        <v>11829</v>
      </c>
      <c r="Y152" s="132">
        <f t="shared" si="18"/>
        <v>8.44928571428571</v>
      </c>
      <c r="Z152" s="146">
        <f t="shared" si="19"/>
        <v>591469</v>
      </c>
      <c r="AA152" s="147">
        <f t="shared" si="20"/>
        <v>0</v>
      </c>
      <c r="AB152" s="135">
        <v>0.78</v>
      </c>
      <c r="AC152" s="136">
        <v>0.27</v>
      </c>
      <c r="AD152" s="137" t="s">
        <v>73</v>
      </c>
      <c r="AE152" s="148">
        <v>0</v>
      </c>
      <c r="AF152" s="139">
        <f t="shared" si="21"/>
        <v>8872.035</v>
      </c>
      <c r="AG152" s="139">
        <f t="shared" si="22"/>
        <v>12674.3357142857</v>
      </c>
      <c r="AH152" s="149" t="s">
        <v>74</v>
      </c>
      <c r="AI152" s="137" t="s">
        <v>63</v>
      </c>
      <c r="AJ152" s="140" t="s">
        <v>60</v>
      </c>
      <c r="AK152" s="137" t="s">
        <v>49</v>
      </c>
      <c r="AL152" s="122" t="s">
        <v>93</v>
      </c>
      <c r="AM152" s="90"/>
      <c r="AN152" s="142">
        <f t="shared" si="23"/>
        <v>2</v>
      </c>
      <c r="AO152" s="125" t="s">
        <v>65</v>
      </c>
      <c r="AP152" s="126" t="s">
        <v>65</v>
      </c>
      <c r="AQ152" s="126" t="s">
        <v>65</v>
      </c>
      <c r="AR152" s="126" t="s">
        <v>65</v>
      </c>
      <c r="AS152" s="126" t="s">
        <v>65</v>
      </c>
      <c r="AT152" s="90"/>
      <c r="BD152" s="90"/>
    </row>
    <row r="153" ht="39" customHeight="1" spans="2:56">
      <c r="B153" s="90"/>
      <c r="C153" s="118" t="s">
        <v>54</v>
      </c>
      <c r="D153" s="92">
        <v>34497</v>
      </c>
      <c r="E153" s="119" t="s">
        <v>623</v>
      </c>
      <c r="F153" s="120" t="str">
        <f t="shared" si="16"/>
        <v>✅On Non Prioritized ❄️ 🤝 📞 Inactive 💤 Inactive 💤 👻 🛠️</v>
      </c>
      <c r="G153" s="121" t="s">
        <v>225</v>
      </c>
      <c r="H153" s="122" t="s">
        <v>57</v>
      </c>
      <c r="I153" s="123" t="s">
        <v>624</v>
      </c>
      <c r="J153" s="122">
        <v>5491144266688</v>
      </c>
      <c r="K153" s="122" t="s">
        <v>625</v>
      </c>
      <c r="L153" s="124" t="s">
        <v>60</v>
      </c>
      <c r="M153" s="124">
        <v>46149</v>
      </c>
      <c r="N153" s="126" t="s">
        <v>71</v>
      </c>
      <c r="O153" s="126" t="s">
        <v>72</v>
      </c>
      <c r="P153" s="127" t="s">
        <v>626</v>
      </c>
      <c r="Q153" s="90"/>
      <c r="R153" s="128">
        <v>0.25</v>
      </c>
      <c r="S153" s="129">
        <v>0</v>
      </c>
      <c r="T153" s="130" t="str">
        <f>IF(U153="","","#"&amp;(COUNTIF($U$4:$U$254,"&gt;"&amp;U153)+COUNTIF($U$4:U153,U153)))</f>
        <v>#117</v>
      </c>
      <c r="U153" s="138">
        <v>968200</v>
      </c>
      <c r="V153" s="132">
        <f t="shared" si="17"/>
        <v>691.571428571429</v>
      </c>
      <c r="W153" s="129">
        <v>0</v>
      </c>
      <c r="X153" s="138">
        <v>38728</v>
      </c>
      <c r="Y153" s="132">
        <f t="shared" si="18"/>
        <v>27.6628571428571</v>
      </c>
      <c r="Z153" s="146">
        <f t="shared" si="19"/>
        <v>968200</v>
      </c>
      <c r="AA153" s="147">
        <f t="shared" si="20"/>
        <v>0</v>
      </c>
      <c r="AB153" s="135">
        <v>0.67</v>
      </c>
      <c r="AC153" s="136">
        <v>0.14</v>
      </c>
      <c r="AD153" s="137" t="s">
        <v>73</v>
      </c>
      <c r="AE153" s="148">
        <v>0</v>
      </c>
      <c r="AF153" s="139">
        <f t="shared" si="21"/>
        <v>14523</v>
      </c>
      <c r="AG153" s="139">
        <f t="shared" si="22"/>
        <v>20747.1428571429</v>
      </c>
      <c r="AH153" s="149" t="s">
        <v>74</v>
      </c>
      <c r="AI153" s="137" t="s">
        <v>73</v>
      </c>
      <c r="AJ153" s="149" t="s">
        <v>74</v>
      </c>
      <c r="AK153" s="137" t="s">
        <v>49</v>
      </c>
      <c r="AL153" s="122" t="s">
        <v>61</v>
      </c>
      <c r="AM153" s="90"/>
      <c r="AN153" s="142">
        <f t="shared" si="23"/>
        <v>2</v>
      </c>
      <c r="AO153" s="125" t="s">
        <v>65</v>
      </c>
      <c r="AP153" s="126" t="s">
        <v>65</v>
      </c>
      <c r="AQ153" s="126" t="s">
        <v>65</v>
      </c>
      <c r="AR153" s="126" t="s">
        <v>65</v>
      </c>
      <c r="AS153" s="126" t="s">
        <v>65</v>
      </c>
      <c r="AT153" s="90"/>
      <c r="BD153" s="90"/>
    </row>
    <row r="154" ht="39" customHeight="1" spans="2:56">
      <c r="B154" s="90"/>
      <c r="C154" s="118" t="s">
        <v>54</v>
      </c>
      <c r="D154" s="92">
        <v>77504</v>
      </c>
      <c r="E154" s="119" t="s">
        <v>627</v>
      </c>
      <c r="F154" s="120" t="str">
        <f t="shared" si="16"/>
        <v>✅On Non Prioritized ❄️ 👻 📞 Inactive 💤 Inactive 💤 ⌛ 🛠️</v>
      </c>
      <c r="G154" s="121" t="s">
        <v>628</v>
      </c>
      <c r="H154" s="122" t="s">
        <v>57</v>
      </c>
      <c r="I154" s="123" t="s">
        <v>629</v>
      </c>
      <c r="J154" s="122">
        <v>5491133488733</v>
      </c>
      <c r="K154" s="122" t="s">
        <v>630</v>
      </c>
      <c r="L154" s="124" t="s">
        <v>60</v>
      </c>
      <c r="M154" s="124">
        <v>46045</v>
      </c>
      <c r="N154" s="126" t="s">
        <v>61</v>
      </c>
      <c r="O154" s="126" t="s">
        <v>72</v>
      </c>
      <c r="P154" s="127"/>
      <c r="Q154" s="90"/>
      <c r="R154" s="128">
        <v>0.25</v>
      </c>
      <c r="S154" s="129">
        <v>0</v>
      </c>
      <c r="T154" s="130" t="str">
        <f>IF(U154="","","#"&amp;(COUNTIF($U$4:$U$254,"&gt;"&amp;U154)+COUNTIF($U$4:U154,U154)))</f>
        <v>#103</v>
      </c>
      <c r="U154" s="138">
        <v>1039870</v>
      </c>
      <c r="V154" s="132">
        <f t="shared" si="17"/>
        <v>742.764285714286</v>
      </c>
      <c r="W154" s="129">
        <v>0</v>
      </c>
      <c r="X154" s="138">
        <v>37138</v>
      </c>
      <c r="Y154" s="132">
        <f t="shared" si="18"/>
        <v>26.5271428571429</v>
      </c>
      <c r="Z154" s="146">
        <f t="shared" si="19"/>
        <v>1039870</v>
      </c>
      <c r="AA154" s="147">
        <f t="shared" si="20"/>
        <v>0</v>
      </c>
      <c r="AB154" s="135">
        <v>0.78</v>
      </c>
      <c r="AC154" s="136">
        <v>0.14</v>
      </c>
      <c r="AD154" s="137" t="s">
        <v>73</v>
      </c>
      <c r="AE154" s="148">
        <v>0</v>
      </c>
      <c r="AF154" s="139">
        <f t="shared" si="21"/>
        <v>15598.05</v>
      </c>
      <c r="AG154" s="139">
        <f t="shared" si="22"/>
        <v>22282.9285714286</v>
      </c>
      <c r="AH154" s="149" t="s">
        <v>74</v>
      </c>
      <c r="AI154" s="137" t="s">
        <v>73</v>
      </c>
      <c r="AJ154" s="149" t="s">
        <v>74</v>
      </c>
      <c r="AK154" s="137" t="s">
        <v>49</v>
      </c>
      <c r="AL154" s="122" t="s">
        <v>64</v>
      </c>
      <c r="AM154" s="90"/>
      <c r="AN154" s="142">
        <f t="shared" si="23"/>
        <v>2</v>
      </c>
      <c r="AO154" s="125" t="s">
        <v>65</v>
      </c>
      <c r="AP154" s="126" t="s">
        <v>65</v>
      </c>
      <c r="AQ154" s="126" t="s">
        <v>65</v>
      </c>
      <c r="AR154" s="126" t="s">
        <v>65</v>
      </c>
      <c r="AS154" s="126" t="s">
        <v>65</v>
      </c>
      <c r="AT154" s="90"/>
      <c r="BD154" s="90"/>
    </row>
    <row r="155" ht="39" customHeight="1" spans="2:56">
      <c r="B155" s="90"/>
      <c r="C155" s="118" t="s">
        <v>54</v>
      </c>
      <c r="D155" s="92">
        <v>85923</v>
      </c>
      <c r="E155" s="119" t="s">
        <v>631</v>
      </c>
      <c r="F155" s="120" t="str">
        <f t="shared" si="16"/>
        <v>✅On Non Prioritized ❄️ 👻 📞 Inactive 💤 Active 🚀 ✅ 🛠️</v>
      </c>
      <c r="G155" s="121" t="s">
        <v>246</v>
      </c>
      <c r="H155" s="122" t="s">
        <v>57</v>
      </c>
      <c r="I155" s="123" t="s">
        <v>632</v>
      </c>
      <c r="J155" s="122">
        <v>5491163729912</v>
      </c>
      <c r="K155" s="122" t="s">
        <v>307</v>
      </c>
      <c r="L155" s="124" t="s">
        <v>60</v>
      </c>
      <c r="M155" s="124">
        <v>46160</v>
      </c>
      <c r="N155" s="126" t="s">
        <v>61</v>
      </c>
      <c r="O155" s="126" t="s">
        <v>72</v>
      </c>
      <c r="P155" s="127"/>
      <c r="Q155" s="90"/>
      <c r="R155" s="128">
        <v>0.18</v>
      </c>
      <c r="S155" s="129">
        <v>0</v>
      </c>
      <c r="T155" s="130" t="str">
        <f>IF(U155="","","#"&amp;(COUNTIF($U$4:$U$254,"&gt;"&amp;U155)+COUNTIF($U$4:U155,U155)))</f>
        <v>#120</v>
      </c>
      <c r="U155" s="138">
        <v>963400</v>
      </c>
      <c r="V155" s="132">
        <f t="shared" si="17"/>
        <v>688.142857142857</v>
      </c>
      <c r="W155" s="129">
        <v>0</v>
      </c>
      <c r="X155" s="138">
        <v>22404</v>
      </c>
      <c r="Y155" s="132">
        <f t="shared" si="18"/>
        <v>16.0028571428571</v>
      </c>
      <c r="Z155" s="146">
        <f t="shared" si="19"/>
        <v>963400</v>
      </c>
      <c r="AA155" s="147">
        <f t="shared" si="20"/>
        <v>0</v>
      </c>
      <c r="AB155" s="135">
        <v>0.55</v>
      </c>
      <c r="AC155" s="136">
        <v>0.1</v>
      </c>
      <c r="AD155" s="137" t="s">
        <v>73</v>
      </c>
      <c r="AE155" s="148">
        <v>0</v>
      </c>
      <c r="AF155" s="139">
        <f t="shared" si="21"/>
        <v>14451</v>
      </c>
      <c r="AG155" s="139">
        <f t="shared" si="22"/>
        <v>20644.2857142857</v>
      </c>
      <c r="AH155" s="149" t="s">
        <v>74</v>
      </c>
      <c r="AI155" s="137" t="s">
        <v>63</v>
      </c>
      <c r="AJ155" s="140" t="s">
        <v>60</v>
      </c>
      <c r="AK155" s="137" t="s">
        <v>49</v>
      </c>
      <c r="AL155" s="122" t="s">
        <v>160</v>
      </c>
      <c r="AM155" s="90"/>
      <c r="AN155" s="142">
        <f t="shared" si="23"/>
        <v>2</v>
      </c>
      <c r="AO155" s="125" t="s">
        <v>65</v>
      </c>
      <c r="AP155" s="126" t="s">
        <v>65</v>
      </c>
      <c r="AQ155" s="126" t="s">
        <v>65</v>
      </c>
      <c r="AR155" s="126" t="s">
        <v>65</v>
      </c>
      <c r="AS155" s="126" t="s">
        <v>65</v>
      </c>
      <c r="AT155" s="90"/>
      <c r="BD155" s="90"/>
    </row>
    <row r="156" ht="39" customHeight="1" spans="2:56">
      <c r="B156" s="90"/>
      <c r="C156" s="118" t="s">
        <v>54</v>
      </c>
      <c r="D156" s="92">
        <v>12289</v>
      </c>
      <c r="E156" s="119" t="s">
        <v>633</v>
      </c>
      <c r="F156" s="120" t="str">
        <f t="shared" si="16"/>
        <v>✅On Non Prioritized ❄️ 🤝 📞 Active 🚀 Active 🚀 ⌛ 🛠️</v>
      </c>
      <c r="G156" s="121" t="s">
        <v>489</v>
      </c>
      <c r="H156" s="122" t="s">
        <v>57</v>
      </c>
      <c r="I156" s="123" t="s">
        <v>634</v>
      </c>
      <c r="J156" s="122">
        <v>5491165808139</v>
      </c>
      <c r="K156" s="122" t="s">
        <v>635</v>
      </c>
      <c r="L156" s="124" t="s">
        <v>60</v>
      </c>
      <c r="M156" s="124">
        <v>46149</v>
      </c>
      <c r="N156" s="126" t="s">
        <v>71</v>
      </c>
      <c r="O156" s="126" t="s">
        <v>72</v>
      </c>
      <c r="P156" s="127"/>
      <c r="Q156" s="90"/>
      <c r="R156" s="128">
        <v>0.18</v>
      </c>
      <c r="S156" s="129">
        <v>0</v>
      </c>
      <c r="T156" s="130" t="str">
        <f>IF(U156="","","#"&amp;(COUNTIF($U$4:$U$254,"&gt;"&amp;U156)+COUNTIF($U$4:U156,U156)))</f>
        <v>#140</v>
      </c>
      <c r="U156" s="138">
        <v>814049</v>
      </c>
      <c r="V156" s="132">
        <f t="shared" si="17"/>
        <v>581.463571428571</v>
      </c>
      <c r="W156" s="129">
        <v>0</v>
      </c>
      <c r="X156" s="138">
        <v>33918</v>
      </c>
      <c r="Y156" s="132">
        <f t="shared" si="18"/>
        <v>24.2271428571429</v>
      </c>
      <c r="Z156" s="146">
        <f t="shared" si="19"/>
        <v>814049</v>
      </c>
      <c r="AA156" s="147">
        <f t="shared" si="20"/>
        <v>0</v>
      </c>
      <c r="AB156" s="135">
        <v>0.83</v>
      </c>
      <c r="AC156" s="136">
        <v>0.26</v>
      </c>
      <c r="AD156" s="137" t="s">
        <v>63</v>
      </c>
      <c r="AE156" s="138">
        <v>12000</v>
      </c>
      <c r="AF156" s="139">
        <f t="shared" si="21"/>
        <v>12210.735</v>
      </c>
      <c r="AG156" s="139">
        <f t="shared" si="22"/>
        <v>17443.9071428571</v>
      </c>
      <c r="AH156" s="140" t="s">
        <v>60</v>
      </c>
      <c r="AI156" s="137" t="s">
        <v>63</v>
      </c>
      <c r="AJ156" s="140" t="s">
        <v>60</v>
      </c>
      <c r="AK156" s="137" t="s">
        <v>49</v>
      </c>
      <c r="AL156" s="122" t="s">
        <v>64</v>
      </c>
      <c r="AM156" s="90"/>
      <c r="AN156" s="142">
        <f t="shared" si="23"/>
        <v>2</v>
      </c>
      <c r="AO156" s="125" t="s">
        <v>65</v>
      </c>
      <c r="AP156" s="126" t="s">
        <v>65</v>
      </c>
      <c r="AQ156" s="126" t="s">
        <v>65</v>
      </c>
      <c r="AR156" s="126" t="s">
        <v>65</v>
      </c>
      <c r="AS156" s="126" t="s">
        <v>65</v>
      </c>
      <c r="AT156" s="90"/>
      <c r="BD156" s="90"/>
    </row>
    <row r="157" ht="39" customHeight="1" spans="2:56">
      <c r="B157" s="90"/>
      <c r="C157" s="118" t="s">
        <v>54</v>
      </c>
      <c r="D157" s="92">
        <v>16766</v>
      </c>
      <c r="E157" s="119" t="s">
        <v>636</v>
      </c>
      <c r="F157" s="120" t="str">
        <f t="shared" si="16"/>
        <v>✅On Non Prioritized ❄️ 🤝 📞 Inactive 💤 Inactive 💤 ⌛ 🛠️</v>
      </c>
      <c r="G157" s="121" t="s">
        <v>302</v>
      </c>
      <c r="H157" s="122" t="s">
        <v>57</v>
      </c>
      <c r="I157" s="123" t="s">
        <v>637</v>
      </c>
      <c r="J157" s="122">
        <v>5491127932623</v>
      </c>
      <c r="K157" s="122" t="s">
        <v>60</v>
      </c>
      <c r="L157" s="124" t="s">
        <v>60</v>
      </c>
      <c r="M157" s="124">
        <v>42385</v>
      </c>
      <c r="N157" s="126" t="s">
        <v>71</v>
      </c>
      <c r="O157" s="126" t="s">
        <v>72</v>
      </c>
      <c r="P157" s="127"/>
      <c r="Q157" s="90"/>
      <c r="R157" s="128">
        <v>0.3</v>
      </c>
      <c r="S157" s="129">
        <v>0</v>
      </c>
      <c r="T157" s="130" t="str">
        <f>IF(U157="","","#"&amp;(COUNTIF($U$4:$U$254,"&gt;"&amp;U157)+COUNTIF($U$4:U157,U157)))</f>
        <v>#124</v>
      </c>
      <c r="U157" s="138">
        <v>929000</v>
      </c>
      <c r="V157" s="132">
        <f t="shared" si="17"/>
        <v>663.571428571429</v>
      </c>
      <c r="W157" s="129">
        <v>0</v>
      </c>
      <c r="X157" s="138">
        <v>44238</v>
      </c>
      <c r="Y157" s="132">
        <f t="shared" si="18"/>
        <v>31.5985714285714</v>
      </c>
      <c r="Z157" s="146">
        <f t="shared" si="19"/>
        <v>929000</v>
      </c>
      <c r="AA157" s="147">
        <f t="shared" si="20"/>
        <v>0</v>
      </c>
      <c r="AB157" s="135">
        <v>0.89</v>
      </c>
      <c r="AC157" s="136">
        <v>0.1</v>
      </c>
      <c r="AD157" s="137" t="s">
        <v>73</v>
      </c>
      <c r="AE157" s="148">
        <v>0</v>
      </c>
      <c r="AF157" s="139">
        <f t="shared" si="21"/>
        <v>13935</v>
      </c>
      <c r="AG157" s="139">
        <f t="shared" si="22"/>
        <v>19907.1428571429</v>
      </c>
      <c r="AH157" s="149" t="s">
        <v>74</v>
      </c>
      <c r="AI157" s="137" t="s">
        <v>73</v>
      </c>
      <c r="AJ157" s="149" t="s">
        <v>74</v>
      </c>
      <c r="AK157" s="137" t="s">
        <v>49</v>
      </c>
      <c r="AL157" s="122" t="s">
        <v>64</v>
      </c>
      <c r="AM157" s="90"/>
      <c r="AN157" s="142">
        <f t="shared" si="23"/>
        <v>2</v>
      </c>
      <c r="AO157" s="125" t="s">
        <v>65</v>
      </c>
      <c r="AP157" s="126" t="s">
        <v>65</v>
      </c>
      <c r="AQ157" s="126" t="s">
        <v>65</v>
      </c>
      <c r="AR157" s="126" t="s">
        <v>65</v>
      </c>
      <c r="AS157" s="126" t="s">
        <v>65</v>
      </c>
      <c r="AT157" s="90"/>
      <c r="BD157" s="90"/>
    </row>
    <row r="158" ht="52" customHeight="1" spans="2:56">
      <c r="B158" s="90"/>
      <c r="C158" s="118" t="s">
        <v>54</v>
      </c>
      <c r="D158" s="92">
        <v>75451</v>
      </c>
      <c r="E158" s="119" t="s">
        <v>638</v>
      </c>
      <c r="F158" s="120" t="str">
        <f t="shared" si="16"/>
        <v>✅On Non Prioritized ❄️ 🤝 📞 Inactive 💤 Inactive 💤 ⌛ 🛠️</v>
      </c>
      <c r="G158" s="121" t="s">
        <v>639</v>
      </c>
      <c r="H158" s="122" t="s">
        <v>57</v>
      </c>
      <c r="I158" s="123" t="s">
        <v>640</v>
      </c>
      <c r="J158" s="122">
        <v>5491165650338</v>
      </c>
      <c r="K158" s="122" t="s">
        <v>641</v>
      </c>
      <c r="L158" s="124" t="s">
        <v>60</v>
      </c>
      <c r="M158" s="124">
        <v>46150</v>
      </c>
      <c r="N158" s="126" t="s">
        <v>71</v>
      </c>
      <c r="O158" s="126" t="s">
        <v>72</v>
      </c>
      <c r="P158" s="127"/>
      <c r="Q158" s="90"/>
      <c r="R158" s="128">
        <v>0.25</v>
      </c>
      <c r="S158" s="129">
        <v>0</v>
      </c>
      <c r="T158" s="130" t="str">
        <f>IF(U158="","","#"&amp;(COUNTIF($U$4:$U$254,"&gt;"&amp;U158)+COUNTIF($U$4:U158,U158)))</f>
        <v>#148</v>
      </c>
      <c r="U158" s="138">
        <v>754851</v>
      </c>
      <c r="V158" s="132">
        <f t="shared" si="17"/>
        <v>539.179285714286</v>
      </c>
      <c r="W158" s="129">
        <v>0</v>
      </c>
      <c r="X158" s="138">
        <v>15405</v>
      </c>
      <c r="Y158" s="132">
        <f t="shared" si="18"/>
        <v>11.0035714285714</v>
      </c>
      <c r="Z158" s="146">
        <f t="shared" si="19"/>
        <v>754851</v>
      </c>
      <c r="AA158" s="147">
        <f t="shared" si="20"/>
        <v>0</v>
      </c>
      <c r="AB158" s="135">
        <v>0.63</v>
      </c>
      <c r="AC158" s="136">
        <v>0.34</v>
      </c>
      <c r="AD158" s="137" t="s">
        <v>73</v>
      </c>
      <c r="AE158" s="148">
        <v>0</v>
      </c>
      <c r="AF158" s="139">
        <f t="shared" si="21"/>
        <v>11322.765</v>
      </c>
      <c r="AG158" s="139">
        <f t="shared" si="22"/>
        <v>16175.3785714286</v>
      </c>
      <c r="AH158" s="149" t="s">
        <v>74</v>
      </c>
      <c r="AI158" s="137" t="s">
        <v>73</v>
      </c>
      <c r="AJ158" s="149" t="s">
        <v>74</v>
      </c>
      <c r="AK158" s="137" t="s">
        <v>49</v>
      </c>
      <c r="AL158" s="122" t="s">
        <v>64</v>
      </c>
      <c r="AM158" s="90"/>
      <c r="AN158" s="142">
        <f t="shared" si="23"/>
        <v>2</v>
      </c>
      <c r="AO158" s="125" t="s">
        <v>65</v>
      </c>
      <c r="AP158" s="126" t="s">
        <v>65</v>
      </c>
      <c r="AQ158" s="126" t="s">
        <v>65</v>
      </c>
      <c r="AR158" s="126" t="s">
        <v>65</v>
      </c>
      <c r="AS158" s="126" t="s">
        <v>65</v>
      </c>
      <c r="AT158" s="90"/>
      <c r="BD158" s="90"/>
    </row>
    <row r="159" ht="39" customHeight="1" spans="2:56">
      <c r="B159" s="90"/>
      <c r="C159" s="118" t="s">
        <v>54</v>
      </c>
      <c r="D159" s="92">
        <v>71969</v>
      </c>
      <c r="E159" s="119" t="s">
        <v>642</v>
      </c>
      <c r="F159" s="120" t="str">
        <f t="shared" si="16"/>
        <v>✅On Prioritized 🔥 🤝 📞 Active 🚀 Active 🚀 ✅ 🛠️</v>
      </c>
      <c r="G159" s="121" t="s">
        <v>350</v>
      </c>
      <c r="H159" s="122" t="s">
        <v>68</v>
      </c>
      <c r="I159" s="123" t="s">
        <v>643</v>
      </c>
      <c r="J159" s="122">
        <v>5491130856062</v>
      </c>
      <c r="K159" s="122" t="s">
        <v>60</v>
      </c>
      <c r="L159" s="124" t="s">
        <v>60</v>
      </c>
      <c r="M159" s="124">
        <v>46163</v>
      </c>
      <c r="N159" s="126" t="s">
        <v>71</v>
      </c>
      <c r="O159" s="126" t="s">
        <v>72</v>
      </c>
      <c r="P159" s="127"/>
      <c r="Q159" s="90"/>
      <c r="R159" s="128">
        <v>0.25</v>
      </c>
      <c r="S159" s="129">
        <v>0</v>
      </c>
      <c r="T159" s="130" t="str">
        <f>IF(U159="","","#"&amp;(COUNTIF($U$4:$U$254,"&gt;"&amp;U159)+COUNTIF($U$4:U159,U159)))</f>
        <v>#152</v>
      </c>
      <c r="U159" s="138">
        <v>730900</v>
      </c>
      <c r="V159" s="132">
        <f t="shared" si="17"/>
        <v>522.071428571429</v>
      </c>
      <c r="W159" s="129">
        <v>0</v>
      </c>
      <c r="X159" s="138">
        <v>33222</v>
      </c>
      <c r="Y159" s="132">
        <f t="shared" si="18"/>
        <v>23.73</v>
      </c>
      <c r="Z159" s="146">
        <f t="shared" si="19"/>
        <v>730900</v>
      </c>
      <c r="AA159" s="147">
        <f t="shared" si="20"/>
        <v>0</v>
      </c>
      <c r="AB159" s="135">
        <v>0.59</v>
      </c>
      <c r="AC159" s="136">
        <v>0.12</v>
      </c>
      <c r="AD159" s="137" t="s">
        <v>63</v>
      </c>
      <c r="AE159" s="138">
        <v>22000</v>
      </c>
      <c r="AF159" s="139">
        <f t="shared" si="21"/>
        <v>10963.5</v>
      </c>
      <c r="AG159" s="139">
        <f t="shared" si="22"/>
        <v>15662.1428571429</v>
      </c>
      <c r="AH159" s="140" t="s">
        <v>60</v>
      </c>
      <c r="AI159" s="137" t="s">
        <v>63</v>
      </c>
      <c r="AJ159" s="140" t="s">
        <v>60</v>
      </c>
      <c r="AK159" s="137" t="s">
        <v>49</v>
      </c>
      <c r="AL159" s="122" t="s">
        <v>160</v>
      </c>
      <c r="AM159" s="90"/>
      <c r="AN159" s="142">
        <f t="shared" si="23"/>
        <v>2</v>
      </c>
      <c r="AO159" s="125" t="s">
        <v>65</v>
      </c>
      <c r="AP159" s="126" t="s">
        <v>65</v>
      </c>
      <c r="AQ159" s="126" t="s">
        <v>65</v>
      </c>
      <c r="AR159" s="126" t="s">
        <v>65</v>
      </c>
      <c r="AS159" s="126" t="s">
        <v>65</v>
      </c>
      <c r="AT159" s="90"/>
      <c r="BD159" s="90"/>
    </row>
    <row r="160" ht="39" customHeight="1" spans="2:56">
      <c r="B160" s="90"/>
      <c r="C160" s="118" t="s">
        <v>54</v>
      </c>
      <c r="D160" s="92">
        <v>69522</v>
      </c>
      <c r="E160" s="119" t="s">
        <v>644</v>
      </c>
      <c r="F160" s="120" t="str">
        <f t="shared" si="16"/>
        <v>✅On Non Prioritized ❄️ 👻 📞 Inactive 💤 Inactive 💤 ⌛ 🛠️</v>
      </c>
      <c r="G160" s="121" t="s">
        <v>246</v>
      </c>
      <c r="H160" s="122" t="s">
        <v>57</v>
      </c>
      <c r="I160" s="123" t="s">
        <v>645</v>
      </c>
      <c r="J160" s="122">
        <v>5491157261667</v>
      </c>
      <c r="K160" s="122" t="s">
        <v>646</v>
      </c>
      <c r="L160" s="124" t="s">
        <v>60</v>
      </c>
      <c r="M160" s="124">
        <v>45853</v>
      </c>
      <c r="N160" s="126" t="s">
        <v>61</v>
      </c>
      <c r="O160" s="126" t="s">
        <v>72</v>
      </c>
      <c r="P160" s="127"/>
      <c r="Q160" s="90"/>
      <c r="R160" s="128">
        <v>0.22</v>
      </c>
      <c r="S160" s="129">
        <v>0</v>
      </c>
      <c r="T160" s="130" t="str">
        <f>IF(U160="","","#"&amp;(COUNTIF($U$4:$U$254,"&gt;"&amp;U160)+COUNTIF($U$4:U160,U160)))</f>
        <v>#126</v>
      </c>
      <c r="U160" s="138">
        <v>923590</v>
      </c>
      <c r="V160" s="132">
        <f t="shared" si="17"/>
        <v>659.707142857143</v>
      </c>
      <c r="W160" s="129">
        <v>0</v>
      </c>
      <c r="X160" s="138">
        <v>23681</v>
      </c>
      <c r="Y160" s="132">
        <f t="shared" si="18"/>
        <v>16.915</v>
      </c>
      <c r="Z160" s="146">
        <f t="shared" si="19"/>
        <v>923590</v>
      </c>
      <c r="AA160" s="147">
        <f t="shared" si="20"/>
        <v>0</v>
      </c>
      <c r="AB160" s="135">
        <v>0.66</v>
      </c>
      <c r="AC160" s="136">
        <v>0.14</v>
      </c>
      <c r="AD160" s="137" t="s">
        <v>73</v>
      </c>
      <c r="AE160" s="148">
        <v>0</v>
      </c>
      <c r="AF160" s="139">
        <f t="shared" si="21"/>
        <v>13853.85</v>
      </c>
      <c r="AG160" s="139">
        <f t="shared" si="22"/>
        <v>19791.2142857143</v>
      </c>
      <c r="AH160" s="149" t="s">
        <v>74</v>
      </c>
      <c r="AI160" s="137" t="s">
        <v>73</v>
      </c>
      <c r="AJ160" s="149" t="s">
        <v>74</v>
      </c>
      <c r="AK160" s="137" t="s">
        <v>49</v>
      </c>
      <c r="AL160" s="122" t="s">
        <v>64</v>
      </c>
      <c r="AM160" s="90"/>
      <c r="AN160" s="142">
        <f t="shared" si="23"/>
        <v>2</v>
      </c>
      <c r="AO160" s="125" t="s">
        <v>65</v>
      </c>
      <c r="AP160" s="126" t="s">
        <v>65</v>
      </c>
      <c r="AQ160" s="126" t="s">
        <v>65</v>
      </c>
      <c r="AR160" s="126" t="s">
        <v>65</v>
      </c>
      <c r="AS160" s="126" t="s">
        <v>65</v>
      </c>
      <c r="AT160" s="90"/>
      <c r="BD160" s="90"/>
    </row>
    <row r="161" ht="39" customHeight="1" spans="2:56">
      <c r="B161" s="90"/>
      <c r="C161" s="118" t="s">
        <v>54</v>
      </c>
      <c r="D161" s="92">
        <v>67215</v>
      </c>
      <c r="E161" s="119" t="s">
        <v>647</v>
      </c>
      <c r="F161" s="120" t="str">
        <f t="shared" si="16"/>
        <v>✅On Non Prioritized ❄️ 👻 💬 Inactive 💤 Active 🚀 ⌛ 🛠️</v>
      </c>
      <c r="G161" s="121" t="s">
        <v>648</v>
      </c>
      <c r="H161" s="122" t="s">
        <v>57</v>
      </c>
      <c r="I161" s="123" t="s">
        <v>649</v>
      </c>
      <c r="J161" s="122">
        <v>5491159157960</v>
      </c>
      <c r="K161" s="122" t="s">
        <v>650</v>
      </c>
      <c r="L161" s="124" t="s">
        <v>60</v>
      </c>
      <c r="M161" s="124">
        <v>46046</v>
      </c>
      <c r="N161" s="126" t="s">
        <v>61</v>
      </c>
      <c r="O161" s="126" t="s">
        <v>62</v>
      </c>
      <c r="P161" s="127"/>
      <c r="Q161" s="90"/>
      <c r="R161" s="128">
        <v>0.25</v>
      </c>
      <c r="S161" s="129">
        <v>0</v>
      </c>
      <c r="T161" s="130" t="str">
        <f>IF(U161="","","#"&amp;(COUNTIF($U$4:$U$254,"&gt;"&amp;U161)+COUNTIF($U$4:U161,U161)))</f>
        <v>#138</v>
      </c>
      <c r="U161" s="138">
        <v>831992</v>
      </c>
      <c r="V161" s="132">
        <f t="shared" si="17"/>
        <v>594.28</v>
      </c>
      <c r="W161" s="129">
        <v>0</v>
      </c>
      <c r="X161" s="138">
        <v>23771</v>
      </c>
      <c r="Y161" s="132">
        <f t="shared" si="18"/>
        <v>16.9792857142857</v>
      </c>
      <c r="Z161" s="146">
        <f t="shared" si="19"/>
        <v>831992</v>
      </c>
      <c r="AA161" s="147">
        <f t="shared" si="20"/>
        <v>0</v>
      </c>
      <c r="AB161" s="135">
        <v>0.63</v>
      </c>
      <c r="AC161" s="136">
        <v>0.19</v>
      </c>
      <c r="AD161" s="137" t="s">
        <v>73</v>
      </c>
      <c r="AE161" s="148">
        <v>0</v>
      </c>
      <c r="AF161" s="139">
        <f t="shared" si="21"/>
        <v>12479.88</v>
      </c>
      <c r="AG161" s="139">
        <f t="shared" si="22"/>
        <v>17828.4</v>
      </c>
      <c r="AH161" s="149" t="s">
        <v>74</v>
      </c>
      <c r="AI161" s="137" t="s">
        <v>63</v>
      </c>
      <c r="AJ161" s="140" t="s">
        <v>60</v>
      </c>
      <c r="AK161" s="137" t="s">
        <v>49</v>
      </c>
      <c r="AL161" s="122" t="s">
        <v>64</v>
      </c>
      <c r="AM161" s="90"/>
      <c r="AN161" s="142">
        <f t="shared" si="23"/>
        <v>2</v>
      </c>
      <c r="AO161" s="125" t="s">
        <v>65</v>
      </c>
      <c r="AP161" s="126" t="s">
        <v>65</v>
      </c>
      <c r="AQ161" s="126" t="s">
        <v>65</v>
      </c>
      <c r="AR161" s="126" t="s">
        <v>65</v>
      </c>
      <c r="AS161" s="126" t="s">
        <v>65</v>
      </c>
      <c r="AT161" s="90"/>
      <c r="BD161" s="90"/>
    </row>
    <row r="162" ht="39" customHeight="1" spans="2:56">
      <c r="B162" s="90"/>
      <c r="C162" s="118" t="s">
        <v>54</v>
      </c>
      <c r="D162" s="92">
        <v>16545</v>
      </c>
      <c r="E162" s="119" t="s">
        <v>651</v>
      </c>
      <c r="F162" s="120" t="str">
        <f t="shared" si="16"/>
        <v>✅On Non Prioritized ❄️ 🤝 📞 Active 🚀 Inactive 💤 👻 🛠️</v>
      </c>
      <c r="G162" s="121" t="s">
        <v>479</v>
      </c>
      <c r="H162" s="122" t="s">
        <v>57</v>
      </c>
      <c r="I162" s="123" t="s">
        <v>652</v>
      </c>
      <c r="J162" s="122">
        <v>5492944796347</v>
      </c>
      <c r="K162" s="122" t="s">
        <v>653</v>
      </c>
      <c r="L162" s="124" t="s">
        <v>60</v>
      </c>
      <c r="M162" s="124">
        <v>46170</v>
      </c>
      <c r="N162" s="126" t="s">
        <v>71</v>
      </c>
      <c r="O162" s="126" t="s">
        <v>72</v>
      </c>
      <c r="P162" s="127" t="s">
        <v>654</v>
      </c>
      <c r="Q162" s="90"/>
      <c r="R162" s="128">
        <v>0.17</v>
      </c>
      <c r="S162" s="129">
        <v>0</v>
      </c>
      <c r="T162" s="130" t="str">
        <f>IF(U162="","","#"&amp;(COUNTIF($U$4:$U$254,"&gt;"&amp;U162)+COUNTIF($U$4:U162,U162)))</f>
        <v>#123</v>
      </c>
      <c r="U162" s="138">
        <v>929047</v>
      </c>
      <c r="V162" s="132">
        <f t="shared" si="17"/>
        <v>663.605</v>
      </c>
      <c r="W162" s="129">
        <v>0</v>
      </c>
      <c r="X162" s="138">
        <v>20645</v>
      </c>
      <c r="Y162" s="132">
        <f t="shared" si="18"/>
        <v>14.7464285714286</v>
      </c>
      <c r="Z162" s="146">
        <f t="shared" si="19"/>
        <v>929047</v>
      </c>
      <c r="AA162" s="147">
        <f t="shared" si="20"/>
        <v>0</v>
      </c>
      <c r="AB162" s="135">
        <v>0.63</v>
      </c>
      <c r="AC162" s="136">
        <v>0.18</v>
      </c>
      <c r="AD162" s="137" t="s">
        <v>63</v>
      </c>
      <c r="AE162" s="138">
        <v>1500</v>
      </c>
      <c r="AF162" s="139">
        <f t="shared" si="21"/>
        <v>13935.705</v>
      </c>
      <c r="AG162" s="139">
        <f t="shared" si="22"/>
        <v>19908.15</v>
      </c>
      <c r="AH162" s="140" t="s">
        <v>60</v>
      </c>
      <c r="AI162" s="137" t="s">
        <v>73</v>
      </c>
      <c r="AJ162" s="149" t="s">
        <v>74</v>
      </c>
      <c r="AK162" s="137" t="s">
        <v>49</v>
      </c>
      <c r="AL162" s="122" t="s">
        <v>61</v>
      </c>
      <c r="AM162" s="90"/>
      <c r="AN162" s="142">
        <f t="shared" si="23"/>
        <v>2</v>
      </c>
      <c r="AO162" s="125" t="s">
        <v>65</v>
      </c>
      <c r="AP162" s="126" t="s">
        <v>65</v>
      </c>
      <c r="AQ162" s="126" t="s">
        <v>65</v>
      </c>
      <c r="AR162" s="126" t="s">
        <v>65</v>
      </c>
      <c r="AS162" s="126" t="s">
        <v>65</v>
      </c>
      <c r="AT162" s="90"/>
      <c r="BD162" s="90"/>
    </row>
    <row r="163" ht="39" customHeight="1" spans="2:56">
      <c r="B163" s="90"/>
      <c r="C163" s="118" t="s">
        <v>54</v>
      </c>
      <c r="D163" s="92">
        <v>98159</v>
      </c>
      <c r="E163" s="119" t="s">
        <v>655</v>
      </c>
      <c r="F163" s="120" t="str">
        <f t="shared" si="16"/>
        <v>✅On Non Prioritized ❄️ 🤝 📞 Inactive 💤 Inactive 💤 👻 🛠️</v>
      </c>
      <c r="G163" s="121" t="s">
        <v>103</v>
      </c>
      <c r="H163" s="122" t="s">
        <v>57</v>
      </c>
      <c r="I163" s="123" t="s">
        <v>656</v>
      </c>
      <c r="J163" s="122">
        <v>5491144444073</v>
      </c>
      <c r="K163" s="122" t="s">
        <v>60</v>
      </c>
      <c r="L163" s="124" t="s">
        <v>60</v>
      </c>
      <c r="M163" s="124">
        <v>46150</v>
      </c>
      <c r="N163" s="126" t="s">
        <v>71</v>
      </c>
      <c r="O163" s="126" t="s">
        <v>72</v>
      </c>
      <c r="P163" s="127" t="s">
        <v>657</v>
      </c>
      <c r="Q163" s="90"/>
      <c r="R163" s="128">
        <v>0.15</v>
      </c>
      <c r="S163" s="129">
        <v>0</v>
      </c>
      <c r="T163" s="130" t="str">
        <f>IF(U163="","","#"&amp;(COUNTIF($U$4:$U$254,"&gt;"&amp;U163)+COUNTIF($U$4:U163,U163)))</f>
        <v>#142</v>
      </c>
      <c r="U163" s="138">
        <v>809700</v>
      </c>
      <c r="V163" s="132">
        <f t="shared" si="17"/>
        <v>578.357142857143</v>
      </c>
      <c r="W163" s="129">
        <v>0</v>
      </c>
      <c r="X163" s="138">
        <v>16194</v>
      </c>
      <c r="Y163" s="132">
        <f t="shared" si="18"/>
        <v>11.5671428571429</v>
      </c>
      <c r="Z163" s="146">
        <f t="shared" si="19"/>
        <v>809700</v>
      </c>
      <c r="AA163" s="147">
        <f t="shared" si="20"/>
        <v>0</v>
      </c>
      <c r="AB163" s="135">
        <v>0.1</v>
      </c>
      <c r="AC163" s="136">
        <v>0.13</v>
      </c>
      <c r="AD163" s="137" t="s">
        <v>73</v>
      </c>
      <c r="AE163" s="148">
        <v>0</v>
      </c>
      <c r="AF163" s="139">
        <f t="shared" si="21"/>
        <v>12145.5</v>
      </c>
      <c r="AG163" s="139">
        <f t="shared" si="22"/>
        <v>17350.7142857143</v>
      </c>
      <c r="AH163" s="149" t="s">
        <v>74</v>
      </c>
      <c r="AI163" s="137" t="s">
        <v>73</v>
      </c>
      <c r="AJ163" s="149" t="s">
        <v>74</v>
      </c>
      <c r="AK163" s="137" t="s">
        <v>49</v>
      </c>
      <c r="AL163" s="122" t="s">
        <v>61</v>
      </c>
      <c r="AM163" s="90"/>
      <c r="AN163" s="142">
        <f t="shared" si="23"/>
        <v>2</v>
      </c>
      <c r="AO163" s="125" t="s">
        <v>65</v>
      </c>
      <c r="AP163" s="126" t="s">
        <v>65</v>
      </c>
      <c r="AQ163" s="126" t="s">
        <v>65</v>
      </c>
      <c r="AR163" s="126" t="s">
        <v>65</v>
      </c>
      <c r="AS163" s="126" t="s">
        <v>65</v>
      </c>
      <c r="AT163" s="90"/>
      <c r="BD163" s="90"/>
    </row>
    <row r="164" ht="39" customHeight="1" spans="2:56">
      <c r="B164" s="90"/>
      <c r="C164" s="118" t="s">
        <v>54</v>
      </c>
      <c r="D164" s="92">
        <v>69478</v>
      </c>
      <c r="E164" s="119" t="s">
        <v>658</v>
      </c>
      <c r="F164" s="120" t="str">
        <f t="shared" si="16"/>
        <v>✅On Non Prioritized ❄️ 🤝 🖥️ Active 🚀 Active 🚀 ⏳ 🛠️</v>
      </c>
      <c r="G164" s="121" t="s">
        <v>659</v>
      </c>
      <c r="H164" s="122" t="s">
        <v>57</v>
      </c>
      <c r="I164" s="123" t="s">
        <v>660</v>
      </c>
      <c r="J164" s="122">
        <v>5491162771010</v>
      </c>
      <c r="K164" s="122" t="s">
        <v>661</v>
      </c>
      <c r="L164" s="124" t="s">
        <v>60</v>
      </c>
      <c r="M164" s="124">
        <v>46161</v>
      </c>
      <c r="N164" s="126" t="s">
        <v>71</v>
      </c>
      <c r="O164" s="126" t="s">
        <v>400</v>
      </c>
      <c r="P164" s="127"/>
      <c r="Q164" s="90"/>
      <c r="R164" s="128">
        <v>0.2</v>
      </c>
      <c r="S164" s="129">
        <v>0</v>
      </c>
      <c r="T164" s="130" t="str">
        <f>IF(U164="","","#"&amp;(COUNTIF($U$4:$U$254,"&gt;"&amp;U164)+COUNTIF($U$4:U164,U164)))</f>
        <v>#114</v>
      </c>
      <c r="U164" s="138">
        <v>988500</v>
      </c>
      <c r="V164" s="132">
        <f t="shared" si="17"/>
        <v>706.071428571429</v>
      </c>
      <c r="W164" s="129">
        <v>0</v>
      </c>
      <c r="X164" s="138">
        <v>65900</v>
      </c>
      <c r="Y164" s="132">
        <f t="shared" si="18"/>
        <v>47.0714285714286</v>
      </c>
      <c r="Z164" s="146">
        <f t="shared" si="19"/>
        <v>988500</v>
      </c>
      <c r="AA164" s="147">
        <f t="shared" si="20"/>
        <v>0</v>
      </c>
      <c r="AB164" s="135">
        <v>0.6</v>
      </c>
      <c r="AC164" s="136">
        <v>0.12</v>
      </c>
      <c r="AD164" s="137" t="s">
        <v>63</v>
      </c>
      <c r="AE164" s="138">
        <v>20000</v>
      </c>
      <c r="AF164" s="139">
        <f t="shared" si="21"/>
        <v>14827.5</v>
      </c>
      <c r="AG164" s="139">
        <f t="shared" si="22"/>
        <v>21182.1428571429</v>
      </c>
      <c r="AH164" s="140" t="s">
        <v>60</v>
      </c>
      <c r="AI164" s="137" t="s">
        <v>63</v>
      </c>
      <c r="AJ164" s="140" t="s">
        <v>60</v>
      </c>
      <c r="AK164" s="137" t="s">
        <v>49</v>
      </c>
      <c r="AL164" s="122" t="s">
        <v>105</v>
      </c>
      <c r="AM164" s="90"/>
      <c r="AN164" s="142">
        <f t="shared" si="23"/>
        <v>2</v>
      </c>
      <c r="AO164" s="125" t="s">
        <v>65</v>
      </c>
      <c r="AP164" s="126" t="s">
        <v>65</v>
      </c>
      <c r="AQ164" s="126" t="s">
        <v>65</v>
      </c>
      <c r="AR164" s="126" t="s">
        <v>65</v>
      </c>
      <c r="AS164" s="126" t="s">
        <v>65</v>
      </c>
      <c r="AT164" s="90"/>
      <c r="BD164" s="90"/>
    </row>
    <row r="165" ht="39" customHeight="1" spans="2:56">
      <c r="B165" s="90"/>
      <c r="C165" s="118" t="s">
        <v>54</v>
      </c>
      <c r="D165" s="92">
        <v>76599</v>
      </c>
      <c r="E165" s="119" t="s">
        <v>662</v>
      </c>
      <c r="F165" s="120" t="str">
        <f t="shared" si="16"/>
        <v>✅On Non Prioritized ❄️ 🤝 📞 Inactive 💤 Inactive 💤 ⌛ 🛠️</v>
      </c>
      <c r="G165" s="121" t="s">
        <v>554</v>
      </c>
      <c r="H165" s="122" t="s">
        <v>57</v>
      </c>
      <c r="I165" s="123" t="s">
        <v>663</v>
      </c>
      <c r="J165" s="122">
        <v>5491136236828</v>
      </c>
      <c r="K165" s="122" t="s">
        <v>664</v>
      </c>
      <c r="L165" s="124" t="s">
        <v>60</v>
      </c>
      <c r="M165" s="124">
        <v>46155</v>
      </c>
      <c r="N165" s="126" t="s">
        <v>71</v>
      </c>
      <c r="O165" s="126" t="s">
        <v>72</v>
      </c>
      <c r="P165" s="127"/>
      <c r="Q165" s="90"/>
      <c r="R165" s="128">
        <v>0.25</v>
      </c>
      <c r="S165" s="129">
        <v>0</v>
      </c>
      <c r="T165" s="130" t="str">
        <f>IF(U165="","","#"&amp;(COUNTIF($U$4:$U$254,"&gt;"&amp;U165)+COUNTIF($U$4:U165,U165)))</f>
        <v>#90</v>
      </c>
      <c r="U165" s="138">
        <v>1137850</v>
      </c>
      <c r="V165" s="132">
        <f t="shared" si="17"/>
        <v>812.75</v>
      </c>
      <c r="W165" s="129">
        <v>0</v>
      </c>
      <c r="X165" s="138">
        <v>28446</v>
      </c>
      <c r="Y165" s="132">
        <f t="shared" si="18"/>
        <v>20.3185714285714</v>
      </c>
      <c r="Z165" s="146">
        <f t="shared" si="19"/>
        <v>1137850</v>
      </c>
      <c r="AA165" s="147">
        <f t="shared" si="20"/>
        <v>0</v>
      </c>
      <c r="AB165" s="135">
        <v>0.73</v>
      </c>
      <c r="AC165" s="136">
        <v>0.22</v>
      </c>
      <c r="AD165" s="137" t="s">
        <v>73</v>
      </c>
      <c r="AE165" s="148">
        <v>0</v>
      </c>
      <c r="AF165" s="139">
        <f t="shared" si="21"/>
        <v>17067.75</v>
      </c>
      <c r="AG165" s="139">
        <f t="shared" si="22"/>
        <v>24382.5</v>
      </c>
      <c r="AH165" s="149" t="s">
        <v>74</v>
      </c>
      <c r="AI165" s="137" t="s">
        <v>73</v>
      </c>
      <c r="AJ165" s="149" t="s">
        <v>74</v>
      </c>
      <c r="AK165" s="137" t="s">
        <v>49</v>
      </c>
      <c r="AL165" s="122" t="s">
        <v>64</v>
      </c>
      <c r="AM165" s="90"/>
      <c r="AN165" s="142">
        <f t="shared" si="23"/>
        <v>2</v>
      </c>
      <c r="AO165" s="125" t="s">
        <v>65</v>
      </c>
      <c r="AP165" s="126" t="s">
        <v>65</v>
      </c>
      <c r="AQ165" s="126" t="s">
        <v>65</v>
      </c>
      <c r="AR165" s="126" t="s">
        <v>65</v>
      </c>
      <c r="AS165" s="126" t="s">
        <v>65</v>
      </c>
      <c r="AT165" s="90"/>
      <c r="BD165" s="90"/>
    </row>
    <row r="166" ht="39" customHeight="1" spans="2:56">
      <c r="B166" s="90"/>
      <c r="C166" s="118" t="s">
        <v>54</v>
      </c>
      <c r="D166" s="92">
        <v>28270</v>
      </c>
      <c r="E166" s="119" t="s">
        <v>665</v>
      </c>
      <c r="F166" s="120" t="str">
        <f t="shared" si="16"/>
        <v>✅On Non Prioritized ❄️ 👻 📞 Inactive 💤 Active 🚀 ⏳ 🛠️</v>
      </c>
      <c r="G166" s="121" t="s">
        <v>666</v>
      </c>
      <c r="H166" s="122" t="s">
        <v>57</v>
      </c>
      <c r="I166" s="123" t="s">
        <v>278</v>
      </c>
      <c r="J166" s="122">
        <v>5491131696869</v>
      </c>
      <c r="K166" s="122" t="s">
        <v>667</v>
      </c>
      <c r="L166" s="124" t="s">
        <v>60</v>
      </c>
      <c r="M166" s="153">
        <v>46162</v>
      </c>
      <c r="N166" s="126" t="s">
        <v>61</v>
      </c>
      <c r="O166" s="126" t="s">
        <v>72</v>
      </c>
      <c r="P166" s="127"/>
      <c r="Q166" s="90"/>
      <c r="R166" s="128">
        <v>0.2</v>
      </c>
      <c r="S166" s="129">
        <v>0</v>
      </c>
      <c r="T166" s="130" t="str">
        <f>IF(U166="","","#"&amp;(COUNTIF($U$4:$U$254,"&gt;"&amp;U166)+COUNTIF($U$4:U166,U166)))</f>
        <v>#121</v>
      </c>
      <c r="U166" s="138">
        <v>948530</v>
      </c>
      <c r="V166" s="132">
        <f t="shared" si="17"/>
        <v>677.521428571429</v>
      </c>
      <c r="W166" s="129">
        <v>0</v>
      </c>
      <c r="X166" s="138">
        <v>31617</v>
      </c>
      <c r="Y166" s="132">
        <f t="shared" si="18"/>
        <v>22.5835714285714</v>
      </c>
      <c r="Z166" s="146">
        <f t="shared" si="19"/>
        <v>948530</v>
      </c>
      <c r="AA166" s="147">
        <f t="shared" si="20"/>
        <v>0</v>
      </c>
      <c r="AB166" s="135">
        <v>0.36</v>
      </c>
      <c r="AC166" s="136">
        <v>0.1</v>
      </c>
      <c r="AD166" s="137" t="s">
        <v>73</v>
      </c>
      <c r="AE166" s="148">
        <v>0</v>
      </c>
      <c r="AF166" s="139">
        <f t="shared" si="21"/>
        <v>14227.95</v>
      </c>
      <c r="AG166" s="139">
        <f t="shared" si="22"/>
        <v>20325.6428571429</v>
      </c>
      <c r="AH166" s="149" t="s">
        <v>74</v>
      </c>
      <c r="AI166" s="137" t="s">
        <v>63</v>
      </c>
      <c r="AJ166" s="140" t="s">
        <v>60</v>
      </c>
      <c r="AK166" s="137" t="s">
        <v>49</v>
      </c>
      <c r="AL166" s="122" t="s">
        <v>105</v>
      </c>
      <c r="AM166" s="90"/>
      <c r="AN166" s="142">
        <f t="shared" si="23"/>
        <v>2</v>
      </c>
      <c r="AO166" s="125" t="s">
        <v>65</v>
      </c>
      <c r="AP166" s="126" t="s">
        <v>65</v>
      </c>
      <c r="AQ166" s="126" t="s">
        <v>65</v>
      </c>
      <c r="AR166" s="126" t="s">
        <v>65</v>
      </c>
      <c r="AS166" s="126" t="s">
        <v>65</v>
      </c>
      <c r="AT166" s="90"/>
      <c r="BD166" s="90"/>
    </row>
    <row r="167" ht="39" customHeight="1" spans="2:56">
      <c r="B167" s="90"/>
      <c r="C167" s="118" t="s">
        <v>54</v>
      </c>
      <c r="D167" s="92">
        <v>74305</v>
      </c>
      <c r="E167" s="119" t="s">
        <v>668</v>
      </c>
      <c r="F167" s="120" t="str">
        <f t="shared" si="16"/>
        <v>✅On Non Prioritized ❄️ 👻 💬 Inactive 💤 Active 🚀 ⌛ 🛠️</v>
      </c>
      <c r="G167" s="121" t="s">
        <v>669</v>
      </c>
      <c r="H167" s="122" t="s">
        <v>57</v>
      </c>
      <c r="I167" s="123" t="s">
        <v>670</v>
      </c>
      <c r="J167" s="122">
        <v>5491169130115</v>
      </c>
      <c r="K167" s="122" t="s">
        <v>671</v>
      </c>
      <c r="L167" s="124" t="s">
        <v>60</v>
      </c>
      <c r="M167" s="124">
        <v>46065</v>
      </c>
      <c r="N167" s="126" t="s">
        <v>61</v>
      </c>
      <c r="O167" s="126" t="s">
        <v>62</v>
      </c>
      <c r="P167" s="127"/>
      <c r="Q167" s="90"/>
      <c r="R167" s="128">
        <v>0.25</v>
      </c>
      <c r="S167" s="129">
        <v>0</v>
      </c>
      <c r="T167" s="130" t="str">
        <f>IF(U167="","","#"&amp;(COUNTIF($U$4:$U$254,"&gt;"&amp;U167)+COUNTIF($U$4:U167,U167)))</f>
        <v>#150</v>
      </c>
      <c r="U167" s="138">
        <v>738377</v>
      </c>
      <c r="V167" s="132">
        <f t="shared" si="17"/>
        <v>527.412142857143</v>
      </c>
      <c r="W167" s="129">
        <v>0</v>
      </c>
      <c r="X167" s="138">
        <v>17580</v>
      </c>
      <c r="Y167" s="132">
        <f t="shared" si="18"/>
        <v>12.5571428571429</v>
      </c>
      <c r="Z167" s="146">
        <f t="shared" si="19"/>
        <v>738377</v>
      </c>
      <c r="AA167" s="147">
        <f t="shared" si="20"/>
        <v>0</v>
      </c>
      <c r="AB167" s="135">
        <v>0.73</v>
      </c>
      <c r="AC167" s="136">
        <v>0.16</v>
      </c>
      <c r="AD167" s="137" t="s">
        <v>73</v>
      </c>
      <c r="AE167" s="148">
        <v>0</v>
      </c>
      <c r="AF167" s="139">
        <f t="shared" si="21"/>
        <v>11075.655</v>
      </c>
      <c r="AG167" s="139">
        <f t="shared" si="22"/>
        <v>15822.3642857143</v>
      </c>
      <c r="AH167" s="149" t="s">
        <v>74</v>
      </c>
      <c r="AI167" s="137" t="s">
        <v>63</v>
      </c>
      <c r="AJ167" s="140" t="s">
        <v>60</v>
      </c>
      <c r="AK167" s="137" t="s">
        <v>49</v>
      </c>
      <c r="AL167" s="122" t="s">
        <v>64</v>
      </c>
      <c r="AM167" s="90"/>
      <c r="AN167" s="142">
        <f t="shared" si="23"/>
        <v>2</v>
      </c>
      <c r="AO167" s="125" t="s">
        <v>65</v>
      </c>
      <c r="AP167" s="126" t="s">
        <v>65</v>
      </c>
      <c r="AQ167" s="126" t="s">
        <v>65</v>
      </c>
      <c r="AR167" s="126" t="s">
        <v>65</v>
      </c>
      <c r="AS167" s="126" t="s">
        <v>65</v>
      </c>
      <c r="AT167" s="90"/>
      <c r="BD167" s="90"/>
    </row>
    <row r="168" ht="39" customHeight="1" spans="2:56">
      <c r="B168" s="90"/>
      <c r="C168" s="118" t="s">
        <v>54</v>
      </c>
      <c r="D168" s="92">
        <v>88630</v>
      </c>
      <c r="E168" s="119" t="s">
        <v>672</v>
      </c>
      <c r="F168" s="120" t="str">
        <f t="shared" si="16"/>
        <v>✅On Non Prioritized ❄️ 👻 📞 Active 🚀 Active 🚀 ⌛ 🛠️</v>
      </c>
      <c r="G168" s="121" t="s">
        <v>284</v>
      </c>
      <c r="H168" s="122" t="s">
        <v>57</v>
      </c>
      <c r="I168" s="123" t="s">
        <v>673</v>
      </c>
      <c r="J168" s="122">
        <v>5491161580551</v>
      </c>
      <c r="K168" s="122" t="s">
        <v>60</v>
      </c>
      <c r="L168" s="124" t="s">
        <v>60</v>
      </c>
      <c r="M168" s="124">
        <v>46049</v>
      </c>
      <c r="N168" s="126" t="s">
        <v>61</v>
      </c>
      <c r="O168" s="126" t="s">
        <v>72</v>
      </c>
      <c r="P168" s="127"/>
      <c r="Q168" s="90"/>
      <c r="R168" s="128">
        <v>0.25</v>
      </c>
      <c r="S168" s="129">
        <v>0</v>
      </c>
      <c r="T168" s="130" t="str">
        <f>IF(U168="","","#"&amp;(COUNTIF($U$4:$U$254,"&gt;"&amp;U168)+COUNTIF($U$4:U168,U168)))</f>
        <v>#218</v>
      </c>
      <c r="U168" s="138">
        <v>446190</v>
      </c>
      <c r="V168" s="132">
        <f t="shared" si="17"/>
        <v>318.707142857143</v>
      </c>
      <c r="W168" s="129">
        <v>0</v>
      </c>
      <c r="X168" s="138">
        <v>27886</v>
      </c>
      <c r="Y168" s="132">
        <f t="shared" si="18"/>
        <v>19.9185714285714</v>
      </c>
      <c r="Z168" s="146">
        <f t="shared" si="19"/>
        <v>446190</v>
      </c>
      <c r="AA168" s="147">
        <f t="shared" si="20"/>
        <v>0</v>
      </c>
      <c r="AB168" s="135">
        <v>0.69</v>
      </c>
      <c r="AC168" s="136">
        <v>0.13</v>
      </c>
      <c r="AD168" s="137" t="s">
        <v>63</v>
      </c>
      <c r="AE168" s="138">
        <v>10000</v>
      </c>
      <c r="AF168" s="139">
        <f t="shared" si="21"/>
        <v>6692.85</v>
      </c>
      <c r="AG168" s="139">
        <f t="shared" si="22"/>
        <v>9561.21428571429</v>
      </c>
      <c r="AH168" s="140" t="s">
        <v>60</v>
      </c>
      <c r="AI168" s="137" t="s">
        <v>63</v>
      </c>
      <c r="AJ168" s="140" t="s">
        <v>60</v>
      </c>
      <c r="AK168" s="137" t="s">
        <v>49</v>
      </c>
      <c r="AL168" s="122" t="s">
        <v>64</v>
      </c>
      <c r="AM168" s="90"/>
      <c r="AN168" s="142">
        <f t="shared" si="23"/>
        <v>2</v>
      </c>
      <c r="AO168" s="125" t="s">
        <v>65</v>
      </c>
      <c r="AP168" s="126" t="s">
        <v>65</v>
      </c>
      <c r="AQ168" s="126" t="s">
        <v>65</v>
      </c>
      <c r="AR168" s="126" t="s">
        <v>65</v>
      </c>
      <c r="AS168" s="126" t="s">
        <v>65</v>
      </c>
      <c r="AT168" s="90"/>
      <c r="BD168" s="90"/>
    </row>
    <row r="169" ht="39" customHeight="1" spans="2:56">
      <c r="B169" s="90"/>
      <c r="C169" s="118" t="s">
        <v>54</v>
      </c>
      <c r="D169" s="92">
        <v>62484</v>
      </c>
      <c r="E169" s="119" t="s">
        <v>674</v>
      </c>
      <c r="F169" s="120" t="str">
        <f t="shared" si="16"/>
        <v>✅On Non Prioritized ❄️ 👻 📞 Active 🚀 Active 🚀 ⌛ 🛠️</v>
      </c>
      <c r="G169" s="121" t="s">
        <v>489</v>
      </c>
      <c r="H169" s="122" t="s">
        <v>57</v>
      </c>
      <c r="I169" s="123" t="s">
        <v>675</v>
      </c>
      <c r="J169" s="122">
        <v>5491154841451</v>
      </c>
      <c r="K169" s="122" t="s">
        <v>676</v>
      </c>
      <c r="L169" s="124" t="s">
        <v>60</v>
      </c>
      <c r="M169" s="124">
        <v>46078</v>
      </c>
      <c r="N169" s="126" t="s">
        <v>61</v>
      </c>
      <c r="O169" s="126" t="s">
        <v>72</v>
      </c>
      <c r="P169" s="127"/>
      <c r="Q169" s="90"/>
      <c r="R169" s="128">
        <v>0.25</v>
      </c>
      <c r="S169" s="129">
        <v>0</v>
      </c>
      <c r="T169" s="130" t="str">
        <f>IF(U169="","","#"&amp;(COUNTIF($U$4:$U$254,"&gt;"&amp;U169)+COUNTIF($U$4:U169,U169)))</f>
        <v>#141</v>
      </c>
      <c r="U169" s="138">
        <v>812000</v>
      </c>
      <c r="V169" s="132">
        <f t="shared" si="17"/>
        <v>580</v>
      </c>
      <c r="W169" s="129">
        <v>0</v>
      </c>
      <c r="X169" s="138">
        <v>26193</v>
      </c>
      <c r="Y169" s="132">
        <f t="shared" si="18"/>
        <v>18.7092857142857</v>
      </c>
      <c r="Z169" s="146">
        <f t="shared" si="19"/>
        <v>812000</v>
      </c>
      <c r="AA169" s="147">
        <f t="shared" si="20"/>
        <v>0</v>
      </c>
      <c r="AB169" s="135">
        <v>0.69</v>
      </c>
      <c r="AC169" s="136">
        <v>0.09</v>
      </c>
      <c r="AD169" s="137" t="s">
        <v>63</v>
      </c>
      <c r="AE169" s="138">
        <v>170000</v>
      </c>
      <c r="AF169" s="139">
        <f t="shared" si="21"/>
        <v>12180</v>
      </c>
      <c r="AG169" s="139">
        <f t="shared" si="22"/>
        <v>17400</v>
      </c>
      <c r="AH169" s="140" t="s">
        <v>60</v>
      </c>
      <c r="AI169" s="137" t="s">
        <v>63</v>
      </c>
      <c r="AJ169" s="140" t="s">
        <v>60</v>
      </c>
      <c r="AK169" s="137" t="s">
        <v>49</v>
      </c>
      <c r="AL169" s="122" t="s">
        <v>64</v>
      </c>
      <c r="AM169" s="90"/>
      <c r="AN169" s="142">
        <f t="shared" si="23"/>
        <v>2</v>
      </c>
      <c r="AO169" s="125" t="s">
        <v>65</v>
      </c>
      <c r="AP169" s="126" t="s">
        <v>65</v>
      </c>
      <c r="AQ169" s="126" t="s">
        <v>65</v>
      </c>
      <c r="AR169" s="126" t="s">
        <v>65</v>
      </c>
      <c r="AS169" s="126" t="s">
        <v>65</v>
      </c>
      <c r="AT169" s="90"/>
      <c r="BD169" s="90"/>
    </row>
    <row r="170" ht="39" customHeight="1" spans="2:56">
      <c r="B170" s="90"/>
      <c r="C170" s="118" t="s">
        <v>54</v>
      </c>
      <c r="D170" s="92">
        <v>27170</v>
      </c>
      <c r="E170" s="119" t="s">
        <v>677</v>
      </c>
      <c r="F170" s="120" t="str">
        <f t="shared" si="16"/>
        <v>🚨W2 Non Prioritized ❄️ 👻 📞 Active 🚀 Inactive 💤 👻 🛠️</v>
      </c>
      <c r="G170" s="121" t="s">
        <v>678</v>
      </c>
      <c r="H170" s="122" t="s">
        <v>57</v>
      </c>
      <c r="I170" s="123" t="s">
        <v>679</v>
      </c>
      <c r="J170" s="122">
        <v>5491149382082</v>
      </c>
      <c r="K170" s="122" t="s">
        <v>680</v>
      </c>
      <c r="L170" s="124" t="s">
        <v>60</v>
      </c>
      <c r="M170" s="124">
        <v>45742</v>
      </c>
      <c r="N170" s="126" t="s">
        <v>61</v>
      </c>
      <c r="O170" s="126" t="s">
        <v>72</v>
      </c>
      <c r="P170" s="127" t="s">
        <v>681</v>
      </c>
      <c r="Q170" s="90"/>
      <c r="R170" s="128">
        <v>0.23</v>
      </c>
      <c r="S170" s="129">
        <v>0</v>
      </c>
      <c r="T170" s="130" t="str">
        <f>IF(U170="","","#"&amp;(COUNTIF($U$4:$U$254,"&gt;"&amp;U170)+COUNTIF($U$4:U170,U170)))</f>
        <v>#237</v>
      </c>
      <c r="U170" s="138">
        <v>375496</v>
      </c>
      <c r="V170" s="132">
        <f t="shared" si="17"/>
        <v>268.211428571429</v>
      </c>
      <c r="W170" s="129">
        <v>0</v>
      </c>
      <c r="X170" s="138">
        <v>10148</v>
      </c>
      <c r="Y170" s="132">
        <f t="shared" si="18"/>
        <v>7.24857142857143</v>
      </c>
      <c r="Z170" s="146">
        <f t="shared" si="19"/>
        <v>375496</v>
      </c>
      <c r="AA170" s="147">
        <f t="shared" si="20"/>
        <v>0</v>
      </c>
      <c r="AB170" s="135">
        <v>0.42</v>
      </c>
      <c r="AC170" s="136">
        <v>0.13</v>
      </c>
      <c r="AD170" s="137" t="s">
        <v>63</v>
      </c>
      <c r="AE170" s="138">
        <v>8000</v>
      </c>
      <c r="AF170" s="139">
        <f t="shared" si="21"/>
        <v>5632.44</v>
      </c>
      <c r="AG170" s="139">
        <f t="shared" si="22"/>
        <v>8046.34285714286</v>
      </c>
      <c r="AH170" s="140" t="s">
        <v>60</v>
      </c>
      <c r="AI170" s="137" t="s">
        <v>73</v>
      </c>
      <c r="AJ170" s="149" t="s">
        <v>74</v>
      </c>
      <c r="AK170" s="137" t="s">
        <v>51</v>
      </c>
      <c r="AL170" s="122" t="s">
        <v>61</v>
      </c>
      <c r="AM170" s="90"/>
      <c r="AN170" s="142">
        <f t="shared" si="23"/>
        <v>2</v>
      </c>
      <c r="AO170" s="125" t="s">
        <v>65</v>
      </c>
      <c r="AP170" s="126" t="s">
        <v>65</v>
      </c>
      <c r="AQ170" s="126" t="s">
        <v>65</v>
      </c>
      <c r="AR170" s="126" t="s">
        <v>65</v>
      </c>
      <c r="AS170" s="126" t="s">
        <v>65</v>
      </c>
      <c r="AT170" s="90"/>
      <c r="BD170" s="90"/>
    </row>
    <row r="171" ht="39" customHeight="1" spans="2:56">
      <c r="B171" s="90"/>
      <c r="C171" s="118" t="s">
        <v>54</v>
      </c>
      <c r="D171" s="92">
        <v>16914</v>
      </c>
      <c r="E171" s="119" t="s">
        <v>682</v>
      </c>
      <c r="F171" s="120" t="str">
        <f t="shared" si="16"/>
        <v>✅On Non Prioritized ❄️ 👻 📞 Active 🚀 Inactive 💤 ⌛ 🛠️</v>
      </c>
      <c r="G171" s="121" t="s">
        <v>241</v>
      </c>
      <c r="H171" s="122" t="s">
        <v>57</v>
      </c>
      <c r="I171" s="123" t="s">
        <v>683</v>
      </c>
      <c r="J171" s="122">
        <v>5491154798774</v>
      </c>
      <c r="K171" s="122" t="s">
        <v>684</v>
      </c>
      <c r="L171" s="124" t="s">
        <v>60</v>
      </c>
      <c r="M171" s="124">
        <v>45833</v>
      </c>
      <c r="N171" s="126" t="s">
        <v>61</v>
      </c>
      <c r="O171" s="126" t="s">
        <v>72</v>
      </c>
      <c r="P171" s="127"/>
      <c r="Q171" s="90"/>
      <c r="R171" s="128">
        <v>0.17</v>
      </c>
      <c r="S171" s="129">
        <v>0</v>
      </c>
      <c r="T171" s="130" t="str">
        <f>IF(U171="","","#"&amp;(COUNTIF($U$4:$U$254,"&gt;"&amp;U171)+COUNTIF($U$4:U171,U171)))</f>
        <v>#132</v>
      </c>
      <c r="U171" s="138">
        <v>856400</v>
      </c>
      <c r="V171" s="132">
        <f t="shared" si="17"/>
        <v>611.714285714286</v>
      </c>
      <c r="W171" s="129">
        <v>0</v>
      </c>
      <c r="X171" s="138">
        <v>21958</v>
      </c>
      <c r="Y171" s="132">
        <f t="shared" si="18"/>
        <v>15.6842857142857</v>
      </c>
      <c r="Z171" s="146">
        <f t="shared" si="19"/>
        <v>856400</v>
      </c>
      <c r="AA171" s="147">
        <f t="shared" si="20"/>
        <v>0</v>
      </c>
      <c r="AB171" s="135">
        <v>0.58</v>
      </c>
      <c r="AC171" s="136">
        <v>0.12</v>
      </c>
      <c r="AD171" s="137" t="s">
        <v>63</v>
      </c>
      <c r="AE171" s="138">
        <v>80733</v>
      </c>
      <c r="AF171" s="139">
        <f t="shared" si="21"/>
        <v>12846</v>
      </c>
      <c r="AG171" s="139">
        <f t="shared" si="22"/>
        <v>18351.4285714286</v>
      </c>
      <c r="AH171" s="140" t="s">
        <v>60</v>
      </c>
      <c r="AI171" s="137" t="s">
        <v>73</v>
      </c>
      <c r="AJ171" s="149" t="s">
        <v>74</v>
      </c>
      <c r="AK171" s="137" t="s">
        <v>49</v>
      </c>
      <c r="AL171" s="122" t="s">
        <v>64</v>
      </c>
      <c r="AM171" s="90"/>
      <c r="AN171" s="142">
        <f t="shared" si="23"/>
        <v>2</v>
      </c>
      <c r="AO171" s="125" t="s">
        <v>65</v>
      </c>
      <c r="AP171" s="126" t="s">
        <v>65</v>
      </c>
      <c r="AQ171" s="126" t="s">
        <v>65</v>
      </c>
      <c r="AR171" s="126" t="s">
        <v>65</v>
      </c>
      <c r="AS171" s="126" t="s">
        <v>65</v>
      </c>
      <c r="AT171" s="90"/>
      <c r="BD171" s="90"/>
    </row>
    <row r="172" ht="39" customHeight="1" spans="2:56">
      <c r="B172" s="90"/>
      <c r="C172" s="118" t="s">
        <v>54</v>
      </c>
      <c r="D172" s="92">
        <v>69465</v>
      </c>
      <c r="E172" s="119" t="s">
        <v>685</v>
      </c>
      <c r="F172" s="120" t="str">
        <f t="shared" si="16"/>
        <v>✅On Non Prioritized ❄️ 👻 📞 Inactive 💤 Active 🚀 ⌛ 🛠️</v>
      </c>
      <c r="G172" s="121" t="s">
        <v>669</v>
      </c>
      <c r="H172" s="122" t="s">
        <v>57</v>
      </c>
      <c r="I172" s="123" t="s">
        <v>670</v>
      </c>
      <c r="J172" s="122">
        <v>5491169130115</v>
      </c>
      <c r="K172" s="122" t="s">
        <v>671</v>
      </c>
      <c r="L172" s="124" t="s">
        <v>60</v>
      </c>
      <c r="M172" s="124">
        <v>45911</v>
      </c>
      <c r="N172" s="126" t="s">
        <v>61</v>
      </c>
      <c r="O172" s="126" t="s">
        <v>72</v>
      </c>
      <c r="P172" s="127"/>
      <c r="Q172" s="90"/>
      <c r="R172" s="128">
        <v>0.23</v>
      </c>
      <c r="S172" s="129">
        <v>0</v>
      </c>
      <c r="T172" s="130" t="str">
        <f>IF(U172="","","#"&amp;(COUNTIF($U$4:$U$254,"&gt;"&amp;U172)+COUNTIF($U$4:U172,U172)))</f>
        <v>#161</v>
      </c>
      <c r="U172" s="138">
        <v>676537</v>
      </c>
      <c r="V172" s="132">
        <f t="shared" si="17"/>
        <v>483.240714285714</v>
      </c>
      <c r="W172" s="129">
        <v>0</v>
      </c>
      <c r="X172" s="138">
        <v>28189</v>
      </c>
      <c r="Y172" s="132">
        <f t="shared" si="18"/>
        <v>20.135</v>
      </c>
      <c r="Z172" s="146">
        <f t="shared" si="19"/>
        <v>676537</v>
      </c>
      <c r="AA172" s="147">
        <f t="shared" si="20"/>
        <v>0</v>
      </c>
      <c r="AB172" s="135">
        <v>0.88</v>
      </c>
      <c r="AC172" s="136">
        <v>0.18</v>
      </c>
      <c r="AD172" s="137" t="s">
        <v>73</v>
      </c>
      <c r="AE172" s="148">
        <v>0</v>
      </c>
      <c r="AF172" s="139">
        <f t="shared" si="21"/>
        <v>10148.055</v>
      </c>
      <c r="AG172" s="139">
        <f t="shared" si="22"/>
        <v>14497.2214285714</v>
      </c>
      <c r="AH172" s="149" t="s">
        <v>74</v>
      </c>
      <c r="AI172" s="137" t="s">
        <v>63</v>
      </c>
      <c r="AJ172" s="140" t="s">
        <v>60</v>
      </c>
      <c r="AK172" s="137" t="s">
        <v>49</v>
      </c>
      <c r="AL172" s="122" t="s">
        <v>64</v>
      </c>
      <c r="AM172" s="90"/>
      <c r="AN172" s="142">
        <f t="shared" si="23"/>
        <v>2</v>
      </c>
      <c r="AO172" s="125" t="s">
        <v>65</v>
      </c>
      <c r="AP172" s="126" t="s">
        <v>65</v>
      </c>
      <c r="AQ172" s="126" t="s">
        <v>65</v>
      </c>
      <c r="AR172" s="126" t="s">
        <v>65</v>
      </c>
      <c r="AS172" s="126" t="s">
        <v>65</v>
      </c>
      <c r="AT172" s="90"/>
      <c r="BD172" s="90"/>
    </row>
    <row r="173" ht="39" customHeight="1" spans="2:56">
      <c r="B173" s="90"/>
      <c r="C173" s="118" t="s">
        <v>54</v>
      </c>
      <c r="D173" s="92">
        <v>76383</v>
      </c>
      <c r="E173" s="119" t="s">
        <v>686</v>
      </c>
      <c r="F173" s="120" t="str">
        <f t="shared" si="16"/>
        <v>✅On Non Prioritized ❄️ 🤝 📞 Active 🚀 Active 🚀 👻 🛠️</v>
      </c>
      <c r="G173" s="121" t="s">
        <v>272</v>
      </c>
      <c r="H173" s="122" t="s">
        <v>57</v>
      </c>
      <c r="I173" s="123" t="s">
        <v>687</v>
      </c>
      <c r="J173" s="122">
        <v>5491122598392</v>
      </c>
      <c r="K173" s="122" t="s">
        <v>688</v>
      </c>
      <c r="L173" s="124" t="s">
        <v>60</v>
      </c>
      <c r="M173" s="124">
        <v>46155</v>
      </c>
      <c r="N173" s="126" t="s">
        <v>71</v>
      </c>
      <c r="O173" s="126" t="s">
        <v>72</v>
      </c>
      <c r="P173" s="127" t="s">
        <v>689</v>
      </c>
      <c r="Q173" s="90"/>
      <c r="R173" s="128">
        <v>0.25</v>
      </c>
      <c r="S173" s="129">
        <v>0</v>
      </c>
      <c r="T173" s="130" t="str">
        <f>IF(U173="","","#"&amp;(COUNTIF($U$4:$U$254,"&gt;"&amp;U173)+COUNTIF($U$4:U173,U173)))</f>
        <v>#137</v>
      </c>
      <c r="U173" s="138">
        <v>834750</v>
      </c>
      <c r="V173" s="132">
        <f t="shared" si="17"/>
        <v>596.25</v>
      </c>
      <c r="W173" s="129">
        <v>0</v>
      </c>
      <c r="X173" s="138">
        <v>28784</v>
      </c>
      <c r="Y173" s="132">
        <f t="shared" si="18"/>
        <v>20.56</v>
      </c>
      <c r="Z173" s="146">
        <f t="shared" si="19"/>
        <v>834750</v>
      </c>
      <c r="AA173" s="147">
        <f t="shared" si="20"/>
        <v>0</v>
      </c>
      <c r="AB173" s="135">
        <v>0.54</v>
      </c>
      <c r="AC173" s="136">
        <v>0.19</v>
      </c>
      <c r="AD173" s="137" t="s">
        <v>63</v>
      </c>
      <c r="AE173" s="138">
        <v>70000</v>
      </c>
      <c r="AF173" s="139">
        <f t="shared" si="21"/>
        <v>12521.25</v>
      </c>
      <c r="AG173" s="139">
        <f t="shared" si="22"/>
        <v>17887.5</v>
      </c>
      <c r="AH173" s="140" t="s">
        <v>60</v>
      </c>
      <c r="AI173" s="137" t="s">
        <v>63</v>
      </c>
      <c r="AJ173" s="140" t="s">
        <v>60</v>
      </c>
      <c r="AK173" s="137" t="s">
        <v>49</v>
      </c>
      <c r="AL173" s="122" t="s">
        <v>61</v>
      </c>
      <c r="AM173" s="90"/>
      <c r="AN173" s="142">
        <f t="shared" si="23"/>
        <v>2</v>
      </c>
      <c r="AO173" s="125" t="s">
        <v>65</v>
      </c>
      <c r="AP173" s="126" t="s">
        <v>65</v>
      </c>
      <c r="AQ173" s="126" t="s">
        <v>65</v>
      </c>
      <c r="AR173" s="126" t="s">
        <v>65</v>
      </c>
      <c r="AS173" s="126" t="s">
        <v>65</v>
      </c>
      <c r="AT173" s="90"/>
      <c r="BD173" s="90"/>
    </row>
    <row r="174" ht="39" customHeight="1" spans="2:56">
      <c r="B174" s="90"/>
      <c r="C174" s="118" t="s">
        <v>54</v>
      </c>
      <c r="D174" s="92">
        <v>65271</v>
      </c>
      <c r="E174" s="119" t="s">
        <v>690</v>
      </c>
      <c r="F174" s="120" t="str">
        <f t="shared" si="16"/>
        <v>✅On Non Prioritized ❄️ 👻 📞 Inactive 💤 Inactive 💤 ⌛ 🛠️</v>
      </c>
      <c r="G174" s="121" t="s">
        <v>272</v>
      </c>
      <c r="H174" s="122" t="s">
        <v>57</v>
      </c>
      <c r="I174" s="123" t="s">
        <v>691</v>
      </c>
      <c r="J174" s="122">
        <v>5491159203347</v>
      </c>
      <c r="K174" s="122" t="s">
        <v>692</v>
      </c>
      <c r="L174" s="124" t="s">
        <v>60</v>
      </c>
      <c r="M174" s="124">
        <v>45967</v>
      </c>
      <c r="N174" s="126" t="s">
        <v>61</v>
      </c>
      <c r="O174" s="126" t="s">
        <v>72</v>
      </c>
      <c r="P174" s="127"/>
      <c r="Q174" s="90"/>
      <c r="R174" s="128">
        <v>0.25</v>
      </c>
      <c r="S174" s="129">
        <v>0</v>
      </c>
      <c r="T174" s="130" t="str">
        <f>IF(U174="","","#"&amp;(COUNTIF($U$4:$U$254,"&gt;"&amp;U174)+COUNTIF($U$4:U174,U174)))</f>
        <v>#166</v>
      </c>
      <c r="U174" s="138">
        <v>628450</v>
      </c>
      <c r="V174" s="132">
        <f t="shared" si="17"/>
        <v>448.892857142857</v>
      </c>
      <c r="W174" s="129">
        <v>0</v>
      </c>
      <c r="X174" s="138">
        <v>39278</v>
      </c>
      <c r="Y174" s="132">
        <f t="shared" si="18"/>
        <v>28.0557142857143</v>
      </c>
      <c r="Z174" s="146">
        <f t="shared" si="19"/>
        <v>628450</v>
      </c>
      <c r="AA174" s="147">
        <f t="shared" si="20"/>
        <v>0</v>
      </c>
      <c r="AB174" s="135">
        <v>0.6</v>
      </c>
      <c r="AC174" s="136">
        <v>0.13</v>
      </c>
      <c r="AD174" s="137" t="s">
        <v>73</v>
      </c>
      <c r="AE174" s="148">
        <v>0</v>
      </c>
      <c r="AF174" s="139">
        <f t="shared" si="21"/>
        <v>9426.75</v>
      </c>
      <c r="AG174" s="139">
        <f t="shared" si="22"/>
        <v>13466.7857142857</v>
      </c>
      <c r="AH174" s="149" t="s">
        <v>74</v>
      </c>
      <c r="AI174" s="137" t="s">
        <v>73</v>
      </c>
      <c r="AJ174" s="149" t="s">
        <v>74</v>
      </c>
      <c r="AK174" s="137" t="s">
        <v>49</v>
      </c>
      <c r="AL174" s="122" t="s">
        <v>64</v>
      </c>
      <c r="AM174" s="90"/>
      <c r="AN174" s="142">
        <f t="shared" si="23"/>
        <v>2</v>
      </c>
      <c r="AO174" s="125" t="s">
        <v>65</v>
      </c>
      <c r="AP174" s="126" t="s">
        <v>65</v>
      </c>
      <c r="AQ174" s="126" t="s">
        <v>65</v>
      </c>
      <c r="AR174" s="126" t="s">
        <v>65</v>
      </c>
      <c r="AS174" s="126" t="s">
        <v>65</v>
      </c>
      <c r="AT174" s="90"/>
      <c r="BD174" s="90"/>
    </row>
    <row r="175" ht="39" customHeight="1" spans="2:56">
      <c r="B175" s="90"/>
      <c r="C175" s="118" t="s">
        <v>54</v>
      </c>
      <c r="D175" s="92">
        <v>97534</v>
      </c>
      <c r="E175" s="119" t="s">
        <v>693</v>
      </c>
      <c r="F175" s="120" t="str">
        <f t="shared" si="16"/>
        <v>✅On Non Prioritized ❄️ 🤝 📞 Inactive 💤 Inactive 💤 ❌ 🛠️</v>
      </c>
      <c r="G175" s="121" t="s">
        <v>302</v>
      </c>
      <c r="H175" s="122" t="s">
        <v>57</v>
      </c>
      <c r="I175" s="123" t="s">
        <v>694</v>
      </c>
      <c r="J175" s="122">
        <v>5491131109232</v>
      </c>
      <c r="K175" s="122" t="s">
        <v>695</v>
      </c>
      <c r="L175" s="124" t="s">
        <v>60</v>
      </c>
      <c r="M175" s="124">
        <v>46162</v>
      </c>
      <c r="N175" s="126" t="s">
        <v>71</v>
      </c>
      <c r="O175" s="126" t="s">
        <v>72</v>
      </c>
      <c r="P175" s="127"/>
      <c r="Q175" s="90"/>
      <c r="R175" s="128">
        <v>0.18</v>
      </c>
      <c r="S175" s="129">
        <v>0</v>
      </c>
      <c r="T175" s="130" t="str">
        <f>IF(U175="","","#"&amp;(COUNTIF($U$4:$U$254,"&gt;"&amp;U175)+COUNTIF($U$4:U175,U175)))</f>
        <v>#146</v>
      </c>
      <c r="U175" s="138">
        <v>773128</v>
      </c>
      <c r="V175" s="132">
        <f t="shared" si="17"/>
        <v>552.234285714286</v>
      </c>
      <c r="W175" s="129">
        <v>0</v>
      </c>
      <c r="X175" s="138">
        <v>36815</v>
      </c>
      <c r="Y175" s="132">
        <f t="shared" si="18"/>
        <v>26.2964285714286</v>
      </c>
      <c r="Z175" s="146">
        <f t="shared" si="19"/>
        <v>773128</v>
      </c>
      <c r="AA175" s="147">
        <f t="shared" si="20"/>
        <v>0</v>
      </c>
      <c r="AB175" s="135">
        <v>0.9</v>
      </c>
      <c r="AC175" s="136">
        <v>0.14</v>
      </c>
      <c r="AD175" s="137" t="s">
        <v>73</v>
      </c>
      <c r="AE175" s="148">
        <v>0</v>
      </c>
      <c r="AF175" s="139">
        <f t="shared" si="21"/>
        <v>11596.92</v>
      </c>
      <c r="AG175" s="139">
        <f t="shared" si="22"/>
        <v>16567.0285714286</v>
      </c>
      <c r="AH175" s="149" t="s">
        <v>74</v>
      </c>
      <c r="AI175" s="137" t="s">
        <v>73</v>
      </c>
      <c r="AJ175" s="149" t="s">
        <v>74</v>
      </c>
      <c r="AK175" s="137" t="s">
        <v>49</v>
      </c>
      <c r="AL175" s="122" t="s">
        <v>82</v>
      </c>
      <c r="AM175" s="90"/>
      <c r="AN175" s="142">
        <f t="shared" si="23"/>
        <v>2</v>
      </c>
      <c r="AO175" s="125" t="s">
        <v>65</v>
      </c>
      <c r="AP175" s="126" t="s">
        <v>65</v>
      </c>
      <c r="AQ175" s="126" t="s">
        <v>65</v>
      </c>
      <c r="AR175" s="126" t="s">
        <v>65</v>
      </c>
      <c r="AS175" s="126" t="s">
        <v>65</v>
      </c>
      <c r="AT175" s="90"/>
      <c r="BD175" s="90"/>
    </row>
    <row r="176" ht="39" customHeight="1" spans="2:56">
      <c r="B176" s="90"/>
      <c r="C176" s="118" t="s">
        <v>54</v>
      </c>
      <c r="D176" s="92">
        <v>6630</v>
      </c>
      <c r="E176" s="119" t="s">
        <v>696</v>
      </c>
      <c r="F176" s="120" t="str">
        <f t="shared" si="16"/>
        <v>✅On Non Prioritized ❄️ 👻 📞 Active 🚀 Active 🚀 ⌛ 🛠️</v>
      </c>
      <c r="G176" s="121" t="s">
        <v>479</v>
      </c>
      <c r="H176" s="122" t="s">
        <v>57</v>
      </c>
      <c r="I176" s="123" t="s">
        <v>697</v>
      </c>
      <c r="J176" s="122">
        <v>5491155038696</v>
      </c>
      <c r="K176" s="122" t="s">
        <v>698</v>
      </c>
      <c r="L176" s="124" t="s">
        <v>60</v>
      </c>
      <c r="M176" s="124">
        <v>46077</v>
      </c>
      <c r="N176" s="126" t="s">
        <v>61</v>
      </c>
      <c r="O176" s="126" t="s">
        <v>72</v>
      </c>
      <c r="P176" s="127"/>
      <c r="Q176" s="90"/>
      <c r="R176" s="128">
        <v>0.2</v>
      </c>
      <c r="S176" s="129">
        <v>0</v>
      </c>
      <c r="T176" s="130" t="str">
        <f>IF(U176="","","#"&amp;(COUNTIF($U$4:$U$254,"&gt;"&amp;U176)+COUNTIF($U$4:U176,U176)))</f>
        <v>#173</v>
      </c>
      <c r="U176" s="138">
        <v>591500</v>
      </c>
      <c r="V176" s="132">
        <f t="shared" si="17"/>
        <v>422.5</v>
      </c>
      <c r="W176" s="129">
        <v>0</v>
      </c>
      <c r="X176" s="138">
        <v>10025</v>
      </c>
      <c r="Y176" s="132">
        <f t="shared" si="18"/>
        <v>7.16071428571429</v>
      </c>
      <c r="Z176" s="146">
        <f t="shared" si="19"/>
        <v>591500</v>
      </c>
      <c r="AA176" s="147">
        <f t="shared" si="20"/>
        <v>0</v>
      </c>
      <c r="AB176" s="135">
        <v>0.57</v>
      </c>
      <c r="AC176" s="136">
        <v>0.23</v>
      </c>
      <c r="AD176" s="137" t="s">
        <v>63</v>
      </c>
      <c r="AE176" s="138">
        <v>30000</v>
      </c>
      <c r="AF176" s="139">
        <f t="shared" si="21"/>
        <v>8872.5</v>
      </c>
      <c r="AG176" s="139">
        <f t="shared" si="22"/>
        <v>12675</v>
      </c>
      <c r="AH176" s="140" t="s">
        <v>60</v>
      </c>
      <c r="AI176" s="137" t="s">
        <v>63</v>
      </c>
      <c r="AJ176" s="140" t="s">
        <v>60</v>
      </c>
      <c r="AK176" s="137" t="s">
        <v>49</v>
      </c>
      <c r="AL176" s="122" t="s">
        <v>64</v>
      </c>
      <c r="AM176" s="90"/>
      <c r="AN176" s="142">
        <f t="shared" si="23"/>
        <v>2</v>
      </c>
      <c r="AO176" s="125" t="s">
        <v>65</v>
      </c>
      <c r="AP176" s="126" t="s">
        <v>65</v>
      </c>
      <c r="AQ176" s="126" t="s">
        <v>65</v>
      </c>
      <c r="AR176" s="126" t="s">
        <v>65</v>
      </c>
      <c r="AS176" s="126" t="s">
        <v>65</v>
      </c>
      <c r="AT176" s="90"/>
      <c r="BD176" s="90"/>
    </row>
    <row r="177" ht="39" customHeight="1" spans="2:56">
      <c r="B177" s="90"/>
      <c r="C177" s="118" t="s">
        <v>54</v>
      </c>
      <c r="D177" s="92">
        <v>11022</v>
      </c>
      <c r="E177" s="119" t="s">
        <v>699</v>
      </c>
      <c r="F177" s="120" t="str">
        <f t="shared" si="16"/>
        <v>✅On Prioritized 🔥 🤝 📞 Active 🚀 Inactive 💤 ⚽ 🛠️</v>
      </c>
      <c r="G177" s="121" t="s">
        <v>610</v>
      </c>
      <c r="H177" s="122" t="s">
        <v>68</v>
      </c>
      <c r="I177" s="123" t="s">
        <v>700</v>
      </c>
      <c r="J177" s="122">
        <v>5491168255919</v>
      </c>
      <c r="K177" s="122" t="s">
        <v>701</v>
      </c>
      <c r="L177" s="124" t="s">
        <v>60</v>
      </c>
      <c r="M177" s="124">
        <v>46153</v>
      </c>
      <c r="N177" s="126" t="s">
        <v>71</v>
      </c>
      <c r="O177" s="126" t="s">
        <v>72</v>
      </c>
      <c r="P177" s="127"/>
      <c r="Q177" s="90"/>
      <c r="R177" s="128">
        <v>0.22</v>
      </c>
      <c r="S177" s="129">
        <v>0</v>
      </c>
      <c r="T177" s="130" t="str">
        <f>IF(U177="","","#"&amp;(COUNTIF($U$4:$U$254,"&gt;"&amp;U177)+COUNTIF($U$4:U177,U177)))</f>
        <v>#178</v>
      </c>
      <c r="U177" s="138">
        <v>578400</v>
      </c>
      <c r="V177" s="132">
        <f t="shared" si="17"/>
        <v>413.142857142857</v>
      </c>
      <c r="W177" s="129">
        <v>0</v>
      </c>
      <c r="X177" s="138">
        <v>9972</v>
      </c>
      <c r="Y177" s="132">
        <f t="shared" si="18"/>
        <v>7.12285714285714</v>
      </c>
      <c r="Z177" s="146">
        <f t="shared" si="19"/>
        <v>578400</v>
      </c>
      <c r="AA177" s="147">
        <f t="shared" si="20"/>
        <v>0</v>
      </c>
      <c r="AB177" s="135">
        <v>0.7</v>
      </c>
      <c r="AC177" s="136">
        <v>0.42</v>
      </c>
      <c r="AD177" s="137" t="s">
        <v>63</v>
      </c>
      <c r="AE177" s="138">
        <v>21000</v>
      </c>
      <c r="AF177" s="139">
        <f t="shared" si="21"/>
        <v>8676</v>
      </c>
      <c r="AG177" s="139">
        <f t="shared" si="22"/>
        <v>12394.2857142857</v>
      </c>
      <c r="AH177" s="149" t="s">
        <v>74</v>
      </c>
      <c r="AI177" s="137" t="s">
        <v>73</v>
      </c>
      <c r="AJ177" s="149" t="s">
        <v>74</v>
      </c>
      <c r="AK177" s="137" t="s">
        <v>49</v>
      </c>
      <c r="AL177" s="122" t="s">
        <v>80</v>
      </c>
      <c r="AM177" s="90"/>
      <c r="AN177" s="142">
        <f t="shared" si="23"/>
        <v>2</v>
      </c>
      <c r="AO177" s="125" t="s">
        <v>65</v>
      </c>
      <c r="AP177" s="126" t="s">
        <v>65</v>
      </c>
      <c r="AQ177" s="126" t="s">
        <v>65</v>
      </c>
      <c r="AR177" s="126" t="s">
        <v>65</v>
      </c>
      <c r="AS177" s="126" t="s">
        <v>65</v>
      </c>
      <c r="AT177" s="90"/>
      <c r="BD177" s="90"/>
    </row>
    <row r="178" ht="39" customHeight="1" spans="2:56">
      <c r="B178" s="90"/>
      <c r="C178" s="118" t="s">
        <v>54</v>
      </c>
      <c r="D178" s="92">
        <v>4656</v>
      </c>
      <c r="E178" s="119" t="s">
        <v>702</v>
      </c>
      <c r="F178" s="120" t="str">
        <f t="shared" si="16"/>
        <v>✅On Non Prioritized ❄️ 🤝 📞 Active 🚀 Active 🚀 ⚽ 🛠️</v>
      </c>
      <c r="G178" s="121" t="s">
        <v>246</v>
      </c>
      <c r="H178" s="122" t="s">
        <v>57</v>
      </c>
      <c r="I178" s="123" t="s">
        <v>703</v>
      </c>
      <c r="J178" s="122">
        <v>5491134666672</v>
      </c>
      <c r="K178" s="122" t="s">
        <v>704</v>
      </c>
      <c r="L178" s="124" t="s">
        <v>60</v>
      </c>
      <c r="M178" s="124">
        <v>46154</v>
      </c>
      <c r="N178" s="126" t="s">
        <v>71</v>
      </c>
      <c r="O178" s="126" t="s">
        <v>72</v>
      </c>
      <c r="P178" s="127"/>
      <c r="Q178" s="90"/>
      <c r="R178" s="128">
        <v>0.15</v>
      </c>
      <c r="S178" s="129">
        <v>0</v>
      </c>
      <c r="T178" s="130" t="str">
        <f>IF(U178="","","#"&amp;(COUNTIF($U$4:$U$254,"&gt;"&amp;U178)+COUNTIF($U$4:U178,U178)))</f>
        <v>#159</v>
      </c>
      <c r="U178" s="138">
        <v>687150</v>
      </c>
      <c r="V178" s="132">
        <f t="shared" si="17"/>
        <v>490.821428571429</v>
      </c>
      <c r="W178" s="129">
        <v>0</v>
      </c>
      <c r="X178" s="138">
        <v>31234</v>
      </c>
      <c r="Y178" s="132">
        <f t="shared" si="18"/>
        <v>22.31</v>
      </c>
      <c r="Z178" s="146">
        <f t="shared" si="19"/>
        <v>687150</v>
      </c>
      <c r="AA178" s="147">
        <f t="shared" si="20"/>
        <v>0</v>
      </c>
      <c r="AB178" s="135">
        <v>0.73</v>
      </c>
      <c r="AC178" s="136">
        <v>0.03</v>
      </c>
      <c r="AD178" s="137" t="s">
        <v>63</v>
      </c>
      <c r="AE178" s="138">
        <v>60000</v>
      </c>
      <c r="AF178" s="139">
        <f t="shared" si="21"/>
        <v>10307.25</v>
      </c>
      <c r="AG178" s="139">
        <f t="shared" si="22"/>
        <v>14724.6428571429</v>
      </c>
      <c r="AH178" s="149" t="s">
        <v>74</v>
      </c>
      <c r="AI178" s="137" t="s">
        <v>63</v>
      </c>
      <c r="AJ178" s="140" t="s">
        <v>60</v>
      </c>
      <c r="AK178" s="137" t="s">
        <v>49</v>
      </c>
      <c r="AL178" s="122" t="s">
        <v>80</v>
      </c>
      <c r="AM178" s="90"/>
      <c r="AN178" s="142">
        <f t="shared" si="23"/>
        <v>2</v>
      </c>
      <c r="AO178" s="125" t="s">
        <v>65</v>
      </c>
      <c r="AP178" s="126" t="s">
        <v>65</v>
      </c>
      <c r="AQ178" s="126" t="s">
        <v>65</v>
      </c>
      <c r="AR178" s="126" t="s">
        <v>65</v>
      </c>
      <c r="AS178" s="126" t="s">
        <v>65</v>
      </c>
      <c r="AT178" s="90"/>
      <c r="BD178" s="90"/>
    </row>
    <row r="179" ht="39" customHeight="1" spans="2:56">
      <c r="B179" s="90"/>
      <c r="C179" s="118" t="s">
        <v>54</v>
      </c>
      <c r="D179" s="92">
        <v>97697</v>
      </c>
      <c r="E179" s="119" t="s">
        <v>705</v>
      </c>
      <c r="F179" s="120" t="str">
        <f t="shared" si="16"/>
        <v>✅On Non Prioritized ❄️ 🤝 📞 Inactive 💤 Active 🚀 ✅ 🛠️</v>
      </c>
      <c r="G179" s="121" t="s">
        <v>241</v>
      </c>
      <c r="H179" s="122" t="s">
        <v>57</v>
      </c>
      <c r="I179" s="123" t="s">
        <v>706</v>
      </c>
      <c r="J179" s="122">
        <v>5491150985452</v>
      </c>
      <c r="K179" s="122" t="s">
        <v>707</v>
      </c>
      <c r="L179" s="124" t="s">
        <v>60</v>
      </c>
      <c r="M179" s="124">
        <v>46170</v>
      </c>
      <c r="N179" s="126" t="s">
        <v>71</v>
      </c>
      <c r="O179" s="126" t="s">
        <v>72</v>
      </c>
      <c r="P179" s="127" t="s">
        <v>708</v>
      </c>
      <c r="Q179" s="90"/>
      <c r="R179" s="128">
        <v>0.23</v>
      </c>
      <c r="S179" s="129">
        <v>0</v>
      </c>
      <c r="T179" s="130" t="str">
        <f>IF(U179="","","#"&amp;(COUNTIF($U$4:$U$254,"&gt;"&amp;U179)+COUNTIF($U$4:U179,U179)))</f>
        <v>#207</v>
      </c>
      <c r="U179" s="138">
        <v>487900</v>
      </c>
      <c r="V179" s="132">
        <f t="shared" si="17"/>
        <v>348.5</v>
      </c>
      <c r="W179" s="129">
        <v>0</v>
      </c>
      <c r="X179" s="138">
        <v>12197</v>
      </c>
      <c r="Y179" s="132">
        <f t="shared" si="18"/>
        <v>8.71214285714286</v>
      </c>
      <c r="Z179" s="146">
        <f t="shared" si="19"/>
        <v>487900</v>
      </c>
      <c r="AA179" s="147">
        <f t="shared" si="20"/>
        <v>0</v>
      </c>
      <c r="AB179" s="135">
        <v>0.6</v>
      </c>
      <c r="AC179" s="136">
        <v>0.14</v>
      </c>
      <c r="AD179" s="137" t="s">
        <v>73</v>
      </c>
      <c r="AE179" s="148">
        <v>0</v>
      </c>
      <c r="AF179" s="139">
        <f t="shared" si="21"/>
        <v>7318.5</v>
      </c>
      <c r="AG179" s="139">
        <f t="shared" si="22"/>
        <v>10455</v>
      </c>
      <c r="AH179" s="149" t="s">
        <v>74</v>
      </c>
      <c r="AI179" s="137" t="s">
        <v>63</v>
      </c>
      <c r="AJ179" s="140" t="s">
        <v>60</v>
      </c>
      <c r="AK179" s="137" t="s">
        <v>49</v>
      </c>
      <c r="AL179" s="122" t="s">
        <v>160</v>
      </c>
      <c r="AM179" s="90"/>
      <c r="AN179" s="142">
        <f t="shared" si="23"/>
        <v>2</v>
      </c>
      <c r="AO179" s="125" t="s">
        <v>65</v>
      </c>
      <c r="AP179" s="126" t="s">
        <v>65</v>
      </c>
      <c r="AQ179" s="126" t="s">
        <v>65</v>
      </c>
      <c r="AR179" s="126" t="s">
        <v>65</v>
      </c>
      <c r="AS179" s="126" t="s">
        <v>65</v>
      </c>
      <c r="AT179" s="90"/>
      <c r="BD179" s="90"/>
    </row>
    <row r="180" ht="39" customHeight="1" spans="2:56">
      <c r="B180" s="90"/>
      <c r="C180" s="118" t="s">
        <v>54</v>
      </c>
      <c r="D180" s="92">
        <v>11326</v>
      </c>
      <c r="E180" s="119" t="s">
        <v>709</v>
      </c>
      <c r="F180" s="120" t="str">
        <f t="shared" si="16"/>
        <v>✅On Non Prioritized ❄️ 👻 📞 Inactive 💤 Inactive 💤 ⌛ 🛠️</v>
      </c>
      <c r="G180" s="121" t="s">
        <v>489</v>
      </c>
      <c r="H180" s="122" t="s">
        <v>57</v>
      </c>
      <c r="I180" s="123" t="s">
        <v>710</v>
      </c>
      <c r="J180" s="122">
        <v>5491157496975</v>
      </c>
      <c r="K180" s="122" t="s">
        <v>60</v>
      </c>
      <c r="L180" s="124" t="s">
        <v>60</v>
      </c>
      <c r="M180" s="124">
        <v>46036</v>
      </c>
      <c r="N180" s="126" t="s">
        <v>61</v>
      </c>
      <c r="O180" s="126" t="s">
        <v>72</v>
      </c>
      <c r="P180" s="127"/>
      <c r="Q180" s="90"/>
      <c r="R180" s="128">
        <v>0.25</v>
      </c>
      <c r="S180" s="129">
        <v>0</v>
      </c>
      <c r="T180" s="130" t="str">
        <f>IF(U180="","","#"&amp;(COUNTIF($U$4:$U$254,"&gt;"&amp;U180)+COUNTIF($U$4:U180,U180)))</f>
        <v>#144</v>
      </c>
      <c r="U180" s="138">
        <v>803300</v>
      </c>
      <c r="V180" s="132">
        <f t="shared" si="17"/>
        <v>573.785714285714</v>
      </c>
      <c r="W180" s="129">
        <v>0</v>
      </c>
      <c r="X180" s="138">
        <v>25103</v>
      </c>
      <c r="Y180" s="132">
        <f t="shared" si="18"/>
        <v>17.9307142857143</v>
      </c>
      <c r="Z180" s="146">
        <f t="shared" si="19"/>
        <v>803300</v>
      </c>
      <c r="AA180" s="147">
        <f t="shared" si="20"/>
        <v>0</v>
      </c>
      <c r="AB180" s="135">
        <v>0.44</v>
      </c>
      <c r="AC180" s="136">
        <v>0.22</v>
      </c>
      <c r="AD180" s="137" t="s">
        <v>73</v>
      </c>
      <c r="AE180" s="148">
        <v>0</v>
      </c>
      <c r="AF180" s="139">
        <f t="shared" si="21"/>
        <v>12049.5</v>
      </c>
      <c r="AG180" s="139">
        <f t="shared" si="22"/>
        <v>17213.5714285714</v>
      </c>
      <c r="AH180" s="149" t="s">
        <v>74</v>
      </c>
      <c r="AI180" s="137" t="s">
        <v>73</v>
      </c>
      <c r="AJ180" s="149" t="s">
        <v>74</v>
      </c>
      <c r="AK180" s="137" t="s">
        <v>49</v>
      </c>
      <c r="AL180" s="122" t="s">
        <v>64</v>
      </c>
      <c r="AM180" s="90"/>
      <c r="AN180" s="142">
        <f t="shared" si="23"/>
        <v>2</v>
      </c>
      <c r="AO180" s="125" t="s">
        <v>65</v>
      </c>
      <c r="AP180" s="126" t="s">
        <v>65</v>
      </c>
      <c r="AQ180" s="126" t="s">
        <v>65</v>
      </c>
      <c r="AR180" s="126" t="s">
        <v>65</v>
      </c>
      <c r="AS180" s="126" t="s">
        <v>65</v>
      </c>
      <c r="AT180" s="90"/>
      <c r="BD180" s="90"/>
    </row>
    <row r="181" ht="39" customHeight="1" spans="2:56">
      <c r="B181" s="90"/>
      <c r="C181" s="118" t="s">
        <v>54</v>
      </c>
      <c r="D181" s="92">
        <v>92438</v>
      </c>
      <c r="E181" s="119" t="s">
        <v>711</v>
      </c>
      <c r="F181" s="120" t="str">
        <f t="shared" si="16"/>
        <v>✅On Non Prioritized ❄️ 👻 💬 Inactive 💤 Inactive 💤 ✅ 🛠️</v>
      </c>
      <c r="G181" s="121" t="s">
        <v>206</v>
      </c>
      <c r="H181" s="122" t="s">
        <v>57</v>
      </c>
      <c r="I181" s="123" t="s">
        <v>712</v>
      </c>
      <c r="J181" s="122">
        <v>5491168792740</v>
      </c>
      <c r="K181" s="122" t="s">
        <v>713</v>
      </c>
      <c r="L181" s="124" t="s">
        <v>60</v>
      </c>
      <c r="M181" s="124">
        <v>46160</v>
      </c>
      <c r="N181" s="126" t="s">
        <v>61</v>
      </c>
      <c r="O181" s="126" t="s">
        <v>62</v>
      </c>
      <c r="P181" s="127"/>
      <c r="Q181" s="90"/>
      <c r="R181" s="128">
        <v>0.23</v>
      </c>
      <c r="S181" s="129">
        <v>0</v>
      </c>
      <c r="T181" s="130" t="str">
        <f>IF(U181="","","#"&amp;(COUNTIF($U$4:$U$254,"&gt;"&amp;U181)+COUNTIF($U$4:U181,U181)))</f>
        <v>#167</v>
      </c>
      <c r="U181" s="138">
        <v>625600</v>
      </c>
      <c r="V181" s="132">
        <f t="shared" si="17"/>
        <v>446.857142857143</v>
      </c>
      <c r="W181" s="129">
        <v>0</v>
      </c>
      <c r="X181" s="138">
        <v>12266</v>
      </c>
      <c r="Y181" s="132">
        <f t="shared" si="18"/>
        <v>8.76142857142857</v>
      </c>
      <c r="Z181" s="146">
        <f t="shared" si="19"/>
        <v>625600</v>
      </c>
      <c r="AA181" s="147">
        <f t="shared" si="20"/>
        <v>0</v>
      </c>
      <c r="AB181" s="135">
        <v>0.35</v>
      </c>
      <c r="AC181" s="136">
        <v>0.12</v>
      </c>
      <c r="AD181" s="137" t="s">
        <v>73</v>
      </c>
      <c r="AE181" s="148">
        <v>0</v>
      </c>
      <c r="AF181" s="139">
        <f t="shared" si="21"/>
        <v>9384</v>
      </c>
      <c r="AG181" s="139">
        <f t="shared" si="22"/>
        <v>13405.7142857143</v>
      </c>
      <c r="AH181" s="149" t="s">
        <v>74</v>
      </c>
      <c r="AI181" s="137" t="s">
        <v>73</v>
      </c>
      <c r="AJ181" s="149" t="s">
        <v>74</v>
      </c>
      <c r="AK181" s="137" t="s">
        <v>49</v>
      </c>
      <c r="AL181" s="122" t="s">
        <v>160</v>
      </c>
      <c r="AM181" s="90"/>
      <c r="AN181" s="142">
        <f t="shared" si="23"/>
        <v>2</v>
      </c>
      <c r="AO181" s="125" t="s">
        <v>65</v>
      </c>
      <c r="AP181" s="126" t="s">
        <v>65</v>
      </c>
      <c r="AQ181" s="126" t="s">
        <v>65</v>
      </c>
      <c r="AR181" s="126" t="s">
        <v>65</v>
      </c>
      <c r="AS181" s="126" t="s">
        <v>65</v>
      </c>
      <c r="AT181" s="90"/>
      <c r="BD181" s="90"/>
    </row>
    <row r="182" ht="39" customHeight="1" spans="2:56">
      <c r="B182" s="90"/>
      <c r="C182" s="118" t="s">
        <v>54</v>
      </c>
      <c r="D182" s="92">
        <v>70315</v>
      </c>
      <c r="E182" s="119" t="s">
        <v>714</v>
      </c>
      <c r="F182" s="120" t="str">
        <f t="shared" si="16"/>
        <v>✅On Non Prioritized ❄️ 🤝 📞 Active 🚀 Inactive 💤 ⏳ 🛠️</v>
      </c>
      <c r="G182" s="121" t="s">
        <v>489</v>
      </c>
      <c r="H182" s="122" t="s">
        <v>57</v>
      </c>
      <c r="I182" s="123" t="s">
        <v>715</v>
      </c>
      <c r="J182" s="122">
        <v>541146130958</v>
      </c>
      <c r="K182" s="122" t="s">
        <v>716</v>
      </c>
      <c r="L182" s="124" t="s">
        <v>60</v>
      </c>
      <c r="M182" s="124">
        <v>46161</v>
      </c>
      <c r="N182" s="126" t="s">
        <v>71</v>
      </c>
      <c r="O182" s="126" t="s">
        <v>72</v>
      </c>
      <c r="P182" s="127"/>
      <c r="Q182" s="90"/>
      <c r="R182" s="128">
        <v>0.17</v>
      </c>
      <c r="S182" s="129">
        <v>0</v>
      </c>
      <c r="T182" s="130" t="str">
        <f>IF(U182="","","#"&amp;(COUNTIF($U$4:$U$254,"&gt;"&amp;U182)+COUNTIF($U$4:U182,U182)))</f>
        <v>#136</v>
      </c>
      <c r="U182" s="138">
        <v>836840</v>
      </c>
      <c r="V182" s="132">
        <f t="shared" si="17"/>
        <v>597.742857142857</v>
      </c>
      <c r="W182" s="129">
        <v>0</v>
      </c>
      <c r="X182" s="138">
        <v>28856</v>
      </c>
      <c r="Y182" s="132">
        <f t="shared" si="18"/>
        <v>20.6114285714286</v>
      </c>
      <c r="Z182" s="146">
        <f t="shared" si="19"/>
        <v>836840</v>
      </c>
      <c r="AA182" s="147">
        <f t="shared" si="20"/>
        <v>0</v>
      </c>
      <c r="AB182" s="135">
        <v>0.5</v>
      </c>
      <c r="AC182" s="136">
        <v>0.13</v>
      </c>
      <c r="AD182" s="137" t="s">
        <v>63</v>
      </c>
      <c r="AE182" s="138">
        <v>100000</v>
      </c>
      <c r="AF182" s="139">
        <f t="shared" si="21"/>
        <v>12552.6</v>
      </c>
      <c r="AG182" s="139">
        <f t="shared" si="22"/>
        <v>17932.2857142857</v>
      </c>
      <c r="AH182" s="140" t="s">
        <v>60</v>
      </c>
      <c r="AI182" s="137" t="s">
        <v>73</v>
      </c>
      <c r="AJ182" s="149" t="s">
        <v>74</v>
      </c>
      <c r="AK182" s="137" t="s">
        <v>49</v>
      </c>
      <c r="AL182" s="122" t="s">
        <v>105</v>
      </c>
      <c r="AM182" s="90"/>
      <c r="AN182" s="142">
        <f t="shared" si="23"/>
        <v>2</v>
      </c>
      <c r="AO182" s="125" t="s">
        <v>65</v>
      </c>
      <c r="AP182" s="126" t="s">
        <v>65</v>
      </c>
      <c r="AQ182" s="126" t="s">
        <v>65</v>
      </c>
      <c r="AR182" s="126" t="s">
        <v>65</v>
      </c>
      <c r="AS182" s="126" t="s">
        <v>65</v>
      </c>
      <c r="AT182" s="90"/>
      <c r="BD182" s="90"/>
    </row>
    <row r="183" ht="39" customHeight="1" spans="2:56">
      <c r="B183" s="90"/>
      <c r="C183" s="118" t="s">
        <v>54</v>
      </c>
      <c r="D183" s="92">
        <v>96735</v>
      </c>
      <c r="E183" s="119" t="s">
        <v>717</v>
      </c>
      <c r="F183" s="120" t="str">
        <f t="shared" si="16"/>
        <v>✅On Non Prioritized ❄️ 🤝 📞 Inactive 💤 Active 🚀 ⌛ 🛠️</v>
      </c>
      <c r="G183" s="121" t="s">
        <v>260</v>
      </c>
      <c r="H183" s="122" t="s">
        <v>57</v>
      </c>
      <c r="I183" s="123" t="s">
        <v>718</v>
      </c>
      <c r="J183" s="122">
        <v>5491151084569</v>
      </c>
      <c r="K183" s="122" t="s">
        <v>719</v>
      </c>
      <c r="L183" s="124" t="s">
        <v>60</v>
      </c>
      <c r="M183" s="124">
        <v>46150</v>
      </c>
      <c r="N183" s="126" t="s">
        <v>71</v>
      </c>
      <c r="O183" s="126" t="s">
        <v>72</v>
      </c>
      <c r="P183" s="127"/>
      <c r="Q183" s="90"/>
      <c r="R183" s="128">
        <v>0.18</v>
      </c>
      <c r="S183" s="129">
        <v>0</v>
      </c>
      <c r="T183" s="130" t="str">
        <f>IF(U183="","","#"&amp;(COUNTIF($U$4:$U$254,"&gt;"&amp;U183)+COUNTIF($U$4:U183,U183)))</f>
        <v>#118</v>
      </c>
      <c r="U183" s="138">
        <v>966850</v>
      </c>
      <c r="V183" s="132">
        <f t="shared" si="17"/>
        <v>690.607142857143</v>
      </c>
      <c r="W183" s="129">
        <v>0</v>
      </c>
      <c r="X183" s="138">
        <v>25443</v>
      </c>
      <c r="Y183" s="132">
        <f t="shared" si="18"/>
        <v>18.1735714285714</v>
      </c>
      <c r="Z183" s="146">
        <f t="shared" si="19"/>
        <v>966850</v>
      </c>
      <c r="AA183" s="147">
        <f t="shared" si="20"/>
        <v>0</v>
      </c>
      <c r="AB183" s="135">
        <v>0.7</v>
      </c>
      <c r="AC183" s="136">
        <v>0.13</v>
      </c>
      <c r="AD183" s="137" t="s">
        <v>73</v>
      </c>
      <c r="AE183" s="148">
        <v>0</v>
      </c>
      <c r="AF183" s="139">
        <f t="shared" si="21"/>
        <v>14502.75</v>
      </c>
      <c r="AG183" s="139">
        <f t="shared" si="22"/>
        <v>20718.2142857143</v>
      </c>
      <c r="AH183" s="149" t="s">
        <v>74</v>
      </c>
      <c r="AI183" s="137" t="s">
        <v>63</v>
      </c>
      <c r="AJ183" s="140" t="s">
        <v>60</v>
      </c>
      <c r="AK183" s="137" t="s">
        <v>49</v>
      </c>
      <c r="AL183" s="122" t="s">
        <v>64</v>
      </c>
      <c r="AM183" s="90"/>
      <c r="AN183" s="142">
        <f t="shared" si="23"/>
        <v>2</v>
      </c>
      <c r="AO183" s="125" t="s">
        <v>65</v>
      </c>
      <c r="AP183" s="126" t="s">
        <v>65</v>
      </c>
      <c r="AQ183" s="126" t="s">
        <v>65</v>
      </c>
      <c r="AR183" s="126" t="s">
        <v>65</v>
      </c>
      <c r="AS183" s="126" t="s">
        <v>65</v>
      </c>
      <c r="AT183" s="90"/>
      <c r="BD183" s="90"/>
    </row>
    <row r="184" ht="39" customHeight="1" spans="2:56">
      <c r="B184" s="90"/>
      <c r="C184" s="118" t="s">
        <v>54</v>
      </c>
      <c r="D184" s="92">
        <v>97535</v>
      </c>
      <c r="E184" s="119" t="s">
        <v>720</v>
      </c>
      <c r="F184" s="120" t="str">
        <f t="shared" si="16"/>
        <v>✅On Non Prioritized ❄️ 🤝 📞 Inactive 💤 Inactive 💤 ❌ 🛠️</v>
      </c>
      <c r="G184" s="121" t="s">
        <v>302</v>
      </c>
      <c r="H184" s="122" t="s">
        <v>57</v>
      </c>
      <c r="I184" s="123" t="s">
        <v>694</v>
      </c>
      <c r="J184" s="122">
        <v>5491131109232</v>
      </c>
      <c r="K184" s="122" t="s">
        <v>695</v>
      </c>
      <c r="L184" s="124" t="s">
        <v>60</v>
      </c>
      <c r="M184" s="124">
        <v>46162</v>
      </c>
      <c r="N184" s="126" t="s">
        <v>71</v>
      </c>
      <c r="O184" s="126" t="s">
        <v>72</v>
      </c>
      <c r="P184" s="127"/>
      <c r="Q184" s="90"/>
      <c r="R184" s="128">
        <v>0.18</v>
      </c>
      <c r="S184" s="129">
        <v>0</v>
      </c>
      <c r="T184" s="130" t="str">
        <f>IF(U184="","","#"&amp;(COUNTIF($U$4:$U$254,"&gt;"&amp;U184)+COUNTIF($U$4:U184,U184)))</f>
        <v>#201</v>
      </c>
      <c r="U184" s="138">
        <v>513164</v>
      </c>
      <c r="V184" s="132">
        <f t="shared" si="17"/>
        <v>366.545714285714</v>
      </c>
      <c r="W184" s="129">
        <v>0</v>
      </c>
      <c r="X184" s="138">
        <v>42763</v>
      </c>
      <c r="Y184" s="132">
        <f t="shared" si="18"/>
        <v>30.545</v>
      </c>
      <c r="Z184" s="146">
        <f t="shared" si="19"/>
        <v>513164</v>
      </c>
      <c r="AA184" s="147">
        <f t="shared" si="20"/>
        <v>0</v>
      </c>
      <c r="AB184" s="135">
        <v>0.33</v>
      </c>
      <c r="AC184" s="136">
        <v>0.04</v>
      </c>
      <c r="AD184" s="137" t="s">
        <v>73</v>
      </c>
      <c r="AE184" s="148">
        <v>0</v>
      </c>
      <c r="AF184" s="139">
        <f t="shared" si="21"/>
        <v>7697.46</v>
      </c>
      <c r="AG184" s="139">
        <f t="shared" si="22"/>
        <v>10996.3714285714</v>
      </c>
      <c r="AH184" s="149" t="s">
        <v>74</v>
      </c>
      <c r="AI184" s="137" t="s">
        <v>73</v>
      </c>
      <c r="AJ184" s="149" t="s">
        <v>74</v>
      </c>
      <c r="AK184" s="137" t="s">
        <v>49</v>
      </c>
      <c r="AL184" s="122" t="s">
        <v>82</v>
      </c>
      <c r="AM184" s="90"/>
      <c r="AN184" s="142">
        <f t="shared" si="23"/>
        <v>2</v>
      </c>
      <c r="AO184" s="125" t="s">
        <v>65</v>
      </c>
      <c r="AP184" s="126" t="s">
        <v>65</v>
      </c>
      <c r="AQ184" s="126" t="s">
        <v>65</v>
      </c>
      <c r="AR184" s="126" t="s">
        <v>65</v>
      </c>
      <c r="AS184" s="126" t="s">
        <v>65</v>
      </c>
      <c r="AT184" s="90"/>
      <c r="BD184" s="90"/>
    </row>
    <row r="185" ht="39" customHeight="1" spans="2:56">
      <c r="B185" s="90"/>
      <c r="C185" s="118" t="s">
        <v>54</v>
      </c>
      <c r="D185" s="92">
        <v>16164</v>
      </c>
      <c r="E185" s="119" t="s">
        <v>721</v>
      </c>
      <c r="F185" s="120" t="str">
        <f t="shared" si="16"/>
        <v>✅On Non Prioritized ❄️ 👻 📞 Inactive 💤 Inactive 💤 ⌛ 🛠️</v>
      </c>
      <c r="G185" s="121" t="s">
        <v>107</v>
      </c>
      <c r="H185" s="122" t="s">
        <v>57</v>
      </c>
      <c r="I185" s="122" t="s">
        <v>60</v>
      </c>
      <c r="J185" s="122">
        <v>5491132431337</v>
      </c>
      <c r="K185" s="122" t="s">
        <v>60</v>
      </c>
      <c r="L185" s="124" t="s">
        <v>60</v>
      </c>
      <c r="M185" s="124">
        <v>45714</v>
      </c>
      <c r="N185" s="126" t="s">
        <v>61</v>
      </c>
      <c r="O185" s="126" t="s">
        <v>72</v>
      </c>
      <c r="P185" s="127"/>
      <c r="Q185" s="90"/>
      <c r="R185" s="128">
        <v>0.25</v>
      </c>
      <c r="S185" s="129">
        <v>0</v>
      </c>
      <c r="T185" s="130" t="str">
        <f>IF(U185="","","#"&amp;(COUNTIF($U$4:$U$254,"&gt;"&amp;U185)+COUNTIF($U$4:U185,U185)))</f>
        <v>#200</v>
      </c>
      <c r="U185" s="138">
        <v>513800</v>
      </c>
      <c r="V185" s="132">
        <f t="shared" si="17"/>
        <v>367</v>
      </c>
      <c r="W185" s="129">
        <v>0</v>
      </c>
      <c r="X185" s="138">
        <v>22339</v>
      </c>
      <c r="Y185" s="132">
        <f t="shared" si="18"/>
        <v>15.9564285714286</v>
      </c>
      <c r="Z185" s="146">
        <f t="shared" si="19"/>
        <v>513800</v>
      </c>
      <c r="AA185" s="147">
        <f t="shared" si="20"/>
        <v>0</v>
      </c>
      <c r="AB185" s="135">
        <v>0.64</v>
      </c>
      <c r="AC185" s="136">
        <v>0.25</v>
      </c>
      <c r="AD185" s="137" t="s">
        <v>73</v>
      </c>
      <c r="AE185" s="148">
        <v>0</v>
      </c>
      <c r="AF185" s="139">
        <f t="shared" si="21"/>
        <v>7707</v>
      </c>
      <c r="AG185" s="139">
        <f t="shared" si="22"/>
        <v>11010</v>
      </c>
      <c r="AH185" s="149" t="s">
        <v>74</v>
      </c>
      <c r="AI185" s="137" t="s">
        <v>73</v>
      </c>
      <c r="AJ185" s="149" t="s">
        <v>74</v>
      </c>
      <c r="AK185" s="137" t="s">
        <v>49</v>
      </c>
      <c r="AL185" s="122" t="s">
        <v>64</v>
      </c>
      <c r="AM185" s="90"/>
      <c r="AN185" s="142">
        <f t="shared" si="23"/>
        <v>2</v>
      </c>
      <c r="AO185" s="125" t="s">
        <v>65</v>
      </c>
      <c r="AP185" s="126" t="s">
        <v>65</v>
      </c>
      <c r="AQ185" s="126" t="s">
        <v>65</v>
      </c>
      <c r="AR185" s="126" t="s">
        <v>65</v>
      </c>
      <c r="AS185" s="126" t="s">
        <v>65</v>
      </c>
      <c r="AT185" s="90"/>
      <c r="BD185" s="90"/>
    </row>
    <row r="186" ht="39" customHeight="1" spans="2:56">
      <c r="B186" s="90"/>
      <c r="C186" s="118" t="s">
        <v>54</v>
      </c>
      <c r="D186" s="92">
        <v>78020</v>
      </c>
      <c r="E186" s="119" t="s">
        <v>722</v>
      </c>
      <c r="F186" s="120" t="str">
        <f t="shared" si="16"/>
        <v>✅On Non Prioritized ❄️ 👻 📞 Active 🚀 Active 🚀 ✅ 🛠️</v>
      </c>
      <c r="G186" s="121" t="s">
        <v>723</v>
      </c>
      <c r="H186" s="122" t="s">
        <v>57</v>
      </c>
      <c r="I186" s="123" t="s">
        <v>724</v>
      </c>
      <c r="J186" s="122">
        <v>5491154645745</v>
      </c>
      <c r="K186" s="122" t="s">
        <v>725</v>
      </c>
      <c r="L186" s="124" t="s">
        <v>60</v>
      </c>
      <c r="M186" s="124">
        <v>46160</v>
      </c>
      <c r="N186" s="126" t="s">
        <v>61</v>
      </c>
      <c r="O186" s="126" t="s">
        <v>72</v>
      </c>
      <c r="P186" s="127"/>
      <c r="Q186" s="90"/>
      <c r="R186" s="128">
        <v>0.23</v>
      </c>
      <c r="S186" s="129">
        <v>0</v>
      </c>
      <c r="T186" s="130" t="str">
        <f>IF(U186="","","#"&amp;(COUNTIF($U$4:$U$254,"&gt;"&amp;U186)+COUNTIF($U$4:U186,U186)))</f>
        <v>#163</v>
      </c>
      <c r="U186" s="138">
        <v>649225</v>
      </c>
      <c r="V186" s="132">
        <f t="shared" si="17"/>
        <v>463.732142857143</v>
      </c>
      <c r="W186" s="129">
        <v>0</v>
      </c>
      <c r="X186" s="138">
        <v>38189</v>
      </c>
      <c r="Y186" s="132">
        <f t="shared" si="18"/>
        <v>27.2778571428571</v>
      </c>
      <c r="Z186" s="146">
        <f t="shared" si="19"/>
        <v>649225</v>
      </c>
      <c r="AA186" s="147">
        <f t="shared" si="20"/>
        <v>0</v>
      </c>
      <c r="AB186" s="135">
        <v>0.65</v>
      </c>
      <c r="AC186" s="136">
        <v>0.05</v>
      </c>
      <c r="AD186" s="137" t="s">
        <v>63</v>
      </c>
      <c r="AE186" s="138">
        <v>58000</v>
      </c>
      <c r="AF186" s="139">
        <f t="shared" si="21"/>
        <v>9738.375</v>
      </c>
      <c r="AG186" s="139">
        <f t="shared" si="22"/>
        <v>13911.9642857143</v>
      </c>
      <c r="AH186" s="140" t="s">
        <v>60</v>
      </c>
      <c r="AI186" s="137" t="s">
        <v>63</v>
      </c>
      <c r="AJ186" s="140" t="s">
        <v>60</v>
      </c>
      <c r="AK186" s="137" t="s">
        <v>49</v>
      </c>
      <c r="AL186" s="122" t="s">
        <v>160</v>
      </c>
      <c r="AM186" s="90"/>
      <c r="AN186" s="142">
        <f t="shared" si="23"/>
        <v>2</v>
      </c>
      <c r="AO186" s="125" t="s">
        <v>65</v>
      </c>
      <c r="AP186" s="126" t="s">
        <v>65</v>
      </c>
      <c r="AQ186" s="126" t="s">
        <v>65</v>
      </c>
      <c r="AR186" s="126" t="s">
        <v>65</v>
      </c>
      <c r="AS186" s="126" t="s">
        <v>65</v>
      </c>
      <c r="AT186" s="90"/>
      <c r="BD186" s="90"/>
    </row>
    <row r="187" ht="39" customHeight="1" spans="2:56">
      <c r="B187" s="90"/>
      <c r="C187" s="118" t="s">
        <v>54</v>
      </c>
      <c r="D187" s="92">
        <v>6375</v>
      </c>
      <c r="E187" s="119" t="s">
        <v>726</v>
      </c>
      <c r="F187" s="120" t="str">
        <f t="shared" si="16"/>
        <v>✅On Non Prioritized ❄️ 🤝 📞 Inactive 💤 Inactive 💤 ⌛ 🛠️</v>
      </c>
      <c r="G187" s="121" t="s">
        <v>592</v>
      </c>
      <c r="H187" s="122" t="s">
        <v>57</v>
      </c>
      <c r="I187" s="123" t="s">
        <v>727</v>
      </c>
      <c r="J187" s="122">
        <v>5491165198121</v>
      </c>
      <c r="K187" s="122" t="s">
        <v>728</v>
      </c>
      <c r="L187" s="124" t="s">
        <v>60</v>
      </c>
      <c r="M187" s="124">
        <v>46154</v>
      </c>
      <c r="N187" s="126" t="s">
        <v>71</v>
      </c>
      <c r="O187" s="126" t="s">
        <v>72</v>
      </c>
      <c r="P187" s="127"/>
      <c r="Q187" s="90"/>
      <c r="R187" s="128">
        <v>0.27</v>
      </c>
      <c r="S187" s="129">
        <v>0</v>
      </c>
      <c r="T187" s="130" t="str">
        <f>IF(U187="","","#"&amp;(COUNTIF($U$4:$U$254,"&gt;"&amp;U187)+COUNTIF($U$4:U187,U187)))</f>
        <v>#176</v>
      </c>
      <c r="U187" s="138">
        <v>584000</v>
      </c>
      <c r="V187" s="132">
        <f t="shared" si="17"/>
        <v>417.142857142857</v>
      </c>
      <c r="W187" s="129">
        <v>0</v>
      </c>
      <c r="X187" s="138">
        <v>38933</v>
      </c>
      <c r="Y187" s="132">
        <f t="shared" si="18"/>
        <v>27.8092857142857</v>
      </c>
      <c r="Z187" s="146">
        <f t="shared" si="19"/>
        <v>584000</v>
      </c>
      <c r="AA187" s="147">
        <f t="shared" si="20"/>
        <v>0</v>
      </c>
      <c r="AB187" s="135">
        <v>0.87</v>
      </c>
      <c r="AC187" s="136">
        <v>0.17</v>
      </c>
      <c r="AD187" s="137" t="s">
        <v>73</v>
      </c>
      <c r="AE187" s="148">
        <v>0</v>
      </c>
      <c r="AF187" s="139">
        <f t="shared" si="21"/>
        <v>8760</v>
      </c>
      <c r="AG187" s="139">
        <f t="shared" si="22"/>
        <v>12514.2857142857</v>
      </c>
      <c r="AH187" s="149" t="s">
        <v>74</v>
      </c>
      <c r="AI187" s="137" t="s">
        <v>73</v>
      </c>
      <c r="AJ187" s="149" t="s">
        <v>74</v>
      </c>
      <c r="AK187" s="137" t="s">
        <v>49</v>
      </c>
      <c r="AL187" s="122" t="s">
        <v>64</v>
      </c>
      <c r="AM187" s="90"/>
      <c r="AN187" s="142">
        <f t="shared" si="23"/>
        <v>2</v>
      </c>
      <c r="AO187" s="125" t="s">
        <v>65</v>
      </c>
      <c r="AP187" s="126" t="s">
        <v>65</v>
      </c>
      <c r="AQ187" s="126" t="s">
        <v>65</v>
      </c>
      <c r="AR187" s="126" t="s">
        <v>65</v>
      </c>
      <c r="AS187" s="126" t="s">
        <v>65</v>
      </c>
      <c r="AT187" s="90"/>
      <c r="BD187" s="90"/>
    </row>
    <row r="188" ht="39" customHeight="1" spans="2:56">
      <c r="B188" s="90"/>
      <c r="C188" s="118" t="s">
        <v>54</v>
      </c>
      <c r="D188" s="92">
        <v>8999</v>
      </c>
      <c r="E188" s="119" t="s">
        <v>729</v>
      </c>
      <c r="F188" s="120" t="str">
        <f t="shared" si="16"/>
        <v>✅On Non Prioritized ❄️ 👻 📞 Active 🚀 Inactive 💤 ✅ 🛠️</v>
      </c>
      <c r="G188" s="121" t="s">
        <v>479</v>
      </c>
      <c r="H188" s="122" t="s">
        <v>57</v>
      </c>
      <c r="I188" s="123" t="s">
        <v>730</v>
      </c>
      <c r="J188" s="122">
        <v>5491168623675</v>
      </c>
      <c r="K188" s="122" t="s">
        <v>731</v>
      </c>
      <c r="L188" s="124" t="s">
        <v>60</v>
      </c>
      <c r="M188" s="124">
        <v>46160</v>
      </c>
      <c r="N188" s="126" t="s">
        <v>61</v>
      </c>
      <c r="O188" s="126" t="s">
        <v>72</v>
      </c>
      <c r="P188" s="127"/>
      <c r="Q188" s="90"/>
      <c r="R188" s="128">
        <v>0.2</v>
      </c>
      <c r="S188" s="129">
        <v>0</v>
      </c>
      <c r="T188" s="130" t="str">
        <f>IF(U188="","","#"&amp;(COUNTIF($U$4:$U$254,"&gt;"&amp;U188)+COUNTIF($U$4:U188,U188)))</f>
        <v>#160</v>
      </c>
      <c r="U188" s="138">
        <v>684688</v>
      </c>
      <c r="V188" s="132">
        <f t="shared" si="17"/>
        <v>489.062857142857</v>
      </c>
      <c r="W188" s="129">
        <v>0</v>
      </c>
      <c r="X188" s="138">
        <v>10868</v>
      </c>
      <c r="Y188" s="132">
        <f t="shared" si="18"/>
        <v>7.76285714285714</v>
      </c>
      <c r="Z188" s="146">
        <f t="shared" si="19"/>
        <v>684688</v>
      </c>
      <c r="AA188" s="147">
        <f t="shared" si="20"/>
        <v>0</v>
      </c>
      <c r="AB188" s="135">
        <v>0.57</v>
      </c>
      <c r="AC188" s="136">
        <v>0.09</v>
      </c>
      <c r="AD188" s="137" t="s">
        <v>63</v>
      </c>
      <c r="AE188" s="138">
        <v>26072</v>
      </c>
      <c r="AF188" s="139">
        <f t="shared" si="21"/>
        <v>10270.32</v>
      </c>
      <c r="AG188" s="139">
        <f t="shared" si="22"/>
        <v>14671.8857142857</v>
      </c>
      <c r="AH188" s="140" t="s">
        <v>60</v>
      </c>
      <c r="AI188" s="137" t="s">
        <v>73</v>
      </c>
      <c r="AJ188" s="149" t="s">
        <v>74</v>
      </c>
      <c r="AK188" s="137" t="s">
        <v>49</v>
      </c>
      <c r="AL188" s="122" t="s">
        <v>160</v>
      </c>
      <c r="AM188" s="90"/>
      <c r="AN188" s="142">
        <f t="shared" si="23"/>
        <v>2</v>
      </c>
      <c r="AO188" s="125" t="s">
        <v>65</v>
      </c>
      <c r="AP188" s="126" t="s">
        <v>65</v>
      </c>
      <c r="AQ188" s="126" t="s">
        <v>65</v>
      </c>
      <c r="AR188" s="126" t="s">
        <v>65</v>
      </c>
      <c r="AS188" s="126" t="s">
        <v>65</v>
      </c>
      <c r="AT188" s="90"/>
      <c r="BD188" s="90"/>
    </row>
    <row r="189" ht="39" customHeight="1" spans="2:56">
      <c r="B189" s="90"/>
      <c r="C189" s="118" t="s">
        <v>54</v>
      </c>
      <c r="D189" s="92">
        <v>18392</v>
      </c>
      <c r="E189" s="119" t="s">
        <v>732</v>
      </c>
      <c r="F189" s="120" t="str">
        <f t="shared" si="16"/>
        <v>✅On Non Prioritized ❄️ 🤝 📞 Active 🚀 Active 🚀 ⌛ 🛠️</v>
      </c>
      <c r="G189" s="121" t="s">
        <v>272</v>
      </c>
      <c r="H189" s="122" t="s">
        <v>57</v>
      </c>
      <c r="I189" s="123" t="s">
        <v>733</v>
      </c>
      <c r="J189" s="122">
        <v>541143127125</v>
      </c>
      <c r="K189" s="122" t="s">
        <v>734</v>
      </c>
      <c r="L189" s="124" t="s">
        <v>60</v>
      </c>
      <c r="M189" s="124">
        <v>46153</v>
      </c>
      <c r="N189" s="126" t="s">
        <v>71</v>
      </c>
      <c r="O189" s="126" t="s">
        <v>72</v>
      </c>
      <c r="P189" s="127"/>
      <c r="Q189" s="90"/>
      <c r="R189" s="128">
        <v>0.18</v>
      </c>
      <c r="S189" s="129">
        <v>0</v>
      </c>
      <c r="T189" s="130" t="str">
        <f>IF(U189="","","#"&amp;(COUNTIF($U$4:$U$254,"&gt;"&amp;U189)+COUNTIF($U$4:U189,U189)))</f>
        <v>#197</v>
      </c>
      <c r="U189" s="138">
        <v>518000</v>
      </c>
      <c r="V189" s="132">
        <f t="shared" si="17"/>
        <v>370</v>
      </c>
      <c r="W189" s="129">
        <v>0</v>
      </c>
      <c r="X189" s="138">
        <v>30470</v>
      </c>
      <c r="Y189" s="132">
        <f t="shared" si="18"/>
        <v>21.7642857142857</v>
      </c>
      <c r="Z189" s="146">
        <f t="shared" si="19"/>
        <v>518000</v>
      </c>
      <c r="AA189" s="147">
        <f t="shared" si="20"/>
        <v>0</v>
      </c>
      <c r="AB189" s="135">
        <v>1</v>
      </c>
      <c r="AC189" s="136">
        <v>0.21</v>
      </c>
      <c r="AD189" s="137" t="s">
        <v>63</v>
      </c>
      <c r="AE189" s="138">
        <v>4441</v>
      </c>
      <c r="AF189" s="139">
        <f t="shared" si="21"/>
        <v>7770</v>
      </c>
      <c r="AG189" s="139">
        <f t="shared" si="22"/>
        <v>11100</v>
      </c>
      <c r="AH189" s="140" t="s">
        <v>60</v>
      </c>
      <c r="AI189" s="137" t="s">
        <v>63</v>
      </c>
      <c r="AJ189" s="140" t="s">
        <v>60</v>
      </c>
      <c r="AK189" s="137" t="s">
        <v>49</v>
      </c>
      <c r="AL189" s="122" t="s">
        <v>64</v>
      </c>
      <c r="AM189" s="90"/>
      <c r="AN189" s="142">
        <f t="shared" si="23"/>
        <v>2</v>
      </c>
      <c r="AO189" s="125" t="s">
        <v>65</v>
      </c>
      <c r="AP189" s="126" t="s">
        <v>65</v>
      </c>
      <c r="AQ189" s="126" t="s">
        <v>65</v>
      </c>
      <c r="AR189" s="126" t="s">
        <v>65</v>
      </c>
      <c r="AS189" s="126" t="s">
        <v>65</v>
      </c>
      <c r="AT189" s="90"/>
      <c r="BD189" s="90"/>
    </row>
    <row r="190" ht="39" customHeight="1" spans="2:56">
      <c r="B190" s="90"/>
      <c r="C190" s="118" t="s">
        <v>54</v>
      </c>
      <c r="D190" s="92">
        <v>15376</v>
      </c>
      <c r="E190" s="119" t="s">
        <v>735</v>
      </c>
      <c r="F190" s="120" t="str">
        <f t="shared" si="16"/>
        <v>✅On Non Prioritized ❄️ 🤝 📞 Active 🚀 Inactive 💤 ✅ 🛠️</v>
      </c>
      <c r="G190" s="121" t="s">
        <v>241</v>
      </c>
      <c r="H190" s="122" t="s">
        <v>57</v>
      </c>
      <c r="I190" s="123" t="s">
        <v>736</v>
      </c>
      <c r="J190" s="122">
        <v>5491130917449</v>
      </c>
      <c r="K190" s="122" t="s">
        <v>60</v>
      </c>
      <c r="L190" s="124" t="s">
        <v>60</v>
      </c>
      <c r="M190" s="124">
        <v>46163</v>
      </c>
      <c r="N190" s="126" t="s">
        <v>71</v>
      </c>
      <c r="O190" s="126" t="s">
        <v>72</v>
      </c>
      <c r="P190" s="127"/>
      <c r="Q190" s="90"/>
      <c r="R190" s="128">
        <v>0.21</v>
      </c>
      <c r="S190" s="129">
        <v>0</v>
      </c>
      <c r="T190" s="130" t="str">
        <f>IF(U190="","","#"&amp;(COUNTIF($U$4:$U$254,"&gt;"&amp;U190)+COUNTIF($U$4:U190,U190)))</f>
        <v>#217</v>
      </c>
      <c r="U190" s="138">
        <v>448000</v>
      </c>
      <c r="V190" s="132">
        <f t="shared" si="17"/>
        <v>320</v>
      </c>
      <c r="W190" s="129">
        <v>0</v>
      </c>
      <c r="X190" s="138">
        <v>12800</v>
      </c>
      <c r="Y190" s="132">
        <f t="shared" si="18"/>
        <v>9.14285714285714</v>
      </c>
      <c r="Z190" s="146">
        <f t="shared" si="19"/>
        <v>448000</v>
      </c>
      <c r="AA190" s="147">
        <f t="shared" si="20"/>
        <v>0</v>
      </c>
      <c r="AB190" s="135">
        <v>0.42</v>
      </c>
      <c r="AC190" s="136">
        <v>0.14</v>
      </c>
      <c r="AD190" s="137" t="s">
        <v>63</v>
      </c>
      <c r="AE190" s="131">
        <v>21000</v>
      </c>
      <c r="AF190" s="139">
        <f t="shared" si="21"/>
        <v>6720</v>
      </c>
      <c r="AG190" s="139">
        <f t="shared" si="22"/>
        <v>9600</v>
      </c>
      <c r="AH190" s="149" t="s">
        <v>74</v>
      </c>
      <c r="AI190" s="137" t="s">
        <v>73</v>
      </c>
      <c r="AJ190" s="149" t="s">
        <v>74</v>
      </c>
      <c r="AK190" s="137" t="s">
        <v>49</v>
      </c>
      <c r="AL190" s="122" t="s">
        <v>160</v>
      </c>
      <c r="AM190" s="90"/>
      <c r="AN190" s="142">
        <f t="shared" si="23"/>
        <v>2</v>
      </c>
      <c r="AO190" s="125" t="s">
        <v>65</v>
      </c>
      <c r="AP190" s="126" t="s">
        <v>65</v>
      </c>
      <c r="AQ190" s="126" t="s">
        <v>65</v>
      </c>
      <c r="AR190" s="126" t="s">
        <v>65</v>
      </c>
      <c r="AS190" s="126" t="s">
        <v>65</v>
      </c>
      <c r="AT190" s="90"/>
      <c r="BD190" s="90"/>
    </row>
    <row r="191" ht="39" customHeight="1" spans="2:56">
      <c r="B191" s="90"/>
      <c r="C191" s="118" t="s">
        <v>54</v>
      </c>
      <c r="D191" s="92">
        <v>72301</v>
      </c>
      <c r="E191" s="119" t="s">
        <v>737</v>
      </c>
      <c r="F191" s="120" t="str">
        <f t="shared" si="16"/>
        <v>✅On Non Prioritized ❄️ 🤝 📞 Active 🚀 Active 🚀 ⌛ 🛠️</v>
      </c>
      <c r="G191" s="121" t="s">
        <v>592</v>
      </c>
      <c r="H191" s="122" t="s">
        <v>57</v>
      </c>
      <c r="I191" s="123" t="s">
        <v>738</v>
      </c>
      <c r="J191" s="122">
        <v>5491169549498</v>
      </c>
      <c r="K191" s="122" t="s">
        <v>739</v>
      </c>
      <c r="L191" s="124" t="s">
        <v>60</v>
      </c>
      <c r="M191" s="124">
        <v>46150</v>
      </c>
      <c r="N191" s="126" t="s">
        <v>71</v>
      </c>
      <c r="O191" s="126" t="s">
        <v>72</v>
      </c>
      <c r="P191" s="127"/>
      <c r="Q191" s="90"/>
      <c r="R191" s="128">
        <v>0.23</v>
      </c>
      <c r="S191" s="129">
        <v>0</v>
      </c>
      <c r="T191" s="130" t="str">
        <f>IF(U191="","","#"&amp;(COUNTIF($U$4:$U$254,"&gt;"&amp;U191)+COUNTIF($U$4:U191,U191)))</f>
        <v>#215</v>
      </c>
      <c r="U191" s="138">
        <v>453890</v>
      </c>
      <c r="V191" s="132">
        <f t="shared" si="17"/>
        <v>324.207142857143</v>
      </c>
      <c r="W191" s="129">
        <v>0</v>
      </c>
      <c r="X191" s="138">
        <v>41262</v>
      </c>
      <c r="Y191" s="132">
        <f t="shared" si="18"/>
        <v>29.4728571428571</v>
      </c>
      <c r="Z191" s="146">
        <f t="shared" si="19"/>
        <v>453890</v>
      </c>
      <c r="AA191" s="147">
        <f t="shared" si="20"/>
        <v>0</v>
      </c>
      <c r="AB191" s="135">
        <v>0.45</v>
      </c>
      <c r="AC191" s="136">
        <v>0.1</v>
      </c>
      <c r="AD191" s="137" t="s">
        <v>63</v>
      </c>
      <c r="AE191" s="138">
        <v>15000</v>
      </c>
      <c r="AF191" s="139">
        <f t="shared" si="21"/>
        <v>6808.35</v>
      </c>
      <c r="AG191" s="139">
        <f t="shared" si="22"/>
        <v>9726.21428571429</v>
      </c>
      <c r="AH191" s="140" t="s">
        <v>60</v>
      </c>
      <c r="AI191" s="137" t="s">
        <v>63</v>
      </c>
      <c r="AJ191" s="140" t="s">
        <v>60</v>
      </c>
      <c r="AK191" s="137" t="s">
        <v>49</v>
      </c>
      <c r="AL191" s="122" t="s">
        <v>64</v>
      </c>
      <c r="AM191" s="90"/>
      <c r="AN191" s="142">
        <f t="shared" si="23"/>
        <v>2</v>
      </c>
      <c r="AO191" s="125" t="s">
        <v>65</v>
      </c>
      <c r="AP191" s="126" t="s">
        <v>65</v>
      </c>
      <c r="AQ191" s="126" t="s">
        <v>65</v>
      </c>
      <c r="AR191" s="126" t="s">
        <v>65</v>
      </c>
      <c r="AS191" s="126" t="s">
        <v>65</v>
      </c>
      <c r="AT191" s="90"/>
      <c r="BD191" s="90"/>
    </row>
    <row r="192" ht="39" customHeight="1" spans="2:56">
      <c r="B192" s="90"/>
      <c r="C192" s="118" t="s">
        <v>54</v>
      </c>
      <c r="D192" s="92">
        <v>58663</v>
      </c>
      <c r="E192" s="119" t="s">
        <v>740</v>
      </c>
      <c r="F192" s="120" t="str">
        <f t="shared" si="16"/>
        <v>✅On Non Prioritized ❄️ 👻 📞 Active 🚀 Inactive 💤 ⌛ 🛠️</v>
      </c>
      <c r="G192" s="121" t="s">
        <v>365</v>
      </c>
      <c r="H192" s="122" t="s">
        <v>57</v>
      </c>
      <c r="I192" s="123" t="s">
        <v>741</v>
      </c>
      <c r="J192" s="122">
        <v>5491145059175</v>
      </c>
      <c r="K192" s="122" t="s">
        <v>742</v>
      </c>
      <c r="L192" s="124" t="s">
        <v>60</v>
      </c>
      <c r="M192" s="124">
        <v>45946</v>
      </c>
      <c r="N192" s="126" t="s">
        <v>61</v>
      </c>
      <c r="O192" s="126" t="s">
        <v>72</v>
      </c>
      <c r="P192" s="127"/>
      <c r="Q192" s="90"/>
      <c r="R192" s="128">
        <v>0.24</v>
      </c>
      <c r="S192" s="129">
        <v>0</v>
      </c>
      <c r="T192" s="130" t="str">
        <f>IF(U192="","","#"&amp;(COUNTIF($U$4:$U$254,"&gt;"&amp;U192)+COUNTIF($U$4:U192,U192)))</f>
        <v>#225</v>
      </c>
      <c r="U192" s="138">
        <v>420746</v>
      </c>
      <c r="V192" s="132">
        <f t="shared" si="17"/>
        <v>300.532857142857</v>
      </c>
      <c r="W192" s="129">
        <v>0</v>
      </c>
      <c r="X192" s="138">
        <v>28049</v>
      </c>
      <c r="Y192" s="132">
        <f t="shared" si="18"/>
        <v>20.035</v>
      </c>
      <c r="Z192" s="146">
        <f t="shared" si="19"/>
        <v>420746</v>
      </c>
      <c r="AA192" s="147">
        <f t="shared" si="20"/>
        <v>0</v>
      </c>
      <c r="AB192" s="135">
        <v>0.64</v>
      </c>
      <c r="AC192" s="136">
        <v>0.08</v>
      </c>
      <c r="AD192" s="137" t="s">
        <v>63</v>
      </c>
      <c r="AE192" s="138">
        <v>20000</v>
      </c>
      <c r="AF192" s="139">
        <f t="shared" si="21"/>
        <v>6311.19</v>
      </c>
      <c r="AG192" s="139">
        <f t="shared" si="22"/>
        <v>9015.98571428571</v>
      </c>
      <c r="AH192" s="140" t="s">
        <v>60</v>
      </c>
      <c r="AI192" s="137" t="s">
        <v>73</v>
      </c>
      <c r="AJ192" s="149" t="s">
        <v>74</v>
      </c>
      <c r="AK192" s="137" t="s">
        <v>49</v>
      </c>
      <c r="AL192" s="122" t="s">
        <v>64</v>
      </c>
      <c r="AM192" s="90"/>
      <c r="AN192" s="142">
        <f t="shared" si="23"/>
        <v>2</v>
      </c>
      <c r="AO192" s="125" t="s">
        <v>65</v>
      </c>
      <c r="AP192" s="126" t="s">
        <v>65</v>
      </c>
      <c r="AQ192" s="126" t="s">
        <v>65</v>
      </c>
      <c r="AR192" s="126" t="s">
        <v>65</v>
      </c>
      <c r="AS192" s="126" t="s">
        <v>65</v>
      </c>
      <c r="AT192" s="90"/>
      <c r="BD192" s="90"/>
    </row>
    <row r="193" ht="39" customHeight="1" spans="2:56">
      <c r="B193" s="90"/>
      <c r="C193" s="118" t="s">
        <v>54</v>
      </c>
      <c r="D193" s="92">
        <v>96532</v>
      </c>
      <c r="E193" s="119" t="s">
        <v>743</v>
      </c>
      <c r="F193" s="120" t="str">
        <f t="shared" si="16"/>
        <v>✅On Non Prioritized ❄️ 👻 📞 Inactive 💤 Inactive 💤 ⌛ 🛠️</v>
      </c>
      <c r="G193" s="121" t="s">
        <v>241</v>
      </c>
      <c r="H193" s="122" t="s">
        <v>57</v>
      </c>
      <c r="I193" s="123" t="s">
        <v>744</v>
      </c>
      <c r="J193" s="122">
        <v>5491176322477</v>
      </c>
      <c r="K193" s="122" t="s">
        <v>745</v>
      </c>
      <c r="L193" s="124" t="s">
        <v>60</v>
      </c>
      <c r="M193" s="124">
        <v>46055</v>
      </c>
      <c r="N193" s="126" t="s">
        <v>61</v>
      </c>
      <c r="O193" s="126" t="s">
        <v>72</v>
      </c>
      <c r="P193" s="127"/>
      <c r="Q193" s="90"/>
      <c r="R193" s="128">
        <v>0.18</v>
      </c>
      <c r="S193" s="129">
        <v>0</v>
      </c>
      <c r="T193" s="130" t="str">
        <f>IF(U193="","","#"&amp;(COUNTIF($U$4:$U$254,"&gt;"&amp;U193)+COUNTIF($U$4:U193,U193)))</f>
        <v>#198</v>
      </c>
      <c r="U193" s="138">
        <v>515200</v>
      </c>
      <c r="V193" s="132">
        <f t="shared" si="17"/>
        <v>368</v>
      </c>
      <c r="W193" s="129">
        <v>0</v>
      </c>
      <c r="X193" s="138">
        <v>13210</v>
      </c>
      <c r="Y193" s="132">
        <f t="shared" si="18"/>
        <v>9.43571428571429</v>
      </c>
      <c r="Z193" s="146">
        <f t="shared" si="19"/>
        <v>515200</v>
      </c>
      <c r="AA193" s="147">
        <f t="shared" si="20"/>
        <v>0</v>
      </c>
      <c r="AB193" s="135">
        <v>0.43</v>
      </c>
      <c r="AC193" s="136">
        <v>0.22</v>
      </c>
      <c r="AD193" s="137" t="s">
        <v>73</v>
      </c>
      <c r="AE193" s="148">
        <v>0</v>
      </c>
      <c r="AF193" s="139">
        <f t="shared" si="21"/>
        <v>7728</v>
      </c>
      <c r="AG193" s="139">
        <f t="shared" si="22"/>
        <v>11040</v>
      </c>
      <c r="AH193" s="149" t="s">
        <v>74</v>
      </c>
      <c r="AI193" s="137" t="s">
        <v>73</v>
      </c>
      <c r="AJ193" s="149" t="s">
        <v>74</v>
      </c>
      <c r="AK193" s="137" t="s">
        <v>49</v>
      </c>
      <c r="AL193" s="122" t="s">
        <v>64</v>
      </c>
      <c r="AM193" s="90"/>
      <c r="AN193" s="142">
        <f t="shared" si="23"/>
        <v>2</v>
      </c>
      <c r="AO193" s="125" t="s">
        <v>65</v>
      </c>
      <c r="AP193" s="126" t="s">
        <v>65</v>
      </c>
      <c r="AQ193" s="126" t="s">
        <v>65</v>
      </c>
      <c r="AR193" s="126" t="s">
        <v>65</v>
      </c>
      <c r="AS193" s="126" t="s">
        <v>65</v>
      </c>
      <c r="AT193" s="90"/>
      <c r="BD193" s="90"/>
    </row>
    <row r="194" ht="39" customHeight="1" spans="2:56">
      <c r="B194" s="90"/>
      <c r="C194" s="118" t="s">
        <v>54</v>
      </c>
      <c r="D194" s="92">
        <v>6539</v>
      </c>
      <c r="E194" s="119" t="s">
        <v>746</v>
      </c>
      <c r="F194" s="120" t="str">
        <f t="shared" si="16"/>
        <v>✅On Prioritized 🔥 👻 📞 Active 🚀 Active 🚀 ✅ 🛠️</v>
      </c>
      <c r="G194" s="121" t="s">
        <v>128</v>
      </c>
      <c r="H194" s="122" t="s">
        <v>68</v>
      </c>
      <c r="I194" s="123" t="s">
        <v>747</v>
      </c>
      <c r="J194" s="122">
        <v>5491122777434</v>
      </c>
      <c r="K194" s="122" t="s">
        <v>748</v>
      </c>
      <c r="L194" s="124" t="s">
        <v>60</v>
      </c>
      <c r="M194" s="124">
        <v>46168</v>
      </c>
      <c r="N194" s="126" t="s">
        <v>61</v>
      </c>
      <c r="O194" s="126" t="s">
        <v>72</v>
      </c>
      <c r="P194" s="127" t="s">
        <v>749</v>
      </c>
      <c r="Q194" s="90"/>
      <c r="R194" s="128">
        <v>0.23</v>
      </c>
      <c r="S194" s="129">
        <v>0</v>
      </c>
      <c r="T194" s="130" t="str">
        <f>IF(U194="","","#"&amp;(COUNTIF($U$4:$U$254,"&gt;"&amp;U194)+COUNTIF($U$4:U194,U194)))</f>
        <v>#183</v>
      </c>
      <c r="U194" s="138">
        <v>556520</v>
      </c>
      <c r="V194" s="132">
        <f t="shared" si="17"/>
        <v>397.514285714286</v>
      </c>
      <c r="W194" s="129">
        <v>0</v>
      </c>
      <c r="X194" s="138">
        <v>15458</v>
      </c>
      <c r="Y194" s="132">
        <f t="shared" si="18"/>
        <v>11.0414285714286</v>
      </c>
      <c r="Z194" s="146">
        <f t="shared" si="19"/>
        <v>556520</v>
      </c>
      <c r="AA194" s="147">
        <f t="shared" si="20"/>
        <v>0</v>
      </c>
      <c r="AB194" s="135">
        <v>0.81</v>
      </c>
      <c r="AC194" s="136">
        <v>0.08</v>
      </c>
      <c r="AD194" s="137" t="s">
        <v>63</v>
      </c>
      <c r="AE194" s="138">
        <v>25000</v>
      </c>
      <c r="AF194" s="139">
        <f t="shared" si="21"/>
        <v>8347.8</v>
      </c>
      <c r="AG194" s="139">
        <f t="shared" si="22"/>
        <v>11925.4285714286</v>
      </c>
      <c r="AH194" s="140" t="s">
        <v>60</v>
      </c>
      <c r="AI194" s="137" t="s">
        <v>63</v>
      </c>
      <c r="AJ194" s="140" t="s">
        <v>60</v>
      </c>
      <c r="AK194" s="137" t="s">
        <v>49</v>
      </c>
      <c r="AL194" s="122" t="s">
        <v>160</v>
      </c>
      <c r="AM194" s="90"/>
      <c r="AN194" s="142">
        <f t="shared" si="23"/>
        <v>2</v>
      </c>
      <c r="AO194" s="125" t="s">
        <v>65</v>
      </c>
      <c r="AP194" s="126" t="s">
        <v>65</v>
      </c>
      <c r="AQ194" s="126" t="s">
        <v>65</v>
      </c>
      <c r="AR194" s="126" t="s">
        <v>65</v>
      </c>
      <c r="AS194" s="126" t="s">
        <v>65</v>
      </c>
      <c r="AT194" s="90"/>
      <c r="BD194" s="90"/>
    </row>
    <row r="195" ht="39" customHeight="1" spans="2:56">
      <c r="B195" s="90"/>
      <c r="C195" s="118" t="s">
        <v>54</v>
      </c>
      <c r="D195" s="92">
        <v>70563</v>
      </c>
      <c r="E195" s="119" t="s">
        <v>750</v>
      </c>
      <c r="F195" s="120" t="str">
        <f t="shared" si="16"/>
        <v>✅On Non Prioritized ❄️ 🤝 📞 Inactive 💤 Inactive 💤 ✅ 🛠️</v>
      </c>
      <c r="G195" s="121" t="s">
        <v>334</v>
      </c>
      <c r="H195" s="122" t="s">
        <v>57</v>
      </c>
      <c r="I195" s="122" t="s">
        <v>60</v>
      </c>
      <c r="J195" s="122">
        <v>5491127659297</v>
      </c>
      <c r="K195" s="122" t="s">
        <v>751</v>
      </c>
      <c r="L195" s="124" t="s">
        <v>60</v>
      </c>
      <c r="M195" s="124">
        <v>46164</v>
      </c>
      <c r="N195" s="126" t="s">
        <v>71</v>
      </c>
      <c r="O195" s="126" t="s">
        <v>72</v>
      </c>
      <c r="P195" s="127"/>
      <c r="Q195" s="90"/>
      <c r="R195" s="128">
        <v>0.25</v>
      </c>
      <c r="S195" s="129">
        <v>0</v>
      </c>
      <c r="T195" s="130" t="str">
        <f>IF(U195="","","#"&amp;(COUNTIF($U$4:$U$254,"&gt;"&amp;U195)+COUNTIF($U$4:U195,U195)))</f>
        <v>#129</v>
      </c>
      <c r="U195" s="138">
        <v>868660</v>
      </c>
      <c r="V195" s="132">
        <f t="shared" si="17"/>
        <v>620.471428571429</v>
      </c>
      <c r="W195" s="129">
        <v>0</v>
      </c>
      <c r="X195" s="138">
        <v>34746</v>
      </c>
      <c r="Y195" s="132">
        <f t="shared" si="18"/>
        <v>24.8185714285714</v>
      </c>
      <c r="Z195" s="146">
        <f t="shared" si="19"/>
        <v>868660</v>
      </c>
      <c r="AA195" s="147">
        <f t="shared" si="20"/>
        <v>0</v>
      </c>
      <c r="AB195" s="135">
        <v>0.8</v>
      </c>
      <c r="AC195" s="136">
        <v>0.15</v>
      </c>
      <c r="AD195" s="137" t="s">
        <v>73</v>
      </c>
      <c r="AE195" s="148">
        <v>0</v>
      </c>
      <c r="AF195" s="139">
        <f t="shared" si="21"/>
        <v>13029.9</v>
      </c>
      <c r="AG195" s="139">
        <f t="shared" si="22"/>
        <v>18614.1428571429</v>
      </c>
      <c r="AH195" s="149" t="s">
        <v>74</v>
      </c>
      <c r="AI195" s="137" t="s">
        <v>73</v>
      </c>
      <c r="AJ195" s="149" t="s">
        <v>74</v>
      </c>
      <c r="AK195" s="137" t="s">
        <v>49</v>
      </c>
      <c r="AL195" s="122" t="s">
        <v>160</v>
      </c>
      <c r="AM195" s="90"/>
      <c r="AN195" s="142">
        <f t="shared" si="23"/>
        <v>2</v>
      </c>
      <c r="AO195" s="125" t="s">
        <v>65</v>
      </c>
      <c r="AP195" s="126" t="s">
        <v>65</v>
      </c>
      <c r="AQ195" s="126" t="s">
        <v>65</v>
      </c>
      <c r="AR195" s="126" t="s">
        <v>65</v>
      </c>
      <c r="AS195" s="126" t="s">
        <v>65</v>
      </c>
      <c r="AT195" s="90"/>
      <c r="BD195" s="90"/>
    </row>
    <row r="196" ht="39" customHeight="1" spans="2:56">
      <c r="B196" s="90"/>
      <c r="C196" s="118" t="s">
        <v>54</v>
      </c>
      <c r="D196" s="92">
        <v>9366</v>
      </c>
      <c r="E196" s="119" t="s">
        <v>752</v>
      </c>
      <c r="F196" s="120" t="str">
        <f t="shared" ref="F196:F253" si="24">AK196&amp;" "&amp;H196&amp;" "&amp;N196&amp;" "&amp;O196&amp;" "&amp;AD196&amp;" "&amp;AI196&amp;" "&amp;AL196&amp;" "&amp;AS196</f>
        <v>✅On Non Prioritized ❄️ 👻 📞 Active 🚀 Active 🚀 👻 🛠️</v>
      </c>
      <c r="G196" s="121" t="s">
        <v>610</v>
      </c>
      <c r="H196" s="122" t="s">
        <v>57</v>
      </c>
      <c r="I196" s="123" t="s">
        <v>753</v>
      </c>
      <c r="J196" s="122">
        <v>5491169222240</v>
      </c>
      <c r="K196" s="122" t="s">
        <v>60</v>
      </c>
      <c r="L196" s="124" t="s">
        <v>60</v>
      </c>
      <c r="M196" s="124">
        <v>46044</v>
      </c>
      <c r="N196" s="126" t="s">
        <v>61</v>
      </c>
      <c r="O196" s="126" t="s">
        <v>72</v>
      </c>
      <c r="P196" s="127" t="s">
        <v>754</v>
      </c>
      <c r="Q196" s="90"/>
      <c r="R196" s="128">
        <v>0.22</v>
      </c>
      <c r="S196" s="129">
        <v>0</v>
      </c>
      <c r="T196" s="130" t="str">
        <f>IF(U196="","","#"&amp;(COUNTIF($U$4:$U$254,"&gt;"&amp;U196)+COUNTIF($U$4:U196,U196)))</f>
        <v>#193</v>
      </c>
      <c r="U196" s="138">
        <v>523472</v>
      </c>
      <c r="V196" s="132">
        <f t="shared" ref="V196:V253" si="25">U196/1400</f>
        <v>373.908571428571</v>
      </c>
      <c r="W196" s="129">
        <v>0</v>
      </c>
      <c r="X196" s="138">
        <v>14147</v>
      </c>
      <c r="Y196" s="132">
        <f t="shared" ref="Y196:Y253" si="26">X196/1400</f>
        <v>10.105</v>
      </c>
      <c r="Z196" s="146">
        <f t="shared" ref="Z196:Z253" si="27">IF(S196="",0,U196-S196)</f>
        <v>523472</v>
      </c>
      <c r="AA196" s="147">
        <f t="shared" ref="AA196:AA253" si="28">IFERROR((U196-S196)/S196,0)</f>
        <v>0</v>
      </c>
      <c r="AB196" s="135">
        <v>0.84</v>
      </c>
      <c r="AC196" s="136">
        <v>0.35</v>
      </c>
      <c r="AD196" s="137" t="s">
        <v>63</v>
      </c>
      <c r="AE196" s="138">
        <v>25000</v>
      </c>
      <c r="AF196" s="139">
        <f t="shared" ref="AF196:AF253" si="29">U196*0.06/4</f>
        <v>7852.08</v>
      </c>
      <c r="AG196" s="139">
        <f t="shared" ref="AG196:AG253" si="30">AF196/0.7</f>
        <v>11217.2571428571</v>
      </c>
      <c r="AH196" s="140" t="s">
        <v>60</v>
      </c>
      <c r="AI196" s="137" t="s">
        <v>63</v>
      </c>
      <c r="AJ196" s="140" t="s">
        <v>60</v>
      </c>
      <c r="AK196" s="137" t="s">
        <v>49</v>
      </c>
      <c r="AL196" s="122" t="s">
        <v>61</v>
      </c>
      <c r="AM196" s="90"/>
      <c r="AN196" s="142">
        <f t="shared" ref="AN196:AN253" si="31">(COUNTIF(AO196:AS196,"*👑*")*5+COUNTIF(AO196:AS196,"*🔋*")*4+COUNTIF(AO196:AS196,"*🧩*")*3+COUNTIF(AO196:AS196,"*🛠️*")*2+COUNTIF(AO196:AS196,"*🪫*")*1)/5</f>
        <v>2</v>
      </c>
      <c r="AO196" s="125" t="s">
        <v>65</v>
      </c>
      <c r="AP196" s="126" t="s">
        <v>65</v>
      </c>
      <c r="AQ196" s="126" t="s">
        <v>65</v>
      </c>
      <c r="AR196" s="126" t="s">
        <v>65</v>
      </c>
      <c r="AS196" s="126" t="s">
        <v>65</v>
      </c>
      <c r="AT196" s="90"/>
      <c r="BD196" s="90"/>
    </row>
    <row r="197" ht="39" customHeight="1" spans="2:56">
      <c r="B197" s="90"/>
      <c r="C197" s="118" t="s">
        <v>54</v>
      </c>
      <c r="D197" s="92">
        <v>72998</v>
      </c>
      <c r="E197" s="119" t="s">
        <v>755</v>
      </c>
      <c r="F197" s="120" t="str">
        <f t="shared" si="24"/>
        <v>✅On Non Prioritized ❄️ 🤝 📞 Active 🚀 Inactive 💤 ⌛ 🛠️</v>
      </c>
      <c r="G197" s="121" t="s">
        <v>225</v>
      </c>
      <c r="H197" s="122" t="s">
        <v>57</v>
      </c>
      <c r="I197" s="123" t="s">
        <v>756</v>
      </c>
      <c r="J197" s="122">
        <v>5491123410148</v>
      </c>
      <c r="K197" s="122" t="s">
        <v>757</v>
      </c>
      <c r="L197" s="124" t="s">
        <v>60</v>
      </c>
      <c r="M197" s="124">
        <v>46150</v>
      </c>
      <c r="N197" s="126" t="s">
        <v>71</v>
      </c>
      <c r="O197" s="126" t="s">
        <v>72</v>
      </c>
      <c r="P197" s="127"/>
      <c r="Q197" s="90"/>
      <c r="R197" s="128">
        <v>0.23</v>
      </c>
      <c r="S197" s="129">
        <v>0</v>
      </c>
      <c r="T197" s="130" t="str">
        <f>IF(U197="","","#"&amp;(COUNTIF($U$4:$U$254,"&gt;"&amp;U197)+COUNTIF($U$4:U197,U197)))</f>
        <v>#203</v>
      </c>
      <c r="U197" s="138">
        <v>498800</v>
      </c>
      <c r="V197" s="132">
        <f t="shared" si="25"/>
        <v>356.285714285714</v>
      </c>
      <c r="W197" s="129">
        <v>0</v>
      </c>
      <c r="X197" s="138">
        <v>21686</v>
      </c>
      <c r="Y197" s="132">
        <f t="shared" si="26"/>
        <v>15.49</v>
      </c>
      <c r="Z197" s="146">
        <f t="shared" si="27"/>
        <v>498800</v>
      </c>
      <c r="AA197" s="147">
        <f t="shared" si="28"/>
        <v>0</v>
      </c>
      <c r="AB197" s="135">
        <v>0.73</v>
      </c>
      <c r="AC197" s="136">
        <v>0.38</v>
      </c>
      <c r="AD197" s="137" t="s">
        <v>63</v>
      </c>
      <c r="AE197" s="138">
        <v>42000</v>
      </c>
      <c r="AF197" s="139">
        <f t="shared" si="29"/>
        <v>7482</v>
      </c>
      <c r="AG197" s="139">
        <f t="shared" si="30"/>
        <v>10688.5714285714</v>
      </c>
      <c r="AH197" s="140" t="s">
        <v>60</v>
      </c>
      <c r="AI197" s="137" t="s">
        <v>73</v>
      </c>
      <c r="AJ197" s="149" t="s">
        <v>74</v>
      </c>
      <c r="AK197" s="137" t="s">
        <v>49</v>
      </c>
      <c r="AL197" s="122" t="s">
        <v>64</v>
      </c>
      <c r="AM197" s="90"/>
      <c r="AN197" s="142">
        <f t="shared" si="31"/>
        <v>2</v>
      </c>
      <c r="AO197" s="125" t="s">
        <v>65</v>
      </c>
      <c r="AP197" s="126" t="s">
        <v>65</v>
      </c>
      <c r="AQ197" s="126" t="s">
        <v>65</v>
      </c>
      <c r="AR197" s="126" t="s">
        <v>65</v>
      </c>
      <c r="AS197" s="126" t="s">
        <v>65</v>
      </c>
      <c r="AT197" s="90"/>
      <c r="BD197" s="90"/>
    </row>
    <row r="198" ht="39" customHeight="1" spans="2:56">
      <c r="B198" s="90"/>
      <c r="C198" s="118" t="s">
        <v>54</v>
      </c>
      <c r="D198" s="92">
        <v>73345</v>
      </c>
      <c r="E198" s="119" t="s">
        <v>758</v>
      </c>
      <c r="F198" s="120" t="str">
        <f t="shared" si="24"/>
        <v>✅On Non Prioritized ❄️ 🤝 📞 Active 🚀 Inactive 💤 ⌛ 🛠️</v>
      </c>
      <c r="G198" s="121" t="s">
        <v>284</v>
      </c>
      <c r="H198" s="122" t="s">
        <v>57</v>
      </c>
      <c r="I198" s="123" t="s">
        <v>343</v>
      </c>
      <c r="J198" s="122">
        <v>5491139132403</v>
      </c>
      <c r="K198" s="122" t="s">
        <v>344</v>
      </c>
      <c r="L198" s="124" t="s">
        <v>60</v>
      </c>
      <c r="M198" s="124">
        <v>46147</v>
      </c>
      <c r="N198" s="126" t="s">
        <v>71</v>
      </c>
      <c r="O198" s="126" t="s">
        <v>72</v>
      </c>
      <c r="P198" s="127"/>
      <c r="Q198" s="90"/>
      <c r="R198" s="128">
        <v>0.25</v>
      </c>
      <c r="S198" s="129">
        <v>0</v>
      </c>
      <c r="T198" s="130" t="str">
        <f>IF(U198="","","#"&amp;(COUNTIF($U$4:$U$254,"&gt;"&amp;U198)+COUNTIF($U$4:U198,U198)))</f>
        <v>#154</v>
      </c>
      <c r="U198" s="138">
        <v>730500</v>
      </c>
      <c r="V198" s="132">
        <f t="shared" si="25"/>
        <v>521.785714285714</v>
      </c>
      <c r="W198" s="129">
        <v>0</v>
      </c>
      <c r="X198" s="138">
        <v>33204</v>
      </c>
      <c r="Y198" s="132">
        <f t="shared" si="26"/>
        <v>23.7171428571429</v>
      </c>
      <c r="Z198" s="146">
        <f t="shared" si="27"/>
        <v>730500</v>
      </c>
      <c r="AA198" s="147">
        <f t="shared" si="28"/>
        <v>0</v>
      </c>
      <c r="AB198" s="135">
        <v>0.64</v>
      </c>
      <c r="AC198" s="136">
        <v>0.14</v>
      </c>
      <c r="AD198" s="137" t="s">
        <v>63</v>
      </c>
      <c r="AE198" s="138">
        <v>15665</v>
      </c>
      <c r="AF198" s="139">
        <f t="shared" si="29"/>
        <v>10957.5</v>
      </c>
      <c r="AG198" s="139">
        <f t="shared" si="30"/>
        <v>15653.5714285714</v>
      </c>
      <c r="AH198" s="140" t="s">
        <v>60</v>
      </c>
      <c r="AI198" s="137" t="s">
        <v>73</v>
      </c>
      <c r="AJ198" s="149" t="s">
        <v>74</v>
      </c>
      <c r="AK198" s="137" t="s">
        <v>49</v>
      </c>
      <c r="AL198" s="122" t="s">
        <v>64</v>
      </c>
      <c r="AM198" s="90"/>
      <c r="AN198" s="142">
        <f t="shared" si="31"/>
        <v>2</v>
      </c>
      <c r="AO198" s="125" t="s">
        <v>65</v>
      </c>
      <c r="AP198" s="126" t="s">
        <v>65</v>
      </c>
      <c r="AQ198" s="126" t="s">
        <v>65</v>
      </c>
      <c r="AR198" s="126" t="s">
        <v>65</v>
      </c>
      <c r="AS198" s="126" t="s">
        <v>65</v>
      </c>
      <c r="AT198" s="90"/>
      <c r="BD198" s="90"/>
    </row>
    <row r="199" ht="39" customHeight="1" spans="2:56">
      <c r="B199" s="90"/>
      <c r="C199" s="118" t="s">
        <v>54</v>
      </c>
      <c r="D199" s="92">
        <v>96611</v>
      </c>
      <c r="E199" s="119" t="s">
        <v>759</v>
      </c>
      <c r="F199" s="120" t="str">
        <f t="shared" si="24"/>
        <v>✅On Non Prioritized ❄️ 🤝 📞 Active 🚀 Inactive 💤 ⌛ 🛠️</v>
      </c>
      <c r="G199" s="121" t="s">
        <v>225</v>
      </c>
      <c r="H199" s="122" t="s">
        <v>57</v>
      </c>
      <c r="I199" s="123" t="s">
        <v>760</v>
      </c>
      <c r="J199" s="122">
        <v>5491140470756</v>
      </c>
      <c r="K199" s="122" t="s">
        <v>761</v>
      </c>
      <c r="L199" s="124" t="s">
        <v>60</v>
      </c>
      <c r="M199" s="124">
        <v>46150</v>
      </c>
      <c r="N199" s="126" t="s">
        <v>71</v>
      </c>
      <c r="O199" s="126" t="s">
        <v>72</v>
      </c>
      <c r="P199" s="127"/>
      <c r="Q199" s="90"/>
      <c r="R199" s="128">
        <v>0.22</v>
      </c>
      <c r="S199" s="129">
        <v>0</v>
      </c>
      <c r="T199" s="130" t="str">
        <f>IF(U199="","","#"&amp;(COUNTIF($U$4:$U$254,"&gt;"&amp;U199)+COUNTIF($U$4:U199,U199)))</f>
        <v>#168</v>
      </c>
      <c r="U199" s="138">
        <v>613260</v>
      </c>
      <c r="V199" s="132">
        <f t="shared" si="25"/>
        <v>438.042857142857</v>
      </c>
      <c r="W199" s="129">
        <v>0</v>
      </c>
      <c r="X199" s="138">
        <v>30663</v>
      </c>
      <c r="Y199" s="132">
        <f t="shared" si="26"/>
        <v>21.9021428571429</v>
      </c>
      <c r="Z199" s="146">
        <f t="shared" si="27"/>
        <v>613260</v>
      </c>
      <c r="AA199" s="147">
        <f t="shared" si="28"/>
        <v>0</v>
      </c>
      <c r="AB199" s="135">
        <v>0.75</v>
      </c>
      <c r="AC199" s="136">
        <v>0.17</v>
      </c>
      <c r="AD199" s="137" t="s">
        <v>63</v>
      </c>
      <c r="AE199" s="138">
        <v>9233</v>
      </c>
      <c r="AF199" s="139">
        <f t="shared" si="29"/>
        <v>9198.9</v>
      </c>
      <c r="AG199" s="139">
        <f t="shared" si="30"/>
        <v>13141.2857142857</v>
      </c>
      <c r="AH199" s="140" t="s">
        <v>60</v>
      </c>
      <c r="AI199" s="137" t="s">
        <v>73</v>
      </c>
      <c r="AJ199" s="149" t="s">
        <v>74</v>
      </c>
      <c r="AK199" s="137" t="s">
        <v>49</v>
      </c>
      <c r="AL199" s="122" t="s">
        <v>64</v>
      </c>
      <c r="AM199" s="90"/>
      <c r="AN199" s="142">
        <f t="shared" si="31"/>
        <v>2</v>
      </c>
      <c r="AO199" s="125" t="s">
        <v>65</v>
      </c>
      <c r="AP199" s="126" t="s">
        <v>65</v>
      </c>
      <c r="AQ199" s="126" t="s">
        <v>65</v>
      </c>
      <c r="AR199" s="126" t="s">
        <v>65</v>
      </c>
      <c r="AS199" s="126" t="s">
        <v>65</v>
      </c>
      <c r="AT199" s="90"/>
      <c r="BD199" s="90"/>
    </row>
    <row r="200" ht="39" customHeight="1" spans="2:56">
      <c r="B200" s="90"/>
      <c r="C200" s="118" t="s">
        <v>54</v>
      </c>
      <c r="D200" s="92">
        <v>18753</v>
      </c>
      <c r="E200" s="119" t="s">
        <v>762</v>
      </c>
      <c r="F200" s="120" t="str">
        <f t="shared" si="24"/>
        <v>✅On Non Prioritized ❄️ 🤝 📞 Active 🚀 Active 🚀 ⚽ 🛠️</v>
      </c>
      <c r="G200" s="121" t="s">
        <v>763</v>
      </c>
      <c r="H200" s="122" t="s">
        <v>57</v>
      </c>
      <c r="I200" s="123" t="s">
        <v>703</v>
      </c>
      <c r="J200" s="122">
        <v>5491134666672</v>
      </c>
      <c r="K200" s="122" t="s">
        <v>704</v>
      </c>
      <c r="L200" s="124" t="s">
        <v>60</v>
      </c>
      <c r="M200" s="124">
        <v>46154</v>
      </c>
      <c r="N200" s="126" t="s">
        <v>71</v>
      </c>
      <c r="O200" s="126" t="s">
        <v>72</v>
      </c>
      <c r="P200" s="127"/>
      <c r="Q200" s="90"/>
      <c r="R200" s="128">
        <v>0.2</v>
      </c>
      <c r="S200" s="129">
        <v>0</v>
      </c>
      <c r="T200" s="130" t="str">
        <f>IF(U200="","","#"&amp;(COUNTIF($U$4:$U$254,"&gt;"&amp;U200)+COUNTIF($U$4:U200,U200)))</f>
        <v>#211</v>
      </c>
      <c r="U200" s="138">
        <v>469550</v>
      </c>
      <c r="V200" s="132">
        <f t="shared" si="25"/>
        <v>335.392857142857</v>
      </c>
      <c r="W200" s="129">
        <v>0</v>
      </c>
      <c r="X200" s="138">
        <v>26086</v>
      </c>
      <c r="Y200" s="132">
        <f t="shared" si="26"/>
        <v>18.6328571428571</v>
      </c>
      <c r="Z200" s="146">
        <f t="shared" si="27"/>
        <v>469550</v>
      </c>
      <c r="AA200" s="147">
        <f t="shared" si="28"/>
        <v>0</v>
      </c>
      <c r="AB200" s="135">
        <v>0.72</v>
      </c>
      <c r="AC200" s="136">
        <v>0.04</v>
      </c>
      <c r="AD200" s="137" t="s">
        <v>63</v>
      </c>
      <c r="AE200" s="138">
        <v>30000</v>
      </c>
      <c r="AF200" s="139">
        <f t="shared" si="29"/>
        <v>7043.25</v>
      </c>
      <c r="AG200" s="139">
        <f t="shared" si="30"/>
        <v>10061.7857142857</v>
      </c>
      <c r="AH200" s="149" t="s">
        <v>74</v>
      </c>
      <c r="AI200" s="137" t="s">
        <v>63</v>
      </c>
      <c r="AJ200" s="140" t="s">
        <v>60</v>
      </c>
      <c r="AK200" s="137" t="s">
        <v>49</v>
      </c>
      <c r="AL200" s="122" t="s">
        <v>80</v>
      </c>
      <c r="AM200" s="90"/>
      <c r="AN200" s="142">
        <f t="shared" si="31"/>
        <v>2</v>
      </c>
      <c r="AO200" s="125" t="s">
        <v>65</v>
      </c>
      <c r="AP200" s="126" t="s">
        <v>65</v>
      </c>
      <c r="AQ200" s="126" t="s">
        <v>65</v>
      </c>
      <c r="AR200" s="126" t="s">
        <v>65</v>
      </c>
      <c r="AS200" s="126" t="s">
        <v>65</v>
      </c>
      <c r="AT200" s="90"/>
      <c r="BD200" s="90"/>
    </row>
    <row r="201" ht="39" customHeight="1" spans="2:56">
      <c r="B201" s="90"/>
      <c r="C201" s="118" t="s">
        <v>54</v>
      </c>
      <c r="D201" s="92">
        <v>17825</v>
      </c>
      <c r="E201" s="119" t="s">
        <v>764</v>
      </c>
      <c r="F201" s="120" t="str">
        <f t="shared" si="24"/>
        <v>✅On Non Prioritized ❄️ 🤝 📞 Inactive 💤 Active 🚀 ⌛ 🛠️</v>
      </c>
      <c r="G201" s="121" t="s">
        <v>272</v>
      </c>
      <c r="H201" s="122" t="s">
        <v>57</v>
      </c>
      <c r="I201" s="123" t="s">
        <v>765</v>
      </c>
      <c r="J201" s="122">
        <v>5491143823892</v>
      </c>
      <c r="K201" s="122" t="s">
        <v>766</v>
      </c>
      <c r="L201" s="124" t="s">
        <v>60</v>
      </c>
      <c r="M201" s="124">
        <v>46153</v>
      </c>
      <c r="N201" s="126" t="s">
        <v>71</v>
      </c>
      <c r="O201" s="126" t="s">
        <v>72</v>
      </c>
      <c r="P201" s="127"/>
      <c r="Q201" s="90"/>
      <c r="R201" s="128">
        <v>0.28</v>
      </c>
      <c r="S201" s="129">
        <v>0</v>
      </c>
      <c r="T201" s="130" t="str">
        <f>IF(U201="","","#"&amp;(COUNTIF($U$4:$U$254,"&gt;"&amp;U201)+COUNTIF($U$4:U201,U201)))</f>
        <v>#238</v>
      </c>
      <c r="U201" s="138">
        <v>372810</v>
      </c>
      <c r="V201" s="132">
        <f t="shared" si="25"/>
        <v>266.292857142857</v>
      </c>
      <c r="W201" s="129">
        <v>0</v>
      </c>
      <c r="X201" s="138">
        <v>28677</v>
      </c>
      <c r="Y201" s="132">
        <f t="shared" si="26"/>
        <v>20.4835714285714</v>
      </c>
      <c r="Z201" s="146">
        <f t="shared" si="27"/>
        <v>372810</v>
      </c>
      <c r="AA201" s="147">
        <f t="shared" si="28"/>
        <v>0</v>
      </c>
      <c r="AB201" s="135">
        <v>0.63</v>
      </c>
      <c r="AC201" s="136">
        <v>0.12</v>
      </c>
      <c r="AD201" s="137" t="s">
        <v>73</v>
      </c>
      <c r="AE201" s="148">
        <v>0</v>
      </c>
      <c r="AF201" s="139">
        <f t="shared" si="29"/>
        <v>5592.15</v>
      </c>
      <c r="AG201" s="139">
        <f t="shared" si="30"/>
        <v>7988.78571428571</v>
      </c>
      <c r="AH201" s="149" t="s">
        <v>74</v>
      </c>
      <c r="AI201" s="137" t="s">
        <v>63</v>
      </c>
      <c r="AJ201" s="140" t="s">
        <v>60</v>
      </c>
      <c r="AK201" s="137" t="s">
        <v>49</v>
      </c>
      <c r="AL201" s="122" t="s">
        <v>64</v>
      </c>
      <c r="AM201" s="90"/>
      <c r="AN201" s="142">
        <f t="shared" si="31"/>
        <v>2</v>
      </c>
      <c r="AO201" s="125" t="s">
        <v>65</v>
      </c>
      <c r="AP201" s="126" t="s">
        <v>65</v>
      </c>
      <c r="AQ201" s="126" t="s">
        <v>65</v>
      </c>
      <c r="AR201" s="126" t="s">
        <v>65</v>
      </c>
      <c r="AS201" s="126" t="s">
        <v>65</v>
      </c>
      <c r="AT201" s="90"/>
      <c r="BD201" s="90"/>
    </row>
    <row r="202" ht="39" customHeight="1" spans="2:56">
      <c r="B202" s="90"/>
      <c r="C202" s="118" t="s">
        <v>54</v>
      </c>
      <c r="D202" s="92">
        <v>97676</v>
      </c>
      <c r="E202" s="119" t="s">
        <v>767</v>
      </c>
      <c r="F202" s="120" t="str">
        <f t="shared" si="24"/>
        <v>✅On Non Prioritized ❄️ 👻 📞 Inactive 💤 Inactive 💤 ⌛ 🛠️</v>
      </c>
      <c r="G202" s="121" t="s">
        <v>184</v>
      </c>
      <c r="H202" s="122" t="s">
        <v>57</v>
      </c>
      <c r="I202" s="123" t="s">
        <v>768</v>
      </c>
      <c r="J202" s="122">
        <v>5491168475299</v>
      </c>
      <c r="K202" s="122" t="s">
        <v>769</v>
      </c>
      <c r="L202" s="124" t="s">
        <v>60</v>
      </c>
      <c r="M202" s="124">
        <v>46141</v>
      </c>
      <c r="N202" s="126" t="s">
        <v>61</v>
      </c>
      <c r="O202" s="126" t="s">
        <v>72</v>
      </c>
      <c r="P202" s="127"/>
      <c r="Q202" s="90"/>
      <c r="R202" s="128">
        <v>0.25</v>
      </c>
      <c r="S202" s="129">
        <v>0</v>
      </c>
      <c r="T202" s="130" t="str">
        <f>IF(U202="","","#"&amp;(COUNTIF($U$4:$U$254,"&gt;"&amp;U202)+COUNTIF($U$4:U202,U202)))</f>
        <v>#110</v>
      </c>
      <c r="U202" s="138">
        <v>1004000</v>
      </c>
      <c r="V202" s="132">
        <f t="shared" si="25"/>
        <v>717.142857142857</v>
      </c>
      <c r="W202" s="129">
        <v>0</v>
      </c>
      <c r="X202" s="138">
        <v>91272</v>
      </c>
      <c r="Y202" s="132">
        <f t="shared" si="26"/>
        <v>65.1942857142857</v>
      </c>
      <c r="Z202" s="146">
        <f t="shared" si="27"/>
        <v>1004000</v>
      </c>
      <c r="AA202" s="147">
        <f t="shared" si="28"/>
        <v>0</v>
      </c>
      <c r="AB202" s="135">
        <v>0.27</v>
      </c>
      <c r="AC202" s="136">
        <v>0.23</v>
      </c>
      <c r="AD202" s="137" t="s">
        <v>73</v>
      </c>
      <c r="AE202" s="148">
        <v>0</v>
      </c>
      <c r="AF202" s="139">
        <f t="shared" si="29"/>
        <v>15060</v>
      </c>
      <c r="AG202" s="139">
        <f t="shared" si="30"/>
        <v>21514.2857142857</v>
      </c>
      <c r="AH202" s="149" t="s">
        <v>74</v>
      </c>
      <c r="AI202" s="137" t="s">
        <v>73</v>
      </c>
      <c r="AJ202" s="149" t="s">
        <v>74</v>
      </c>
      <c r="AK202" s="137" t="s">
        <v>49</v>
      </c>
      <c r="AL202" s="122" t="s">
        <v>64</v>
      </c>
      <c r="AM202" s="90"/>
      <c r="AN202" s="142">
        <f t="shared" si="31"/>
        <v>2</v>
      </c>
      <c r="AO202" s="125" t="s">
        <v>65</v>
      </c>
      <c r="AP202" s="126" t="s">
        <v>65</v>
      </c>
      <c r="AQ202" s="126" t="s">
        <v>65</v>
      </c>
      <c r="AR202" s="126" t="s">
        <v>65</v>
      </c>
      <c r="AS202" s="126" t="s">
        <v>65</v>
      </c>
      <c r="AT202" s="90"/>
      <c r="BD202" s="90"/>
    </row>
    <row r="203" ht="39" customHeight="1" spans="2:56">
      <c r="B203" s="90"/>
      <c r="C203" s="118" t="s">
        <v>54</v>
      </c>
      <c r="D203" s="92">
        <v>79862</v>
      </c>
      <c r="E203" s="119" t="s">
        <v>770</v>
      </c>
      <c r="F203" s="120" t="str">
        <f t="shared" si="24"/>
        <v>✅On Non Prioritized ❄️ 👻 📞 Inactive 💤 Inactive 💤 ✅ 🛠️</v>
      </c>
      <c r="G203" s="121" t="s">
        <v>350</v>
      </c>
      <c r="H203" s="122" t="s">
        <v>57</v>
      </c>
      <c r="I203" s="123" t="s">
        <v>771</v>
      </c>
      <c r="J203" s="122">
        <v>5491157045842</v>
      </c>
      <c r="K203" s="122" t="s">
        <v>772</v>
      </c>
      <c r="L203" s="124" t="s">
        <v>60</v>
      </c>
      <c r="M203" s="124">
        <v>46163</v>
      </c>
      <c r="N203" s="126" t="s">
        <v>61</v>
      </c>
      <c r="O203" s="126" t="s">
        <v>72</v>
      </c>
      <c r="P203" s="127"/>
      <c r="Q203" s="90"/>
      <c r="R203" s="128">
        <v>0.25</v>
      </c>
      <c r="S203" s="129">
        <v>0</v>
      </c>
      <c r="T203" s="130" t="str">
        <f>IF(U203="","","#"&amp;(COUNTIF($U$4:$U$254,"&gt;"&amp;U203)+COUNTIF($U$4:U203,U203)))</f>
        <v>#196</v>
      </c>
      <c r="U203" s="138">
        <v>518538</v>
      </c>
      <c r="V203" s="132">
        <f t="shared" si="25"/>
        <v>370.384285714286</v>
      </c>
      <c r="W203" s="129">
        <v>0</v>
      </c>
      <c r="X203" s="138">
        <v>23569</v>
      </c>
      <c r="Y203" s="132">
        <f t="shared" si="26"/>
        <v>16.835</v>
      </c>
      <c r="Z203" s="146">
        <f t="shared" si="27"/>
        <v>518538</v>
      </c>
      <c r="AA203" s="147">
        <f t="shared" si="28"/>
        <v>0</v>
      </c>
      <c r="AB203" s="135">
        <v>0.68</v>
      </c>
      <c r="AC203" s="136">
        <v>0.11</v>
      </c>
      <c r="AD203" s="137" t="s">
        <v>73</v>
      </c>
      <c r="AE203" s="148">
        <v>0</v>
      </c>
      <c r="AF203" s="139">
        <f t="shared" si="29"/>
        <v>7778.07</v>
      </c>
      <c r="AG203" s="139">
        <f t="shared" si="30"/>
        <v>11111.5285714286</v>
      </c>
      <c r="AH203" s="149" t="s">
        <v>74</v>
      </c>
      <c r="AI203" s="137" t="s">
        <v>73</v>
      </c>
      <c r="AJ203" s="149" t="s">
        <v>74</v>
      </c>
      <c r="AK203" s="137" t="s">
        <v>49</v>
      </c>
      <c r="AL203" s="122" t="s">
        <v>160</v>
      </c>
      <c r="AM203" s="90"/>
      <c r="AN203" s="142">
        <f t="shared" si="31"/>
        <v>2</v>
      </c>
      <c r="AO203" s="125" t="s">
        <v>65</v>
      </c>
      <c r="AP203" s="126" t="s">
        <v>65</v>
      </c>
      <c r="AQ203" s="126" t="s">
        <v>65</v>
      </c>
      <c r="AR203" s="126" t="s">
        <v>65</v>
      </c>
      <c r="AS203" s="126" t="s">
        <v>65</v>
      </c>
      <c r="AT203" s="90"/>
      <c r="BD203" s="90"/>
    </row>
    <row r="204" ht="39" customHeight="1" spans="2:56">
      <c r="B204" s="90"/>
      <c r="C204" s="118" t="s">
        <v>54</v>
      </c>
      <c r="D204" s="92">
        <v>71563</v>
      </c>
      <c r="E204" s="119" t="s">
        <v>773</v>
      </c>
      <c r="F204" s="120" t="str">
        <f t="shared" si="24"/>
        <v>✅On Non Prioritized ❄️ 🤝 📞 Active 🚀 Active 🚀 ⌛ 🛠️</v>
      </c>
      <c r="G204" s="121" t="s">
        <v>272</v>
      </c>
      <c r="H204" s="122" t="s">
        <v>57</v>
      </c>
      <c r="I204" s="123" t="s">
        <v>774</v>
      </c>
      <c r="J204" s="122">
        <v>5493865439551</v>
      </c>
      <c r="K204" s="122" t="s">
        <v>775</v>
      </c>
      <c r="L204" s="124" t="s">
        <v>60</v>
      </c>
      <c r="M204" s="124">
        <v>46155</v>
      </c>
      <c r="N204" s="126" t="s">
        <v>71</v>
      </c>
      <c r="O204" s="126" t="s">
        <v>72</v>
      </c>
      <c r="P204" s="127"/>
      <c r="Q204" s="90"/>
      <c r="R204" s="128">
        <v>0.25</v>
      </c>
      <c r="S204" s="129">
        <v>0</v>
      </c>
      <c r="T204" s="130" t="str">
        <f>IF(U204="","","#"&amp;(COUNTIF($U$4:$U$254,"&gt;"&amp;U204)+COUNTIF($U$4:U204,U204)))</f>
        <v>#189</v>
      </c>
      <c r="U204" s="138">
        <v>534776</v>
      </c>
      <c r="V204" s="132">
        <f t="shared" si="25"/>
        <v>381.982857142857</v>
      </c>
      <c r="W204" s="129">
        <v>0</v>
      </c>
      <c r="X204" s="138">
        <v>24308</v>
      </c>
      <c r="Y204" s="132">
        <f t="shared" si="26"/>
        <v>17.3628571428571</v>
      </c>
      <c r="Z204" s="146">
        <f t="shared" si="27"/>
        <v>534776</v>
      </c>
      <c r="AA204" s="147">
        <f t="shared" si="28"/>
        <v>0</v>
      </c>
      <c r="AB204" s="135">
        <v>0.77</v>
      </c>
      <c r="AC204" s="136">
        <v>0.17</v>
      </c>
      <c r="AD204" s="137" t="s">
        <v>63</v>
      </c>
      <c r="AE204" s="138">
        <v>60000</v>
      </c>
      <c r="AF204" s="139">
        <f t="shared" si="29"/>
        <v>8021.64</v>
      </c>
      <c r="AG204" s="139">
        <f t="shared" si="30"/>
        <v>11459.4857142857</v>
      </c>
      <c r="AH204" s="140" t="s">
        <v>60</v>
      </c>
      <c r="AI204" s="137" t="s">
        <v>63</v>
      </c>
      <c r="AJ204" s="140" t="s">
        <v>60</v>
      </c>
      <c r="AK204" s="137" t="s">
        <v>49</v>
      </c>
      <c r="AL204" s="122" t="s">
        <v>64</v>
      </c>
      <c r="AM204" s="90"/>
      <c r="AN204" s="142">
        <f t="shared" si="31"/>
        <v>2</v>
      </c>
      <c r="AO204" s="125" t="s">
        <v>65</v>
      </c>
      <c r="AP204" s="126" t="s">
        <v>65</v>
      </c>
      <c r="AQ204" s="126" t="s">
        <v>65</v>
      </c>
      <c r="AR204" s="126" t="s">
        <v>65</v>
      </c>
      <c r="AS204" s="126" t="s">
        <v>65</v>
      </c>
      <c r="AT204" s="90"/>
      <c r="BD204" s="90"/>
    </row>
    <row r="205" ht="39" customHeight="1" spans="2:56">
      <c r="B205" s="90"/>
      <c r="C205" s="118" t="s">
        <v>54</v>
      </c>
      <c r="D205" s="92">
        <v>15652</v>
      </c>
      <c r="E205" s="119" t="s">
        <v>776</v>
      </c>
      <c r="F205" s="120" t="str">
        <f t="shared" si="24"/>
        <v>✅On Non Prioritized ❄️ 👻 📞 Inactive 💤 Inactive 💤 ⌛ 🛠️</v>
      </c>
      <c r="G205" s="121" t="s">
        <v>777</v>
      </c>
      <c r="H205" s="122" t="s">
        <v>57</v>
      </c>
      <c r="I205" s="123" t="s">
        <v>778</v>
      </c>
      <c r="J205" s="122">
        <v>5491131804610</v>
      </c>
      <c r="K205" s="122" t="s">
        <v>779</v>
      </c>
      <c r="L205" s="124" t="s">
        <v>60</v>
      </c>
      <c r="M205" s="124">
        <v>46065</v>
      </c>
      <c r="N205" s="126" t="s">
        <v>61</v>
      </c>
      <c r="O205" s="126" t="s">
        <v>72</v>
      </c>
      <c r="P205" s="127"/>
      <c r="Q205" s="90"/>
      <c r="R205" s="128">
        <v>0.18</v>
      </c>
      <c r="S205" s="129">
        <v>0</v>
      </c>
      <c r="T205" s="130" t="str">
        <f>IF(U205="","","#"&amp;(COUNTIF($U$4:$U$254,"&gt;"&amp;U205)+COUNTIF($U$4:U205,U205)))</f>
        <v>#233</v>
      </c>
      <c r="U205" s="138">
        <v>383000</v>
      </c>
      <c r="V205" s="132">
        <f t="shared" si="25"/>
        <v>273.571428571429</v>
      </c>
      <c r="W205" s="129">
        <v>0</v>
      </c>
      <c r="X205" s="138">
        <v>47875</v>
      </c>
      <c r="Y205" s="132">
        <f t="shared" si="26"/>
        <v>34.1964285714286</v>
      </c>
      <c r="Z205" s="146">
        <f t="shared" si="27"/>
        <v>383000</v>
      </c>
      <c r="AA205" s="147">
        <f t="shared" si="28"/>
        <v>0</v>
      </c>
      <c r="AB205" s="135">
        <v>0.75</v>
      </c>
      <c r="AC205" s="136">
        <v>0.1</v>
      </c>
      <c r="AD205" s="137" t="s">
        <v>73</v>
      </c>
      <c r="AE205" s="148">
        <v>0</v>
      </c>
      <c r="AF205" s="139">
        <f t="shared" si="29"/>
        <v>5745</v>
      </c>
      <c r="AG205" s="139">
        <f t="shared" si="30"/>
        <v>8207.14285714286</v>
      </c>
      <c r="AH205" s="149" t="s">
        <v>74</v>
      </c>
      <c r="AI205" s="137" t="s">
        <v>73</v>
      </c>
      <c r="AJ205" s="149" t="s">
        <v>74</v>
      </c>
      <c r="AK205" s="137" t="s">
        <v>49</v>
      </c>
      <c r="AL205" s="122" t="s">
        <v>64</v>
      </c>
      <c r="AM205" s="90"/>
      <c r="AN205" s="142">
        <f t="shared" si="31"/>
        <v>2</v>
      </c>
      <c r="AO205" s="125" t="s">
        <v>65</v>
      </c>
      <c r="AP205" s="126" t="s">
        <v>65</v>
      </c>
      <c r="AQ205" s="126" t="s">
        <v>65</v>
      </c>
      <c r="AR205" s="126" t="s">
        <v>65</v>
      </c>
      <c r="AS205" s="126" t="s">
        <v>65</v>
      </c>
      <c r="AT205" s="90"/>
      <c r="BD205" s="90"/>
    </row>
    <row r="206" ht="39" customHeight="1" spans="2:56">
      <c r="B206" s="90"/>
      <c r="C206" s="118" t="s">
        <v>54</v>
      </c>
      <c r="D206" s="92">
        <v>77068</v>
      </c>
      <c r="E206" s="119" t="s">
        <v>780</v>
      </c>
      <c r="F206" s="120" t="str">
        <f t="shared" si="24"/>
        <v>✅On Prioritized 🔥 👻 📞 Active 🚀 Active 🚀 ⌛ 🛠️</v>
      </c>
      <c r="G206" s="121" t="s">
        <v>241</v>
      </c>
      <c r="H206" s="122" t="s">
        <v>68</v>
      </c>
      <c r="I206" s="123" t="s">
        <v>781</v>
      </c>
      <c r="J206" s="122">
        <v>5491158488962</v>
      </c>
      <c r="K206" s="122" t="s">
        <v>782</v>
      </c>
      <c r="L206" s="124" t="s">
        <v>60</v>
      </c>
      <c r="M206" s="124">
        <v>46079</v>
      </c>
      <c r="N206" s="126" t="s">
        <v>61</v>
      </c>
      <c r="O206" s="126" t="s">
        <v>72</v>
      </c>
      <c r="P206" s="127"/>
      <c r="Q206" s="90"/>
      <c r="R206" s="128">
        <v>0.23</v>
      </c>
      <c r="S206" s="129">
        <v>0</v>
      </c>
      <c r="T206" s="130" t="str">
        <f>IF(U206="","","#"&amp;(COUNTIF($U$4:$U$254,"&gt;"&amp;U206)+COUNTIF($U$4:U206,U206)))</f>
        <v>#209</v>
      </c>
      <c r="U206" s="138">
        <v>476000</v>
      </c>
      <c r="V206" s="132">
        <f t="shared" si="25"/>
        <v>340</v>
      </c>
      <c r="W206" s="129">
        <v>0</v>
      </c>
      <c r="X206" s="138">
        <v>15354</v>
      </c>
      <c r="Y206" s="132">
        <f t="shared" si="26"/>
        <v>10.9671428571429</v>
      </c>
      <c r="Z206" s="146">
        <f t="shared" si="27"/>
        <v>476000</v>
      </c>
      <c r="AA206" s="147">
        <f t="shared" si="28"/>
        <v>0</v>
      </c>
      <c r="AB206" s="135">
        <v>0.5</v>
      </c>
      <c r="AC206" s="136">
        <v>0.24</v>
      </c>
      <c r="AD206" s="137" t="s">
        <v>63</v>
      </c>
      <c r="AE206" s="138">
        <v>5000</v>
      </c>
      <c r="AF206" s="139">
        <f t="shared" si="29"/>
        <v>7140</v>
      </c>
      <c r="AG206" s="139">
        <f t="shared" si="30"/>
        <v>10200</v>
      </c>
      <c r="AH206" s="140" t="s">
        <v>60</v>
      </c>
      <c r="AI206" s="137" t="s">
        <v>63</v>
      </c>
      <c r="AJ206" s="140" t="s">
        <v>60</v>
      </c>
      <c r="AK206" s="137" t="s">
        <v>49</v>
      </c>
      <c r="AL206" s="122" t="s">
        <v>64</v>
      </c>
      <c r="AM206" s="90"/>
      <c r="AN206" s="142">
        <f t="shared" si="31"/>
        <v>2</v>
      </c>
      <c r="AO206" s="125" t="s">
        <v>65</v>
      </c>
      <c r="AP206" s="126" t="s">
        <v>65</v>
      </c>
      <c r="AQ206" s="126" t="s">
        <v>65</v>
      </c>
      <c r="AR206" s="126" t="s">
        <v>65</v>
      </c>
      <c r="AS206" s="126" t="s">
        <v>65</v>
      </c>
      <c r="AT206" s="90"/>
      <c r="BD206" s="90"/>
    </row>
    <row r="207" ht="39" customHeight="1" spans="2:56">
      <c r="B207" s="90"/>
      <c r="C207" s="118" t="s">
        <v>54</v>
      </c>
      <c r="D207" s="92">
        <v>92723</v>
      </c>
      <c r="E207" s="119" t="s">
        <v>783</v>
      </c>
      <c r="F207" s="120" t="str">
        <f t="shared" si="24"/>
        <v>✅On Non Prioritized ❄️ 🤝 📞 Inactive 💤 Inactive 💤 👻 🛠️</v>
      </c>
      <c r="G207" s="121" t="s">
        <v>334</v>
      </c>
      <c r="H207" s="122" t="s">
        <v>57</v>
      </c>
      <c r="I207" s="123" t="s">
        <v>784</v>
      </c>
      <c r="J207" s="122">
        <v>5491122524774</v>
      </c>
      <c r="K207" s="122" t="s">
        <v>785</v>
      </c>
      <c r="L207" s="124" t="s">
        <v>60</v>
      </c>
      <c r="M207" s="124">
        <v>46156</v>
      </c>
      <c r="N207" s="126" t="s">
        <v>71</v>
      </c>
      <c r="O207" s="126" t="s">
        <v>72</v>
      </c>
      <c r="P207" s="127" t="s">
        <v>786</v>
      </c>
      <c r="Q207" s="90"/>
      <c r="R207" s="128">
        <v>0.22</v>
      </c>
      <c r="S207" s="129">
        <v>0</v>
      </c>
      <c r="T207" s="130" t="str">
        <f>IF(U207="","","#"&amp;(COUNTIF($U$4:$U$254,"&gt;"&amp;U207)+COUNTIF($U$4:U207,U207)))</f>
        <v>#171</v>
      </c>
      <c r="U207" s="138">
        <v>593500</v>
      </c>
      <c r="V207" s="132">
        <f t="shared" si="25"/>
        <v>423.928571428571</v>
      </c>
      <c r="W207" s="129">
        <v>0</v>
      </c>
      <c r="X207" s="138">
        <v>18546</v>
      </c>
      <c r="Y207" s="132">
        <f t="shared" si="26"/>
        <v>13.2471428571429</v>
      </c>
      <c r="Z207" s="146">
        <f t="shared" si="27"/>
        <v>593500</v>
      </c>
      <c r="AA207" s="147">
        <f t="shared" si="28"/>
        <v>0</v>
      </c>
      <c r="AB207" s="135">
        <v>0.6</v>
      </c>
      <c r="AC207" s="136">
        <v>0.13</v>
      </c>
      <c r="AD207" s="137" t="s">
        <v>73</v>
      </c>
      <c r="AE207" s="148">
        <v>0</v>
      </c>
      <c r="AF207" s="139">
        <f t="shared" si="29"/>
        <v>8902.5</v>
      </c>
      <c r="AG207" s="139">
        <f t="shared" si="30"/>
        <v>12717.8571428571</v>
      </c>
      <c r="AH207" s="149" t="s">
        <v>74</v>
      </c>
      <c r="AI207" s="137" t="s">
        <v>73</v>
      </c>
      <c r="AJ207" s="149" t="s">
        <v>74</v>
      </c>
      <c r="AK207" s="137" t="s">
        <v>49</v>
      </c>
      <c r="AL207" s="122" t="s">
        <v>61</v>
      </c>
      <c r="AM207" s="90"/>
      <c r="AN207" s="142">
        <f t="shared" si="31"/>
        <v>2</v>
      </c>
      <c r="AO207" s="125" t="s">
        <v>65</v>
      </c>
      <c r="AP207" s="126" t="s">
        <v>65</v>
      </c>
      <c r="AQ207" s="126" t="s">
        <v>65</v>
      </c>
      <c r="AR207" s="126" t="s">
        <v>65</v>
      </c>
      <c r="AS207" s="126" t="s">
        <v>65</v>
      </c>
      <c r="AT207" s="90"/>
      <c r="BD207" s="90"/>
    </row>
    <row r="208" ht="39" customHeight="1" spans="2:56">
      <c r="B208" s="90"/>
      <c r="C208" s="118" t="s">
        <v>54</v>
      </c>
      <c r="D208" s="92">
        <v>97730</v>
      </c>
      <c r="E208" s="119" t="s">
        <v>787</v>
      </c>
      <c r="F208" s="120" t="str">
        <f t="shared" si="24"/>
        <v>✅On Non Prioritized ❄️ 👻 📞 Inactive 💤 Inactive 💤 ⌛ 🛠️</v>
      </c>
      <c r="G208" s="121" t="s">
        <v>56</v>
      </c>
      <c r="H208" s="122" t="s">
        <v>57</v>
      </c>
      <c r="I208" s="123" t="s">
        <v>788</v>
      </c>
      <c r="J208" s="122">
        <v>5491160202474</v>
      </c>
      <c r="K208" s="122" t="s">
        <v>789</v>
      </c>
      <c r="L208" s="124" t="s">
        <v>60</v>
      </c>
      <c r="M208" s="124">
        <v>46076</v>
      </c>
      <c r="N208" s="126" t="s">
        <v>61</v>
      </c>
      <c r="O208" s="126" t="s">
        <v>72</v>
      </c>
      <c r="P208" s="127"/>
      <c r="Q208" s="90"/>
      <c r="R208" s="128">
        <v>0.23</v>
      </c>
      <c r="S208" s="129">
        <v>0</v>
      </c>
      <c r="T208" s="130" t="str">
        <f>IF(U208="","","#"&amp;(COUNTIF($U$4:$U$254,"&gt;"&amp;U208)+COUNTIF($U$4:U208,U208)))</f>
        <v>#221</v>
      </c>
      <c r="U208" s="138">
        <v>442530</v>
      </c>
      <c r="V208" s="132">
        <f t="shared" si="25"/>
        <v>316.092857142857</v>
      </c>
      <c r="W208" s="129">
        <v>0</v>
      </c>
      <c r="X208" s="138">
        <v>23291</v>
      </c>
      <c r="Y208" s="132">
        <f t="shared" si="26"/>
        <v>16.6364285714286</v>
      </c>
      <c r="Z208" s="146">
        <f t="shared" si="27"/>
        <v>442530</v>
      </c>
      <c r="AA208" s="147">
        <f t="shared" si="28"/>
        <v>0</v>
      </c>
      <c r="AB208" s="135">
        <v>0.32</v>
      </c>
      <c r="AC208" s="136">
        <v>0.12</v>
      </c>
      <c r="AD208" s="137" t="s">
        <v>73</v>
      </c>
      <c r="AE208" s="148">
        <v>0</v>
      </c>
      <c r="AF208" s="139">
        <f t="shared" si="29"/>
        <v>6637.95</v>
      </c>
      <c r="AG208" s="139">
        <f t="shared" si="30"/>
        <v>9482.78571428571</v>
      </c>
      <c r="AH208" s="149" t="s">
        <v>74</v>
      </c>
      <c r="AI208" s="137" t="s">
        <v>73</v>
      </c>
      <c r="AJ208" s="149" t="s">
        <v>74</v>
      </c>
      <c r="AK208" s="137" t="s">
        <v>49</v>
      </c>
      <c r="AL208" s="122" t="s">
        <v>64</v>
      </c>
      <c r="AM208" s="90"/>
      <c r="AN208" s="142">
        <f t="shared" si="31"/>
        <v>2</v>
      </c>
      <c r="AO208" s="125" t="s">
        <v>65</v>
      </c>
      <c r="AP208" s="126" t="s">
        <v>65</v>
      </c>
      <c r="AQ208" s="126" t="s">
        <v>65</v>
      </c>
      <c r="AR208" s="126" t="s">
        <v>65</v>
      </c>
      <c r="AS208" s="126" t="s">
        <v>65</v>
      </c>
      <c r="AT208" s="90"/>
      <c r="BD208" s="90"/>
    </row>
    <row r="209" ht="39" customHeight="1" spans="2:56">
      <c r="B209" s="90"/>
      <c r="C209" s="118" t="s">
        <v>54</v>
      </c>
      <c r="D209" s="92">
        <v>25913</v>
      </c>
      <c r="E209" s="119" t="s">
        <v>790</v>
      </c>
      <c r="F209" s="120" t="str">
        <f t="shared" si="24"/>
        <v>✅On Non Prioritized ❄️ 👻 📞 Inactive 💤 Inactive 💤 ⌛ 🛠️</v>
      </c>
      <c r="G209" s="121" t="s">
        <v>225</v>
      </c>
      <c r="H209" s="122" t="s">
        <v>57</v>
      </c>
      <c r="I209" s="123" t="s">
        <v>791</v>
      </c>
      <c r="J209" s="122">
        <v>5491144294490</v>
      </c>
      <c r="K209" s="122" t="s">
        <v>792</v>
      </c>
      <c r="L209" s="124" t="s">
        <v>60</v>
      </c>
      <c r="M209" s="124">
        <v>46037</v>
      </c>
      <c r="N209" s="126" t="s">
        <v>61</v>
      </c>
      <c r="O209" s="126" t="s">
        <v>72</v>
      </c>
      <c r="P209" s="127"/>
      <c r="Q209" s="90"/>
      <c r="R209" s="128">
        <v>0.2</v>
      </c>
      <c r="S209" s="129">
        <v>0</v>
      </c>
      <c r="T209" s="130" t="str">
        <f>IF(U209="","","#"&amp;(COUNTIF($U$4:$U$254,"&gt;"&amp;U209)+COUNTIF($U$4:U209,U209)))</f>
        <v>#186</v>
      </c>
      <c r="U209" s="138">
        <v>541700</v>
      </c>
      <c r="V209" s="132">
        <f t="shared" si="25"/>
        <v>386.928571428571</v>
      </c>
      <c r="W209" s="129">
        <v>0</v>
      </c>
      <c r="X209" s="138">
        <v>19346</v>
      </c>
      <c r="Y209" s="132">
        <f t="shared" si="26"/>
        <v>13.8185714285714</v>
      </c>
      <c r="Z209" s="146">
        <f t="shared" si="27"/>
        <v>541700</v>
      </c>
      <c r="AA209" s="147">
        <f t="shared" si="28"/>
        <v>0</v>
      </c>
      <c r="AB209" s="135">
        <v>0.71</v>
      </c>
      <c r="AC209" s="136">
        <v>0.15</v>
      </c>
      <c r="AD209" s="137" t="s">
        <v>73</v>
      </c>
      <c r="AE209" s="148">
        <v>0</v>
      </c>
      <c r="AF209" s="139">
        <f t="shared" si="29"/>
        <v>8125.5</v>
      </c>
      <c r="AG209" s="139">
        <f t="shared" si="30"/>
        <v>11607.8571428571</v>
      </c>
      <c r="AH209" s="149" t="s">
        <v>74</v>
      </c>
      <c r="AI209" s="137" t="s">
        <v>73</v>
      </c>
      <c r="AJ209" s="149" t="s">
        <v>74</v>
      </c>
      <c r="AK209" s="137" t="s">
        <v>49</v>
      </c>
      <c r="AL209" s="122" t="s">
        <v>64</v>
      </c>
      <c r="AM209" s="90"/>
      <c r="AN209" s="142">
        <f t="shared" si="31"/>
        <v>2</v>
      </c>
      <c r="AO209" s="125" t="s">
        <v>65</v>
      </c>
      <c r="AP209" s="126" t="s">
        <v>65</v>
      </c>
      <c r="AQ209" s="126" t="s">
        <v>65</v>
      </c>
      <c r="AR209" s="126" t="s">
        <v>65</v>
      </c>
      <c r="AS209" s="126" t="s">
        <v>65</v>
      </c>
      <c r="AT209" s="90"/>
      <c r="BD209" s="90"/>
    </row>
    <row r="210" ht="39" customHeight="1" spans="2:56">
      <c r="B210" s="90"/>
      <c r="C210" s="118" t="s">
        <v>54</v>
      </c>
      <c r="D210" s="92">
        <v>16273</v>
      </c>
      <c r="E210" s="119" t="s">
        <v>793</v>
      </c>
      <c r="F210" s="120" t="str">
        <f t="shared" si="24"/>
        <v>✅On Non Prioritized ❄️ 🤝 📞 Active 🚀 Active 🚀 🏆 🛠️</v>
      </c>
      <c r="G210" s="121" t="s">
        <v>241</v>
      </c>
      <c r="H210" s="122" t="s">
        <v>57</v>
      </c>
      <c r="I210" s="123" t="s">
        <v>794</v>
      </c>
      <c r="J210" s="122">
        <v>5491158571583</v>
      </c>
      <c r="K210" s="122" t="s">
        <v>795</v>
      </c>
      <c r="L210" s="124" t="s">
        <v>60</v>
      </c>
      <c r="M210" s="124">
        <v>46163</v>
      </c>
      <c r="N210" s="126" t="s">
        <v>71</v>
      </c>
      <c r="O210" s="126" t="s">
        <v>72</v>
      </c>
      <c r="P210" s="127"/>
      <c r="Q210" s="90"/>
      <c r="R210" s="128">
        <v>0.2</v>
      </c>
      <c r="S210" s="129">
        <v>0</v>
      </c>
      <c r="T210" s="130" t="str">
        <f>IF(U210="","","#"&amp;(COUNTIF($U$4:$U$254,"&gt;"&amp;U210)+COUNTIF($U$4:U210,U210)))</f>
        <v>#212</v>
      </c>
      <c r="U210" s="138">
        <v>464020</v>
      </c>
      <c r="V210" s="132">
        <f t="shared" si="25"/>
        <v>331.442857142857</v>
      </c>
      <c r="W210" s="129">
        <v>0</v>
      </c>
      <c r="X210" s="138">
        <v>16572</v>
      </c>
      <c r="Y210" s="132">
        <f t="shared" si="26"/>
        <v>11.8371428571429</v>
      </c>
      <c r="Z210" s="146">
        <f t="shared" si="27"/>
        <v>464020</v>
      </c>
      <c r="AA210" s="147">
        <f t="shared" si="28"/>
        <v>0</v>
      </c>
      <c r="AB210" s="135">
        <v>0.52</v>
      </c>
      <c r="AC210" s="136">
        <v>0.26</v>
      </c>
      <c r="AD210" s="137" t="s">
        <v>63</v>
      </c>
      <c r="AE210" s="138">
        <v>15000</v>
      </c>
      <c r="AF210" s="139">
        <f t="shared" si="29"/>
        <v>6960.3</v>
      </c>
      <c r="AG210" s="139">
        <f t="shared" si="30"/>
        <v>9943.28571428572</v>
      </c>
      <c r="AH210" s="140" t="s">
        <v>60</v>
      </c>
      <c r="AI210" s="137" t="s">
        <v>63</v>
      </c>
      <c r="AJ210" s="140" t="s">
        <v>60</v>
      </c>
      <c r="AK210" s="137" t="s">
        <v>49</v>
      </c>
      <c r="AL210" s="122" t="s">
        <v>93</v>
      </c>
      <c r="AM210" s="90"/>
      <c r="AN210" s="142">
        <f t="shared" si="31"/>
        <v>2</v>
      </c>
      <c r="AO210" s="125" t="s">
        <v>65</v>
      </c>
      <c r="AP210" s="126" t="s">
        <v>65</v>
      </c>
      <c r="AQ210" s="126" t="s">
        <v>65</v>
      </c>
      <c r="AR210" s="126" t="s">
        <v>65</v>
      </c>
      <c r="AS210" s="126" t="s">
        <v>65</v>
      </c>
      <c r="AT210" s="90"/>
      <c r="BD210" s="90"/>
    </row>
    <row r="211" ht="39" customHeight="1" spans="2:56">
      <c r="B211" s="90"/>
      <c r="C211" s="118" t="s">
        <v>54</v>
      </c>
      <c r="D211" s="92">
        <v>96974</v>
      </c>
      <c r="E211" s="119" t="s">
        <v>796</v>
      </c>
      <c r="F211" s="120" t="str">
        <f t="shared" si="24"/>
        <v>✅On Non Prioritized ❄️ 👻 📞 Inactive 💤 Active 🚀 ✅ 🛠️</v>
      </c>
      <c r="G211" s="121" t="s">
        <v>797</v>
      </c>
      <c r="H211" s="122" t="s">
        <v>57</v>
      </c>
      <c r="I211" s="123" t="s">
        <v>798</v>
      </c>
      <c r="J211" s="122">
        <v>5491166451522</v>
      </c>
      <c r="K211" s="122" t="s">
        <v>799</v>
      </c>
      <c r="L211" s="124" t="s">
        <v>60</v>
      </c>
      <c r="M211" s="124">
        <v>46162</v>
      </c>
      <c r="N211" s="126" t="s">
        <v>61</v>
      </c>
      <c r="O211" s="126" t="s">
        <v>72</v>
      </c>
      <c r="P211" s="127"/>
      <c r="Q211" s="90"/>
      <c r="R211" s="128">
        <v>0.15</v>
      </c>
      <c r="S211" s="129">
        <v>0</v>
      </c>
      <c r="T211" s="130" t="str">
        <f>IF(U211="","","#"&amp;(COUNTIF($U$4:$U$254,"&gt;"&amp;U211)+COUNTIF($U$4:U211,U211)))</f>
        <v>#182</v>
      </c>
      <c r="U211" s="138">
        <v>565429</v>
      </c>
      <c r="V211" s="132">
        <f t="shared" si="25"/>
        <v>403.877857142857</v>
      </c>
      <c r="W211" s="129">
        <v>0</v>
      </c>
      <c r="X211" s="138">
        <v>23559</v>
      </c>
      <c r="Y211" s="132">
        <f t="shared" si="26"/>
        <v>16.8278571428571</v>
      </c>
      <c r="Z211" s="146">
        <f t="shared" si="27"/>
        <v>565429</v>
      </c>
      <c r="AA211" s="147">
        <f t="shared" si="28"/>
        <v>0</v>
      </c>
      <c r="AB211" s="135">
        <v>0.58</v>
      </c>
      <c r="AC211" s="136">
        <v>0.16</v>
      </c>
      <c r="AD211" s="137" t="s">
        <v>73</v>
      </c>
      <c r="AE211" s="148">
        <v>0</v>
      </c>
      <c r="AF211" s="139">
        <f t="shared" si="29"/>
        <v>8481.435</v>
      </c>
      <c r="AG211" s="139">
        <f t="shared" si="30"/>
        <v>12116.3357142857</v>
      </c>
      <c r="AH211" s="149" t="s">
        <v>74</v>
      </c>
      <c r="AI211" s="137" t="s">
        <v>63</v>
      </c>
      <c r="AJ211" s="140" t="s">
        <v>60</v>
      </c>
      <c r="AK211" s="137" t="s">
        <v>49</v>
      </c>
      <c r="AL211" s="122" t="s">
        <v>160</v>
      </c>
      <c r="AM211" s="90"/>
      <c r="AN211" s="142">
        <f t="shared" si="31"/>
        <v>2</v>
      </c>
      <c r="AO211" s="125" t="s">
        <v>65</v>
      </c>
      <c r="AP211" s="126" t="s">
        <v>65</v>
      </c>
      <c r="AQ211" s="126" t="s">
        <v>65</v>
      </c>
      <c r="AR211" s="126" t="s">
        <v>65</v>
      </c>
      <c r="AS211" s="126" t="s">
        <v>65</v>
      </c>
      <c r="AT211" s="90"/>
      <c r="BD211" s="90"/>
    </row>
    <row r="212" ht="39" customHeight="1" spans="2:56">
      <c r="B212" s="90"/>
      <c r="C212" s="118" t="s">
        <v>54</v>
      </c>
      <c r="D212" s="92">
        <v>83674</v>
      </c>
      <c r="E212" s="119" t="s">
        <v>800</v>
      </c>
      <c r="F212" s="120" t="str">
        <f t="shared" si="24"/>
        <v>✅On Non Prioritized ❄️ 👻 📞 Inactive 💤 Active 🚀 🏆 🛠️</v>
      </c>
      <c r="G212" s="121" t="s">
        <v>206</v>
      </c>
      <c r="H212" s="122" t="s">
        <v>57</v>
      </c>
      <c r="I212" s="123" t="s">
        <v>801</v>
      </c>
      <c r="J212" s="122">
        <v>5491140633882</v>
      </c>
      <c r="K212" s="122" t="s">
        <v>802</v>
      </c>
      <c r="L212" s="124" t="s">
        <v>60</v>
      </c>
      <c r="M212" s="124">
        <v>46162</v>
      </c>
      <c r="N212" s="126" t="s">
        <v>61</v>
      </c>
      <c r="O212" s="126" t="s">
        <v>72</v>
      </c>
      <c r="P212" s="127"/>
      <c r="Q212" s="90"/>
      <c r="R212" s="128">
        <v>0.22</v>
      </c>
      <c r="S212" s="129">
        <v>0</v>
      </c>
      <c r="T212" s="130" t="str">
        <f>IF(U212="","","#"&amp;(COUNTIF($U$4:$U$254,"&gt;"&amp;U212)+COUNTIF($U$4:U212,U212)))</f>
        <v>#226</v>
      </c>
      <c r="U212" s="138">
        <v>410820</v>
      </c>
      <c r="V212" s="132">
        <f t="shared" si="25"/>
        <v>293.442857142857</v>
      </c>
      <c r="W212" s="129">
        <v>0</v>
      </c>
      <c r="X212" s="138">
        <v>21622</v>
      </c>
      <c r="Y212" s="132">
        <f t="shared" si="26"/>
        <v>15.4442857142857</v>
      </c>
      <c r="Z212" s="146">
        <f t="shared" si="27"/>
        <v>410820</v>
      </c>
      <c r="AA212" s="147">
        <f t="shared" si="28"/>
        <v>0</v>
      </c>
      <c r="AB212" s="135">
        <v>0.48</v>
      </c>
      <c r="AC212" s="136">
        <v>0.08</v>
      </c>
      <c r="AD212" s="137" t="s">
        <v>73</v>
      </c>
      <c r="AE212" s="148">
        <v>0</v>
      </c>
      <c r="AF212" s="139">
        <f t="shared" si="29"/>
        <v>6162.3</v>
      </c>
      <c r="AG212" s="139">
        <f t="shared" si="30"/>
        <v>8803.28571428572</v>
      </c>
      <c r="AH212" s="149" t="s">
        <v>74</v>
      </c>
      <c r="AI212" s="137" t="s">
        <v>63</v>
      </c>
      <c r="AJ212" s="140" t="s">
        <v>60</v>
      </c>
      <c r="AK212" s="137" t="s">
        <v>49</v>
      </c>
      <c r="AL212" s="122" t="s">
        <v>93</v>
      </c>
      <c r="AM212" s="90"/>
      <c r="AN212" s="142">
        <f t="shared" si="31"/>
        <v>2</v>
      </c>
      <c r="AO212" s="125" t="s">
        <v>65</v>
      </c>
      <c r="AP212" s="126" t="s">
        <v>65</v>
      </c>
      <c r="AQ212" s="126" t="s">
        <v>65</v>
      </c>
      <c r="AR212" s="126" t="s">
        <v>65</v>
      </c>
      <c r="AS212" s="126" t="s">
        <v>65</v>
      </c>
      <c r="AT212" s="90"/>
      <c r="BD212" s="90"/>
    </row>
    <row r="213" ht="39" customHeight="1" spans="2:56">
      <c r="B213" s="90"/>
      <c r="C213" s="118" t="s">
        <v>54</v>
      </c>
      <c r="D213" s="92">
        <v>20739</v>
      </c>
      <c r="E213" s="119" t="s">
        <v>803</v>
      </c>
      <c r="F213" s="120" t="str">
        <f t="shared" si="24"/>
        <v>✅On Non Prioritized ❄️ 👻 📞 Inactive 💤 Inactive 💤 ⌛ 🛠️</v>
      </c>
      <c r="G213" s="121" t="s">
        <v>610</v>
      </c>
      <c r="H213" s="122" t="s">
        <v>57</v>
      </c>
      <c r="I213" s="123" t="s">
        <v>804</v>
      </c>
      <c r="J213" s="122">
        <v>5491133618409</v>
      </c>
      <c r="K213" s="122" t="s">
        <v>805</v>
      </c>
      <c r="L213" s="124" t="s">
        <v>60</v>
      </c>
      <c r="M213" s="124">
        <v>46041</v>
      </c>
      <c r="N213" s="126" t="s">
        <v>61</v>
      </c>
      <c r="O213" s="126" t="s">
        <v>72</v>
      </c>
      <c r="P213" s="127"/>
      <c r="Q213" s="90"/>
      <c r="R213" s="128">
        <v>0.23</v>
      </c>
      <c r="S213" s="129">
        <v>0</v>
      </c>
      <c r="T213" s="130" t="str">
        <f>IF(U213="","","#"&amp;(COUNTIF($U$4:$U$254,"&gt;"&amp;U213)+COUNTIF($U$4:U213,U213)))</f>
        <v>#195</v>
      </c>
      <c r="U213" s="138">
        <v>520000</v>
      </c>
      <c r="V213" s="132">
        <f t="shared" si="25"/>
        <v>371.428571428571</v>
      </c>
      <c r="W213" s="129">
        <v>0</v>
      </c>
      <c r="X213" s="138">
        <v>14054</v>
      </c>
      <c r="Y213" s="132">
        <f t="shared" si="26"/>
        <v>10.0385714285714</v>
      </c>
      <c r="Z213" s="146">
        <f t="shared" si="27"/>
        <v>520000</v>
      </c>
      <c r="AA213" s="147">
        <f t="shared" si="28"/>
        <v>0</v>
      </c>
      <c r="AB213" s="135">
        <v>0.59</v>
      </c>
      <c r="AC213" s="136">
        <v>0.25</v>
      </c>
      <c r="AD213" s="137" t="s">
        <v>73</v>
      </c>
      <c r="AE213" s="148">
        <v>0</v>
      </c>
      <c r="AF213" s="139">
        <f t="shared" si="29"/>
        <v>7800</v>
      </c>
      <c r="AG213" s="139">
        <f t="shared" si="30"/>
        <v>11142.8571428571</v>
      </c>
      <c r="AH213" s="149" t="s">
        <v>74</v>
      </c>
      <c r="AI213" s="137" t="s">
        <v>73</v>
      </c>
      <c r="AJ213" s="149" t="s">
        <v>74</v>
      </c>
      <c r="AK213" s="137" t="s">
        <v>49</v>
      </c>
      <c r="AL213" s="122" t="s">
        <v>64</v>
      </c>
      <c r="AM213" s="90"/>
      <c r="AN213" s="142">
        <f t="shared" si="31"/>
        <v>2</v>
      </c>
      <c r="AO213" s="125" t="s">
        <v>65</v>
      </c>
      <c r="AP213" s="126" t="s">
        <v>65</v>
      </c>
      <c r="AQ213" s="126" t="s">
        <v>65</v>
      </c>
      <c r="AR213" s="126" t="s">
        <v>65</v>
      </c>
      <c r="AS213" s="126" t="s">
        <v>65</v>
      </c>
      <c r="AT213" s="90"/>
      <c r="BD213" s="90"/>
    </row>
    <row r="214" ht="39" customHeight="1" spans="2:56">
      <c r="B214" s="90"/>
      <c r="C214" s="118" t="s">
        <v>54</v>
      </c>
      <c r="D214" s="92">
        <v>70733</v>
      </c>
      <c r="E214" s="119" t="s">
        <v>806</v>
      </c>
      <c r="F214" s="120" t="str">
        <f t="shared" si="24"/>
        <v>✅On Prioritized 🔥 🤝 📞 Active 🚀 Active 🚀 ⌛ 🛠️</v>
      </c>
      <c r="G214" s="121" t="s">
        <v>807</v>
      </c>
      <c r="H214" s="122" t="s">
        <v>68</v>
      </c>
      <c r="I214" s="123" t="s">
        <v>808</v>
      </c>
      <c r="J214" s="122">
        <v>54991161894643</v>
      </c>
      <c r="K214" s="122" t="s">
        <v>809</v>
      </c>
      <c r="L214" s="124" t="s">
        <v>60</v>
      </c>
      <c r="M214" s="124">
        <v>46155</v>
      </c>
      <c r="N214" s="126" t="s">
        <v>71</v>
      </c>
      <c r="O214" s="126" t="s">
        <v>72</v>
      </c>
      <c r="P214" s="127"/>
      <c r="Q214" s="90"/>
      <c r="R214" s="128">
        <v>0.23</v>
      </c>
      <c r="S214" s="129">
        <v>0</v>
      </c>
      <c r="T214" s="130" t="str">
        <f>IF(U214="","","#"&amp;(COUNTIF($U$4:$U$254,"&gt;"&amp;U214)+COUNTIF($U$4:U214,U214)))</f>
        <v>#234</v>
      </c>
      <c r="U214" s="138">
        <v>380983</v>
      </c>
      <c r="V214" s="132">
        <f t="shared" si="25"/>
        <v>272.130714285714</v>
      </c>
      <c r="W214" s="129">
        <v>0</v>
      </c>
      <c r="X214" s="138">
        <v>17317</v>
      </c>
      <c r="Y214" s="132">
        <f t="shared" si="26"/>
        <v>12.3692857142857</v>
      </c>
      <c r="Z214" s="146">
        <f t="shared" si="27"/>
        <v>380983</v>
      </c>
      <c r="AA214" s="147">
        <f t="shared" si="28"/>
        <v>0</v>
      </c>
      <c r="AB214" s="135">
        <v>0.74</v>
      </c>
      <c r="AC214" s="136">
        <v>0.06</v>
      </c>
      <c r="AD214" s="137" t="s">
        <v>63</v>
      </c>
      <c r="AE214" s="138">
        <v>20000</v>
      </c>
      <c r="AF214" s="139">
        <f t="shared" si="29"/>
        <v>5714.745</v>
      </c>
      <c r="AG214" s="139">
        <f t="shared" si="30"/>
        <v>8163.92142857143</v>
      </c>
      <c r="AH214" s="140" t="s">
        <v>60</v>
      </c>
      <c r="AI214" s="137" t="s">
        <v>63</v>
      </c>
      <c r="AJ214" s="140" t="s">
        <v>60</v>
      </c>
      <c r="AK214" s="137" t="s">
        <v>49</v>
      </c>
      <c r="AL214" s="122" t="s">
        <v>64</v>
      </c>
      <c r="AM214" s="90"/>
      <c r="AN214" s="142">
        <f t="shared" si="31"/>
        <v>2</v>
      </c>
      <c r="AO214" s="125" t="s">
        <v>65</v>
      </c>
      <c r="AP214" s="126" t="s">
        <v>65</v>
      </c>
      <c r="AQ214" s="126" t="s">
        <v>65</v>
      </c>
      <c r="AR214" s="126" t="s">
        <v>65</v>
      </c>
      <c r="AS214" s="126" t="s">
        <v>65</v>
      </c>
      <c r="AT214" s="90"/>
      <c r="BD214" s="90"/>
    </row>
    <row r="215" ht="39" customHeight="1" spans="2:56">
      <c r="B215" s="90"/>
      <c r="C215" s="118" t="s">
        <v>54</v>
      </c>
      <c r="D215" s="92">
        <v>94120</v>
      </c>
      <c r="E215" s="119" t="s">
        <v>810</v>
      </c>
      <c r="F215" s="120" t="str">
        <f t="shared" si="24"/>
        <v>✅On Non Prioritized ❄️ 🤝 📞 Inactive 💤 Active 🚀 ⌛ 🛠️</v>
      </c>
      <c r="G215" s="121" t="s">
        <v>107</v>
      </c>
      <c r="H215" s="122" t="s">
        <v>57</v>
      </c>
      <c r="I215" s="123" t="s">
        <v>811</v>
      </c>
      <c r="J215" s="122">
        <v>5491155924728</v>
      </c>
      <c r="K215" s="122" t="s">
        <v>812</v>
      </c>
      <c r="L215" s="124" t="s">
        <v>60</v>
      </c>
      <c r="M215" s="124">
        <v>46157</v>
      </c>
      <c r="N215" s="126" t="s">
        <v>71</v>
      </c>
      <c r="O215" s="126" t="s">
        <v>72</v>
      </c>
      <c r="P215" s="127"/>
      <c r="Q215" s="90"/>
      <c r="R215" s="128">
        <v>0.2</v>
      </c>
      <c r="S215" s="129">
        <v>0</v>
      </c>
      <c r="T215" s="130" t="str">
        <f>IF(U215="","","#"&amp;(COUNTIF($U$4:$U$254,"&gt;"&amp;U215)+COUNTIF($U$4:U215,U215)))</f>
        <v>#229</v>
      </c>
      <c r="U215" s="138">
        <v>397300</v>
      </c>
      <c r="V215" s="132">
        <f t="shared" si="25"/>
        <v>283.785714285714</v>
      </c>
      <c r="W215" s="129">
        <v>0</v>
      </c>
      <c r="X215" s="138">
        <v>10737</v>
      </c>
      <c r="Y215" s="132">
        <f t="shared" si="26"/>
        <v>7.66928571428571</v>
      </c>
      <c r="Z215" s="146">
        <f t="shared" si="27"/>
        <v>397300</v>
      </c>
      <c r="AA215" s="147">
        <f t="shared" si="28"/>
        <v>0</v>
      </c>
      <c r="AB215" s="135">
        <v>0.74</v>
      </c>
      <c r="AC215" s="136">
        <v>0.25</v>
      </c>
      <c r="AD215" s="137" t="s">
        <v>73</v>
      </c>
      <c r="AE215" s="138">
        <v>8000</v>
      </c>
      <c r="AF215" s="139">
        <f t="shared" si="29"/>
        <v>5959.5</v>
      </c>
      <c r="AG215" s="139">
        <f t="shared" si="30"/>
        <v>8513.57142857143</v>
      </c>
      <c r="AH215" s="149" t="s">
        <v>74</v>
      </c>
      <c r="AI215" s="137" t="s">
        <v>63</v>
      </c>
      <c r="AJ215" s="140" t="s">
        <v>60</v>
      </c>
      <c r="AK215" s="137" t="s">
        <v>49</v>
      </c>
      <c r="AL215" s="122" t="s">
        <v>64</v>
      </c>
      <c r="AM215" s="90"/>
      <c r="AN215" s="142">
        <f t="shared" si="31"/>
        <v>2</v>
      </c>
      <c r="AO215" s="125" t="s">
        <v>65</v>
      </c>
      <c r="AP215" s="126" t="s">
        <v>65</v>
      </c>
      <c r="AQ215" s="126" t="s">
        <v>65</v>
      </c>
      <c r="AR215" s="126" t="s">
        <v>65</v>
      </c>
      <c r="AS215" s="126" t="s">
        <v>65</v>
      </c>
      <c r="AT215" s="90"/>
      <c r="BD215" s="90"/>
    </row>
    <row r="216" ht="39" customHeight="1" spans="2:56">
      <c r="B216" s="90"/>
      <c r="C216" s="118" t="s">
        <v>54</v>
      </c>
      <c r="D216" s="92">
        <v>91339</v>
      </c>
      <c r="E216" s="119" t="s">
        <v>813</v>
      </c>
      <c r="F216" s="120" t="str">
        <f t="shared" si="24"/>
        <v>✅On Non Prioritized ❄️ 👻 📞 Active 🚀 Inactive 💤 ✅ 🛠️</v>
      </c>
      <c r="G216" s="121" t="s">
        <v>221</v>
      </c>
      <c r="H216" s="122" t="s">
        <v>57</v>
      </c>
      <c r="I216" s="123" t="s">
        <v>814</v>
      </c>
      <c r="J216" s="122">
        <v>5491134961305</v>
      </c>
      <c r="K216" s="122" t="s">
        <v>815</v>
      </c>
      <c r="L216" s="124" t="s">
        <v>60</v>
      </c>
      <c r="M216" s="153">
        <v>46160</v>
      </c>
      <c r="N216" s="126" t="s">
        <v>61</v>
      </c>
      <c r="O216" s="126" t="s">
        <v>72</v>
      </c>
      <c r="P216" s="127"/>
      <c r="Q216" s="90"/>
      <c r="R216" s="128">
        <v>0.12</v>
      </c>
      <c r="S216" s="129">
        <v>0</v>
      </c>
      <c r="T216" s="130" t="str">
        <f>IF(U216="","","#"&amp;(COUNTIF($U$4:$U$254,"&gt;"&amp;U216)+COUNTIF($U$4:U216,U216)))</f>
        <v>#185</v>
      </c>
      <c r="U216" s="138">
        <v>544510</v>
      </c>
      <c r="V216" s="132">
        <f t="shared" si="25"/>
        <v>388.935714285714</v>
      </c>
      <c r="W216" s="129">
        <v>0</v>
      </c>
      <c r="X216" s="138">
        <v>36300</v>
      </c>
      <c r="Y216" s="132">
        <f t="shared" si="26"/>
        <v>25.9285714285714</v>
      </c>
      <c r="Z216" s="146">
        <f t="shared" si="27"/>
        <v>544510</v>
      </c>
      <c r="AA216" s="147">
        <f t="shared" si="28"/>
        <v>0</v>
      </c>
      <c r="AB216" s="135">
        <v>0.8</v>
      </c>
      <c r="AC216" s="136">
        <v>0.03</v>
      </c>
      <c r="AD216" s="137" t="s">
        <v>63</v>
      </c>
      <c r="AE216" s="138">
        <v>200000</v>
      </c>
      <c r="AF216" s="139">
        <f t="shared" si="29"/>
        <v>8167.65</v>
      </c>
      <c r="AG216" s="139">
        <f t="shared" si="30"/>
        <v>11668.0714285714</v>
      </c>
      <c r="AH216" s="140" t="s">
        <v>60</v>
      </c>
      <c r="AI216" s="137" t="s">
        <v>73</v>
      </c>
      <c r="AJ216" s="149" t="s">
        <v>74</v>
      </c>
      <c r="AK216" s="137" t="s">
        <v>49</v>
      </c>
      <c r="AL216" s="122" t="s">
        <v>160</v>
      </c>
      <c r="AM216" s="90"/>
      <c r="AN216" s="142">
        <f t="shared" si="31"/>
        <v>2</v>
      </c>
      <c r="AO216" s="125" t="s">
        <v>65</v>
      </c>
      <c r="AP216" s="126" t="s">
        <v>65</v>
      </c>
      <c r="AQ216" s="126" t="s">
        <v>65</v>
      </c>
      <c r="AR216" s="126" t="s">
        <v>65</v>
      </c>
      <c r="AS216" s="126" t="s">
        <v>65</v>
      </c>
      <c r="AT216" s="90"/>
      <c r="BD216" s="90"/>
    </row>
    <row r="217" ht="39" customHeight="1" spans="2:56">
      <c r="B217" s="90"/>
      <c r="C217" s="118" t="s">
        <v>54</v>
      </c>
      <c r="D217" s="92">
        <v>96653</v>
      </c>
      <c r="E217" s="119" t="s">
        <v>816</v>
      </c>
      <c r="F217" s="120" t="str">
        <f t="shared" si="24"/>
        <v>✅On Non Prioritized ❄️ 👻 📞 Inactive 💤 Inactive 💤 ⌛ 🛠️</v>
      </c>
      <c r="G217" s="121" t="s">
        <v>272</v>
      </c>
      <c r="H217" s="122" t="s">
        <v>57</v>
      </c>
      <c r="I217" s="123" t="s">
        <v>817</v>
      </c>
      <c r="J217" s="122">
        <v>5491138450552</v>
      </c>
      <c r="K217" s="122" t="s">
        <v>818</v>
      </c>
      <c r="L217" s="124" t="s">
        <v>60</v>
      </c>
      <c r="M217" s="124">
        <v>46057</v>
      </c>
      <c r="N217" s="126" t="s">
        <v>61</v>
      </c>
      <c r="O217" s="126" t="s">
        <v>72</v>
      </c>
      <c r="P217" s="127"/>
      <c r="Q217" s="90"/>
      <c r="R217" s="128">
        <v>0.22</v>
      </c>
      <c r="S217" s="129">
        <v>0</v>
      </c>
      <c r="T217" s="130" t="str">
        <f>IF(U217="","","#"&amp;(COUNTIF($U$4:$U$254,"&gt;"&amp;U217)+COUNTIF($U$4:U217,U217)))</f>
        <v>#232</v>
      </c>
      <c r="U217" s="138">
        <v>385600</v>
      </c>
      <c r="V217" s="132">
        <f t="shared" si="25"/>
        <v>275.428571428571</v>
      </c>
      <c r="W217" s="129">
        <v>0</v>
      </c>
      <c r="X217" s="138">
        <v>22682</v>
      </c>
      <c r="Y217" s="132">
        <f t="shared" si="26"/>
        <v>16.2014285714286</v>
      </c>
      <c r="Z217" s="146">
        <f t="shared" si="27"/>
        <v>385600</v>
      </c>
      <c r="AA217" s="147">
        <f t="shared" si="28"/>
        <v>0</v>
      </c>
      <c r="AB217" s="135">
        <v>0.44</v>
      </c>
      <c r="AC217" s="136">
        <v>0.29</v>
      </c>
      <c r="AD217" s="137" t="s">
        <v>73</v>
      </c>
      <c r="AE217" s="148">
        <v>0</v>
      </c>
      <c r="AF217" s="139">
        <f t="shared" si="29"/>
        <v>5784</v>
      </c>
      <c r="AG217" s="139">
        <f t="shared" si="30"/>
        <v>8262.85714285714</v>
      </c>
      <c r="AH217" s="149" t="s">
        <v>74</v>
      </c>
      <c r="AI217" s="137" t="s">
        <v>73</v>
      </c>
      <c r="AJ217" s="149" t="s">
        <v>74</v>
      </c>
      <c r="AK217" s="137" t="s">
        <v>49</v>
      </c>
      <c r="AL217" s="122" t="s">
        <v>64</v>
      </c>
      <c r="AM217" s="90"/>
      <c r="AN217" s="142">
        <f t="shared" si="31"/>
        <v>2</v>
      </c>
      <c r="AO217" s="125" t="s">
        <v>65</v>
      </c>
      <c r="AP217" s="126" t="s">
        <v>65</v>
      </c>
      <c r="AQ217" s="126" t="s">
        <v>65</v>
      </c>
      <c r="AR217" s="126" t="s">
        <v>65</v>
      </c>
      <c r="AS217" s="126" t="s">
        <v>65</v>
      </c>
      <c r="AT217" s="90"/>
      <c r="BD217" s="90"/>
    </row>
    <row r="218" ht="39" customHeight="1" spans="2:56">
      <c r="B218" s="90"/>
      <c r="C218" s="118" t="s">
        <v>54</v>
      </c>
      <c r="D218" s="92">
        <v>98691</v>
      </c>
      <c r="E218" s="119" t="s">
        <v>819</v>
      </c>
      <c r="F218" s="120" t="str">
        <f t="shared" si="24"/>
        <v>✅On Non Prioritized ❄️ 👻 📞 Active 🚀 Inactive 💤 ⌛ 🛠️</v>
      </c>
      <c r="G218" s="121" t="s">
        <v>124</v>
      </c>
      <c r="H218" s="122" t="s">
        <v>57</v>
      </c>
      <c r="I218" s="123" t="s">
        <v>820</v>
      </c>
      <c r="J218" s="122">
        <v>541144205333</v>
      </c>
      <c r="K218" s="122" t="s">
        <v>821</v>
      </c>
      <c r="L218" s="124" t="s">
        <v>60</v>
      </c>
      <c r="M218" s="124">
        <v>46123</v>
      </c>
      <c r="N218" s="126" t="s">
        <v>61</v>
      </c>
      <c r="O218" s="126" t="s">
        <v>72</v>
      </c>
      <c r="P218" s="127"/>
      <c r="Q218" s="90"/>
      <c r="R218" s="128">
        <v>0.23</v>
      </c>
      <c r="S218" s="129">
        <v>0</v>
      </c>
      <c r="T218" s="130" t="str">
        <f>IF(U218="","","#"&amp;(COUNTIF($U$4:$U$254,"&gt;"&amp;U218)+COUNTIF($U$4:U218,U218)))</f>
        <v>#175</v>
      </c>
      <c r="U218" s="138">
        <v>584100</v>
      </c>
      <c r="V218" s="132">
        <f t="shared" si="25"/>
        <v>417.214285714286</v>
      </c>
      <c r="W218" s="129">
        <v>0</v>
      </c>
      <c r="X218" s="138">
        <v>12697</v>
      </c>
      <c r="Y218" s="132">
        <f t="shared" si="26"/>
        <v>9.06928571428571</v>
      </c>
      <c r="Z218" s="146">
        <f t="shared" si="27"/>
        <v>584100</v>
      </c>
      <c r="AA218" s="147">
        <f t="shared" si="28"/>
        <v>0</v>
      </c>
      <c r="AB218" s="135">
        <v>0.57</v>
      </c>
      <c r="AC218" s="136">
        <v>0.09</v>
      </c>
      <c r="AD218" s="137" t="s">
        <v>63</v>
      </c>
      <c r="AE218" s="138">
        <v>100000</v>
      </c>
      <c r="AF218" s="139">
        <f t="shared" si="29"/>
        <v>8761.5</v>
      </c>
      <c r="AG218" s="139">
        <f t="shared" si="30"/>
        <v>12516.4285714286</v>
      </c>
      <c r="AH218" s="140" t="s">
        <v>60</v>
      </c>
      <c r="AI218" s="137" t="s">
        <v>73</v>
      </c>
      <c r="AJ218" s="149" t="s">
        <v>74</v>
      </c>
      <c r="AK218" s="137" t="s">
        <v>49</v>
      </c>
      <c r="AL218" s="122" t="s">
        <v>64</v>
      </c>
      <c r="AM218" s="90"/>
      <c r="AN218" s="142">
        <f t="shared" si="31"/>
        <v>2</v>
      </c>
      <c r="AO218" s="125" t="s">
        <v>65</v>
      </c>
      <c r="AP218" s="126" t="s">
        <v>65</v>
      </c>
      <c r="AQ218" s="126" t="s">
        <v>65</v>
      </c>
      <c r="AR218" s="126" t="s">
        <v>65</v>
      </c>
      <c r="AS218" s="126" t="s">
        <v>65</v>
      </c>
      <c r="AT218" s="90"/>
      <c r="BD218" s="90"/>
    </row>
    <row r="219" ht="39" customHeight="1" spans="2:56">
      <c r="B219" s="90"/>
      <c r="C219" s="118" t="s">
        <v>54</v>
      </c>
      <c r="D219" s="92">
        <v>98474</v>
      </c>
      <c r="E219" s="119" t="s">
        <v>822</v>
      </c>
      <c r="F219" s="120" t="str">
        <f t="shared" si="24"/>
        <v>✅On Non Prioritized ❄️ 👻 📞 Inactive 💤 Inactive 💤 👻 🛠️</v>
      </c>
      <c r="G219" s="121" t="s">
        <v>107</v>
      </c>
      <c r="H219" s="122" t="s">
        <v>57</v>
      </c>
      <c r="I219" s="123" t="s">
        <v>823</v>
      </c>
      <c r="J219" s="122">
        <v>5491159478044</v>
      </c>
      <c r="K219" s="122" t="s">
        <v>60</v>
      </c>
      <c r="L219" s="124" t="s">
        <v>60</v>
      </c>
      <c r="M219" s="124">
        <v>46084</v>
      </c>
      <c r="N219" s="126" t="s">
        <v>61</v>
      </c>
      <c r="O219" s="126" t="s">
        <v>72</v>
      </c>
      <c r="P219" s="127" t="s">
        <v>824</v>
      </c>
      <c r="Q219" s="90"/>
      <c r="R219" s="128">
        <v>0.2</v>
      </c>
      <c r="S219" s="129">
        <v>0</v>
      </c>
      <c r="T219" s="130" t="str">
        <f>IF(U219="","","#"&amp;(COUNTIF($U$4:$U$254,"&gt;"&amp;U219)+COUNTIF($U$4:U219,U219)))</f>
        <v>#181</v>
      </c>
      <c r="U219" s="138">
        <v>568500</v>
      </c>
      <c r="V219" s="132">
        <f t="shared" si="25"/>
        <v>406.071428571429</v>
      </c>
      <c r="W219" s="129">
        <v>0</v>
      </c>
      <c r="X219" s="138">
        <v>43730</v>
      </c>
      <c r="Y219" s="132">
        <f t="shared" si="26"/>
        <v>31.2357142857143</v>
      </c>
      <c r="Z219" s="146">
        <f t="shared" si="27"/>
        <v>568500</v>
      </c>
      <c r="AA219" s="147">
        <f t="shared" si="28"/>
        <v>0</v>
      </c>
      <c r="AB219" s="135">
        <v>0.69</v>
      </c>
      <c r="AC219" s="136">
        <v>0.07</v>
      </c>
      <c r="AD219" s="137" t="s">
        <v>73</v>
      </c>
      <c r="AE219" s="148">
        <v>0</v>
      </c>
      <c r="AF219" s="139">
        <f t="shared" si="29"/>
        <v>8527.5</v>
      </c>
      <c r="AG219" s="139">
        <f t="shared" si="30"/>
        <v>12182.1428571429</v>
      </c>
      <c r="AH219" s="149" t="s">
        <v>74</v>
      </c>
      <c r="AI219" s="137" t="s">
        <v>73</v>
      </c>
      <c r="AJ219" s="149" t="s">
        <v>74</v>
      </c>
      <c r="AK219" s="137" t="s">
        <v>49</v>
      </c>
      <c r="AL219" s="122" t="s">
        <v>61</v>
      </c>
      <c r="AM219" s="90"/>
      <c r="AN219" s="142">
        <f t="shared" si="31"/>
        <v>2</v>
      </c>
      <c r="AO219" s="125" t="s">
        <v>65</v>
      </c>
      <c r="AP219" s="126" t="s">
        <v>65</v>
      </c>
      <c r="AQ219" s="126" t="s">
        <v>65</v>
      </c>
      <c r="AR219" s="126" t="s">
        <v>65</v>
      </c>
      <c r="AS219" s="126" t="s">
        <v>65</v>
      </c>
      <c r="AT219" s="90"/>
      <c r="BD219" s="90"/>
    </row>
    <row r="220" ht="39" customHeight="1" spans="2:56">
      <c r="B220" s="90"/>
      <c r="C220" s="118" t="s">
        <v>54</v>
      </c>
      <c r="D220" s="92">
        <v>68158</v>
      </c>
      <c r="E220" s="119" t="s">
        <v>825</v>
      </c>
      <c r="F220" s="120" t="str">
        <f t="shared" si="24"/>
        <v>✅On Non Prioritized ❄️ 🤝 📞 Active 🚀 Inactive 💤 ⏳ 🛠️</v>
      </c>
      <c r="G220" s="121" t="s">
        <v>84</v>
      </c>
      <c r="H220" s="122" t="s">
        <v>57</v>
      </c>
      <c r="I220" s="123" t="s">
        <v>826</v>
      </c>
      <c r="J220" s="122">
        <v>5491157126170</v>
      </c>
      <c r="K220" s="122" t="s">
        <v>827</v>
      </c>
      <c r="L220" s="124" t="s">
        <v>60</v>
      </c>
      <c r="M220" s="124">
        <v>46164</v>
      </c>
      <c r="N220" s="126" t="s">
        <v>71</v>
      </c>
      <c r="O220" s="126" t="s">
        <v>72</v>
      </c>
      <c r="P220" s="127"/>
      <c r="Q220" s="90"/>
      <c r="R220" s="128">
        <v>0.23</v>
      </c>
      <c r="S220" s="129">
        <v>0</v>
      </c>
      <c r="T220" s="130" t="str">
        <f>IF(U220="","","#"&amp;(COUNTIF($U$4:$U$254,"&gt;"&amp;U220)+COUNTIF($U$4:U220,U220)))</f>
        <v>#180</v>
      </c>
      <c r="U220" s="138">
        <v>569400</v>
      </c>
      <c r="V220" s="132">
        <f t="shared" si="25"/>
        <v>406.714285714286</v>
      </c>
      <c r="W220" s="129">
        <v>0</v>
      </c>
      <c r="X220" s="138">
        <v>20335</v>
      </c>
      <c r="Y220" s="132">
        <f t="shared" si="26"/>
        <v>14.525</v>
      </c>
      <c r="Z220" s="146">
        <f t="shared" si="27"/>
        <v>569400</v>
      </c>
      <c r="AA220" s="147">
        <f t="shared" si="28"/>
        <v>0</v>
      </c>
      <c r="AB220" s="135">
        <v>0.41</v>
      </c>
      <c r="AC220" s="136">
        <v>0.16</v>
      </c>
      <c r="AD220" s="137" t="s">
        <v>63</v>
      </c>
      <c r="AE220" s="138">
        <v>30000</v>
      </c>
      <c r="AF220" s="139">
        <f t="shared" si="29"/>
        <v>8541</v>
      </c>
      <c r="AG220" s="139">
        <f t="shared" si="30"/>
        <v>12201.4285714286</v>
      </c>
      <c r="AH220" s="140" t="s">
        <v>60</v>
      </c>
      <c r="AI220" s="137" t="s">
        <v>73</v>
      </c>
      <c r="AJ220" s="149" t="s">
        <v>74</v>
      </c>
      <c r="AK220" s="137" t="s">
        <v>49</v>
      </c>
      <c r="AL220" s="122" t="s">
        <v>105</v>
      </c>
      <c r="AM220" s="90"/>
      <c r="AN220" s="142">
        <f t="shared" si="31"/>
        <v>2</v>
      </c>
      <c r="AO220" s="125" t="s">
        <v>65</v>
      </c>
      <c r="AP220" s="126" t="s">
        <v>65</v>
      </c>
      <c r="AQ220" s="126" t="s">
        <v>65</v>
      </c>
      <c r="AR220" s="126" t="s">
        <v>65</v>
      </c>
      <c r="AS220" s="126" t="s">
        <v>65</v>
      </c>
      <c r="AT220" s="90"/>
      <c r="BD220" s="90"/>
    </row>
    <row r="221" ht="39" customHeight="1" spans="2:56">
      <c r="B221" s="90"/>
      <c r="C221" s="118" t="s">
        <v>54</v>
      </c>
      <c r="D221" s="92">
        <v>98952</v>
      </c>
      <c r="E221" s="119" t="s">
        <v>828</v>
      </c>
      <c r="F221" s="120" t="str">
        <f t="shared" si="24"/>
        <v>✅On Non Prioritized ❄️ 👻 📞 Inactive 💤 Active 🚀 ⌛ 🛠️</v>
      </c>
      <c r="G221" s="121" t="s">
        <v>489</v>
      </c>
      <c r="H221" s="122" t="s">
        <v>57</v>
      </c>
      <c r="I221" s="123" t="s">
        <v>829</v>
      </c>
      <c r="J221" s="122">
        <v>5491135689030</v>
      </c>
      <c r="K221" s="122" t="s">
        <v>830</v>
      </c>
      <c r="L221" s="124" t="s">
        <v>60</v>
      </c>
      <c r="M221" s="124">
        <v>46099</v>
      </c>
      <c r="N221" s="126" t="s">
        <v>61</v>
      </c>
      <c r="O221" s="126" t="s">
        <v>72</v>
      </c>
      <c r="P221" s="127"/>
      <c r="Q221" s="90"/>
      <c r="R221" s="128">
        <v>0.15</v>
      </c>
      <c r="S221" s="129">
        <v>0</v>
      </c>
      <c r="T221" s="130" t="str">
        <f>IF(U221="","","#"&amp;(COUNTIF($U$4:$U$254,"&gt;"&amp;U221)+COUNTIF($U$4:U221,U221)))</f>
        <v>#208</v>
      </c>
      <c r="U221" s="138">
        <v>487145</v>
      </c>
      <c r="V221" s="132">
        <f t="shared" si="25"/>
        <v>347.960714285714</v>
      </c>
      <c r="W221" s="129">
        <v>0</v>
      </c>
      <c r="X221" s="138">
        <v>32476</v>
      </c>
      <c r="Y221" s="132">
        <f t="shared" si="26"/>
        <v>23.1971428571429</v>
      </c>
      <c r="Z221" s="146">
        <f t="shared" si="27"/>
        <v>487145</v>
      </c>
      <c r="AA221" s="147">
        <f t="shared" si="28"/>
        <v>0</v>
      </c>
      <c r="AB221" s="135">
        <v>0.5</v>
      </c>
      <c r="AC221" s="136">
        <v>0.07</v>
      </c>
      <c r="AD221" s="137" t="s">
        <v>73</v>
      </c>
      <c r="AE221" s="148">
        <v>0</v>
      </c>
      <c r="AF221" s="139">
        <f t="shared" si="29"/>
        <v>7307.175</v>
      </c>
      <c r="AG221" s="139">
        <f t="shared" si="30"/>
        <v>10438.8214285714</v>
      </c>
      <c r="AH221" s="149" t="s">
        <v>74</v>
      </c>
      <c r="AI221" s="137" t="s">
        <v>63</v>
      </c>
      <c r="AJ221" s="140" t="s">
        <v>60</v>
      </c>
      <c r="AK221" s="137" t="s">
        <v>49</v>
      </c>
      <c r="AL221" s="122" t="s">
        <v>64</v>
      </c>
      <c r="AM221" s="90"/>
      <c r="AN221" s="142">
        <f t="shared" si="31"/>
        <v>2</v>
      </c>
      <c r="AO221" s="125" t="s">
        <v>65</v>
      </c>
      <c r="AP221" s="126" t="s">
        <v>65</v>
      </c>
      <c r="AQ221" s="126" t="s">
        <v>65</v>
      </c>
      <c r="AR221" s="126" t="s">
        <v>65</v>
      </c>
      <c r="AS221" s="126" t="s">
        <v>65</v>
      </c>
      <c r="AT221" s="90"/>
      <c r="BD221" s="90"/>
    </row>
    <row r="222" ht="39" customHeight="1" spans="2:56">
      <c r="B222" s="90"/>
      <c r="C222" s="118" t="s">
        <v>54</v>
      </c>
      <c r="D222" s="92">
        <v>97219</v>
      </c>
      <c r="E222" s="119" t="s">
        <v>831</v>
      </c>
      <c r="F222" s="120" t="str">
        <f t="shared" si="24"/>
        <v>✅On Non Prioritized ❄️ 👻 📞 Inactive 💤 Inactive 💤 ⌛ 🛠️</v>
      </c>
      <c r="G222" s="121" t="s">
        <v>479</v>
      </c>
      <c r="H222" s="122" t="s">
        <v>57</v>
      </c>
      <c r="I222" s="123" t="s">
        <v>832</v>
      </c>
      <c r="J222" s="122">
        <v>5491133791023</v>
      </c>
      <c r="K222" s="122" t="s">
        <v>833</v>
      </c>
      <c r="L222" s="124" t="s">
        <v>60</v>
      </c>
      <c r="M222" s="124">
        <v>46119</v>
      </c>
      <c r="N222" s="126" t="s">
        <v>61</v>
      </c>
      <c r="O222" s="126" t="s">
        <v>72</v>
      </c>
      <c r="P222" s="127"/>
      <c r="Q222" s="90"/>
      <c r="R222" s="128">
        <v>0.2</v>
      </c>
      <c r="S222" s="129">
        <v>0</v>
      </c>
      <c r="T222" s="130" t="str">
        <f>IF(U222="","","#"&amp;(COUNTIF($U$4:$U$254,"&gt;"&amp;U222)+COUNTIF($U$4:U222,U222)))</f>
        <v>#187</v>
      </c>
      <c r="U222" s="138">
        <v>541500</v>
      </c>
      <c r="V222" s="132">
        <f t="shared" si="25"/>
        <v>386.785714285714</v>
      </c>
      <c r="W222" s="129">
        <v>0</v>
      </c>
      <c r="X222" s="138">
        <v>13884</v>
      </c>
      <c r="Y222" s="132">
        <f t="shared" si="26"/>
        <v>9.91714285714286</v>
      </c>
      <c r="Z222" s="146">
        <f t="shared" si="27"/>
        <v>541500</v>
      </c>
      <c r="AA222" s="147">
        <f t="shared" si="28"/>
        <v>0</v>
      </c>
      <c r="AB222" s="135">
        <v>0.54</v>
      </c>
      <c r="AC222" s="136">
        <v>0.15</v>
      </c>
      <c r="AD222" s="137" t="s">
        <v>73</v>
      </c>
      <c r="AE222" s="148">
        <v>0</v>
      </c>
      <c r="AF222" s="139">
        <f t="shared" si="29"/>
        <v>8122.5</v>
      </c>
      <c r="AG222" s="139">
        <f t="shared" si="30"/>
        <v>11603.5714285714</v>
      </c>
      <c r="AH222" s="149" t="s">
        <v>74</v>
      </c>
      <c r="AI222" s="137" t="s">
        <v>73</v>
      </c>
      <c r="AJ222" s="149" t="s">
        <v>74</v>
      </c>
      <c r="AK222" s="137" t="s">
        <v>49</v>
      </c>
      <c r="AL222" s="122" t="s">
        <v>64</v>
      </c>
      <c r="AM222" s="90"/>
      <c r="AN222" s="142">
        <f t="shared" si="31"/>
        <v>2</v>
      </c>
      <c r="AO222" s="125" t="s">
        <v>65</v>
      </c>
      <c r="AP222" s="126" t="s">
        <v>65</v>
      </c>
      <c r="AQ222" s="126" t="s">
        <v>65</v>
      </c>
      <c r="AR222" s="126" t="s">
        <v>65</v>
      </c>
      <c r="AS222" s="126" t="s">
        <v>65</v>
      </c>
      <c r="AT222" s="90"/>
      <c r="BD222" s="90"/>
    </row>
    <row r="223" ht="39" customHeight="1" spans="2:56">
      <c r="B223" s="90"/>
      <c r="C223" s="118" t="s">
        <v>54</v>
      </c>
      <c r="D223" s="92">
        <v>84312</v>
      </c>
      <c r="E223" s="119" t="s">
        <v>834</v>
      </c>
      <c r="F223" s="120" t="str">
        <f t="shared" si="24"/>
        <v>✅On Non Prioritized ❄️ 👻 📞 Inactive 💤 Inactive 💤 ⌛ 🛠️</v>
      </c>
      <c r="G223" s="121" t="s">
        <v>156</v>
      </c>
      <c r="H223" s="122" t="s">
        <v>57</v>
      </c>
      <c r="I223" s="123" t="s">
        <v>835</v>
      </c>
      <c r="J223" s="122">
        <v>5491130220058</v>
      </c>
      <c r="K223" s="122" t="s">
        <v>836</v>
      </c>
      <c r="L223" s="124" t="s">
        <v>60</v>
      </c>
      <c r="M223" s="124">
        <v>45939</v>
      </c>
      <c r="N223" s="126" t="s">
        <v>61</v>
      </c>
      <c r="O223" s="126" t="s">
        <v>72</v>
      </c>
      <c r="P223" s="127"/>
      <c r="Q223" s="90"/>
      <c r="R223" s="128">
        <v>0.25</v>
      </c>
      <c r="S223" s="129">
        <v>0</v>
      </c>
      <c r="T223" s="130" t="str">
        <f>IF(U223="","","#"&amp;(COUNTIF($U$4:$U$254,"&gt;"&amp;U223)+COUNTIF($U$4:U223,U223)))</f>
        <v>#224</v>
      </c>
      <c r="U223" s="138">
        <v>422500</v>
      </c>
      <c r="V223" s="132">
        <f t="shared" si="25"/>
        <v>301.785714285714</v>
      </c>
      <c r="W223" s="129">
        <v>0</v>
      </c>
      <c r="X223" s="138">
        <v>24852</v>
      </c>
      <c r="Y223" s="132">
        <f t="shared" si="26"/>
        <v>17.7514285714286</v>
      </c>
      <c r="Z223" s="146">
        <f t="shared" si="27"/>
        <v>422500</v>
      </c>
      <c r="AA223" s="147">
        <f t="shared" si="28"/>
        <v>0</v>
      </c>
      <c r="AB223" s="135">
        <v>0.38</v>
      </c>
      <c r="AC223" s="136">
        <v>0.29</v>
      </c>
      <c r="AD223" s="137" t="s">
        <v>73</v>
      </c>
      <c r="AE223" s="148">
        <v>0</v>
      </c>
      <c r="AF223" s="139">
        <f t="shared" si="29"/>
        <v>6337.5</v>
      </c>
      <c r="AG223" s="139">
        <f t="shared" si="30"/>
        <v>9053.57142857143</v>
      </c>
      <c r="AH223" s="149" t="s">
        <v>74</v>
      </c>
      <c r="AI223" s="137" t="s">
        <v>73</v>
      </c>
      <c r="AJ223" s="149" t="s">
        <v>74</v>
      </c>
      <c r="AK223" s="137" t="s">
        <v>49</v>
      </c>
      <c r="AL223" s="122" t="s">
        <v>64</v>
      </c>
      <c r="AM223" s="90"/>
      <c r="AN223" s="142">
        <f t="shared" si="31"/>
        <v>2</v>
      </c>
      <c r="AO223" s="125" t="s">
        <v>65</v>
      </c>
      <c r="AP223" s="126" t="s">
        <v>65</v>
      </c>
      <c r="AQ223" s="126" t="s">
        <v>65</v>
      </c>
      <c r="AR223" s="126" t="s">
        <v>65</v>
      </c>
      <c r="AS223" s="126" t="s">
        <v>65</v>
      </c>
      <c r="AT223" s="90"/>
      <c r="BD223" s="90"/>
    </row>
    <row r="224" ht="39" customHeight="1" spans="2:56">
      <c r="B224" s="90"/>
      <c r="C224" s="118" t="s">
        <v>54</v>
      </c>
      <c r="D224" s="92">
        <v>91070</v>
      </c>
      <c r="E224" s="119" t="s">
        <v>837</v>
      </c>
      <c r="F224" s="120" t="str">
        <f t="shared" si="24"/>
        <v>✅On Non Prioritized ❄️ 👻 📞 Inactive 💤 Inactive 💤 👻 🛠️</v>
      </c>
      <c r="G224" s="121" t="s">
        <v>225</v>
      </c>
      <c r="H224" s="122" t="s">
        <v>57</v>
      </c>
      <c r="I224" s="123" t="s">
        <v>838</v>
      </c>
      <c r="J224" s="122">
        <v>5491145810604</v>
      </c>
      <c r="K224" s="122" t="s">
        <v>839</v>
      </c>
      <c r="L224" s="124" t="s">
        <v>60</v>
      </c>
      <c r="M224" s="124">
        <v>46052</v>
      </c>
      <c r="N224" s="126" t="s">
        <v>61</v>
      </c>
      <c r="O224" s="126" t="s">
        <v>72</v>
      </c>
      <c r="P224" s="127"/>
      <c r="Q224" s="90"/>
      <c r="R224" s="128">
        <v>0.18</v>
      </c>
      <c r="S224" s="129">
        <v>0</v>
      </c>
      <c r="T224" s="130" t="str">
        <f>IF(U224="","","#"&amp;(COUNTIF($U$4:$U$254,"&gt;"&amp;U224)+COUNTIF($U$4:U224,U224)))</f>
        <v>#179</v>
      </c>
      <c r="U224" s="138">
        <v>569746</v>
      </c>
      <c r="V224" s="132">
        <f t="shared" si="25"/>
        <v>406.961428571429</v>
      </c>
      <c r="W224" s="129">
        <v>0</v>
      </c>
      <c r="X224" s="138">
        <v>40696</v>
      </c>
      <c r="Y224" s="132">
        <f t="shared" si="26"/>
        <v>29.0685714285714</v>
      </c>
      <c r="Z224" s="146">
        <f t="shared" si="27"/>
        <v>569746</v>
      </c>
      <c r="AA224" s="147">
        <f t="shared" si="28"/>
        <v>0</v>
      </c>
      <c r="AB224" s="135">
        <v>0.71</v>
      </c>
      <c r="AC224" s="136">
        <v>0.11</v>
      </c>
      <c r="AD224" s="137" t="s">
        <v>73</v>
      </c>
      <c r="AE224" s="148">
        <v>0</v>
      </c>
      <c r="AF224" s="139">
        <f t="shared" si="29"/>
        <v>8546.19</v>
      </c>
      <c r="AG224" s="139">
        <f t="shared" si="30"/>
        <v>12208.8428571429</v>
      </c>
      <c r="AH224" s="149" t="s">
        <v>74</v>
      </c>
      <c r="AI224" s="137" t="s">
        <v>73</v>
      </c>
      <c r="AJ224" s="149" t="s">
        <v>74</v>
      </c>
      <c r="AK224" s="137" t="s">
        <v>49</v>
      </c>
      <c r="AL224" s="122" t="s">
        <v>61</v>
      </c>
      <c r="AM224" s="90"/>
      <c r="AN224" s="142">
        <f t="shared" si="31"/>
        <v>2</v>
      </c>
      <c r="AO224" s="125" t="s">
        <v>65</v>
      </c>
      <c r="AP224" s="126" t="s">
        <v>65</v>
      </c>
      <c r="AQ224" s="126" t="s">
        <v>65</v>
      </c>
      <c r="AR224" s="126" t="s">
        <v>65</v>
      </c>
      <c r="AS224" s="126" t="s">
        <v>65</v>
      </c>
      <c r="AT224" s="90"/>
      <c r="BD224" s="90"/>
    </row>
    <row r="225" ht="39" customHeight="1" spans="2:56">
      <c r="B225" s="90"/>
      <c r="C225" s="118" t="s">
        <v>54</v>
      </c>
      <c r="D225" s="92">
        <v>79560</v>
      </c>
      <c r="E225" s="119" t="s">
        <v>840</v>
      </c>
      <c r="F225" s="120" t="str">
        <f t="shared" si="24"/>
        <v>✅On Non Prioritized ❄️ 🤝 📞 Active 🚀 Active 🚀 🧉 🛠️</v>
      </c>
      <c r="G225" s="121" t="s">
        <v>241</v>
      </c>
      <c r="H225" s="122" t="s">
        <v>57</v>
      </c>
      <c r="I225" s="123" t="s">
        <v>499</v>
      </c>
      <c r="J225" s="122">
        <v>541144531210</v>
      </c>
      <c r="K225" s="122" t="s">
        <v>841</v>
      </c>
      <c r="L225" s="124" t="s">
        <v>60</v>
      </c>
      <c r="M225" s="124">
        <v>46155</v>
      </c>
      <c r="N225" s="126" t="s">
        <v>71</v>
      </c>
      <c r="O225" s="126" t="s">
        <v>72</v>
      </c>
      <c r="P225" s="127"/>
      <c r="Q225" s="90"/>
      <c r="R225" s="128">
        <v>0.23</v>
      </c>
      <c r="S225" s="129">
        <v>0</v>
      </c>
      <c r="T225" s="130" t="str">
        <f>IF(U225="","","#"&amp;(COUNTIF($U$4:$U$254,"&gt;"&amp;U225)+COUNTIF($U$4:U225,U225)))</f>
        <v>#205</v>
      </c>
      <c r="U225" s="138">
        <v>495400</v>
      </c>
      <c r="V225" s="132">
        <f t="shared" si="25"/>
        <v>353.857142857143</v>
      </c>
      <c r="W225" s="129">
        <v>0</v>
      </c>
      <c r="X225" s="138">
        <v>18348</v>
      </c>
      <c r="Y225" s="132">
        <f t="shared" si="26"/>
        <v>13.1057142857143</v>
      </c>
      <c r="Z225" s="146">
        <f t="shared" si="27"/>
        <v>495400</v>
      </c>
      <c r="AA225" s="147">
        <f t="shared" si="28"/>
        <v>0</v>
      </c>
      <c r="AB225" s="135">
        <v>0.5</v>
      </c>
      <c r="AC225" s="136">
        <v>0.08</v>
      </c>
      <c r="AD225" s="137" t="s">
        <v>63</v>
      </c>
      <c r="AE225" s="138">
        <v>35000</v>
      </c>
      <c r="AF225" s="139">
        <f t="shared" si="29"/>
        <v>7431</v>
      </c>
      <c r="AG225" s="139">
        <f t="shared" si="30"/>
        <v>10615.7142857143</v>
      </c>
      <c r="AH225" s="140" t="s">
        <v>60</v>
      </c>
      <c r="AI225" s="137" t="s">
        <v>63</v>
      </c>
      <c r="AJ225" s="140" t="s">
        <v>60</v>
      </c>
      <c r="AK225" s="137" t="s">
        <v>49</v>
      </c>
      <c r="AL225" s="122" t="s">
        <v>81</v>
      </c>
      <c r="AM225" s="90"/>
      <c r="AN225" s="142">
        <f t="shared" si="31"/>
        <v>2</v>
      </c>
      <c r="AO225" s="125" t="s">
        <v>65</v>
      </c>
      <c r="AP225" s="126" t="s">
        <v>65</v>
      </c>
      <c r="AQ225" s="126" t="s">
        <v>65</v>
      </c>
      <c r="AR225" s="126" t="s">
        <v>65</v>
      </c>
      <c r="AS225" s="126" t="s">
        <v>65</v>
      </c>
      <c r="AT225" s="90"/>
      <c r="BD225" s="90"/>
    </row>
    <row r="226" ht="39" customHeight="1" spans="2:56">
      <c r="B226" s="90"/>
      <c r="C226" s="118" t="s">
        <v>54</v>
      </c>
      <c r="D226" s="92">
        <v>87581</v>
      </c>
      <c r="E226" s="119" t="s">
        <v>842</v>
      </c>
      <c r="F226" s="120" t="str">
        <f t="shared" si="24"/>
        <v>✅On Non Prioritized ❄️ 👻 📞 Inactive 💤 Inactive 💤 ⌛ 🛠️</v>
      </c>
      <c r="G226" s="121" t="s">
        <v>843</v>
      </c>
      <c r="H226" s="122" t="s">
        <v>57</v>
      </c>
      <c r="I226" s="123" t="s">
        <v>844</v>
      </c>
      <c r="J226" s="122">
        <v>5491158737635</v>
      </c>
      <c r="K226" s="122" t="s">
        <v>845</v>
      </c>
      <c r="L226" s="124" t="s">
        <v>60</v>
      </c>
      <c r="M226" s="124">
        <v>46010</v>
      </c>
      <c r="N226" s="126" t="s">
        <v>61</v>
      </c>
      <c r="O226" s="126" t="s">
        <v>72</v>
      </c>
      <c r="P226" s="127"/>
      <c r="Q226" s="90"/>
      <c r="R226" s="128">
        <v>0.2</v>
      </c>
      <c r="S226" s="129">
        <v>0</v>
      </c>
      <c r="T226" s="130" t="str">
        <f>IF(U226="","","#"&amp;(COUNTIF($U$4:$U$254,"&gt;"&amp;U226)+COUNTIF($U$4:U226,U226)))</f>
        <v>#162</v>
      </c>
      <c r="U226" s="138">
        <v>659300</v>
      </c>
      <c r="V226" s="132">
        <f t="shared" si="25"/>
        <v>470.928571428571</v>
      </c>
      <c r="W226" s="129">
        <v>0</v>
      </c>
      <c r="X226" s="138">
        <v>43953</v>
      </c>
      <c r="Y226" s="132">
        <f t="shared" si="26"/>
        <v>31.395</v>
      </c>
      <c r="Z226" s="146">
        <f t="shared" si="27"/>
        <v>659300</v>
      </c>
      <c r="AA226" s="147">
        <f t="shared" si="28"/>
        <v>0</v>
      </c>
      <c r="AB226" s="135">
        <v>0.67</v>
      </c>
      <c r="AC226" s="136">
        <v>0.12</v>
      </c>
      <c r="AD226" s="137" t="s">
        <v>73</v>
      </c>
      <c r="AE226" s="148">
        <v>0</v>
      </c>
      <c r="AF226" s="139">
        <f t="shared" si="29"/>
        <v>9889.5</v>
      </c>
      <c r="AG226" s="139">
        <f t="shared" si="30"/>
        <v>14127.8571428571</v>
      </c>
      <c r="AH226" s="149" t="s">
        <v>74</v>
      </c>
      <c r="AI226" s="137" t="s">
        <v>73</v>
      </c>
      <c r="AJ226" s="149" t="s">
        <v>74</v>
      </c>
      <c r="AK226" s="137" t="s">
        <v>49</v>
      </c>
      <c r="AL226" s="122" t="s">
        <v>64</v>
      </c>
      <c r="AM226" s="90"/>
      <c r="AN226" s="142">
        <f t="shared" si="31"/>
        <v>2</v>
      </c>
      <c r="AO226" s="125" t="s">
        <v>65</v>
      </c>
      <c r="AP226" s="126" t="s">
        <v>65</v>
      </c>
      <c r="AQ226" s="126" t="s">
        <v>65</v>
      </c>
      <c r="AR226" s="126" t="s">
        <v>65</v>
      </c>
      <c r="AS226" s="126" t="s">
        <v>65</v>
      </c>
      <c r="AT226" s="90"/>
      <c r="BD226" s="90"/>
    </row>
    <row r="227" ht="39" customHeight="1" spans="2:56">
      <c r="B227" s="90"/>
      <c r="C227" s="118" t="s">
        <v>54</v>
      </c>
      <c r="D227" s="92">
        <v>56242</v>
      </c>
      <c r="E227" s="119" t="s">
        <v>846</v>
      </c>
      <c r="F227" s="120" t="str">
        <f t="shared" si="24"/>
        <v>⚠️W1 Non Prioritized ❄️ 🤝 📞 Inactive 💤 Inactive 💤 ✅ 🛠️</v>
      </c>
      <c r="G227" s="121" t="s">
        <v>284</v>
      </c>
      <c r="H227" s="122" t="s">
        <v>57</v>
      </c>
      <c r="I227" s="123" t="s">
        <v>847</v>
      </c>
      <c r="J227" s="122">
        <v>5491157337857</v>
      </c>
      <c r="K227" s="122" t="s">
        <v>848</v>
      </c>
      <c r="L227" s="124" t="s">
        <v>60</v>
      </c>
      <c r="M227" s="124">
        <v>46174</v>
      </c>
      <c r="N227" s="126" t="s">
        <v>71</v>
      </c>
      <c r="O227" s="126" t="s">
        <v>72</v>
      </c>
      <c r="P227" s="127" t="s">
        <v>849</v>
      </c>
      <c r="Q227" s="90"/>
      <c r="R227" s="128">
        <v>0.18</v>
      </c>
      <c r="S227" s="129">
        <v>0</v>
      </c>
      <c r="T227" s="130" t="str">
        <f>IF(U227="","","#"&amp;(COUNTIF($U$4:$U$254,"&gt;"&amp;U227)+COUNTIF($U$4:U227,U227)))</f>
        <v>#222</v>
      </c>
      <c r="U227" s="138">
        <v>439500</v>
      </c>
      <c r="V227" s="132">
        <f t="shared" si="25"/>
        <v>313.928571428571</v>
      </c>
      <c r="W227" s="129">
        <v>0</v>
      </c>
      <c r="X227" s="138">
        <v>62785</v>
      </c>
      <c r="Y227" s="132">
        <f t="shared" si="26"/>
        <v>44.8464285714286</v>
      </c>
      <c r="Z227" s="146">
        <f t="shared" si="27"/>
        <v>439500</v>
      </c>
      <c r="AA227" s="147">
        <f t="shared" si="28"/>
        <v>0</v>
      </c>
      <c r="AB227" s="135">
        <v>0.86</v>
      </c>
      <c r="AC227" s="136">
        <v>0.12</v>
      </c>
      <c r="AD227" s="137" t="s">
        <v>73</v>
      </c>
      <c r="AE227" s="148">
        <v>0</v>
      </c>
      <c r="AF227" s="139">
        <f t="shared" si="29"/>
        <v>6592.5</v>
      </c>
      <c r="AG227" s="139">
        <f t="shared" si="30"/>
        <v>9417.85714285714</v>
      </c>
      <c r="AH227" s="149" t="s">
        <v>74</v>
      </c>
      <c r="AI227" s="137" t="s">
        <v>73</v>
      </c>
      <c r="AJ227" s="149" t="s">
        <v>74</v>
      </c>
      <c r="AK227" s="137" t="s">
        <v>50</v>
      </c>
      <c r="AL227" s="122" t="s">
        <v>160</v>
      </c>
      <c r="AM227" s="90"/>
      <c r="AN227" s="142">
        <f t="shared" si="31"/>
        <v>2</v>
      </c>
      <c r="AO227" s="125" t="s">
        <v>65</v>
      </c>
      <c r="AP227" s="126" t="s">
        <v>65</v>
      </c>
      <c r="AQ227" s="126" t="s">
        <v>65</v>
      </c>
      <c r="AR227" s="126" t="s">
        <v>65</v>
      </c>
      <c r="AS227" s="126" t="s">
        <v>65</v>
      </c>
      <c r="AT227" s="90"/>
      <c r="BD227" s="90"/>
    </row>
    <row r="228" ht="39" customHeight="1" spans="2:56">
      <c r="B228" s="90"/>
      <c r="C228" s="118" t="s">
        <v>54</v>
      </c>
      <c r="D228" s="92">
        <v>76734</v>
      </c>
      <c r="E228" s="119" t="s">
        <v>850</v>
      </c>
      <c r="F228" s="120" t="str">
        <f t="shared" si="24"/>
        <v>✅On Non Prioritized ❄️ 👻 📞 Active 🚀 Active 🚀 👻 🛠️</v>
      </c>
      <c r="G228" s="121" t="s">
        <v>221</v>
      </c>
      <c r="H228" s="122" t="s">
        <v>57</v>
      </c>
      <c r="I228" s="123" t="s">
        <v>851</v>
      </c>
      <c r="J228" s="122">
        <v>541130171987</v>
      </c>
      <c r="K228" s="122" t="s">
        <v>852</v>
      </c>
      <c r="L228" s="124" t="s">
        <v>60</v>
      </c>
      <c r="M228" s="124">
        <v>46001</v>
      </c>
      <c r="N228" s="126" t="s">
        <v>61</v>
      </c>
      <c r="O228" s="126" t="s">
        <v>72</v>
      </c>
      <c r="P228" s="127" t="s">
        <v>853</v>
      </c>
      <c r="Q228" s="90"/>
      <c r="R228" s="128">
        <v>0.22</v>
      </c>
      <c r="S228" s="129">
        <v>0</v>
      </c>
      <c r="T228" s="130" t="str">
        <f>IF(U228="","","#"&amp;(COUNTIF($U$4:$U$254,"&gt;"&amp;U228)+COUNTIF($U$4:U228,U228)))</f>
        <v>#206</v>
      </c>
      <c r="U228" s="138">
        <v>490500</v>
      </c>
      <c r="V228" s="132">
        <f t="shared" si="25"/>
        <v>350.357142857143</v>
      </c>
      <c r="W228" s="129">
        <v>0</v>
      </c>
      <c r="X228" s="138">
        <v>30656</v>
      </c>
      <c r="Y228" s="132">
        <f t="shared" si="26"/>
        <v>21.8971428571429</v>
      </c>
      <c r="Z228" s="146">
        <f t="shared" si="27"/>
        <v>490500</v>
      </c>
      <c r="AA228" s="147">
        <f t="shared" si="28"/>
        <v>0</v>
      </c>
      <c r="AB228" s="135">
        <v>0.69</v>
      </c>
      <c r="AC228" s="136">
        <v>0.1</v>
      </c>
      <c r="AD228" s="137" t="s">
        <v>63</v>
      </c>
      <c r="AE228" s="138">
        <v>10000</v>
      </c>
      <c r="AF228" s="139">
        <f t="shared" si="29"/>
        <v>7357.5</v>
      </c>
      <c r="AG228" s="139">
        <f t="shared" si="30"/>
        <v>10510.7142857143</v>
      </c>
      <c r="AH228" s="140" t="s">
        <v>60</v>
      </c>
      <c r="AI228" s="137" t="s">
        <v>63</v>
      </c>
      <c r="AJ228" s="140" t="s">
        <v>60</v>
      </c>
      <c r="AK228" s="137" t="s">
        <v>49</v>
      </c>
      <c r="AL228" s="122" t="s">
        <v>61</v>
      </c>
      <c r="AM228" s="90"/>
      <c r="AN228" s="142">
        <f t="shared" si="31"/>
        <v>2</v>
      </c>
      <c r="AO228" s="125" t="s">
        <v>65</v>
      </c>
      <c r="AP228" s="126" t="s">
        <v>65</v>
      </c>
      <c r="AQ228" s="126" t="s">
        <v>65</v>
      </c>
      <c r="AR228" s="126" t="s">
        <v>65</v>
      </c>
      <c r="AS228" s="126" t="s">
        <v>65</v>
      </c>
      <c r="AT228" s="90"/>
      <c r="BD228" s="90"/>
    </row>
    <row r="229" ht="39" customHeight="1" spans="2:56">
      <c r="B229" s="90"/>
      <c r="C229" s="118" t="s">
        <v>54</v>
      </c>
      <c r="D229" s="92">
        <v>73333</v>
      </c>
      <c r="E229" s="119" t="s">
        <v>854</v>
      </c>
      <c r="F229" s="120" t="str">
        <f t="shared" si="24"/>
        <v>✅On Non Prioritized ❄️ 👻 📞 Active 🚀 Inactive 💤 ⌛ 🛠️</v>
      </c>
      <c r="G229" s="121" t="s">
        <v>628</v>
      </c>
      <c r="H229" s="122" t="s">
        <v>57</v>
      </c>
      <c r="I229" s="123" t="s">
        <v>629</v>
      </c>
      <c r="J229" s="122">
        <v>5491133488733</v>
      </c>
      <c r="K229" s="122" t="s">
        <v>855</v>
      </c>
      <c r="L229" s="124" t="s">
        <v>60</v>
      </c>
      <c r="M229" s="124">
        <v>46077</v>
      </c>
      <c r="N229" s="126" t="s">
        <v>61</v>
      </c>
      <c r="O229" s="126" t="s">
        <v>72</v>
      </c>
      <c r="P229" s="127"/>
      <c r="Q229" s="90"/>
      <c r="R229" s="128">
        <v>0.25</v>
      </c>
      <c r="S229" s="129">
        <v>0</v>
      </c>
      <c r="T229" s="130" t="str">
        <f>IF(U229="","","#"&amp;(COUNTIF($U$4:$U$254,"&gt;"&amp;U229)+COUNTIF($U$4:U229,U229)))</f>
        <v>#236</v>
      </c>
      <c r="U229" s="138">
        <v>380300</v>
      </c>
      <c r="V229" s="132">
        <f t="shared" si="25"/>
        <v>271.642857142857</v>
      </c>
      <c r="W229" s="129">
        <v>0</v>
      </c>
      <c r="X229" s="138">
        <v>47537</v>
      </c>
      <c r="Y229" s="132">
        <f t="shared" si="26"/>
        <v>33.955</v>
      </c>
      <c r="Z229" s="146">
        <f t="shared" si="27"/>
        <v>380300</v>
      </c>
      <c r="AA229" s="147">
        <f t="shared" si="28"/>
        <v>0</v>
      </c>
      <c r="AB229" s="135">
        <v>0.78</v>
      </c>
      <c r="AC229" s="136">
        <v>0.12</v>
      </c>
      <c r="AD229" s="137" t="s">
        <v>63</v>
      </c>
      <c r="AE229" s="138">
        <v>50000</v>
      </c>
      <c r="AF229" s="139">
        <f t="shared" si="29"/>
        <v>5704.5</v>
      </c>
      <c r="AG229" s="139">
        <f t="shared" si="30"/>
        <v>8149.28571428571</v>
      </c>
      <c r="AH229" s="140" t="s">
        <v>60</v>
      </c>
      <c r="AI229" s="137" t="s">
        <v>73</v>
      </c>
      <c r="AJ229" s="149" t="s">
        <v>74</v>
      </c>
      <c r="AK229" s="137" t="s">
        <v>49</v>
      </c>
      <c r="AL229" s="122" t="s">
        <v>64</v>
      </c>
      <c r="AM229" s="90"/>
      <c r="AN229" s="142">
        <f t="shared" si="31"/>
        <v>2</v>
      </c>
      <c r="AO229" s="125" t="s">
        <v>65</v>
      </c>
      <c r="AP229" s="126" t="s">
        <v>65</v>
      </c>
      <c r="AQ229" s="126" t="s">
        <v>65</v>
      </c>
      <c r="AR229" s="126" t="s">
        <v>65</v>
      </c>
      <c r="AS229" s="126" t="s">
        <v>65</v>
      </c>
      <c r="AT229" s="90"/>
      <c r="BD229" s="90"/>
    </row>
    <row r="230" ht="39" customHeight="1" spans="2:56">
      <c r="B230" s="90"/>
      <c r="C230" s="118" t="s">
        <v>54</v>
      </c>
      <c r="D230" s="92">
        <v>98469</v>
      </c>
      <c r="E230" s="119" t="s">
        <v>856</v>
      </c>
      <c r="F230" s="120" t="str">
        <f t="shared" si="24"/>
        <v>✅On Non Prioritized ❄️ 👻 📞 Inactive 💤 Inactive 💤 ⌛ 🛠️</v>
      </c>
      <c r="G230" s="121" t="s">
        <v>272</v>
      </c>
      <c r="H230" s="122" t="s">
        <v>57</v>
      </c>
      <c r="I230" s="122" t="s">
        <v>857</v>
      </c>
      <c r="J230" s="122">
        <v>5491135599588</v>
      </c>
      <c r="K230" s="122" t="s">
        <v>858</v>
      </c>
      <c r="L230" s="124" t="s">
        <v>60</v>
      </c>
      <c r="M230" s="124">
        <v>46083</v>
      </c>
      <c r="N230" s="126" t="s">
        <v>61</v>
      </c>
      <c r="O230" s="126" t="s">
        <v>72</v>
      </c>
      <c r="P230" s="127"/>
      <c r="Q230" s="90"/>
      <c r="R230" s="128">
        <v>0.18</v>
      </c>
      <c r="S230" s="129">
        <v>0</v>
      </c>
      <c r="T230" s="130" t="str">
        <f>IF(U230="","","#"&amp;(COUNTIF($U$4:$U$254,"&gt;"&amp;U230)+COUNTIF($U$4:U230,U230)))</f>
        <v>#231</v>
      </c>
      <c r="U230" s="138">
        <v>387100</v>
      </c>
      <c r="V230" s="132">
        <f t="shared" si="25"/>
        <v>276.5</v>
      </c>
      <c r="W230" s="129">
        <v>0</v>
      </c>
      <c r="X230" s="138">
        <v>16129</v>
      </c>
      <c r="Y230" s="132">
        <f t="shared" si="26"/>
        <v>11.5207142857143</v>
      </c>
      <c r="Z230" s="146">
        <f t="shared" si="27"/>
        <v>387100</v>
      </c>
      <c r="AA230" s="147">
        <f t="shared" si="28"/>
        <v>0</v>
      </c>
      <c r="AB230" s="135">
        <v>0.5</v>
      </c>
      <c r="AC230" s="136">
        <v>0.17</v>
      </c>
      <c r="AD230" s="137" t="s">
        <v>73</v>
      </c>
      <c r="AE230" s="148">
        <v>0</v>
      </c>
      <c r="AF230" s="139">
        <f t="shared" si="29"/>
        <v>5806.5</v>
      </c>
      <c r="AG230" s="139">
        <f t="shared" si="30"/>
        <v>8295</v>
      </c>
      <c r="AH230" s="149" t="s">
        <v>74</v>
      </c>
      <c r="AI230" s="137" t="s">
        <v>73</v>
      </c>
      <c r="AJ230" s="149" t="s">
        <v>74</v>
      </c>
      <c r="AK230" s="137" t="s">
        <v>49</v>
      </c>
      <c r="AL230" s="122" t="s">
        <v>64</v>
      </c>
      <c r="AM230" s="90"/>
      <c r="AN230" s="142">
        <f t="shared" si="31"/>
        <v>2</v>
      </c>
      <c r="AO230" s="125" t="s">
        <v>65</v>
      </c>
      <c r="AP230" s="126" t="s">
        <v>65</v>
      </c>
      <c r="AQ230" s="126" t="s">
        <v>65</v>
      </c>
      <c r="AR230" s="126" t="s">
        <v>65</v>
      </c>
      <c r="AS230" s="126" t="s">
        <v>65</v>
      </c>
      <c r="AT230" s="90"/>
      <c r="BD230" s="90"/>
    </row>
    <row r="231" ht="39" customHeight="1" spans="2:56">
      <c r="B231" s="90"/>
      <c r="C231" s="118" t="s">
        <v>54</v>
      </c>
      <c r="D231" s="92">
        <v>90491</v>
      </c>
      <c r="E231" s="119" t="s">
        <v>859</v>
      </c>
      <c r="F231" s="120" t="str">
        <f t="shared" si="24"/>
        <v>✅On Non Prioritized ❄️ 👻 📞 Inactive 💤 Inactive 💤 👻 🛠️</v>
      </c>
      <c r="G231" s="121" t="s">
        <v>860</v>
      </c>
      <c r="H231" s="122" t="s">
        <v>57</v>
      </c>
      <c r="I231" s="123" t="s">
        <v>861</v>
      </c>
      <c r="J231" s="122">
        <v>5491136327000</v>
      </c>
      <c r="K231" s="122" t="s">
        <v>862</v>
      </c>
      <c r="L231" s="124" t="s">
        <v>60</v>
      </c>
      <c r="M231" s="124">
        <v>46072</v>
      </c>
      <c r="N231" s="126" t="s">
        <v>61</v>
      </c>
      <c r="O231" s="126" t="s">
        <v>72</v>
      </c>
      <c r="P231" s="127" t="s">
        <v>863</v>
      </c>
      <c r="Q231" s="90"/>
      <c r="R231" s="128">
        <v>0.2</v>
      </c>
      <c r="S231" s="129">
        <v>0</v>
      </c>
      <c r="T231" s="130" t="str">
        <f>IF(U231="","","#"&amp;(COUNTIF($U$4:$U$254,"&gt;"&amp;U231)+COUNTIF($U$4:U231,U231)))</f>
        <v>#172</v>
      </c>
      <c r="U231" s="138">
        <v>592000</v>
      </c>
      <c r="V231" s="132">
        <f t="shared" si="25"/>
        <v>422.857142857143</v>
      </c>
      <c r="W231" s="129">
        <v>0</v>
      </c>
      <c r="X231" s="138">
        <v>29600</v>
      </c>
      <c r="Y231" s="132">
        <f t="shared" si="26"/>
        <v>21.1428571428571</v>
      </c>
      <c r="Z231" s="146">
        <f t="shared" si="27"/>
        <v>592000</v>
      </c>
      <c r="AA231" s="147">
        <f t="shared" si="28"/>
        <v>0</v>
      </c>
      <c r="AB231" s="135">
        <v>0.5</v>
      </c>
      <c r="AC231" s="136">
        <v>0.08</v>
      </c>
      <c r="AD231" s="137" t="s">
        <v>73</v>
      </c>
      <c r="AE231" s="148">
        <v>0</v>
      </c>
      <c r="AF231" s="139">
        <f t="shared" si="29"/>
        <v>8880</v>
      </c>
      <c r="AG231" s="139">
        <f t="shared" si="30"/>
        <v>12685.7142857143</v>
      </c>
      <c r="AH231" s="149" t="s">
        <v>74</v>
      </c>
      <c r="AI231" s="137" t="s">
        <v>73</v>
      </c>
      <c r="AJ231" s="149" t="s">
        <v>74</v>
      </c>
      <c r="AK231" s="137" t="s">
        <v>49</v>
      </c>
      <c r="AL231" s="122" t="s">
        <v>61</v>
      </c>
      <c r="AM231" s="90"/>
      <c r="AN231" s="142">
        <f t="shared" si="31"/>
        <v>2</v>
      </c>
      <c r="AO231" s="125" t="s">
        <v>65</v>
      </c>
      <c r="AP231" s="126" t="s">
        <v>65</v>
      </c>
      <c r="AQ231" s="126" t="s">
        <v>65</v>
      </c>
      <c r="AR231" s="126" t="s">
        <v>65</v>
      </c>
      <c r="AS231" s="126" t="s">
        <v>65</v>
      </c>
      <c r="AT231" s="90"/>
      <c r="BD231" s="90"/>
    </row>
    <row r="232" ht="39" customHeight="1" spans="2:56">
      <c r="B232" s="90"/>
      <c r="C232" s="118" t="s">
        <v>54</v>
      </c>
      <c r="D232" s="92">
        <v>77242</v>
      </c>
      <c r="E232" s="119" t="s">
        <v>864</v>
      </c>
      <c r="F232" s="120" t="str">
        <f t="shared" si="24"/>
        <v>✅On Non Prioritized ❄️ 👻 📞 Inactive 💤 Inactive 💤 ⌛ 🛠️</v>
      </c>
      <c r="G232" s="121" t="s">
        <v>225</v>
      </c>
      <c r="H232" s="122" t="s">
        <v>57</v>
      </c>
      <c r="I232" s="123" t="s">
        <v>865</v>
      </c>
      <c r="J232" s="122">
        <v>5491138559048</v>
      </c>
      <c r="K232" s="122" t="s">
        <v>866</v>
      </c>
      <c r="L232" s="124" t="s">
        <v>60</v>
      </c>
      <c r="M232" s="124">
        <v>45996</v>
      </c>
      <c r="N232" s="126" t="s">
        <v>61</v>
      </c>
      <c r="O232" s="126" t="s">
        <v>72</v>
      </c>
      <c r="P232" s="127"/>
      <c r="Q232" s="90"/>
      <c r="R232" s="128">
        <v>0.2</v>
      </c>
      <c r="S232" s="129">
        <v>0</v>
      </c>
      <c r="T232" s="130" t="str">
        <f>IF(U232="","","#"&amp;(COUNTIF($U$4:$U$254,"&gt;"&amp;U232)+COUNTIF($U$4:U232,U232)))</f>
        <v>#247</v>
      </c>
      <c r="U232" s="138">
        <v>297300</v>
      </c>
      <c r="V232" s="132">
        <f t="shared" si="25"/>
        <v>212.357142857143</v>
      </c>
      <c r="W232" s="129">
        <v>0</v>
      </c>
      <c r="X232" s="138">
        <v>27027</v>
      </c>
      <c r="Y232" s="132">
        <f t="shared" si="26"/>
        <v>19.305</v>
      </c>
      <c r="Z232" s="146">
        <f t="shared" si="27"/>
        <v>297300</v>
      </c>
      <c r="AA232" s="147">
        <f t="shared" si="28"/>
        <v>0</v>
      </c>
      <c r="AB232" s="135">
        <v>0.73</v>
      </c>
      <c r="AC232" s="136">
        <v>0.16</v>
      </c>
      <c r="AD232" s="137" t="s">
        <v>73</v>
      </c>
      <c r="AE232" s="148">
        <v>0</v>
      </c>
      <c r="AF232" s="139">
        <f t="shared" si="29"/>
        <v>4459.5</v>
      </c>
      <c r="AG232" s="139">
        <f t="shared" si="30"/>
        <v>6370.71428571429</v>
      </c>
      <c r="AH232" s="149" t="s">
        <v>74</v>
      </c>
      <c r="AI232" s="137" t="s">
        <v>73</v>
      </c>
      <c r="AJ232" s="149" t="s">
        <v>74</v>
      </c>
      <c r="AK232" s="137" t="s">
        <v>49</v>
      </c>
      <c r="AL232" s="122" t="s">
        <v>64</v>
      </c>
      <c r="AM232" s="90"/>
      <c r="AN232" s="142">
        <f t="shared" si="31"/>
        <v>2</v>
      </c>
      <c r="AO232" s="125" t="s">
        <v>65</v>
      </c>
      <c r="AP232" s="126" t="s">
        <v>65</v>
      </c>
      <c r="AQ232" s="126" t="s">
        <v>65</v>
      </c>
      <c r="AR232" s="126" t="s">
        <v>65</v>
      </c>
      <c r="AS232" s="126" t="s">
        <v>65</v>
      </c>
      <c r="AT232" s="90"/>
      <c r="BD232" s="90"/>
    </row>
    <row r="233" ht="52" customHeight="1" spans="2:56">
      <c r="B233" s="90"/>
      <c r="C233" s="118" t="s">
        <v>54</v>
      </c>
      <c r="D233" s="92">
        <v>71769</v>
      </c>
      <c r="E233" s="119" t="s">
        <v>867</v>
      </c>
      <c r="F233" s="120" t="str">
        <f t="shared" si="24"/>
        <v>✅On Non Prioritized ❄️ 👻 📞 Inactive 💤 Inactive 💤 ⌛ 🛠️</v>
      </c>
      <c r="G233" s="121" t="s">
        <v>868</v>
      </c>
      <c r="H233" s="122" t="s">
        <v>57</v>
      </c>
      <c r="I233" s="123" t="s">
        <v>869</v>
      </c>
      <c r="J233" s="122">
        <v>5493515917624</v>
      </c>
      <c r="K233" s="122" t="s">
        <v>870</v>
      </c>
      <c r="L233" s="124" t="s">
        <v>60</v>
      </c>
      <c r="M233" s="124">
        <v>46140</v>
      </c>
      <c r="N233" s="126" t="s">
        <v>61</v>
      </c>
      <c r="O233" s="126" t="s">
        <v>72</v>
      </c>
      <c r="P233" s="127"/>
      <c r="Q233" s="90"/>
      <c r="R233" s="128">
        <v>0.22</v>
      </c>
      <c r="S233" s="129">
        <v>0</v>
      </c>
      <c r="T233" s="130" t="str">
        <f>IF(U233="","","#"&amp;(COUNTIF($U$4:$U$254,"&gt;"&amp;U233)+COUNTIF($U$4:U233,U233)))</f>
        <v>#210</v>
      </c>
      <c r="U233" s="138">
        <v>475542</v>
      </c>
      <c r="V233" s="132">
        <f t="shared" si="25"/>
        <v>339.672857142857</v>
      </c>
      <c r="W233" s="129">
        <v>0</v>
      </c>
      <c r="X233" s="138">
        <v>14860</v>
      </c>
      <c r="Y233" s="132">
        <f t="shared" si="26"/>
        <v>10.6142857142857</v>
      </c>
      <c r="Z233" s="146">
        <f t="shared" si="27"/>
        <v>475542</v>
      </c>
      <c r="AA233" s="147">
        <f t="shared" si="28"/>
        <v>0</v>
      </c>
      <c r="AB233" s="135">
        <v>0.31</v>
      </c>
      <c r="AC233" s="136">
        <v>0.12</v>
      </c>
      <c r="AD233" s="137" t="s">
        <v>73</v>
      </c>
      <c r="AE233" s="148">
        <v>0</v>
      </c>
      <c r="AF233" s="139">
        <f t="shared" si="29"/>
        <v>7133.13</v>
      </c>
      <c r="AG233" s="139">
        <f t="shared" si="30"/>
        <v>10190.1857142857</v>
      </c>
      <c r="AH233" s="149" t="s">
        <v>74</v>
      </c>
      <c r="AI233" s="137" t="s">
        <v>73</v>
      </c>
      <c r="AJ233" s="149" t="s">
        <v>74</v>
      </c>
      <c r="AK233" s="137" t="s">
        <v>49</v>
      </c>
      <c r="AL233" s="122" t="s">
        <v>64</v>
      </c>
      <c r="AM233" s="90"/>
      <c r="AN233" s="142">
        <f t="shared" si="31"/>
        <v>2</v>
      </c>
      <c r="AO233" s="125" t="s">
        <v>65</v>
      </c>
      <c r="AP233" s="126" t="s">
        <v>65</v>
      </c>
      <c r="AQ233" s="126" t="s">
        <v>65</v>
      </c>
      <c r="AR233" s="126" t="s">
        <v>65</v>
      </c>
      <c r="AS233" s="126" t="s">
        <v>65</v>
      </c>
      <c r="AT233" s="90"/>
      <c r="BD233" s="90"/>
    </row>
    <row r="234" ht="39" customHeight="1" spans="2:56">
      <c r="B234" s="90"/>
      <c r="C234" s="118" t="s">
        <v>54</v>
      </c>
      <c r="D234" s="92">
        <v>95224</v>
      </c>
      <c r="E234" s="119" t="s">
        <v>871</v>
      </c>
      <c r="F234" s="120" t="str">
        <f t="shared" si="24"/>
        <v>✅On Non Prioritized ❄️ 👻 📞 Inactive 💤 Active 🚀 ⌛ 🛠️</v>
      </c>
      <c r="G234" s="121" t="s">
        <v>241</v>
      </c>
      <c r="H234" s="122" t="s">
        <v>57</v>
      </c>
      <c r="I234" s="123" t="s">
        <v>872</v>
      </c>
      <c r="J234" s="122">
        <v>541142921677</v>
      </c>
      <c r="K234" s="122" t="s">
        <v>873</v>
      </c>
      <c r="L234" s="124" t="s">
        <v>60</v>
      </c>
      <c r="M234" s="179" t="s">
        <v>874</v>
      </c>
      <c r="N234" s="126" t="s">
        <v>61</v>
      </c>
      <c r="O234" s="126" t="s">
        <v>72</v>
      </c>
      <c r="P234" s="127"/>
      <c r="Q234" s="90"/>
      <c r="R234" s="128">
        <v>0.2</v>
      </c>
      <c r="S234" s="129">
        <v>0</v>
      </c>
      <c r="T234" s="130" t="str">
        <f>IF(U234="","","#"&amp;(COUNTIF($U$4:$U$254,"&gt;"&amp;U234)+COUNTIF($U$4:U234,U234)))</f>
        <v>#170</v>
      </c>
      <c r="U234" s="138">
        <v>595580</v>
      </c>
      <c r="V234" s="132">
        <f t="shared" si="25"/>
        <v>425.414285714286</v>
      </c>
      <c r="W234" s="129">
        <v>0</v>
      </c>
      <c r="X234" s="138">
        <v>19212</v>
      </c>
      <c r="Y234" s="132">
        <f t="shared" si="26"/>
        <v>13.7228571428571</v>
      </c>
      <c r="Z234" s="146">
        <f t="shared" si="27"/>
        <v>595580</v>
      </c>
      <c r="AA234" s="147">
        <f t="shared" si="28"/>
        <v>0</v>
      </c>
      <c r="AB234" s="135">
        <v>0.58</v>
      </c>
      <c r="AC234" s="136">
        <v>0.25</v>
      </c>
      <c r="AD234" s="137" t="s">
        <v>73</v>
      </c>
      <c r="AE234" s="148">
        <v>0</v>
      </c>
      <c r="AF234" s="139">
        <f t="shared" si="29"/>
        <v>8933.7</v>
      </c>
      <c r="AG234" s="139">
        <f t="shared" si="30"/>
        <v>12762.4285714286</v>
      </c>
      <c r="AH234" s="149" t="s">
        <v>74</v>
      </c>
      <c r="AI234" s="137" t="s">
        <v>63</v>
      </c>
      <c r="AJ234" s="140" t="s">
        <v>60</v>
      </c>
      <c r="AK234" s="137" t="s">
        <v>49</v>
      </c>
      <c r="AL234" s="122" t="s">
        <v>64</v>
      </c>
      <c r="AM234" s="90"/>
      <c r="AN234" s="142">
        <f t="shared" si="31"/>
        <v>2</v>
      </c>
      <c r="AO234" s="125" t="s">
        <v>65</v>
      </c>
      <c r="AP234" s="126" t="s">
        <v>65</v>
      </c>
      <c r="AQ234" s="126" t="s">
        <v>65</v>
      </c>
      <c r="AR234" s="126" t="s">
        <v>65</v>
      </c>
      <c r="AS234" s="126" t="s">
        <v>65</v>
      </c>
      <c r="AT234" s="90"/>
      <c r="BD234" s="90"/>
    </row>
    <row r="235" ht="39" customHeight="1" spans="2:56">
      <c r="B235" s="90"/>
      <c r="C235" s="118" t="s">
        <v>54</v>
      </c>
      <c r="D235" s="92">
        <v>96175</v>
      </c>
      <c r="E235" s="119" t="s">
        <v>875</v>
      </c>
      <c r="F235" s="120" t="str">
        <f t="shared" si="24"/>
        <v>✅On Non Prioritized ❄️ 👻 📞 Active 🚀 Active 🚀 ⌛ 🛠️</v>
      </c>
      <c r="G235" s="121" t="s">
        <v>107</v>
      </c>
      <c r="H235" s="122" t="s">
        <v>57</v>
      </c>
      <c r="I235" s="123" t="s">
        <v>876</v>
      </c>
      <c r="J235" s="122">
        <v>5491132753061</v>
      </c>
      <c r="K235" s="122" t="s">
        <v>60</v>
      </c>
      <c r="L235" s="124" t="s">
        <v>60</v>
      </c>
      <c r="M235" s="124">
        <v>46112</v>
      </c>
      <c r="N235" s="126" t="s">
        <v>61</v>
      </c>
      <c r="O235" s="126" t="s">
        <v>72</v>
      </c>
      <c r="P235" s="127"/>
      <c r="Q235" s="90"/>
      <c r="R235" s="128">
        <v>0.25</v>
      </c>
      <c r="S235" s="129">
        <v>0</v>
      </c>
      <c r="T235" s="130" t="str">
        <f>IF(U235="","","#"&amp;(COUNTIF($U$4:$U$254,"&gt;"&amp;U235)+COUNTIF($U$4:U235,U235)))</f>
        <v>#242</v>
      </c>
      <c r="U235" s="138">
        <v>344880</v>
      </c>
      <c r="V235" s="132">
        <f t="shared" si="25"/>
        <v>246.342857142857</v>
      </c>
      <c r="W235" s="129">
        <v>0</v>
      </c>
      <c r="X235" s="138">
        <v>14994</v>
      </c>
      <c r="Y235" s="132">
        <f t="shared" si="26"/>
        <v>10.71</v>
      </c>
      <c r="Z235" s="146">
        <f t="shared" si="27"/>
        <v>344880</v>
      </c>
      <c r="AA235" s="147">
        <f t="shared" si="28"/>
        <v>0</v>
      </c>
      <c r="AB235" s="135">
        <v>0.78</v>
      </c>
      <c r="AC235" s="136">
        <v>0.2</v>
      </c>
      <c r="AD235" s="137" t="s">
        <v>63</v>
      </c>
      <c r="AE235" s="138">
        <v>206</v>
      </c>
      <c r="AF235" s="139">
        <f t="shared" si="29"/>
        <v>5173.2</v>
      </c>
      <c r="AG235" s="139">
        <f t="shared" si="30"/>
        <v>7390.28571428571</v>
      </c>
      <c r="AH235" s="140" t="s">
        <v>60</v>
      </c>
      <c r="AI235" s="137" t="s">
        <v>63</v>
      </c>
      <c r="AJ235" s="140" t="s">
        <v>60</v>
      </c>
      <c r="AK235" s="137" t="s">
        <v>49</v>
      </c>
      <c r="AL235" s="122" t="s">
        <v>64</v>
      </c>
      <c r="AM235" s="90"/>
      <c r="AN235" s="142">
        <f t="shared" si="31"/>
        <v>2</v>
      </c>
      <c r="AO235" s="125" t="s">
        <v>65</v>
      </c>
      <c r="AP235" s="126" t="s">
        <v>65</v>
      </c>
      <c r="AQ235" s="126" t="s">
        <v>65</v>
      </c>
      <c r="AR235" s="126" t="s">
        <v>65</v>
      </c>
      <c r="AS235" s="126" t="s">
        <v>65</v>
      </c>
      <c r="AT235" s="90"/>
      <c r="BD235" s="90"/>
    </row>
    <row r="236" ht="39" customHeight="1" spans="2:56">
      <c r="B236" s="90"/>
      <c r="C236" s="118" t="s">
        <v>54</v>
      </c>
      <c r="D236" s="92">
        <v>84831</v>
      </c>
      <c r="E236" s="119" t="s">
        <v>877</v>
      </c>
      <c r="F236" s="120" t="str">
        <f t="shared" si="24"/>
        <v>✅On Non Prioritized ❄️ 👻 📞 Active 🚀 Active 🚀 👻 🛠️</v>
      </c>
      <c r="G236" s="121" t="s">
        <v>67</v>
      </c>
      <c r="H236" s="122" t="s">
        <v>57</v>
      </c>
      <c r="I236" s="123" t="s">
        <v>878</v>
      </c>
      <c r="J236" s="122">
        <v>5491124097135</v>
      </c>
      <c r="K236" s="122" t="s">
        <v>879</v>
      </c>
      <c r="L236" s="124" t="s">
        <v>60</v>
      </c>
      <c r="M236" s="124">
        <v>46111</v>
      </c>
      <c r="N236" s="126" t="s">
        <v>61</v>
      </c>
      <c r="O236" s="126" t="s">
        <v>72</v>
      </c>
      <c r="P236" s="127" t="s">
        <v>880</v>
      </c>
      <c r="Q236" s="90"/>
      <c r="R236" s="128">
        <v>0.21</v>
      </c>
      <c r="S236" s="129">
        <v>0</v>
      </c>
      <c r="T236" s="130" t="str">
        <f>IF(U236="","","#"&amp;(COUNTIF($U$4:$U$254,"&gt;"&amp;U236)+COUNTIF($U$4:U236,U236)))</f>
        <v>#244</v>
      </c>
      <c r="U236" s="138">
        <v>327550</v>
      </c>
      <c r="V236" s="132">
        <f t="shared" si="25"/>
        <v>233.964285714286</v>
      </c>
      <c r="W236" s="129">
        <v>0</v>
      </c>
      <c r="X236" s="138">
        <v>12598</v>
      </c>
      <c r="Y236" s="132">
        <f t="shared" si="26"/>
        <v>8.99857142857143</v>
      </c>
      <c r="Z236" s="146">
        <f t="shared" si="27"/>
        <v>327550</v>
      </c>
      <c r="AA236" s="147">
        <f t="shared" si="28"/>
        <v>0</v>
      </c>
      <c r="AB236" s="135">
        <v>0.42</v>
      </c>
      <c r="AC236" s="136">
        <v>0.18</v>
      </c>
      <c r="AD236" s="137" t="s">
        <v>63</v>
      </c>
      <c r="AE236" s="138">
        <v>5000</v>
      </c>
      <c r="AF236" s="139">
        <f t="shared" si="29"/>
        <v>4913.25</v>
      </c>
      <c r="AG236" s="139">
        <f t="shared" si="30"/>
        <v>7018.92857142857</v>
      </c>
      <c r="AH236" s="140" t="s">
        <v>60</v>
      </c>
      <c r="AI236" s="137" t="s">
        <v>63</v>
      </c>
      <c r="AJ236" s="140" t="s">
        <v>60</v>
      </c>
      <c r="AK236" s="137" t="s">
        <v>49</v>
      </c>
      <c r="AL236" s="122" t="s">
        <v>61</v>
      </c>
      <c r="AM236" s="90"/>
      <c r="AN236" s="142">
        <f t="shared" si="31"/>
        <v>2</v>
      </c>
      <c r="AO236" s="125" t="s">
        <v>65</v>
      </c>
      <c r="AP236" s="126" t="s">
        <v>65</v>
      </c>
      <c r="AQ236" s="126" t="s">
        <v>65</v>
      </c>
      <c r="AR236" s="126" t="s">
        <v>65</v>
      </c>
      <c r="AS236" s="126" t="s">
        <v>65</v>
      </c>
      <c r="AT236" s="90"/>
      <c r="BD236" s="90"/>
    </row>
    <row r="237" ht="39" customHeight="1" spans="2:56">
      <c r="B237" s="90"/>
      <c r="C237" s="118" t="s">
        <v>54</v>
      </c>
      <c r="D237" s="92">
        <v>29464</v>
      </c>
      <c r="E237" s="119" t="s">
        <v>881</v>
      </c>
      <c r="F237" s="120" t="str">
        <f t="shared" si="24"/>
        <v>✅On Non Prioritized ❄️ 👻 📞 Inactive 💤 Inactive 💤 ⌛ 🛠️</v>
      </c>
      <c r="G237" s="121" t="s">
        <v>225</v>
      </c>
      <c r="H237" s="122" t="s">
        <v>57</v>
      </c>
      <c r="I237" s="123" t="s">
        <v>882</v>
      </c>
      <c r="J237" s="122">
        <v>5491169607771</v>
      </c>
      <c r="K237" s="122" t="s">
        <v>883</v>
      </c>
      <c r="L237" s="124" t="s">
        <v>60</v>
      </c>
      <c r="M237" s="124">
        <v>46101</v>
      </c>
      <c r="N237" s="126" t="s">
        <v>61</v>
      </c>
      <c r="O237" s="126" t="s">
        <v>72</v>
      </c>
      <c r="P237" s="127"/>
      <c r="Q237" s="90"/>
      <c r="R237" s="128">
        <v>0.2</v>
      </c>
      <c r="S237" s="129">
        <v>0</v>
      </c>
      <c r="T237" s="130" t="str">
        <f>IF(U237="","","#"&amp;(COUNTIF($U$4:$U$254,"&gt;"&amp;U237)+COUNTIF($U$4:U237,U237)))</f>
        <v>#220</v>
      </c>
      <c r="U237" s="138">
        <v>444000</v>
      </c>
      <c r="V237" s="132">
        <f t="shared" si="25"/>
        <v>317.142857142857</v>
      </c>
      <c r="W237" s="129">
        <v>0</v>
      </c>
      <c r="X237" s="138">
        <v>24666</v>
      </c>
      <c r="Y237" s="132">
        <f t="shared" si="26"/>
        <v>17.6185714285714</v>
      </c>
      <c r="Z237" s="146">
        <f t="shared" si="27"/>
        <v>444000</v>
      </c>
      <c r="AA237" s="147">
        <f t="shared" si="28"/>
        <v>0</v>
      </c>
      <c r="AB237" s="135">
        <v>0.61</v>
      </c>
      <c r="AC237" s="136">
        <v>0.17</v>
      </c>
      <c r="AD237" s="137" t="s">
        <v>73</v>
      </c>
      <c r="AE237" s="148">
        <v>0</v>
      </c>
      <c r="AF237" s="139">
        <f t="shared" si="29"/>
        <v>6660</v>
      </c>
      <c r="AG237" s="139">
        <f t="shared" si="30"/>
        <v>9514.28571428572</v>
      </c>
      <c r="AH237" s="149" t="s">
        <v>74</v>
      </c>
      <c r="AI237" s="137" t="s">
        <v>73</v>
      </c>
      <c r="AJ237" s="149" t="s">
        <v>74</v>
      </c>
      <c r="AK237" s="137" t="s">
        <v>49</v>
      </c>
      <c r="AL237" s="122" t="s">
        <v>64</v>
      </c>
      <c r="AM237" s="90"/>
      <c r="AN237" s="142">
        <f t="shared" si="31"/>
        <v>2</v>
      </c>
      <c r="AO237" s="125" t="s">
        <v>65</v>
      </c>
      <c r="AP237" s="126" t="s">
        <v>65</v>
      </c>
      <c r="AQ237" s="126" t="s">
        <v>65</v>
      </c>
      <c r="AR237" s="126" t="s">
        <v>65</v>
      </c>
      <c r="AS237" s="126" t="s">
        <v>65</v>
      </c>
      <c r="AT237" s="90"/>
      <c r="BD237" s="90"/>
    </row>
    <row r="238" ht="39" customHeight="1" spans="2:56">
      <c r="B238" s="90"/>
      <c r="C238" s="118" t="s">
        <v>54</v>
      </c>
      <c r="D238" s="92">
        <v>5570</v>
      </c>
      <c r="E238" s="119" t="s">
        <v>884</v>
      </c>
      <c r="F238" s="120" t="str">
        <f t="shared" si="24"/>
        <v>✅On Non Prioritized ❄️ 🤝 📞 Active 🚀 Inactive 💤 👻 🛠️</v>
      </c>
      <c r="G238" s="121" t="s">
        <v>885</v>
      </c>
      <c r="H238" s="122" t="s">
        <v>57</v>
      </c>
      <c r="I238" s="123" t="s">
        <v>886</v>
      </c>
      <c r="J238" s="122">
        <v>5491151634983</v>
      </c>
      <c r="K238" s="122" t="s">
        <v>887</v>
      </c>
      <c r="L238" s="124" t="s">
        <v>60</v>
      </c>
      <c r="M238" s="124">
        <v>46157</v>
      </c>
      <c r="N238" s="126" t="s">
        <v>71</v>
      </c>
      <c r="O238" s="126" t="s">
        <v>72</v>
      </c>
      <c r="P238" s="127"/>
      <c r="Q238" s="90"/>
      <c r="R238" s="128">
        <v>0.21</v>
      </c>
      <c r="S238" s="129">
        <v>0</v>
      </c>
      <c r="T238" s="130" t="str">
        <f>IF(U238="","","#"&amp;(COUNTIF($U$4:$U$254,"&gt;"&amp;U238)+COUNTIF($U$4:U238,U238)))</f>
        <v>#223</v>
      </c>
      <c r="U238" s="138">
        <v>431550</v>
      </c>
      <c r="V238" s="132">
        <f t="shared" si="25"/>
        <v>308.25</v>
      </c>
      <c r="W238" s="129">
        <v>0</v>
      </c>
      <c r="X238" s="138">
        <v>21577</v>
      </c>
      <c r="Y238" s="132">
        <f t="shared" si="26"/>
        <v>15.4121428571429</v>
      </c>
      <c r="Z238" s="146">
        <f t="shared" si="27"/>
        <v>431550</v>
      </c>
      <c r="AA238" s="147">
        <f t="shared" si="28"/>
        <v>0</v>
      </c>
      <c r="AB238" s="135">
        <v>0.57</v>
      </c>
      <c r="AC238" s="136">
        <v>0.08</v>
      </c>
      <c r="AD238" s="137" t="s">
        <v>63</v>
      </c>
      <c r="AE238" s="138">
        <v>170000</v>
      </c>
      <c r="AF238" s="139">
        <f t="shared" si="29"/>
        <v>6473.25</v>
      </c>
      <c r="AG238" s="139">
        <f t="shared" si="30"/>
        <v>9247.5</v>
      </c>
      <c r="AH238" s="140" t="s">
        <v>60</v>
      </c>
      <c r="AI238" s="137" t="s">
        <v>73</v>
      </c>
      <c r="AJ238" s="149" t="s">
        <v>74</v>
      </c>
      <c r="AK238" s="137" t="s">
        <v>49</v>
      </c>
      <c r="AL238" s="122" t="s">
        <v>61</v>
      </c>
      <c r="AM238" s="90"/>
      <c r="AN238" s="142">
        <f t="shared" si="31"/>
        <v>2</v>
      </c>
      <c r="AO238" s="125" t="s">
        <v>65</v>
      </c>
      <c r="AP238" s="126" t="s">
        <v>65</v>
      </c>
      <c r="AQ238" s="126" t="s">
        <v>65</v>
      </c>
      <c r="AR238" s="126" t="s">
        <v>65</v>
      </c>
      <c r="AS238" s="126" t="s">
        <v>65</v>
      </c>
      <c r="AT238" s="90"/>
      <c r="BD238" s="90"/>
    </row>
    <row r="239" ht="39" customHeight="1" spans="2:56">
      <c r="B239" s="90"/>
      <c r="C239" s="118" t="s">
        <v>54</v>
      </c>
      <c r="D239" s="92">
        <v>64166</v>
      </c>
      <c r="E239" s="119" t="s">
        <v>888</v>
      </c>
      <c r="F239" s="120" t="str">
        <f t="shared" si="24"/>
        <v>✅On Non Prioritized ❄️ 👻 📞 Inactive 💤 Inactive 💤 👻 🛠️</v>
      </c>
      <c r="G239" s="121" t="s">
        <v>889</v>
      </c>
      <c r="H239" s="122" t="s">
        <v>57</v>
      </c>
      <c r="I239" s="123" t="s">
        <v>890</v>
      </c>
      <c r="J239" s="122">
        <v>5491122407314</v>
      </c>
      <c r="K239" s="122" t="s">
        <v>891</v>
      </c>
      <c r="L239" s="124" t="s">
        <v>60</v>
      </c>
      <c r="M239" s="124">
        <v>46034</v>
      </c>
      <c r="N239" s="126" t="s">
        <v>61</v>
      </c>
      <c r="O239" s="126" t="s">
        <v>72</v>
      </c>
      <c r="P239" s="127" t="s">
        <v>892</v>
      </c>
      <c r="Q239" s="90"/>
      <c r="R239" s="128">
        <v>0.2</v>
      </c>
      <c r="S239" s="129">
        <v>0</v>
      </c>
      <c r="T239" s="130" t="str">
        <f>IF(U239="","","#"&amp;(COUNTIF($U$4:$U$254,"&gt;"&amp;U239)+COUNTIF($U$4:U239,U239)))</f>
        <v>#230</v>
      </c>
      <c r="U239" s="138">
        <v>391515</v>
      </c>
      <c r="V239" s="132">
        <f t="shared" si="25"/>
        <v>279.653571428571</v>
      </c>
      <c r="W239" s="129">
        <v>0</v>
      </c>
      <c r="X239" s="138">
        <v>16313</v>
      </c>
      <c r="Y239" s="132">
        <f t="shared" si="26"/>
        <v>11.6521428571429</v>
      </c>
      <c r="Z239" s="146">
        <f t="shared" si="27"/>
        <v>391515</v>
      </c>
      <c r="AA239" s="147">
        <f t="shared" si="28"/>
        <v>0</v>
      </c>
      <c r="AB239" s="135">
        <v>0.68</v>
      </c>
      <c r="AC239" s="136">
        <v>0.05</v>
      </c>
      <c r="AD239" s="137" t="s">
        <v>73</v>
      </c>
      <c r="AE239" s="148">
        <v>0</v>
      </c>
      <c r="AF239" s="139">
        <f t="shared" si="29"/>
        <v>5872.725</v>
      </c>
      <c r="AG239" s="139">
        <f t="shared" si="30"/>
        <v>8389.60714285714</v>
      </c>
      <c r="AH239" s="149" t="s">
        <v>74</v>
      </c>
      <c r="AI239" s="137" t="s">
        <v>73</v>
      </c>
      <c r="AJ239" s="149" t="s">
        <v>74</v>
      </c>
      <c r="AK239" s="137" t="s">
        <v>49</v>
      </c>
      <c r="AL239" s="122" t="s">
        <v>61</v>
      </c>
      <c r="AM239" s="90"/>
      <c r="AN239" s="142">
        <f t="shared" si="31"/>
        <v>2</v>
      </c>
      <c r="AO239" s="125" t="s">
        <v>65</v>
      </c>
      <c r="AP239" s="126" t="s">
        <v>65</v>
      </c>
      <c r="AQ239" s="126" t="s">
        <v>65</v>
      </c>
      <c r="AR239" s="126" t="s">
        <v>65</v>
      </c>
      <c r="AS239" s="126" t="s">
        <v>65</v>
      </c>
      <c r="AT239" s="90"/>
      <c r="BD239" s="90"/>
    </row>
    <row r="240" ht="39" customHeight="1" spans="2:56">
      <c r="B240" s="90"/>
      <c r="C240" s="118" t="s">
        <v>54</v>
      </c>
      <c r="D240" s="92">
        <v>83210</v>
      </c>
      <c r="E240" s="119" t="s">
        <v>893</v>
      </c>
      <c r="F240" s="120" t="str">
        <f t="shared" si="24"/>
        <v>✅On Non Prioritized ❄️ 👻 📞 Active 🚀 Inactive 💤 ⌛ 🛠️</v>
      </c>
      <c r="G240" s="121" t="s">
        <v>894</v>
      </c>
      <c r="H240" s="122" t="s">
        <v>57</v>
      </c>
      <c r="I240" s="122" t="s">
        <v>895</v>
      </c>
      <c r="J240" s="122">
        <v>5491149159427</v>
      </c>
      <c r="K240" s="122" t="s">
        <v>896</v>
      </c>
      <c r="L240" s="124" t="s">
        <v>60</v>
      </c>
      <c r="M240" s="124">
        <v>46007</v>
      </c>
      <c r="N240" s="126" t="s">
        <v>61</v>
      </c>
      <c r="O240" s="126" t="s">
        <v>72</v>
      </c>
      <c r="P240" s="127"/>
      <c r="Q240" s="90"/>
      <c r="R240" s="128">
        <v>0.21</v>
      </c>
      <c r="S240" s="129">
        <v>0</v>
      </c>
      <c r="T240" s="130" t="str">
        <f>IF(U240="","","#"&amp;(COUNTIF($U$4:$U$254,"&gt;"&amp;U240)+COUNTIF($U$4:U240,U240)))</f>
        <v>#194</v>
      </c>
      <c r="U240" s="138">
        <v>520500</v>
      </c>
      <c r="V240" s="132">
        <f t="shared" si="25"/>
        <v>371.785714285714</v>
      </c>
      <c r="W240" s="129">
        <v>0</v>
      </c>
      <c r="X240" s="138">
        <v>32531</v>
      </c>
      <c r="Y240" s="132">
        <f t="shared" si="26"/>
        <v>23.2364285714286</v>
      </c>
      <c r="Z240" s="146">
        <f t="shared" si="27"/>
        <v>520500</v>
      </c>
      <c r="AA240" s="147">
        <f t="shared" si="28"/>
        <v>0</v>
      </c>
      <c r="AB240" s="135">
        <v>0.81</v>
      </c>
      <c r="AC240" s="136">
        <v>0.12</v>
      </c>
      <c r="AD240" s="137" t="s">
        <v>63</v>
      </c>
      <c r="AE240" s="138">
        <v>30000</v>
      </c>
      <c r="AF240" s="139">
        <f t="shared" si="29"/>
        <v>7807.5</v>
      </c>
      <c r="AG240" s="139">
        <f t="shared" si="30"/>
        <v>11153.5714285714</v>
      </c>
      <c r="AH240" s="140" t="s">
        <v>60</v>
      </c>
      <c r="AI240" s="137" t="s">
        <v>73</v>
      </c>
      <c r="AJ240" s="149" t="s">
        <v>74</v>
      </c>
      <c r="AK240" s="137" t="s">
        <v>49</v>
      </c>
      <c r="AL240" s="122" t="s">
        <v>64</v>
      </c>
      <c r="AM240" s="90"/>
      <c r="AN240" s="142">
        <f t="shared" si="31"/>
        <v>2</v>
      </c>
      <c r="AO240" s="125" t="s">
        <v>65</v>
      </c>
      <c r="AP240" s="126" t="s">
        <v>65</v>
      </c>
      <c r="AQ240" s="126" t="s">
        <v>65</v>
      </c>
      <c r="AR240" s="126" t="s">
        <v>65</v>
      </c>
      <c r="AS240" s="126" t="s">
        <v>65</v>
      </c>
      <c r="AT240" s="90"/>
      <c r="BD240" s="90"/>
    </row>
    <row r="241" ht="39" customHeight="1" spans="2:56">
      <c r="B241" s="90"/>
      <c r="C241" s="118" t="s">
        <v>54</v>
      </c>
      <c r="D241" s="92">
        <v>8800</v>
      </c>
      <c r="E241" s="119" t="s">
        <v>897</v>
      </c>
      <c r="F241" s="120" t="str">
        <f t="shared" si="24"/>
        <v>✅On Non Prioritized ❄️ 👻 📞 Active 🚀 Active 🚀 ⌛ 🛠️</v>
      </c>
      <c r="G241" s="121" t="s">
        <v>272</v>
      </c>
      <c r="H241" s="122" t="s">
        <v>57</v>
      </c>
      <c r="I241" s="123" t="s">
        <v>898</v>
      </c>
      <c r="J241" s="122">
        <v>5491133867129</v>
      </c>
      <c r="K241" s="122" t="s">
        <v>899</v>
      </c>
      <c r="L241" s="124" t="s">
        <v>60</v>
      </c>
      <c r="M241" s="124">
        <v>45923</v>
      </c>
      <c r="N241" s="126" t="s">
        <v>61</v>
      </c>
      <c r="O241" s="126" t="s">
        <v>72</v>
      </c>
      <c r="P241" s="127"/>
      <c r="Q241" s="90"/>
      <c r="R241" s="128">
        <v>0.2</v>
      </c>
      <c r="S241" s="129">
        <v>0</v>
      </c>
      <c r="T241" s="130" t="str">
        <f>IF(U241="","","#"&amp;(COUNTIF($U$4:$U$254,"&gt;"&amp;U241)+COUNTIF($U$4:U241,U241)))</f>
        <v>#227</v>
      </c>
      <c r="U241" s="138">
        <v>407850</v>
      </c>
      <c r="V241" s="132">
        <f t="shared" si="25"/>
        <v>291.321428571429</v>
      </c>
      <c r="W241" s="129">
        <v>0</v>
      </c>
      <c r="X241" s="138">
        <v>17732</v>
      </c>
      <c r="Y241" s="132">
        <f t="shared" si="26"/>
        <v>12.6657142857143</v>
      </c>
      <c r="Z241" s="146">
        <f t="shared" si="27"/>
        <v>407850</v>
      </c>
      <c r="AA241" s="147">
        <f t="shared" si="28"/>
        <v>0</v>
      </c>
      <c r="AB241" s="135">
        <v>0.48</v>
      </c>
      <c r="AC241" s="136">
        <v>0.2</v>
      </c>
      <c r="AD241" s="137" t="s">
        <v>63</v>
      </c>
      <c r="AE241" s="138">
        <v>30000</v>
      </c>
      <c r="AF241" s="139">
        <f t="shared" si="29"/>
        <v>6117.75</v>
      </c>
      <c r="AG241" s="139">
        <f t="shared" si="30"/>
        <v>8739.64285714286</v>
      </c>
      <c r="AH241" s="140" t="s">
        <v>60</v>
      </c>
      <c r="AI241" s="137" t="s">
        <v>63</v>
      </c>
      <c r="AJ241" s="140" t="s">
        <v>60</v>
      </c>
      <c r="AK241" s="137" t="s">
        <v>49</v>
      </c>
      <c r="AL241" s="122" t="s">
        <v>64</v>
      </c>
      <c r="AM241" s="90"/>
      <c r="AN241" s="142">
        <f t="shared" si="31"/>
        <v>2</v>
      </c>
      <c r="AO241" s="125" t="s">
        <v>65</v>
      </c>
      <c r="AP241" s="126" t="s">
        <v>65</v>
      </c>
      <c r="AQ241" s="126" t="s">
        <v>65</v>
      </c>
      <c r="AR241" s="126" t="s">
        <v>65</v>
      </c>
      <c r="AS241" s="126" t="s">
        <v>65</v>
      </c>
      <c r="AT241" s="90"/>
      <c r="BD241" s="90"/>
    </row>
    <row r="242" ht="39" customHeight="1" spans="2:56">
      <c r="B242" s="90"/>
      <c r="C242" s="118" t="s">
        <v>54</v>
      </c>
      <c r="D242" s="92">
        <v>93790</v>
      </c>
      <c r="E242" s="119" t="s">
        <v>900</v>
      </c>
      <c r="F242" s="120" t="str">
        <f t="shared" si="24"/>
        <v>✅On Non Prioritized ❄️ 👻 📞 Inactive 💤 Inactive 💤 👻 🛠️</v>
      </c>
      <c r="G242" s="121" t="s">
        <v>165</v>
      </c>
      <c r="H242" s="122" t="s">
        <v>57</v>
      </c>
      <c r="I242" s="123" t="s">
        <v>901</v>
      </c>
      <c r="J242" s="122">
        <v>5491132692245</v>
      </c>
      <c r="K242" s="122" t="s">
        <v>60</v>
      </c>
      <c r="L242" s="124" t="s">
        <v>60</v>
      </c>
      <c r="M242" s="124">
        <v>46169</v>
      </c>
      <c r="N242" s="126" t="s">
        <v>61</v>
      </c>
      <c r="O242" s="126" t="s">
        <v>72</v>
      </c>
      <c r="P242" s="127" t="s">
        <v>902</v>
      </c>
      <c r="Q242" s="90"/>
      <c r="R242" s="128">
        <v>0.25</v>
      </c>
      <c r="S242" s="129">
        <v>0</v>
      </c>
      <c r="T242" s="130" t="str">
        <f>IF(U242="","","#"&amp;(COUNTIF($U$4:$U$254,"&gt;"&amp;U242)+COUNTIF($U$4:U242,U242)))</f>
        <v>#243</v>
      </c>
      <c r="U242" s="138">
        <v>344281</v>
      </c>
      <c r="V242" s="132">
        <f t="shared" si="25"/>
        <v>245.915</v>
      </c>
      <c r="W242" s="129">
        <v>0</v>
      </c>
      <c r="X242" s="138">
        <v>28690</v>
      </c>
      <c r="Y242" s="132">
        <f t="shared" si="26"/>
        <v>20.4928571428571</v>
      </c>
      <c r="Z242" s="146">
        <f t="shared" si="27"/>
        <v>344281</v>
      </c>
      <c r="AA242" s="147">
        <f t="shared" si="28"/>
        <v>0</v>
      </c>
      <c r="AB242" s="135">
        <v>0.25</v>
      </c>
      <c r="AC242" s="136">
        <v>0.09</v>
      </c>
      <c r="AD242" s="137" t="s">
        <v>73</v>
      </c>
      <c r="AE242" s="148">
        <v>0</v>
      </c>
      <c r="AF242" s="139">
        <f t="shared" si="29"/>
        <v>5164.215</v>
      </c>
      <c r="AG242" s="139">
        <f t="shared" si="30"/>
        <v>7377.45</v>
      </c>
      <c r="AH242" s="149" t="s">
        <v>74</v>
      </c>
      <c r="AI242" s="137" t="s">
        <v>73</v>
      </c>
      <c r="AJ242" s="149" t="s">
        <v>74</v>
      </c>
      <c r="AK242" s="137" t="s">
        <v>49</v>
      </c>
      <c r="AL242" s="122" t="s">
        <v>61</v>
      </c>
      <c r="AM242" s="90"/>
      <c r="AN242" s="142">
        <f t="shared" si="31"/>
        <v>2</v>
      </c>
      <c r="AO242" s="125" t="s">
        <v>65</v>
      </c>
      <c r="AP242" s="126" t="s">
        <v>65</v>
      </c>
      <c r="AQ242" s="126" t="s">
        <v>65</v>
      </c>
      <c r="AR242" s="126" t="s">
        <v>65</v>
      </c>
      <c r="AS242" s="126" t="s">
        <v>65</v>
      </c>
      <c r="AT242" s="90"/>
      <c r="BD242" s="90"/>
    </row>
    <row r="243" ht="39" customHeight="1" spans="2:56">
      <c r="B243" s="90"/>
      <c r="C243" s="118" t="s">
        <v>54</v>
      </c>
      <c r="D243" s="92">
        <v>15241</v>
      </c>
      <c r="E243" s="119" t="s">
        <v>903</v>
      </c>
      <c r="F243" s="120" t="str">
        <f t="shared" si="24"/>
        <v>✅On Non Prioritized ❄️ 🤝 📞 Active 🚀 Inactive 💤 ⌛ 🛠️</v>
      </c>
      <c r="G243" s="121" t="s">
        <v>260</v>
      </c>
      <c r="H243" s="122" t="s">
        <v>57</v>
      </c>
      <c r="I243" s="122" t="s">
        <v>60</v>
      </c>
      <c r="J243" s="122">
        <v>5491154558545</v>
      </c>
      <c r="K243" s="122" t="s">
        <v>904</v>
      </c>
      <c r="L243" s="124" t="s">
        <v>60</v>
      </c>
      <c r="M243" s="124">
        <v>46090</v>
      </c>
      <c r="N243" s="126" t="s">
        <v>71</v>
      </c>
      <c r="O243" s="126" t="s">
        <v>72</v>
      </c>
      <c r="P243" s="127"/>
      <c r="Q243" s="90"/>
      <c r="R243" s="128">
        <v>0.3</v>
      </c>
      <c r="S243" s="129">
        <v>0</v>
      </c>
      <c r="T243" s="130" t="str">
        <f>IF(U243="","","#"&amp;(COUNTIF($U$4:$U$254,"&gt;"&amp;U243)+COUNTIF($U$4:U243,U243)))</f>
        <v>#202</v>
      </c>
      <c r="U243" s="138">
        <v>499000</v>
      </c>
      <c r="V243" s="132">
        <f t="shared" si="25"/>
        <v>356.428571428571</v>
      </c>
      <c r="W243" s="129">
        <v>0</v>
      </c>
      <c r="X243" s="138">
        <v>23761</v>
      </c>
      <c r="Y243" s="132">
        <f t="shared" si="26"/>
        <v>16.9721428571429</v>
      </c>
      <c r="Z243" s="146">
        <f t="shared" si="27"/>
        <v>499000</v>
      </c>
      <c r="AA243" s="147">
        <f t="shared" si="28"/>
        <v>0</v>
      </c>
      <c r="AB243" s="135">
        <v>0.95</v>
      </c>
      <c r="AC243" s="136">
        <v>0.07</v>
      </c>
      <c r="AD243" s="137" t="s">
        <v>63</v>
      </c>
      <c r="AE243" s="138">
        <v>50000</v>
      </c>
      <c r="AF243" s="139">
        <f t="shared" si="29"/>
        <v>7485</v>
      </c>
      <c r="AG243" s="139">
        <f t="shared" si="30"/>
        <v>10692.8571428571</v>
      </c>
      <c r="AH243" s="140" t="s">
        <v>60</v>
      </c>
      <c r="AI243" s="137" t="s">
        <v>73</v>
      </c>
      <c r="AJ243" s="149" t="s">
        <v>74</v>
      </c>
      <c r="AK243" s="137" t="s">
        <v>49</v>
      </c>
      <c r="AL243" s="122" t="s">
        <v>64</v>
      </c>
      <c r="AM243" s="90"/>
      <c r="AN243" s="142">
        <f t="shared" si="31"/>
        <v>2</v>
      </c>
      <c r="AO243" s="125" t="s">
        <v>65</v>
      </c>
      <c r="AP243" s="126" t="s">
        <v>65</v>
      </c>
      <c r="AQ243" s="126" t="s">
        <v>65</v>
      </c>
      <c r="AR243" s="126" t="s">
        <v>65</v>
      </c>
      <c r="AS243" s="126" t="s">
        <v>65</v>
      </c>
      <c r="AT243" s="90"/>
      <c r="BD243" s="90"/>
    </row>
    <row r="244" ht="39" customHeight="1" spans="2:56">
      <c r="B244" s="90"/>
      <c r="C244" s="118" t="s">
        <v>54</v>
      </c>
      <c r="D244" s="92">
        <v>98089</v>
      </c>
      <c r="E244" s="119" t="s">
        <v>905</v>
      </c>
      <c r="F244" s="120" t="str">
        <f t="shared" si="24"/>
        <v>✅On Non Prioritized ❄️ 👻 📞 Inactive 💤 Active 🚀 ⌛ 🛠️</v>
      </c>
      <c r="G244" s="121" t="s">
        <v>67</v>
      </c>
      <c r="H244" s="122" t="s">
        <v>57</v>
      </c>
      <c r="I244" s="123" t="s">
        <v>906</v>
      </c>
      <c r="J244" s="122">
        <v>5491123015123</v>
      </c>
      <c r="K244" s="122" t="s">
        <v>907</v>
      </c>
      <c r="L244" s="124" t="s">
        <v>60</v>
      </c>
      <c r="M244" s="124">
        <v>46113</v>
      </c>
      <c r="N244" s="126" t="s">
        <v>61</v>
      </c>
      <c r="O244" s="126" t="s">
        <v>72</v>
      </c>
      <c r="P244" s="127"/>
      <c r="Q244" s="90"/>
      <c r="R244" s="128">
        <v>0.25</v>
      </c>
      <c r="S244" s="129">
        <v>0</v>
      </c>
      <c r="T244" s="130" t="str">
        <f>IF(U244="","","#"&amp;(COUNTIF($U$4:$U$254,"&gt;"&amp;U244)+COUNTIF($U$4:U244,U244)))</f>
        <v>#250</v>
      </c>
      <c r="U244" s="138">
        <v>251316</v>
      </c>
      <c r="V244" s="132">
        <f t="shared" si="25"/>
        <v>179.511428571429</v>
      </c>
      <c r="W244" s="129">
        <v>0</v>
      </c>
      <c r="X244" s="138">
        <v>13227</v>
      </c>
      <c r="Y244" s="132">
        <f t="shared" si="26"/>
        <v>9.44785714285714</v>
      </c>
      <c r="Z244" s="146">
        <f t="shared" si="27"/>
        <v>251316</v>
      </c>
      <c r="AA244" s="147">
        <f t="shared" si="28"/>
        <v>0</v>
      </c>
      <c r="AB244" s="135">
        <v>0.85</v>
      </c>
      <c r="AC244" s="136">
        <v>0.08</v>
      </c>
      <c r="AD244" s="137" t="s">
        <v>73</v>
      </c>
      <c r="AE244" s="148">
        <v>0</v>
      </c>
      <c r="AF244" s="139">
        <f t="shared" si="29"/>
        <v>3769.74</v>
      </c>
      <c r="AG244" s="139">
        <f t="shared" si="30"/>
        <v>5385.34285714286</v>
      </c>
      <c r="AH244" s="149" t="s">
        <v>74</v>
      </c>
      <c r="AI244" s="137" t="s">
        <v>63</v>
      </c>
      <c r="AJ244" s="140" t="s">
        <v>60</v>
      </c>
      <c r="AK244" s="137" t="s">
        <v>49</v>
      </c>
      <c r="AL244" s="122" t="s">
        <v>64</v>
      </c>
      <c r="AM244" s="90"/>
      <c r="AN244" s="142">
        <f t="shared" si="31"/>
        <v>2</v>
      </c>
      <c r="AO244" s="125" t="s">
        <v>65</v>
      </c>
      <c r="AP244" s="126" t="s">
        <v>65</v>
      </c>
      <c r="AQ244" s="126" t="s">
        <v>65</v>
      </c>
      <c r="AR244" s="126" t="s">
        <v>65</v>
      </c>
      <c r="AS244" s="126" t="s">
        <v>65</v>
      </c>
      <c r="AT244" s="90"/>
      <c r="BD244" s="90"/>
    </row>
    <row r="245" ht="39" customHeight="1" spans="2:56">
      <c r="B245" s="90"/>
      <c r="C245" s="118" t="s">
        <v>54</v>
      </c>
      <c r="D245" s="92">
        <v>78980</v>
      </c>
      <c r="E245" s="119" t="s">
        <v>908</v>
      </c>
      <c r="F245" s="120" t="str">
        <f t="shared" si="24"/>
        <v>✅On Non Prioritized ❄️ 👻 📞 Active 🚀 Inactive 💤 ⌛ 🛠️</v>
      </c>
      <c r="G245" s="121" t="s">
        <v>909</v>
      </c>
      <c r="H245" s="122" t="s">
        <v>57</v>
      </c>
      <c r="I245" s="123" t="s">
        <v>910</v>
      </c>
      <c r="J245" s="122">
        <v>5491148700542</v>
      </c>
      <c r="K245" s="122" t="s">
        <v>911</v>
      </c>
      <c r="L245" s="124" t="s">
        <v>60</v>
      </c>
      <c r="M245" s="124">
        <v>46041</v>
      </c>
      <c r="N245" s="126" t="s">
        <v>61</v>
      </c>
      <c r="O245" s="126" t="s">
        <v>72</v>
      </c>
      <c r="P245" s="127"/>
      <c r="Q245" s="90"/>
      <c r="R245" s="128">
        <v>0.25</v>
      </c>
      <c r="S245" s="129">
        <v>0</v>
      </c>
      <c r="T245" s="130" t="str">
        <f>IF(U245="","","#"&amp;(COUNTIF($U$4:$U$254,"&gt;"&amp;U245)+COUNTIF($U$4:U245,U245)))</f>
        <v>#241</v>
      </c>
      <c r="U245" s="138">
        <v>354004</v>
      </c>
      <c r="V245" s="132">
        <f t="shared" si="25"/>
        <v>252.86</v>
      </c>
      <c r="W245" s="129">
        <v>0</v>
      </c>
      <c r="X245" s="138">
        <v>12643</v>
      </c>
      <c r="Y245" s="132">
        <f t="shared" si="26"/>
        <v>9.03071428571429</v>
      </c>
      <c r="Z245" s="146">
        <f t="shared" si="27"/>
        <v>354004</v>
      </c>
      <c r="AA245" s="147">
        <f t="shared" si="28"/>
        <v>0</v>
      </c>
      <c r="AB245" s="135">
        <v>0.66</v>
      </c>
      <c r="AC245" s="136">
        <v>0.1</v>
      </c>
      <c r="AD245" s="137" t="s">
        <v>63</v>
      </c>
      <c r="AE245" s="138">
        <v>7521</v>
      </c>
      <c r="AF245" s="139">
        <f t="shared" si="29"/>
        <v>5310.06</v>
      </c>
      <c r="AG245" s="139">
        <f t="shared" si="30"/>
        <v>7585.8</v>
      </c>
      <c r="AH245" s="140" t="s">
        <v>60</v>
      </c>
      <c r="AI245" s="137" t="s">
        <v>73</v>
      </c>
      <c r="AJ245" s="149" t="s">
        <v>74</v>
      </c>
      <c r="AK245" s="137" t="s">
        <v>49</v>
      </c>
      <c r="AL245" s="122" t="s">
        <v>64</v>
      </c>
      <c r="AM245" s="90"/>
      <c r="AN245" s="142">
        <f t="shared" si="31"/>
        <v>2</v>
      </c>
      <c r="AO245" s="125" t="s">
        <v>65</v>
      </c>
      <c r="AP245" s="126" t="s">
        <v>65</v>
      </c>
      <c r="AQ245" s="126" t="s">
        <v>65</v>
      </c>
      <c r="AR245" s="126" t="s">
        <v>65</v>
      </c>
      <c r="AS245" s="126" t="s">
        <v>65</v>
      </c>
      <c r="AT245" s="90"/>
      <c r="BD245" s="90"/>
    </row>
    <row r="246" ht="39" customHeight="1" spans="2:56">
      <c r="B246" s="90"/>
      <c r="C246" s="118" t="s">
        <v>54</v>
      </c>
      <c r="D246" s="92">
        <v>95794</v>
      </c>
      <c r="E246" s="119" t="s">
        <v>912</v>
      </c>
      <c r="F246" s="120" t="str">
        <f t="shared" si="24"/>
        <v>✅On Non Prioritized ❄️ 👻 📞 Inactive 💤 Inactive 💤 👻 🛠️</v>
      </c>
      <c r="G246" s="121" t="s">
        <v>206</v>
      </c>
      <c r="H246" s="122" t="s">
        <v>57</v>
      </c>
      <c r="I246" s="123" t="s">
        <v>913</v>
      </c>
      <c r="J246" s="122">
        <v>5491169712547</v>
      </c>
      <c r="K246" s="122" t="s">
        <v>914</v>
      </c>
      <c r="L246" s="124" t="s">
        <v>60</v>
      </c>
      <c r="M246" s="124">
        <v>46138</v>
      </c>
      <c r="N246" s="126" t="s">
        <v>61</v>
      </c>
      <c r="O246" s="126" t="s">
        <v>72</v>
      </c>
      <c r="P246" s="127" t="s">
        <v>915</v>
      </c>
      <c r="Q246" s="90"/>
      <c r="R246" s="128">
        <v>0.2</v>
      </c>
      <c r="S246" s="129">
        <v>0</v>
      </c>
      <c r="T246" s="130" t="str">
        <f>IF(U246="","","#"&amp;(COUNTIF($U$4:$U$254,"&gt;"&amp;U246)+COUNTIF($U$4:U246,U246)))</f>
        <v>#190</v>
      </c>
      <c r="U246" s="138">
        <v>528500</v>
      </c>
      <c r="V246" s="132">
        <f t="shared" si="25"/>
        <v>377.5</v>
      </c>
      <c r="W246" s="129">
        <v>0</v>
      </c>
      <c r="X246" s="138">
        <v>24022</v>
      </c>
      <c r="Y246" s="132">
        <f t="shared" si="26"/>
        <v>17.1585714285714</v>
      </c>
      <c r="Z246" s="146">
        <f t="shared" si="27"/>
        <v>528500</v>
      </c>
      <c r="AA246" s="147">
        <f t="shared" si="28"/>
        <v>0</v>
      </c>
      <c r="AB246" s="135">
        <v>0.33</v>
      </c>
      <c r="AC246" s="136">
        <v>0.05</v>
      </c>
      <c r="AD246" s="137" t="s">
        <v>73</v>
      </c>
      <c r="AE246" s="148">
        <v>0</v>
      </c>
      <c r="AF246" s="139">
        <f t="shared" si="29"/>
        <v>7927.5</v>
      </c>
      <c r="AG246" s="139">
        <f t="shared" si="30"/>
        <v>11325</v>
      </c>
      <c r="AH246" s="149" t="s">
        <v>74</v>
      </c>
      <c r="AI246" s="137" t="s">
        <v>73</v>
      </c>
      <c r="AJ246" s="149" t="s">
        <v>74</v>
      </c>
      <c r="AK246" s="137" t="s">
        <v>49</v>
      </c>
      <c r="AL246" s="122" t="s">
        <v>61</v>
      </c>
      <c r="AM246" s="90"/>
      <c r="AN246" s="142">
        <f t="shared" si="31"/>
        <v>2</v>
      </c>
      <c r="AO246" s="125" t="s">
        <v>65</v>
      </c>
      <c r="AP246" s="126" t="s">
        <v>65</v>
      </c>
      <c r="AQ246" s="126" t="s">
        <v>65</v>
      </c>
      <c r="AR246" s="126" t="s">
        <v>65</v>
      </c>
      <c r="AS246" s="126" t="s">
        <v>65</v>
      </c>
      <c r="AT246" s="90"/>
      <c r="BD246" s="90"/>
    </row>
    <row r="247" ht="39" customHeight="1" spans="2:56">
      <c r="B247" s="90"/>
      <c r="C247" s="118" t="s">
        <v>54</v>
      </c>
      <c r="D247" s="92">
        <v>87914</v>
      </c>
      <c r="E247" s="119" t="s">
        <v>916</v>
      </c>
      <c r="F247" s="120" t="str">
        <f t="shared" si="24"/>
        <v>✅On Non Prioritized ❄️ 👻 📞 Inactive 💤 Inactive 💤 👻 🛠️</v>
      </c>
      <c r="G247" s="121" t="s">
        <v>917</v>
      </c>
      <c r="H247" s="122" t="s">
        <v>57</v>
      </c>
      <c r="I247" s="123" t="s">
        <v>918</v>
      </c>
      <c r="J247" s="122">
        <v>5491132349571</v>
      </c>
      <c r="K247" s="122" t="s">
        <v>919</v>
      </c>
      <c r="L247" s="124" t="s">
        <v>60</v>
      </c>
      <c r="M247" s="124">
        <v>46051</v>
      </c>
      <c r="N247" s="126" t="s">
        <v>61</v>
      </c>
      <c r="O247" s="126" t="s">
        <v>72</v>
      </c>
      <c r="P247" s="127"/>
      <c r="Q247" s="90"/>
      <c r="R247" s="128">
        <v>0.22</v>
      </c>
      <c r="S247" s="129">
        <v>0</v>
      </c>
      <c r="T247" s="130" t="str">
        <f>IF(U247="","","#"&amp;(COUNTIF($U$4:$U$254,"&gt;"&amp;U247)+COUNTIF($U$4:U247,U247)))</f>
        <v>#240</v>
      </c>
      <c r="U247" s="138">
        <v>365161</v>
      </c>
      <c r="V247" s="132">
        <f t="shared" si="25"/>
        <v>260.829285714286</v>
      </c>
      <c r="W247" s="129">
        <v>0</v>
      </c>
      <c r="X247" s="138">
        <v>28089</v>
      </c>
      <c r="Y247" s="132">
        <f t="shared" si="26"/>
        <v>20.0635714285714</v>
      </c>
      <c r="Z247" s="146">
        <f t="shared" si="27"/>
        <v>365161</v>
      </c>
      <c r="AA247" s="147">
        <f t="shared" si="28"/>
        <v>0</v>
      </c>
      <c r="AB247" s="135">
        <v>0.75</v>
      </c>
      <c r="AC247" s="136">
        <v>0.13</v>
      </c>
      <c r="AD247" s="137" t="s">
        <v>73</v>
      </c>
      <c r="AE247" s="148">
        <v>0</v>
      </c>
      <c r="AF247" s="139">
        <f t="shared" si="29"/>
        <v>5477.415</v>
      </c>
      <c r="AG247" s="139">
        <f t="shared" si="30"/>
        <v>7824.87857142857</v>
      </c>
      <c r="AH247" s="149" t="s">
        <v>74</v>
      </c>
      <c r="AI247" s="137" t="s">
        <v>73</v>
      </c>
      <c r="AJ247" s="149" t="s">
        <v>74</v>
      </c>
      <c r="AK247" s="137" t="s">
        <v>49</v>
      </c>
      <c r="AL247" s="122" t="s">
        <v>61</v>
      </c>
      <c r="AM247" s="90"/>
      <c r="AN247" s="142">
        <f t="shared" si="31"/>
        <v>2</v>
      </c>
      <c r="AO247" s="125" t="s">
        <v>65</v>
      </c>
      <c r="AP247" s="126" t="s">
        <v>65</v>
      </c>
      <c r="AQ247" s="126" t="s">
        <v>65</v>
      </c>
      <c r="AR247" s="126" t="s">
        <v>65</v>
      </c>
      <c r="AS247" s="126" t="s">
        <v>65</v>
      </c>
      <c r="AT247" s="90"/>
      <c r="BD247" s="90"/>
    </row>
    <row r="248" ht="39" customHeight="1" spans="2:56">
      <c r="B248" s="90"/>
      <c r="C248" s="118" t="s">
        <v>54</v>
      </c>
      <c r="D248" s="92">
        <v>89276</v>
      </c>
      <c r="E248" s="119" t="s">
        <v>920</v>
      </c>
      <c r="F248" s="120" t="str">
        <f t="shared" si="24"/>
        <v>✅On Non Prioritized ❄️ 👻 📞 Inactive 💤 Active 🚀 ⌛ 🛠️</v>
      </c>
      <c r="G248" s="121" t="s">
        <v>921</v>
      </c>
      <c r="H248" s="122" t="s">
        <v>57</v>
      </c>
      <c r="I248" s="123" t="s">
        <v>922</v>
      </c>
      <c r="J248" s="122">
        <v>5491162573714</v>
      </c>
      <c r="K248" s="122" t="s">
        <v>60</v>
      </c>
      <c r="L248" s="124" t="s">
        <v>60</v>
      </c>
      <c r="M248" s="124">
        <v>46106</v>
      </c>
      <c r="N248" s="126" t="s">
        <v>61</v>
      </c>
      <c r="O248" s="126" t="s">
        <v>72</v>
      </c>
      <c r="P248" s="127"/>
      <c r="Q248" s="90"/>
      <c r="R248" s="128">
        <v>0.25</v>
      </c>
      <c r="S248" s="129">
        <v>0</v>
      </c>
      <c r="T248" s="130" t="str">
        <f>IF(U248="","","#"&amp;(COUNTIF($U$4:$U$254,"&gt;"&amp;U248)+COUNTIF($U$4:U248,U248)))</f>
        <v>#214</v>
      </c>
      <c r="U248" s="138">
        <v>458560</v>
      </c>
      <c r="V248" s="132">
        <f t="shared" si="25"/>
        <v>327.542857142857</v>
      </c>
      <c r="W248" s="129">
        <v>0</v>
      </c>
      <c r="X248" s="138">
        <v>12737</v>
      </c>
      <c r="Y248" s="132">
        <f t="shared" si="26"/>
        <v>9.09785714285714</v>
      </c>
      <c r="Z248" s="146">
        <f t="shared" si="27"/>
        <v>458560</v>
      </c>
      <c r="AA248" s="147">
        <f t="shared" si="28"/>
        <v>0</v>
      </c>
      <c r="AB248" s="135">
        <v>0.63</v>
      </c>
      <c r="AC248" s="136">
        <v>0.08</v>
      </c>
      <c r="AD248" s="137" t="s">
        <v>73</v>
      </c>
      <c r="AE248" s="148">
        <v>0</v>
      </c>
      <c r="AF248" s="139">
        <f t="shared" si="29"/>
        <v>6878.4</v>
      </c>
      <c r="AG248" s="139">
        <f t="shared" si="30"/>
        <v>9826.28571428571</v>
      </c>
      <c r="AH248" s="149" t="s">
        <v>74</v>
      </c>
      <c r="AI248" s="137" t="s">
        <v>63</v>
      </c>
      <c r="AJ248" s="140" t="s">
        <v>60</v>
      </c>
      <c r="AK248" s="137" t="s">
        <v>49</v>
      </c>
      <c r="AL248" s="122" t="s">
        <v>64</v>
      </c>
      <c r="AM248" s="90"/>
      <c r="AN248" s="142">
        <f t="shared" si="31"/>
        <v>2</v>
      </c>
      <c r="AO248" s="125" t="s">
        <v>65</v>
      </c>
      <c r="AP248" s="126" t="s">
        <v>65</v>
      </c>
      <c r="AQ248" s="126" t="s">
        <v>65</v>
      </c>
      <c r="AR248" s="126" t="s">
        <v>65</v>
      </c>
      <c r="AS248" s="126" t="s">
        <v>65</v>
      </c>
      <c r="AT248" s="90"/>
      <c r="BD248" s="90"/>
    </row>
    <row r="249" ht="39" customHeight="1" spans="2:56">
      <c r="B249" s="90"/>
      <c r="C249" s="118" t="s">
        <v>54</v>
      </c>
      <c r="D249" s="92">
        <v>64046</v>
      </c>
      <c r="E249" s="119" t="s">
        <v>923</v>
      </c>
      <c r="F249" s="120" t="str">
        <f t="shared" si="24"/>
        <v>✅On Prioritized 🔥 👻 📞 Active 🚀 Active 🚀 👻 🛠️</v>
      </c>
      <c r="G249" s="121" t="s">
        <v>241</v>
      </c>
      <c r="H249" s="122" t="s">
        <v>68</v>
      </c>
      <c r="I249" s="123" t="s">
        <v>924</v>
      </c>
      <c r="J249" s="122">
        <v>5491157299040</v>
      </c>
      <c r="K249" s="122" t="s">
        <v>925</v>
      </c>
      <c r="L249" s="124" t="s">
        <v>60</v>
      </c>
      <c r="M249" s="124">
        <v>46048</v>
      </c>
      <c r="N249" s="126" t="s">
        <v>61</v>
      </c>
      <c r="O249" s="126" t="s">
        <v>72</v>
      </c>
      <c r="P249" s="127" t="s">
        <v>926</v>
      </c>
      <c r="Q249" s="90"/>
      <c r="R249" s="128">
        <v>0.23</v>
      </c>
      <c r="S249" s="129">
        <v>0</v>
      </c>
      <c r="T249" s="130" t="str">
        <f>IF(U249="","","#"&amp;(COUNTIF($U$4:$U$254,"&gt;"&amp;U249)+COUNTIF($U$4:U249,U249)))</f>
        <v>#249</v>
      </c>
      <c r="U249" s="138">
        <v>272400</v>
      </c>
      <c r="V249" s="132">
        <f t="shared" si="25"/>
        <v>194.571428571429</v>
      </c>
      <c r="W249" s="129">
        <v>0</v>
      </c>
      <c r="X249" s="138">
        <v>18160</v>
      </c>
      <c r="Y249" s="132">
        <f t="shared" si="26"/>
        <v>12.9714285714286</v>
      </c>
      <c r="Z249" s="146">
        <f t="shared" si="27"/>
        <v>272400</v>
      </c>
      <c r="AA249" s="147">
        <f t="shared" si="28"/>
        <v>0</v>
      </c>
      <c r="AB249" s="135">
        <v>0.6</v>
      </c>
      <c r="AC249" s="136">
        <v>0.06</v>
      </c>
      <c r="AD249" s="137" t="s">
        <v>63</v>
      </c>
      <c r="AE249" s="138">
        <v>35000</v>
      </c>
      <c r="AF249" s="139">
        <f t="shared" si="29"/>
        <v>4086</v>
      </c>
      <c r="AG249" s="139">
        <f t="shared" si="30"/>
        <v>5837.14285714286</v>
      </c>
      <c r="AH249" s="140" t="s">
        <v>60</v>
      </c>
      <c r="AI249" s="137" t="s">
        <v>63</v>
      </c>
      <c r="AJ249" s="140" t="s">
        <v>60</v>
      </c>
      <c r="AK249" s="137" t="s">
        <v>49</v>
      </c>
      <c r="AL249" s="122" t="s">
        <v>61</v>
      </c>
      <c r="AM249" s="90"/>
      <c r="AN249" s="142">
        <f t="shared" si="31"/>
        <v>2</v>
      </c>
      <c r="AO249" s="125" t="s">
        <v>65</v>
      </c>
      <c r="AP249" s="126" t="s">
        <v>65</v>
      </c>
      <c r="AQ249" s="126" t="s">
        <v>65</v>
      </c>
      <c r="AR249" s="126" t="s">
        <v>65</v>
      </c>
      <c r="AS249" s="126" t="s">
        <v>65</v>
      </c>
      <c r="AT249" s="90"/>
      <c r="BD249" s="90"/>
    </row>
    <row r="250" ht="39" customHeight="1" spans="2:56">
      <c r="B250" s="90"/>
      <c r="C250" s="118" t="s">
        <v>54</v>
      </c>
      <c r="D250" s="92">
        <v>96112</v>
      </c>
      <c r="E250" s="119" t="s">
        <v>927</v>
      </c>
      <c r="F250" s="120" t="str">
        <f t="shared" si="24"/>
        <v>✅On Non Prioritized ❄️ 🤝 📞 Active 🚀 Active 🚀 ⌛ 🛠️</v>
      </c>
      <c r="G250" s="121" t="s">
        <v>489</v>
      </c>
      <c r="H250" s="122" t="s">
        <v>57</v>
      </c>
      <c r="I250" s="123" t="s">
        <v>928</v>
      </c>
      <c r="J250" s="122">
        <v>5491153157143</v>
      </c>
      <c r="K250" s="122" t="s">
        <v>929</v>
      </c>
      <c r="L250" s="124" t="s">
        <v>60</v>
      </c>
      <c r="M250" s="124">
        <v>46156</v>
      </c>
      <c r="N250" s="126" t="s">
        <v>71</v>
      </c>
      <c r="O250" s="126" t="s">
        <v>72</v>
      </c>
      <c r="P250" s="127"/>
      <c r="Q250" s="90"/>
      <c r="R250" s="128">
        <v>0.2</v>
      </c>
      <c r="S250" s="129">
        <v>0</v>
      </c>
      <c r="T250" s="130" t="str">
        <f>IF(U250="","","#"&amp;(COUNTIF($U$4:$U$254,"&gt;"&amp;U250)+COUNTIF($U$4:U250,U250)))</f>
        <v>#177</v>
      </c>
      <c r="U250" s="138">
        <v>578900</v>
      </c>
      <c r="V250" s="132">
        <f t="shared" si="25"/>
        <v>413.5</v>
      </c>
      <c r="W250" s="129">
        <v>0</v>
      </c>
      <c r="X250" s="138">
        <v>25169</v>
      </c>
      <c r="Y250" s="132">
        <f t="shared" si="26"/>
        <v>17.9778571428571</v>
      </c>
      <c r="Z250" s="146">
        <f t="shared" si="27"/>
        <v>578900</v>
      </c>
      <c r="AA250" s="147">
        <f t="shared" si="28"/>
        <v>0</v>
      </c>
      <c r="AB250" s="135">
        <v>0.52</v>
      </c>
      <c r="AC250" s="136">
        <v>0.13</v>
      </c>
      <c r="AD250" s="137" t="s">
        <v>63</v>
      </c>
      <c r="AE250" s="138">
        <v>20000</v>
      </c>
      <c r="AF250" s="139">
        <f t="shared" si="29"/>
        <v>8683.5</v>
      </c>
      <c r="AG250" s="139">
        <f t="shared" si="30"/>
        <v>12405</v>
      </c>
      <c r="AH250" s="140" t="s">
        <v>60</v>
      </c>
      <c r="AI250" s="137" t="s">
        <v>63</v>
      </c>
      <c r="AJ250" s="140" t="s">
        <v>60</v>
      </c>
      <c r="AK250" s="137" t="s">
        <v>49</v>
      </c>
      <c r="AL250" s="122" t="s">
        <v>64</v>
      </c>
      <c r="AM250" s="90"/>
      <c r="AN250" s="142">
        <f t="shared" si="31"/>
        <v>2</v>
      </c>
      <c r="AO250" s="125" t="s">
        <v>65</v>
      </c>
      <c r="AP250" s="126" t="s">
        <v>65</v>
      </c>
      <c r="AQ250" s="126" t="s">
        <v>65</v>
      </c>
      <c r="AR250" s="126" t="s">
        <v>65</v>
      </c>
      <c r="AS250" s="126" t="s">
        <v>65</v>
      </c>
      <c r="AT250" s="90"/>
      <c r="BD250" s="90"/>
    </row>
    <row r="251" ht="39" customHeight="1" spans="2:56">
      <c r="B251" s="90"/>
      <c r="C251" s="118" t="s">
        <v>54</v>
      </c>
      <c r="D251" s="92">
        <v>98374</v>
      </c>
      <c r="E251" s="119" t="s">
        <v>930</v>
      </c>
      <c r="F251" s="120" t="str">
        <f t="shared" si="24"/>
        <v>✅On Non Prioritized ❄️ 👻 📞 Active 🚀 Active 🚀 🏆 🛠️</v>
      </c>
      <c r="G251" s="121" t="s">
        <v>489</v>
      </c>
      <c r="H251" s="122" t="s">
        <v>57</v>
      </c>
      <c r="I251" s="123" t="s">
        <v>931</v>
      </c>
      <c r="J251" s="122">
        <v>5491160359259</v>
      </c>
      <c r="K251" s="122" t="s">
        <v>932</v>
      </c>
      <c r="L251" s="124" t="s">
        <v>60</v>
      </c>
      <c r="M251" s="124">
        <v>46161</v>
      </c>
      <c r="N251" s="126" t="s">
        <v>61</v>
      </c>
      <c r="O251" s="126" t="s">
        <v>72</v>
      </c>
      <c r="P251" s="127"/>
      <c r="Q251" s="90"/>
      <c r="R251" s="128">
        <v>0.18</v>
      </c>
      <c r="S251" s="129">
        <v>0</v>
      </c>
      <c r="T251" s="130" t="str">
        <f>IF(U251="","","#"&amp;(COUNTIF($U$4:$U$254,"&gt;"&amp;U251)+COUNTIF($U$4:U251,U251)))</f>
        <v>#245</v>
      </c>
      <c r="U251" s="138">
        <v>320116</v>
      </c>
      <c r="V251" s="132">
        <f t="shared" si="25"/>
        <v>228.654285714286</v>
      </c>
      <c r="W251" s="129">
        <v>0</v>
      </c>
      <c r="X251" s="138">
        <v>20007</v>
      </c>
      <c r="Y251" s="132">
        <f t="shared" si="26"/>
        <v>14.2907142857143</v>
      </c>
      <c r="Z251" s="146">
        <f t="shared" si="27"/>
        <v>320116</v>
      </c>
      <c r="AA251" s="147">
        <f t="shared" si="28"/>
        <v>0</v>
      </c>
      <c r="AB251" s="135">
        <v>0.63</v>
      </c>
      <c r="AC251" s="136">
        <v>0.09</v>
      </c>
      <c r="AD251" s="137" t="s">
        <v>63</v>
      </c>
      <c r="AE251" s="148">
        <v>21000</v>
      </c>
      <c r="AF251" s="139">
        <f t="shared" si="29"/>
        <v>4801.74</v>
      </c>
      <c r="AG251" s="139">
        <f t="shared" si="30"/>
        <v>6859.62857142857</v>
      </c>
      <c r="AH251" s="149" t="s">
        <v>74</v>
      </c>
      <c r="AI251" s="137" t="s">
        <v>63</v>
      </c>
      <c r="AJ251" s="140" t="s">
        <v>60</v>
      </c>
      <c r="AK251" s="137" t="s">
        <v>49</v>
      </c>
      <c r="AL251" s="122" t="s">
        <v>93</v>
      </c>
      <c r="AM251" s="90"/>
      <c r="AN251" s="142">
        <f t="shared" si="31"/>
        <v>2</v>
      </c>
      <c r="AO251" s="125" t="s">
        <v>65</v>
      </c>
      <c r="AP251" s="126" t="s">
        <v>65</v>
      </c>
      <c r="AQ251" s="126" t="s">
        <v>65</v>
      </c>
      <c r="AR251" s="126" t="s">
        <v>65</v>
      </c>
      <c r="AS251" s="126" t="s">
        <v>65</v>
      </c>
      <c r="AT251" s="90"/>
      <c r="BD251" s="90"/>
    </row>
    <row r="252" ht="39" customHeight="1" spans="2:56">
      <c r="B252" s="90"/>
      <c r="C252" s="118" t="s">
        <v>54</v>
      </c>
      <c r="D252" s="92">
        <v>84604</v>
      </c>
      <c r="E252" s="119" t="s">
        <v>933</v>
      </c>
      <c r="F252" s="120" t="str">
        <f t="shared" si="24"/>
        <v>🚨W2 Non Prioritized ❄️ 👻 📞 Active 🚀 Inactive 💤 👻 🛠️</v>
      </c>
      <c r="G252" s="121" t="s">
        <v>56</v>
      </c>
      <c r="H252" s="122" t="s">
        <v>57</v>
      </c>
      <c r="I252" s="123" t="s">
        <v>934</v>
      </c>
      <c r="J252" s="122">
        <v>5491149382082</v>
      </c>
      <c r="K252" s="122" t="s">
        <v>680</v>
      </c>
      <c r="L252" s="124" t="s">
        <v>60</v>
      </c>
      <c r="M252" s="124">
        <v>45855</v>
      </c>
      <c r="N252" s="126" t="s">
        <v>61</v>
      </c>
      <c r="O252" s="126" t="s">
        <v>72</v>
      </c>
      <c r="P252" s="127" t="s">
        <v>935</v>
      </c>
      <c r="Q252" s="90"/>
      <c r="R252" s="128">
        <v>0.23</v>
      </c>
      <c r="S252" s="129">
        <v>0</v>
      </c>
      <c r="T252" s="130" t="str">
        <f>IF(U252="","","#"&amp;(COUNTIF($U$4:$U$254,"&gt;"&amp;U252)+COUNTIF($U$4:U252,U252)))</f>
        <v>#248</v>
      </c>
      <c r="U252" s="138">
        <v>282200</v>
      </c>
      <c r="V252" s="132">
        <f t="shared" si="25"/>
        <v>201.571428571429</v>
      </c>
      <c r="W252" s="129">
        <v>0</v>
      </c>
      <c r="X252" s="138">
        <v>20157</v>
      </c>
      <c r="Y252" s="132">
        <f t="shared" si="26"/>
        <v>14.3978571428571</v>
      </c>
      <c r="Z252" s="146">
        <f t="shared" si="27"/>
        <v>282200</v>
      </c>
      <c r="AA252" s="147">
        <f t="shared" si="28"/>
        <v>0</v>
      </c>
      <c r="AB252" s="135">
        <v>0.57</v>
      </c>
      <c r="AC252" s="136">
        <v>0.09</v>
      </c>
      <c r="AD252" s="137" t="s">
        <v>63</v>
      </c>
      <c r="AE252" s="138">
        <v>5000</v>
      </c>
      <c r="AF252" s="139">
        <f t="shared" si="29"/>
        <v>4233</v>
      </c>
      <c r="AG252" s="139">
        <f t="shared" si="30"/>
        <v>6047.14285714286</v>
      </c>
      <c r="AH252" s="140" t="s">
        <v>60</v>
      </c>
      <c r="AI252" s="137" t="s">
        <v>73</v>
      </c>
      <c r="AJ252" s="149" t="s">
        <v>74</v>
      </c>
      <c r="AK252" s="137" t="s">
        <v>51</v>
      </c>
      <c r="AL252" s="122" t="s">
        <v>61</v>
      </c>
      <c r="AM252" s="90"/>
      <c r="AN252" s="142">
        <f t="shared" si="31"/>
        <v>2</v>
      </c>
      <c r="AO252" s="125" t="s">
        <v>65</v>
      </c>
      <c r="AP252" s="126" t="s">
        <v>65</v>
      </c>
      <c r="AQ252" s="126" t="s">
        <v>65</v>
      </c>
      <c r="AR252" s="126" t="s">
        <v>65</v>
      </c>
      <c r="AS252" s="126" t="s">
        <v>65</v>
      </c>
      <c r="AT252" s="90"/>
      <c r="BD252" s="90"/>
    </row>
    <row r="253" ht="18.75" customHeight="1" spans="2:56">
      <c r="B253" s="90"/>
      <c r="C253" s="118" t="s">
        <v>54</v>
      </c>
      <c r="D253" s="92">
        <v>89184</v>
      </c>
      <c r="E253" s="119" t="s">
        <v>936</v>
      </c>
      <c r="F253" s="120" t="str">
        <f t="shared" si="24"/>
        <v>✅On Non Prioritized ❄️ 👻 📞 Inactive 💤 Inactive 💤 ⌛ 🛠️</v>
      </c>
      <c r="G253" s="121" t="s">
        <v>107</v>
      </c>
      <c r="H253" s="122" t="s">
        <v>57</v>
      </c>
      <c r="I253" s="123" t="s">
        <v>937</v>
      </c>
      <c r="J253" s="122">
        <v>5491169130115</v>
      </c>
      <c r="K253" s="122" t="s">
        <v>60</v>
      </c>
      <c r="L253" s="124" t="s">
        <v>60</v>
      </c>
      <c r="M253" s="124">
        <v>46057</v>
      </c>
      <c r="N253" s="126" t="s">
        <v>61</v>
      </c>
      <c r="O253" s="126" t="s">
        <v>72</v>
      </c>
      <c r="P253" s="127" t="s">
        <v>341</v>
      </c>
      <c r="Q253" s="91"/>
      <c r="R253" s="128">
        <v>0.22</v>
      </c>
      <c r="S253" s="129">
        <v>0</v>
      </c>
      <c r="T253" s="130" t="str">
        <f>IF(U253="","","#"&amp;(COUNTIF($U$4:$U$254,"&gt;"&amp;U253)+COUNTIF($U$4:U253,U253)))</f>
        <v>#228</v>
      </c>
      <c r="U253" s="138">
        <v>399175</v>
      </c>
      <c r="V253" s="132">
        <f t="shared" si="25"/>
        <v>285.125</v>
      </c>
      <c r="W253" s="129">
        <v>0</v>
      </c>
      <c r="X253" s="138">
        <v>16632</v>
      </c>
      <c r="Y253" s="132">
        <f t="shared" si="26"/>
        <v>11.88</v>
      </c>
      <c r="Z253" s="146">
        <f t="shared" si="27"/>
        <v>399175</v>
      </c>
      <c r="AA253" s="147">
        <f t="shared" si="28"/>
        <v>0</v>
      </c>
      <c r="AB253" s="135">
        <v>0.76</v>
      </c>
      <c r="AC253" s="136">
        <v>0.18</v>
      </c>
      <c r="AD253" s="137" t="s">
        <v>73</v>
      </c>
      <c r="AE253" s="148">
        <v>0</v>
      </c>
      <c r="AF253" s="139">
        <f t="shared" si="29"/>
        <v>5987.625</v>
      </c>
      <c r="AG253" s="139">
        <f t="shared" si="30"/>
        <v>8553.75</v>
      </c>
      <c r="AH253" s="149" t="s">
        <v>74</v>
      </c>
      <c r="AI253" s="137" t="s">
        <v>73</v>
      </c>
      <c r="AJ253" s="149" t="s">
        <v>74</v>
      </c>
      <c r="AK253" s="137" t="s">
        <v>49</v>
      </c>
      <c r="AL253" s="122" t="s">
        <v>64</v>
      </c>
      <c r="AM253" s="91"/>
      <c r="AN253" s="142">
        <f t="shared" si="31"/>
        <v>2</v>
      </c>
      <c r="AO253" s="125" t="s">
        <v>65</v>
      </c>
      <c r="AP253" s="126" t="s">
        <v>65</v>
      </c>
      <c r="AQ253" s="126" t="s">
        <v>65</v>
      </c>
      <c r="AR253" s="126" t="s">
        <v>65</v>
      </c>
      <c r="AS253" s="126" t="s">
        <v>65</v>
      </c>
      <c r="AT253" s="91"/>
      <c r="BD253" s="90"/>
    </row>
    <row r="254" ht="24" customHeight="1" spans="2:56">
      <c r="B254" s="91"/>
      <c r="C254" s="111"/>
      <c r="D254" s="180"/>
      <c r="E254" s="180"/>
      <c r="F254" s="180"/>
      <c r="G254" s="180"/>
      <c r="H254" s="180"/>
      <c r="I254" s="180"/>
      <c r="J254" s="180"/>
      <c r="K254" s="180"/>
      <c r="L254" s="180"/>
      <c r="M254" s="180"/>
      <c r="N254" s="180"/>
      <c r="O254" s="180"/>
      <c r="P254" s="180"/>
      <c r="Q254" s="180"/>
      <c r="R254" s="180"/>
      <c r="S254" s="180"/>
      <c r="T254" s="180"/>
      <c r="U254" s="180"/>
      <c r="V254" s="180"/>
      <c r="X254" s="180"/>
      <c r="Y254" s="180"/>
      <c r="AB254" s="180"/>
      <c r="AC254" s="180"/>
      <c r="AD254" s="180"/>
      <c r="AE254" s="180"/>
      <c r="AF254" s="180"/>
      <c r="AG254" s="180"/>
      <c r="AH254" s="180"/>
      <c r="AI254" s="180"/>
      <c r="AJ254" s="180"/>
      <c r="AK254" s="180"/>
      <c r="AL254" s="180"/>
      <c r="AM254" s="180"/>
      <c r="AN254" s="180"/>
      <c r="AO254" s="180"/>
      <c r="AP254" s="180"/>
      <c r="AQ254" s="180"/>
      <c r="AR254" s="180"/>
      <c r="AS254" s="180"/>
      <c r="AT254" s="180"/>
      <c r="AU254" s="180"/>
      <c r="AV254" s="180"/>
      <c r="AW254" s="180"/>
      <c r="AX254" s="180"/>
      <c r="AY254" s="180"/>
      <c r="AZ254" s="180"/>
      <c r="BA254" s="180"/>
      <c r="BB254" s="180"/>
      <c r="BC254" s="181"/>
      <c r="BD254" s="91"/>
    </row>
    <row r="259" ht="61" customHeight="1" spans="23:30">
      <c r="W259" s="182" t="s">
        <v>938</v>
      </c>
      <c r="X259" s="180">
        <f>SUM(W4:W253)/250</f>
        <v>0</v>
      </c>
      <c r="Z259" s="113" t="s">
        <v>939</v>
      </c>
      <c r="AA259" s="180">
        <f>SUM(Z4:Z253)</f>
        <v>265158307</v>
      </c>
      <c r="AC259" s="113" t="s">
        <v>940</v>
      </c>
      <c r="AD259" s="183">
        <f>SUM(AA4:AA253)/250</f>
        <v>0</v>
      </c>
    </row>
  </sheetData>
  <autoFilter xmlns:etc="http://www.wps.cn/officeDocument/2017/etCustomData" ref="A1:BJ1027" etc:filterBottomFollowUsedRange="0">
    <extLst/>
  </autoFilter>
  <mergeCells count="12">
    <mergeCell ref="C2:P2"/>
    <mergeCell ref="R2:AL2"/>
    <mergeCell ref="AN2:AS2"/>
    <mergeCell ref="AU2:BC2"/>
    <mergeCell ref="B3:B254"/>
    <mergeCell ref="Q3:Q253"/>
    <mergeCell ref="AM3:AM253"/>
    <mergeCell ref="AT3:AT253"/>
    <mergeCell ref="BD3:BD254"/>
    <mergeCell ref="AU56:BC253"/>
    <mergeCell ref="AU46:BC49"/>
    <mergeCell ref="AU11:BC18"/>
  </mergeCells>
  <conditionalFormatting sqref="Z4:Z253">
    <cfRule type="cellIs" dxfId="0" priority="1" operator="greaterThan">
      <formula>0</formula>
    </cfRule>
    <cfRule type="cellIs" dxfId="1" priority="2" operator="lessThan">
      <formula>0</formula>
    </cfRule>
  </conditionalFormatting>
  <conditionalFormatting sqref="AA4:AA253">
    <cfRule type="cellIs" dxfId="0" priority="3" operator="greaterThan">
      <formula>0</formula>
    </cfRule>
    <cfRule type="cellIs" dxfId="1" priority="4" operator="lessThan">
      <formula>0</formula>
    </cfRule>
  </conditionalFormatting>
  <conditionalFormatting sqref="AF4:AG253">
    <cfRule type="cellIs" dxfId="2" priority="5" operator="lessThan">
      <formula>1</formula>
    </cfRule>
    <cfRule type="cellIs" dxfId="3" priority="6" operator="greaterThanOrEqual">
      <formula>1</formula>
    </cfRule>
  </conditionalFormatting>
  <dataValidations count="7">
    <dataValidation type="list" allowBlank="1" showErrorMessage="1" sqref="H4:H253">
      <formula1>"🔥,❄️"</formula1>
    </dataValidation>
    <dataValidation type="list" allowBlank="1" showErrorMessage="1" sqref="N4:N253">
      <formula1>"🤝,👻"</formula1>
    </dataValidation>
    <dataValidation type="list" allowBlank="1" showErrorMessage="1" sqref="O4:O253">
      <formula1>"📞,💬,🌐"</formula1>
    </dataValidation>
    <dataValidation type="list" allowBlank="1" showErrorMessage="1" sqref="AD4:AD253 AI4:AI253">
      <formula1>"🚀,💤"</formula1>
    </dataValidation>
    <dataValidation type="list" allowBlank="1" showErrorMessage="1" sqref="AK4:AK253">
      <formula1>"✅On,⚠️W1,🚨W2,🆘W3,☠️Off"</formula1>
    </dataValidation>
    <dataValidation type="list" allowBlank="1" showErrorMessage="1" sqref="AL4:AL253">
      <formula1>"⚽,🧉,⌛,❌"</formula1>
    </dataValidation>
    <dataValidation type="list" allowBlank="1" showErrorMessage="1" sqref="AO4:AS253">
      <formula1>"👑,🔋,🧩,🛠️,🪫"</formula1>
    </dataValidation>
  </dataValidations>
  <pageMargins left="0.75" right="0.75" top="1" bottom="1" header="0.5" footer="0.5"/>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EEFF75"/>
    <outlinePr summaryBelow="0" summaryRight="0"/>
  </sheetPr>
  <dimension ref="B2:M13"/>
  <sheetViews>
    <sheetView tabSelected="1" workbookViewId="0">
      <selection activeCell="H11" sqref="H11"/>
    </sheetView>
  </sheetViews>
  <sheetFormatPr defaultColWidth="12.6272727272727" defaultRowHeight="15.75" customHeight="1"/>
  <cols>
    <col min="2" max="2" width="13.8818181818182" customWidth="1"/>
    <col min="3" max="3" width="14.8818181818182" customWidth="1"/>
  </cols>
  <sheetData>
    <row r="2" ht="18" customHeight="1" spans="2:13">
      <c r="B2" s="92" t="s">
        <v>30</v>
      </c>
      <c r="C2" s="83"/>
      <c r="D2" s="92" t="s">
        <v>37</v>
      </c>
      <c r="E2" s="83"/>
      <c r="F2" s="92" t="s">
        <v>35</v>
      </c>
      <c r="G2" s="83"/>
      <c r="H2" s="92" t="s">
        <v>941</v>
      </c>
      <c r="I2" s="83"/>
      <c r="J2" s="92" t="s">
        <v>942</v>
      </c>
      <c r="K2" s="83"/>
      <c r="L2" s="93">
        <f>IF(J4&gt;=90%,(MIN(D4,150%)*25%)+(IF(F4&gt;=90%,(MIN(B4,100%)*35%)+(F4*20%)+(H4*20%),0)),0%)</f>
        <v>0</v>
      </c>
      <c r="M2" s="94"/>
    </row>
    <row r="3" ht="24.75" customHeight="1" spans="2:13">
      <c r="B3" s="95">
        <v>14000</v>
      </c>
      <c r="C3" s="96">
        <v>466</v>
      </c>
      <c r="D3" s="97">
        <v>0</v>
      </c>
      <c r="E3" s="98">
        <v>0</v>
      </c>
      <c r="F3" s="97">
        <v>0.0667</v>
      </c>
      <c r="G3" s="98">
        <v>0.0727</v>
      </c>
      <c r="H3" s="97">
        <v>0.0712</v>
      </c>
      <c r="I3" s="98">
        <v>0.0789</v>
      </c>
      <c r="J3" s="99" t="s">
        <v>943</v>
      </c>
      <c r="K3" s="100" t="s">
        <v>944</v>
      </c>
      <c r="M3" s="101"/>
    </row>
    <row r="4" ht="18" customHeight="1" spans="2:13">
      <c r="B4" s="102">
        <f>C3/B3</f>
        <v>0.0332857142857143</v>
      </c>
      <c r="C4" s="103"/>
      <c r="D4" s="102" t="e">
        <f>D3/E3</f>
        <v>#DIV/0!</v>
      </c>
      <c r="E4" s="103"/>
      <c r="F4" s="102">
        <f>G3/F3</f>
        <v>1.08995502248876</v>
      </c>
      <c r="G4" s="103"/>
      <c r="H4" s="102">
        <f>I3/H3</f>
        <v>1.10814606741573</v>
      </c>
      <c r="I4" s="103"/>
      <c r="J4" s="102">
        <f>K3/J3</f>
        <v>0.0882352941176471</v>
      </c>
      <c r="K4" s="103"/>
      <c r="L4" s="104"/>
      <c r="M4" s="105"/>
    </row>
    <row r="5" ht="26" customHeight="1" spans="2:13">
      <c r="B5" s="106" t="s">
        <v>945</v>
      </c>
      <c r="C5" s="106" t="s">
        <v>946</v>
      </c>
      <c r="D5" s="106" t="s">
        <v>947</v>
      </c>
      <c r="E5" s="106" t="s">
        <v>948</v>
      </c>
    </row>
    <row r="6" ht="23.25" customHeight="1" spans="2:13">
      <c r="B6" s="107">
        <f>MAX(MIN(C3,B3)-B3*90%,0)*10%</f>
        <v>0</v>
      </c>
      <c r="C6" s="107">
        <f>MAX(MIN(C3,B3*120%)-B3,0)*20%</f>
        <v>0</v>
      </c>
      <c r="D6" s="107">
        <f>MAX(C3-B3*120%,0)*30%</f>
        <v>0</v>
      </c>
      <c r="E6" s="107">
        <f>B6+C6+D6</f>
        <v>0</v>
      </c>
    </row>
    <row r="7" ht="24.75" customHeight="1"/>
    <row r="8" ht="29.25" customHeight="1" spans="2:13">
      <c r="B8" s="108" t="s">
        <v>949</v>
      </c>
      <c r="C8" s="109">
        <v>1750905</v>
      </c>
    </row>
    <row r="9" ht="42.75" customHeight="1" spans="2:13">
      <c r="B9" s="108" t="s">
        <v>950</v>
      </c>
      <c r="C9" s="109">
        <v>249095</v>
      </c>
    </row>
    <row r="10" ht="28.5" customHeight="1" spans="2:13">
      <c r="B10" s="108" t="s">
        <v>951</v>
      </c>
      <c r="C10" s="109">
        <f>L2*510000</f>
        <v>0</v>
      </c>
    </row>
    <row r="11" ht="25.5" customHeight="1" spans="2:13">
      <c r="B11" s="108" t="s">
        <v>952</v>
      </c>
      <c r="C11" s="109">
        <f>E6*3900</f>
        <v>0</v>
      </c>
    </row>
    <row r="12" ht="27.75" customHeight="1" spans="2:13">
      <c r="B12" s="108" t="s">
        <v>953</v>
      </c>
      <c r="C12" s="109">
        <f>SUM(C8:C11)</f>
        <v>2000000</v>
      </c>
    </row>
    <row r="13" ht="26.25" customHeight="1" spans="2:13">
      <c r="B13" s="106" t="s">
        <v>954</v>
      </c>
      <c r="C13" s="110">
        <f>C12-199800</f>
        <v>1800200</v>
      </c>
    </row>
  </sheetData>
  <mergeCells count="5">
    <mergeCell ref="B2:C2"/>
    <mergeCell ref="D2:E2"/>
    <mergeCell ref="F2:G2"/>
    <mergeCell ref="H2:I2"/>
    <mergeCell ref="J2:K2"/>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6D01"/>
    <outlinePr summaryBelow="0" summaryRight="0"/>
  </sheetPr>
  <dimension ref="B2:H31"/>
  <sheetViews>
    <sheetView workbookViewId="0">
      <selection activeCell="A1" sqref="A1"/>
    </sheetView>
  </sheetViews>
  <sheetFormatPr defaultColWidth="12.6272727272727" defaultRowHeight="15.75" customHeight="1" outlineLevelCol="7"/>
  <cols>
    <col min="2" max="2" width="22.3818181818182" customWidth="1"/>
    <col min="3" max="3" width="35.1272727272727" customWidth="1"/>
    <col min="6" max="6" width="21.6272727272727" customWidth="1"/>
    <col min="7" max="7" width="19" customWidth="1"/>
  </cols>
  <sheetData>
    <row r="2" customHeight="1" spans="2:8">
      <c r="B2" s="82" t="s">
        <v>955</v>
      </c>
      <c r="C2" s="83"/>
      <c r="D2" s="84"/>
      <c r="E2" s="84"/>
      <c r="F2" s="85" t="s">
        <v>956</v>
      </c>
      <c r="G2" s="86"/>
      <c r="H2" s="83"/>
    </row>
    <row r="3" customHeight="1" spans="2:8">
      <c r="B3" s="87">
        <v>46153</v>
      </c>
      <c r="C3" s="84" t="s">
        <v>957</v>
      </c>
      <c r="D3" s="84"/>
      <c r="E3" s="84"/>
      <c r="F3" s="88">
        <v>46153</v>
      </c>
      <c r="G3" s="84" t="s">
        <v>958</v>
      </c>
      <c r="H3" s="89" t="s">
        <v>959</v>
      </c>
    </row>
    <row r="4" customHeight="1" spans="2:8">
      <c r="B4" s="90"/>
      <c r="C4" s="84"/>
      <c r="D4" s="84"/>
      <c r="E4" s="84"/>
      <c r="F4" s="90"/>
      <c r="G4" s="84"/>
      <c r="H4" s="89"/>
    </row>
    <row r="5" customHeight="1" spans="2:8">
      <c r="B5" s="90"/>
      <c r="C5" s="84"/>
      <c r="D5" s="84"/>
      <c r="E5" s="84"/>
      <c r="F5" s="90"/>
      <c r="G5" s="84"/>
      <c r="H5" s="89"/>
    </row>
    <row r="6" customHeight="1" spans="2:8">
      <c r="B6" s="90"/>
      <c r="C6" s="84"/>
      <c r="D6" s="84"/>
      <c r="E6" s="84"/>
      <c r="F6" s="90"/>
      <c r="G6" s="84"/>
      <c r="H6" s="89"/>
    </row>
    <row r="7" customHeight="1" spans="2:8">
      <c r="B7" s="91"/>
      <c r="C7" s="84"/>
      <c r="D7" s="84"/>
      <c r="E7" s="84"/>
      <c r="F7" s="91"/>
      <c r="G7" s="84"/>
      <c r="H7" s="89"/>
    </row>
    <row r="8" customHeight="1" spans="2:8">
      <c r="B8" s="82" t="s">
        <v>955</v>
      </c>
      <c r="C8" s="83"/>
      <c r="D8" s="84"/>
      <c r="E8" s="84"/>
      <c r="F8" s="85" t="s">
        <v>956</v>
      </c>
      <c r="G8" s="86"/>
      <c r="H8" s="83"/>
    </row>
    <row r="9" customHeight="1" spans="2:8">
      <c r="B9" s="87">
        <v>46154</v>
      </c>
      <c r="C9" s="84"/>
      <c r="D9" s="84"/>
      <c r="E9" s="84"/>
      <c r="F9" s="88">
        <v>46154</v>
      </c>
      <c r="G9" s="84"/>
      <c r="H9" s="89"/>
    </row>
    <row r="10" customHeight="1" spans="2:8">
      <c r="B10" s="90"/>
      <c r="C10" s="84"/>
      <c r="D10" s="84"/>
      <c r="E10" s="84"/>
      <c r="F10" s="90"/>
      <c r="G10" s="84"/>
      <c r="H10" s="89"/>
    </row>
    <row r="11" customHeight="1" spans="2:8">
      <c r="B11" s="90"/>
      <c r="C11" s="84"/>
      <c r="D11" s="84"/>
      <c r="E11" s="84"/>
      <c r="F11" s="90"/>
      <c r="G11" s="84"/>
      <c r="H11" s="89"/>
    </row>
    <row r="12" customHeight="1" spans="2:8">
      <c r="B12" s="90"/>
      <c r="C12" s="84"/>
      <c r="D12" s="84"/>
      <c r="E12" s="84"/>
      <c r="F12" s="90"/>
      <c r="G12" s="84"/>
      <c r="H12" s="89"/>
    </row>
    <row r="13" customHeight="1" spans="2:8">
      <c r="B13" s="91"/>
      <c r="C13" s="84"/>
      <c r="D13" s="84"/>
      <c r="E13" s="84"/>
      <c r="F13" s="91"/>
      <c r="G13" s="84"/>
      <c r="H13" s="89"/>
    </row>
    <row r="14" customHeight="1" spans="2:8">
      <c r="B14" s="82" t="s">
        <v>955</v>
      </c>
      <c r="C14" s="83"/>
      <c r="D14" s="84"/>
      <c r="E14" s="84"/>
      <c r="F14" s="85" t="s">
        <v>956</v>
      </c>
      <c r="G14" s="86"/>
      <c r="H14" s="83"/>
    </row>
    <row r="15" customHeight="1" spans="2:8">
      <c r="B15" s="87">
        <v>46155</v>
      </c>
      <c r="C15" s="84"/>
      <c r="D15" s="84"/>
      <c r="E15" s="84"/>
      <c r="F15" s="88">
        <v>46155</v>
      </c>
      <c r="G15" s="84"/>
      <c r="H15" s="89"/>
    </row>
    <row r="16" customHeight="1" spans="2:8">
      <c r="B16" s="90"/>
      <c r="C16" s="84"/>
      <c r="D16" s="84"/>
      <c r="E16" s="84"/>
      <c r="F16" s="90"/>
      <c r="G16" s="84"/>
      <c r="H16" s="89"/>
    </row>
    <row r="17" customHeight="1" spans="2:8">
      <c r="B17" s="90"/>
      <c r="C17" s="84"/>
      <c r="D17" s="84"/>
      <c r="E17" s="84"/>
      <c r="F17" s="90"/>
      <c r="G17" s="84"/>
      <c r="H17" s="89"/>
    </row>
    <row r="18" customHeight="1" spans="2:8">
      <c r="B18" s="90"/>
      <c r="C18" s="84"/>
      <c r="D18" s="84"/>
      <c r="E18" s="84"/>
      <c r="F18" s="90"/>
      <c r="G18" s="84"/>
      <c r="H18" s="89"/>
    </row>
    <row r="19" customHeight="1" spans="2:8">
      <c r="B19" s="91"/>
      <c r="C19" s="84"/>
      <c r="D19" s="84"/>
      <c r="E19" s="84"/>
      <c r="F19" s="91"/>
      <c r="G19" s="84"/>
      <c r="H19" s="89"/>
    </row>
    <row r="20" customHeight="1" spans="2:8">
      <c r="B20" s="82" t="s">
        <v>955</v>
      </c>
      <c r="C20" s="83"/>
      <c r="D20" s="84"/>
      <c r="E20" s="84"/>
      <c r="F20" s="85" t="s">
        <v>956</v>
      </c>
      <c r="G20" s="86"/>
      <c r="H20" s="83"/>
    </row>
    <row r="21" customHeight="1" spans="2:8">
      <c r="B21" s="87">
        <v>46156</v>
      </c>
      <c r="C21" s="84"/>
      <c r="D21" s="84"/>
      <c r="E21" s="84"/>
      <c r="F21" s="88">
        <v>46156</v>
      </c>
      <c r="G21" s="84"/>
      <c r="H21" s="89"/>
    </row>
    <row r="22" customHeight="1" spans="2:8">
      <c r="B22" s="90"/>
      <c r="C22" s="84"/>
      <c r="D22" s="84"/>
      <c r="E22" s="84"/>
      <c r="F22" s="90"/>
      <c r="G22" s="84"/>
      <c r="H22" s="89"/>
    </row>
    <row r="23" customHeight="1" spans="2:8">
      <c r="B23" s="90"/>
      <c r="C23" s="84"/>
      <c r="D23" s="84"/>
      <c r="E23" s="84"/>
      <c r="F23" s="90"/>
      <c r="G23" s="84"/>
      <c r="H23" s="89"/>
    </row>
    <row r="24" customHeight="1" spans="2:8">
      <c r="B24" s="90"/>
      <c r="C24" s="84"/>
      <c r="D24" s="84"/>
      <c r="E24" s="84"/>
      <c r="F24" s="90"/>
      <c r="G24" s="84"/>
      <c r="H24" s="89"/>
    </row>
    <row r="25" customHeight="1" spans="2:8">
      <c r="B25" s="91"/>
      <c r="C25" s="84"/>
      <c r="D25" s="84"/>
      <c r="E25" s="84"/>
      <c r="F25" s="91"/>
      <c r="G25" s="84"/>
      <c r="H25" s="89"/>
    </row>
    <row r="26" customHeight="1" spans="2:8">
      <c r="B26" s="82" t="s">
        <v>955</v>
      </c>
      <c r="C26" s="83"/>
      <c r="D26" s="84"/>
      <c r="E26" s="84"/>
      <c r="F26" s="85" t="s">
        <v>956</v>
      </c>
      <c r="G26" s="86"/>
      <c r="H26" s="83"/>
    </row>
    <row r="27" customHeight="1" spans="2:8">
      <c r="B27" s="87">
        <v>46157</v>
      </c>
      <c r="C27" s="84"/>
      <c r="D27" s="84"/>
      <c r="E27" s="84"/>
      <c r="F27" s="88">
        <v>46157</v>
      </c>
      <c r="G27" s="84"/>
      <c r="H27" s="89"/>
    </row>
    <row r="28" customHeight="1" spans="2:8">
      <c r="B28" s="90"/>
      <c r="C28" s="84"/>
      <c r="D28" s="84"/>
      <c r="E28" s="84"/>
      <c r="F28" s="90"/>
      <c r="G28" s="84"/>
      <c r="H28" s="89"/>
    </row>
    <row r="29" customHeight="1" spans="2:8">
      <c r="B29" s="90"/>
      <c r="C29" s="84"/>
      <c r="D29" s="84"/>
      <c r="E29" s="84"/>
      <c r="F29" s="90"/>
      <c r="G29" s="84"/>
      <c r="H29" s="89"/>
    </row>
    <row r="30" customHeight="1" spans="2:8">
      <c r="B30" s="90"/>
      <c r="C30" s="84"/>
      <c r="D30" s="84"/>
      <c r="E30" s="84"/>
      <c r="F30" s="90"/>
      <c r="G30" s="84"/>
      <c r="H30" s="89"/>
    </row>
    <row r="31" customHeight="1" spans="2:8">
      <c r="B31" s="91"/>
      <c r="C31" s="84"/>
      <c r="D31" s="84"/>
      <c r="E31" s="84"/>
      <c r="F31" s="91"/>
      <c r="G31" s="84"/>
      <c r="H31" s="89"/>
    </row>
  </sheetData>
  <mergeCells count="20">
    <mergeCell ref="B2:C2"/>
    <mergeCell ref="F2:H2"/>
    <mergeCell ref="B8:C8"/>
    <mergeCell ref="F8:H8"/>
    <mergeCell ref="B14:C14"/>
    <mergeCell ref="F14:H14"/>
    <mergeCell ref="B20:C20"/>
    <mergeCell ref="F20:H20"/>
    <mergeCell ref="B26:C26"/>
    <mergeCell ref="F26:H26"/>
    <mergeCell ref="B3:B7"/>
    <mergeCell ref="B9:B13"/>
    <mergeCell ref="B15:B19"/>
    <mergeCell ref="B21:B25"/>
    <mergeCell ref="B27:B31"/>
    <mergeCell ref="F3:F7"/>
    <mergeCell ref="F9:F13"/>
    <mergeCell ref="F15:F19"/>
    <mergeCell ref="F21:F25"/>
    <mergeCell ref="F27:F31"/>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FFFF"/>
    <outlinePr summaryBelow="0" summaryRight="0"/>
  </sheetPr>
  <dimension ref="B2:C19"/>
  <sheetViews>
    <sheetView workbookViewId="0">
      <selection activeCell="A1" sqref="A1"/>
    </sheetView>
  </sheetViews>
  <sheetFormatPr defaultColWidth="12.6272727272727" defaultRowHeight="15.75" customHeight="1" outlineLevelCol="2"/>
  <cols>
    <col min="2" max="2" width="85.2545454545455" customWidth="1"/>
    <col min="3" max="3" width="66.1272727272727" customWidth="1"/>
  </cols>
  <sheetData>
    <row r="2" ht="12.5" customHeight="1" spans="2:3">
      <c r="B2" s="80" t="s">
        <v>960</v>
      </c>
      <c r="C2" s="81" t="s">
        <v>961</v>
      </c>
    </row>
    <row r="3" ht="12.5" customHeight="1"/>
    <row r="4" ht="12.5" customHeight="1"/>
    <row r="5" ht="12.5" customHeight="1"/>
    <row r="6" ht="12.5" customHeight="1"/>
    <row r="7" ht="12.5" customHeight="1"/>
    <row r="8" ht="12.5" customHeight="1"/>
    <row r="9" ht="12.5" customHeight="1"/>
    <row r="10" ht="12.5" customHeight="1"/>
    <row r="11" ht="12.5" customHeight="1"/>
    <row r="12" ht="12.5" customHeight="1"/>
    <row r="13" ht="12.5" customHeight="1"/>
    <row r="14" ht="12.5" customHeight="1"/>
    <row r="15" ht="12.5" customHeight="1"/>
    <row r="16" ht="12.5" customHeight="1"/>
    <row r="17" ht="12.5" customHeight="1"/>
    <row r="18" ht="12.5" customHeight="1"/>
    <row r="19" ht="231" customHeight="1"/>
  </sheetData>
  <mergeCells count="2">
    <mergeCell ref="B2:B19"/>
    <mergeCell ref="C2:C19"/>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6:J23"/>
  <sheetViews>
    <sheetView topLeftCell="A11" workbookViewId="0">
      <selection activeCell="B7" sqref="B7"/>
    </sheetView>
  </sheetViews>
  <sheetFormatPr defaultColWidth="8.72727272727273" defaultRowHeight="12.5"/>
  <cols>
    <col min="2" max="2" width="21.9090909090909" customWidth="1"/>
  </cols>
  <sheetData>
    <row r="6" spans="2:10">
      <c r="B6" s="76" t="s">
        <v>962</v>
      </c>
      <c r="C6" s="76" t="s">
        <v>963</v>
      </c>
      <c r="D6" s="76" t="s">
        <v>5</v>
      </c>
      <c r="E6" s="76" t="s">
        <v>6</v>
      </c>
      <c r="F6" s="76" t="s">
        <v>964</v>
      </c>
      <c r="G6" s="76" t="s">
        <v>965</v>
      </c>
      <c r="H6" s="76" t="s">
        <v>966</v>
      </c>
      <c r="I6" s="76" t="s">
        <v>967</v>
      </c>
      <c r="J6" s="76" t="s">
        <v>968</v>
      </c>
    </row>
    <row r="7" ht="100" customHeight="1" spans="2:10">
      <c r="B7" s="77">
        <v>46168</v>
      </c>
      <c r="C7" s="78">
        <v>0.625</v>
      </c>
      <c r="D7" s="76">
        <v>15567</v>
      </c>
      <c r="E7" s="76" t="s">
        <v>969</v>
      </c>
      <c r="F7" s="76" t="s">
        <v>970</v>
      </c>
      <c r="G7" s="76" t="s">
        <v>971</v>
      </c>
      <c r="H7" s="76" t="s">
        <v>972</v>
      </c>
      <c r="I7" s="76" t="s">
        <v>973</v>
      </c>
      <c r="J7" s="76" t="s">
        <v>974</v>
      </c>
    </row>
    <row r="8" spans="2:10">
      <c r="B8" s="79">
        <v>46160</v>
      </c>
      <c r="C8" t="s">
        <v>975</v>
      </c>
      <c r="D8" t="s">
        <v>976</v>
      </c>
      <c r="E8" t="s">
        <v>385</v>
      </c>
      <c r="F8" t="s">
        <v>977</v>
      </c>
      <c r="G8" t="s">
        <v>978</v>
      </c>
      <c r="H8" t="s">
        <v>979</v>
      </c>
      <c r="I8" t="s">
        <v>973</v>
      </c>
    </row>
    <row r="9" spans="2:10">
      <c r="B9" s="79">
        <v>46164</v>
      </c>
      <c r="C9" t="s">
        <v>980</v>
      </c>
      <c r="D9" t="s">
        <v>981</v>
      </c>
      <c r="E9" t="s">
        <v>380</v>
      </c>
      <c r="F9" t="s">
        <v>977</v>
      </c>
      <c r="G9" t="s">
        <v>971</v>
      </c>
      <c r="H9" t="s">
        <v>982</v>
      </c>
      <c r="I9" t="s">
        <v>973</v>
      </c>
      <c r="J9" t="s">
        <v>983</v>
      </c>
    </row>
    <row r="10" spans="2:10">
      <c r="B10" s="79">
        <v>46162</v>
      </c>
      <c r="C10" t="s">
        <v>984</v>
      </c>
      <c r="D10" t="s">
        <v>985</v>
      </c>
      <c r="E10" t="s">
        <v>426</v>
      </c>
      <c r="F10" t="s">
        <v>977</v>
      </c>
      <c r="G10" t="s">
        <v>971</v>
      </c>
      <c r="H10" t="s">
        <v>972</v>
      </c>
      <c r="I10" t="s">
        <v>973</v>
      </c>
    </row>
    <row r="11" spans="2:10">
      <c r="B11" s="79">
        <v>46174</v>
      </c>
      <c r="C11" t="s">
        <v>984</v>
      </c>
      <c r="D11" t="s">
        <v>986</v>
      </c>
      <c r="E11" t="s">
        <v>236</v>
      </c>
      <c r="F11" t="s">
        <v>987</v>
      </c>
      <c r="G11" t="s">
        <v>971</v>
      </c>
      <c r="H11" t="s">
        <v>972</v>
      </c>
      <c r="I11" t="s">
        <v>988</v>
      </c>
      <c r="J11" t="s">
        <v>989</v>
      </c>
    </row>
    <row r="12" spans="2:10">
      <c r="B12" s="79">
        <v>46174</v>
      </c>
      <c r="C12" t="s">
        <v>990</v>
      </c>
      <c r="D12" t="s">
        <v>991</v>
      </c>
      <c r="E12" t="s">
        <v>189</v>
      </c>
      <c r="F12" t="s">
        <v>992</v>
      </c>
      <c r="G12" t="s">
        <v>971</v>
      </c>
      <c r="H12" t="s">
        <v>972</v>
      </c>
      <c r="I12" t="s">
        <v>988</v>
      </c>
      <c r="J12" t="s">
        <v>993</v>
      </c>
    </row>
    <row r="13" spans="2:10">
      <c r="B13" s="79">
        <v>46164</v>
      </c>
      <c r="C13" t="s">
        <v>994</v>
      </c>
      <c r="D13" t="s">
        <v>995</v>
      </c>
      <c r="E13" t="s">
        <v>658</v>
      </c>
      <c r="F13" t="s">
        <v>996</v>
      </c>
      <c r="G13" t="s">
        <v>971</v>
      </c>
      <c r="H13" t="s">
        <v>979</v>
      </c>
      <c r="I13" t="s">
        <v>997</v>
      </c>
      <c r="J13" t="s">
        <v>998</v>
      </c>
    </row>
    <row r="14" spans="2:10">
      <c r="B14" s="79">
        <v>46162</v>
      </c>
      <c r="C14" t="s">
        <v>984</v>
      </c>
      <c r="D14" t="s">
        <v>999</v>
      </c>
      <c r="E14" t="s">
        <v>228</v>
      </c>
      <c r="F14" t="s">
        <v>1000</v>
      </c>
      <c r="G14" t="s">
        <v>971</v>
      </c>
      <c r="H14" t="s">
        <v>972</v>
      </c>
      <c r="I14" t="s">
        <v>973</v>
      </c>
      <c r="J14" t="s">
        <v>1001</v>
      </c>
    </row>
    <row r="15" spans="2:10">
      <c r="B15" s="79">
        <v>46162</v>
      </c>
      <c r="C15" t="s">
        <v>984</v>
      </c>
      <c r="D15" t="s">
        <v>1002</v>
      </c>
      <c r="E15" t="s">
        <v>441</v>
      </c>
      <c r="F15" t="s">
        <v>1003</v>
      </c>
      <c r="G15" t="s">
        <v>971</v>
      </c>
      <c r="H15" t="s">
        <v>979</v>
      </c>
      <c r="I15" t="s">
        <v>997</v>
      </c>
      <c r="J15" t="s">
        <v>1004</v>
      </c>
    </row>
    <row r="16" spans="2:10">
      <c r="B16" s="79">
        <v>46162</v>
      </c>
      <c r="C16" t="s">
        <v>1005</v>
      </c>
      <c r="D16" t="s">
        <v>1006</v>
      </c>
      <c r="E16" t="s">
        <v>438</v>
      </c>
      <c r="F16" t="s">
        <v>988</v>
      </c>
      <c r="G16" t="s">
        <v>971</v>
      </c>
      <c r="H16" t="s">
        <v>972</v>
      </c>
      <c r="I16" t="s">
        <v>988</v>
      </c>
      <c r="J16" t="s">
        <v>1007</v>
      </c>
    </row>
    <row r="17" spans="2:10">
      <c r="B17" s="79">
        <v>46163</v>
      </c>
      <c r="C17" t="s">
        <v>975</v>
      </c>
      <c r="D17" t="s">
        <v>1008</v>
      </c>
      <c r="E17" t="s">
        <v>276</v>
      </c>
      <c r="F17" t="s">
        <v>1009</v>
      </c>
      <c r="G17" t="s">
        <v>971</v>
      </c>
      <c r="H17" t="s">
        <v>979</v>
      </c>
      <c r="I17" t="s">
        <v>988</v>
      </c>
      <c r="J17" t="s">
        <v>1010</v>
      </c>
    </row>
    <row r="18" spans="2:10">
      <c r="B18" s="79">
        <v>46164</v>
      </c>
      <c r="C18" t="s">
        <v>984</v>
      </c>
      <c r="D18" t="s">
        <v>1011</v>
      </c>
      <c r="E18" t="s">
        <v>559</v>
      </c>
      <c r="F18" t="s">
        <v>1012</v>
      </c>
      <c r="G18" t="s">
        <v>971</v>
      </c>
      <c r="H18" t="s">
        <v>979</v>
      </c>
      <c r="I18" t="s">
        <v>988</v>
      </c>
      <c r="J18" t="s">
        <v>1013</v>
      </c>
    </row>
    <row r="19" spans="2:10">
      <c r="B19" s="79">
        <v>46163</v>
      </c>
      <c r="C19" t="s">
        <v>984</v>
      </c>
      <c r="D19" t="s">
        <v>1014</v>
      </c>
      <c r="E19" t="s">
        <v>119</v>
      </c>
      <c r="F19" t="s">
        <v>988</v>
      </c>
      <c r="G19" t="s">
        <v>971</v>
      </c>
      <c r="H19" t="s">
        <v>979</v>
      </c>
      <c r="I19" t="s">
        <v>997</v>
      </c>
      <c r="J19" t="s">
        <v>1015</v>
      </c>
    </row>
    <row r="20" spans="2:10">
      <c r="B20" s="79">
        <v>46164</v>
      </c>
      <c r="C20" t="s">
        <v>984</v>
      </c>
      <c r="D20" t="s">
        <v>1016</v>
      </c>
      <c r="E20" t="s">
        <v>642</v>
      </c>
      <c r="F20" t="s">
        <v>1017</v>
      </c>
      <c r="G20" t="s">
        <v>971</v>
      </c>
      <c r="H20" t="s">
        <v>972</v>
      </c>
      <c r="I20" t="s">
        <v>988</v>
      </c>
      <c r="J20" t="s">
        <v>1018</v>
      </c>
    </row>
    <row r="21" spans="2:10">
      <c r="B21" s="79">
        <v>46175</v>
      </c>
      <c r="C21" t="s">
        <v>984</v>
      </c>
      <c r="D21" t="s">
        <v>1019</v>
      </c>
      <c r="E21" t="s">
        <v>186</v>
      </c>
      <c r="F21" t="s">
        <v>1020</v>
      </c>
      <c r="G21" t="s">
        <v>971</v>
      </c>
      <c r="H21" t="s">
        <v>972</v>
      </c>
      <c r="I21" t="s">
        <v>997</v>
      </c>
      <c r="J21" t="s">
        <v>1021</v>
      </c>
    </row>
    <row r="22" spans="2:10">
      <c r="B22" s="79">
        <v>46169</v>
      </c>
      <c r="C22" t="s">
        <v>984</v>
      </c>
      <c r="D22" t="s">
        <v>1022</v>
      </c>
      <c r="E22" t="s">
        <v>580</v>
      </c>
      <c r="F22" t="s">
        <v>1023</v>
      </c>
      <c r="G22" t="s">
        <v>971</v>
      </c>
      <c r="H22" t="s">
        <v>979</v>
      </c>
      <c r="I22" t="s">
        <v>1024</v>
      </c>
      <c r="J22" t="s">
        <v>1025</v>
      </c>
    </row>
    <row r="23" spans="2:10">
      <c r="B23" s="79">
        <v>46170</v>
      </c>
      <c r="C23" t="s">
        <v>984</v>
      </c>
      <c r="D23" t="s">
        <v>1026</v>
      </c>
      <c r="E23" t="s">
        <v>602</v>
      </c>
      <c r="F23" t="s">
        <v>1027</v>
      </c>
      <c r="G23" t="s">
        <v>971</v>
      </c>
      <c r="H23" t="s">
        <v>979</v>
      </c>
      <c r="I23" t="s">
        <v>997</v>
      </c>
      <c r="J23" t="s">
        <v>1028</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2"/>
  <sheetViews>
    <sheetView workbookViewId="0">
      <selection activeCell="M22" sqref="M22"/>
    </sheetView>
  </sheetViews>
  <sheetFormatPr defaultColWidth="8.72727272727273" defaultRowHeight="12.5" outlineLevelCol="7"/>
  <sheetData>
    <row r="1" ht="13" customHeight="1" spans="1:8">
      <c r="A1" s="2" t="s">
        <v>1029</v>
      </c>
      <c r="B1" s="2" t="s">
        <v>1030</v>
      </c>
      <c r="C1" s="2" t="s">
        <v>1031</v>
      </c>
      <c r="D1" s="2" t="s">
        <v>1032</v>
      </c>
      <c r="E1" s="2" t="s">
        <v>1033</v>
      </c>
      <c r="F1" s="2" t="s">
        <v>1034</v>
      </c>
      <c r="G1" s="2" t="s">
        <v>1035</v>
      </c>
      <c r="H1" s="2" t="s">
        <v>1036</v>
      </c>
    </row>
    <row r="2" ht="13" customHeight="1" spans="1:8">
      <c r="A2" s="37"/>
      <c r="B2" s="37">
        <v>1</v>
      </c>
      <c r="C2" s="1" t="s">
        <v>1037</v>
      </c>
      <c r="D2" s="21">
        <v>1117326</v>
      </c>
      <c r="E2" s="21"/>
      <c r="F2" s="75"/>
      <c r="G2" s="1">
        <v>0.0588643310158336</v>
      </c>
      <c r="H2" s="1">
        <v>12068687.4721497</v>
      </c>
    </row>
    <row r="3" ht="13" customHeight="1" spans="1:8">
      <c r="A3" s="37"/>
      <c r="B3" s="37">
        <v>2</v>
      </c>
      <c r="C3" s="1" t="s">
        <v>1038</v>
      </c>
      <c r="D3" s="21">
        <v>450751</v>
      </c>
      <c r="E3" s="21"/>
      <c r="F3" s="75"/>
      <c r="G3" s="1">
        <v>0.0237470139151134</v>
      </c>
      <c r="H3" s="1">
        <v>778436.564599449</v>
      </c>
    </row>
    <row r="4" ht="13" customHeight="1" spans="1:8">
      <c r="A4" s="37"/>
      <c r="B4" s="37">
        <v>3</v>
      </c>
      <c r="C4" s="1" t="s">
        <v>1039</v>
      </c>
      <c r="D4" s="21">
        <v>386750</v>
      </c>
      <c r="E4" s="21"/>
      <c r="F4" s="75"/>
      <c r="G4" s="1">
        <v>0.0203752351778923</v>
      </c>
      <c r="H4" s="1">
        <v>5117351.43577541</v>
      </c>
    </row>
    <row r="5" ht="13" customHeight="1" spans="1:8">
      <c r="A5" s="37"/>
      <c r="B5" s="37">
        <v>4</v>
      </c>
      <c r="C5" s="1" t="s">
        <v>1040</v>
      </c>
      <c r="D5" s="21">
        <v>384645</v>
      </c>
      <c r="E5" s="21"/>
      <c r="F5" s="75"/>
      <c r="G5" s="1">
        <v>0.0202643370006474</v>
      </c>
      <c r="H5" s="1">
        <v>4759352.96174975</v>
      </c>
    </row>
    <row r="6" ht="13" customHeight="1" spans="1:8">
      <c r="A6" s="37"/>
      <c r="B6" s="37">
        <v>5</v>
      </c>
      <c r="C6" s="1" t="s">
        <v>1041</v>
      </c>
      <c r="D6" s="21">
        <v>379561</v>
      </c>
      <c r="E6" s="21"/>
      <c r="F6" s="75"/>
      <c r="G6" s="1">
        <v>0.0199964955122326</v>
      </c>
      <c r="H6" s="1">
        <v>2587395.33587148</v>
      </c>
    </row>
    <row r="7" ht="13" customHeight="1" spans="1:8">
      <c r="A7" s="37"/>
      <c r="B7" s="37">
        <v>6</v>
      </c>
      <c r="C7" s="1"/>
      <c r="D7" s="21">
        <v>318338</v>
      </c>
      <c r="E7" s="21"/>
      <c r="F7" s="75"/>
      <c r="G7" s="1">
        <v>0.016771070759043</v>
      </c>
      <c r="H7" s="1">
        <v>3805905.43075438</v>
      </c>
    </row>
    <row r="8" ht="13" customHeight="1" spans="1:8">
      <c r="A8" s="37"/>
      <c r="B8" s="37">
        <v>7</v>
      </c>
      <c r="C8" s="1" t="s">
        <v>1042</v>
      </c>
      <c r="D8" s="21">
        <v>249828</v>
      </c>
      <c r="E8" s="21"/>
      <c r="F8" s="75"/>
      <c r="G8" s="1">
        <v>0.0131617433846735</v>
      </c>
      <c r="H8" s="1">
        <v>1190655.88120515</v>
      </c>
    </row>
    <row r="9" ht="13" customHeight="1" spans="1:8">
      <c r="A9" s="37"/>
      <c r="B9" s="37">
        <v>8</v>
      </c>
      <c r="C9" s="1" t="s">
        <v>1043</v>
      </c>
      <c r="D9" s="21">
        <v>170892</v>
      </c>
      <c r="E9" s="21"/>
      <c r="F9" s="75"/>
      <c r="G9" s="1">
        <v>0.0090031407628193</v>
      </c>
      <c r="H9" s="1">
        <v>681063.979944816</v>
      </c>
    </row>
    <row r="10" ht="13" customHeight="1" spans="1:8">
      <c r="A10" s="37"/>
      <c r="B10" s="37">
        <v>9</v>
      </c>
      <c r="C10" s="1" t="s">
        <v>1044</v>
      </c>
      <c r="D10" s="21">
        <v>169142</v>
      </c>
      <c r="E10" s="21"/>
      <c r="F10" s="75"/>
      <c r="G10" s="1">
        <v>0.0089109451285302</v>
      </c>
      <c r="H10" s="1">
        <v>562984.640294593</v>
      </c>
    </row>
    <row r="11" ht="13" customHeight="1" spans="1:8">
      <c r="A11" s="37"/>
      <c r="B11" s="37">
        <v>10</v>
      </c>
      <c r="C11" s="1" t="s">
        <v>1045</v>
      </c>
      <c r="D11" s="21">
        <v>164403</v>
      </c>
      <c r="E11" s="21"/>
      <c r="F11" s="75"/>
      <c r="G11" s="1">
        <v>0.0086612793508753</v>
      </c>
      <c r="H11" s="1">
        <v>846305.445135347</v>
      </c>
    </row>
    <row r="12" ht="13" customHeight="1" spans="1:8">
      <c r="A12" s="37"/>
      <c r="B12" s="37">
        <v>11</v>
      </c>
      <c r="C12" s="1" t="s">
        <v>1046</v>
      </c>
      <c r="D12" s="21">
        <v>151549</v>
      </c>
      <c r="E12" s="21"/>
      <c r="F12" s="75"/>
      <c r="G12" s="1">
        <v>0.00798408924621692</v>
      </c>
      <c r="H12" s="1">
        <v>1565518.04662518</v>
      </c>
    </row>
    <row r="13" ht="13" customHeight="1" spans="1:8">
      <c r="A13" s="37"/>
      <c r="B13" s="37">
        <v>12</v>
      </c>
      <c r="C13" s="1" t="s">
        <v>1047</v>
      </c>
      <c r="D13" s="21">
        <v>129432</v>
      </c>
      <c r="E13" s="21"/>
      <c r="F13" s="75"/>
      <c r="G13" s="1">
        <v>0.00681889447846141</v>
      </c>
      <c r="H13" s="1">
        <v>477057.382419535</v>
      </c>
    </row>
    <row r="14" ht="13" customHeight="1" spans="1:8">
      <c r="A14" s="37"/>
      <c r="B14" s="37">
        <v>13</v>
      </c>
      <c r="C14" s="1" t="s">
        <v>1048</v>
      </c>
      <c r="D14" s="21">
        <v>128757</v>
      </c>
      <c r="E14" s="21"/>
      <c r="F14" s="75"/>
      <c r="G14" s="1">
        <v>0.00678333330523562</v>
      </c>
      <c r="H14" s="1">
        <v>328073.606592434</v>
      </c>
    </row>
    <row r="15" ht="13" customHeight="1" spans="1:8">
      <c r="A15" s="37"/>
      <c r="B15" s="37">
        <v>14</v>
      </c>
      <c r="C15" s="1" t="s">
        <v>1049</v>
      </c>
      <c r="D15" s="21">
        <v>111069</v>
      </c>
      <c r="E15" s="21"/>
      <c r="F15" s="75"/>
      <c r="G15" s="1">
        <v>0.00585147251706093</v>
      </c>
      <c r="H15" s="1">
        <v>964862.491270235</v>
      </c>
    </row>
    <row r="16" ht="13" customHeight="1" spans="1:8">
      <c r="A16" s="37"/>
      <c r="B16" s="37">
        <v>15</v>
      </c>
      <c r="C16" s="1" t="s">
        <v>1050</v>
      </c>
      <c r="D16" s="21">
        <v>93486</v>
      </c>
      <c r="E16" s="21"/>
      <c r="F16" s="75"/>
      <c r="G16" s="1">
        <v>0.0049251434669436</v>
      </c>
      <c r="H16" s="1">
        <v>630025.902049468</v>
      </c>
    </row>
    <row r="17" ht="13" customHeight="1" spans="1:8">
      <c r="A17" s="37"/>
      <c r="B17" s="37">
        <v>16</v>
      </c>
      <c r="C17" s="1" t="s">
        <v>1051</v>
      </c>
      <c r="D17" s="21">
        <v>91938</v>
      </c>
      <c r="E17" s="21"/>
      <c r="F17" s="75"/>
      <c r="G17" s="1">
        <v>0.00484358984301243</v>
      </c>
      <c r="H17" s="1">
        <v>1366578.77786396</v>
      </c>
    </row>
    <row r="18" ht="13" customHeight="1" spans="1:8">
      <c r="A18" s="37"/>
      <c r="B18" s="37">
        <v>17</v>
      </c>
      <c r="C18" s="1" t="s">
        <v>1052</v>
      </c>
      <c r="D18" s="21">
        <v>86148</v>
      </c>
      <c r="E18" s="21"/>
      <c r="F18" s="75"/>
      <c r="G18" s="1">
        <v>0.00453855400156448</v>
      </c>
      <c r="H18" s="1">
        <v>1240773.95973154</v>
      </c>
    </row>
    <row r="19" ht="13" customHeight="1" spans="1:8">
      <c r="A19" s="37"/>
      <c r="B19" s="37">
        <v>18</v>
      </c>
      <c r="C19" s="1" t="s">
        <v>1053</v>
      </c>
      <c r="D19" s="21">
        <v>82832</v>
      </c>
      <c r="E19" s="21"/>
      <c r="F19" s="75"/>
      <c r="G19" s="1">
        <v>0.00436385644539153</v>
      </c>
      <c r="H19" s="1">
        <v>424531.452576601</v>
      </c>
    </row>
    <row r="20" ht="13" customHeight="1" spans="1:8">
      <c r="A20" s="37"/>
      <c r="B20" s="37">
        <v>19</v>
      </c>
      <c r="C20" s="1" t="s">
        <v>1054</v>
      </c>
      <c r="D20" s="21">
        <v>78810</v>
      </c>
      <c r="E20" s="21"/>
      <c r="F20" s="75"/>
      <c r="G20" s="1">
        <v>0.00415196453618536</v>
      </c>
      <c r="H20" s="1">
        <v>1249114.9916636</v>
      </c>
    </row>
    <row r="21" ht="13" customHeight="1" spans="1:8">
      <c r="A21" s="37"/>
      <c r="B21" s="37">
        <v>20</v>
      </c>
      <c r="C21" s="1" t="s">
        <v>1055</v>
      </c>
      <c r="D21" s="21">
        <v>78051</v>
      </c>
      <c r="E21" s="21"/>
      <c r="F21" s="75"/>
      <c r="G21" s="1">
        <v>0.00411197797251369</v>
      </c>
      <c r="H21" s="1">
        <v>372065.153768984</v>
      </c>
    </row>
    <row r="22" ht="13" customHeight="1" spans="1:8">
      <c r="A22" s="37"/>
      <c r="B22" s="37">
        <v>21</v>
      </c>
      <c r="C22" s="1" t="s">
        <v>1056</v>
      </c>
      <c r="D22" s="21">
        <v>73092</v>
      </c>
      <c r="E22" s="21"/>
      <c r="F22" s="75"/>
      <c r="G22" s="1">
        <v>0.00385072188654816</v>
      </c>
      <c r="H22" s="1">
        <v>186783.882508431</v>
      </c>
    </row>
    <row r="23" ht="13" customHeight="1" spans="1:8">
      <c r="A23" s="37"/>
      <c r="B23" s="37">
        <v>22</v>
      </c>
      <c r="C23" s="1" t="s">
        <v>1057</v>
      </c>
      <c r="D23" s="21">
        <v>65888</v>
      </c>
      <c r="E23" s="21"/>
      <c r="F23" s="75"/>
      <c r="G23" s="1">
        <v>0.00347119197259461</v>
      </c>
      <c r="H23" s="1">
        <v>1074039.79538191</v>
      </c>
    </row>
    <row r="24" ht="13" customHeight="1" spans="1:8">
      <c r="A24" s="37"/>
      <c r="B24" s="37">
        <v>23</v>
      </c>
      <c r="C24" s="1" t="s">
        <v>1058</v>
      </c>
      <c r="D24" s="21">
        <v>63187</v>
      </c>
      <c r="E24" s="21"/>
      <c r="F24" s="75"/>
      <c r="G24" s="1">
        <v>0.00332889459647183</v>
      </c>
      <c r="H24" s="1">
        <v>406368.642909309</v>
      </c>
    </row>
    <row r="25" ht="13" customHeight="1" spans="1:8">
      <c r="A25" s="37"/>
      <c r="B25" s="37">
        <v>24</v>
      </c>
      <c r="C25" s="1" t="s">
        <v>1059</v>
      </c>
      <c r="D25" s="21">
        <v>62591</v>
      </c>
      <c r="E25" s="21"/>
      <c r="F25" s="75"/>
      <c r="G25" s="1">
        <v>0.00329749539759394</v>
      </c>
      <c r="H25" s="1">
        <v>157303.11297724</v>
      </c>
    </row>
    <row r="26" ht="13" customHeight="1" spans="1:8">
      <c r="A26" s="37"/>
      <c r="B26" s="37">
        <v>25</v>
      </c>
      <c r="C26" s="1" t="s">
        <v>1060</v>
      </c>
      <c r="D26" s="21">
        <v>61737</v>
      </c>
      <c r="E26" s="21"/>
      <c r="F26" s="75"/>
      <c r="G26" s="1">
        <v>0.00325250392806085</v>
      </c>
      <c r="H26" s="1">
        <v>72614.2152377166</v>
      </c>
    </row>
    <row r="27" ht="13" customHeight="1" spans="1:8">
      <c r="A27" s="37"/>
      <c r="B27" s="37">
        <v>26</v>
      </c>
      <c r="C27" s="1" t="s">
        <v>1061</v>
      </c>
      <c r="D27" s="21">
        <v>61358</v>
      </c>
      <c r="E27" s="21"/>
      <c r="F27" s="75"/>
      <c r="G27" s="1">
        <v>0.00323253698783481</v>
      </c>
      <c r="H27" s="1">
        <v>928474.077699873</v>
      </c>
    </row>
    <row r="28" ht="13" customHeight="1" spans="1:8">
      <c r="A28" s="37"/>
      <c r="B28" s="37">
        <v>27</v>
      </c>
      <c r="C28" s="1" t="s">
        <v>1062</v>
      </c>
      <c r="D28" s="21">
        <v>60772</v>
      </c>
      <c r="E28" s="21"/>
      <c r="F28" s="75"/>
      <c r="G28" s="1">
        <v>0.00320166462115286</v>
      </c>
      <c r="H28" s="1">
        <v>151400.414723409</v>
      </c>
    </row>
    <row r="29" ht="13" customHeight="1" spans="1:8">
      <c r="A29" s="37"/>
      <c r="B29" s="37">
        <v>28</v>
      </c>
      <c r="C29" s="1" t="s">
        <v>1063</v>
      </c>
      <c r="D29" s="21">
        <v>57578</v>
      </c>
      <c r="E29" s="21"/>
      <c r="F29" s="75"/>
      <c r="G29" s="1">
        <v>0.00303339441777034</v>
      </c>
      <c r="H29" s="1">
        <v>145486.485098892</v>
      </c>
    </row>
    <row r="30" ht="13" customHeight="1" spans="1:8">
      <c r="A30" s="37"/>
      <c r="B30" s="37">
        <v>29</v>
      </c>
      <c r="C30" s="1" t="s">
        <v>1064</v>
      </c>
      <c r="D30" s="21">
        <v>55023</v>
      </c>
      <c r="E30" s="21"/>
      <c r="F30" s="75"/>
      <c r="G30" s="1">
        <v>0.00289878879170825</v>
      </c>
      <c r="H30" s="1">
        <v>516255.743027487</v>
      </c>
    </row>
    <row r="31" ht="13" customHeight="1" spans="1:8">
      <c r="A31" s="37"/>
      <c r="B31" s="37">
        <v>30</v>
      </c>
      <c r="C31" s="1" t="s">
        <v>1065</v>
      </c>
      <c r="D31" s="21">
        <v>53440</v>
      </c>
      <c r="E31" s="21"/>
      <c r="F31" s="75"/>
      <c r="G31" s="1">
        <v>0.00281539125509131</v>
      </c>
      <c r="H31" s="1">
        <v>770410.201342279</v>
      </c>
    </row>
    <row r="32" ht="13" customHeight="1" spans="1:8">
      <c r="A32" s="37"/>
      <c r="B32" s="37">
        <v>31</v>
      </c>
      <c r="C32" s="1" t="s">
        <v>1066</v>
      </c>
      <c r="D32" s="21">
        <v>52632</v>
      </c>
      <c r="E32" s="21"/>
      <c r="F32" s="75"/>
      <c r="G32" s="1">
        <v>0.00277282321365954</v>
      </c>
      <c r="H32" s="1">
        <v>245301.108479969</v>
      </c>
    </row>
    <row r="33" ht="13" customHeight="1" spans="1:8">
      <c r="A33" s="37"/>
      <c r="B33" s="37">
        <v>32</v>
      </c>
      <c r="C33" s="1" t="s">
        <v>1067</v>
      </c>
      <c r="D33" s="21">
        <v>51028</v>
      </c>
      <c r="E33" s="21"/>
      <c r="F33" s="75"/>
      <c r="G33" s="1">
        <v>0.00268831932943112</v>
      </c>
      <c r="H33" s="1">
        <v>304657.023931614</v>
      </c>
    </row>
    <row r="34" ht="13" customHeight="1" spans="1:8">
      <c r="A34" s="37"/>
      <c r="B34" s="37">
        <v>33</v>
      </c>
      <c r="C34" s="1" t="s">
        <v>1068</v>
      </c>
      <c r="D34" s="21">
        <v>50404</v>
      </c>
      <c r="E34" s="21"/>
      <c r="F34" s="75"/>
      <c r="G34" s="1">
        <v>0.00265544500040461</v>
      </c>
      <c r="H34" s="1">
        <v>192205.164520143</v>
      </c>
    </row>
    <row r="35" ht="13" customHeight="1" spans="1:8">
      <c r="A35" s="37"/>
      <c r="B35" s="37">
        <v>34</v>
      </c>
      <c r="C35" s="1" t="s">
        <v>1069</v>
      </c>
      <c r="D35" s="21">
        <v>50163</v>
      </c>
      <c r="E35" s="21"/>
      <c r="F35" s="75"/>
      <c r="G35" s="1">
        <v>0.00264274834448251</v>
      </c>
      <c r="H35" s="1">
        <v>42469.1898607284</v>
      </c>
    </row>
    <row r="36" ht="13" customHeight="1" spans="1:8">
      <c r="A36" s="37"/>
      <c r="B36" s="37">
        <v>35</v>
      </c>
      <c r="C36" s="1" t="s">
        <v>1070</v>
      </c>
      <c r="D36" s="21">
        <v>49527</v>
      </c>
      <c r="E36" s="21"/>
      <c r="F36" s="75"/>
      <c r="G36" s="1">
        <v>0.00260924181682087</v>
      </c>
      <c r="H36" s="1">
        <v>129845.671246135</v>
      </c>
    </row>
    <row r="37" ht="13" customHeight="1" spans="1:8">
      <c r="A37" s="37"/>
      <c r="B37" s="37">
        <v>36</v>
      </c>
      <c r="C37" s="1" t="s">
        <v>1071</v>
      </c>
      <c r="D37" s="21">
        <v>48165</v>
      </c>
      <c r="E37" s="21"/>
      <c r="F37" s="75"/>
      <c r="G37" s="1">
        <v>0.00253748727173415</v>
      </c>
      <c r="H37" s="1">
        <v>719875.373206064</v>
      </c>
    </row>
    <row r="38" ht="13" customHeight="1" spans="1:8">
      <c r="A38" s="37"/>
      <c r="B38" s="37">
        <v>37</v>
      </c>
      <c r="C38" s="1" t="s">
        <v>1072</v>
      </c>
      <c r="D38" s="21">
        <v>47159</v>
      </c>
      <c r="E38" s="21"/>
      <c r="F38" s="75"/>
      <c r="G38" s="1">
        <v>0.00248448795282281</v>
      </c>
      <c r="H38" s="1">
        <v>515105.714668494</v>
      </c>
    </row>
    <row r="39" ht="13" customHeight="1" spans="1:8">
      <c r="A39" s="37"/>
      <c r="B39" s="37">
        <v>38</v>
      </c>
      <c r="C39" s="1" t="s">
        <v>1073</v>
      </c>
      <c r="D39" s="21">
        <v>46382</v>
      </c>
      <c r="E39" s="21"/>
      <c r="F39" s="75"/>
      <c r="G39" s="1">
        <v>0.00244355309119845</v>
      </c>
      <c r="H39" s="1">
        <v>404473.563530288</v>
      </c>
    </row>
    <row r="40" ht="13" customHeight="1" spans="1:8">
      <c r="A40" s="37"/>
      <c r="B40" s="37">
        <v>39</v>
      </c>
      <c r="C40" s="1" t="s">
        <v>1074</v>
      </c>
      <c r="D40" s="21">
        <v>45542</v>
      </c>
      <c r="E40" s="21"/>
      <c r="F40" s="75"/>
      <c r="G40" s="1">
        <v>0.00239929918673968</v>
      </c>
      <c r="H40" s="1">
        <v>162119.674419961</v>
      </c>
    </row>
    <row r="41" ht="13" customHeight="1" spans="1:8">
      <c r="A41" s="37"/>
      <c r="B41" s="37">
        <v>40</v>
      </c>
      <c r="C41" s="1" t="s">
        <v>1075</v>
      </c>
      <c r="D41" s="21">
        <v>45271</v>
      </c>
      <c r="E41" s="21"/>
      <c r="F41" s="75"/>
      <c r="G41" s="1">
        <v>0.00238502203422976</v>
      </c>
      <c r="H41" s="1">
        <v>82495.36665566</v>
      </c>
    </row>
    <row r="42" ht="13" customHeight="1" spans="1:8">
      <c r="A42" s="37"/>
      <c r="B42" s="37">
        <v>41</v>
      </c>
      <c r="C42" s="1" t="s">
        <v>1076</v>
      </c>
      <c r="D42" s="21">
        <v>45227</v>
      </c>
      <c r="E42" s="21"/>
      <c r="F42" s="75"/>
      <c r="G42" s="1">
        <v>0.00238270397256764</v>
      </c>
      <c r="H42" s="1">
        <v>247652.804220751</v>
      </c>
    </row>
    <row r="43" ht="13" customHeight="1" spans="1:8">
      <c r="A43" s="37"/>
      <c r="B43" s="37">
        <v>42</v>
      </c>
      <c r="C43" s="1" t="s">
        <v>1077</v>
      </c>
      <c r="D43" s="21">
        <v>43598</v>
      </c>
      <c r="E43" s="21"/>
      <c r="F43" s="75"/>
      <c r="G43" s="1">
        <v>0.00229688300784938</v>
      </c>
      <c r="H43" s="1">
        <v>145565.30781454</v>
      </c>
    </row>
    <row r="44" ht="13" customHeight="1" spans="1:8">
      <c r="A44" s="37"/>
      <c r="B44" s="37">
        <v>43</v>
      </c>
      <c r="C44" s="1" t="s">
        <v>1078</v>
      </c>
      <c r="D44" s="21">
        <v>42519</v>
      </c>
      <c r="E44" s="21"/>
      <c r="F44" s="75"/>
      <c r="G44" s="1">
        <v>0.0022400378139077</v>
      </c>
      <c r="H44" s="1">
        <v>111119.164481081</v>
      </c>
    </row>
    <row r="45" ht="13" customHeight="1" spans="1:8">
      <c r="A45" s="37"/>
      <c r="B45" s="37">
        <v>44</v>
      </c>
      <c r="C45" s="1" t="s">
        <v>1079</v>
      </c>
      <c r="D45" s="21">
        <v>39322</v>
      </c>
      <c r="E45" s="21"/>
      <c r="F45" s="75"/>
      <c r="G45" s="1">
        <v>0.0020716095608664</v>
      </c>
      <c r="H45" s="1">
        <v>101625.978767138</v>
      </c>
    </row>
    <row r="46" ht="13" customHeight="1" spans="1:8">
      <c r="A46" s="37"/>
      <c r="B46" s="37">
        <v>45</v>
      </c>
      <c r="C46" s="1" t="s">
        <v>1080</v>
      </c>
      <c r="D46" s="21">
        <v>39119</v>
      </c>
      <c r="E46" s="21"/>
      <c r="F46" s="75"/>
      <c r="G46" s="1">
        <v>0.00206091486728886</v>
      </c>
      <c r="H46" s="1">
        <v>340395.051377117</v>
      </c>
    </row>
    <row r="47" ht="13" customHeight="1" spans="1:8">
      <c r="A47" s="37"/>
      <c r="B47" s="37">
        <v>46</v>
      </c>
      <c r="C47" s="1" t="s">
        <v>1081</v>
      </c>
      <c r="D47" s="21">
        <v>38366</v>
      </c>
      <c r="E47" s="21"/>
      <c r="F47" s="75"/>
      <c r="G47" s="1">
        <v>0.00202124440293475</v>
      </c>
      <c r="H47" s="1">
        <v>119027.133559604</v>
      </c>
    </row>
    <row r="48" ht="13" customHeight="1" spans="1:8">
      <c r="A48" s="37"/>
      <c r="B48" s="37">
        <v>47</v>
      </c>
      <c r="C48" s="1" t="s">
        <v>1082</v>
      </c>
      <c r="D48" s="21">
        <v>37490</v>
      </c>
      <c r="E48" s="21"/>
      <c r="F48" s="75"/>
      <c r="G48" s="1">
        <v>0.0019750939025706</v>
      </c>
      <c r="H48" s="1">
        <v>21674.9767380744</v>
      </c>
    </row>
    <row r="49" ht="13" customHeight="1" spans="1:8">
      <c r="A49" s="37"/>
      <c r="B49" s="37">
        <v>48</v>
      </c>
      <c r="C49" s="1" t="s">
        <v>1083</v>
      </c>
      <c r="D49" s="21">
        <v>37409</v>
      </c>
      <c r="E49" s="21"/>
      <c r="F49" s="75"/>
      <c r="G49" s="1">
        <v>0.00197082656178351</v>
      </c>
      <c r="H49" s="1">
        <v>411458.076326215</v>
      </c>
    </row>
    <row r="50" ht="13" customHeight="1" spans="1:8">
      <c r="A50" s="37"/>
      <c r="B50" s="37">
        <v>49</v>
      </c>
      <c r="C50" s="1" t="s">
        <v>1084</v>
      </c>
      <c r="D50" s="21">
        <v>37282</v>
      </c>
      <c r="E50" s="21"/>
      <c r="F50" s="75"/>
      <c r="G50" s="1">
        <v>0.0019641357928951</v>
      </c>
      <c r="H50" s="1">
        <v>29385.0839652174</v>
      </c>
    </row>
    <row r="51" ht="13" customHeight="1" spans="1:8">
      <c r="A51" s="37"/>
      <c r="B51" s="37">
        <v>50</v>
      </c>
      <c r="C51" s="1" t="s">
        <v>1085</v>
      </c>
      <c r="D51" s="21">
        <v>35677</v>
      </c>
      <c r="E51" s="21"/>
      <c r="F51" s="75"/>
      <c r="G51" s="1">
        <v>0.00187957922544709</v>
      </c>
      <c r="H51" s="1">
        <v>141941.229681513</v>
      </c>
    </row>
    <row r="52" ht="13" customHeight="1" spans="1:8">
      <c r="A52" s="37"/>
      <c r="B52" s="37">
        <v>51</v>
      </c>
      <c r="C52" s="1" t="s">
        <v>1086</v>
      </c>
      <c r="D52" s="21">
        <v>35617</v>
      </c>
      <c r="E52" s="21"/>
      <c r="F52" s="75"/>
      <c r="G52" s="1">
        <v>0.00187641823227146</v>
      </c>
      <c r="H52" s="1">
        <v>854612.441217973</v>
      </c>
    </row>
    <row r="53" ht="13" customHeight="1" spans="1:8">
      <c r="A53" s="37"/>
      <c r="B53" s="37">
        <v>52</v>
      </c>
      <c r="C53" s="1" t="s">
        <v>1087</v>
      </c>
      <c r="D53" s="21">
        <v>35598</v>
      </c>
      <c r="E53" s="21"/>
      <c r="F53" s="75"/>
      <c r="G53" s="1">
        <v>0.00187541725109918</v>
      </c>
      <c r="H53" s="1">
        <v>527197.858342309</v>
      </c>
    </row>
    <row r="54" ht="13" customHeight="1" spans="1:8">
      <c r="A54" s="37"/>
      <c r="B54" s="37">
        <v>53</v>
      </c>
      <c r="C54" s="1" t="s">
        <v>1088</v>
      </c>
      <c r="D54" s="21">
        <v>34121</v>
      </c>
      <c r="E54" s="21"/>
      <c r="F54" s="75"/>
      <c r="G54" s="1">
        <v>0.00179760413575918</v>
      </c>
      <c r="H54" s="1">
        <v>87649.63364041</v>
      </c>
    </row>
    <row r="55" ht="13" customHeight="1" spans="1:8">
      <c r="A55" s="37"/>
      <c r="B55" s="37">
        <v>54</v>
      </c>
      <c r="C55" s="1" t="s">
        <v>1089</v>
      </c>
      <c r="D55" s="21">
        <v>33320</v>
      </c>
      <c r="E55" s="21"/>
      <c r="F55" s="75"/>
      <c r="G55" s="1">
        <v>0.00175540487686456</v>
      </c>
      <c r="H55" s="1">
        <v>406179.328859059</v>
      </c>
    </row>
    <row r="56" ht="13" customHeight="1" spans="1:8">
      <c r="A56" s="37"/>
      <c r="B56" s="37">
        <v>55</v>
      </c>
      <c r="C56" s="1" t="s">
        <v>1090</v>
      </c>
      <c r="D56" s="21">
        <v>33087</v>
      </c>
      <c r="E56" s="21"/>
      <c r="F56" s="75"/>
      <c r="G56" s="1">
        <v>0.00174312968669922</v>
      </c>
      <c r="H56" s="1">
        <v>302167.82095483</v>
      </c>
    </row>
    <row r="57" ht="13" customHeight="1" spans="1:8">
      <c r="A57" s="37"/>
      <c r="B57" s="37">
        <v>56</v>
      </c>
      <c r="C57" s="1" t="s">
        <v>1091</v>
      </c>
      <c r="D57" s="21">
        <v>32559</v>
      </c>
      <c r="E57" s="21"/>
      <c r="F57" s="75"/>
      <c r="G57" s="1">
        <v>0.0017153129467537</v>
      </c>
      <c r="H57" s="1">
        <v>30625.824386986</v>
      </c>
    </row>
    <row r="58" ht="13" customHeight="1" spans="1:8">
      <c r="A58" s="37"/>
      <c r="B58" s="37">
        <v>57</v>
      </c>
      <c r="C58" s="1" t="s">
        <v>1092</v>
      </c>
      <c r="D58" s="21">
        <v>32130</v>
      </c>
      <c r="E58" s="21"/>
      <c r="F58" s="75"/>
      <c r="G58" s="1">
        <v>0.00169271184554797</v>
      </c>
      <c r="H58" s="1">
        <v>383982.988089215</v>
      </c>
    </row>
    <row r="59" ht="13" customHeight="1" spans="1:8">
      <c r="A59" s="37"/>
      <c r="B59" s="37">
        <v>58</v>
      </c>
      <c r="C59" s="1" t="s">
        <v>1093</v>
      </c>
      <c r="D59" s="21">
        <v>32102</v>
      </c>
      <c r="E59" s="21"/>
      <c r="F59" s="75"/>
      <c r="G59" s="1">
        <v>0.00169123671539935</v>
      </c>
      <c r="H59" s="1">
        <v>405332.882494081</v>
      </c>
    </row>
    <row r="60" ht="13" customHeight="1" spans="1:8">
      <c r="A60" s="37"/>
      <c r="B60" s="37">
        <v>59</v>
      </c>
      <c r="C60" s="1" t="s">
        <v>1094</v>
      </c>
      <c r="D60" s="21">
        <v>31618</v>
      </c>
      <c r="E60" s="21"/>
      <c r="F60" s="75"/>
      <c r="G60" s="1">
        <v>0.00166573803711596</v>
      </c>
      <c r="H60" s="1">
        <v>586382.333569406</v>
      </c>
    </row>
    <row r="61" ht="13" customHeight="1" spans="1:8">
      <c r="A61" s="37"/>
      <c r="B61" s="37">
        <v>60</v>
      </c>
      <c r="C61" s="1" t="s">
        <v>1095</v>
      </c>
      <c r="D61" s="21">
        <v>31542</v>
      </c>
      <c r="E61" s="21"/>
      <c r="F61" s="75"/>
      <c r="G61" s="1">
        <v>0.00166173411242683</v>
      </c>
      <c r="H61" s="1">
        <v>44241.969604737</v>
      </c>
    </row>
    <row r="62" ht="13" customHeight="1" spans="1:8">
      <c r="A62" s="37"/>
      <c r="B62" s="37">
        <v>61</v>
      </c>
      <c r="C62" s="1" t="s">
        <v>1096</v>
      </c>
      <c r="D62" s="21">
        <v>30535</v>
      </c>
      <c r="E62" s="21"/>
      <c r="F62" s="75"/>
      <c r="G62" s="1">
        <v>0.0016086821102959</v>
      </c>
      <c r="H62" s="1">
        <v>191769.13319868</v>
      </c>
    </row>
    <row r="63" ht="13" customHeight="1" spans="1:8">
      <c r="A63" s="37"/>
      <c r="B63" s="37">
        <v>62</v>
      </c>
      <c r="C63" s="1" t="s">
        <v>1097</v>
      </c>
      <c r="D63" s="21">
        <v>29911</v>
      </c>
      <c r="E63" s="21"/>
      <c r="F63" s="75"/>
      <c r="G63" s="1">
        <v>0.00157580778126939</v>
      </c>
      <c r="H63" s="1">
        <v>68451.093468074</v>
      </c>
    </row>
    <row r="64" ht="13" customHeight="1" spans="1:8">
      <c r="A64" s="37"/>
      <c r="B64" s="37">
        <v>63</v>
      </c>
      <c r="C64" s="1" t="s">
        <v>1098</v>
      </c>
      <c r="D64" s="21">
        <v>29527</v>
      </c>
      <c r="E64" s="21"/>
      <c r="F64" s="75"/>
      <c r="G64" s="1">
        <v>0.00155557742494538</v>
      </c>
      <c r="H64" s="1">
        <v>326526.089706455</v>
      </c>
    </row>
    <row r="65" ht="13" customHeight="1" spans="1:8">
      <c r="A65" s="37"/>
      <c r="B65" s="37">
        <v>64</v>
      </c>
      <c r="C65" s="1" t="s">
        <v>1099</v>
      </c>
      <c r="D65" s="21">
        <v>28981</v>
      </c>
      <c r="E65" s="21"/>
      <c r="F65" s="75"/>
      <c r="G65" s="1">
        <v>0.00152681238704718</v>
      </c>
      <c r="H65" s="1">
        <v>378877.544491189</v>
      </c>
    </row>
    <row r="66" ht="13" customHeight="1" spans="1:8">
      <c r="A66" s="37"/>
      <c r="B66" s="37">
        <v>65</v>
      </c>
      <c r="C66" s="1" t="s">
        <v>1100</v>
      </c>
      <c r="D66" s="21">
        <v>28737</v>
      </c>
      <c r="E66" s="21"/>
      <c r="F66" s="75"/>
      <c r="G66" s="1">
        <v>0.0015139576814663</v>
      </c>
      <c r="H66" s="1">
        <v>330836.376523365</v>
      </c>
    </row>
    <row r="67" ht="13" customHeight="1" spans="1:8">
      <c r="A67" s="37"/>
      <c r="B67" s="37">
        <v>66</v>
      </c>
      <c r="C67" s="1" t="s">
        <v>1101</v>
      </c>
      <c r="D67" s="21">
        <v>27467</v>
      </c>
      <c r="E67" s="21"/>
      <c r="F67" s="75"/>
      <c r="G67" s="1">
        <v>0.0014470499925822</v>
      </c>
      <c r="H67" s="1">
        <v>305769.230231621</v>
      </c>
    </row>
    <row r="68" ht="13" customHeight="1" spans="1:8">
      <c r="A68" s="37"/>
      <c r="B68" s="37">
        <v>67</v>
      </c>
      <c r="C68" s="1" t="s">
        <v>1102</v>
      </c>
      <c r="D68" s="21">
        <v>27435</v>
      </c>
      <c r="E68" s="21"/>
      <c r="F68" s="75"/>
      <c r="G68" s="1">
        <v>0.0014453641295552</v>
      </c>
      <c r="H68" s="1">
        <v>297286.973173136</v>
      </c>
    </row>
    <row r="69" ht="13" customHeight="1" spans="1:8">
      <c r="A69" s="37"/>
      <c r="B69" s="37">
        <v>68</v>
      </c>
      <c r="C69" s="1" t="s">
        <v>1103</v>
      </c>
      <c r="D69" s="21">
        <v>27403</v>
      </c>
      <c r="E69" s="21"/>
      <c r="F69" s="75"/>
      <c r="G69" s="1">
        <v>0.0014436782665282</v>
      </c>
      <c r="H69" s="1">
        <v>172360.286040545</v>
      </c>
    </row>
    <row r="70" ht="13" customHeight="1" spans="1:8">
      <c r="A70" s="37"/>
      <c r="B70" s="37">
        <v>69</v>
      </c>
      <c r="C70" s="1" t="s">
        <v>1104</v>
      </c>
      <c r="D70" s="21">
        <v>27084</v>
      </c>
      <c r="E70" s="21"/>
      <c r="F70" s="75"/>
      <c r="G70" s="1">
        <v>0.00142687231947779</v>
      </c>
      <c r="H70" s="1">
        <v>98002.554275224</v>
      </c>
    </row>
    <row r="71" ht="13" customHeight="1" spans="1:8">
      <c r="A71" s="37"/>
      <c r="B71" s="37">
        <v>70</v>
      </c>
      <c r="C71" s="1" t="s">
        <v>1105</v>
      </c>
      <c r="D71" s="21">
        <v>26888</v>
      </c>
      <c r="E71" s="21"/>
      <c r="F71" s="75"/>
      <c r="G71" s="1">
        <v>0.00141654640843741</v>
      </c>
      <c r="H71" s="1">
        <v>249746.336603384</v>
      </c>
    </row>
    <row r="72" ht="13" customHeight="1" spans="1:8">
      <c r="A72" s="37"/>
      <c r="B72" s="37">
        <v>71</v>
      </c>
      <c r="C72" s="1" t="s">
        <v>1106</v>
      </c>
      <c r="D72" s="21">
        <v>26864</v>
      </c>
      <c r="E72" s="21"/>
      <c r="F72" s="75"/>
      <c r="G72" s="1">
        <v>0.00141528201116716</v>
      </c>
      <c r="H72" s="1">
        <v>137838.681983088</v>
      </c>
    </row>
    <row r="73" ht="13" customHeight="1" spans="1:8">
      <c r="A73" s="37"/>
      <c r="B73" s="37">
        <v>72</v>
      </c>
      <c r="C73" s="1" t="s">
        <v>1107</v>
      </c>
      <c r="D73" s="21">
        <v>26497</v>
      </c>
      <c r="E73" s="21"/>
      <c r="F73" s="75"/>
      <c r="G73" s="1">
        <v>0.00139594726957624</v>
      </c>
      <c r="H73" s="1">
        <v>226445.902181139</v>
      </c>
    </row>
    <row r="74" ht="13" customHeight="1" spans="1:8">
      <c r="A74" s="37"/>
      <c r="B74" s="37">
        <v>73</v>
      </c>
      <c r="C74" s="1" t="s">
        <v>1108</v>
      </c>
      <c r="D74" s="21">
        <v>26232</v>
      </c>
      <c r="E74" s="21"/>
      <c r="F74" s="75"/>
      <c r="G74" s="1">
        <v>0.00138198621638389</v>
      </c>
      <c r="H74" s="1">
        <v>426403.780225359</v>
      </c>
    </row>
    <row r="75" ht="13" customHeight="1" spans="1:8">
      <c r="A75" s="37"/>
      <c r="B75" s="37">
        <v>74</v>
      </c>
      <c r="C75" s="1" t="s">
        <v>1109</v>
      </c>
      <c r="D75" s="21">
        <v>25935</v>
      </c>
      <c r="E75" s="21"/>
      <c r="F75" s="75"/>
      <c r="G75" s="1">
        <v>0.00136633930016454</v>
      </c>
      <c r="H75" s="1">
        <v>163248.807118708</v>
      </c>
    </row>
    <row r="76" ht="13" customHeight="1" spans="1:8">
      <c r="A76" s="37"/>
      <c r="B76" s="37">
        <v>75</v>
      </c>
      <c r="C76" s="1" t="s">
        <v>1110</v>
      </c>
      <c r="D76" s="21">
        <v>25180</v>
      </c>
      <c r="E76" s="21"/>
      <c r="F76" s="75"/>
      <c r="G76" s="1">
        <v>0.00132656346937124</v>
      </c>
      <c r="H76" s="1">
        <v>387546.13367857</v>
      </c>
    </row>
    <row r="77" ht="13" customHeight="1" spans="1:8">
      <c r="A77" s="37"/>
      <c r="B77" s="37">
        <v>76</v>
      </c>
      <c r="C77" s="1" t="s">
        <v>1111</v>
      </c>
      <c r="D77" s="21">
        <v>24828</v>
      </c>
      <c r="E77" s="21"/>
      <c r="F77" s="75"/>
      <c r="G77" s="1">
        <v>0.00130801897607423</v>
      </c>
      <c r="H77" s="1">
        <v>452426.076275293</v>
      </c>
    </row>
    <row r="78" ht="13" customHeight="1" spans="1:8">
      <c r="A78" s="37"/>
      <c r="B78" s="37">
        <v>77</v>
      </c>
      <c r="C78" s="1" t="s">
        <v>1112</v>
      </c>
      <c r="D78" s="21">
        <v>24725</v>
      </c>
      <c r="E78" s="21"/>
      <c r="F78" s="75"/>
      <c r="G78" s="1">
        <v>0.00130259260445607</v>
      </c>
      <c r="H78" s="1">
        <v>344636.679901854</v>
      </c>
    </row>
    <row r="79" ht="13" customHeight="1" spans="1:8">
      <c r="A79" s="37"/>
      <c r="B79" s="37">
        <v>78</v>
      </c>
      <c r="C79" s="1" t="s">
        <v>1113</v>
      </c>
      <c r="D79" s="21">
        <v>24370</v>
      </c>
      <c r="E79" s="21"/>
      <c r="F79" s="75"/>
      <c r="G79" s="1">
        <v>0.00128389006150028</v>
      </c>
      <c r="H79" s="1">
        <v>151946.689256316</v>
      </c>
    </row>
    <row r="80" ht="13" customHeight="1" spans="1:8">
      <c r="A80" s="37"/>
      <c r="B80" s="37">
        <v>79</v>
      </c>
      <c r="C80" s="1" t="s">
        <v>1114</v>
      </c>
      <c r="D80" s="21">
        <v>24254</v>
      </c>
      <c r="E80" s="21"/>
      <c r="F80" s="75"/>
      <c r="G80" s="1">
        <v>0.00127777880802741</v>
      </c>
      <c r="H80" s="1">
        <v>66046.376329001</v>
      </c>
    </row>
    <row r="81" ht="13" customHeight="1" spans="1:8">
      <c r="A81" s="37"/>
      <c r="B81" s="37">
        <v>80</v>
      </c>
      <c r="C81" s="1" t="s">
        <v>1115</v>
      </c>
      <c r="D81" s="21">
        <v>24172</v>
      </c>
      <c r="E81" s="21"/>
      <c r="F81" s="75"/>
      <c r="G81" s="1">
        <v>0.00127345878402072</v>
      </c>
      <c r="H81" s="1">
        <v>271034.466064264</v>
      </c>
    </row>
    <row r="82" ht="13" customHeight="1" spans="1:8">
      <c r="A82" s="37"/>
      <c r="B82" s="37">
        <v>81</v>
      </c>
      <c r="C82" s="1" t="s">
        <v>1116</v>
      </c>
      <c r="D82" s="21">
        <v>23642</v>
      </c>
      <c r="E82" s="21"/>
      <c r="F82" s="75"/>
      <c r="G82" s="1">
        <v>0.00124553667763602</v>
      </c>
      <c r="H82" s="1">
        <v>479844.571460973</v>
      </c>
    </row>
    <row r="83" ht="13" customHeight="1" spans="1:8">
      <c r="A83" s="37"/>
      <c r="B83" s="37">
        <v>82</v>
      </c>
      <c r="C83" s="1" t="s">
        <v>1117</v>
      </c>
      <c r="D83" s="21">
        <v>23262</v>
      </c>
      <c r="E83" s="21"/>
      <c r="F83" s="75"/>
      <c r="G83" s="1">
        <v>0.00122551705419038</v>
      </c>
      <c r="H83" s="1">
        <v>422217.628133355</v>
      </c>
    </row>
    <row r="84" ht="13" customHeight="1" spans="1:8">
      <c r="A84" s="37"/>
      <c r="B84" s="37">
        <v>83</v>
      </c>
      <c r="C84" s="1" t="s">
        <v>1118</v>
      </c>
      <c r="D84" s="21">
        <v>23143</v>
      </c>
      <c r="E84" s="21"/>
      <c r="F84" s="75"/>
      <c r="G84" s="1">
        <v>0.00121924775105872</v>
      </c>
      <c r="H84" s="1">
        <v>163488.506793354</v>
      </c>
    </row>
    <row r="85" ht="13" customHeight="1" spans="1:8">
      <c r="A85" s="37"/>
      <c r="B85" s="37">
        <v>84</v>
      </c>
      <c r="C85" s="1" t="s">
        <v>1119</v>
      </c>
      <c r="D85" s="21">
        <v>22734</v>
      </c>
      <c r="E85" s="21"/>
      <c r="F85" s="75"/>
      <c r="G85" s="1">
        <v>0.00119770031424487</v>
      </c>
      <c r="H85" s="1">
        <v>277995.961531237</v>
      </c>
    </row>
    <row r="86" ht="13" customHeight="1" spans="1:8">
      <c r="A86" s="37"/>
      <c r="B86" s="37">
        <v>85</v>
      </c>
      <c r="C86" s="1" t="s">
        <v>1120</v>
      </c>
      <c r="D86" s="21">
        <v>22685</v>
      </c>
      <c r="E86" s="21"/>
      <c r="F86" s="75"/>
      <c r="G86" s="1">
        <v>0.00119511883648477</v>
      </c>
      <c r="H86" s="1">
        <v>392110.038897906</v>
      </c>
    </row>
    <row r="87" ht="13" customHeight="1" spans="1:8">
      <c r="A87" s="37"/>
      <c r="B87" s="37">
        <v>86</v>
      </c>
      <c r="C87" s="1" t="s">
        <v>1121</v>
      </c>
      <c r="D87" s="21">
        <v>22545</v>
      </c>
      <c r="E87" s="21"/>
      <c r="F87" s="75"/>
      <c r="G87" s="1">
        <v>0.00118774318574164</v>
      </c>
      <c r="H87" s="1">
        <v>320639.53096251</v>
      </c>
    </row>
    <row r="88" ht="13" customHeight="1" spans="1:8">
      <c r="A88" s="37"/>
      <c r="B88" s="37">
        <v>87</v>
      </c>
      <c r="C88" s="1" t="s">
        <v>1122</v>
      </c>
      <c r="D88" s="21">
        <v>22480</v>
      </c>
      <c r="E88" s="21"/>
      <c r="F88" s="75"/>
      <c r="G88" s="1">
        <v>0.00118431877646805</v>
      </c>
      <c r="H88" s="1">
        <v>544368.930498656</v>
      </c>
    </row>
    <row r="89" ht="13" customHeight="1" spans="1:8">
      <c r="A89" s="37"/>
      <c r="B89" s="37">
        <v>88</v>
      </c>
      <c r="C89" s="1" t="s">
        <v>1123</v>
      </c>
      <c r="D89" s="21">
        <v>22458</v>
      </c>
      <c r="E89" s="21"/>
      <c r="F89" s="75"/>
      <c r="G89" s="1">
        <v>0.00118315974563699</v>
      </c>
      <c r="H89" s="1">
        <v>73324.641821525</v>
      </c>
    </row>
    <row r="90" ht="13" customHeight="1" spans="1:8">
      <c r="A90" s="37"/>
      <c r="B90" s="37">
        <v>89</v>
      </c>
      <c r="C90" s="1" t="s">
        <v>1124</v>
      </c>
      <c r="D90" s="21">
        <v>22431</v>
      </c>
      <c r="E90" s="21"/>
      <c r="F90" s="75"/>
      <c r="G90" s="1">
        <v>0.00118173729870795</v>
      </c>
      <c r="H90" s="1">
        <v>276270.582202792</v>
      </c>
    </row>
    <row r="91" ht="13" customHeight="1" spans="1:8">
      <c r="A91" s="37"/>
      <c r="B91" s="37">
        <v>90</v>
      </c>
      <c r="C91" s="1" t="s">
        <v>1125</v>
      </c>
      <c r="D91" s="21">
        <v>22075</v>
      </c>
      <c r="E91" s="21"/>
      <c r="F91" s="75"/>
      <c r="G91" s="1">
        <v>0.00116298207253257</v>
      </c>
      <c r="H91" s="1">
        <v>315968.930174333</v>
      </c>
    </row>
    <row r="92" ht="13" customHeight="1" spans="1:8">
      <c r="A92" s="37"/>
      <c r="B92" s="37">
        <v>91</v>
      </c>
      <c r="C92" s="1" t="s">
        <v>1126</v>
      </c>
      <c r="D92" s="21">
        <v>21804</v>
      </c>
      <c r="E92" s="21"/>
      <c r="F92" s="75"/>
      <c r="G92" s="1">
        <v>0.00114870492002266</v>
      </c>
      <c r="H92" s="1">
        <v>509844.161495448</v>
      </c>
    </row>
    <row r="93" ht="13" customHeight="1" spans="1:8">
      <c r="A93" s="37"/>
      <c r="B93" s="37">
        <v>92</v>
      </c>
      <c r="C93" s="1" t="s">
        <v>1127</v>
      </c>
      <c r="D93" s="21">
        <v>21617</v>
      </c>
      <c r="E93" s="21"/>
      <c r="F93" s="75"/>
      <c r="G93" s="1">
        <v>0.00113885315795862</v>
      </c>
      <c r="H93" s="1">
        <v>55508.30332767</v>
      </c>
    </row>
    <row r="94" ht="13" customHeight="1" spans="1:8">
      <c r="A94" s="37"/>
      <c r="B94" s="37">
        <v>93</v>
      </c>
      <c r="C94" s="1" t="s">
        <v>1128</v>
      </c>
      <c r="D94" s="21">
        <v>21398</v>
      </c>
      <c r="E94" s="21"/>
      <c r="F94" s="75"/>
      <c r="G94" s="1">
        <v>0.00112731553286759</v>
      </c>
      <c r="H94" s="1">
        <v>963456.071179342</v>
      </c>
    </row>
    <row r="95" ht="13" customHeight="1" spans="1:8">
      <c r="A95" s="37"/>
      <c r="B95" s="37">
        <v>94</v>
      </c>
      <c r="C95" s="1" t="s">
        <v>1129</v>
      </c>
      <c r="D95" s="21">
        <v>20609</v>
      </c>
      <c r="E95" s="21"/>
      <c r="F95" s="75"/>
      <c r="G95" s="1">
        <v>0.0010857484726081</v>
      </c>
      <c r="H95" s="1">
        <v>19946.427436099</v>
      </c>
    </row>
    <row r="96" ht="13" customHeight="1" spans="1:8">
      <c r="A96" s="37"/>
      <c r="B96" s="37">
        <v>95</v>
      </c>
      <c r="C96" s="1" t="s">
        <v>1130</v>
      </c>
      <c r="D96" s="21">
        <v>20514</v>
      </c>
      <c r="E96" s="21"/>
      <c r="F96" s="75"/>
      <c r="G96" s="1">
        <v>0.00108074356674669</v>
      </c>
      <c r="H96" s="1">
        <v>169197.591288389</v>
      </c>
    </row>
    <row r="97" ht="13" customHeight="1" spans="1:8">
      <c r="A97" s="37"/>
      <c r="B97" s="37">
        <v>96</v>
      </c>
      <c r="C97" s="1" t="s">
        <v>1131</v>
      </c>
      <c r="D97" s="21">
        <v>20483</v>
      </c>
      <c r="E97" s="21"/>
      <c r="F97" s="75"/>
      <c r="G97" s="1">
        <v>0.00107911038693928</v>
      </c>
      <c r="H97" s="1">
        <v>14731.5436995952</v>
      </c>
    </row>
    <row r="98" ht="13" customHeight="1" spans="1:8">
      <c r="A98" s="37"/>
      <c r="B98" s="37">
        <v>97</v>
      </c>
      <c r="C98" s="1" t="s">
        <v>1132</v>
      </c>
      <c r="D98" s="21">
        <v>20216</v>
      </c>
      <c r="E98" s="21"/>
      <c r="F98" s="75"/>
      <c r="G98" s="1">
        <v>0.00106504396730774</v>
      </c>
      <c r="H98" s="1">
        <v>11638.552878699</v>
      </c>
    </row>
    <row r="99" ht="13" customHeight="1" spans="1:8">
      <c r="A99" s="37"/>
      <c r="B99" s="37">
        <v>98</v>
      </c>
      <c r="C99" s="1" t="s">
        <v>1133</v>
      </c>
      <c r="D99" s="21">
        <v>20123</v>
      </c>
      <c r="E99" s="21"/>
      <c r="F99" s="75"/>
      <c r="G99" s="1">
        <v>0.00106014442788552</v>
      </c>
      <c r="H99" s="1">
        <v>98205.0085267319</v>
      </c>
    </row>
    <row r="100" ht="13" customHeight="1" spans="1:8">
      <c r="A100" s="37"/>
      <c r="B100" s="37">
        <v>99</v>
      </c>
      <c r="C100" s="1" t="s">
        <v>1134</v>
      </c>
      <c r="D100" s="21">
        <v>19964</v>
      </c>
      <c r="E100" s="21"/>
      <c r="F100" s="75"/>
      <c r="G100" s="1">
        <v>0.00105176779597011</v>
      </c>
      <c r="H100" s="1">
        <v>548099.387709503</v>
      </c>
    </row>
    <row r="101" ht="13" customHeight="1" spans="1:8">
      <c r="A101" s="37"/>
      <c r="B101" s="37">
        <v>100</v>
      </c>
      <c r="C101" s="1" t="s">
        <v>1135</v>
      </c>
      <c r="D101" s="21">
        <v>19647</v>
      </c>
      <c r="E101" s="21"/>
      <c r="F101" s="75"/>
      <c r="G101" s="1">
        <v>0.00103506721535889</v>
      </c>
      <c r="H101" s="1">
        <v>34838.3562393068</v>
      </c>
    </row>
    <row r="102" ht="13" customHeight="1" spans="1:8">
      <c r="A102" s="37"/>
      <c r="B102" s="37">
        <v>101</v>
      </c>
      <c r="C102" s="1" t="s">
        <v>1136</v>
      </c>
      <c r="D102" s="21">
        <v>19524</v>
      </c>
      <c r="E102" s="21"/>
      <c r="F102" s="75"/>
      <c r="G102" s="1">
        <v>0.00102858717934885</v>
      </c>
      <c r="H102" s="1">
        <v>68440.0873416</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00"/>
  <sheetViews>
    <sheetView workbookViewId="0">
      <selection activeCell="G11" sqref="G11"/>
    </sheetView>
  </sheetViews>
  <sheetFormatPr defaultColWidth="8.72727272727273" defaultRowHeight="12.5" outlineLevelCol="2"/>
  <sheetData>
    <row r="1" ht="13" customHeight="1" spans="1:3">
      <c r="A1" s="2" t="s">
        <v>1137</v>
      </c>
      <c r="B1" s="2" t="s">
        <v>1138</v>
      </c>
      <c r="C1" s="2" t="s">
        <v>1139</v>
      </c>
    </row>
    <row r="2" ht="13" customHeight="1" spans="1:3">
      <c r="A2" s="1" t="s">
        <v>1140</v>
      </c>
      <c r="B2" s="1" t="s">
        <v>1141</v>
      </c>
      <c r="C2" s="36">
        <v>0.5</v>
      </c>
    </row>
    <row r="3" ht="13" customHeight="1" spans="1:3">
      <c r="A3" s="1" t="s">
        <v>1140</v>
      </c>
      <c r="B3" s="1" t="s">
        <v>1142</v>
      </c>
      <c r="C3" s="36">
        <v>0.5</v>
      </c>
    </row>
    <row r="4" ht="13" customHeight="1" spans="1:3">
      <c r="A4" s="1" t="s">
        <v>1143</v>
      </c>
      <c r="B4" s="1" t="s">
        <v>1144</v>
      </c>
      <c r="C4" s="36">
        <v>0.285714285714286</v>
      </c>
    </row>
    <row r="5" ht="13" customHeight="1" spans="1:3">
      <c r="A5" s="1" t="s">
        <v>1143</v>
      </c>
      <c r="B5" s="1" t="s">
        <v>1145</v>
      </c>
      <c r="C5" s="36">
        <v>0.0952380952380952</v>
      </c>
    </row>
    <row r="6" ht="13" customHeight="1" spans="1:3">
      <c r="A6" s="1" t="s">
        <v>1143</v>
      </c>
      <c r="B6" s="1" t="s">
        <v>1146</v>
      </c>
      <c r="C6" s="36">
        <v>0.0952380952380952</v>
      </c>
    </row>
    <row r="7" ht="13" customHeight="1" spans="1:3">
      <c r="A7" s="1" t="s">
        <v>1143</v>
      </c>
      <c r="B7" s="1" t="s">
        <v>1147</v>
      </c>
      <c r="C7" s="36">
        <v>0.0476190476190476</v>
      </c>
    </row>
    <row r="8" ht="13" customHeight="1" spans="1:3">
      <c r="A8" s="1" t="s">
        <v>1143</v>
      </c>
      <c r="B8" s="1" t="s">
        <v>1148</v>
      </c>
      <c r="C8" s="36">
        <v>0.0476190476190476</v>
      </c>
    </row>
    <row r="9" ht="13" customHeight="1" spans="1:3">
      <c r="A9" s="1" t="s">
        <v>1149</v>
      </c>
      <c r="B9" s="1" t="s">
        <v>1150</v>
      </c>
      <c r="C9" s="36">
        <v>0.25</v>
      </c>
    </row>
    <row r="10" ht="13" customHeight="1" spans="1:3">
      <c r="A10" s="1" t="s">
        <v>1149</v>
      </c>
      <c r="B10" s="1" t="s">
        <v>1151</v>
      </c>
      <c r="C10" s="36">
        <v>0.25</v>
      </c>
    </row>
    <row r="11" ht="13" customHeight="1" spans="1:3">
      <c r="A11" s="1" t="s">
        <v>1149</v>
      </c>
      <c r="B11" s="1" t="s">
        <v>1152</v>
      </c>
      <c r="C11" s="36">
        <v>0.125</v>
      </c>
    </row>
    <row r="12" ht="13" customHeight="1" spans="1:3">
      <c r="A12" s="1" t="s">
        <v>1149</v>
      </c>
      <c r="B12" s="1" t="s">
        <v>1153</v>
      </c>
      <c r="C12" s="36">
        <v>0.0625</v>
      </c>
    </row>
    <row r="13" ht="13" customHeight="1" spans="1:3">
      <c r="A13" s="1" t="s">
        <v>1149</v>
      </c>
      <c r="B13" s="1" t="s">
        <v>1154</v>
      </c>
      <c r="C13" s="36">
        <v>0.0625</v>
      </c>
    </row>
    <row r="14" ht="13" customHeight="1" spans="1:3">
      <c r="A14" s="1" t="s">
        <v>1155</v>
      </c>
      <c r="B14" s="1" t="s">
        <v>1156</v>
      </c>
      <c r="C14" s="36">
        <v>0.105263157894737</v>
      </c>
    </row>
    <row r="15" ht="13" customHeight="1" spans="1:3">
      <c r="A15" s="1" t="s">
        <v>1155</v>
      </c>
      <c r="B15" s="1" t="s">
        <v>1157</v>
      </c>
      <c r="C15" s="36">
        <v>0.105263157894737</v>
      </c>
    </row>
    <row r="16" ht="13" customHeight="1" spans="1:3">
      <c r="A16" s="1" t="s">
        <v>1155</v>
      </c>
      <c r="B16" s="1" t="s">
        <v>1158</v>
      </c>
      <c r="C16" s="36">
        <v>0.105263157894737</v>
      </c>
    </row>
    <row r="17" ht="13" customHeight="1" spans="1:3">
      <c r="A17" s="1" t="s">
        <v>1155</v>
      </c>
      <c r="B17" s="1" t="s">
        <v>1159</v>
      </c>
      <c r="C17" s="36">
        <v>0.0526315789473684</v>
      </c>
    </row>
    <row r="18" ht="13" customHeight="1" spans="1:3">
      <c r="A18" s="1" t="s">
        <v>1155</v>
      </c>
      <c r="B18" s="1" t="s">
        <v>1160</v>
      </c>
      <c r="C18" s="36">
        <v>0.0526315789473684</v>
      </c>
    </row>
    <row r="19" ht="13" customHeight="1" spans="1:3">
      <c r="A19" s="1" t="s">
        <v>1161</v>
      </c>
      <c r="B19" s="1" t="s">
        <v>1162</v>
      </c>
      <c r="C19" s="36">
        <v>1</v>
      </c>
    </row>
    <row r="20" ht="13" customHeight="1" spans="1:3">
      <c r="A20" s="1" t="s">
        <v>1163</v>
      </c>
      <c r="B20" s="1" t="s">
        <v>1164</v>
      </c>
      <c r="C20" s="36">
        <v>1</v>
      </c>
    </row>
    <row r="21" ht="13" customHeight="1" spans="1:3">
      <c r="A21" s="1" t="s">
        <v>1163</v>
      </c>
      <c r="B21" s="1" t="s">
        <v>1165</v>
      </c>
      <c r="C21" s="36">
        <v>1</v>
      </c>
    </row>
    <row r="22" ht="13" customHeight="1" spans="1:3">
      <c r="A22" s="1" t="s">
        <v>1166</v>
      </c>
      <c r="B22" s="1" t="s">
        <v>1167</v>
      </c>
      <c r="C22" s="36">
        <v>0.363636363636364</v>
      </c>
    </row>
    <row r="23" ht="13" customHeight="1" spans="1:3">
      <c r="A23" s="1" t="s">
        <v>1166</v>
      </c>
      <c r="B23" s="1" t="s">
        <v>1168</v>
      </c>
      <c r="C23" s="36">
        <v>0.666666666666667</v>
      </c>
    </row>
    <row r="24" ht="13" customHeight="1" spans="1:3">
      <c r="A24" s="1" t="s">
        <v>1166</v>
      </c>
      <c r="B24" s="1" t="s">
        <v>1169</v>
      </c>
      <c r="C24" s="36">
        <v>1</v>
      </c>
    </row>
    <row r="25" ht="13" customHeight="1" spans="1:3">
      <c r="A25" s="1" t="s">
        <v>1166</v>
      </c>
      <c r="B25" s="1" t="s">
        <v>1170</v>
      </c>
      <c r="C25" s="36">
        <v>0.3</v>
      </c>
    </row>
    <row r="26" ht="13" customHeight="1" spans="1:3">
      <c r="A26" s="1" t="s">
        <v>1166</v>
      </c>
      <c r="B26" s="1" t="s">
        <v>1171</v>
      </c>
      <c r="C26" s="36">
        <v>0.444444444444444</v>
      </c>
    </row>
    <row r="27" ht="13" customHeight="1" spans="1:3">
      <c r="A27" s="1" t="s">
        <v>1166</v>
      </c>
      <c r="B27" s="1" t="s">
        <v>1172</v>
      </c>
      <c r="C27" s="36">
        <v>0.272727272727273</v>
      </c>
    </row>
    <row r="28" ht="13" customHeight="1" spans="1:3">
      <c r="A28" s="1" t="s">
        <v>1166</v>
      </c>
      <c r="B28" s="1" t="s">
        <v>1173</v>
      </c>
      <c r="C28" s="36">
        <v>0.1</v>
      </c>
    </row>
    <row r="29" ht="13" customHeight="1" spans="1:3">
      <c r="A29" s="1" t="s">
        <v>1166</v>
      </c>
      <c r="B29" s="1" t="s">
        <v>1174</v>
      </c>
      <c r="C29" s="36">
        <v>0.181818181818182</v>
      </c>
    </row>
    <row r="30" ht="13" customHeight="1" spans="1:3">
      <c r="A30" s="1" t="s">
        <v>1166</v>
      </c>
      <c r="B30" s="1" t="s">
        <v>1175</v>
      </c>
      <c r="C30" s="36">
        <v>0.222222222222222</v>
      </c>
    </row>
    <row r="31" ht="13" customHeight="1" spans="1:3">
      <c r="A31" s="1" t="s">
        <v>1166</v>
      </c>
      <c r="B31" s="1" t="s">
        <v>1176</v>
      </c>
      <c r="C31" s="36">
        <v>0.1</v>
      </c>
    </row>
    <row r="32" ht="13" customHeight="1" spans="1:3">
      <c r="A32" s="1" t="s">
        <v>1166</v>
      </c>
      <c r="B32" s="1" t="s">
        <v>1177</v>
      </c>
      <c r="C32" s="36">
        <v>0.181818181818182</v>
      </c>
    </row>
    <row r="33" ht="13" customHeight="1" spans="1:3">
      <c r="A33" s="1" t="s">
        <v>1166</v>
      </c>
      <c r="B33" s="1" t="s">
        <v>1178</v>
      </c>
      <c r="C33" s="36">
        <v>0.111111111111111</v>
      </c>
    </row>
    <row r="34" ht="13" customHeight="1" spans="1:3">
      <c r="A34" s="1" t="s">
        <v>1166</v>
      </c>
      <c r="B34" s="1" t="s">
        <v>1179</v>
      </c>
      <c r="C34" s="36">
        <v>0.1</v>
      </c>
    </row>
    <row r="35" ht="13" customHeight="1" spans="1:3">
      <c r="A35" s="1" t="s">
        <v>1166</v>
      </c>
      <c r="B35" s="1" t="s">
        <v>1180</v>
      </c>
      <c r="C35" s="36">
        <v>0.0909090909090909</v>
      </c>
    </row>
    <row r="36" ht="13" customHeight="1" spans="1:3">
      <c r="A36" s="1" t="s">
        <v>1181</v>
      </c>
      <c r="B36" s="1" t="s">
        <v>1182</v>
      </c>
      <c r="C36" s="36">
        <v>0.5</v>
      </c>
    </row>
    <row r="37" ht="13" customHeight="1" spans="1:3">
      <c r="A37" s="1" t="s">
        <v>1181</v>
      </c>
      <c r="B37" s="1" t="s">
        <v>1183</v>
      </c>
      <c r="C37" s="36">
        <v>0.333333333333333</v>
      </c>
    </row>
    <row r="38" ht="13" customHeight="1" spans="1:3">
      <c r="A38" s="1" t="s">
        <v>1181</v>
      </c>
      <c r="B38" s="1" t="s">
        <v>1184</v>
      </c>
      <c r="C38" s="36">
        <v>0.166666666666667</v>
      </c>
    </row>
    <row r="39" ht="13" customHeight="1" spans="1:3">
      <c r="A39" s="1" t="s">
        <v>1185</v>
      </c>
      <c r="B39" s="1" t="s">
        <v>1186</v>
      </c>
      <c r="C39" s="36">
        <v>0.327433628318584</v>
      </c>
    </row>
    <row r="40" ht="13" customHeight="1" spans="1:3">
      <c r="A40" s="1" t="s">
        <v>1185</v>
      </c>
      <c r="B40" s="1" t="s">
        <v>1187</v>
      </c>
      <c r="C40" s="36">
        <v>0.106194690265487</v>
      </c>
    </row>
    <row r="41" ht="13" customHeight="1" spans="1:3">
      <c r="A41" s="1" t="s">
        <v>1185</v>
      </c>
      <c r="B41" s="1" t="s">
        <v>1188</v>
      </c>
      <c r="C41" s="36">
        <v>0.0619469026548673</v>
      </c>
    </row>
    <row r="42" ht="13" customHeight="1" spans="1:3">
      <c r="A42" s="1" t="s">
        <v>1185</v>
      </c>
      <c r="B42" s="1" t="s">
        <v>1189</v>
      </c>
      <c r="C42" s="36">
        <v>0.0619469026548673</v>
      </c>
    </row>
    <row r="43" ht="13" customHeight="1" spans="1:3">
      <c r="A43" s="1" t="s">
        <v>1185</v>
      </c>
      <c r="B43" s="1" t="s">
        <v>1190</v>
      </c>
      <c r="C43" s="36">
        <v>0.0530973451327434</v>
      </c>
    </row>
    <row r="44" ht="13" customHeight="1" spans="1:3">
      <c r="A44" s="1" t="s">
        <v>1191</v>
      </c>
      <c r="B44" s="1" t="s">
        <v>1192</v>
      </c>
      <c r="C44" s="36">
        <v>0.238095238095238</v>
      </c>
    </row>
    <row r="45" ht="13" customHeight="1" spans="1:3">
      <c r="A45" s="1" t="s">
        <v>1191</v>
      </c>
      <c r="B45" s="1" t="s">
        <v>1193</v>
      </c>
      <c r="C45" s="36">
        <v>0.333333333333333</v>
      </c>
    </row>
    <row r="46" ht="13" customHeight="1" spans="1:3">
      <c r="A46" s="1" t="s">
        <v>1191</v>
      </c>
      <c r="B46" s="1" t="s">
        <v>1194</v>
      </c>
      <c r="C46" s="36">
        <v>0.19047619047619</v>
      </c>
    </row>
    <row r="47" ht="13" customHeight="1" spans="1:3">
      <c r="A47" s="1" t="s">
        <v>1191</v>
      </c>
      <c r="B47" s="1" t="s">
        <v>1195</v>
      </c>
      <c r="C47" s="36">
        <v>0.0476190476190476</v>
      </c>
    </row>
    <row r="48" ht="13" customHeight="1" spans="1:3">
      <c r="A48" s="1" t="s">
        <v>1196</v>
      </c>
      <c r="B48" s="1" t="s">
        <v>1197</v>
      </c>
      <c r="C48" s="36">
        <v>0.0666666666666667</v>
      </c>
    </row>
    <row r="49" ht="13" customHeight="1" spans="1:3">
      <c r="A49" s="1" t="s">
        <v>1196</v>
      </c>
      <c r="B49" s="1" t="s">
        <v>1198</v>
      </c>
      <c r="C49" s="36">
        <v>0.0666666666666667</v>
      </c>
    </row>
    <row r="50" ht="13" customHeight="1" spans="1:3">
      <c r="A50" s="1" t="s">
        <v>1196</v>
      </c>
      <c r="B50" s="1" t="s">
        <v>1199</v>
      </c>
      <c r="C50" s="36">
        <v>0.0333333333333333</v>
      </c>
    </row>
    <row r="51" ht="13" customHeight="1" spans="1:3">
      <c r="A51" s="1" t="s">
        <v>1200</v>
      </c>
      <c r="B51" s="1" t="s">
        <v>1201</v>
      </c>
      <c r="C51" s="36">
        <v>1</v>
      </c>
    </row>
    <row r="52" ht="13" customHeight="1" spans="1:3">
      <c r="A52" s="1" t="s">
        <v>1200</v>
      </c>
      <c r="B52" s="1" t="s">
        <v>1202</v>
      </c>
      <c r="C52" s="36">
        <v>0.4</v>
      </c>
    </row>
    <row r="53" ht="13" customHeight="1" spans="1:3">
      <c r="A53" s="1" t="s">
        <v>1200</v>
      </c>
      <c r="B53" s="1" t="s">
        <v>1203</v>
      </c>
      <c r="C53" s="36">
        <v>0.1</v>
      </c>
    </row>
    <row r="54" ht="13" customHeight="1" spans="1:3">
      <c r="A54" s="1" t="s">
        <v>1200</v>
      </c>
      <c r="B54" s="1" t="s">
        <v>1204</v>
      </c>
      <c r="C54" s="36">
        <v>0.1</v>
      </c>
    </row>
    <row r="55" ht="13" customHeight="1" spans="1:3">
      <c r="A55" s="1" t="s">
        <v>1205</v>
      </c>
      <c r="B55" s="1" t="s">
        <v>1206</v>
      </c>
      <c r="C55" s="36">
        <v>0.333333333333333</v>
      </c>
    </row>
    <row r="56" ht="13" customHeight="1" spans="1:3">
      <c r="A56" s="1" t="s">
        <v>1205</v>
      </c>
      <c r="B56" s="1" t="s">
        <v>1207</v>
      </c>
      <c r="C56" s="36">
        <v>0.222222222222222</v>
      </c>
    </row>
    <row r="57" ht="13" customHeight="1" spans="1:3">
      <c r="A57" s="1" t="s">
        <v>1205</v>
      </c>
      <c r="B57" s="1" t="s">
        <v>1208</v>
      </c>
      <c r="C57" s="36">
        <v>0.111111111111111</v>
      </c>
    </row>
    <row r="58" ht="13" customHeight="1" spans="1:3">
      <c r="A58" s="1" t="s">
        <v>1205</v>
      </c>
      <c r="B58" s="1" t="s">
        <v>1209</v>
      </c>
      <c r="C58" s="36">
        <v>0.111111111111111</v>
      </c>
    </row>
    <row r="59" ht="13" customHeight="1" spans="1:3">
      <c r="A59" s="1" t="s">
        <v>1205</v>
      </c>
      <c r="B59" s="1" t="s">
        <v>1210</v>
      </c>
      <c r="C59" s="36">
        <v>0.111111111111111</v>
      </c>
    </row>
    <row r="60" ht="13" customHeight="1" spans="1:3">
      <c r="A60" s="1" t="s">
        <v>1211</v>
      </c>
      <c r="B60" s="1" t="s">
        <v>1212</v>
      </c>
      <c r="C60" s="36">
        <v>0.267605633802817</v>
      </c>
    </row>
    <row r="61" ht="13" customHeight="1" spans="1:3">
      <c r="A61" s="1" t="s">
        <v>1211</v>
      </c>
      <c r="B61" s="1" t="s">
        <v>1213</v>
      </c>
      <c r="C61" s="36">
        <v>0.131578947368421</v>
      </c>
    </row>
    <row r="62" ht="13" customHeight="1" spans="1:3">
      <c r="A62" s="1" t="s">
        <v>1211</v>
      </c>
      <c r="B62" s="1" t="s">
        <v>1214</v>
      </c>
      <c r="C62" s="36">
        <v>0.1</v>
      </c>
    </row>
    <row r="63" ht="13" customHeight="1" spans="1:3">
      <c r="A63" s="1" t="s">
        <v>1211</v>
      </c>
      <c r="B63" s="1" t="s">
        <v>1215</v>
      </c>
      <c r="C63" s="36">
        <v>0.132231404958678</v>
      </c>
    </row>
    <row r="64" ht="13" customHeight="1" spans="1:3">
      <c r="A64" s="1" t="s">
        <v>1211</v>
      </c>
      <c r="B64" s="1" t="s">
        <v>1216</v>
      </c>
      <c r="C64" s="36">
        <v>0.1</v>
      </c>
    </row>
    <row r="65" ht="13" customHeight="1" spans="1:3">
      <c r="A65" s="1" t="s">
        <v>1211</v>
      </c>
      <c r="B65" s="1" t="s">
        <v>1217</v>
      </c>
      <c r="C65" s="36">
        <v>0.183098591549296</v>
      </c>
    </row>
    <row r="66" ht="13" customHeight="1" spans="1:3">
      <c r="A66" s="1" t="s">
        <v>1211</v>
      </c>
      <c r="B66" s="1" t="s">
        <v>1218</v>
      </c>
      <c r="C66" s="36">
        <v>0.131578947368421</v>
      </c>
    </row>
    <row r="67" ht="13" customHeight="1" spans="1:3">
      <c r="A67" s="1" t="s">
        <v>1211</v>
      </c>
      <c r="B67" s="1" t="s">
        <v>1219</v>
      </c>
      <c r="C67" s="36">
        <v>0.0826446280991736</v>
      </c>
    </row>
    <row r="68" ht="13" customHeight="1" spans="1:3">
      <c r="A68" s="1" t="s">
        <v>1211</v>
      </c>
      <c r="B68" s="1" t="s">
        <v>1220</v>
      </c>
      <c r="C68" s="36">
        <v>0.131578947368421</v>
      </c>
    </row>
    <row r="69" ht="13" customHeight="1" spans="1:3">
      <c r="A69" s="1" t="s">
        <v>1211</v>
      </c>
      <c r="B69" s="1" t="s">
        <v>1221</v>
      </c>
      <c r="C69" s="36">
        <v>0.0661157024793388</v>
      </c>
    </row>
    <row r="70" ht="13" customHeight="1" spans="1:3">
      <c r="A70" s="1" t="s">
        <v>1211</v>
      </c>
      <c r="B70" s="1" t="s">
        <v>1222</v>
      </c>
      <c r="C70" s="36">
        <v>0.0857142857142857</v>
      </c>
    </row>
    <row r="71" ht="13" customHeight="1" spans="1:3">
      <c r="A71" s="1" t="s">
        <v>1211</v>
      </c>
      <c r="B71" s="1" t="s">
        <v>1223</v>
      </c>
      <c r="C71" s="36">
        <v>0.0588235294117647</v>
      </c>
    </row>
    <row r="72" ht="13" customHeight="1" spans="1:3">
      <c r="A72" s="1" t="s">
        <v>1211</v>
      </c>
      <c r="B72" s="1" t="s">
        <v>1224</v>
      </c>
      <c r="C72" s="36">
        <v>0.0845070422535211</v>
      </c>
    </row>
    <row r="73" ht="13" customHeight="1" spans="1:3">
      <c r="A73" s="1" t="s">
        <v>1211</v>
      </c>
      <c r="B73" s="1" t="s">
        <v>1225</v>
      </c>
      <c r="C73" s="36">
        <v>0.0714285714285714</v>
      </c>
    </row>
    <row r="74" ht="13" customHeight="1" spans="1:3">
      <c r="A74" s="1" t="s">
        <v>1211</v>
      </c>
      <c r="B74" s="1" t="s">
        <v>1226</v>
      </c>
      <c r="C74" s="36">
        <v>0.0845070422535211</v>
      </c>
    </row>
    <row r="75" ht="13" customHeight="1" spans="1:3">
      <c r="A75" s="1" t="s">
        <v>1211</v>
      </c>
      <c r="B75" s="1" t="s">
        <v>1227</v>
      </c>
      <c r="C75" s="36">
        <v>0.0661157024793388</v>
      </c>
    </row>
    <row r="76" ht="13" customHeight="1" spans="1:3">
      <c r="A76" s="1" t="s">
        <v>1211</v>
      </c>
      <c r="B76" s="1" t="s">
        <v>1228</v>
      </c>
      <c r="C76" s="36">
        <v>0.0588235294117647</v>
      </c>
    </row>
    <row r="77" ht="13" customHeight="1" spans="1:3">
      <c r="A77" s="1" t="s">
        <v>1211</v>
      </c>
      <c r="B77" s="1" t="s">
        <v>1229</v>
      </c>
      <c r="C77" s="36">
        <v>0.105263157894737</v>
      </c>
    </row>
    <row r="78" ht="13" customHeight="1" spans="1:3">
      <c r="A78" s="1" t="s">
        <v>1211</v>
      </c>
      <c r="B78" s="1" t="s">
        <v>1230</v>
      </c>
      <c r="C78" s="36">
        <v>0.105263157894737</v>
      </c>
    </row>
    <row r="79" ht="13" customHeight="1" spans="1:3">
      <c r="A79" s="1" t="s">
        <v>1211</v>
      </c>
      <c r="B79" s="1" t="s">
        <v>1231</v>
      </c>
      <c r="C79" s="36">
        <v>0.0704225352112676</v>
      </c>
    </row>
    <row r="80" ht="13" customHeight="1" spans="1:3">
      <c r="A80" s="1" t="s">
        <v>1211</v>
      </c>
      <c r="B80" s="1" t="s">
        <v>1232</v>
      </c>
      <c r="C80" s="36">
        <v>0.0661157024793388</v>
      </c>
    </row>
    <row r="81" ht="13" customHeight="1" spans="1:3">
      <c r="A81" s="1" t="s">
        <v>1211</v>
      </c>
      <c r="B81" s="1" t="s">
        <v>1233</v>
      </c>
      <c r="C81" s="36">
        <v>0.0588235294117647</v>
      </c>
    </row>
    <row r="82" ht="13" customHeight="1" spans="1:3">
      <c r="A82" s="1" t="s">
        <v>1211</v>
      </c>
      <c r="B82" s="1" t="s">
        <v>1234</v>
      </c>
      <c r="C82" s="36">
        <v>0.0714285714285714</v>
      </c>
    </row>
    <row r="83" ht="13" customHeight="1" spans="1:3">
      <c r="A83" s="1" t="s">
        <v>1235</v>
      </c>
      <c r="B83" s="1" t="s">
        <v>1236</v>
      </c>
      <c r="C83" s="36">
        <v>0.5</v>
      </c>
    </row>
    <row r="84" ht="13" customHeight="1" spans="1:3">
      <c r="A84" s="1" t="s">
        <v>1235</v>
      </c>
      <c r="B84" s="1" t="s">
        <v>1237</v>
      </c>
      <c r="C84" s="36">
        <v>0.5</v>
      </c>
    </row>
    <row r="85" ht="13" customHeight="1" spans="1:3">
      <c r="A85" s="1" t="s">
        <v>1238</v>
      </c>
      <c r="B85" s="1" t="s">
        <v>1239</v>
      </c>
      <c r="C85" s="36">
        <v>2</v>
      </c>
    </row>
    <row r="86" ht="13" customHeight="1" spans="1:3">
      <c r="A86" s="1" t="s">
        <v>1240</v>
      </c>
      <c r="B86" s="1" t="s">
        <v>1241</v>
      </c>
      <c r="C86" s="36">
        <v>0.2</v>
      </c>
    </row>
    <row r="87" ht="13" customHeight="1" spans="1:3">
      <c r="A87" s="1" t="s">
        <v>1240</v>
      </c>
      <c r="B87" s="1" t="s">
        <v>1242</v>
      </c>
      <c r="C87" s="36">
        <v>0.133333333333333</v>
      </c>
    </row>
    <row r="88" ht="13" customHeight="1" spans="1:3">
      <c r="A88" s="1" t="s">
        <v>1240</v>
      </c>
      <c r="B88" s="1" t="s">
        <v>1243</v>
      </c>
      <c r="C88" s="36">
        <v>0.0666666666666667</v>
      </c>
    </row>
    <row r="89" ht="13" customHeight="1" spans="1:3">
      <c r="A89" s="1" t="s">
        <v>1240</v>
      </c>
      <c r="B89" s="1" t="s">
        <v>1244</v>
      </c>
      <c r="C89" s="36">
        <v>0.0666666666666667</v>
      </c>
    </row>
    <row r="90" ht="13" customHeight="1" spans="1:3">
      <c r="A90" s="1" t="s">
        <v>1240</v>
      </c>
      <c r="B90" s="1" t="s">
        <v>1245</v>
      </c>
      <c r="C90" s="36">
        <v>0.0666666666666667</v>
      </c>
    </row>
    <row r="91" ht="13" customHeight="1" spans="1:3">
      <c r="A91" s="1" t="s">
        <v>1246</v>
      </c>
      <c r="B91" s="1" t="s">
        <v>1247</v>
      </c>
      <c r="C91" s="36">
        <v>0.172727272727273</v>
      </c>
    </row>
    <row r="92" ht="13" customHeight="1" spans="1:3">
      <c r="A92" s="1" t="s">
        <v>1246</v>
      </c>
      <c r="B92" s="1" t="s">
        <v>1248</v>
      </c>
      <c r="C92" s="36">
        <v>0.159090909090909</v>
      </c>
    </row>
    <row r="93" ht="13" customHeight="1" spans="1:3">
      <c r="A93" s="1" t="s">
        <v>1246</v>
      </c>
      <c r="B93" s="1" t="s">
        <v>1249</v>
      </c>
      <c r="C93" s="36">
        <v>0.122727272727273</v>
      </c>
    </row>
    <row r="94" ht="13" customHeight="1" spans="1:3">
      <c r="A94" s="1" t="s">
        <v>1246</v>
      </c>
      <c r="B94" s="1" t="s">
        <v>1250</v>
      </c>
      <c r="C94" s="36">
        <v>0.0681818181818182</v>
      </c>
    </row>
    <row r="95" ht="13" customHeight="1" spans="1:3">
      <c r="A95" s="1" t="s">
        <v>1246</v>
      </c>
      <c r="B95" s="1" t="s">
        <v>1251</v>
      </c>
      <c r="C95" s="36">
        <v>0.0636363636363636</v>
      </c>
    </row>
    <row r="96" ht="13" customHeight="1" spans="1:3">
      <c r="A96" s="1" t="s">
        <v>1252</v>
      </c>
      <c r="B96" s="1" t="s">
        <v>1246</v>
      </c>
      <c r="C96" s="36">
        <v>0.279365079365079</v>
      </c>
    </row>
    <row r="97" ht="13" customHeight="1" spans="1:3">
      <c r="A97" s="1" t="s">
        <v>1252</v>
      </c>
      <c r="B97" s="1" t="s">
        <v>1253</v>
      </c>
      <c r="C97" s="36">
        <v>0.19047619047619</v>
      </c>
    </row>
    <row r="98" ht="13" customHeight="1" spans="1:3">
      <c r="A98" s="1" t="s">
        <v>1252</v>
      </c>
      <c r="B98" s="1" t="s">
        <v>1254</v>
      </c>
      <c r="C98" s="36">
        <v>0.0625</v>
      </c>
    </row>
    <row r="99" ht="13" customHeight="1" spans="1:3">
      <c r="A99" s="1" t="s">
        <v>1252</v>
      </c>
      <c r="B99" s="1" t="s">
        <v>1249</v>
      </c>
      <c r="C99" s="36">
        <v>0.123809523809524</v>
      </c>
    </row>
    <row r="100" ht="13" customHeight="1" spans="1:3">
      <c r="A100" s="1" t="s">
        <v>1252</v>
      </c>
      <c r="B100" s="1" t="s">
        <v>1255</v>
      </c>
      <c r="C100" s="36">
        <v>0.104761904761905</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5"/>
  <sheetViews>
    <sheetView topLeftCell="A3" workbookViewId="0">
      <selection activeCell="H20" sqref="H20"/>
    </sheetView>
  </sheetViews>
  <sheetFormatPr defaultColWidth="8.72727272727273" defaultRowHeight="12.5"/>
  <sheetData>
    <row r="1" ht="39" customHeight="1" spans="1:14">
      <c r="A1" s="70" t="s">
        <v>1256</v>
      </c>
      <c r="B1" s="70" t="s">
        <v>1257</v>
      </c>
      <c r="C1" s="70" t="s">
        <v>1258</v>
      </c>
      <c r="D1" s="70" t="s">
        <v>1259</v>
      </c>
      <c r="E1" s="70" t="s">
        <v>1260</v>
      </c>
      <c r="F1" s="70" t="s">
        <v>1261</v>
      </c>
      <c r="G1" s="70" t="s">
        <v>1262</v>
      </c>
      <c r="H1" s="70" t="s">
        <v>1263</v>
      </c>
      <c r="I1" s="70" t="s">
        <v>1264</v>
      </c>
      <c r="J1" s="70" t="s">
        <v>1265</v>
      </c>
      <c r="K1" s="70" t="s">
        <v>1266</v>
      </c>
      <c r="L1" s="70" t="s">
        <v>1267</v>
      </c>
      <c r="M1" s="70" t="s">
        <v>1268</v>
      </c>
    </row>
    <row r="2" ht="237.5" customHeight="1" spans="1:14">
      <c r="A2" s="71"/>
      <c r="B2" s="70" t="s">
        <v>1269</v>
      </c>
      <c r="C2" s="70" t="s">
        <v>1270</v>
      </c>
      <c r="D2" s="70" t="s">
        <v>1271</v>
      </c>
      <c r="E2" s="70" t="s">
        <v>1272</v>
      </c>
      <c r="F2" s="70" t="s">
        <v>1273</v>
      </c>
      <c r="G2" s="70" t="s">
        <v>1274</v>
      </c>
      <c r="H2" s="70" t="s">
        <v>1275</v>
      </c>
      <c r="I2" s="70" t="s">
        <v>1276</v>
      </c>
      <c r="J2" s="70" t="s">
        <v>1277</v>
      </c>
      <c r="K2" s="70" t="s">
        <v>1275</v>
      </c>
      <c r="L2" s="70" t="s">
        <v>1278</v>
      </c>
      <c r="M2" s="70" t="s">
        <v>1279</v>
      </c>
      <c r="N2" s="72" t="s">
        <v>1280</v>
      </c>
    </row>
    <row r="3" ht="237.5" customHeight="1" spans="1:14">
      <c r="A3" s="71"/>
      <c r="B3" s="70" t="s">
        <v>1281</v>
      </c>
      <c r="C3" s="70" t="s">
        <v>1282</v>
      </c>
      <c r="D3" s="70" t="s">
        <v>1283</v>
      </c>
      <c r="E3" s="70" t="s">
        <v>1272</v>
      </c>
      <c r="F3" s="70" t="s">
        <v>1284</v>
      </c>
      <c r="G3" s="70" t="s">
        <v>1274</v>
      </c>
      <c r="H3" s="70" t="s">
        <v>1275</v>
      </c>
      <c r="I3" s="70" t="s">
        <v>1285</v>
      </c>
      <c r="J3" s="70" t="s">
        <v>1286</v>
      </c>
      <c r="K3" s="70" t="s">
        <v>1275</v>
      </c>
      <c r="L3" s="70" t="s">
        <v>1287</v>
      </c>
      <c r="M3" s="70" t="s">
        <v>1288</v>
      </c>
      <c r="N3" s="72" t="s">
        <v>1289</v>
      </c>
    </row>
    <row r="4" ht="175" customHeight="1" spans="1:14">
      <c r="A4" s="71"/>
      <c r="B4" s="70" t="s">
        <v>1290</v>
      </c>
      <c r="C4" s="70" t="s">
        <v>1291</v>
      </c>
      <c r="D4" s="70" t="s">
        <v>1292</v>
      </c>
      <c r="E4" s="70" t="s">
        <v>1272</v>
      </c>
      <c r="F4" s="70" t="s">
        <v>1293</v>
      </c>
      <c r="G4" s="70" t="s">
        <v>1274</v>
      </c>
      <c r="H4" s="70" t="s">
        <v>1275</v>
      </c>
      <c r="I4" s="70" t="s">
        <v>1294</v>
      </c>
      <c r="J4" s="70" t="s">
        <v>1295</v>
      </c>
      <c r="K4" s="70" t="s">
        <v>1275</v>
      </c>
      <c r="L4" s="70" t="s">
        <v>1296</v>
      </c>
      <c r="M4" s="70" t="s">
        <v>1297</v>
      </c>
      <c r="N4" s="72" t="s">
        <v>1298</v>
      </c>
    </row>
    <row r="5" ht="225" customHeight="1" spans="1:14">
      <c r="A5" s="71"/>
      <c r="B5" s="70" t="s">
        <v>1299</v>
      </c>
      <c r="C5" s="70" t="s">
        <v>1300</v>
      </c>
      <c r="D5" s="70" t="s">
        <v>1301</v>
      </c>
      <c r="E5" s="70" t="s">
        <v>1302</v>
      </c>
      <c r="F5" s="70" t="s">
        <v>1303</v>
      </c>
      <c r="G5" s="70" t="s">
        <v>1274</v>
      </c>
      <c r="H5" s="70" t="s">
        <v>1275</v>
      </c>
      <c r="I5" s="70" t="s">
        <v>103</v>
      </c>
      <c r="J5" s="70" t="s">
        <v>1304</v>
      </c>
      <c r="K5" s="70" t="s">
        <v>1275</v>
      </c>
      <c r="L5" s="70" t="s">
        <v>1305</v>
      </c>
      <c r="M5" s="70" t="s">
        <v>1306</v>
      </c>
      <c r="N5" s="72" t="s">
        <v>1307</v>
      </c>
    </row>
    <row r="6" ht="175" customHeight="1" spans="1:14">
      <c r="A6" s="71"/>
      <c r="B6" s="70" t="s">
        <v>1308</v>
      </c>
      <c r="C6" s="70" t="s">
        <v>1309</v>
      </c>
      <c r="D6" s="70" t="s">
        <v>1310</v>
      </c>
      <c r="E6" s="70" t="s">
        <v>1302</v>
      </c>
      <c r="F6" s="70" t="s">
        <v>1303</v>
      </c>
      <c r="G6" s="70" t="s">
        <v>1311</v>
      </c>
      <c r="H6" s="70" t="s">
        <v>1275</v>
      </c>
      <c r="I6" s="70" t="s">
        <v>1312</v>
      </c>
      <c r="J6" s="70" t="s">
        <v>1313</v>
      </c>
      <c r="K6" s="70" t="s">
        <v>1275</v>
      </c>
      <c r="L6" s="70" t="s">
        <v>1314</v>
      </c>
      <c r="M6" s="70" t="s">
        <v>1315</v>
      </c>
      <c r="N6" s="70" t="s">
        <v>1316</v>
      </c>
    </row>
    <row r="7" ht="212.5" customHeight="1" spans="1:14">
      <c r="A7" s="71"/>
      <c r="B7" s="70" t="s">
        <v>1317</v>
      </c>
      <c r="C7" s="70" t="s">
        <v>1318</v>
      </c>
      <c r="D7" s="70" t="s">
        <v>1319</v>
      </c>
      <c r="E7" s="70" t="s">
        <v>1320</v>
      </c>
      <c r="F7" s="70" t="s">
        <v>1321</v>
      </c>
      <c r="G7" s="73">
        <v>0</v>
      </c>
      <c r="H7" s="70" t="s">
        <v>1275</v>
      </c>
      <c r="I7" s="70" t="s">
        <v>1322</v>
      </c>
      <c r="J7" s="70" t="s">
        <v>1323</v>
      </c>
      <c r="K7" s="70" t="s">
        <v>1275</v>
      </c>
      <c r="L7" s="70" t="s">
        <v>1324</v>
      </c>
      <c r="M7" s="70" t="s">
        <v>1325</v>
      </c>
      <c r="N7" s="72" t="s">
        <v>1326</v>
      </c>
    </row>
    <row r="8" ht="175" customHeight="1" spans="1:14">
      <c r="A8" s="71"/>
      <c r="B8" s="70" t="s">
        <v>1327</v>
      </c>
      <c r="C8" s="70" t="s">
        <v>1328</v>
      </c>
      <c r="D8" s="74">
        <v>46191</v>
      </c>
      <c r="E8" s="70" t="s">
        <v>1329</v>
      </c>
      <c r="F8" s="70" t="s">
        <v>1330</v>
      </c>
      <c r="G8" s="70" t="s">
        <v>1331</v>
      </c>
      <c r="H8" s="70" t="s">
        <v>1275</v>
      </c>
      <c r="I8" s="70" t="s">
        <v>184</v>
      </c>
      <c r="J8" s="70" t="s">
        <v>184</v>
      </c>
      <c r="K8" s="70" t="s">
        <v>1275</v>
      </c>
      <c r="L8" s="70" t="s">
        <v>1332</v>
      </c>
      <c r="M8" s="70" t="s">
        <v>1333</v>
      </c>
      <c r="N8" s="70" t="s">
        <v>1316</v>
      </c>
    </row>
    <row r="9" ht="13.25" customHeight="1" spans="1:14">
      <c r="A9" s="71"/>
      <c r="B9" s="70" t="s">
        <v>1334</v>
      </c>
      <c r="C9" s="70" t="s">
        <v>1335</v>
      </c>
      <c r="D9" s="70" t="s">
        <v>1336</v>
      </c>
      <c r="E9" s="70" t="s">
        <v>1320</v>
      </c>
      <c r="F9" s="70" t="s">
        <v>1303</v>
      </c>
      <c r="G9" s="70" t="s">
        <v>1274</v>
      </c>
      <c r="H9" s="70" t="s">
        <v>1275</v>
      </c>
      <c r="I9" s="70" t="s">
        <v>1337</v>
      </c>
      <c r="J9" s="70" t="s">
        <v>1338</v>
      </c>
      <c r="K9" s="70" t="s">
        <v>1275</v>
      </c>
      <c r="L9" s="70" t="s">
        <v>1339</v>
      </c>
      <c r="M9" s="70" t="s">
        <v>1340</v>
      </c>
      <c r="N9" s="70" t="s">
        <v>1341</v>
      </c>
    </row>
    <row r="10" ht="13.25" customHeight="1" spans="1:14">
      <c r="A10" s="71"/>
      <c r="B10" s="70" t="s">
        <v>1342</v>
      </c>
      <c r="C10" s="70" t="s">
        <v>1343</v>
      </c>
      <c r="D10" s="70" t="s">
        <v>1344</v>
      </c>
      <c r="E10" s="70" t="s">
        <v>1345</v>
      </c>
      <c r="F10" s="70" t="s">
        <v>1346</v>
      </c>
      <c r="G10" s="70" t="s">
        <v>1347</v>
      </c>
      <c r="H10" s="70" t="s">
        <v>1275</v>
      </c>
      <c r="I10" s="70" t="s">
        <v>1348</v>
      </c>
      <c r="J10" s="70" t="s">
        <v>1349</v>
      </c>
      <c r="K10" s="70" t="s">
        <v>1275</v>
      </c>
      <c r="L10" s="70" t="s">
        <v>1350</v>
      </c>
      <c r="M10" s="70" t="s">
        <v>1351</v>
      </c>
      <c r="N10" s="72" t="s">
        <v>1352</v>
      </c>
    </row>
    <row r="11" ht="13.25" customHeight="1" spans="1:14">
      <c r="A11" s="71"/>
      <c r="B11" s="70" t="s">
        <v>1353</v>
      </c>
      <c r="C11" s="70" t="s">
        <v>1354</v>
      </c>
      <c r="D11" s="70" t="s">
        <v>1344</v>
      </c>
      <c r="E11" s="70" t="s">
        <v>1329</v>
      </c>
      <c r="F11" s="70" t="s">
        <v>1346</v>
      </c>
      <c r="G11" s="70" t="s">
        <v>1274</v>
      </c>
      <c r="H11" s="70" t="s">
        <v>1275</v>
      </c>
      <c r="I11" s="70" t="s">
        <v>128</v>
      </c>
      <c r="J11" s="70" t="s">
        <v>1355</v>
      </c>
      <c r="K11" s="70" t="s">
        <v>1356</v>
      </c>
      <c r="L11" s="70" t="s">
        <v>1357</v>
      </c>
      <c r="M11" s="70" t="s">
        <v>1358</v>
      </c>
      <c r="N11" s="72" t="s">
        <v>1359</v>
      </c>
    </row>
    <row r="12" ht="13.25" customHeight="1" spans="1:14">
      <c r="A12" s="71"/>
      <c r="B12" s="70" t="s">
        <v>1360</v>
      </c>
      <c r="C12" s="70" t="s">
        <v>1361</v>
      </c>
      <c r="D12" s="70" t="s">
        <v>1344</v>
      </c>
      <c r="E12" s="70" t="s">
        <v>1329</v>
      </c>
      <c r="F12" s="70" t="s">
        <v>1346</v>
      </c>
      <c r="G12" s="70" t="s">
        <v>1347</v>
      </c>
      <c r="H12" s="70" t="s">
        <v>1275</v>
      </c>
      <c r="I12" s="70" t="s">
        <v>1362</v>
      </c>
      <c r="J12" s="70" t="s">
        <v>1363</v>
      </c>
      <c r="K12" s="70" t="s">
        <v>1356</v>
      </c>
      <c r="L12" s="70" t="s">
        <v>1364</v>
      </c>
      <c r="M12" s="70" t="s">
        <v>1365</v>
      </c>
      <c r="N12" s="72" t="s">
        <v>1366</v>
      </c>
    </row>
    <row r="13" ht="13.25" customHeight="1" spans="1:14">
      <c r="A13" s="71"/>
      <c r="B13" s="70" t="s">
        <v>1367</v>
      </c>
      <c r="C13" s="70" t="s">
        <v>1368</v>
      </c>
      <c r="D13" s="70" t="s">
        <v>1344</v>
      </c>
      <c r="E13" s="70" t="s">
        <v>1329</v>
      </c>
      <c r="F13" s="70" t="s">
        <v>1346</v>
      </c>
      <c r="G13" s="70" t="s">
        <v>1274</v>
      </c>
      <c r="H13" s="70" t="s">
        <v>1275</v>
      </c>
      <c r="I13" s="70" t="s">
        <v>1369</v>
      </c>
      <c r="J13" s="70" t="s">
        <v>1349</v>
      </c>
      <c r="K13" s="70" t="s">
        <v>1275</v>
      </c>
      <c r="L13" s="70" t="s">
        <v>1370</v>
      </c>
      <c r="M13" s="70" t="s">
        <v>1371</v>
      </c>
      <c r="N13" s="72" t="s">
        <v>1372</v>
      </c>
    </row>
    <row r="14" ht="13.25" customHeight="1" spans="1:14">
      <c r="A14" s="71"/>
      <c r="B14" s="70" t="s">
        <v>1373</v>
      </c>
      <c r="C14" s="70" t="s">
        <v>1374</v>
      </c>
      <c r="D14" s="70" t="s">
        <v>1344</v>
      </c>
      <c r="E14" s="70" t="s">
        <v>1329</v>
      </c>
      <c r="F14" s="70" t="s">
        <v>1346</v>
      </c>
      <c r="G14" s="70" t="s">
        <v>1274</v>
      </c>
      <c r="H14" s="70" t="s">
        <v>1275</v>
      </c>
      <c r="I14" s="70" t="s">
        <v>241</v>
      </c>
      <c r="J14" s="70" t="s">
        <v>1375</v>
      </c>
      <c r="K14" s="70" t="s">
        <v>1356</v>
      </c>
      <c r="L14" s="70" t="s">
        <v>1376</v>
      </c>
      <c r="M14" s="70" t="s">
        <v>1377</v>
      </c>
      <c r="N14" s="70" t="s">
        <v>1316</v>
      </c>
    </row>
    <row r="15" ht="13.25" customHeight="1" spans="1:14">
      <c r="A15" s="71"/>
      <c r="B15" s="70" t="s">
        <v>1378</v>
      </c>
      <c r="C15" s="70" t="s">
        <v>1379</v>
      </c>
      <c r="D15" s="70" t="s">
        <v>1380</v>
      </c>
      <c r="E15" s="70" t="s">
        <v>1381</v>
      </c>
      <c r="F15" s="70" t="s">
        <v>1382</v>
      </c>
      <c r="G15" s="70" t="s">
        <v>1383</v>
      </c>
      <c r="H15" s="70" t="s">
        <v>1275</v>
      </c>
      <c r="I15" s="70" t="s">
        <v>1384</v>
      </c>
      <c r="J15" s="70" t="s">
        <v>1349</v>
      </c>
      <c r="K15" s="70" t="s">
        <v>1356</v>
      </c>
      <c r="L15" s="70" t="s">
        <v>1385</v>
      </c>
      <c r="M15" s="70" t="s">
        <v>1386</v>
      </c>
      <c r="N15" s="70" t="s">
        <v>1387</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470"/>
  <sheetViews>
    <sheetView workbookViewId="0">
      <selection activeCell="F2468" sqref="F2468"/>
    </sheetView>
  </sheetViews>
  <sheetFormatPr defaultColWidth="8.72727272727273" defaultRowHeight="12.5" outlineLevelCol="5"/>
  <cols>
    <col min="3" max="3" width="9.63636363636364" customWidth="1"/>
    <col min="5" max="5" width="14.0909090909091" customWidth="1"/>
    <col min="6" max="6" width="12.8181818181818" customWidth="1"/>
  </cols>
  <sheetData>
    <row r="1" spans="1:6">
      <c r="A1" t="s">
        <v>1388</v>
      </c>
      <c r="B1" t="s">
        <v>1389</v>
      </c>
      <c r="C1" t="s">
        <v>1390</v>
      </c>
      <c r="D1" t="s">
        <v>1391</v>
      </c>
      <c r="E1" t="s">
        <v>1392</v>
      </c>
      <c r="F1" t="s">
        <v>1393</v>
      </c>
    </row>
    <row r="2" ht="14" customHeight="1" spans="1:6">
      <c r="A2" t="s">
        <v>1394</v>
      </c>
      <c r="B2" s="66">
        <v>73324050</v>
      </c>
      <c r="C2" s="67">
        <f t="shared" ref="C2:C65" si="0">B2/1400</f>
        <v>52374.3214285714</v>
      </c>
      <c r="D2" s="67">
        <v>1472</v>
      </c>
      <c r="E2" s="68">
        <f t="shared" ref="E2:E65" si="1">B2/D2</f>
        <v>49812.5339673913</v>
      </c>
      <c r="F2" s="69">
        <f t="shared" ref="F2:F65" si="2">E2/1400</f>
        <v>35.5803814052795</v>
      </c>
    </row>
    <row r="3" ht="14" customHeight="1" spans="1:6">
      <c r="A3" t="s">
        <v>1395</v>
      </c>
      <c r="B3" s="66">
        <v>45560258</v>
      </c>
      <c r="C3" s="67">
        <f t="shared" si="0"/>
        <v>32543.0414285714</v>
      </c>
      <c r="D3" s="67">
        <v>1064</v>
      </c>
      <c r="E3" s="68">
        <f t="shared" si="1"/>
        <v>42819.7913533835</v>
      </c>
      <c r="F3" s="69">
        <f t="shared" si="2"/>
        <v>30.5855652524168</v>
      </c>
    </row>
    <row r="4" ht="14" customHeight="1" spans="1:6">
      <c r="A4" t="s">
        <v>1396</v>
      </c>
      <c r="B4" s="66">
        <v>39003612</v>
      </c>
      <c r="C4" s="67">
        <f t="shared" si="0"/>
        <v>27859.7228571429</v>
      </c>
      <c r="D4">
        <v>936</v>
      </c>
      <c r="E4" s="68">
        <f t="shared" si="1"/>
        <v>41670.5256410256</v>
      </c>
      <c r="F4" s="69">
        <f t="shared" si="2"/>
        <v>29.7646611721612</v>
      </c>
    </row>
    <row r="5" ht="14" customHeight="1" spans="1:6">
      <c r="A5" t="s">
        <v>1397</v>
      </c>
      <c r="B5" s="66">
        <v>30221442</v>
      </c>
      <c r="C5" s="67">
        <f t="shared" si="0"/>
        <v>21586.7442857143</v>
      </c>
      <c r="D5">
        <v>913</v>
      </c>
      <c r="E5" s="68">
        <f t="shared" si="1"/>
        <v>33101.2508214677</v>
      </c>
      <c r="F5" s="69">
        <f t="shared" si="2"/>
        <v>23.6437505867626</v>
      </c>
    </row>
    <row r="6" ht="14" customHeight="1" spans="1:6">
      <c r="A6" t="s">
        <v>1398</v>
      </c>
      <c r="B6" s="66">
        <v>29870290</v>
      </c>
      <c r="C6" s="67">
        <f t="shared" si="0"/>
        <v>21335.9214285714</v>
      </c>
      <c r="D6">
        <v>914</v>
      </c>
      <c r="E6" s="68">
        <f t="shared" si="1"/>
        <v>32680.8424507659</v>
      </c>
      <c r="F6" s="69">
        <f t="shared" si="2"/>
        <v>23.3434588934042</v>
      </c>
    </row>
    <row r="7" ht="14" customHeight="1" spans="1:6">
      <c r="A7" t="s">
        <v>1399</v>
      </c>
      <c r="B7" s="66">
        <v>29869818</v>
      </c>
      <c r="C7" s="67">
        <f t="shared" si="0"/>
        <v>21335.5842857143</v>
      </c>
      <c r="D7">
        <v>664</v>
      </c>
      <c r="E7" s="68">
        <f t="shared" si="1"/>
        <v>44984.6656626506</v>
      </c>
      <c r="F7" s="69">
        <f t="shared" si="2"/>
        <v>32.1319040447504</v>
      </c>
    </row>
    <row r="8" ht="14" customHeight="1" spans="1:6">
      <c r="A8" t="s">
        <v>1400</v>
      </c>
      <c r="B8" s="66">
        <v>29387124</v>
      </c>
      <c r="C8" s="67">
        <f t="shared" si="0"/>
        <v>20990.8028571429</v>
      </c>
      <c r="D8">
        <v>753</v>
      </c>
      <c r="E8" s="68">
        <f t="shared" si="1"/>
        <v>39026.7250996016</v>
      </c>
      <c r="F8" s="69">
        <f t="shared" si="2"/>
        <v>27.8762322140011</v>
      </c>
    </row>
    <row r="9" ht="14" customHeight="1" spans="1:6">
      <c r="A9" t="s">
        <v>1401</v>
      </c>
      <c r="B9" s="66">
        <v>27796709</v>
      </c>
      <c r="C9" s="67">
        <f t="shared" si="0"/>
        <v>19854.7921428571</v>
      </c>
      <c r="D9">
        <v>448</v>
      </c>
      <c r="E9" s="68">
        <f t="shared" si="1"/>
        <v>62046.2254464286</v>
      </c>
      <c r="F9" s="69">
        <f t="shared" si="2"/>
        <v>44.3187324617347</v>
      </c>
    </row>
    <row r="10" ht="14" customHeight="1" spans="1:6">
      <c r="A10" t="s">
        <v>1402</v>
      </c>
      <c r="B10" s="66">
        <v>25354874</v>
      </c>
      <c r="C10" s="67">
        <f t="shared" si="0"/>
        <v>18110.6242857143</v>
      </c>
      <c r="D10" s="67">
        <v>1379</v>
      </c>
      <c r="E10" s="68">
        <f t="shared" si="1"/>
        <v>18386.4205946338</v>
      </c>
      <c r="F10" s="69">
        <f t="shared" si="2"/>
        <v>13.1331575675956</v>
      </c>
    </row>
    <row r="11" ht="14" customHeight="1" spans="1:6">
      <c r="A11" t="s">
        <v>1403</v>
      </c>
      <c r="B11" s="66">
        <v>25186582</v>
      </c>
      <c r="C11" s="67">
        <f t="shared" si="0"/>
        <v>17990.4157142857</v>
      </c>
      <c r="D11">
        <v>730</v>
      </c>
      <c r="E11" s="68">
        <f t="shared" si="1"/>
        <v>34502.1671232877</v>
      </c>
      <c r="F11" s="69">
        <f t="shared" si="2"/>
        <v>24.6444050880626</v>
      </c>
    </row>
    <row r="12" ht="14" customHeight="1" spans="1:6">
      <c r="A12" t="s">
        <v>1404</v>
      </c>
      <c r="B12" s="66">
        <v>23885252</v>
      </c>
      <c r="C12" s="67">
        <f t="shared" si="0"/>
        <v>17060.8942857143</v>
      </c>
      <c r="D12">
        <v>789</v>
      </c>
      <c r="E12" s="68">
        <f t="shared" si="1"/>
        <v>30272.8162230672</v>
      </c>
      <c r="F12" s="69">
        <f t="shared" si="2"/>
        <v>21.6234401593337</v>
      </c>
    </row>
    <row r="13" ht="14" customHeight="1" spans="1:6">
      <c r="A13" t="s">
        <v>1405</v>
      </c>
      <c r="B13" s="66">
        <v>23795185</v>
      </c>
      <c r="C13" s="67">
        <f t="shared" si="0"/>
        <v>16996.5607142857</v>
      </c>
      <c r="D13">
        <v>571</v>
      </c>
      <c r="E13" s="68">
        <f t="shared" si="1"/>
        <v>41672.8283712785</v>
      </c>
      <c r="F13" s="69">
        <f t="shared" si="2"/>
        <v>29.7663059794846</v>
      </c>
    </row>
    <row r="14" ht="14" customHeight="1" spans="1:6">
      <c r="A14" t="s">
        <v>1406</v>
      </c>
      <c r="B14" s="66">
        <v>23216185</v>
      </c>
      <c r="C14" s="67">
        <f t="shared" si="0"/>
        <v>16582.9892857143</v>
      </c>
      <c r="D14">
        <v>620</v>
      </c>
      <c r="E14" s="68">
        <f t="shared" si="1"/>
        <v>37445.4596774194</v>
      </c>
      <c r="F14" s="69">
        <f t="shared" si="2"/>
        <v>26.7467569124424</v>
      </c>
    </row>
    <row r="15" ht="14" customHeight="1" spans="1:6">
      <c r="A15" t="s">
        <v>1407</v>
      </c>
      <c r="B15" s="66">
        <v>22297989</v>
      </c>
      <c r="C15" s="67">
        <f t="shared" si="0"/>
        <v>15927.135</v>
      </c>
      <c r="D15">
        <v>442</v>
      </c>
      <c r="E15" s="68">
        <f t="shared" si="1"/>
        <v>50447.9389140272</v>
      </c>
      <c r="F15" s="69">
        <f t="shared" si="2"/>
        <v>36.034242081448</v>
      </c>
    </row>
    <row r="16" ht="14" customHeight="1" spans="1:6">
      <c r="A16" t="s">
        <v>1408</v>
      </c>
      <c r="B16" s="66">
        <v>21894925</v>
      </c>
      <c r="C16" s="67">
        <f t="shared" si="0"/>
        <v>15639.2321428571</v>
      </c>
      <c r="D16">
        <v>469</v>
      </c>
      <c r="E16" s="68">
        <f t="shared" si="1"/>
        <v>46684.2750533049</v>
      </c>
      <c r="F16" s="69">
        <f t="shared" si="2"/>
        <v>33.3459107523606</v>
      </c>
    </row>
    <row r="17" ht="14" customHeight="1" spans="1:6">
      <c r="A17" t="s">
        <v>1409</v>
      </c>
      <c r="B17" s="66">
        <v>21146187</v>
      </c>
      <c r="C17" s="67">
        <f t="shared" si="0"/>
        <v>15104.4192857143</v>
      </c>
      <c r="D17">
        <v>774</v>
      </c>
      <c r="E17" s="68">
        <f t="shared" si="1"/>
        <v>27320.6550387597</v>
      </c>
      <c r="F17" s="69">
        <f t="shared" si="2"/>
        <v>19.5147535991141</v>
      </c>
    </row>
    <row r="18" ht="14" customHeight="1" spans="1:6">
      <c r="A18" t="s">
        <v>1410</v>
      </c>
      <c r="B18" s="66">
        <v>21082442</v>
      </c>
      <c r="C18" s="67">
        <f t="shared" si="0"/>
        <v>15058.8871428571</v>
      </c>
      <c r="D18">
        <v>559</v>
      </c>
      <c r="E18" s="68">
        <f t="shared" si="1"/>
        <v>37714.5652951699</v>
      </c>
      <c r="F18" s="69">
        <f t="shared" si="2"/>
        <v>26.9389752108357</v>
      </c>
    </row>
    <row r="19" ht="14" customHeight="1" spans="1:6">
      <c r="A19" t="s">
        <v>1411</v>
      </c>
      <c r="B19" s="66">
        <v>20789639</v>
      </c>
      <c r="C19" s="67">
        <f t="shared" si="0"/>
        <v>14849.7421428571</v>
      </c>
      <c r="D19">
        <v>585</v>
      </c>
      <c r="E19" s="68">
        <f t="shared" si="1"/>
        <v>35537.8444444444</v>
      </c>
      <c r="F19" s="69">
        <f t="shared" si="2"/>
        <v>25.3841746031746</v>
      </c>
    </row>
    <row r="20" ht="14" customHeight="1" spans="1:6">
      <c r="A20" t="s">
        <v>1412</v>
      </c>
      <c r="B20" s="66">
        <v>20774299</v>
      </c>
      <c r="C20" s="67">
        <f t="shared" si="0"/>
        <v>14838.785</v>
      </c>
      <c r="D20">
        <v>868</v>
      </c>
      <c r="E20" s="68">
        <f t="shared" si="1"/>
        <v>23933.5241935484</v>
      </c>
      <c r="F20" s="69">
        <f t="shared" si="2"/>
        <v>17.0953744239631</v>
      </c>
    </row>
    <row r="21" ht="14" customHeight="1" spans="1:6">
      <c r="A21" t="s">
        <v>1413</v>
      </c>
      <c r="B21" s="66">
        <v>20584732</v>
      </c>
      <c r="C21" s="67">
        <f t="shared" si="0"/>
        <v>14703.38</v>
      </c>
      <c r="D21">
        <v>413</v>
      </c>
      <c r="E21" s="68">
        <f t="shared" si="1"/>
        <v>49841.9661016949</v>
      </c>
      <c r="F21" s="69">
        <f t="shared" si="2"/>
        <v>35.6014043583535</v>
      </c>
    </row>
    <row r="22" ht="14" customHeight="1" spans="1:6">
      <c r="A22" t="s">
        <v>1414</v>
      </c>
      <c r="B22" s="66">
        <v>20534979</v>
      </c>
      <c r="C22" s="67">
        <f t="shared" si="0"/>
        <v>14667.8421428571</v>
      </c>
      <c r="D22">
        <v>526</v>
      </c>
      <c r="E22" s="68">
        <f t="shared" si="1"/>
        <v>39039.8840304183</v>
      </c>
      <c r="F22" s="69">
        <f t="shared" si="2"/>
        <v>27.8856314502988</v>
      </c>
    </row>
    <row r="23" ht="14" customHeight="1" spans="1:6">
      <c r="A23" t="s">
        <v>1415</v>
      </c>
      <c r="B23" s="66">
        <v>20374068</v>
      </c>
      <c r="C23" s="67">
        <f t="shared" si="0"/>
        <v>14552.9057142857</v>
      </c>
      <c r="D23">
        <v>421</v>
      </c>
      <c r="E23" s="68">
        <f t="shared" si="1"/>
        <v>48394.460807601</v>
      </c>
      <c r="F23" s="69">
        <f t="shared" si="2"/>
        <v>34.5674720054293</v>
      </c>
    </row>
    <row r="24" ht="14" customHeight="1" spans="1:6">
      <c r="A24" t="s">
        <v>1416</v>
      </c>
      <c r="B24" s="66">
        <v>20108614</v>
      </c>
      <c r="C24" s="67">
        <f t="shared" si="0"/>
        <v>14363.2957142857</v>
      </c>
      <c r="D24">
        <v>489</v>
      </c>
      <c r="E24" s="68">
        <f t="shared" si="1"/>
        <v>41121.9100204499</v>
      </c>
      <c r="F24" s="69">
        <f t="shared" si="2"/>
        <v>29.3727928717499</v>
      </c>
    </row>
    <row r="25" ht="14" customHeight="1" spans="1:6">
      <c r="A25" t="s">
        <v>1417</v>
      </c>
      <c r="B25" s="66">
        <v>19746042</v>
      </c>
      <c r="C25" s="67">
        <f t="shared" si="0"/>
        <v>14104.3157142857</v>
      </c>
      <c r="D25">
        <v>638</v>
      </c>
      <c r="E25" s="68">
        <f t="shared" si="1"/>
        <v>30949.9090909091</v>
      </c>
      <c r="F25" s="69">
        <f t="shared" si="2"/>
        <v>22.1070779220779</v>
      </c>
    </row>
    <row r="26" ht="14" customHeight="1" spans="1:6">
      <c r="A26" t="s">
        <v>1418</v>
      </c>
      <c r="B26" s="66">
        <v>19689414</v>
      </c>
      <c r="C26" s="67">
        <f t="shared" si="0"/>
        <v>14063.8671428571</v>
      </c>
      <c r="D26">
        <v>407</v>
      </c>
      <c r="E26" s="68">
        <f t="shared" si="1"/>
        <v>48376.9385749386</v>
      </c>
      <c r="F26" s="69">
        <f t="shared" si="2"/>
        <v>34.5549561249561</v>
      </c>
    </row>
    <row r="27" ht="14" customHeight="1" spans="1:6">
      <c r="A27" t="s">
        <v>1419</v>
      </c>
      <c r="B27" s="66">
        <v>19150610</v>
      </c>
      <c r="C27" s="67">
        <f t="shared" si="0"/>
        <v>13679.0071428571</v>
      </c>
      <c r="D27">
        <v>453</v>
      </c>
      <c r="E27" s="68">
        <f t="shared" si="1"/>
        <v>42275.0772626932</v>
      </c>
      <c r="F27" s="69">
        <f t="shared" si="2"/>
        <v>30.1964837590665</v>
      </c>
    </row>
    <row r="28" ht="14" customHeight="1" spans="1:6">
      <c r="A28" t="s">
        <v>1420</v>
      </c>
      <c r="B28" s="66">
        <v>18755654</v>
      </c>
      <c r="C28" s="67">
        <f t="shared" si="0"/>
        <v>13396.8957142857</v>
      </c>
      <c r="D28">
        <v>485</v>
      </c>
      <c r="E28" s="68">
        <f t="shared" si="1"/>
        <v>38671.4515463918</v>
      </c>
      <c r="F28" s="69">
        <f t="shared" si="2"/>
        <v>27.6224653902798</v>
      </c>
    </row>
    <row r="29" ht="14" customHeight="1" spans="1:6">
      <c r="A29" t="s">
        <v>1421</v>
      </c>
      <c r="B29" s="66">
        <v>18448643</v>
      </c>
      <c r="C29" s="67">
        <f t="shared" si="0"/>
        <v>13177.6021428571</v>
      </c>
      <c r="D29">
        <v>760</v>
      </c>
      <c r="E29" s="68">
        <f t="shared" si="1"/>
        <v>24274.5302631579</v>
      </c>
      <c r="F29" s="69">
        <f t="shared" si="2"/>
        <v>17.3389501879699</v>
      </c>
    </row>
    <row r="30" ht="14" customHeight="1" spans="1:6">
      <c r="A30" t="s">
        <v>1422</v>
      </c>
      <c r="B30" s="66">
        <v>17970525</v>
      </c>
      <c r="C30" s="67">
        <f t="shared" si="0"/>
        <v>12836.0892857143</v>
      </c>
      <c r="D30">
        <v>645</v>
      </c>
      <c r="E30" s="68">
        <f t="shared" si="1"/>
        <v>27861.2790697674</v>
      </c>
      <c r="F30" s="69">
        <f t="shared" si="2"/>
        <v>19.9009136212625</v>
      </c>
    </row>
    <row r="31" ht="14" customHeight="1" spans="1:6">
      <c r="A31" t="s">
        <v>1423</v>
      </c>
      <c r="B31" s="66">
        <v>17694257</v>
      </c>
      <c r="C31" s="67">
        <f t="shared" si="0"/>
        <v>12638.755</v>
      </c>
      <c r="D31">
        <v>284</v>
      </c>
      <c r="E31" s="68">
        <f t="shared" si="1"/>
        <v>62303.7218309859</v>
      </c>
      <c r="F31" s="69">
        <f t="shared" si="2"/>
        <v>44.5026584507042</v>
      </c>
    </row>
    <row r="32" ht="14" customHeight="1" spans="1:6">
      <c r="A32" t="s">
        <v>1424</v>
      </c>
      <c r="B32" s="66">
        <v>17247753</v>
      </c>
      <c r="C32" s="67">
        <f t="shared" si="0"/>
        <v>12319.8235714286</v>
      </c>
      <c r="D32">
        <v>457</v>
      </c>
      <c r="E32" s="68">
        <f t="shared" si="1"/>
        <v>37741.2538293217</v>
      </c>
      <c r="F32" s="69">
        <f t="shared" si="2"/>
        <v>26.9580384495155</v>
      </c>
    </row>
    <row r="33" ht="14" customHeight="1" spans="1:6">
      <c r="A33" t="s">
        <v>1425</v>
      </c>
      <c r="B33" s="66">
        <v>17032852</v>
      </c>
      <c r="C33" s="67">
        <f t="shared" si="0"/>
        <v>12166.3228571429</v>
      </c>
      <c r="D33">
        <v>379</v>
      </c>
      <c r="E33" s="68">
        <f t="shared" si="1"/>
        <v>44941.562005277</v>
      </c>
      <c r="F33" s="69">
        <f t="shared" si="2"/>
        <v>32.101115718055</v>
      </c>
    </row>
    <row r="34" ht="14" customHeight="1" spans="1:6">
      <c r="A34" t="s">
        <v>1426</v>
      </c>
      <c r="B34" s="66">
        <v>16077301</v>
      </c>
      <c r="C34" s="67">
        <f t="shared" si="0"/>
        <v>11483.7864285714</v>
      </c>
      <c r="D34">
        <v>316</v>
      </c>
      <c r="E34" s="68">
        <f t="shared" si="1"/>
        <v>50877.5348101266</v>
      </c>
      <c r="F34" s="69">
        <f t="shared" si="2"/>
        <v>36.3410962929476</v>
      </c>
    </row>
    <row r="35" ht="14" customHeight="1" spans="1:6">
      <c r="A35" t="s">
        <v>1427</v>
      </c>
      <c r="B35" s="66">
        <v>15931056</v>
      </c>
      <c r="C35" s="67">
        <f t="shared" si="0"/>
        <v>11379.3257142857</v>
      </c>
      <c r="D35">
        <v>417</v>
      </c>
      <c r="E35" s="68">
        <f t="shared" si="1"/>
        <v>38203.9712230216</v>
      </c>
      <c r="F35" s="69">
        <f t="shared" si="2"/>
        <v>27.2885508735868</v>
      </c>
    </row>
    <row r="36" ht="14" customHeight="1" spans="1:6">
      <c r="A36" t="s">
        <v>1428</v>
      </c>
      <c r="B36" s="66">
        <v>15894870</v>
      </c>
      <c r="C36" s="67">
        <f t="shared" si="0"/>
        <v>11353.4785714286</v>
      </c>
      <c r="D36">
        <v>312</v>
      </c>
      <c r="E36" s="68">
        <f t="shared" si="1"/>
        <v>50945.0961538462</v>
      </c>
      <c r="F36" s="69">
        <f t="shared" si="2"/>
        <v>36.3893543956044</v>
      </c>
    </row>
    <row r="37" ht="14" customHeight="1" spans="1:6">
      <c r="A37" t="s">
        <v>1429</v>
      </c>
      <c r="B37" s="66">
        <v>15820060</v>
      </c>
      <c r="C37" s="67">
        <f t="shared" si="0"/>
        <v>11300.0428571429</v>
      </c>
      <c r="D37">
        <v>203</v>
      </c>
      <c r="E37" s="68">
        <f t="shared" si="1"/>
        <v>77931.3300492611</v>
      </c>
      <c r="F37" s="69">
        <f t="shared" si="2"/>
        <v>55.6652357494722</v>
      </c>
    </row>
    <row r="38" ht="14" customHeight="1" spans="1:6">
      <c r="A38" t="s">
        <v>1430</v>
      </c>
      <c r="B38" s="66">
        <v>15774472</v>
      </c>
      <c r="C38" s="67">
        <f t="shared" si="0"/>
        <v>11267.48</v>
      </c>
      <c r="D38">
        <v>437</v>
      </c>
      <c r="E38" s="68">
        <f t="shared" si="1"/>
        <v>36097.1899313501</v>
      </c>
      <c r="F38" s="69">
        <f t="shared" si="2"/>
        <v>25.7837070938215</v>
      </c>
    </row>
    <row r="39" ht="14" customHeight="1" spans="1:6">
      <c r="A39" t="s">
        <v>1431</v>
      </c>
      <c r="B39" s="66">
        <v>15679037</v>
      </c>
      <c r="C39" s="67">
        <f t="shared" si="0"/>
        <v>11199.3121428571</v>
      </c>
      <c r="D39">
        <v>147</v>
      </c>
      <c r="E39" s="68">
        <f t="shared" si="1"/>
        <v>106660.115646259</v>
      </c>
      <c r="F39" s="69">
        <f t="shared" si="2"/>
        <v>76.1857968901846</v>
      </c>
    </row>
    <row r="40" ht="14" customHeight="1" spans="1:6">
      <c r="A40" t="s">
        <v>1432</v>
      </c>
      <c r="B40" s="66">
        <v>15657436</v>
      </c>
      <c r="C40" s="67">
        <f t="shared" si="0"/>
        <v>11183.8828571429</v>
      </c>
      <c r="D40">
        <v>691</v>
      </c>
      <c r="E40" s="68">
        <f t="shared" si="1"/>
        <v>22659.0969609262</v>
      </c>
      <c r="F40" s="69">
        <f t="shared" si="2"/>
        <v>16.1850692578044</v>
      </c>
    </row>
    <row r="41" ht="14" customHeight="1" spans="1:6">
      <c r="A41" t="s">
        <v>1433</v>
      </c>
      <c r="B41" s="66">
        <v>15541775</v>
      </c>
      <c r="C41" s="67">
        <f t="shared" si="0"/>
        <v>11101.2678571429</v>
      </c>
      <c r="D41">
        <v>310</v>
      </c>
      <c r="E41" s="68">
        <f t="shared" si="1"/>
        <v>50134.7580645161</v>
      </c>
      <c r="F41" s="69">
        <f t="shared" si="2"/>
        <v>35.8105414746544</v>
      </c>
    </row>
    <row r="42" ht="14" customHeight="1" spans="1:6">
      <c r="A42" t="s">
        <v>1434</v>
      </c>
      <c r="B42" s="66">
        <v>15214110</v>
      </c>
      <c r="C42" s="67">
        <f t="shared" si="0"/>
        <v>10867.2214285714</v>
      </c>
      <c r="D42">
        <v>393</v>
      </c>
      <c r="E42" s="68">
        <f t="shared" si="1"/>
        <v>38712.7480916031</v>
      </c>
      <c r="F42" s="69">
        <f t="shared" si="2"/>
        <v>27.6519629225736</v>
      </c>
    </row>
    <row r="43" ht="14" customHeight="1" spans="1:6">
      <c r="A43" t="s">
        <v>1435</v>
      </c>
      <c r="B43" s="66">
        <v>14875113</v>
      </c>
      <c r="C43" s="67">
        <f t="shared" si="0"/>
        <v>10625.0807142857</v>
      </c>
      <c r="D43">
        <v>492</v>
      </c>
      <c r="E43" s="68">
        <f t="shared" si="1"/>
        <v>30233.9695121951</v>
      </c>
      <c r="F43" s="69">
        <f t="shared" si="2"/>
        <v>21.5956925087108</v>
      </c>
    </row>
    <row r="44" ht="14" customHeight="1" spans="1:6">
      <c r="A44" t="s">
        <v>1436</v>
      </c>
      <c r="B44" s="66">
        <v>14630421</v>
      </c>
      <c r="C44" s="67">
        <f t="shared" si="0"/>
        <v>10450.3007142857</v>
      </c>
      <c r="D44">
        <v>682</v>
      </c>
      <c r="E44" s="68">
        <f t="shared" si="1"/>
        <v>21452.2302052786</v>
      </c>
      <c r="F44" s="69">
        <f t="shared" si="2"/>
        <v>15.323021575199</v>
      </c>
    </row>
    <row r="45" ht="14" customHeight="1" spans="1:6">
      <c r="A45" t="s">
        <v>1437</v>
      </c>
      <c r="B45" s="66">
        <v>14373097</v>
      </c>
      <c r="C45" s="67">
        <f t="shared" si="0"/>
        <v>10266.4978571429</v>
      </c>
      <c r="D45">
        <v>316</v>
      </c>
      <c r="E45" s="68">
        <f t="shared" si="1"/>
        <v>45484.4841772152</v>
      </c>
      <c r="F45" s="69">
        <f t="shared" si="2"/>
        <v>32.4889172694394</v>
      </c>
    </row>
    <row r="46" ht="14" customHeight="1" spans="1:6">
      <c r="A46" t="s">
        <v>1438</v>
      </c>
      <c r="B46" s="66">
        <v>14331643</v>
      </c>
      <c r="C46" s="67">
        <f t="shared" si="0"/>
        <v>10236.8878571429</v>
      </c>
      <c r="D46">
        <v>354</v>
      </c>
      <c r="E46" s="68">
        <f t="shared" si="1"/>
        <v>40484.8672316384</v>
      </c>
      <c r="F46" s="69">
        <f t="shared" si="2"/>
        <v>28.9177623083132</v>
      </c>
    </row>
    <row r="47" ht="14" customHeight="1" spans="1:6">
      <c r="A47" t="s">
        <v>1439</v>
      </c>
      <c r="B47" s="66">
        <v>14301009</v>
      </c>
      <c r="C47" s="67">
        <f t="shared" si="0"/>
        <v>10215.0064285714</v>
      </c>
      <c r="D47">
        <v>238</v>
      </c>
      <c r="E47" s="68">
        <f t="shared" si="1"/>
        <v>60088.2731092437</v>
      </c>
      <c r="F47" s="69">
        <f t="shared" si="2"/>
        <v>42.9201950780312</v>
      </c>
    </row>
    <row r="48" ht="14" customHeight="1" spans="1:6">
      <c r="A48" t="s">
        <v>1440</v>
      </c>
      <c r="B48" s="66">
        <v>13938065</v>
      </c>
      <c r="C48" s="67">
        <f t="shared" si="0"/>
        <v>9955.76071428571</v>
      </c>
      <c r="D48">
        <v>760</v>
      </c>
      <c r="E48" s="68">
        <f t="shared" si="1"/>
        <v>18339.5592105263</v>
      </c>
      <c r="F48" s="69">
        <f t="shared" si="2"/>
        <v>13.0996851503759</v>
      </c>
    </row>
    <row r="49" ht="14" customHeight="1" spans="1:6">
      <c r="A49" t="s">
        <v>1441</v>
      </c>
      <c r="B49" s="66">
        <v>13773936</v>
      </c>
      <c r="C49" s="67">
        <f t="shared" si="0"/>
        <v>9838.52571428571</v>
      </c>
      <c r="D49">
        <v>449</v>
      </c>
      <c r="E49" s="68">
        <f t="shared" si="1"/>
        <v>30676.9175946548</v>
      </c>
      <c r="F49" s="69">
        <f t="shared" si="2"/>
        <v>21.912083996182</v>
      </c>
    </row>
    <row r="50" ht="14" customHeight="1" spans="1:6">
      <c r="A50" t="s">
        <v>1442</v>
      </c>
      <c r="B50" s="66">
        <v>13639285</v>
      </c>
      <c r="C50" s="67">
        <f t="shared" si="0"/>
        <v>9742.34642857143</v>
      </c>
      <c r="D50">
        <v>309</v>
      </c>
      <c r="E50" s="68">
        <f t="shared" si="1"/>
        <v>44140.0809061489</v>
      </c>
      <c r="F50" s="69">
        <f t="shared" si="2"/>
        <v>31.5286292186778</v>
      </c>
    </row>
    <row r="51" ht="14" customHeight="1" spans="1:6">
      <c r="A51" t="s">
        <v>1443</v>
      </c>
      <c r="B51" s="66">
        <v>13546817</v>
      </c>
      <c r="C51" s="67">
        <f t="shared" si="0"/>
        <v>9676.29785714286</v>
      </c>
      <c r="D51">
        <v>268</v>
      </c>
      <c r="E51" s="68">
        <f t="shared" si="1"/>
        <v>50547.8246268657</v>
      </c>
      <c r="F51" s="69">
        <f t="shared" si="2"/>
        <v>36.1055890191898</v>
      </c>
    </row>
    <row r="52" ht="14" customHeight="1" spans="1:6">
      <c r="A52" t="s">
        <v>1444</v>
      </c>
      <c r="B52" s="66">
        <v>13382558</v>
      </c>
      <c r="C52" s="67">
        <f t="shared" si="0"/>
        <v>9558.97</v>
      </c>
      <c r="D52">
        <v>468</v>
      </c>
      <c r="E52" s="68">
        <f t="shared" si="1"/>
        <v>28595.2094017094</v>
      </c>
      <c r="F52" s="69">
        <f t="shared" si="2"/>
        <v>20.4251495726496</v>
      </c>
    </row>
    <row r="53" ht="14" customHeight="1" spans="1:6">
      <c r="A53" t="s">
        <v>1445</v>
      </c>
      <c r="B53" s="66">
        <v>13270874</v>
      </c>
      <c r="C53" s="67">
        <f t="shared" si="0"/>
        <v>9479.19571428571</v>
      </c>
      <c r="D53">
        <v>172</v>
      </c>
      <c r="E53" s="68">
        <f t="shared" si="1"/>
        <v>77156.2441860465</v>
      </c>
      <c r="F53" s="69">
        <f t="shared" si="2"/>
        <v>55.1116029900332</v>
      </c>
    </row>
    <row r="54" ht="14" customHeight="1" spans="1:6">
      <c r="A54" t="s">
        <v>1446</v>
      </c>
      <c r="B54" s="66">
        <v>13261987</v>
      </c>
      <c r="C54" s="67">
        <f t="shared" si="0"/>
        <v>9472.84785714286</v>
      </c>
      <c r="D54">
        <v>746</v>
      </c>
      <c r="E54" s="68">
        <f t="shared" si="1"/>
        <v>17777.4624664879</v>
      </c>
      <c r="F54" s="69">
        <f t="shared" si="2"/>
        <v>12.6981874760628</v>
      </c>
    </row>
    <row r="55" ht="14" customHeight="1" spans="1:6">
      <c r="A55" t="s">
        <v>1447</v>
      </c>
      <c r="B55" s="66">
        <v>13173610</v>
      </c>
      <c r="C55" s="67">
        <f t="shared" si="0"/>
        <v>9409.72142857143</v>
      </c>
      <c r="D55">
        <v>374</v>
      </c>
      <c r="E55" s="68">
        <f t="shared" si="1"/>
        <v>35223.5561497326</v>
      </c>
      <c r="F55" s="69">
        <f t="shared" si="2"/>
        <v>25.1596829640947</v>
      </c>
    </row>
    <row r="56" ht="14" customHeight="1" spans="1:6">
      <c r="A56" t="s">
        <v>1448</v>
      </c>
      <c r="B56" s="66">
        <v>13110750</v>
      </c>
      <c r="C56" s="67">
        <f t="shared" si="0"/>
        <v>9364.82142857143</v>
      </c>
      <c r="D56">
        <v>277</v>
      </c>
      <c r="E56" s="68">
        <f t="shared" si="1"/>
        <v>47331.2274368231</v>
      </c>
      <c r="F56" s="69">
        <f t="shared" si="2"/>
        <v>33.8080195977308</v>
      </c>
    </row>
    <row r="57" ht="14" customHeight="1" spans="1:6">
      <c r="A57" t="s">
        <v>1449</v>
      </c>
      <c r="B57" s="66">
        <v>13029375</v>
      </c>
      <c r="C57" s="67">
        <f t="shared" si="0"/>
        <v>9306.69642857143</v>
      </c>
      <c r="D57">
        <v>447</v>
      </c>
      <c r="E57" s="68">
        <f t="shared" si="1"/>
        <v>29148.4899328859</v>
      </c>
      <c r="F57" s="69">
        <f t="shared" si="2"/>
        <v>20.8203499520614</v>
      </c>
    </row>
    <row r="58" ht="14" customHeight="1" spans="1:6">
      <c r="A58" t="s">
        <v>1450</v>
      </c>
      <c r="B58" s="66">
        <v>12952904</v>
      </c>
      <c r="C58" s="67">
        <f t="shared" si="0"/>
        <v>9252.07428571428</v>
      </c>
      <c r="D58">
        <v>448</v>
      </c>
      <c r="E58" s="68">
        <f t="shared" si="1"/>
        <v>28912.7321428571</v>
      </c>
      <c r="F58" s="69">
        <f t="shared" si="2"/>
        <v>20.6519515306122</v>
      </c>
    </row>
    <row r="59" ht="14" customHeight="1" spans="1:6">
      <c r="A59" t="s">
        <v>1451</v>
      </c>
      <c r="B59" s="66">
        <v>12939078</v>
      </c>
      <c r="C59" s="67">
        <f t="shared" si="0"/>
        <v>9242.19857142857</v>
      </c>
      <c r="D59">
        <v>210</v>
      </c>
      <c r="E59" s="68">
        <f t="shared" si="1"/>
        <v>61614.6571428571</v>
      </c>
      <c r="F59" s="69">
        <f t="shared" si="2"/>
        <v>44.0104693877551</v>
      </c>
    </row>
    <row r="60" ht="14" customHeight="1" spans="1:6">
      <c r="A60" t="s">
        <v>1452</v>
      </c>
      <c r="B60" s="66">
        <v>12860337</v>
      </c>
      <c r="C60" s="67">
        <f t="shared" si="0"/>
        <v>9185.955</v>
      </c>
      <c r="D60">
        <v>239</v>
      </c>
      <c r="E60" s="68">
        <f t="shared" si="1"/>
        <v>53808.9414225941</v>
      </c>
      <c r="F60" s="69">
        <f t="shared" si="2"/>
        <v>38.4349581589958</v>
      </c>
    </row>
    <row r="61" ht="14" customHeight="1" spans="1:6">
      <c r="A61" t="s">
        <v>1453</v>
      </c>
      <c r="B61" s="66">
        <v>12654713</v>
      </c>
      <c r="C61" s="67">
        <f t="shared" si="0"/>
        <v>9039.08071428571</v>
      </c>
      <c r="D61">
        <v>228</v>
      </c>
      <c r="E61" s="68">
        <f t="shared" si="1"/>
        <v>55503.1271929825</v>
      </c>
      <c r="F61" s="69">
        <f t="shared" si="2"/>
        <v>39.6450908521303</v>
      </c>
    </row>
    <row r="62" ht="14" customHeight="1" spans="1:6">
      <c r="A62" t="s">
        <v>1454</v>
      </c>
      <c r="B62" s="66">
        <v>12415868</v>
      </c>
      <c r="C62" s="67">
        <f t="shared" si="0"/>
        <v>8868.47714285714</v>
      </c>
      <c r="D62">
        <v>571</v>
      </c>
      <c r="E62" s="68">
        <f t="shared" si="1"/>
        <v>21744.0770577933</v>
      </c>
      <c r="F62" s="69">
        <f t="shared" si="2"/>
        <v>15.5314836127095</v>
      </c>
    </row>
    <row r="63" ht="14" customHeight="1" spans="1:6">
      <c r="A63" t="s">
        <v>1455</v>
      </c>
      <c r="B63" s="66">
        <v>12323849</v>
      </c>
      <c r="C63" s="67">
        <f t="shared" si="0"/>
        <v>8802.74928571429</v>
      </c>
      <c r="D63">
        <v>203</v>
      </c>
      <c r="E63" s="68">
        <f t="shared" si="1"/>
        <v>60708.6157635468</v>
      </c>
      <c r="F63" s="69">
        <f t="shared" si="2"/>
        <v>43.363296973962</v>
      </c>
    </row>
    <row r="64" ht="14" customHeight="1" spans="1:6">
      <c r="A64" t="s">
        <v>1456</v>
      </c>
      <c r="B64" s="66">
        <v>12090897</v>
      </c>
      <c r="C64" s="67">
        <f t="shared" si="0"/>
        <v>8636.355</v>
      </c>
      <c r="D64">
        <v>310</v>
      </c>
      <c r="E64" s="68">
        <f t="shared" si="1"/>
        <v>39002.8935483871</v>
      </c>
      <c r="F64" s="69">
        <f t="shared" si="2"/>
        <v>27.8592096774194</v>
      </c>
    </row>
    <row r="65" ht="14" customHeight="1" spans="1:6">
      <c r="A65" t="s">
        <v>1457</v>
      </c>
      <c r="B65" s="66">
        <v>11910807</v>
      </c>
      <c r="C65" s="67">
        <f t="shared" si="0"/>
        <v>8507.71928571429</v>
      </c>
      <c r="D65">
        <v>274</v>
      </c>
      <c r="E65" s="68">
        <f t="shared" si="1"/>
        <v>43470.098540146</v>
      </c>
      <c r="F65" s="69">
        <f t="shared" si="2"/>
        <v>31.0500703858186</v>
      </c>
    </row>
    <row r="66" ht="14" customHeight="1" spans="1:6">
      <c r="A66" t="s">
        <v>1458</v>
      </c>
      <c r="B66" s="66">
        <v>11783110</v>
      </c>
      <c r="C66" s="67">
        <f t="shared" ref="C66:C129" si="3">B66/1400</f>
        <v>8416.50714285714</v>
      </c>
      <c r="D66">
        <v>197</v>
      </c>
      <c r="E66" s="68">
        <f t="shared" ref="E66:E129" si="4">B66/D66</f>
        <v>59812.7411167513</v>
      </c>
      <c r="F66" s="69">
        <f t="shared" ref="F66:F129" si="5">E66/1400</f>
        <v>42.7233865119652</v>
      </c>
    </row>
    <row r="67" ht="14" customHeight="1" spans="1:6">
      <c r="A67" t="s">
        <v>1459</v>
      </c>
      <c r="B67" s="66">
        <v>11735605</v>
      </c>
      <c r="C67" s="67">
        <f t="shared" si="3"/>
        <v>8382.575</v>
      </c>
      <c r="D67">
        <v>525</v>
      </c>
      <c r="E67" s="68">
        <f t="shared" si="4"/>
        <v>22353.5333333333</v>
      </c>
      <c r="F67" s="69">
        <f t="shared" si="5"/>
        <v>15.9668095238095</v>
      </c>
    </row>
    <row r="68" ht="14" customHeight="1" spans="1:6">
      <c r="A68" t="s">
        <v>1460</v>
      </c>
      <c r="B68" s="66">
        <v>11697065</v>
      </c>
      <c r="C68" s="67">
        <f t="shared" si="3"/>
        <v>8355.04642857143</v>
      </c>
      <c r="D68">
        <v>324</v>
      </c>
      <c r="E68" s="68">
        <f t="shared" si="4"/>
        <v>36102.0524691358</v>
      </c>
      <c r="F68" s="69">
        <f t="shared" si="5"/>
        <v>25.787180335097</v>
      </c>
    </row>
    <row r="69" ht="14" customHeight="1" spans="1:6">
      <c r="A69" t="s">
        <v>1461</v>
      </c>
      <c r="B69" s="66">
        <v>11602052</v>
      </c>
      <c r="C69" s="67">
        <f t="shared" si="3"/>
        <v>8287.18</v>
      </c>
      <c r="D69">
        <v>160</v>
      </c>
      <c r="E69" s="68">
        <f t="shared" si="4"/>
        <v>72512.825</v>
      </c>
      <c r="F69" s="69">
        <f t="shared" si="5"/>
        <v>51.794875</v>
      </c>
    </row>
    <row r="70" ht="14" customHeight="1" spans="1:6">
      <c r="A70" t="s">
        <v>1462</v>
      </c>
      <c r="B70" s="66">
        <v>11478299</v>
      </c>
      <c r="C70" s="67">
        <f t="shared" si="3"/>
        <v>8198.785</v>
      </c>
      <c r="D70">
        <v>426</v>
      </c>
      <c r="E70" s="68">
        <f t="shared" si="4"/>
        <v>26944.3638497653</v>
      </c>
      <c r="F70" s="69">
        <f t="shared" si="5"/>
        <v>19.2459741784038</v>
      </c>
    </row>
    <row r="71" ht="14" customHeight="1" spans="1:6">
      <c r="A71" t="s">
        <v>1463</v>
      </c>
      <c r="B71" s="66">
        <v>11223009</v>
      </c>
      <c r="C71" s="67">
        <f t="shared" si="3"/>
        <v>8016.435</v>
      </c>
      <c r="D71">
        <v>169</v>
      </c>
      <c r="E71" s="68">
        <f t="shared" si="4"/>
        <v>66408.3372781065</v>
      </c>
      <c r="F71" s="69">
        <f t="shared" si="5"/>
        <v>47.4345266272189</v>
      </c>
    </row>
    <row r="72" ht="14" customHeight="1" spans="1:6">
      <c r="A72" t="s">
        <v>1464</v>
      </c>
      <c r="B72" s="66">
        <v>11215037</v>
      </c>
      <c r="C72" s="67">
        <f t="shared" si="3"/>
        <v>8010.74071428571</v>
      </c>
      <c r="D72">
        <v>232</v>
      </c>
      <c r="E72" s="68">
        <f t="shared" si="4"/>
        <v>48340.6767241379</v>
      </c>
      <c r="F72" s="69">
        <f t="shared" si="5"/>
        <v>34.5290548029557</v>
      </c>
    </row>
    <row r="73" ht="14" customHeight="1" spans="1:6">
      <c r="A73" t="s">
        <v>1465</v>
      </c>
      <c r="B73" s="66">
        <v>11131685</v>
      </c>
      <c r="C73" s="67">
        <f t="shared" si="3"/>
        <v>7951.20357142857</v>
      </c>
      <c r="D73">
        <v>192</v>
      </c>
      <c r="E73" s="68">
        <f t="shared" si="4"/>
        <v>57977.5260416667</v>
      </c>
      <c r="F73" s="69">
        <f t="shared" si="5"/>
        <v>41.4125186011905</v>
      </c>
    </row>
    <row r="74" ht="14" customHeight="1" spans="1:6">
      <c r="A74" t="s">
        <v>1466</v>
      </c>
      <c r="B74" s="66">
        <v>11068038</v>
      </c>
      <c r="C74" s="67">
        <f t="shared" si="3"/>
        <v>7905.74142857143</v>
      </c>
      <c r="D74">
        <v>215</v>
      </c>
      <c r="E74" s="68">
        <f t="shared" si="4"/>
        <v>51479.2465116279</v>
      </c>
      <c r="F74" s="69">
        <f t="shared" si="5"/>
        <v>36.7708903654485</v>
      </c>
    </row>
    <row r="75" ht="14" customHeight="1" spans="1:6">
      <c r="A75" t="s">
        <v>1467</v>
      </c>
      <c r="B75" s="66">
        <v>10929005</v>
      </c>
      <c r="C75" s="67">
        <f t="shared" si="3"/>
        <v>7806.43214285714</v>
      </c>
      <c r="D75">
        <v>242</v>
      </c>
      <c r="E75" s="68">
        <f t="shared" si="4"/>
        <v>45161.1776859504</v>
      </c>
      <c r="F75" s="69">
        <f t="shared" si="5"/>
        <v>32.2579840613932</v>
      </c>
    </row>
    <row r="76" ht="14" customHeight="1" spans="1:6">
      <c r="A76" t="s">
        <v>1468</v>
      </c>
      <c r="B76" s="66">
        <v>10749064</v>
      </c>
      <c r="C76" s="67">
        <f t="shared" si="3"/>
        <v>7677.90285714286</v>
      </c>
      <c r="D76">
        <v>185</v>
      </c>
      <c r="E76" s="68">
        <f t="shared" si="4"/>
        <v>58103.0486486486</v>
      </c>
      <c r="F76" s="69">
        <f t="shared" si="5"/>
        <v>41.5021776061776</v>
      </c>
    </row>
    <row r="77" ht="14" customHeight="1" spans="1:6">
      <c r="A77" t="s">
        <v>1469</v>
      </c>
      <c r="B77" s="66">
        <v>10727388</v>
      </c>
      <c r="C77" s="67">
        <f t="shared" si="3"/>
        <v>7662.42</v>
      </c>
      <c r="D77">
        <v>403</v>
      </c>
      <c r="E77" s="68">
        <f t="shared" si="4"/>
        <v>26618.8287841191</v>
      </c>
      <c r="F77" s="69">
        <f t="shared" si="5"/>
        <v>19.0134491315136</v>
      </c>
    </row>
    <row r="78" ht="14" customHeight="1" spans="1:6">
      <c r="A78" t="s">
        <v>1470</v>
      </c>
      <c r="B78" s="66">
        <v>10495237</v>
      </c>
      <c r="C78" s="67">
        <f t="shared" si="3"/>
        <v>7496.59785714286</v>
      </c>
      <c r="D78">
        <v>235</v>
      </c>
      <c r="E78" s="68">
        <f t="shared" si="4"/>
        <v>44660.5829787234</v>
      </c>
      <c r="F78" s="69">
        <f t="shared" si="5"/>
        <v>31.9004164133739</v>
      </c>
    </row>
    <row r="79" ht="14" customHeight="1" spans="1:6">
      <c r="A79" t="s">
        <v>1471</v>
      </c>
      <c r="B79" s="66">
        <v>10477571</v>
      </c>
      <c r="C79" s="67">
        <f t="shared" si="3"/>
        <v>7483.97928571429</v>
      </c>
      <c r="D79">
        <v>170</v>
      </c>
      <c r="E79" s="68">
        <f t="shared" si="4"/>
        <v>61632.7705882353</v>
      </c>
      <c r="F79" s="69">
        <f t="shared" si="5"/>
        <v>44.0234075630252</v>
      </c>
    </row>
    <row r="80" ht="14" customHeight="1" spans="1:6">
      <c r="A80" t="s">
        <v>1472</v>
      </c>
      <c r="B80" s="66">
        <v>10436246</v>
      </c>
      <c r="C80" s="67">
        <f t="shared" si="3"/>
        <v>7454.46142857143</v>
      </c>
      <c r="D80">
        <v>236</v>
      </c>
      <c r="E80" s="68">
        <f t="shared" si="4"/>
        <v>44221.3813559322</v>
      </c>
      <c r="F80" s="69">
        <f t="shared" si="5"/>
        <v>31.586700968523</v>
      </c>
    </row>
    <row r="81" ht="14" customHeight="1" spans="1:6">
      <c r="A81" t="s">
        <v>1473</v>
      </c>
      <c r="B81" s="66">
        <v>10435480</v>
      </c>
      <c r="C81" s="67">
        <f t="shared" si="3"/>
        <v>7453.91428571429</v>
      </c>
      <c r="D81">
        <v>254</v>
      </c>
      <c r="E81" s="68">
        <f t="shared" si="4"/>
        <v>41084.5669291339</v>
      </c>
      <c r="F81" s="69">
        <f t="shared" si="5"/>
        <v>29.3461192350956</v>
      </c>
    </row>
    <row r="82" ht="14" customHeight="1" spans="1:6">
      <c r="A82" t="s">
        <v>1474</v>
      </c>
      <c r="B82" s="66">
        <v>10400657</v>
      </c>
      <c r="C82" s="67">
        <f t="shared" si="3"/>
        <v>7429.04071428571</v>
      </c>
      <c r="D82">
        <v>253</v>
      </c>
      <c r="E82" s="68">
        <f t="shared" si="4"/>
        <v>41109.3162055336</v>
      </c>
      <c r="F82" s="69">
        <f t="shared" si="5"/>
        <v>29.3637972896669</v>
      </c>
    </row>
    <row r="83" ht="14" customHeight="1" spans="1:6">
      <c r="A83" t="s">
        <v>1475</v>
      </c>
      <c r="B83" s="66">
        <v>10366580</v>
      </c>
      <c r="C83" s="67">
        <f t="shared" si="3"/>
        <v>7404.7</v>
      </c>
      <c r="D83">
        <v>223</v>
      </c>
      <c r="E83" s="68">
        <f t="shared" si="4"/>
        <v>46486.9058295964</v>
      </c>
      <c r="F83" s="69">
        <f t="shared" si="5"/>
        <v>33.204932735426</v>
      </c>
    </row>
    <row r="84" ht="14" customHeight="1" spans="1:6">
      <c r="A84" t="s">
        <v>1476</v>
      </c>
      <c r="B84" s="66">
        <v>10235576</v>
      </c>
      <c r="C84" s="67">
        <f t="shared" si="3"/>
        <v>7311.12571428571</v>
      </c>
      <c r="D84">
        <v>295</v>
      </c>
      <c r="E84" s="68">
        <f t="shared" si="4"/>
        <v>34696.8677966102</v>
      </c>
      <c r="F84" s="69">
        <f t="shared" si="5"/>
        <v>24.7834769975787</v>
      </c>
    </row>
    <row r="85" ht="14" customHeight="1" spans="1:6">
      <c r="A85" t="s">
        <v>1477</v>
      </c>
      <c r="B85" s="66">
        <v>10202784</v>
      </c>
      <c r="C85" s="67">
        <f t="shared" si="3"/>
        <v>7287.70285714286</v>
      </c>
      <c r="D85">
        <v>172</v>
      </c>
      <c r="E85" s="68">
        <f t="shared" si="4"/>
        <v>59318.511627907</v>
      </c>
      <c r="F85" s="69">
        <f t="shared" si="5"/>
        <v>42.370365448505</v>
      </c>
    </row>
    <row r="86" ht="14" customHeight="1" spans="1:6">
      <c r="A86" t="s">
        <v>1478</v>
      </c>
      <c r="B86" s="66">
        <v>10084664</v>
      </c>
      <c r="C86" s="67">
        <f t="shared" si="3"/>
        <v>7203.33142857143</v>
      </c>
      <c r="D86">
        <v>260</v>
      </c>
      <c r="E86" s="68">
        <f t="shared" si="4"/>
        <v>38787.1692307692</v>
      </c>
      <c r="F86" s="69">
        <f t="shared" si="5"/>
        <v>27.7051208791209</v>
      </c>
    </row>
    <row r="87" ht="14" customHeight="1" spans="1:6">
      <c r="A87" t="s">
        <v>1479</v>
      </c>
      <c r="B87" s="66">
        <v>10033870</v>
      </c>
      <c r="C87" s="67">
        <f t="shared" si="3"/>
        <v>7167.05</v>
      </c>
      <c r="D87">
        <v>329</v>
      </c>
      <c r="E87" s="68">
        <f t="shared" si="4"/>
        <v>30498.085106383</v>
      </c>
      <c r="F87" s="69">
        <f t="shared" si="5"/>
        <v>21.7843465045593</v>
      </c>
    </row>
    <row r="88" ht="14" customHeight="1" spans="1:6">
      <c r="A88" t="s">
        <v>1480</v>
      </c>
      <c r="B88" s="66">
        <v>9934959</v>
      </c>
      <c r="C88" s="67">
        <f t="shared" si="3"/>
        <v>7096.39928571429</v>
      </c>
      <c r="D88">
        <v>850</v>
      </c>
      <c r="E88" s="68">
        <f t="shared" si="4"/>
        <v>11688.1870588235</v>
      </c>
      <c r="F88" s="69">
        <f t="shared" si="5"/>
        <v>8.34870504201681</v>
      </c>
    </row>
    <row r="89" ht="14" customHeight="1" spans="1:6">
      <c r="A89" t="s">
        <v>1481</v>
      </c>
      <c r="B89" s="66">
        <v>9868804</v>
      </c>
      <c r="C89" s="67">
        <f t="shared" si="3"/>
        <v>7049.14571428571</v>
      </c>
      <c r="D89">
        <v>307</v>
      </c>
      <c r="E89" s="68">
        <f t="shared" si="4"/>
        <v>32145.9413680782</v>
      </c>
      <c r="F89" s="69">
        <f t="shared" si="5"/>
        <v>22.9613866914844</v>
      </c>
    </row>
    <row r="90" ht="14" customHeight="1" spans="1:6">
      <c r="A90" t="s">
        <v>1482</v>
      </c>
      <c r="B90" s="66">
        <v>9841904</v>
      </c>
      <c r="C90" s="67">
        <f t="shared" si="3"/>
        <v>7029.93142857143</v>
      </c>
      <c r="D90">
        <v>189</v>
      </c>
      <c r="E90" s="68">
        <f t="shared" si="4"/>
        <v>52073.5661375661</v>
      </c>
      <c r="F90" s="69">
        <f t="shared" si="5"/>
        <v>37.1954043839758</v>
      </c>
    </row>
    <row r="91" ht="14" customHeight="1" spans="1:6">
      <c r="A91" t="s">
        <v>1483</v>
      </c>
      <c r="B91" s="66">
        <v>9799239</v>
      </c>
      <c r="C91" s="67">
        <f t="shared" si="3"/>
        <v>6999.45642857143</v>
      </c>
      <c r="D91">
        <v>170</v>
      </c>
      <c r="E91" s="68">
        <f t="shared" si="4"/>
        <v>57642.5823529412</v>
      </c>
      <c r="F91" s="69">
        <f t="shared" si="5"/>
        <v>41.1732731092437</v>
      </c>
    </row>
    <row r="92" ht="14" customHeight="1" spans="1:6">
      <c r="A92" t="s">
        <v>1484</v>
      </c>
      <c r="B92" s="66">
        <v>9798450</v>
      </c>
      <c r="C92" s="67">
        <f t="shared" si="3"/>
        <v>6998.89285714286</v>
      </c>
      <c r="D92">
        <v>227</v>
      </c>
      <c r="E92" s="68">
        <f t="shared" si="4"/>
        <v>43164.9779735683</v>
      </c>
      <c r="F92" s="69">
        <f t="shared" si="5"/>
        <v>30.8321271239773</v>
      </c>
    </row>
    <row r="93" ht="14" customHeight="1" spans="1:6">
      <c r="A93" t="s">
        <v>1485</v>
      </c>
      <c r="B93" s="66">
        <v>9715873</v>
      </c>
      <c r="C93" s="67">
        <f t="shared" si="3"/>
        <v>6939.90928571429</v>
      </c>
      <c r="D93">
        <v>463</v>
      </c>
      <c r="E93" s="68">
        <f t="shared" si="4"/>
        <v>20984.6069114471</v>
      </c>
      <c r="F93" s="69">
        <f t="shared" si="5"/>
        <v>14.9890049367479</v>
      </c>
    </row>
    <row r="94" ht="14" customHeight="1" spans="1:6">
      <c r="A94" t="s">
        <v>1486</v>
      </c>
      <c r="B94" s="66">
        <v>9683410</v>
      </c>
      <c r="C94" s="67">
        <f t="shared" si="3"/>
        <v>6916.72142857143</v>
      </c>
      <c r="D94">
        <v>139</v>
      </c>
      <c r="E94" s="68">
        <f t="shared" si="4"/>
        <v>69664.8201438849</v>
      </c>
      <c r="F94" s="69">
        <f t="shared" si="5"/>
        <v>49.7605858170606</v>
      </c>
    </row>
    <row r="95" ht="14" customHeight="1" spans="1:6">
      <c r="A95" t="s">
        <v>1487</v>
      </c>
      <c r="B95" s="66">
        <v>9652489</v>
      </c>
      <c r="C95" s="67">
        <f t="shared" si="3"/>
        <v>6894.635</v>
      </c>
      <c r="D95">
        <v>226</v>
      </c>
      <c r="E95" s="68">
        <f t="shared" si="4"/>
        <v>42710.1283185841</v>
      </c>
      <c r="F95" s="69">
        <f t="shared" si="5"/>
        <v>30.5072345132743</v>
      </c>
    </row>
    <row r="96" ht="14" customHeight="1" spans="1:6">
      <c r="A96" t="s">
        <v>1488</v>
      </c>
      <c r="B96" s="66">
        <v>9621641</v>
      </c>
      <c r="C96" s="67">
        <f t="shared" si="3"/>
        <v>6872.60071428571</v>
      </c>
      <c r="D96">
        <v>150</v>
      </c>
      <c r="E96" s="68">
        <f t="shared" si="4"/>
        <v>64144.2733333333</v>
      </c>
      <c r="F96" s="69">
        <f t="shared" si="5"/>
        <v>45.8173380952381</v>
      </c>
    </row>
    <row r="97" ht="14" customHeight="1" spans="1:6">
      <c r="A97" t="s">
        <v>1489</v>
      </c>
      <c r="B97" s="66">
        <v>9589702</v>
      </c>
      <c r="C97" s="67">
        <f t="shared" si="3"/>
        <v>6849.78714285714</v>
      </c>
      <c r="D97">
        <v>149</v>
      </c>
      <c r="E97" s="68">
        <f t="shared" si="4"/>
        <v>64360.4161073826</v>
      </c>
      <c r="F97" s="69">
        <f t="shared" si="5"/>
        <v>45.9717257909875</v>
      </c>
    </row>
    <row r="98" ht="14" customHeight="1" spans="1:6">
      <c r="A98" t="s">
        <v>1490</v>
      </c>
      <c r="B98" s="66">
        <v>9559726</v>
      </c>
      <c r="C98" s="67">
        <f t="shared" si="3"/>
        <v>6828.37571428571</v>
      </c>
      <c r="D98">
        <v>315</v>
      </c>
      <c r="E98" s="68">
        <f t="shared" si="4"/>
        <v>30348.3365079365</v>
      </c>
      <c r="F98" s="69">
        <f t="shared" si="5"/>
        <v>21.6773832199546</v>
      </c>
    </row>
    <row r="99" ht="14" customHeight="1" spans="1:6">
      <c r="A99" t="s">
        <v>1491</v>
      </c>
      <c r="B99" s="66">
        <v>9539961</v>
      </c>
      <c r="C99" s="67">
        <f t="shared" si="3"/>
        <v>6814.25785714286</v>
      </c>
      <c r="D99">
        <v>259</v>
      </c>
      <c r="E99" s="68">
        <f t="shared" si="4"/>
        <v>36833.8262548263</v>
      </c>
      <c r="F99" s="69">
        <f t="shared" si="5"/>
        <v>26.3098758963045</v>
      </c>
    </row>
    <row r="100" ht="14" customHeight="1" spans="1:6">
      <c r="A100" t="s">
        <v>1492</v>
      </c>
      <c r="B100" s="66">
        <v>9512802</v>
      </c>
      <c r="C100" s="67">
        <f t="shared" si="3"/>
        <v>6794.85857142857</v>
      </c>
      <c r="D100">
        <v>475</v>
      </c>
      <c r="E100" s="68">
        <f t="shared" si="4"/>
        <v>20026.9515789474</v>
      </c>
      <c r="F100" s="69">
        <f t="shared" si="5"/>
        <v>14.3049654135338</v>
      </c>
    </row>
    <row r="101" ht="14" customHeight="1" spans="1:6">
      <c r="A101" t="s">
        <v>1493</v>
      </c>
      <c r="B101" s="66">
        <v>9426603</v>
      </c>
      <c r="C101" s="67">
        <f t="shared" si="3"/>
        <v>6733.28785714286</v>
      </c>
      <c r="D101">
        <v>456</v>
      </c>
      <c r="E101" s="68">
        <f t="shared" si="4"/>
        <v>20672.375</v>
      </c>
      <c r="F101" s="69">
        <f t="shared" si="5"/>
        <v>14.7659821428571</v>
      </c>
    </row>
    <row r="102" ht="14" customHeight="1" spans="1:6">
      <c r="A102" t="s">
        <v>1494</v>
      </c>
      <c r="B102" s="66">
        <v>9424889</v>
      </c>
      <c r="C102" s="67">
        <f t="shared" si="3"/>
        <v>6732.06357142857</v>
      </c>
      <c r="D102">
        <v>272</v>
      </c>
      <c r="E102" s="68">
        <f t="shared" si="4"/>
        <v>34650.3272058823</v>
      </c>
      <c r="F102" s="69">
        <f t="shared" si="5"/>
        <v>24.7502337184874</v>
      </c>
    </row>
    <row r="103" ht="14" customHeight="1" spans="1:6">
      <c r="A103" t="s">
        <v>1495</v>
      </c>
      <c r="B103" s="66">
        <v>9415611</v>
      </c>
      <c r="C103" s="67">
        <f t="shared" si="3"/>
        <v>6725.43642857143</v>
      </c>
      <c r="D103">
        <v>186</v>
      </c>
      <c r="E103" s="68">
        <f t="shared" si="4"/>
        <v>50621.564516129</v>
      </c>
      <c r="F103" s="69">
        <f t="shared" si="5"/>
        <v>36.1582603686636</v>
      </c>
    </row>
    <row r="104" ht="14" customHeight="1" spans="1:6">
      <c r="A104" t="s">
        <v>1496</v>
      </c>
      <c r="B104" s="66">
        <v>9403290</v>
      </c>
      <c r="C104" s="67">
        <f t="shared" si="3"/>
        <v>6716.63571428571</v>
      </c>
      <c r="D104">
        <v>537</v>
      </c>
      <c r="E104" s="68">
        <f t="shared" si="4"/>
        <v>17510.782122905</v>
      </c>
      <c r="F104" s="69">
        <f t="shared" si="5"/>
        <v>12.5077015163607</v>
      </c>
    </row>
    <row r="105" ht="14" customHeight="1" spans="1:6">
      <c r="A105" t="s">
        <v>1497</v>
      </c>
      <c r="B105" s="66">
        <v>9333889</v>
      </c>
      <c r="C105" s="67">
        <f t="shared" si="3"/>
        <v>6667.06357142857</v>
      </c>
      <c r="D105">
        <v>350</v>
      </c>
      <c r="E105" s="68">
        <f t="shared" si="4"/>
        <v>26668.2542857143</v>
      </c>
      <c r="F105" s="69">
        <f t="shared" si="5"/>
        <v>19.0487530612245</v>
      </c>
    </row>
    <row r="106" ht="14" customHeight="1" spans="1:6">
      <c r="A106" t="s">
        <v>1498</v>
      </c>
      <c r="B106" s="66">
        <v>9306589</v>
      </c>
      <c r="C106" s="67">
        <f t="shared" si="3"/>
        <v>6647.56357142857</v>
      </c>
      <c r="D106">
        <v>285</v>
      </c>
      <c r="E106" s="68">
        <f t="shared" si="4"/>
        <v>32654.698245614</v>
      </c>
      <c r="F106" s="69">
        <f t="shared" si="5"/>
        <v>23.3247844611529</v>
      </c>
    </row>
    <row r="107" ht="14" customHeight="1" spans="1:6">
      <c r="A107" t="s">
        <v>1499</v>
      </c>
      <c r="B107" s="66">
        <v>9289687</v>
      </c>
      <c r="C107" s="67">
        <f t="shared" si="3"/>
        <v>6635.49071428571</v>
      </c>
      <c r="D107">
        <v>211</v>
      </c>
      <c r="E107" s="68">
        <f t="shared" si="4"/>
        <v>44026.9526066351</v>
      </c>
      <c r="F107" s="69">
        <f t="shared" si="5"/>
        <v>31.4478232904536</v>
      </c>
    </row>
    <row r="108" ht="14" customHeight="1" spans="1:6">
      <c r="A108" t="s">
        <v>1500</v>
      </c>
      <c r="B108" s="66">
        <v>9286369</v>
      </c>
      <c r="C108" s="67">
        <f t="shared" si="3"/>
        <v>6633.12071428571</v>
      </c>
      <c r="D108">
        <v>156</v>
      </c>
      <c r="E108" s="68">
        <f t="shared" si="4"/>
        <v>59528.0064102564</v>
      </c>
      <c r="F108" s="69">
        <f t="shared" si="5"/>
        <v>42.5200045787546</v>
      </c>
    </row>
    <row r="109" ht="14" customHeight="1" spans="1:6">
      <c r="A109" t="s">
        <v>1501</v>
      </c>
      <c r="B109" s="66">
        <v>9178922</v>
      </c>
      <c r="C109" s="67">
        <f t="shared" si="3"/>
        <v>6556.37285714286</v>
      </c>
      <c r="D109">
        <v>183</v>
      </c>
      <c r="E109" s="68">
        <f t="shared" si="4"/>
        <v>50158.043715847</v>
      </c>
      <c r="F109" s="69">
        <f t="shared" si="5"/>
        <v>35.8271740827479</v>
      </c>
    </row>
    <row r="110" ht="14" customHeight="1" spans="1:6">
      <c r="A110" t="s">
        <v>1502</v>
      </c>
      <c r="B110" s="66">
        <v>9043766</v>
      </c>
      <c r="C110" s="67">
        <f t="shared" si="3"/>
        <v>6459.83285714286</v>
      </c>
      <c r="D110">
        <v>217</v>
      </c>
      <c r="E110" s="68">
        <f t="shared" si="4"/>
        <v>41676.3410138249</v>
      </c>
      <c r="F110" s="69">
        <f t="shared" si="5"/>
        <v>29.7688150098749</v>
      </c>
    </row>
    <row r="111" ht="14" customHeight="1" spans="1:6">
      <c r="A111" t="s">
        <v>1503</v>
      </c>
      <c r="B111" s="66">
        <v>9024744</v>
      </c>
      <c r="C111" s="67">
        <f t="shared" si="3"/>
        <v>6446.24571428571</v>
      </c>
      <c r="D111">
        <v>211</v>
      </c>
      <c r="E111" s="68">
        <f t="shared" si="4"/>
        <v>42771.2985781991</v>
      </c>
      <c r="F111" s="69">
        <f t="shared" si="5"/>
        <v>30.5509275558565</v>
      </c>
    </row>
    <row r="112" ht="14" customHeight="1" spans="1:6">
      <c r="A112" t="s">
        <v>1504</v>
      </c>
      <c r="B112" s="66">
        <v>9012593</v>
      </c>
      <c r="C112" s="67">
        <f t="shared" si="3"/>
        <v>6437.56642857143</v>
      </c>
      <c r="D112">
        <v>358</v>
      </c>
      <c r="E112" s="68">
        <f t="shared" si="4"/>
        <v>25174.8407821229</v>
      </c>
      <c r="F112" s="69">
        <f t="shared" si="5"/>
        <v>17.9820291300878</v>
      </c>
    </row>
    <row r="113" ht="14" customHeight="1" spans="1:6">
      <c r="A113" t="s">
        <v>1505</v>
      </c>
      <c r="B113" s="66">
        <v>9000757</v>
      </c>
      <c r="C113" s="67">
        <f t="shared" si="3"/>
        <v>6429.11214285714</v>
      </c>
      <c r="D113">
        <v>279</v>
      </c>
      <c r="E113" s="68">
        <f t="shared" si="4"/>
        <v>32260.7777777778</v>
      </c>
      <c r="F113" s="69">
        <f t="shared" si="5"/>
        <v>23.0434126984127</v>
      </c>
    </row>
    <row r="114" ht="14" customHeight="1" spans="1:6">
      <c r="A114" t="s">
        <v>1506</v>
      </c>
      <c r="B114" s="66">
        <v>8999418</v>
      </c>
      <c r="C114" s="67">
        <f t="shared" si="3"/>
        <v>6428.15571428571</v>
      </c>
      <c r="D114">
        <v>129</v>
      </c>
      <c r="E114" s="68">
        <f t="shared" si="4"/>
        <v>69762.9302325581</v>
      </c>
      <c r="F114" s="69">
        <f t="shared" si="5"/>
        <v>49.8306644518272</v>
      </c>
    </row>
    <row r="115" ht="14" customHeight="1" spans="1:6">
      <c r="A115" t="s">
        <v>1507</v>
      </c>
      <c r="B115" s="66">
        <v>8833981</v>
      </c>
      <c r="C115" s="67">
        <f t="shared" si="3"/>
        <v>6309.98642857143</v>
      </c>
      <c r="D115">
        <v>333</v>
      </c>
      <c r="E115" s="68">
        <f t="shared" si="4"/>
        <v>26528.4714714715</v>
      </c>
      <c r="F115" s="69">
        <f t="shared" si="5"/>
        <v>18.9489081939082</v>
      </c>
    </row>
    <row r="116" ht="14" customHeight="1" spans="1:6">
      <c r="A116" t="s">
        <v>1508</v>
      </c>
      <c r="B116" s="66">
        <v>8696309</v>
      </c>
      <c r="C116" s="67">
        <f t="shared" si="3"/>
        <v>6211.64928571429</v>
      </c>
      <c r="D116">
        <v>208</v>
      </c>
      <c r="E116" s="68">
        <f t="shared" si="4"/>
        <v>41809.1778846154</v>
      </c>
      <c r="F116" s="69">
        <f t="shared" si="5"/>
        <v>29.863698489011</v>
      </c>
    </row>
    <row r="117" ht="14" customHeight="1" spans="1:6">
      <c r="A117" t="s">
        <v>1509</v>
      </c>
      <c r="B117" s="66">
        <v>8695538</v>
      </c>
      <c r="C117" s="67">
        <f t="shared" si="3"/>
        <v>6211.09857142857</v>
      </c>
      <c r="D117">
        <v>331</v>
      </c>
      <c r="E117" s="68">
        <f t="shared" si="4"/>
        <v>26270.5075528701</v>
      </c>
      <c r="F117" s="69">
        <f t="shared" si="5"/>
        <v>18.7646482520501</v>
      </c>
    </row>
    <row r="118" ht="14" customHeight="1" spans="1:6">
      <c r="A118" t="s">
        <v>1510</v>
      </c>
      <c r="B118" s="66">
        <v>8647121</v>
      </c>
      <c r="C118" s="67">
        <f t="shared" si="3"/>
        <v>6176.515</v>
      </c>
      <c r="D118">
        <v>246</v>
      </c>
      <c r="E118" s="68">
        <f t="shared" si="4"/>
        <v>35150.8983739837</v>
      </c>
      <c r="F118" s="69">
        <f t="shared" si="5"/>
        <v>25.1077845528455</v>
      </c>
    </row>
    <row r="119" ht="14" customHeight="1" spans="1:6">
      <c r="A119" t="s">
        <v>1511</v>
      </c>
      <c r="B119" s="66">
        <v>8615343</v>
      </c>
      <c r="C119" s="67">
        <f t="shared" si="3"/>
        <v>6153.81642857143</v>
      </c>
      <c r="D119">
        <v>244</v>
      </c>
      <c r="E119" s="68">
        <f t="shared" si="4"/>
        <v>35308.7827868852</v>
      </c>
      <c r="F119" s="69">
        <f t="shared" si="5"/>
        <v>25.2205591334895</v>
      </c>
    </row>
    <row r="120" ht="14" customHeight="1" spans="1:6">
      <c r="A120" t="s">
        <v>1512</v>
      </c>
      <c r="B120" s="66">
        <v>8615106</v>
      </c>
      <c r="C120" s="67">
        <f t="shared" si="3"/>
        <v>6153.64714285714</v>
      </c>
      <c r="D120">
        <v>286</v>
      </c>
      <c r="E120" s="68">
        <f t="shared" si="4"/>
        <v>30122.7482517483</v>
      </c>
      <c r="F120" s="69">
        <f t="shared" si="5"/>
        <v>21.5162487512488</v>
      </c>
    </row>
    <row r="121" ht="14" customHeight="1" spans="1:6">
      <c r="A121" t="s">
        <v>1513</v>
      </c>
      <c r="B121" s="66">
        <v>8589564</v>
      </c>
      <c r="C121" s="67">
        <f t="shared" si="3"/>
        <v>6135.40285714286</v>
      </c>
      <c r="D121">
        <v>206</v>
      </c>
      <c r="E121" s="68">
        <f t="shared" si="4"/>
        <v>41696.9126213592</v>
      </c>
      <c r="F121" s="69">
        <f t="shared" si="5"/>
        <v>29.7835090152566</v>
      </c>
    </row>
    <row r="122" ht="14" customHeight="1" spans="1:6">
      <c r="A122" t="s">
        <v>1514</v>
      </c>
      <c r="B122" s="66">
        <v>8574527</v>
      </c>
      <c r="C122" s="67">
        <f t="shared" si="3"/>
        <v>6124.66214285714</v>
      </c>
      <c r="D122">
        <v>251</v>
      </c>
      <c r="E122" s="68">
        <f t="shared" si="4"/>
        <v>34161.4621513944</v>
      </c>
      <c r="F122" s="69">
        <f t="shared" si="5"/>
        <v>24.4010443938532</v>
      </c>
    </row>
    <row r="123" ht="14" customHeight="1" spans="1:6">
      <c r="A123" t="s">
        <v>1515</v>
      </c>
      <c r="B123" s="66">
        <v>8540335</v>
      </c>
      <c r="C123" s="67">
        <f t="shared" si="3"/>
        <v>6100.23928571429</v>
      </c>
      <c r="D123">
        <v>397</v>
      </c>
      <c r="E123" s="68">
        <f t="shared" si="4"/>
        <v>21512.1788413098</v>
      </c>
      <c r="F123" s="69">
        <f t="shared" si="5"/>
        <v>15.365842029507</v>
      </c>
    </row>
    <row r="124" ht="14" customHeight="1" spans="1:6">
      <c r="A124" t="s">
        <v>1516</v>
      </c>
      <c r="B124" s="66">
        <v>8430835</v>
      </c>
      <c r="C124" s="67">
        <f t="shared" si="3"/>
        <v>6022.025</v>
      </c>
      <c r="D124">
        <v>407</v>
      </c>
      <c r="E124" s="68">
        <f t="shared" si="4"/>
        <v>20714.5823095823</v>
      </c>
      <c r="F124" s="69">
        <f t="shared" si="5"/>
        <v>14.7961302211302</v>
      </c>
    </row>
    <row r="125" ht="14" customHeight="1" spans="1:6">
      <c r="A125" t="s">
        <v>1517</v>
      </c>
      <c r="B125" s="66">
        <v>8408159</v>
      </c>
      <c r="C125" s="67">
        <f t="shared" si="3"/>
        <v>6005.82785714286</v>
      </c>
      <c r="D125">
        <v>203</v>
      </c>
      <c r="E125" s="68">
        <f t="shared" si="4"/>
        <v>41419.5024630542</v>
      </c>
      <c r="F125" s="69">
        <f t="shared" si="5"/>
        <v>29.5853589021816</v>
      </c>
    </row>
    <row r="126" ht="14" customHeight="1" spans="1:6">
      <c r="A126" t="s">
        <v>1518</v>
      </c>
      <c r="B126" s="66">
        <v>8393989</v>
      </c>
      <c r="C126" s="67">
        <f t="shared" si="3"/>
        <v>5995.70642857143</v>
      </c>
      <c r="D126">
        <v>178</v>
      </c>
      <c r="E126" s="68">
        <f t="shared" si="4"/>
        <v>47157.2415730337</v>
      </c>
      <c r="F126" s="69">
        <f t="shared" si="5"/>
        <v>33.6837439807384</v>
      </c>
    </row>
    <row r="127" ht="14" customHeight="1" spans="1:6">
      <c r="A127" t="s">
        <v>1519</v>
      </c>
      <c r="B127" s="66">
        <v>8371176</v>
      </c>
      <c r="C127" s="67">
        <f t="shared" si="3"/>
        <v>5979.41142857143</v>
      </c>
      <c r="D127">
        <v>269</v>
      </c>
      <c r="E127" s="68">
        <f t="shared" si="4"/>
        <v>31119.6133828996</v>
      </c>
      <c r="F127" s="69">
        <f t="shared" si="5"/>
        <v>22.2282952734997</v>
      </c>
    </row>
    <row r="128" ht="14" customHeight="1" spans="1:6">
      <c r="A128" t="s">
        <v>1520</v>
      </c>
      <c r="B128" s="66">
        <v>8368720</v>
      </c>
      <c r="C128" s="67">
        <f t="shared" si="3"/>
        <v>5977.65714285714</v>
      </c>
      <c r="D128">
        <v>119</v>
      </c>
      <c r="E128" s="68">
        <f t="shared" si="4"/>
        <v>70325.3781512605</v>
      </c>
      <c r="F128" s="69">
        <f t="shared" si="5"/>
        <v>50.2324129651861</v>
      </c>
    </row>
    <row r="129" ht="14" customHeight="1" spans="1:6">
      <c r="A129" t="s">
        <v>1521</v>
      </c>
      <c r="B129" s="66">
        <v>8360242</v>
      </c>
      <c r="C129" s="67">
        <f t="shared" si="3"/>
        <v>5971.60142857143</v>
      </c>
      <c r="D129">
        <v>353</v>
      </c>
      <c r="E129" s="68">
        <f t="shared" si="4"/>
        <v>23683.4050991501</v>
      </c>
      <c r="F129" s="69">
        <f t="shared" si="5"/>
        <v>16.9167179279644</v>
      </c>
    </row>
    <row r="130" ht="14" customHeight="1" spans="1:6">
      <c r="A130" t="s">
        <v>1522</v>
      </c>
      <c r="B130" s="66">
        <v>8359058</v>
      </c>
      <c r="C130" s="67">
        <f t="shared" ref="C130:C193" si="6">B130/1400</f>
        <v>5970.75571428571</v>
      </c>
      <c r="D130">
        <v>152</v>
      </c>
      <c r="E130" s="68">
        <f t="shared" ref="E130:E193" si="7">B130/D130</f>
        <v>54993.8026315789</v>
      </c>
      <c r="F130" s="69">
        <f t="shared" ref="F130:F193" si="8">E130/1400</f>
        <v>39.281287593985</v>
      </c>
    </row>
    <row r="131" ht="14" customHeight="1" spans="1:6">
      <c r="A131" t="s">
        <v>1523</v>
      </c>
      <c r="B131" s="66">
        <v>8291045</v>
      </c>
      <c r="C131" s="67">
        <f t="shared" si="6"/>
        <v>5922.175</v>
      </c>
      <c r="D131">
        <v>240</v>
      </c>
      <c r="E131" s="68">
        <f t="shared" si="7"/>
        <v>34546.0208333333</v>
      </c>
      <c r="F131" s="69">
        <f t="shared" si="8"/>
        <v>24.6757291666667</v>
      </c>
    </row>
    <row r="132" ht="14" customHeight="1" spans="1:6">
      <c r="A132" t="s">
        <v>1524</v>
      </c>
      <c r="B132" s="66">
        <v>8227874</v>
      </c>
      <c r="C132" s="67">
        <f t="shared" si="6"/>
        <v>5877.05285714286</v>
      </c>
      <c r="D132">
        <v>136</v>
      </c>
      <c r="E132" s="68">
        <f t="shared" si="7"/>
        <v>60499.0735294118</v>
      </c>
      <c r="F132" s="69">
        <f t="shared" si="8"/>
        <v>43.2136239495798</v>
      </c>
    </row>
    <row r="133" ht="14" customHeight="1" spans="1:6">
      <c r="A133" t="s">
        <v>1525</v>
      </c>
      <c r="B133" s="66">
        <v>8183673</v>
      </c>
      <c r="C133" s="67">
        <f t="shared" si="6"/>
        <v>5845.48071428571</v>
      </c>
      <c r="D133">
        <v>303</v>
      </c>
      <c r="E133" s="68">
        <f t="shared" si="7"/>
        <v>27008.8217821782</v>
      </c>
      <c r="F133" s="69">
        <f t="shared" si="8"/>
        <v>19.2920155586987</v>
      </c>
    </row>
    <row r="134" ht="14" customHeight="1" spans="1:6">
      <c r="A134" t="s">
        <v>1526</v>
      </c>
      <c r="B134" s="66">
        <v>8136026</v>
      </c>
      <c r="C134" s="67">
        <f t="shared" si="6"/>
        <v>5811.44714285714</v>
      </c>
      <c r="D134">
        <v>225</v>
      </c>
      <c r="E134" s="68">
        <f t="shared" si="7"/>
        <v>36160.1155555556</v>
      </c>
      <c r="F134" s="69">
        <f t="shared" si="8"/>
        <v>25.828653968254</v>
      </c>
    </row>
    <row r="135" ht="14" customHeight="1" spans="1:6">
      <c r="A135" t="s">
        <v>1527</v>
      </c>
      <c r="B135" s="66">
        <v>8113379</v>
      </c>
      <c r="C135" s="67">
        <f t="shared" si="6"/>
        <v>5795.27071428571</v>
      </c>
      <c r="D135">
        <v>82</v>
      </c>
      <c r="E135" s="68">
        <f t="shared" si="7"/>
        <v>98943.6463414634</v>
      </c>
      <c r="F135" s="69">
        <f t="shared" si="8"/>
        <v>70.6740331010453</v>
      </c>
    </row>
    <row r="136" ht="14" customHeight="1" spans="1:6">
      <c r="A136" t="s">
        <v>1528</v>
      </c>
      <c r="B136" s="66">
        <v>8105334</v>
      </c>
      <c r="C136" s="67">
        <f t="shared" si="6"/>
        <v>5789.52428571429</v>
      </c>
      <c r="D136">
        <v>199</v>
      </c>
      <c r="E136" s="68">
        <f t="shared" si="7"/>
        <v>40730.3216080402</v>
      </c>
      <c r="F136" s="69">
        <f t="shared" si="8"/>
        <v>29.0930868628859</v>
      </c>
    </row>
    <row r="137" ht="14" customHeight="1" spans="1:6">
      <c r="A137" t="s">
        <v>1529</v>
      </c>
      <c r="B137" s="66">
        <v>8032849</v>
      </c>
      <c r="C137" s="67">
        <f t="shared" si="6"/>
        <v>5737.74928571429</v>
      </c>
      <c r="D137">
        <v>241</v>
      </c>
      <c r="E137" s="68">
        <f t="shared" si="7"/>
        <v>33331.3236514523</v>
      </c>
      <c r="F137" s="69">
        <f t="shared" si="8"/>
        <v>23.8080883224659</v>
      </c>
    </row>
    <row r="138" ht="14" customHeight="1" spans="1:6">
      <c r="A138" t="s">
        <v>1530</v>
      </c>
      <c r="B138" s="66">
        <v>7877246</v>
      </c>
      <c r="C138" s="67">
        <f t="shared" si="6"/>
        <v>5626.60428571429</v>
      </c>
      <c r="D138">
        <v>224</v>
      </c>
      <c r="E138" s="68">
        <f t="shared" si="7"/>
        <v>35166.2767857143</v>
      </c>
      <c r="F138" s="69">
        <f t="shared" si="8"/>
        <v>25.1187691326531</v>
      </c>
    </row>
    <row r="139" ht="14" customHeight="1" spans="1:6">
      <c r="A139" t="s">
        <v>1531</v>
      </c>
      <c r="B139" s="66">
        <v>7871351</v>
      </c>
      <c r="C139" s="67">
        <f t="shared" si="6"/>
        <v>5622.39357142857</v>
      </c>
      <c r="D139">
        <v>187</v>
      </c>
      <c r="E139" s="68">
        <f t="shared" si="7"/>
        <v>42092.7860962567</v>
      </c>
      <c r="F139" s="69">
        <f t="shared" si="8"/>
        <v>30.0662757830405</v>
      </c>
    </row>
    <row r="140" ht="14" customHeight="1" spans="1:6">
      <c r="A140" t="s">
        <v>1532</v>
      </c>
      <c r="B140" s="66">
        <v>7867711</v>
      </c>
      <c r="C140" s="67">
        <f t="shared" si="6"/>
        <v>5619.79357142857</v>
      </c>
      <c r="D140">
        <v>173</v>
      </c>
      <c r="E140" s="68">
        <f t="shared" si="7"/>
        <v>45478.098265896</v>
      </c>
      <c r="F140" s="69">
        <f t="shared" si="8"/>
        <v>32.4843559042114</v>
      </c>
    </row>
    <row r="141" ht="14" customHeight="1" spans="1:6">
      <c r="A141" t="s">
        <v>1533</v>
      </c>
      <c r="B141" s="66">
        <v>7861308</v>
      </c>
      <c r="C141" s="67">
        <f t="shared" si="6"/>
        <v>5615.22</v>
      </c>
      <c r="D141">
        <v>327</v>
      </c>
      <c r="E141" s="68">
        <f t="shared" si="7"/>
        <v>24040.6972477064</v>
      </c>
      <c r="F141" s="69">
        <f t="shared" si="8"/>
        <v>17.1719266055046</v>
      </c>
    </row>
    <row r="142" ht="14" customHeight="1" spans="1:6">
      <c r="A142" t="s">
        <v>1534</v>
      </c>
      <c r="B142" s="66">
        <v>7852905</v>
      </c>
      <c r="C142" s="67">
        <f t="shared" si="6"/>
        <v>5609.21785714286</v>
      </c>
      <c r="D142">
        <v>169</v>
      </c>
      <c r="E142" s="68">
        <f t="shared" si="7"/>
        <v>46466.8934911243</v>
      </c>
      <c r="F142" s="69">
        <f t="shared" si="8"/>
        <v>33.1906382079459</v>
      </c>
    </row>
    <row r="143" ht="14" customHeight="1" spans="1:6">
      <c r="A143" t="s">
        <v>1535</v>
      </c>
      <c r="B143" s="66">
        <v>7794576</v>
      </c>
      <c r="C143" s="67">
        <f t="shared" si="6"/>
        <v>5567.55428571429</v>
      </c>
      <c r="D143">
        <v>138</v>
      </c>
      <c r="E143" s="68">
        <f t="shared" si="7"/>
        <v>56482.4347826087</v>
      </c>
      <c r="F143" s="69">
        <f t="shared" si="8"/>
        <v>40.3445962732919</v>
      </c>
    </row>
    <row r="144" ht="14" customHeight="1" spans="1:6">
      <c r="A144" t="s">
        <v>1536</v>
      </c>
      <c r="B144" s="66">
        <v>7764370</v>
      </c>
      <c r="C144" s="67">
        <f t="shared" si="6"/>
        <v>5545.97857142857</v>
      </c>
      <c r="D144">
        <v>228</v>
      </c>
      <c r="E144" s="68">
        <f t="shared" si="7"/>
        <v>34054.2543859649</v>
      </c>
      <c r="F144" s="69">
        <f t="shared" si="8"/>
        <v>24.3244674185464</v>
      </c>
    </row>
    <row r="145" ht="14" customHeight="1" spans="1:6">
      <c r="A145" t="s">
        <v>1537</v>
      </c>
      <c r="B145" s="66">
        <v>7743846</v>
      </c>
      <c r="C145" s="67">
        <f t="shared" si="6"/>
        <v>5531.31857142857</v>
      </c>
      <c r="D145">
        <v>212</v>
      </c>
      <c r="E145" s="68">
        <f t="shared" si="7"/>
        <v>36527.5754716981</v>
      </c>
      <c r="F145" s="69">
        <f t="shared" si="8"/>
        <v>26.0911253369272</v>
      </c>
    </row>
    <row r="146" ht="14" customHeight="1" spans="1:6">
      <c r="A146" t="s">
        <v>1538</v>
      </c>
      <c r="B146" s="66">
        <v>7680971</v>
      </c>
      <c r="C146" s="67">
        <f t="shared" si="6"/>
        <v>5486.40785714286</v>
      </c>
      <c r="D146">
        <v>194</v>
      </c>
      <c r="E146" s="68">
        <f t="shared" si="7"/>
        <v>39592.6340206186</v>
      </c>
      <c r="F146" s="69">
        <f t="shared" si="8"/>
        <v>28.2804528718704</v>
      </c>
    </row>
    <row r="147" ht="14" customHeight="1" spans="1:6">
      <c r="A147" t="s">
        <v>1539</v>
      </c>
      <c r="B147" s="66">
        <v>7672888</v>
      </c>
      <c r="C147" s="67">
        <f t="shared" si="6"/>
        <v>5480.63428571429</v>
      </c>
      <c r="D147">
        <v>236</v>
      </c>
      <c r="E147" s="68">
        <f t="shared" si="7"/>
        <v>32512.2372881356</v>
      </c>
      <c r="F147" s="69">
        <f t="shared" si="8"/>
        <v>23.2230266343826</v>
      </c>
    </row>
    <row r="148" ht="14" customHeight="1" spans="1:6">
      <c r="A148" t="s">
        <v>1540</v>
      </c>
      <c r="B148" s="66">
        <v>7654799</v>
      </c>
      <c r="C148" s="67">
        <f t="shared" si="6"/>
        <v>5467.71357142857</v>
      </c>
      <c r="D148">
        <v>194</v>
      </c>
      <c r="E148" s="68">
        <f t="shared" si="7"/>
        <v>39457.7268041237</v>
      </c>
      <c r="F148" s="69">
        <f t="shared" si="8"/>
        <v>28.1840905743741</v>
      </c>
    </row>
    <row r="149" ht="14" customHeight="1" spans="1:6">
      <c r="A149" t="s">
        <v>1541</v>
      </c>
      <c r="B149" s="66">
        <v>7633204</v>
      </c>
      <c r="C149" s="67">
        <f t="shared" si="6"/>
        <v>5452.28857142857</v>
      </c>
      <c r="D149">
        <v>242</v>
      </c>
      <c r="E149" s="68">
        <f t="shared" si="7"/>
        <v>31542.1652892562</v>
      </c>
      <c r="F149" s="69">
        <f t="shared" si="8"/>
        <v>22.5301180637544</v>
      </c>
    </row>
    <row r="150" ht="14" customHeight="1" spans="1:6">
      <c r="A150" t="s">
        <v>1542</v>
      </c>
      <c r="B150" s="66">
        <v>7589788</v>
      </c>
      <c r="C150" s="67">
        <f t="shared" si="6"/>
        <v>5421.27714285714</v>
      </c>
      <c r="D150">
        <v>319</v>
      </c>
      <c r="E150" s="68">
        <f t="shared" si="7"/>
        <v>23792.4388714734</v>
      </c>
      <c r="F150" s="69">
        <f t="shared" si="8"/>
        <v>16.9945991939095</v>
      </c>
    </row>
    <row r="151" ht="14" customHeight="1" spans="1:6">
      <c r="A151" t="s">
        <v>1543</v>
      </c>
      <c r="B151" s="66">
        <v>7542606</v>
      </c>
      <c r="C151" s="67">
        <f t="shared" si="6"/>
        <v>5387.57571428571</v>
      </c>
      <c r="D151">
        <v>124</v>
      </c>
      <c r="E151" s="68">
        <f t="shared" si="7"/>
        <v>60827.4677419355</v>
      </c>
      <c r="F151" s="69">
        <f t="shared" si="8"/>
        <v>43.4481912442396</v>
      </c>
    </row>
    <row r="152" ht="14" customHeight="1" spans="1:6">
      <c r="A152" t="s">
        <v>1544</v>
      </c>
      <c r="B152" s="66">
        <v>7457932</v>
      </c>
      <c r="C152" s="67">
        <f t="shared" si="6"/>
        <v>5327.09428571429</v>
      </c>
      <c r="D152">
        <v>210</v>
      </c>
      <c r="E152" s="68">
        <f t="shared" si="7"/>
        <v>35513.9619047619</v>
      </c>
      <c r="F152" s="69">
        <f t="shared" si="8"/>
        <v>25.3671156462585</v>
      </c>
    </row>
    <row r="153" ht="14" customHeight="1" spans="1:6">
      <c r="A153" t="s">
        <v>1545</v>
      </c>
      <c r="B153" s="66">
        <v>7427221</v>
      </c>
      <c r="C153" s="67">
        <f t="shared" si="6"/>
        <v>5305.15785714286</v>
      </c>
      <c r="D153">
        <v>144</v>
      </c>
      <c r="E153" s="68">
        <f t="shared" si="7"/>
        <v>51577.9236111111</v>
      </c>
      <c r="F153" s="69">
        <f t="shared" si="8"/>
        <v>36.8413740079365</v>
      </c>
    </row>
    <row r="154" ht="14" customHeight="1" spans="1:6">
      <c r="A154" t="s">
        <v>1546</v>
      </c>
      <c r="B154" s="66">
        <v>7416219</v>
      </c>
      <c r="C154" s="67">
        <f t="shared" si="6"/>
        <v>5297.29928571429</v>
      </c>
      <c r="D154">
        <v>148</v>
      </c>
      <c r="E154" s="68">
        <f t="shared" si="7"/>
        <v>50109.5878378378</v>
      </c>
      <c r="F154" s="69">
        <f t="shared" si="8"/>
        <v>35.7925627413127</v>
      </c>
    </row>
    <row r="155" ht="14" customHeight="1" spans="1:6">
      <c r="A155" t="s">
        <v>1547</v>
      </c>
      <c r="B155" s="66">
        <v>7413929</v>
      </c>
      <c r="C155" s="67">
        <f t="shared" si="6"/>
        <v>5295.66357142857</v>
      </c>
      <c r="D155">
        <v>163</v>
      </c>
      <c r="E155" s="68">
        <f t="shared" si="7"/>
        <v>45484.226993865</v>
      </c>
      <c r="F155" s="69">
        <f t="shared" si="8"/>
        <v>32.4887335670464</v>
      </c>
    </row>
    <row r="156" ht="14" customHeight="1" spans="1:6">
      <c r="A156" t="s">
        <v>1548</v>
      </c>
      <c r="B156" s="66">
        <v>7362814</v>
      </c>
      <c r="C156" s="67">
        <f t="shared" si="6"/>
        <v>5259.15285714286</v>
      </c>
      <c r="D156">
        <v>151</v>
      </c>
      <c r="E156" s="68">
        <f t="shared" si="7"/>
        <v>48760.357615894</v>
      </c>
      <c r="F156" s="69">
        <f t="shared" si="8"/>
        <v>34.8288268684957</v>
      </c>
    </row>
    <row r="157" ht="14" customHeight="1" spans="1:6">
      <c r="A157" t="s">
        <v>1549</v>
      </c>
      <c r="B157" s="66">
        <v>7293317</v>
      </c>
      <c r="C157" s="67">
        <f t="shared" si="6"/>
        <v>5209.51214285714</v>
      </c>
      <c r="D157">
        <v>304</v>
      </c>
      <c r="E157" s="68">
        <f t="shared" si="7"/>
        <v>23991.1743421053</v>
      </c>
      <c r="F157" s="69">
        <f t="shared" si="8"/>
        <v>17.1365531015038</v>
      </c>
    </row>
    <row r="158" ht="14" customHeight="1" spans="1:6">
      <c r="A158" t="s">
        <v>1550</v>
      </c>
      <c r="B158" s="66">
        <v>7279291</v>
      </c>
      <c r="C158" s="67">
        <f t="shared" si="6"/>
        <v>5199.49357142857</v>
      </c>
      <c r="D158">
        <v>220</v>
      </c>
      <c r="E158" s="68">
        <f t="shared" si="7"/>
        <v>33087.6863636364</v>
      </c>
      <c r="F158" s="69">
        <f t="shared" si="8"/>
        <v>23.6340616883117</v>
      </c>
    </row>
    <row r="159" ht="14" customHeight="1" spans="1:6">
      <c r="A159" t="s">
        <v>1551</v>
      </c>
      <c r="B159" s="66">
        <v>7273568</v>
      </c>
      <c r="C159" s="67">
        <f t="shared" si="6"/>
        <v>5195.40571428571</v>
      </c>
      <c r="D159">
        <v>261</v>
      </c>
      <c r="E159" s="68">
        <f t="shared" si="7"/>
        <v>27868.0766283525</v>
      </c>
      <c r="F159" s="69">
        <f t="shared" si="8"/>
        <v>19.9057690202518</v>
      </c>
    </row>
    <row r="160" ht="14" customHeight="1" spans="1:6">
      <c r="A160" t="s">
        <v>1552</v>
      </c>
      <c r="B160" s="66">
        <v>7249961</v>
      </c>
      <c r="C160" s="67">
        <f t="shared" si="6"/>
        <v>5178.54357142857</v>
      </c>
      <c r="D160">
        <v>263</v>
      </c>
      <c r="E160" s="68">
        <f t="shared" si="7"/>
        <v>27566.391634981</v>
      </c>
      <c r="F160" s="69">
        <f t="shared" si="8"/>
        <v>19.6902797392721</v>
      </c>
    </row>
    <row r="161" ht="14" customHeight="1" spans="1:6">
      <c r="A161" t="s">
        <v>1553</v>
      </c>
      <c r="B161" s="66">
        <v>7229516</v>
      </c>
      <c r="C161" s="67">
        <f t="shared" si="6"/>
        <v>5163.94</v>
      </c>
      <c r="D161">
        <v>239</v>
      </c>
      <c r="E161" s="68">
        <f t="shared" si="7"/>
        <v>30249.0209205021</v>
      </c>
      <c r="F161" s="69">
        <f t="shared" si="8"/>
        <v>21.6064435146444</v>
      </c>
    </row>
    <row r="162" ht="14" customHeight="1" spans="1:6">
      <c r="A162" t="s">
        <v>1554</v>
      </c>
      <c r="B162" s="66">
        <v>7205504</v>
      </c>
      <c r="C162" s="67">
        <f t="shared" si="6"/>
        <v>5146.78857142857</v>
      </c>
      <c r="D162">
        <v>314</v>
      </c>
      <c r="E162" s="68">
        <f t="shared" si="7"/>
        <v>22947.4649681529</v>
      </c>
      <c r="F162" s="69">
        <f t="shared" si="8"/>
        <v>16.3910464058235</v>
      </c>
    </row>
    <row r="163" ht="14" customHeight="1" spans="1:6">
      <c r="A163" t="s">
        <v>1555</v>
      </c>
      <c r="B163" s="66">
        <v>7196570</v>
      </c>
      <c r="C163" s="67">
        <f t="shared" si="6"/>
        <v>5140.40714285714</v>
      </c>
      <c r="D163">
        <v>307</v>
      </c>
      <c r="E163" s="68">
        <f t="shared" si="7"/>
        <v>23441.5960912052</v>
      </c>
      <c r="F163" s="69">
        <f t="shared" si="8"/>
        <v>16.7439972080037</v>
      </c>
    </row>
    <row r="164" ht="14" customHeight="1" spans="1:6">
      <c r="A164" t="s">
        <v>1556</v>
      </c>
      <c r="B164" s="66">
        <v>7156144</v>
      </c>
      <c r="C164" s="67">
        <f t="shared" si="6"/>
        <v>5111.53142857143</v>
      </c>
      <c r="D164">
        <v>354</v>
      </c>
      <c r="E164" s="68">
        <f t="shared" si="7"/>
        <v>20215.0960451977</v>
      </c>
      <c r="F164" s="69">
        <f t="shared" si="8"/>
        <v>14.4393543179984</v>
      </c>
    </row>
    <row r="165" ht="14" customHeight="1" spans="1:6">
      <c r="A165" t="s">
        <v>1557</v>
      </c>
      <c r="B165" s="66">
        <v>7136390</v>
      </c>
      <c r="C165" s="67">
        <f t="shared" si="6"/>
        <v>5097.42142857143</v>
      </c>
      <c r="D165">
        <v>192</v>
      </c>
      <c r="E165" s="68">
        <f t="shared" si="7"/>
        <v>37168.6979166667</v>
      </c>
      <c r="F165" s="69">
        <f t="shared" si="8"/>
        <v>26.5490699404762</v>
      </c>
    </row>
    <row r="166" ht="14" customHeight="1" spans="1:6">
      <c r="A166" t="s">
        <v>1558</v>
      </c>
      <c r="B166" s="66">
        <v>7125746</v>
      </c>
      <c r="C166" s="67">
        <f t="shared" si="6"/>
        <v>5089.81857142857</v>
      </c>
      <c r="D166">
        <v>253</v>
      </c>
      <c r="E166" s="68">
        <f t="shared" si="7"/>
        <v>28165.0039525692</v>
      </c>
      <c r="F166" s="69">
        <f t="shared" si="8"/>
        <v>20.1178599661208</v>
      </c>
    </row>
    <row r="167" ht="14" customHeight="1" spans="1:6">
      <c r="A167" t="s">
        <v>1559</v>
      </c>
      <c r="B167" s="66">
        <v>7123763</v>
      </c>
      <c r="C167" s="67">
        <f t="shared" si="6"/>
        <v>5088.40214285714</v>
      </c>
      <c r="D167">
        <v>149</v>
      </c>
      <c r="E167" s="68">
        <f t="shared" si="7"/>
        <v>47810.4899328859</v>
      </c>
      <c r="F167" s="69">
        <f t="shared" si="8"/>
        <v>34.1503499520614</v>
      </c>
    </row>
    <row r="168" ht="14" customHeight="1" spans="1:6">
      <c r="A168" t="s">
        <v>1560</v>
      </c>
      <c r="B168" s="66">
        <v>7110409</v>
      </c>
      <c r="C168" s="67">
        <f t="shared" si="6"/>
        <v>5078.86357142857</v>
      </c>
      <c r="D168">
        <v>100</v>
      </c>
      <c r="E168" s="68">
        <f t="shared" si="7"/>
        <v>71104.09</v>
      </c>
      <c r="F168" s="69">
        <f t="shared" si="8"/>
        <v>50.7886357142857</v>
      </c>
    </row>
    <row r="169" ht="14" customHeight="1" spans="1:6">
      <c r="A169" t="s">
        <v>1561</v>
      </c>
      <c r="B169" s="66">
        <v>7096121</v>
      </c>
      <c r="C169" s="67">
        <f t="shared" si="6"/>
        <v>5068.65785714286</v>
      </c>
      <c r="D169">
        <v>134</v>
      </c>
      <c r="E169" s="68">
        <f t="shared" si="7"/>
        <v>52956.1268656716</v>
      </c>
      <c r="F169" s="69">
        <f t="shared" si="8"/>
        <v>37.8258049040512</v>
      </c>
    </row>
    <row r="170" ht="14" customHeight="1" spans="1:6">
      <c r="A170" t="s">
        <v>1562</v>
      </c>
      <c r="B170" s="66">
        <v>7086988</v>
      </c>
      <c r="C170" s="67">
        <f t="shared" si="6"/>
        <v>5062.13428571429</v>
      </c>
      <c r="D170">
        <v>196</v>
      </c>
      <c r="E170" s="68">
        <f t="shared" si="7"/>
        <v>36158.1020408163</v>
      </c>
      <c r="F170" s="69">
        <f t="shared" si="8"/>
        <v>25.8272157434402</v>
      </c>
    </row>
    <row r="171" ht="14" customHeight="1" spans="1:6">
      <c r="A171" t="s">
        <v>1563</v>
      </c>
      <c r="B171" s="66">
        <v>7043561</v>
      </c>
      <c r="C171" s="67">
        <f t="shared" si="6"/>
        <v>5031.115</v>
      </c>
      <c r="D171">
        <v>160</v>
      </c>
      <c r="E171" s="68">
        <f t="shared" si="7"/>
        <v>44022.25625</v>
      </c>
      <c r="F171" s="69">
        <f t="shared" si="8"/>
        <v>31.44446875</v>
      </c>
    </row>
    <row r="172" ht="14" customHeight="1" spans="1:6">
      <c r="A172" t="s">
        <v>1564</v>
      </c>
      <c r="B172" s="66">
        <v>7028431</v>
      </c>
      <c r="C172" s="67">
        <f t="shared" si="6"/>
        <v>5020.30785714286</v>
      </c>
      <c r="D172">
        <v>195</v>
      </c>
      <c r="E172" s="68">
        <f t="shared" si="7"/>
        <v>36043.2358974359</v>
      </c>
      <c r="F172" s="69">
        <f t="shared" si="8"/>
        <v>25.7451684981685</v>
      </c>
    </row>
    <row r="173" ht="14" customHeight="1" spans="1:6">
      <c r="A173" t="s">
        <v>1565</v>
      </c>
      <c r="B173" s="66">
        <v>6999427</v>
      </c>
      <c r="C173" s="67">
        <f t="shared" si="6"/>
        <v>4999.59071428571</v>
      </c>
      <c r="D173">
        <v>183</v>
      </c>
      <c r="E173" s="68">
        <f t="shared" si="7"/>
        <v>38248.2349726776</v>
      </c>
      <c r="F173" s="69">
        <f t="shared" si="8"/>
        <v>27.3201678376269</v>
      </c>
    </row>
    <row r="174" ht="14" customHeight="1" spans="1:6">
      <c r="A174" t="s">
        <v>1566</v>
      </c>
      <c r="B174" s="66">
        <v>6970100</v>
      </c>
      <c r="C174" s="67">
        <f t="shared" si="6"/>
        <v>4978.64285714286</v>
      </c>
      <c r="D174">
        <v>221</v>
      </c>
      <c r="E174" s="68">
        <f t="shared" si="7"/>
        <v>31538.9140271493</v>
      </c>
      <c r="F174" s="69">
        <f t="shared" si="8"/>
        <v>22.5277957336781</v>
      </c>
    </row>
    <row r="175" ht="14" customHeight="1" spans="1:6">
      <c r="A175" t="s">
        <v>1567</v>
      </c>
      <c r="B175" s="66">
        <v>6970000</v>
      </c>
      <c r="C175" s="67">
        <f t="shared" si="6"/>
        <v>4978.57142857143</v>
      </c>
      <c r="D175">
        <v>101</v>
      </c>
      <c r="E175" s="68">
        <f t="shared" si="7"/>
        <v>69009.900990099</v>
      </c>
      <c r="F175" s="69">
        <f t="shared" si="8"/>
        <v>49.2927864214993</v>
      </c>
    </row>
    <row r="176" ht="14" customHeight="1" spans="1:6">
      <c r="A176" t="s">
        <v>1568</v>
      </c>
      <c r="B176" s="66">
        <v>6918952</v>
      </c>
      <c r="C176" s="67">
        <f t="shared" si="6"/>
        <v>4942.10857142857</v>
      </c>
      <c r="D176">
        <v>176</v>
      </c>
      <c r="E176" s="68">
        <f t="shared" si="7"/>
        <v>39312.2272727273</v>
      </c>
      <c r="F176" s="69">
        <f t="shared" si="8"/>
        <v>28.0801623376623</v>
      </c>
    </row>
    <row r="177" ht="14" customHeight="1" spans="1:6">
      <c r="A177" t="s">
        <v>1569</v>
      </c>
      <c r="B177" s="66">
        <v>6830031</v>
      </c>
      <c r="C177" s="67">
        <f t="shared" si="6"/>
        <v>4878.59357142857</v>
      </c>
      <c r="D177">
        <v>296</v>
      </c>
      <c r="E177" s="68">
        <f t="shared" si="7"/>
        <v>23074.4290540541</v>
      </c>
      <c r="F177" s="69">
        <f t="shared" si="8"/>
        <v>16.48173503861</v>
      </c>
    </row>
    <row r="178" ht="14" customHeight="1" spans="1:6">
      <c r="A178" t="s">
        <v>1570</v>
      </c>
      <c r="B178" s="66">
        <v>6813727</v>
      </c>
      <c r="C178" s="67">
        <f t="shared" si="6"/>
        <v>4866.94785714286</v>
      </c>
      <c r="D178">
        <v>231</v>
      </c>
      <c r="E178" s="68">
        <f t="shared" si="7"/>
        <v>29496.6536796537</v>
      </c>
      <c r="F178" s="69">
        <f t="shared" si="8"/>
        <v>21.0690383426098</v>
      </c>
    </row>
    <row r="179" ht="14" customHeight="1" spans="1:6">
      <c r="A179" t="s">
        <v>1571</v>
      </c>
      <c r="B179" s="66">
        <v>6785920</v>
      </c>
      <c r="C179" s="67">
        <f t="shared" si="6"/>
        <v>4847.08571428571</v>
      </c>
      <c r="D179">
        <v>206</v>
      </c>
      <c r="E179" s="68">
        <f t="shared" si="7"/>
        <v>32941.359223301</v>
      </c>
      <c r="F179" s="69">
        <f t="shared" si="8"/>
        <v>23.5295423023578</v>
      </c>
    </row>
    <row r="180" ht="14" customHeight="1" spans="1:6">
      <c r="A180" t="s">
        <v>1572</v>
      </c>
      <c r="B180" s="66">
        <v>6779183</v>
      </c>
      <c r="C180" s="67">
        <f t="shared" si="6"/>
        <v>4842.27357142857</v>
      </c>
      <c r="D180">
        <v>141</v>
      </c>
      <c r="E180" s="68">
        <f t="shared" si="7"/>
        <v>48079.3120567376</v>
      </c>
      <c r="F180" s="69">
        <f t="shared" si="8"/>
        <v>34.3423657548126</v>
      </c>
    </row>
    <row r="181" ht="14" customHeight="1" spans="1:6">
      <c r="A181" t="s">
        <v>1573</v>
      </c>
      <c r="B181" s="66">
        <v>6772116</v>
      </c>
      <c r="C181" s="67">
        <f t="shared" si="6"/>
        <v>4837.22571428571</v>
      </c>
      <c r="D181">
        <v>177</v>
      </c>
      <c r="E181" s="68">
        <f t="shared" si="7"/>
        <v>38260.5423728814</v>
      </c>
      <c r="F181" s="69">
        <f t="shared" si="8"/>
        <v>27.3289588377724</v>
      </c>
    </row>
    <row r="182" ht="14" customHeight="1" spans="1:6">
      <c r="A182" t="s">
        <v>1574</v>
      </c>
      <c r="B182" s="66">
        <v>6737314</v>
      </c>
      <c r="C182" s="67">
        <f t="shared" si="6"/>
        <v>4812.36714285714</v>
      </c>
      <c r="D182">
        <v>101</v>
      </c>
      <c r="E182" s="68">
        <f t="shared" si="7"/>
        <v>66706.0792079208</v>
      </c>
      <c r="F182" s="69">
        <f t="shared" si="8"/>
        <v>47.6471994342291</v>
      </c>
    </row>
    <row r="183" ht="14" customHeight="1" spans="1:6">
      <c r="A183" t="s">
        <v>1575</v>
      </c>
      <c r="B183" s="66">
        <v>6732368</v>
      </c>
      <c r="C183" s="67">
        <f t="shared" si="6"/>
        <v>4808.83428571429</v>
      </c>
      <c r="D183">
        <v>201</v>
      </c>
      <c r="E183" s="68">
        <f t="shared" si="7"/>
        <v>33494.368159204</v>
      </c>
      <c r="F183" s="69">
        <f t="shared" si="8"/>
        <v>23.9245486851457</v>
      </c>
    </row>
    <row r="184" ht="14" customHeight="1" spans="1:6">
      <c r="A184" t="s">
        <v>1576</v>
      </c>
      <c r="B184" s="66">
        <v>6712849</v>
      </c>
      <c r="C184" s="67">
        <f t="shared" si="6"/>
        <v>4794.89214285714</v>
      </c>
      <c r="D184">
        <v>128</v>
      </c>
      <c r="E184" s="68">
        <f t="shared" si="7"/>
        <v>52444.1328125</v>
      </c>
      <c r="F184" s="69">
        <f t="shared" si="8"/>
        <v>37.4600948660714</v>
      </c>
    </row>
    <row r="185" ht="14" customHeight="1" spans="1:6">
      <c r="A185" t="s">
        <v>1577</v>
      </c>
      <c r="B185" s="66">
        <v>6688908</v>
      </c>
      <c r="C185" s="67">
        <f t="shared" si="6"/>
        <v>4777.79142857143</v>
      </c>
      <c r="D185">
        <v>167</v>
      </c>
      <c r="E185" s="68">
        <f t="shared" si="7"/>
        <v>40053.3413173653</v>
      </c>
      <c r="F185" s="69">
        <f t="shared" si="8"/>
        <v>28.6095295124038</v>
      </c>
    </row>
    <row r="186" ht="14" customHeight="1" spans="1:6">
      <c r="A186" t="s">
        <v>1578</v>
      </c>
      <c r="B186" s="66">
        <v>6678246</v>
      </c>
      <c r="C186" s="67">
        <f t="shared" si="6"/>
        <v>4770.17571428571</v>
      </c>
      <c r="D186">
        <v>153</v>
      </c>
      <c r="E186" s="68">
        <f t="shared" si="7"/>
        <v>43648.6666666667</v>
      </c>
      <c r="F186" s="69">
        <f t="shared" si="8"/>
        <v>31.177619047619</v>
      </c>
    </row>
    <row r="187" ht="14" customHeight="1" spans="1:6">
      <c r="A187" t="s">
        <v>1579</v>
      </c>
      <c r="B187" s="66">
        <v>6676135</v>
      </c>
      <c r="C187" s="67">
        <f t="shared" si="6"/>
        <v>4768.66785714286</v>
      </c>
      <c r="D187">
        <v>286</v>
      </c>
      <c r="E187" s="68">
        <f t="shared" si="7"/>
        <v>23343.1293706294</v>
      </c>
      <c r="F187" s="69">
        <f t="shared" si="8"/>
        <v>16.6736638361638</v>
      </c>
    </row>
    <row r="188" ht="14" customHeight="1" spans="1:6">
      <c r="A188" t="s">
        <v>1580</v>
      </c>
      <c r="B188" s="66">
        <v>6664959</v>
      </c>
      <c r="C188" s="67">
        <f t="shared" si="6"/>
        <v>4760.685</v>
      </c>
      <c r="D188">
        <v>167</v>
      </c>
      <c r="E188" s="68">
        <f t="shared" si="7"/>
        <v>39909.9341317365</v>
      </c>
      <c r="F188" s="69">
        <f t="shared" si="8"/>
        <v>28.5070958083832</v>
      </c>
    </row>
    <row r="189" ht="14" customHeight="1" spans="1:6">
      <c r="A189" t="s">
        <v>1581</v>
      </c>
      <c r="B189" s="66">
        <v>6633664</v>
      </c>
      <c r="C189" s="67">
        <f t="shared" si="6"/>
        <v>4738.33142857143</v>
      </c>
      <c r="D189">
        <v>187</v>
      </c>
      <c r="E189" s="68">
        <f t="shared" si="7"/>
        <v>35474.1390374332</v>
      </c>
      <c r="F189" s="69">
        <f t="shared" si="8"/>
        <v>25.3386707410237</v>
      </c>
    </row>
    <row r="190" ht="14" customHeight="1" spans="1:6">
      <c r="A190" t="s">
        <v>1582</v>
      </c>
      <c r="B190" s="66">
        <v>6630714</v>
      </c>
      <c r="C190" s="67">
        <f t="shared" si="6"/>
        <v>4736.22428571429</v>
      </c>
      <c r="D190">
        <v>187</v>
      </c>
      <c r="E190" s="68">
        <f t="shared" si="7"/>
        <v>35458.3636363636</v>
      </c>
      <c r="F190" s="69">
        <f t="shared" si="8"/>
        <v>25.3274025974026</v>
      </c>
    </row>
    <row r="191" ht="14" customHeight="1" spans="1:6">
      <c r="A191" t="s">
        <v>1583</v>
      </c>
      <c r="B191" s="66">
        <v>6574740</v>
      </c>
      <c r="C191" s="67">
        <f t="shared" si="6"/>
        <v>4696.24285714286</v>
      </c>
      <c r="D191">
        <v>151</v>
      </c>
      <c r="E191" s="68">
        <f t="shared" si="7"/>
        <v>43541.3245033113</v>
      </c>
      <c r="F191" s="69">
        <f t="shared" si="8"/>
        <v>31.1009460737938</v>
      </c>
    </row>
    <row r="192" ht="14" customHeight="1" spans="1:6">
      <c r="A192" t="s">
        <v>1584</v>
      </c>
      <c r="B192" s="66">
        <v>6569211</v>
      </c>
      <c r="C192" s="67">
        <f t="shared" si="6"/>
        <v>4692.29357142857</v>
      </c>
      <c r="D192">
        <v>367</v>
      </c>
      <c r="E192" s="68">
        <f t="shared" si="7"/>
        <v>17899.757493188</v>
      </c>
      <c r="F192" s="69">
        <f t="shared" si="8"/>
        <v>12.7855410665629</v>
      </c>
    </row>
    <row r="193" ht="14" customHeight="1" spans="1:6">
      <c r="A193" t="s">
        <v>1585</v>
      </c>
      <c r="B193" s="66">
        <v>6561073</v>
      </c>
      <c r="C193" s="67">
        <f t="shared" si="6"/>
        <v>4686.48071428571</v>
      </c>
      <c r="D193">
        <v>151</v>
      </c>
      <c r="E193" s="68">
        <f t="shared" si="7"/>
        <v>43450.8145695364</v>
      </c>
      <c r="F193" s="69">
        <f t="shared" si="8"/>
        <v>31.0362961210974</v>
      </c>
    </row>
    <row r="194" ht="14" customHeight="1" spans="1:6">
      <c r="A194" t="s">
        <v>1586</v>
      </c>
      <c r="B194" s="66">
        <v>6550089</v>
      </c>
      <c r="C194" s="67">
        <f t="shared" ref="C194:C257" si="9">B194/1400</f>
        <v>4678.635</v>
      </c>
      <c r="D194">
        <v>271</v>
      </c>
      <c r="E194" s="68">
        <f t="shared" ref="E194:E257" si="10">B194/D194</f>
        <v>24170.0701107011</v>
      </c>
      <c r="F194" s="69">
        <f t="shared" ref="F194:F257" si="11">E194/1400</f>
        <v>17.2643357933579</v>
      </c>
    </row>
    <row r="195" ht="14" customHeight="1" spans="1:6">
      <c r="A195" t="s">
        <v>1587</v>
      </c>
      <c r="B195" s="66">
        <v>6533524</v>
      </c>
      <c r="C195" s="67">
        <f t="shared" si="9"/>
        <v>4666.80285714286</v>
      </c>
      <c r="D195">
        <v>301</v>
      </c>
      <c r="E195" s="68">
        <f t="shared" si="10"/>
        <v>21706.0598006645</v>
      </c>
      <c r="F195" s="69">
        <f t="shared" si="11"/>
        <v>15.504328429046</v>
      </c>
    </row>
    <row r="196" ht="14" customHeight="1" spans="1:6">
      <c r="A196" t="s">
        <v>1588</v>
      </c>
      <c r="B196" s="66">
        <v>6509286</v>
      </c>
      <c r="C196" s="67">
        <f t="shared" si="9"/>
        <v>4649.49</v>
      </c>
      <c r="D196">
        <v>152</v>
      </c>
      <c r="E196" s="68">
        <f t="shared" si="10"/>
        <v>42824.25</v>
      </c>
      <c r="F196" s="69">
        <f t="shared" si="11"/>
        <v>30.58875</v>
      </c>
    </row>
    <row r="197" ht="14" customHeight="1" spans="1:6">
      <c r="A197" t="s">
        <v>1589</v>
      </c>
      <c r="B197" s="66">
        <v>6461186</v>
      </c>
      <c r="C197" s="67">
        <f t="shared" si="9"/>
        <v>4615.13285714286</v>
      </c>
      <c r="D197">
        <v>148</v>
      </c>
      <c r="E197" s="68">
        <f t="shared" si="10"/>
        <v>43656.6621621622</v>
      </c>
      <c r="F197" s="69">
        <f t="shared" si="11"/>
        <v>31.1833301158301</v>
      </c>
    </row>
    <row r="198" ht="14" customHeight="1" spans="1:6">
      <c r="A198" t="s">
        <v>1590</v>
      </c>
      <c r="B198" s="66">
        <v>6447240</v>
      </c>
      <c r="C198" s="67">
        <f t="shared" si="9"/>
        <v>4605.17142857143</v>
      </c>
      <c r="D198">
        <v>335</v>
      </c>
      <c r="E198" s="68">
        <f t="shared" si="10"/>
        <v>19245.4925373134</v>
      </c>
      <c r="F198" s="69">
        <f t="shared" si="11"/>
        <v>13.7467803837953</v>
      </c>
    </row>
    <row r="199" ht="14" customHeight="1" spans="1:6">
      <c r="A199" t="s">
        <v>1591</v>
      </c>
      <c r="B199" s="66">
        <v>6425420</v>
      </c>
      <c r="C199" s="67">
        <f t="shared" si="9"/>
        <v>4589.58571428571</v>
      </c>
      <c r="D199">
        <v>153</v>
      </c>
      <c r="E199" s="68">
        <f t="shared" si="10"/>
        <v>41996.2091503268</v>
      </c>
      <c r="F199" s="69">
        <f t="shared" si="11"/>
        <v>29.9972922502334</v>
      </c>
    </row>
    <row r="200" ht="14" customHeight="1" spans="1:6">
      <c r="A200" t="s">
        <v>1592</v>
      </c>
      <c r="B200" s="66">
        <v>6415717</v>
      </c>
      <c r="C200" s="67">
        <f t="shared" si="9"/>
        <v>4582.655</v>
      </c>
      <c r="D200">
        <v>199</v>
      </c>
      <c r="E200" s="68">
        <f t="shared" si="10"/>
        <v>32239.783919598</v>
      </c>
      <c r="F200" s="69">
        <f t="shared" si="11"/>
        <v>23.0284170854271</v>
      </c>
    </row>
    <row r="201" ht="14" customHeight="1" spans="1:6">
      <c r="A201" t="s">
        <v>1593</v>
      </c>
      <c r="B201" s="66">
        <v>6406637</v>
      </c>
      <c r="C201" s="67">
        <f t="shared" si="9"/>
        <v>4576.16928571429</v>
      </c>
      <c r="D201">
        <v>88</v>
      </c>
      <c r="E201" s="68">
        <f t="shared" si="10"/>
        <v>72802.6931818182</v>
      </c>
      <c r="F201" s="69">
        <f t="shared" si="11"/>
        <v>52.0019237012987</v>
      </c>
    </row>
    <row r="202" ht="14" customHeight="1" spans="1:6">
      <c r="A202" t="s">
        <v>1594</v>
      </c>
      <c r="B202" s="66">
        <v>6368883</v>
      </c>
      <c r="C202" s="67">
        <f t="shared" si="9"/>
        <v>4549.20214285714</v>
      </c>
      <c r="D202">
        <v>214</v>
      </c>
      <c r="E202" s="68">
        <f t="shared" si="10"/>
        <v>29761.1355140187</v>
      </c>
      <c r="F202" s="69">
        <f t="shared" si="11"/>
        <v>21.2579539385848</v>
      </c>
    </row>
    <row r="203" ht="14" customHeight="1" spans="1:6">
      <c r="A203" t="s">
        <v>1595</v>
      </c>
      <c r="B203" s="66">
        <v>6350202</v>
      </c>
      <c r="C203" s="67">
        <f t="shared" si="9"/>
        <v>4535.85857142857</v>
      </c>
      <c r="D203">
        <v>153</v>
      </c>
      <c r="E203" s="68">
        <f t="shared" si="10"/>
        <v>41504.5882352941</v>
      </c>
      <c r="F203" s="69">
        <f t="shared" si="11"/>
        <v>29.6461344537815</v>
      </c>
    </row>
    <row r="204" ht="14" customHeight="1" spans="1:6">
      <c r="A204" t="s">
        <v>1596</v>
      </c>
      <c r="B204" s="66">
        <v>6346216</v>
      </c>
      <c r="C204" s="67">
        <f t="shared" si="9"/>
        <v>4533.01142857143</v>
      </c>
      <c r="D204">
        <v>211</v>
      </c>
      <c r="E204" s="68">
        <f t="shared" si="10"/>
        <v>30076.8530805687</v>
      </c>
      <c r="F204" s="69">
        <f t="shared" si="11"/>
        <v>21.4834664861205</v>
      </c>
    </row>
    <row r="205" ht="14" customHeight="1" spans="1:6">
      <c r="A205" t="s">
        <v>1597</v>
      </c>
      <c r="B205" s="66">
        <v>6308862</v>
      </c>
      <c r="C205" s="67">
        <f t="shared" si="9"/>
        <v>4506.33</v>
      </c>
      <c r="D205">
        <v>170</v>
      </c>
      <c r="E205" s="68">
        <f t="shared" si="10"/>
        <v>37110.9529411765</v>
      </c>
      <c r="F205" s="69">
        <f t="shared" si="11"/>
        <v>26.5078235294118</v>
      </c>
    </row>
    <row r="206" ht="14" customHeight="1" spans="1:6">
      <c r="A206" t="s">
        <v>1598</v>
      </c>
      <c r="B206" s="66">
        <v>6260774</v>
      </c>
      <c r="C206" s="67">
        <f t="shared" si="9"/>
        <v>4471.98142857143</v>
      </c>
      <c r="D206">
        <v>197</v>
      </c>
      <c r="E206" s="68">
        <f t="shared" si="10"/>
        <v>31780.578680203</v>
      </c>
      <c r="F206" s="69">
        <f t="shared" si="11"/>
        <v>22.7004133430022</v>
      </c>
    </row>
    <row r="207" ht="14" customHeight="1" spans="1:6">
      <c r="A207" t="s">
        <v>1599</v>
      </c>
      <c r="B207" s="66">
        <v>6233224</v>
      </c>
      <c r="C207" s="67">
        <f t="shared" si="9"/>
        <v>4452.30285714286</v>
      </c>
      <c r="D207">
        <v>100</v>
      </c>
      <c r="E207" s="68">
        <f t="shared" si="10"/>
        <v>62332.24</v>
      </c>
      <c r="F207" s="69">
        <f t="shared" si="11"/>
        <v>44.5230285714286</v>
      </c>
    </row>
    <row r="208" ht="14" customHeight="1" spans="1:6">
      <c r="A208" t="s">
        <v>1600</v>
      </c>
      <c r="B208" s="66">
        <v>6220398</v>
      </c>
      <c r="C208" s="67">
        <f t="shared" si="9"/>
        <v>4443.14142857143</v>
      </c>
      <c r="D208">
        <v>117</v>
      </c>
      <c r="E208" s="68">
        <f t="shared" si="10"/>
        <v>53165.7948717949</v>
      </c>
      <c r="F208" s="69">
        <f t="shared" si="11"/>
        <v>37.9755677655678</v>
      </c>
    </row>
    <row r="209" ht="14" customHeight="1" spans="1:6">
      <c r="A209" t="s">
        <v>1601</v>
      </c>
      <c r="B209" s="66">
        <v>6196768</v>
      </c>
      <c r="C209" s="67">
        <f t="shared" si="9"/>
        <v>4426.26285714286</v>
      </c>
      <c r="D209">
        <v>226</v>
      </c>
      <c r="E209" s="68">
        <f t="shared" si="10"/>
        <v>27419.3274336283</v>
      </c>
      <c r="F209" s="69">
        <f t="shared" si="11"/>
        <v>19.5852338811631</v>
      </c>
    </row>
    <row r="210" ht="14" customHeight="1" spans="1:6">
      <c r="A210" t="s">
        <v>1602</v>
      </c>
      <c r="B210" s="66">
        <v>6165965</v>
      </c>
      <c r="C210" s="67">
        <f t="shared" si="9"/>
        <v>4404.26071428571</v>
      </c>
      <c r="D210">
        <v>181</v>
      </c>
      <c r="E210" s="68">
        <f t="shared" si="10"/>
        <v>34066.1049723757</v>
      </c>
      <c r="F210" s="69">
        <f t="shared" si="11"/>
        <v>24.3329321231255</v>
      </c>
    </row>
    <row r="211" ht="14" customHeight="1" spans="1:6">
      <c r="A211" t="s">
        <v>1603</v>
      </c>
      <c r="B211" s="66">
        <v>6157946</v>
      </c>
      <c r="C211" s="67">
        <f t="shared" si="9"/>
        <v>4398.53285714286</v>
      </c>
      <c r="D211">
        <v>90</v>
      </c>
      <c r="E211" s="68">
        <f t="shared" si="10"/>
        <v>68421.6222222222</v>
      </c>
      <c r="F211" s="69">
        <f t="shared" si="11"/>
        <v>48.8725873015873</v>
      </c>
    </row>
    <row r="212" ht="14" customHeight="1" spans="1:6">
      <c r="A212" t="s">
        <v>1604</v>
      </c>
      <c r="B212" s="66">
        <v>6139636</v>
      </c>
      <c r="C212" s="67">
        <f t="shared" si="9"/>
        <v>4385.45428571429</v>
      </c>
      <c r="D212">
        <v>320</v>
      </c>
      <c r="E212" s="68">
        <f t="shared" si="10"/>
        <v>19186.3625</v>
      </c>
      <c r="F212" s="69">
        <f t="shared" si="11"/>
        <v>13.7045446428571</v>
      </c>
    </row>
    <row r="213" ht="14" customHeight="1" spans="1:6">
      <c r="A213" t="s">
        <v>1605</v>
      </c>
      <c r="B213" s="66">
        <v>6110811</v>
      </c>
      <c r="C213" s="67">
        <f t="shared" si="9"/>
        <v>4364.865</v>
      </c>
      <c r="D213">
        <v>127</v>
      </c>
      <c r="E213" s="68">
        <f t="shared" si="10"/>
        <v>48116.6220472441</v>
      </c>
      <c r="F213" s="69">
        <f t="shared" si="11"/>
        <v>34.3690157480315</v>
      </c>
    </row>
    <row r="214" ht="14" customHeight="1" spans="1:6">
      <c r="A214" t="s">
        <v>1606</v>
      </c>
      <c r="B214" s="66">
        <v>5977617</v>
      </c>
      <c r="C214" s="67">
        <f t="shared" si="9"/>
        <v>4269.72642857143</v>
      </c>
      <c r="D214">
        <v>114</v>
      </c>
      <c r="E214" s="68">
        <f t="shared" si="10"/>
        <v>52435.2368421053</v>
      </c>
      <c r="F214" s="69">
        <f t="shared" si="11"/>
        <v>37.4537406015038</v>
      </c>
    </row>
    <row r="215" ht="14" customHeight="1" spans="1:6">
      <c r="A215" t="s">
        <v>1607</v>
      </c>
      <c r="B215" s="66">
        <v>5966663</v>
      </c>
      <c r="C215" s="67">
        <f t="shared" si="9"/>
        <v>4261.90214285714</v>
      </c>
      <c r="D215">
        <v>105</v>
      </c>
      <c r="E215" s="68">
        <f t="shared" si="10"/>
        <v>56825.3619047619</v>
      </c>
      <c r="F215" s="69">
        <f t="shared" si="11"/>
        <v>40.5895442176871</v>
      </c>
    </row>
    <row r="216" ht="14" customHeight="1" spans="1:6">
      <c r="A216" t="s">
        <v>1608</v>
      </c>
      <c r="B216" s="66">
        <v>5928713</v>
      </c>
      <c r="C216" s="67">
        <f t="shared" si="9"/>
        <v>4234.795</v>
      </c>
      <c r="D216">
        <v>155</v>
      </c>
      <c r="E216" s="68">
        <f t="shared" si="10"/>
        <v>38249.7612903226</v>
      </c>
      <c r="F216" s="69">
        <f t="shared" si="11"/>
        <v>27.3212580645161</v>
      </c>
    </row>
    <row r="217" ht="14" customHeight="1" spans="1:6">
      <c r="A217" t="s">
        <v>1609</v>
      </c>
      <c r="B217" s="66">
        <v>5887224</v>
      </c>
      <c r="C217" s="67">
        <f t="shared" si="9"/>
        <v>4205.16</v>
      </c>
      <c r="D217">
        <v>196</v>
      </c>
      <c r="E217" s="68">
        <f t="shared" si="10"/>
        <v>30036.8571428571</v>
      </c>
      <c r="F217" s="69">
        <f t="shared" si="11"/>
        <v>21.4548979591837</v>
      </c>
    </row>
    <row r="218" ht="14" customHeight="1" spans="1:6">
      <c r="A218" t="s">
        <v>1610</v>
      </c>
      <c r="B218" s="66">
        <v>5839071</v>
      </c>
      <c r="C218" s="67">
        <f t="shared" si="9"/>
        <v>4170.765</v>
      </c>
      <c r="D218">
        <v>153</v>
      </c>
      <c r="E218" s="68">
        <f t="shared" si="10"/>
        <v>38163.862745098</v>
      </c>
      <c r="F218" s="69">
        <f t="shared" si="11"/>
        <v>27.2599019607843</v>
      </c>
    </row>
    <row r="219" ht="14" customHeight="1" spans="1:6">
      <c r="A219" t="s">
        <v>1611</v>
      </c>
      <c r="B219" s="66">
        <v>5827611</v>
      </c>
      <c r="C219" s="67">
        <f t="shared" si="9"/>
        <v>4162.57928571429</v>
      </c>
      <c r="D219">
        <v>269</v>
      </c>
      <c r="E219" s="68">
        <f t="shared" si="10"/>
        <v>21663.9814126394</v>
      </c>
      <c r="F219" s="69">
        <f t="shared" si="11"/>
        <v>15.4742724375996</v>
      </c>
    </row>
    <row r="220" ht="14" customHeight="1" spans="1:6">
      <c r="A220" t="s">
        <v>1612</v>
      </c>
      <c r="B220" s="66">
        <v>5797651</v>
      </c>
      <c r="C220" s="67">
        <f t="shared" si="9"/>
        <v>4141.17928571429</v>
      </c>
      <c r="D220">
        <v>189</v>
      </c>
      <c r="E220" s="68">
        <f t="shared" si="10"/>
        <v>30675.4021164021</v>
      </c>
      <c r="F220" s="69">
        <f t="shared" si="11"/>
        <v>21.9110015117158</v>
      </c>
    </row>
    <row r="221" ht="14" customHeight="1" spans="1:6">
      <c r="A221" t="s">
        <v>1613</v>
      </c>
      <c r="B221" s="66">
        <v>5778236</v>
      </c>
      <c r="C221" s="67">
        <f t="shared" si="9"/>
        <v>4127.31142857143</v>
      </c>
      <c r="D221">
        <v>119</v>
      </c>
      <c r="E221" s="68">
        <f t="shared" si="10"/>
        <v>48556.6050420168</v>
      </c>
      <c r="F221" s="69">
        <f t="shared" si="11"/>
        <v>34.6832893157263</v>
      </c>
    </row>
    <row r="222" ht="14" customHeight="1" spans="1:6">
      <c r="A222" t="s">
        <v>1614</v>
      </c>
      <c r="B222" s="66">
        <v>5752749</v>
      </c>
      <c r="C222" s="67">
        <f t="shared" si="9"/>
        <v>4109.10642857143</v>
      </c>
      <c r="D222">
        <v>120</v>
      </c>
      <c r="E222" s="68">
        <f t="shared" si="10"/>
        <v>47939.575</v>
      </c>
      <c r="F222" s="69">
        <f t="shared" si="11"/>
        <v>34.2425535714286</v>
      </c>
    </row>
    <row r="223" ht="14" customHeight="1" spans="1:6">
      <c r="A223" t="s">
        <v>1615</v>
      </c>
      <c r="B223" s="66">
        <v>5735611</v>
      </c>
      <c r="C223" s="67">
        <f t="shared" si="9"/>
        <v>4096.865</v>
      </c>
      <c r="D223">
        <v>263</v>
      </c>
      <c r="E223" s="68">
        <f t="shared" si="10"/>
        <v>21808.4068441065</v>
      </c>
      <c r="F223" s="69">
        <f t="shared" si="11"/>
        <v>15.577433460076</v>
      </c>
    </row>
    <row r="224" ht="14" customHeight="1" spans="1:6">
      <c r="A224" t="s">
        <v>1616</v>
      </c>
      <c r="B224" s="66">
        <v>5711947</v>
      </c>
      <c r="C224" s="67">
        <f t="shared" si="9"/>
        <v>4079.96214285714</v>
      </c>
      <c r="D224">
        <v>145</v>
      </c>
      <c r="E224" s="68">
        <f t="shared" si="10"/>
        <v>39392.7379310345</v>
      </c>
      <c r="F224" s="69">
        <f t="shared" si="11"/>
        <v>28.1376699507389</v>
      </c>
    </row>
    <row r="225" ht="14" customHeight="1" spans="1:6">
      <c r="A225" t="s">
        <v>1617</v>
      </c>
      <c r="B225" s="66">
        <v>5705519</v>
      </c>
      <c r="C225" s="67">
        <f t="shared" si="9"/>
        <v>4075.37071428571</v>
      </c>
      <c r="D225">
        <v>418</v>
      </c>
      <c r="E225" s="68">
        <f t="shared" si="10"/>
        <v>13649.5669856459</v>
      </c>
      <c r="F225" s="69">
        <f t="shared" si="11"/>
        <v>9.74969070403281</v>
      </c>
    </row>
    <row r="226" ht="14" customHeight="1" spans="1:6">
      <c r="A226" t="s">
        <v>1618</v>
      </c>
      <c r="B226" s="66">
        <v>5691580</v>
      </c>
      <c r="C226" s="67">
        <f t="shared" si="9"/>
        <v>4065.41428571429</v>
      </c>
      <c r="D226">
        <v>120</v>
      </c>
      <c r="E226" s="68">
        <f t="shared" si="10"/>
        <v>47429.8333333333</v>
      </c>
      <c r="F226" s="69">
        <f t="shared" si="11"/>
        <v>33.8784523809524</v>
      </c>
    </row>
    <row r="227" ht="14" customHeight="1" spans="1:6">
      <c r="A227" t="s">
        <v>1619</v>
      </c>
      <c r="B227" s="66">
        <v>5689900</v>
      </c>
      <c r="C227" s="67">
        <f t="shared" si="9"/>
        <v>4064.21428571429</v>
      </c>
      <c r="D227">
        <v>157</v>
      </c>
      <c r="E227" s="68">
        <f t="shared" si="10"/>
        <v>36241.4012738853</v>
      </c>
      <c r="F227" s="69">
        <f t="shared" si="11"/>
        <v>25.8867151956324</v>
      </c>
    </row>
    <row r="228" ht="14" customHeight="1" spans="1:6">
      <c r="A228" t="s">
        <v>1620</v>
      </c>
      <c r="B228" s="66">
        <v>5680791</v>
      </c>
      <c r="C228" s="67">
        <f t="shared" si="9"/>
        <v>4057.70785714286</v>
      </c>
      <c r="D228">
        <v>132</v>
      </c>
      <c r="E228" s="68">
        <f t="shared" si="10"/>
        <v>43036.2954545455</v>
      </c>
      <c r="F228" s="69">
        <f t="shared" si="11"/>
        <v>30.740211038961</v>
      </c>
    </row>
    <row r="229" ht="14" customHeight="1" spans="1:6">
      <c r="A229" t="s">
        <v>1621</v>
      </c>
      <c r="B229" s="66">
        <v>5660217</v>
      </c>
      <c r="C229" s="67">
        <f t="shared" si="9"/>
        <v>4043.01214285714</v>
      </c>
      <c r="D229">
        <v>207</v>
      </c>
      <c r="E229" s="68">
        <f t="shared" si="10"/>
        <v>27344.0434782609</v>
      </c>
      <c r="F229" s="69">
        <f t="shared" si="11"/>
        <v>19.5314596273292</v>
      </c>
    </row>
    <row r="230" ht="14" customHeight="1" spans="1:6">
      <c r="A230" t="s">
        <v>1622</v>
      </c>
      <c r="B230" s="66">
        <v>5644330</v>
      </c>
      <c r="C230" s="67">
        <f t="shared" si="9"/>
        <v>4031.66428571429</v>
      </c>
      <c r="D230">
        <v>180</v>
      </c>
      <c r="E230" s="68">
        <f t="shared" si="10"/>
        <v>31357.3888888889</v>
      </c>
      <c r="F230" s="69">
        <f t="shared" si="11"/>
        <v>22.3981349206349</v>
      </c>
    </row>
    <row r="231" ht="14" customHeight="1" spans="1:6">
      <c r="A231" t="s">
        <v>1623</v>
      </c>
      <c r="B231" s="66">
        <v>5637341</v>
      </c>
      <c r="C231" s="67">
        <f t="shared" si="9"/>
        <v>4026.67214285714</v>
      </c>
      <c r="D231">
        <v>235</v>
      </c>
      <c r="E231" s="68">
        <f t="shared" si="10"/>
        <v>23988.685106383</v>
      </c>
      <c r="F231" s="69">
        <f t="shared" si="11"/>
        <v>17.1347750759878</v>
      </c>
    </row>
    <row r="232" ht="14" customHeight="1" spans="1:6">
      <c r="A232" t="s">
        <v>1624</v>
      </c>
      <c r="B232" s="66">
        <v>5624179</v>
      </c>
      <c r="C232" s="67">
        <f t="shared" si="9"/>
        <v>4017.27071428571</v>
      </c>
      <c r="D232">
        <v>56</v>
      </c>
      <c r="E232" s="68">
        <f t="shared" si="10"/>
        <v>100431.767857143</v>
      </c>
      <c r="F232" s="69">
        <f t="shared" si="11"/>
        <v>71.7369770408163</v>
      </c>
    </row>
    <row r="233" ht="14" customHeight="1" spans="1:6">
      <c r="A233" t="s">
        <v>1625</v>
      </c>
      <c r="B233" s="66">
        <v>5597931</v>
      </c>
      <c r="C233" s="67">
        <f t="shared" si="9"/>
        <v>3998.52214285714</v>
      </c>
      <c r="D233">
        <v>134</v>
      </c>
      <c r="E233" s="68">
        <f t="shared" si="10"/>
        <v>41775.6044776119</v>
      </c>
      <c r="F233" s="69">
        <f t="shared" si="11"/>
        <v>29.8397174840085</v>
      </c>
    </row>
    <row r="234" ht="14" customHeight="1" spans="1:6">
      <c r="A234" t="s">
        <v>1626</v>
      </c>
      <c r="B234" s="66">
        <v>5596953</v>
      </c>
      <c r="C234" s="67">
        <f t="shared" si="9"/>
        <v>3997.82357142857</v>
      </c>
      <c r="D234">
        <v>182</v>
      </c>
      <c r="E234" s="68">
        <f t="shared" si="10"/>
        <v>30752.489010989</v>
      </c>
      <c r="F234" s="69">
        <f t="shared" si="11"/>
        <v>21.9660635792779</v>
      </c>
    </row>
    <row r="235" ht="14" customHeight="1" spans="1:6">
      <c r="A235" t="s">
        <v>1627</v>
      </c>
      <c r="B235" s="66">
        <v>5578245</v>
      </c>
      <c r="C235" s="67">
        <f t="shared" si="9"/>
        <v>3984.46071428571</v>
      </c>
      <c r="D235">
        <v>94</v>
      </c>
      <c r="E235" s="68">
        <f t="shared" si="10"/>
        <v>59343.0319148936</v>
      </c>
      <c r="F235" s="69">
        <f t="shared" si="11"/>
        <v>42.3878799392097</v>
      </c>
    </row>
    <row r="236" ht="14" customHeight="1" spans="1:6">
      <c r="A236" t="s">
        <v>1628</v>
      </c>
      <c r="B236" s="66">
        <v>5578099</v>
      </c>
      <c r="C236" s="67">
        <f t="shared" si="9"/>
        <v>3984.35642857143</v>
      </c>
      <c r="D236">
        <v>119</v>
      </c>
      <c r="E236" s="68">
        <f t="shared" si="10"/>
        <v>46874.781512605</v>
      </c>
      <c r="F236" s="69">
        <f t="shared" si="11"/>
        <v>33.4819867947179</v>
      </c>
    </row>
    <row r="237" ht="14" customHeight="1" spans="1:6">
      <c r="A237" t="s">
        <v>1629</v>
      </c>
      <c r="B237" s="66">
        <v>5576293</v>
      </c>
      <c r="C237" s="67">
        <f t="shared" si="9"/>
        <v>3983.06642857143</v>
      </c>
      <c r="D237">
        <v>160</v>
      </c>
      <c r="E237" s="68">
        <f t="shared" si="10"/>
        <v>34851.83125</v>
      </c>
      <c r="F237" s="69">
        <f t="shared" si="11"/>
        <v>24.8941651785714</v>
      </c>
    </row>
    <row r="238" ht="14" customHeight="1" spans="1:6">
      <c r="A238" t="s">
        <v>1630</v>
      </c>
      <c r="B238" s="66">
        <v>5575623</v>
      </c>
      <c r="C238" s="67">
        <f t="shared" si="9"/>
        <v>3982.58785714286</v>
      </c>
      <c r="D238">
        <v>193</v>
      </c>
      <c r="E238" s="68">
        <f t="shared" si="10"/>
        <v>28889.2383419689</v>
      </c>
      <c r="F238" s="69">
        <f t="shared" si="11"/>
        <v>20.6351702442635</v>
      </c>
    </row>
    <row r="239" ht="14" customHeight="1" spans="1:6">
      <c r="A239" t="s">
        <v>1631</v>
      </c>
      <c r="B239" s="66">
        <v>5555932</v>
      </c>
      <c r="C239" s="67">
        <f t="shared" si="9"/>
        <v>3968.52285714286</v>
      </c>
      <c r="D239">
        <v>116</v>
      </c>
      <c r="E239" s="68">
        <f t="shared" si="10"/>
        <v>47895.9655172414</v>
      </c>
      <c r="F239" s="69">
        <f t="shared" si="11"/>
        <v>34.2114039408867</v>
      </c>
    </row>
    <row r="240" ht="14" customHeight="1" spans="1:6">
      <c r="A240" t="s">
        <v>1632</v>
      </c>
      <c r="B240" s="66">
        <v>5555440</v>
      </c>
      <c r="C240" s="67">
        <f t="shared" si="9"/>
        <v>3968.17142857143</v>
      </c>
      <c r="D240">
        <v>143</v>
      </c>
      <c r="E240" s="68">
        <f t="shared" si="10"/>
        <v>38849.2307692308</v>
      </c>
      <c r="F240" s="69">
        <f t="shared" si="11"/>
        <v>27.7494505494505</v>
      </c>
    </row>
    <row r="241" ht="14" customHeight="1" spans="1:6">
      <c r="A241" t="s">
        <v>1633</v>
      </c>
      <c r="B241" s="66">
        <v>5541087</v>
      </c>
      <c r="C241" s="67">
        <f t="shared" si="9"/>
        <v>3957.91928571429</v>
      </c>
      <c r="D241">
        <v>185</v>
      </c>
      <c r="E241" s="68">
        <f t="shared" si="10"/>
        <v>29951.8216216216</v>
      </c>
      <c r="F241" s="69">
        <f t="shared" si="11"/>
        <v>21.3941583011583</v>
      </c>
    </row>
    <row r="242" ht="14" customHeight="1" spans="1:6">
      <c r="A242" t="s">
        <v>1634</v>
      </c>
      <c r="B242" s="66">
        <v>5540216</v>
      </c>
      <c r="C242" s="67">
        <f t="shared" si="9"/>
        <v>3957.29714285714</v>
      </c>
      <c r="D242">
        <v>82</v>
      </c>
      <c r="E242" s="68">
        <f t="shared" si="10"/>
        <v>67563.6097560976</v>
      </c>
      <c r="F242" s="69">
        <f t="shared" si="11"/>
        <v>48.2597212543554</v>
      </c>
    </row>
    <row r="243" ht="14" customHeight="1" spans="1:6">
      <c r="A243" t="s">
        <v>1635</v>
      </c>
      <c r="B243" s="66">
        <v>5538397</v>
      </c>
      <c r="C243" s="67">
        <f t="shared" si="9"/>
        <v>3955.99785714286</v>
      </c>
      <c r="D243">
        <v>147</v>
      </c>
      <c r="E243" s="68">
        <f t="shared" si="10"/>
        <v>37676.1700680272</v>
      </c>
      <c r="F243" s="69">
        <f t="shared" si="11"/>
        <v>26.9115500485909</v>
      </c>
    </row>
    <row r="244" ht="14" customHeight="1" spans="1:6">
      <c r="A244" t="s">
        <v>1636</v>
      </c>
      <c r="B244" s="66">
        <v>5519297</v>
      </c>
      <c r="C244" s="67">
        <f t="shared" si="9"/>
        <v>3942.355</v>
      </c>
      <c r="D244">
        <v>181</v>
      </c>
      <c r="E244" s="68">
        <f t="shared" si="10"/>
        <v>30493.3535911602</v>
      </c>
      <c r="F244" s="69">
        <f t="shared" si="11"/>
        <v>21.7809668508287</v>
      </c>
    </row>
    <row r="245" ht="14" customHeight="1" spans="1:6">
      <c r="A245" t="s">
        <v>1637</v>
      </c>
      <c r="B245" s="66">
        <v>5502300</v>
      </c>
      <c r="C245" s="67">
        <f t="shared" si="9"/>
        <v>3930.21428571429</v>
      </c>
      <c r="D245">
        <v>84</v>
      </c>
      <c r="E245" s="68">
        <f t="shared" si="10"/>
        <v>65503.5714285714</v>
      </c>
      <c r="F245" s="69">
        <f t="shared" si="11"/>
        <v>46.7882653061224</v>
      </c>
    </row>
    <row r="246" ht="14" customHeight="1" spans="1:6">
      <c r="A246" t="s">
        <v>1638</v>
      </c>
      <c r="B246" s="66">
        <v>5425502</v>
      </c>
      <c r="C246" s="67">
        <f t="shared" si="9"/>
        <v>3875.35857142857</v>
      </c>
      <c r="D246">
        <v>153</v>
      </c>
      <c r="E246" s="68">
        <f t="shared" si="10"/>
        <v>35460.7973856209</v>
      </c>
      <c r="F246" s="69">
        <f t="shared" si="11"/>
        <v>25.3291409897292</v>
      </c>
    </row>
    <row r="247" ht="14" customHeight="1" spans="1:6">
      <c r="A247" t="s">
        <v>1639</v>
      </c>
      <c r="B247" s="66">
        <v>5420783</v>
      </c>
      <c r="C247" s="67">
        <f t="shared" si="9"/>
        <v>3871.98785714286</v>
      </c>
      <c r="D247">
        <v>121</v>
      </c>
      <c r="E247" s="68">
        <f t="shared" si="10"/>
        <v>44799.8595041322</v>
      </c>
      <c r="F247" s="69">
        <f t="shared" si="11"/>
        <v>31.9998996458087</v>
      </c>
    </row>
    <row r="248" ht="14" customHeight="1" spans="1:6">
      <c r="A248" t="s">
        <v>1640</v>
      </c>
      <c r="B248" s="66">
        <v>5400221</v>
      </c>
      <c r="C248" s="67">
        <f t="shared" si="9"/>
        <v>3857.30071428571</v>
      </c>
      <c r="D248">
        <v>187</v>
      </c>
      <c r="E248" s="68">
        <f t="shared" si="10"/>
        <v>28878.1871657754</v>
      </c>
      <c r="F248" s="69">
        <f t="shared" si="11"/>
        <v>20.6272765469824</v>
      </c>
    </row>
    <row r="249" ht="14" customHeight="1" spans="1:6">
      <c r="A249" t="s">
        <v>1641</v>
      </c>
      <c r="B249" s="66">
        <v>5399503</v>
      </c>
      <c r="C249" s="67">
        <f t="shared" si="9"/>
        <v>3856.78785714286</v>
      </c>
      <c r="D249">
        <v>96</v>
      </c>
      <c r="E249" s="68">
        <f t="shared" si="10"/>
        <v>56244.8229166667</v>
      </c>
      <c r="F249" s="69">
        <f t="shared" si="11"/>
        <v>40.1748735119048</v>
      </c>
    </row>
    <row r="250" ht="14" customHeight="1" spans="1:6">
      <c r="A250" t="s">
        <v>1642</v>
      </c>
      <c r="B250" s="66">
        <v>5395192</v>
      </c>
      <c r="C250" s="67">
        <f t="shared" si="9"/>
        <v>3853.70857142857</v>
      </c>
      <c r="D250">
        <v>92</v>
      </c>
      <c r="E250" s="68">
        <f t="shared" si="10"/>
        <v>58643.3913043478</v>
      </c>
      <c r="F250" s="69">
        <f t="shared" si="11"/>
        <v>41.8881366459627</v>
      </c>
    </row>
    <row r="251" ht="14" customHeight="1" spans="1:6">
      <c r="A251" t="s">
        <v>1643</v>
      </c>
      <c r="B251" s="66">
        <v>5335453</v>
      </c>
      <c r="C251" s="67">
        <f t="shared" si="9"/>
        <v>3811.03785714286</v>
      </c>
      <c r="D251">
        <v>209</v>
      </c>
      <c r="E251" s="68">
        <f t="shared" si="10"/>
        <v>25528.4832535885</v>
      </c>
      <c r="F251" s="69">
        <f t="shared" si="11"/>
        <v>18.2346308954204</v>
      </c>
    </row>
    <row r="252" ht="14" customHeight="1" spans="1:6">
      <c r="A252" t="s">
        <v>1644</v>
      </c>
      <c r="B252" s="66">
        <v>5333703</v>
      </c>
      <c r="C252" s="67">
        <f t="shared" si="9"/>
        <v>3809.78785714286</v>
      </c>
      <c r="D252">
        <v>145</v>
      </c>
      <c r="E252" s="68">
        <f t="shared" si="10"/>
        <v>36784.1586206897</v>
      </c>
      <c r="F252" s="69">
        <f t="shared" si="11"/>
        <v>26.2743990147783</v>
      </c>
    </row>
    <row r="253" ht="14" customHeight="1" spans="1:6">
      <c r="A253" t="s">
        <v>1645</v>
      </c>
      <c r="B253" s="66">
        <v>5330488</v>
      </c>
      <c r="C253" s="67">
        <f t="shared" si="9"/>
        <v>3807.49142857143</v>
      </c>
      <c r="D253">
        <v>153</v>
      </c>
      <c r="E253" s="68">
        <f t="shared" si="10"/>
        <v>34839.7908496732</v>
      </c>
      <c r="F253" s="69">
        <f t="shared" si="11"/>
        <v>24.8855648926237</v>
      </c>
    </row>
    <row r="254" ht="14" customHeight="1" spans="1:6">
      <c r="A254" t="s">
        <v>1646</v>
      </c>
      <c r="B254" s="66">
        <v>5299145</v>
      </c>
      <c r="C254" s="67">
        <f t="shared" si="9"/>
        <v>3785.10357142857</v>
      </c>
      <c r="D254">
        <v>221</v>
      </c>
      <c r="E254" s="68">
        <f t="shared" si="10"/>
        <v>23978.0316742081</v>
      </c>
      <c r="F254" s="69">
        <f t="shared" si="11"/>
        <v>17.1271654815772</v>
      </c>
    </row>
    <row r="255" ht="14" customHeight="1" spans="1:6">
      <c r="A255" t="s">
        <v>1647</v>
      </c>
      <c r="B255" s="66">
        <v>5267325</v>
      </c>
      <c r="C255" s="67">
        <f t="shared" si="9"/>
        <v>3762.375</v>
      </c>
      <c r="D255">
        <v>137</v>
      </c>
      <c r="E255" s="68">
        <f t="shared" si="10"/>
        <v>38447.6277372263</v>
      </c>
      <c r="F255" s="69">
        <f t="shared" si="11"/>
        <v>27.4625912408759</v>
      </c>
    </row>
    <row r="256" ht="14" customHeight="1" spans="1:6">
      <c r="A256" t="s">
        <v>1648</v>
      </c>
      <c r="B256" s="66">
        <v>5243605</v>
      </c>
      <c r="C256" s="67">
        <f t="shared" si="9"/>
        <v>3745.43214285714</v>
      </c>
      <c r="D256">
        <v>130</v>
      </c>
      <c r="E256" s="68">
        <f t="shared" si="10"/>
        <v>40335.4230769231</v>
      </c>
      <c r="F256" s="69">
        <f t="shared" si="11"/>
        <v>28.8110164835165</v>
      </c>
    </row>
    <row r="257" ht="14" customHeight="1" spans="1:6">
      <c r="A257" t="s">
        <v>1649</v>
      </c>
      <c r="B257" s="66">
        <v>5206035</v>
      </c>
      <c r="C257" s="67">
        <f t="shared" si="9"/>
        <v>3718.59642857143</v>
      </c>
      <c r="D257">
        <v>330</v>
      </c>
      <c r="E257" s="68">
        <f t="shared" si="10"/>
        <v>15775.8636363636</v>
      </c>
      <c r="F257" s="69">
        <f t="shared" si="11"/>
        <v>11.268474025974</v>
      </c>
    </row>
    <row r="258" ht="14" customHeight="1" spans="1:6">
      <c r="A258" t="s">
        <v>1650</v>
      </c>
      <c r="B258" s="66">
        <v>5187679</v>
      </c>
      <c r="C258" s="67">
        <f t="shared" ref="C258:C321" si="12">B258/1400</f>
        <v>3705.485</v>
      </c>
      <c r="D258">
        <v>260</v>
      </c>
      <c r="E258" s="68">
        <f t="shared" ref="E258:E321" si="13">B258/D258</f>
        <v>19952.6115384615</v>
      </c>
      <c r="F258" s="69">
        <f t="shared" ref="F258:F321" si="14">E258/1400</f>
        <v>14.2518653846154</v>
      </c>
    </row>
    <row r="259" ht="14" customHeight="1" spans="1:6">
      <c r="A259" t="s">
        <v>1651</v>
      </c>
      <c r="B259" s="66">
        <v>5175384</v>
      </c>
      <c r="C259" s="67">
        <f t="shared" si="12"/>
        <v>3696.70285714286</v>
      </c>
      <c r="D259">
        <v>120</v>
      </c>
      <c r="E259" s="68">
        <f t="shared" si="13"/>
        <v>43128.2</v>
      </c>
      <c r="F259" s="69">
        <f t="shared" si="14"/>
        <v>30.8058571428571</v>
      </c>
    </row>
    <row r="260" ht="14" customHeight="1" spans="1:6">
      <c r="A260" t="s">
        <v>1652</v>
      </c>
      <c r="B260" s="66">
        <v>5154850</v>
      </c>
      <c r="C260" s="67">
        <f t="shared" si="12"/>
        <v>3682.03571428571</v>
      </c>
      <c r="D260">
        <v>230</v>
      </c>
      <c r="E260" s="68">
        <f t="shared" si="13"/>
        <v>22412.3913043478</v>
      </c>
      <c r="F260" s="69">
        <f t="shared" si="14"/>
        <v>16.008850931677</v>
      </c>
    </row>
    <row r="261" ht="14" customHeight="1" spans="1:6">
      <c r="A261" t="s">
        <v>1653</v>
      </c>
      <c r="B261" s="66">
        <v>5123187</v>
      </c>
      <c r="C261" s="67">
        <f t="shared" si="12"/>
        <v>3659.41928571429</v>
      </c>
      <c r="D261">
        <v>199</v>
      </c>
      <c r="E261" s="68">
        <f t="shared" si="13"/>
        <v>25744.6582914573</v>
      </c>
      <c r="F261" s="69">
        <f t="shared" si="14"/>
        <v>18.3890416367552</v>
      </c>
    </row>
    <row r="262" ht="14" customHeight="1" spans="1:6">
      <c r="A262" t="s">
        <v>1654</v>
      </c>
      <c r="B262" s="66">
        <v>5071337</v>
      </c>
      <c r="C262" s="67">
        <f t="shared" si="12"/>
        <v>3622.38357142857</v>
      </c>
      <c r="D262">
        <v>190</v>
      </c>
      <c r="E262" s="68">
        <f t="shared" si="13"/>
        <v>26691.2473684211</v>
      </c>
      <c r="F262" s="69">
        <f t="shared" si="14"/>
        <v>19.0651766917293</v>
      </c>
    </row>
    <row r="263" ht="14" customHeight="1" spans="1:6">
      <c r="A263" t="s">
        <v>1655</v>
      </c>
      <c r="B263" s="66">
        <v>5068704</v>
      </c>
      <c r="C263" s="67">
        <f t="shared" si="12"/>
        <v>3620.50285714286</v>
      </c>
      <c r="D263">
        <v>123</v>
      </c>
      <c r="E263" s="68">
        <f t="shared" si="13"/>
        <v>41208.9756097561</v>
      </c>
      <c r="F263" s="69">
        <f t="shared" si="14"/>
        <v>29.4349825783972</v>
      </c>
    </row>
    <row r="264" ht="14" customHeight="1" spans="1:6">
      <c r="A264" t="s">
        <v>1656</v>
      </c>
      <c r="B264" s="66">
        <v>5051667</v>
      </c>
      <c r="C264" s="67">
        <f t="shared" si="12"/>
        <v>3608.33357142857</v>
      </c>
      <c r="D264">
        <v>58</v>
      </c>
      <c r="E264" s="68">
        <f t="shared" si="13"/>
        <v>87097.7068965517</v>
      </c>
      <c r="F264" s="69">
        <f t="shared" si="14"/>
        <v>62.2126477832512</v>
      </c>
    </row>
    <row r="265" ht="14" customHeight="1" spans="1:6">
      <c r="A265" t="s">
        <v>1657</v>
      </c>
      <c r="B265" s="66">
        <v>5036942</v>
      </c>
      <c r="C265" s="67">
        <f t="shared" si="12"/>
        <v>3597.81571428571</v>
      </c>
      <c r="D265">
        <v>85</v>
      </c>
      <c r="E265" s="68">
        <f t="shared" si="13"/>
        <v>59258.1411764706</v>
      </c>
      <c r="F265" s="69">
        <f t="shared" si="14"/>
        <v>42.327243697479</v>
      </c>
    </row>
    <row r="266" ht="14" customHeight="1" spans="1:6">
      <c r="A266" t="s">
        <v>1658</v>
      </c>
      <c r="B266" s="66">
        <v>5035211</v>
      </c>
      <c r="C266" s="67">
        <f t="shared" si="12"/>
        <v>3596.57928571429</v>
      </c>
      <c r="D266">
        <v>183</v>
      </c>
      <c r="E266" s="68">
        <f t="shared" si="13"/>
        <v>27514.8142076503</v>
      </c>
      <c r="F266" s="69">
        <f t="shared" si="14"/>
        <v>19.6534387197502</v>
      </c>
    </row>
    <row r="267" ht="14" customHeight="1" spans="1:6">
      <c r="A267" t="s">
        <v>1659</v>
      </c>
      <c r="B267" s="66">
        <v>5031772</v>
      </c>
      <c r="C267" s="67">
        <f t="shared" si="12"/>
        <v>3594.12285714286</v>
      </c>
      <c r="D267">
        <v>274</v>
      </c>
      <c r="E267" s="68">
        <f t="shared" si="13"/>
        <v>18364.1313868613</v>
      </c>
      <c r="F267" s="69">
        <f t="shared" si="14"/>
        <v>13.1172367049009</v>
      </c>
    </row>
    <row r="268" ht="14" customHeight="1" spans="1:6">
      <c r="A268" t="s">
        <v>1660</v>
      </c>
      <c r="B268" s="66">
        <v>5025996</v>
      </c>
      <c r="C268" s="67">
        <f t="shared" si="12"/>
        <v>3589.99714285714</v>
      </c>
      <c r="D268">
        <v>81</v>
      </c>
      <c r="E268" s="68">
        <f t="shared" si="13"/>
        <v>62049.3333333333</v>
      </c>
      <c r="F268" s="69">
        <f t="shared" si="14"/>
        <v>44.3209523809524</v>
      </c>
    </row>
    <row r="269" ht="14" customHeight="1" spans="1:6">
      <c r="A269" t="s">
        <v>1661</v>
      </c>
      <c r="B269" s="66">
        <v>5023567</v>
      </c>
      <c r="C269" s="67">
        <f t="shared" si="12"/>
        <v>3588.26214285714</v>
      </c>
      <c r="D269">
        <v>200</v>
      </c>
      <c r="E269" s="68">
        <f t="shared" si="13"/>
        <v>25117.835</v>
      </c>
      <c r="F269" s="69">
        <f t="shared" si="14"/>
        <v>17.9413107142857</v>
      </c>
    </row>
    <row r="270" ht="14" customHeight="1" spans="1:6">
      <c r="A270" t="s">
        <v>1662</v>
      </c>
      <c r="B270" s="66">
        <v>5019846</v>
      </c>
      <c r="C270" s="67">
        <f t="shared" si="12"/>
        <v>3585.60428571429</v>
      </c>
      <c r="D270">
        <v>136</v>
      </c>
      <c r="E270" s="68">
        <f t="shared" si="13"/>
        <v>36910.6323529412</v>
      </c>
      <c r="F270" s="69">
        <f t="shared" si="14"/>
        <v>26.364737394958</v>
      </c>
    </row>
    <row r="271" ht="14" customHeight="1" spans="1:6">
      <c r="A271" t="s">
        <v>1663</v>
      </c>
      <c r="B271" s="66">
        <v>5010723</v>
      </c>
      <c r="C271" s="67">
        <f t="shared" si="12"/>
        <v>3579.08785714286</v>
      </c>
      <c r="D271">
        <v>168</v>
      </c>
      <c r="E271" s="68">
        <f t="shared" si="13"/>
        <v>29825.7321428571</v>
      </c>
      <c r="F271" s="69">
        <f t="shared" si="14"/>
        <v>21.3040943877551</v>
      </c>
    </row>
    <row r="272" ht="14" customHeight="1" spans="1:6">
      <c r="A272" t="s">
        <v>1664</v>
      </c>
      <c r="B272" s="66">
        <v>5007628</v>
      </c>
      <c r="C272" s="67">
        <f t="shared" si="12"/>
        <v>3576.87714285714</v>
      </c>
      <c r="D272">
        <v>114</v>
      </c>
      <c r="E272" s="68">
        <f t="shared" si="13"/>
        <v>43926.5614035088</v>
      </c>
      <c r="F272" s="69">
        <f t="shared" si="14"/>
        <v>31.3761152882206</v>
      </c>
    </row>
    <row r="273" ht="14" customHeight="1" spans="1:6">
      <c r="A273" t="s">
        <v>1665</v>
      </c>
      <c r="B273" s="66">
        <v>5002777</v>
      </c>
      <c r="C273" s="67">
        <f t="shared" si="12"/>
        <v>3573.41214285714</v>
      </c>
      <c r="D273">
        <v>168</v>
      </c>
      <c r="E273" s="68">
        <f t="shared" si="13"/>
        <v>29778.4345238095</v>
      </c>
      <c r="F273" s="69">
        <f t="shared" si="14"/>
        <v>21.2703103741497</v>
      </c>
    </row>
    <row r="274" ht="14" customHeight="1" spans="1:6">
      <c r="A274" t="s">
        <v>1666</v>
      </c>
      <c r="B274" s="66">
        <v>4983657</v>
      </c>
      <c r="C274" s="67">
        <f t="shared" si="12"/>
        <v>3559.755</v>
      </c>
      <c r="D274">
        <v>114</v>
      </c>
      <c r="E274" s="68">
        <f t="shared" si="13"/>
        <v>43716.2894736842</v>
      </c>
      <c r="F274" s="69">
        <f t="shared" si="14"/>
        <v>31.2259210526316</v>
      </c>
    </row>
    <row r="275" ht="14" customHeight="1" spans="1:6">
      <c r="A275" t="s">
        <v>1667</v>
      </c>
      <c r="B275" s="66">
        <v>4950382</v>
      </c>
      <c r="C275" s="67">
        <f t="shared" si="12"/>
        <v>3535.98714285714</v>
      </c>
      <c r="D275">
        <v>189</v>
      </c>
      <c r="E275" s="68">
        <f t="shared" si="13"/>
        <v>26192.4973544974</v>
      </c>
      <c r="F275" s="69">
        <f t="shared" si="14"/>
        <v>18.7089266817838</v>
      </c>
    </row>
    <row r="276" ht="14" customHeight="1" spans="1:6">
      <c r="A276" t="s">
        <v>1668</v>
      </c>
      <c r="B276" s="66">
        <v>4931104</v>
      </c>
      <c r="C276" s="67">
        <f t="shared" si="12"/>
        <v>3522.21714285714</v>
      </c>
      <c r="D276">
        <v>87</v>
      </c>
      <c r="E276" s="68">
        <f t="shared" si="13"/>
        <v>56679.3563218391</v>
      </c>
      <c r="F276" s="69">
        <f t="shared" si="14"/>
        <v>40.4852545155993</v>
      </c>
    </row>
    <row r="277" ht="14" customHeight="1" spans="1:6">
      <c r="A277" t="s">
        <v>1669</v>
      </c>
      <c r="B277" s="66">
        <v>4927064</v>
      </c>
      <c r="C277" s="67">
        <f t="shared" si="12"/>
        <v>3519.33142857143</v>
      </c>
      <c r="D277">
        <v>131</v>
      </c>
      <c r="E277" s="68">
        <f t="shared" si="13"/>
        <v>37611.1755725191</v>
      </c>
      <c r="F277" s="69">
        <f t="shared" si="14"/>
        <v>26.8651254089422</v>
      </c>
    </row>
    <row r="278" ht="14" customHeight="1" spans="1:6">
      <c r="A278" t="s">
        <v>1670</v>
      </c>
      <c r="B278" s="66">
        <v>4925284</v>
      </c>
      <c r="C278" s="67">
        <f t="shared" si="12"/>
        <v>3518.06</v>
      </c>
      <c r="D278">
        <v>205</v>
      </c>
      <c r="E278" s="68">
        <f t="shared" si="13"/>
        <v>24025.7756097561</v>
      </c>
      <c r="F278" s="69">
        <f t="shared" si="14"/>
        <v>17.1612682926829</v>
      </c>
    </row>
    <row r="279" ht="14" customHeight="1" spans="1:6">
      <c r="A279" t="s">
        <v>1671</v>
      </c>
      <c r="B279" s="66">
        <v>4914097</v>
      </c>
      <c r="C279" s="67">
        <f t="shared" si="12"/>
        <v>3510.06928571429</v>
      </c>
      <c r="D279">
        <v>138</v>
      </c>
      <c r="E279" s="68">
        <f t="shared" si="13"/>
        <v>35609.3985507246</v>
      </c>
      <c r="F279" s="69">
        <f t="shared" si="14"/>
        <v>25.435284679089</v>
      </c>
    </row>
    <row r="280" ht="14" customHeight="1" spans="1:6">
      <c r="A280" t="s">
        <v>1672</v>
      </c>
      <c r="B280" s="66">
        <v>4884419</v>
      </c>
      <c r="C280" s="67">
        <f t="shared" si="12"/>
        <v>3488.87071428571</v>
      </c>
      <c r="D280">
        <v>164</v>
      </c>
      <c r="E280" s="68">
        <f t="shared" si="13"/>
        <v>29783.0426829268</v>
      </c>
      <c r="F280" s="69">
        <f t="shared" si="14"/>
        <v>21.2736019163763</v>
      </c>
    </row>
    <row r="281" ht="14" customHeight="1" spans="1:6">
      <c r="A281" t="s">
        <v>1673</v>
      </c>
      <c r="B281" s="66">
        <v>4878668</v>
      </c>
      <c r="C281" s="67">
        <f t="shared" si="12"/>
        <v>3484.76285714286</v>
      </c>
      <c r="D281">
        <v>97</v>
      </c>
      <c r="E281" s="68">
        <f t="shared" si="13"/>
        <v>50295.5463917526</v>
      </c>
      <c r="F281" s="69">
        <f t="shared" si="14"/>
        <v>35.9253902798233</v>
      </c>
    </row>
    <row r="282" ht="14" customHeight="1" spans="1:6">
      <c r="A282" t="s">
        <v>1674</v>
      </c>
      <c r="B282" s="66">
        <v>4869315</v>
      </c>
      <c r="C282" s="67">
        <f t="shared" si="12"/>
        <v>3478.08214285714</v>
      </c>
      <c r="D282">
        <v>103</v>
      </c>
      <c r="E282" s="68">
        <f t="shared" si="13"/>
        <v>47274.9029126214</v>
      </c>
      <c r="F282" s="69">
        <f t="shared" si="14"/>
        <v>33.7677877947295</v>
      </c>
    </row>
    <row r="283" ht="14" customHeight="1" spans="1:6">
      <c r="A283" t="s">
        <v>1675</v>
      </c>
      <c r="B283" s="66">
        <v>4868412</v>
      </c>
      <c r="C283" s="67">
        <f t="shared" si="12"/>
        <v>3477.43714285714</v>
      </c>
      <c r="D283">
        <v>258</v>
      </c>
      <c r="E283" s="68">
        <f t="shared" si="13"/>
        <v>18869.8139534884</v>
      </c>
      <c r="F283" s="69">
        <f t="shared" si="14"/>
        <v>13.478438538206</v>
      </c>
    </row>
    <row r="284" ht="14" customHeight="1" spans="1:6">
      <c r="A284" t="s">
        <v>1676</v>
      </c>
      <c r="B284" s="66">
        <v>4850277</v>
      </c>
      <c r="C284" s="67">
        <f t="shared" si="12"/>
        <v>3464.48357142857</v>
      </c>
      <c r="D284">
        <v>126</v>
      </c>
      <c r="E284" s="68">
        <f t="shared" si="13"/>
        <v>38494.2619047619</v>
      </c>
      <c r="F284" s="69">
        <f t="shared" si="14"/>
        <v>27.4959013605442</v>
      </c>
    </row>
    <row r="285" ht="14" customHeight="1" spans="1:6">
      <c r="A285" t="s">
        <v>1677</v>
      </c>
      <c r="B285" s="66">
        <v>4848292</v>
      </c>
      <c r="C285" s="67">
        <f t="shared" si="12"/>
        <v>3463.06571428571</v>
      </c>
      <c r="D285">
        <v>81</v>
      </c>
      <c r="E285" s="68">
        <f t="shared" si="13"/>
        <v>59855.4567901235</v>
      </c>
      <c r="F285" s="69">
        <f t="shared" si="14"/>
        <v>42.753897707231</v>
      </c>
    </row>
    <row r="286" ht="14" customHeight="1" spans="1:6">
      <c r="A286" t="s">
        <v>1678</v>
      </c>
      <c r="B286" s="66">
        <v>4844955</v>
      </c>
      <c r="C286" s="67">
        <f t="shared" si="12"/>
        <v>3460.68214285714</v>
      </c>
      <c r="D286">
        <v>163</v>
      </c>
      <c r="E286" s="68">
        <f t="shared" si="13"/>
        <v>29723.6503067485</v>
      </c>
      <c r="F286" s="69">
        <f t="shared" si="14"/>
        <v>21.2311787905346</v>
      </c>
    </row>
    <row r="287" ht="14" customHeight="1" spans="1:6">
      <c r="A287" t="s">
        <v>1679</v>
      </c>
      <c r="B287" s="66">
        <v>4844315</v>
      </c>
      <c r="C287" s="67">
        <f t="shared" si="12"/>
        <v>3460.225</v>
      </c>
      <c r="D287">
        <v>84</v>
      </c>
      <c r="E287" s="68">
        <f t="shared" si="13"/>
        <v>57670.4166666667</v>
      </c>
      <c r="F287" s="69">
        <f t="shared" si="14"/>
        <v>41.1931547619048</v>
      </c>
    </row>
    <row r="288" ht="14" customHeight="1" spans="1:6">
      <c r="A288" t="s">
        <v>1680</v>
      </c>
      <c r="B288" s="66">
        <v>4804724</v>
      </c>
      <c r="C288" s="67">
        <f t="shared" si="12"/>
        <v>3431.94571428571</v>
      </c>
      <c r="D288">
        <v>105</v>
      </c>
      <c r="E288" s="68">
        <f t="shared" si="13"/>
        <v>45759.2761904762</v>
      </c>
      <c r="F288" s="69">
        <f t="shared" si="14"/>
        <v>32.6851972789116</v>
      </c>
    </row>
    <row r="289" ht="14" customHeight="1" spans="1:6">
      <c r="A289" t="s">
        <v>1681</v>
      </c>
      <c r="B289" s="66">
        <v>4762986</v>
      </c>
      <c r="C289" s="67">
        <f t="shared" si="12"/>
        <v>3402.13285714286</v>
      </c>
      <c r="D289">
        <v>127</v>
      </c>
      <c r="E289" s="68">
        <f t="shared" si="13"/>
        <v>37503.8267716535</v>
      </c>
      <c r="F289" s="69">
        <f t="shared" si="14"/>
        <v>26.7884476940382</v>
      </c>
    </row>
    <row r="290" ht="14" customHeight="1" spans="1:6">
      <c r="A290" t="s">
        <v>1682</v>
      </c>
      <c r="B290" s="66">
        <v>4762558</v>
      </c>
      <c r="C290" s="67">
        <f t="shared" si="12"/>
        <v>3401.82714285714</v>
      </c>
      <c r="D290">
        <v>130</v>
      </c>
      <c r="E290" s="68">
        <f t="shared" si="13"/>
        <v>36635.0615384615</v>
      </c>
      <c r="F290" s="69">
        <f t="shared" si="14"/>
        <v>26.1679010989011</v>
      </c>
    </row>
    <row r="291" ht="14" customHeight="1" spans="1:6">
      <c r="A291" t="s">
        <v>1683</v>
      </c>
      <c r="B291" s="66">
        <v>4753619</v>
      </c>
      <c r="C291" s="67">
        <f t="shared" si="12"/>
        <v>3395.44214285714</v>
      </c>
      <c r="D291">
        <v>141</v>
      </c>
      <c r="E291" s="68">
        <f t="shared" si="13"/>
        <v>33713.609929078</v>
      </c>
      <c r="F291" s="69">
        <f t="shared" si="14"/>
        <v>24.0811499493414</v>
      </c>
    </row>
    <row r="292" ht="14" customHeight="1" spans="1:6">
      <c r="A292" t="s">
        <v>1684</v>
      </c>
      <c r="B292" s="66">
        <v>4750923</v>
      </c>
      <c r="C292" s="67">
        <f t="shared" si="12"/>
        <v>3393.51642857143</v>
      </c>
      <c r="D292">
        <v>61</v>
      </c>
      <c r="E292" s="68">
        <f t="shared" si="13"/>
        <v>77883.9836065574</v>
      </c>
      <c r="F292" s="69">
        <f t="shared" si="14"/>
        <v>55.6314168618267</v>
      </c>
    </row>
    <row r="293" ht="14" customHeight="1" spans="1:6">
      <c r="A293" t="s">
        <v>1685</v>
      </c>
      <c r="B293" s="66">
        <v>4748258</v>
      </c>
      <c r="C293" s="67">
        <f t="shared" si="12"/>
        <v>3391.61285714286</v>
      </c>
      <c r="D293">
        <v>138</v>
      </c>
      <c r="E293" s="68">
        <f t="shared" si="13"/>
        <v>34407.6666666667</v>
      </c>
      <c r="F293" s="69">
        <f t="shared" si="14"/>
        <v>24.5769047619048</v>
      </c>
    </row>
    <row r="294" ht="14" customHeight="1" spans="1:6">
      <c r="A294" t="s">
        <v>1686</v>
      </c>
      <c r="B294" s="66">
        <v>4722503</v>
      </c>
      <c r="C294" s="67">
        <f t="shared" si="12"/>
        <v>3373.21642857143</v>
      </c>
      <c r="D294">
        <v>171</v>
      </c>
      <c r="E294" s="68">
        <f t="shared" si="13"/>
        <v>27616.9766081871</v>
      </c>
      <c r="F294" s="69">
        <f t="shared" si="14"/>
        <v>19.7264118629908</v>
      </c>
    </row>
    <row r="295" ht="14" customHeight="1" spans="1:6">
      <c r="A295" t="s">
        <v>1687</v>
      </c>
      <c r="B295" s="66">
        <v>4713391</v>
      </c>
      <c r="C295" s="67">
        <f t="shared" si="12"/>
        <v>3366.70785714286</v>
      </c>
      <c r="D295">
        <v>141</v>
      </c>
      <c r="E295" s="68">
        <f t="shared" si="13"/>
        <v>33428.304964539</v>
      </c>
      <c r="F295" s="69">
        <f t="shared" si="14"/>
        <v>23.8773606889564</v>
      </c>
    </row>
    <row r="296" ht="14" customHeight="1" spans="1:6">
      <c r="A296" t="s">
        <v>1688</v>
      </c>
      <c r="B296" s="66">
        <v>4698595</v>
      </c>
      <c r="C296" s="67">
        <f t="shared" si="12"/>
        <v>3356.13928571429</v>
      </c>
      <c r="D296">
        <v>210</v>
      </c>
      <c r="E296" s="68">
        <f t="shared" si="13"/>
        <v>22374.2619047619</v>
      </c>
      <c r="F296" s="69">
        <f t="shared" si="14"/>
        <v>15.9816156462585</v>
      </c>
    </row>
    <row r="297" ht="14" customHeight="1" spans="1:6">
      <c r="A297" t="s">
        <v>1689</v>
      </c>
      <c r="B297" s="66">
        <v>4696888</v>
      </c>
      <c r="C297" s="67">
        <f t="shared" si="12"/>
        <v>3354.92</v>
      </c>
      <c r="D297">
        <v>145</v>
      </c>
      <c r="E297" s="68">
        <f t="shared" si="13"/>
        <v>32392.3310344828</v>
      </c>
      <c r="F297" s="69">
        <f t="shared" si="14"/>
        <v>23.1373793103448</v>
      </c>
    </row>
    <row r="298" ht="14" customHeight="1" spans="1:6">
      <c r="A298" t="s">
        <v>1690</v>
      </c>
      <c r="B298" s="66">
        <v>4687562</v>
      </c>
      <c r="C298" s="67">
        <f t="shared" si="12"/>
        <v>3348.25857142857</v>
      </c>
      <c r="D298">
        <v>87</v>
      </c>
      <c r="E298" s="68">
        <f t="shared" si="13"/>
        <v>53880.0229885057</v>
      </c>
      <c r="F298" s="69">
        <f t="shared" si="14"/>
        <v>38.4857307060755</v>
      </c>
    </row>
    <row r="299" ht="14" customHeight="1" spans="1:6">
      <c r="A299" t="s">
        <v>1691</v>
      </c>
      <c r="B299" s="66">
        <v>4667527</v>
      </c>
      <c r="C299" s="67">
        <f t="shared" si="12"/>
        <v>3333.94785714286</v>
      </c>
      <c r="D299">
        <v>142</v>
      </c>
      <c r="E299" s="68">
        <f t="shared" si="13"/>
        <v>32869.9084507042</v>
      </c>
      <c r="F299" s="69">
        <f t="shared" si="14"/>
        <v>23.4785060362173</v>
      </c>
    </row>
    <row r="300" ht="14" customHeight="1" spans="1:6">
      <c r="A300" t="s">
        <v>1692</v>
      </c>
      <c r="B300" s="66">
        <v>4664918</v>
      </c>
      <c r="C300" s="67">
        <f t="shared" si="12"/>
        <v>3332.08428571429</v>
      </c>
      <c r="D300">
        <v>144</v>
      </c>
      <c r="E300" s="68">
        <f t="shared" si="13"/>
        <v>32395.2638888889</v>
      </c>
      <c r="F300" s="69">
        <f t="shared" si="14"/>
        <v>23.1394742063492</v>
      </c>
    </row>
    <row r="301" ht="14" customHeight="1" spans="1:6">
      <c r="A301" t="s">
        <v>1693</v>
      </c>
      <c r="B301" s="66">
        <v>4638329</v>
      </c>
      <c r="C301" s="67">
        <f t="shared" si="12"/>
        <v>3313.09214285714</v>
      </c>
      <c r="D301">
        <v>77</v>
      </c>
      <c r="E301" s="68">
        <f t="shared" si="13"/>
        <v>60238.038961039</v>
      </c>
      <c r="F301" s="69">
        <f t="shared" si="14"/>
        <v>43.0271706864564</v>
      </c>
    </row>
    <row r="302" ht="14" customHeight="1" spans="1:6">
      <c r="A302" t="s">
        <v>1694</v>
      </c>
      <c r="B302" s="66">
        <v>4613917</v>
      </c>
      <c r="C302" s="67">
        <f t="shared" si="12"/>
        <v>3295.655</v>
      </c>
      <c r="D302">
        <v>120</v>
      </c>
      <c r="E302" s="68">
        <f t="shared" si="13"/>
        <v>38449.3083333333</v>
      </c>
      <c r="F302" s="69">
        <f t="shared" si="14"/>
        <v>27.4637916666667</v>
      </c>
    </row>
    <row r="303" ht="14" customHeight="1" spans="1:6">
      <c r="A303" t="s">
        <v>1695</v>
      </c>
      <c r="B303" s="66">
        <v>4606448</v>
      </c>
      <c r="C303" s="67">
        <f t="shared" si="12"/>
        <v>3290.32</v>
      </c>
      <c r="D303">
        <v>168</v>
      </c>
      <c r="E303" s="68">
        <f t="shared" si="13"/>
        <v>27419.3333333333</v>
      </c>
      <c r="F303" s="69">
        <f t="shared" si="14"/>
        <v>19.5852380952381</v>
      </c>
    </row>
    <row r="304" ht="14" customHeight="1" spans="1:6">
      <c r="A304" t="s">
        <v>1696</v>
      </c>
      <c r="B304" s="66">
        <v>4594838</v>
      </c>
      <c r="C304" s="67">
        <f t="shared" si="12"/>
        <v>3282.02714285714</v>
      </c>
      <c r="D304">
        <v>262</v>
      </c>
      <c r="E304" s="68">
        <f t="shared" si="13"/>
        <v>17537.5496183206</v>
      </c>
      <c r="F304" s="69">
        <f t="shared" si="14"/>
        <v>12.5268211559433</v>
      </c>
    </row>
    <row r="305" ht="14" customHeight="1" spans="1:6">
      <c r="A305" t="s">
        <v>1697</v>
      </c>
      <c r="B305" s="66">
        <v>4563248</v>
      </c>
      <c r="C305" s="67">
        <f t="shared" si="12"/>
        <v>3259.46285714286</v>
      </c>
      <c r="D305">
        <v>126</v>
      </c>
      <c r="E305" s="68">
        <f t="shared" si="13"/>
        <v>36216.253968254</v>
      </c>
      <c r="F305" s="69">
        <f t="shared" si="14"/>
        <v>25.8687528344671</v>
      </c>
    </row>
    <row r="306" ht="14" customHeight="1" spans="1:6">
      <c r="A306" t="s">
        <v>1698</v>
      </c>
      <c r="B306" s="66">
        <v>4558279</v>
      </c>
      <c r="C306" s="67">
        <f t="shared" si="12"/>
        <v>3255.91357142857</v>
      </c>
      <c r="D306">
        <v>84</v>
      </c>
      <c r="E306" s="68">
        <f t="shared" si="13"/>
        <v>54265.2261904762</v>
      </c>
      <c r="F306" s="69">
        <f t="shared" si="14"/>
        <v>38.7608758503401</v>
      </c>
    </row>
    <row r="307" ht="14" customHeight="1" spans="1:6">
      <c r="A307" t="s">
        <v>1699</v>
      </c>
      <c r="B307" s="66">
        <v>4555206</v>
      </c>
      <c r="C307" s="67">
        <f t="shared" si="12"/>
        <v>3253.71857142857</v>
      </c>
      <c r="D307">
        <v>106</v>
      </c>
      <c r="E307" s="68">
        <f t="shared" si="13"/>
        <v>42973.641509434</v>
      </c>
      <c r="F307" s="69">
        <f t="shared" si="14"/>
        <v>30.6954582210243</v>
      </c>
    </row>
    <row r="308" ht="14" customHeight="1" spans="1:6">
      <c r="A308" t="s">
        <v>1700</v>
      </c>
      <c r="B308" s="66">
        <v>4551409</v>
      </c>
      <c r="C308" s="67">
        <f t="shared" si="12"/>
        <v>3251.00642857143</v>
      </c>
      <c r="D308">
        <v>128</v>
      </c>
      <c r="E308" s="68">
        <f t="shared" si="13"/>
        <v>35557.8828125</v>
      </c>
      <c r="F308" s="69">
        <f t="shared" si="14"/>
        <v>25.3984877232143</v>
      </c>
    </row>
    <row r="309" ht="14" customHeight="1" spans="1:6">
      <c r="A309" t="s">
        <v>1701</v>
      </c>
      <c r="B309" s="66">
        <v>4550114</v>
      </c>
      <c r="C309" s="67">
        <f t="shared" si="12"/>
        <v>3250.08142857143</v>
      </c>
      <c r="D309">
        <v>143</v>
      </c>
      <c r="E309" s="68">
        <f t="shared" si="13"/>
        <v>31818.979020979</v>
      </c>
      <c r="F309" s="69">
        <f t="shared" si="14"/>
        <v>22.7278421578422</v>
      </c>
    </row>
    <row r="310" ht="14" customHeight="1" spans="1:6">
      <c r="A310" t="s">
        <v>1702</v>
      </c>
      <c r="B310" s="66">
        <v>4532478</v>
      </c>
      <c r="C310" s="67">
        <f t="shared" si="12"/>
        <v>3237.48428571429</v>
      </c>
      <c r="D310">
        <v>211</v>
      </c>
      <c r="E310" s="68">
        <f t="shared" si="13"/>
        <v>21480.9383886256</v>
      </c>
      <c r="F310" s="69">
        <f t="shared" si="14"/>
        <v>15.3435274204469</v>
      </c>
    </row>
    <row r="311" ht="14" customHeight="1" spans="1:6">
      <c r="A311" t="s">
        <v>1703</v>
      </c>
      <c r="B311" s="66">
        <v>4528230</v>
      </c>
      <c r="C311" s="67">
        <f t="shared" si="12"/>
        <v>3234.45</v>
      </c>
      <c r="D311">
        <v>107</v>
      </c>
      <c r="E311" s="68">
        <f t="shared" si="13"/>
        <v>42319.9065420561</v>
      </c>
      <c r="F311" s="69">
        <f t="shared" si="14"/>
        <v>30.2285046728972</v>
      </c>
    </row>
    <row r="312" ht="14" customHeight="1" spans="1:6">
      <c r="A312" t="s">
        <v>1704</v>
      </c>
      <c r="B312" s="66">
        <v>4511456</v>
      </c>
      <c r="C312" s="67">
        <f t="shared" si="12"/>
        <v>3222.46857142857</v>
      </c>
      <c r="D312">
        <v>92</v>
      </c>
      <c r="E312" s="68">
        <f t="shared" si="13"/>
        <v>49037.5652173913</v>
      </c>
      <c r="F312" s="69">
        <f t="shared" si="14"/>
        <v>35.0268322981366</v>
      </c>
    </row>
    <row r="313" ht="14" customHeight="1" spans="1:6">
      <c r="A313" t="s">
        <v>1705</v>
      </c>
      <c r="B313" s="66">
        <v>4494211</v>
      </c>
      <c r="C313" s="67">
        <f t="shared" si="12"/>
        <v>3210.15071428571</v>
      </c>
      <c r="D313">
        <v>169</v>
      </c>
      <c r="E313" s="68">
        <f t="shared" si="13"/>
        <v>26592.9644970414</v>
      </c>
      <c r="F313" s="69">
        <f t="shared" si="14"/>
        <v>18.9949746407439</v>
      </c>
    </row>
    <row r="314" ht="14" customHeight="1" spans="1:6">
      <c r="A314" t="s">
        <v>1706</v>
      </c>
      <c r="B314" s="66">
        <v>4481677</v>
      </c>
      <c r="C314" s="67">
        <f t="shared" si="12"/>
        <v>3201.19785714286</v>
      </c>
      <c r="D314">
        <v>312</v>
      </c>
      <c r="E314" s="68">
        <f t="shared" si="13"/>
        <v>14364.3493589744</v>
      </c>
      <c r="F314" s="69">
        <f t="shared" si="14"/>
        <v>10.2602495421245</v>
      </c>
    </row>
    <row r="315" ht="14" customHeight="1" spans="1:6">
      <c r="A315" t="s">
        <v>1707</v>
      </c>
      <c r="B315" s="66">
        <v>4471035</v>
      </c>
      <c r="C315" s="67">
        <f t="shared" si="12"/>
        <v>3193.59642857143</v>
      </c>
      <c r="D315">
        <v>127</v>
      </c>
      <c r="E315" s="68">
        <f t="shared" si="13"/>
        <v>35205</v>
      </c>
      <c r="F315" s="69">
        <f t="shared" si="14"/>
        <v>25.1464285714286</v>
      </c>
    </row>
    <row r="316" ht="14" customHeight="1" spans="1:6">
      <c r="A316" t="s">
        <v>1708</v>
      </c>
      <c r="B316" s="66">
        <v>4470219</v>
      </c>
      <c r="C316" s="67">
        <f t="shared" si="12"/>
        <v>3193.01357142857</v>
      </c>
      <c r="D316">
        <v>185</v>
      </c>
      <c r="E316" s="68">
        <f t="shared" si="13"/>
        <v>24163.3459459459</v>
      </c>
      <c r="F316" s="69">
        <f t="shared" si="14"/>
        <v>17.2595328185328</v>
      </c>
    </row>
    <row r="317" ht="14" customHeight="1" spans="1:6">
      <c r="A317" t="s">
        <v>1709</v>
      </c>
      <c r="B317" s="66">
        <v>4463320</v>
      </c>
      <c r="C317" s="67">
        <f t="shared" si="12"/>
        <v>3188.08571428571</v>
      </c>
      <c r="D317">
        <v>201</v>
      </c>
      <c r="E317" s="68">
        <f t="shared" si="13"/>
        <v>22205.5721393035</v>
      </c>
      <c r="F317" s="69">
        <f t="shared" si="14"/>
        <v>15.8611229566453</v>
      </c>
    </row>
    <row r="318" ht="14" customHeight="1" spans="1:6">
      <c r="A318" t="s">
        <v>1710</v>
      </c>
      <c r="B318" s="66">
        <v>4441634</v>
      </c>
      <c r="C318" s="67">
        <f t="shared" si="12"/>
        <v>3172.59571428571</v>
      </c>
      <c r="D318">
        <v>93</v>
      </c>
      <c r="E318" s="68">
        <f t="shared" si="13"/>
        <v>47759.5053763441</v>
      </c>
      <c r="F318" s="69">
        <f t="shared" si="14"/>
        <v>34.1139324116743</v>
      </c>
    </row>
    <row r="319" ht="14" customHeight="1" spans="1:6">
      <c r="A319" t="s">
        <v>1711</v>
      </c>
      <c r="B319" s="66">
        <v>4428097</v>
      </c>
      <c r="C319" s="67">
        <f t="shared" si="12"/>
        <v>3162.92642857143</v>
      </c>
      <c r="D319">
        <v>173</v>
      </c>
      <c r="E319" s="68">
        <f t="shared" si="13"/>
        <v>25595.936416185</v>
      </c>
      <c r="F319" s="69">
        <f t="shared" si="14"/>
        <v>18.2828117258464</v>
      </c>
    </row>
    <row r="320" ht="14" customHeight="1" spans="1:6">
      <c r="A320" t="s">
        <v>1712</v>
      </c>
      <c r="B320" s="66">
        <v>4414012</v>
      </c>
      <c r="C320" s="67">
        <f t="shared" si="12"/>
        <v>3152.86571428571</v>
      </c>
      <c r="D320">
        <v>98</v>
      </c>
      <c r="E320" s="68">
        <f t="shared" si="13"/>
        <v>45040.9387755102</v>
      </c>
      <c r="F320" s="69">
        <f t="shared" si="14"/>
        <v>32.1720991253644</v>
      </c>
    </row>
    <row r="321" ht="14" customHeight="1" spans="1:6">
      <c r="A321" t="s">
        <v>1713</v>
      </c>
      <c r="B321" s="66">
        <v>4400920</v>
      </c>
      <c r="C321" s="67">
        <f t="shared" si="12"/>
        <v>3143.51428571429</v>
      </c>
      <c r="D321">
        <v>131</v>
      </c>
      <c r="E321" s="68">
        <f t="shared" si="13"/>
        <v>33594.8091603053</v>
      </c>
      <c r="F321" s="69">
        <f t="shared" si="14"/>
        <v>23.996292257361</v>
      </c>
    </row>
    <row r="322" ht="14" customHeight="1" spans="1:6">
      <c r="A322" t="s">
        <v>1714</v>
      </c>
      <c r="B322" s="66">
        <v>4386756</v>
      </c>
      <c r="C322" s="67">
        <f t="shared" ref="C322:C385" si="15">B322/1400</f>
        <v>3133.39714285714</v>
      </c>
      <c r="D322">
        <v>88</v>
      </c>
      <c r="E322" s="68">
        <f t="shared" ref="E322:E385" si="16">B322/D322</f>
        <v>49849.5</v>
      </c>
      <c r="F322" s="69">
        <f t="shared" ref="F322:F385" si="17">E322/1400</f>
        <v>35.6067857142857</v>
      </c>
    </row>
    <row r="323" ht="14" customHeight="1" spans="1:6">
      <c r="A323" t="s">
        <v>1715</v>
      </c>
      <c r="B323" s="66">
        <v>4384612</v>
      </c>
      <c r="C323" s="67">
        <f t="shared" si="15"/>
        <v>3131.86571428571</v>
      </c>
      <c r="D323">
        <v>166</v>
      </c>
      <c r="E323" s="68">
        <f t="shared" si="16"/>
        <v>26413.3253012048</v>
      </c>
      <c r="F323" s="69">
        <f t="shared" si="17"/>
        <v>18.866660929432</v>
      </c>
    </row>
    <row r="324" ht="14" customHeight="1" spans="1:6">
      <c r="A324" t="s">
        <v>1716</v>
      </c>
      <c r="B324" s="66">
        <v>4382406</v>
      </c>
      <c r="C324" s="67">
        <f t="shared" si="15"/>
        <v>3130.29</v>
      </c>
      <c r="D324">
        <v>115</v>
      </c>
      <c r="E324" s="68">
        <f t="shared" si="16"/>
        <v>38107.8782608696</v>
      </c>
      <c r="F324" s="69">
        <f t="shared" si="17"/>
        <v>27.2199130434783</v>
      </c>
    </row>
    <row r="325" ht="14" customHeight="1" spans="1:6">
      <c r="A325" t="s">
        <v>1717</v>
      </c>
      <c r="B325" s="66">
        <v>4378339</v>
      </c>
      <c r="C325" s="67">
        <f t="shared" si="15"/>
        <v>3127.385</v>
      </c>
      <c r="D325">
        <v>151</v>
      </c>
      <c r="E325" s="68">
        <f t="shared" si="16"/>
        <v>28995.6225165563</v>
      </c>
      <c r="F325" s="69">
        <f t="shared" si="17"/>
        <v>20.7111589403974</v>
      </c>
    </row>
    <row r="326" ht="14" customHeight="1" spans="1:6">
      <c r="A326" t="s">
        <v>1718</v>
      </c>
      <c r="B326" s="66">
        <v>4372688</v>
      </c>
      <c r="C326" s="67">
        <f t="shared" si="15"/>
        <v>3123.34857142857</v>
      </c>
      <c r="D326">
        <v>88</v>
      </c>
      <c r="E326" s="68">
        <f t="shared" si="16"/>
        <v>49689.6363636364</v>
      </c>
      <c r="F326" s="69">
        <f t="shared" si="17"/>
        <v>35.4925974025974</v>
      </c>
    </row>
    <row r="327" ht="14" customHeight="1" spans="1:6">
      <c r="A327" t="s">
        <v>1719</v>
      </c>
      <c r="B327" s="66">
        <v>4345295</v>
      </c>
      <c r="C327" s="67">
        <f t="shared" si="15"/>
        <v>3103.78214285714</v>
      </c>
      <c r="D327">
        <v>147</v>
      </c>
      <c r="E327" s="68">
        <f t="shared" si="16"/>
        <v>29559.8299319728</v>
      </c>
      <c r="F327" s="69">
        <f t="shared" si="17"/>
        <v>21.1141642371234</v>
      </c>
    </row>
    <row r="328" ht="14" customHeight="1" spans="1:6">
      <c r="A328" t="s">
        <v>1720</v>
      </c>
      <c r="B328" s="66">
        <v>4293953</v>
      </c>
      <c r="C328" s="67">
        <f t="shared" si="15"/>
        <v>3067.10928571429</v>
      </c>
      <c r="D328">
        <v>62</v>
      </c>
      <c r="E328" s="68">
        <f t="shared" si="16"/>
        <v>69257.3064516129</v>
      </c>
      <c r="F328" s="69">
        <f t="shared" si="17"/>
        <v>49.4695046082949</v>
      </c>
    </row>
    <row r="329" ht="14" customHeight="1" spans="1:6">
      <c r="A329" t="s">
        <v>1721</v>
      </c>
      <c r="B329" s="66">
        <v>4290924</v>
      </c>
      <c r="C329" s="67">
        <f t="shared" si="15"/>
        <v>3064.94571428571</v>
      </c>
      <c r="D329">
        <v>98</v>
      </c>
      <c r="E329" s="68">
        <f t="shared" si="16"/>
        <v>43784.9387755102</v>
      </c>
      <c r="F329" s="69">
        <f t="shared" si="17"/>
        <v>31.2749562682216</v>
      </c>
    </row>
    <row r="330" ht="14" customHeight="1" spans="1:6">
      <c r="A330" t="s">
        <v>1722</v>
      </c>
      <c r="B330" s="66">
        <v>4289827</v>
      </c>
      <c r="C330" s="67">
        <f t="shared" si="15"/>
        <v>3064.16214285714</v>
      </c>
      <c r="D330">
        <v>157</v>
      </c>
      <c r="E330" s="68">
        <f t="shared" si="16"/>
        <v>27323.7388535032</v>
      </c>
      <c r="F330" s="69">
        <f t="shared" si="17"/>
        <v>19.5169563239308</v>
      </c>
    </row>
    <row r="331" ht="14" customHeight="1" spans="1:6">
      <c r="A331" t="s">
        <v>1723</v>
      </c>
      <c r="B331" s="66">
        <v>4275895</v>
      </c>
      <c r="C331" s="67">
        <f t="shared" si="15"/>
        <v>3054.21071428571</v>
      </c>
      <c r="D331">
        <v>63</v>
      </c>
      <c r="E331" s="68">
        <f t="shared" si="16"/>
        <v>67871.3492063492</v>
      </c>
      <c r="F331" s="69">
        <f t="shared" si="17"/>
        <v>48.4795351473923</v>
      </c>
    </row>
    <row r="332" ht="14" customHeight="1" spans="1:6">
      <c r="A332" t="s">
        <v>1724</v>
      </c>
      <c r="B332" s="66">
        <v>4269516</v>
      </c>
      <c r="C332" s="67">
        <f t="shared" si="15"/>
        <v>3049.65428571429</v>
      </c>
      <c r="D332">
        <v>171</v>
      </c>
      <c r="E332" s="68">
        <f t="shared" si="16"/>
        <v>24967.9298245614</v>
      </c>
      <c r="F332" s="69">
        <f t="shared" si="17"/>
        <v>17.8342355889724</v>
      </c>
    </row>
    <row r="333" ht="14" customHeight="1" spans="1:6">
      <c r="A333" t="s">
        <v>1725</v>
      </c>
      <c r="B333" s="66">
        <v>4267662</v>
      </c>
      <c r="C333" s="67">
        <f t="shared" si="15"/>
        <v>3048.33</v>
      </c>
      <c r="D333">
        <v>182</v>
      </c>
      <c r="E333" s="68">
        <f t="shared" si="16"/>
        <v>23448.6923076923</v>
      </c>
      <c r="F333" s="69">
        <f t="shared" si="17"/>
        <v>16.7490659340659</v>
      </c>
    </row>
    <row r="334" ht="14" customHeight="1" spans="1:6">
      <c r="A334" t="s">
        <v>1726</v>
      </c>
      <c r="B334" s="66">
        <v>4244658</v>
      </c>
      <c r="C334" s="67">
        <f t="shared" si="15"/>
        <v>3031.89857142857</v>
      </c>
      <c r="D334">
        <v>240</v>
      </c>
      <c r="E334" s="68">
        <f t="shared" si="16"/>
        <v>17686.075</v>
      </c>
      <c r="F334" s="69">
        <f t="shared" si="17"/>
        <v>12.6329107142857</v>
      </c>
    </row>
    <row r="335" ht="14" customHeight="1" spans="1:6">
      <c r="A335" t="s">
        <v>1727</v>
      </c>
      <c r="B335" s="66">
        <v>4235671</v>
      </c>
      <c r="C335" s="67">
        <f t="shared" si="15"/>
        <v>3025.47928571429</v>
      </c>
      <c r="D335">
        <v>182</v>
      </c>
      <c r="E335" s="68">
        <f t="shared" si="16"/>
        <v>23272.9175824176</v>
      </c>
      <c r="F335" s="69">
        <f t="shared" si="17"/>
        <v>16.6235125588697</v>
      </c>
    </row>
    <row r="336" ht="14" customHeight="1" spans="1:6">
      <c r="A336" t="s">
        <v>1728</v>
      </c>
      <c r="B336" s="66">
        <v>4218405</v>
      </c>
      <c r="C336" s="67">
        <f t="shared" si="15"/>
        <v>3013.14642857143</v>
      </c>
      <c r="D336">
        <v>90</v>
      </c>
      <c r="E336" s="68">
        <f t="shared" si="16"/>
        <v>46871.1666666667</v>
      </c>
      <c r="F336" s="69">
        <f t="shared" si="17"/>
        <v>33.4794047619048</v>
      </c>
    </row>
    <row r="337" ht="14" customHeight="1" spans="1:6">
      <c r="A337" t="s">
        <v>1729</v>
      </c>
      <c r="B337" s="66">
        <v>4206938</v>
      </c>
      <c r="C337" s="67">
        <f t="shared" si="15"/>
        <v>3004.95571428571</v>
      </c>
      <c r="D337">
        <v>185</v>
      </c>
      <c r="E337" s="68">
        <f t="shared" si="16"/>
        <v>22740.2054054054</v>
      </c>
      <c r="F337" s="69">
        <f t="shared" si="17"/>
        <v>16.2430038610039</v>
      </c>
    </row>
    <row r="338" ht="14" customHeight="1" spans="1:6">
      <c r="A338" t="s">
        <v>1730</v>
      </c>
      <c r="B338" s="66">
        <v>4191289</v>
      </c>
      <c r="C338" s="67">
        <f t="shared" si="15"/>
        <v>2993.77785714286</v>
      </c>
      <c r="D338">
        <v>68</v>
      </c>
      <c r="E338" s="68">
        <f t="shared" si="16"/>
        <v>61636.6029411765</v>
      </c>
      <c r="F338" s="69">
        <f t="shared" si="17"/>
        <v>44.0261449579832</v>
      </c>
    </row>
    <row r="339" ht="14" customHeight="1" spans="1:6">
      <c r="A339" t="s">
        <v>1731</v>
      </c>
      <c r="B339" s="66">
        <v>4184696</v>
      </c>
      <c r="C339" s="67">
        <f t="shared" si="15"/>
        <v>2989.06857142857</v>
      </c>
      <c r="D339">
        <v>89</v>
      </c>
      <c r="E339" s="68">
        <f t="shared" si="16"/>
        <v>47019.0561797753</v>
      </c>
      <c r="F339" s="69">
        <f t="shared" si="17"/>
        <v>33.5850401284109</v>
      </c>
    </row>
    <row r="340" ht="14" customHeight="1" spans="1:6">
      <c r="A340" t="s">
        <v>1732</v>
      </c>
      <c r="B340" s="66">
        <v>4176310</v>
      </c>
      <c r="C340" s="67">
        <f t="shared" si="15"/>
        <v>2983.07857142857</v>
      </c>
      <c r="D340">
        <v>234</v>
      </c>
      <c r="E340" s="68">
        <f t="shared" si="16"/>
        <v>17847.4786324786</v>
      </c>
      <c r="F340" s="69">
        <f t="shared" si="17"/>
        <v>12.748199023199</v>
      </c>
    </row>
    <row r="341" ht="14" customHeight="1" spans="1:6">
      <c r="A341" t="s">
        <v>1733</v>
      </c>
      <c r="B341" s="66">
        <v>4169682</v>
      </c>
      <c r="C341" s="67">
        <f t="shared" si="15"/>
        <v>2978.34428571429</v>
      </c>
      <c r="D341">
        <v>110</v>
      </c>
      <c r="E341" s="68">
        <f t="shared" si="16"/>
        <v>37906.2</v>
      </c>
      <c r="F341" s="69">
        <f t="shared" si="17"/>
        <v>27.0758571428571</v>
      </c>
    </row>
    <row r="342" ht="14" customHeight="1" spans="1:6">
      <c r="A342" t="s">
        <v>1734</v>
      </c>
      <c r="B342" s="66">
        <v>4168214</v>
      </c>
      <c r="C342" s="67">
        <f t="shared" si="15"/>
        <v>2977.29571428571</v>
      </c>
      <c r="D342">
        <v>238</v>
      </c>
      <c r="E342" s="68">
        <f t="shared" si="16"/>
        <v>17513.5042016807</v>
      </c>
      <c r="F342" s="69">
        <f t="shared" si="17"/>
        <v>12.5096458583433</v>
      </c>
    </row>
    <row r="343" ht="14" customHeight="1" spans="1:6">
      <c r="A343" t="s">
        <v>1735</v>
      </c>
      <c r="B343" s="66">
        <v>4155403</v>
      </c>
      <c r="C343" s="67">
        <f t="shared" si="15"/>
        <v>2968.145</v>
      </c>
      <c r="D343">
        <v>98</v>
      </c>
      <c r="E343" s="68">
        <f t="shared" si="16"/>
        <v>42402.0714285714</v>
      </c>
      <c r="F343" s="69">
        <f t="shared" si="17"/>
        <v>30.287193877551</v>
      </c>
    </row>
    <row r="344" ht="14" customHeight="1" spans="1:6">
      <c r="A344" t="s">
        <v>1736</v>
      </c>
      <c r="B344" s="66">
        <v>4150990</v>
      </c>
      <c r="C344" s="67">
        <f t="shared" si="15"/>
        <v>2964.99285714286</v>
      </c>
      <c r="D344">
        <v>126</v>
      </c>
      <c r="E344" s="68">
        <f t="shared" si="16"/>
        <v>32944.3650793651</v>
      </c>
      <c r="F344" s="69">
        <f t="shared" si="17"/>
        <v>23.5316893424036</v>
      </c>
    </row>
    <row r="345" ht="14" customHeight="1" spans="1:6">
      <c r="A345" t="s">
        <v>1737</v>
      </c>
      <c r="B345" s="66">
        <v>4133561</v>
      </c>
      <c r="C345" s="67">
        <f t="shared" si="15"/>
        <v>2952.54357142857</v>
      </c>
      <c r="D345">
        <v>123</v>
      </c>
      <c r="E345" s="68">
        <f t="shared" si="16"/>
        <v>33606.1869918699</v>
      </c>
      <c r="F345" s="69">
        <f t="shared" si="17"/>
        <v>24.0044192799071</v>
      </c>
    </row>
    <row r="346" ht="14" customHeight="1" spans="1:6">
      <c r="A346" t="s">
        <v>1738</v>
      </c>
      <c r="B346" s="66">
        <v>4113832</v>
      </c>
      <c r="C346" s="67">
        <f t="shared" si="15"/>
        <v>2938.45142857143</v>
      </c>
      <c r="D346">
        <v>86</v>
      </c>
      <c r="E346" s="68">
        <f t="shared" si="16"/>
        <v>47835.2558139535</v>
      </c>
      <c r="F346" s="69">
        <f t="shared" si="17"/>
        <v>34.1680398671096</v>
      </c>
    </row>
    <row r="347" ht="14" customHeight="1" spans="1:6">
      <c r="A347" t="s">
        <v>1739</v>
      </c>
      <c r="B347" s="66">
        <v>4097756</v>
      </c>
      <c r="C347" s="67">
        <f t="shared" si="15"/>
        <v>2926.96857142857</v>
      </c>
      <c r="D347">
        <v>91</v>
      </c>
      <c r="E347" s="68">
        <f t="shared" si="16"/>
        <v>45030.2857142857</v>
      </c>
      <c r="F347" s="69">
        <f t="shared" si="17"/>
        <v>32.1644897959184</v>
      </c>
    </row>
    <row r="348" ht="14" customHeight="1" spans="1:6">
      <c r="A348" t="s">
        <v>1740</v>
      </c>
      <c r="B348" s="66">
        <v>4092668</v>
      </c>
      <c r="C348" s="67">
        <f t="shared" si="15"/>
        <v>2923.33428571429</v>
      </c>
      <c r="D348">
        <v>319</v>
      </c>
      <c r="E348" s="68">
        <f t="shared" si="16"/>
        <v>12829.6802507837</v>
      </c>
      <c r="F348" s="69">
        <f t="shared" si="17"/>
        <v>9.16405732198836</v>
      </c>
    </row>
    <row r="349" ht="14" customHeight="1" spans="1:6">
      <c r="A349" t="s">
        <v>1741</v>
      </c>
      <c r="B349" s="66">
        <v>4076143</v>
      </c>
      <c r="C349" s="67">
        <f t="shared" si="15"/>
        <v>2911.53071428571</v>
      </c>
      <c r="D349">
        <v>108</v>
      </c>
      <c r="E349" s="68">
        <f t="shared" si="16"/>
        <v>37742.0648148148</v>
      </c>
      <c r="F349" s="69">
        <f t="shared" si="17"/>
        <v>26.9586177248677</v>
      </c>
    </row>
    <row r="350" ht="14" customHeight="1" spans="1:6">
      <c r="A350" t="s">
        <v>1742</v>
      </c>
      <c r="B350" s="66">
        <v>4069989</v>
      </c>
      <c r="C350" s="67">
        <f t="shared" si="15"/>
        <v>2907.135</v>
      </c>
      <c r="D350">
        <v>227</v>
      </c>
      <c r="E350" s="68">
        <f t="shared" si="16"/>
        <v>17929.4669603524</v>
      </c>
      <c r="F350" s="69">
        <f t="shared" si="17"/>
        <v>12.8067621145374</v>
      </c>
    </row>
    <row r="351" ht="14" customHeight="1" spans="1:6">
      <c r="A351" t="s">
        <v>1743</v>
      </c>
      <c r="B351" s="66">
        <v>4067909</v>
      </c>
      <c r="C351" s="67">
        <f t="shared" si="15"/>
        <v>2905.64928571429</v>
      </c>
      <c r="D351">
        <v>94</v>
      </c>
      <c r="E351" s="68">
        <f t="shared" si="16"/>
        <v>43275.6276595745</v>
      </c>
      <c r="F351" s="69">
        <f t="shared" si="17"/>
        <v>30.9111626139818</v>
      </c>
    </row>
    <row r="352" ht="14" customHeight="1" spans="1:6">
      <c r="A352" t="s">
        <v>1744</v>
      </c>
      <c r="B352" s="66">
        <v>4045662</v>
      </c>
      <c r="C352" s="67">
        <f t="shared" si="15"/>
        <v>2889.75857142857</v>
      </c>
      <c r="D352">
        <v>134</v>
      </c>
      <c r="E352" s="68">
        <f t="shared" si="16"/>
        <v>30191.5074626866</v>
      </c>
      <c r="F352" s="69">
        <f t="shared" si="17"/>
        <v>21.5653624733475</v>
      </c>
    </row>
    <row r="353" ht="14" customHeight="1" spans="1:6">
      <c r="A353" t="s">
        <v>1745</v>
      </c>
      <c r="B353" s="66">
        <v>4044781</v>
      </c>
      <c r="C353" s="67">
        <f t="shared" si="15"/>
        <v>2889.12928571429</v>
      </c>
      <c r="D353">
        <v>80</v>
      </c>
      <c r="E353" s="68">
        <f t="shared" si="16"/>
        <v>50559.7625</v>
      </c>
      <c r="F353" s="69">
        <f t="shared" si="17"/>
        <v>36.1141160714286</v>
      </c>
    </row>
    <row r="354" ht="14" customHeight="1" spans="1:6">
      <c r="A354" t="s">
        <v>1746</v>
      </c>
      <c r="B354" s="66">
        <v>4027863</v>
      </c>
      <c r="C354" s="67">
        <f t="shared" si="15"/>
        <v>2877.045</v>
      </c>
      <c r="D354">
        <v>73</v>
      </c>
      <c r="E354" s="68">
        <f t="shared" si="16"/>
        <v>55176.2054794521</v>
      </c>
      <c r="F354" s="69">
        <f t="shared" si="17"/>
        <v>39.4115753424658</v>
      </c>
    </row>
    <row r="355" ht="14" customHeight="1" spans="1:6">
      <c r="A355" t="s">
        <v>1747</v>
      </c>
      <c r="B355" s="66">
        <v>4023177</v>
      </c>
      <c r="C355" s="67">
        <f t="shared" si="15"/>
        <v>2873.69785714286</v>
      </c>
      <c r="D355">
        <v>100</v>
      </c>
      <c r="E355" s="68">
        <f t="shared" si="16"/>
        <v>40231.77</v>
      </c>
      <c r="F355" s="69">
        <f t="shared" si="17"/>
        <v>28.7369785714286</v>
      </c>
    </row>
    <row r="356" ht="14" customHeight="1" spans="1:6">
      <c r="A356" t="s">
        <v>1748</v>
      </c>
      <c r="B356" s="66">
        <v>4021005</v>
      </c>
      <c r="C356" s="67">
        <f t="shared" si="15"/>
        <v>2872.14642857143</v>
      </c>
      <c r="D356">
        <v>89</v>
      </c>
      <c r="E356" s="68">
        <f t="shared" si="16"/>
        <v>45179.8314606742</v>
      </c>
      <c r="F356" s="69">
        <f t="shared" si="17"/>
        <v>32.2713081861958</v>
      </c>
    </row>
    <row r="357" ht="14" customHeight="1" spans="1:6">
      <c r="A357" t="s">
        <v>1749</v>
      </c>
      <c r="B357" s="66">
        <v>4009831</v>
      </c>
      <c r="C357" s="67">
        <f t="shared" si="15"/>
        <v>2864.165</v>
      </c>
      <c r="D357">
        <v>153</v>
      </c>
      <c r="E357" s="68">
        <f t="shared" si="16"/>
        <v>26208.045751634</v>
      </c>
      <c r="F357" s="69">
        <f t="shared" si="17"/>
        <v>18.7200326797386</v>
      </c>
    </row>
    <row r="358" ht="14" customHeight="1" spans="1:6">
      <c r="A358" t="s">
        <v>1750</v>
      </c>
      <c r="B358" s="66">
        <v>3980105</v>
      </c>
      <c r="C358" s="67">
        <f t="shared" si="15"/>
        <v>2842.93214285714</v>
      </c>
      <c r="D358">
        <v>101</v>
      </c>
      <c r="E358" s="68">
        <f t="shared" si="16"/>
        <v>39406.9801980198</v>
      </c>
      <c r="F358" s="69">
        <f t="shared" si="17"/>
        <v>28.1478429985856</v>
      </c>
    </row>
    <row r="359" ht="14" customHeight="1" spans="1:6">
      <c r="A359" t="s">
        <v>1751</v>
      </c>
      <c r="B359" s="66">
        <v>3978809</v>
      </c>
      <c r="C359" s="67">
        <f t="shared" si="15"/>
        <v>2842.00642857143</v>
      </c>
      <c r="D359">
        <v>164</v>
      </c>
      <c r="E359" s="68">
        <f t="shared" si="16"/>
        <v>24261.0304878049</v>
      </c>
      <c r="F359" s="69">
        <f t="shared" si="17"/>
        <v>17.3293074912892</v>
      </c>
    </row>
    <row r="360" ht="14" customHeight="1" spans="1:6">
      <c r="A360" t="s">
        <v>1752</v>
      </c>
      <c r="B360" s="66">
        <v>3925234</v>
      </c>
      <c r="C360" s="67">
        <f t="shared" si="15"/>
        <v>2803.73857142857</v>
      </c>
      <c r="D360">
        <v>104</v>
      </c>
      <c r="E360" s="68">
        <f t="shared" si="16"/>
        <v>37742.6346153846</v>
      </c>
      <c r="F360" s="69">
        <f t="shared" si="17"/>
        <v>26.9590247252747</v>
      </c>
    </row>
    <row r="361" ht="14" customHeight="1" spans="1:6">
      <c r="A361" t="s">
        <v>1753</v>
      </c>
      <c r="B361" s="66">
        <v>3912159</v>
      </c>
      <c r="C361" s="67">
        <f t="shared" si="15"/>
        <v>2794.39928571429</v>
      </c>
      <c r="D361">
        <v>230</v>
      </c>
      <c r="E361" s="68">
        <f t="shared" si="16"/>
        <v>17009.3869565217</v>
      </c>
      <c r="F361" s="69">
        <f t="shared" si="17"/>
        <v>12.1495621118012</v>
      </c>
    </row>
    <row r="362" ht="14" customHeight="1" spans="1:6">
      <c r="A362" t="s">
        <v>1754</v>
      </c>
      <c r="B362" s="66">
        <v>3887415</v>
      </c>
      <c r="C362" s="67">
        <f t="shared" si="15"/>
        <v>2776.725</v>
      </c>
      <c r="D362">
        <v>65</v>
      </c>
      <c r="E362" s="68">
        <f t="shared" si="16"/>
        <v>59806.3846153846</v>
      </c>
      <c r="F362" s="69">
        <f t="shared" si="17"/>
        <v>42.7188461538462</v>
      </c>
    </row>
    <row r="363" ht="14" customHeight="1" spans="1:6">
      <c r="A363" t="s">
        <v>1755</v>
      </c>
      <c r="B363" s="66">
        <v>3872748</v>
      </c>
      <c r="C363" s="67">
        <f t="shared" si="15"/>
        <v>2766.24857142857</v>
      </c>
      <c r="D363">
        <v>72</v>
      </c>
      <c r="E363" s="68">
        <f t="shared" si="16"/>
        <v>53788.1666666667</v>
      </c>
      <c r="F363" s="69">
        <f t="shared" si="17"/>
        <v>38.420119047619</v>
      </c>
    </row>
    <row r="364" ht="14" customHeight="1" spans="1:6">
      <c r="A364" t="s">
        <v>1756</v>
      </c>
      <c r="B364" s="66">
        <v>3848106</v>
      </c>
      <c r="C364" s="67">
        <f t="shared" si="15"/>
        <v>2748.64714285714</v>
      </c>
      <c r="D364">
        <v>81</v>
      </c>
      <c r="E364" s="68">
        <f t="shared" si="16"/>
        <v>47507.4814814815</v>
      </c>
      <c r="F364" s="69">
        <f t="shared" si="17"/>
        <v>33.9339153439153</v>
      </c>
    </row>
    <row r="365" ht="14" customHeight="1" spans="1:6">
      <c r="A365" t="s">
        <v>1757</v>
      </c>
      <c r="B365" s="66">
        <v>3833080</v>
      </c>
      <c r="C365" s="67">
        <f t="shared" si="15"/>
        <v>2737.91428571429</v>
      </c>
      <c r="D365">
        <v>92</v>
      </c>
      <c r="E365" s="68">
        <f t="shared" si="16"/>
        <v>41663.9130434783</v>
      </c>
      <c r="F365" s="69">
        <f t="shared" si="17"/>
        <v>29.7599378881988</v>
      </c>
    </row>
    <row r="366" ht="14" customHeight="1" spans="1:6">
      <c r="A366" t="s">
        <v>1758</v>
      </c>
      <c r="B366" s="66">
        <v>3830662</v>
      </c>
      <c r="C366" s="67">
        <f t="shared" si="15"/>
        <v>2736.18714285714</v>
      </c>
      <c r="D366">
        <v>98</v>
      </c>
      <c r="E366" s="68">
        <f t="shared" si="16"/>
        <v>39088.387755102</v>
      </c>
      <c r="F366" s="69">
        <f t="shared" si="17"/>
        <v>27.92027696793</v>
      </c>
    </row>
    <row r="367" ht="14" customHeight="1" spans="1:6">
      <c r="A367" t="s">
        <v>1759</v>
      </c>
      <c r="B367" s="66">
        <v>3824159</v>
      </c>
      <c r="C367" s="67">
        <f t="shared" si="15"/>
        <v>2731.54214285714</v>
      </c>
      <c r="D367">
        <v>171</v>
      </c>
      <c r="E367" s="68">
        <f t="shared" si="16"/>
        <v>22363.5029239766</v>
      </c>
      <c r="F367" s="69">
        <f t="shared" si="17"/>
        <v>15.9739306599833</v>
      </c>
    </row>
    <row r="368" ht="14" customHeight="1" spans="1:6">
      <c r="A368" t="s">
        <v>1760</v>
      </c>
      <c r="B368" s="66">
        <v>3822682</v>
      </c>
      <c r="C368" s="67">
        <f t="shared" si="15"/>
        <v>2730.48714285714</v>
      </c>
      <c r="D368">
        <v>65</v>
      </c>
      <c r="E368" s="68">
        <f t="shared" si="16"/>
        <v>58810.4923076923</v>
      </c>
      <c r="F368" s="69">
        <f t="shared" si="17"/>
        <v>42.0074945054945</v>
      </c>
    </row>
    <row r="369" ht="14" customHeight="1" spans="1:6">
      <c r="A369" t="s">
        <v>1761</v>
      </c>
      <c r="B369" s="66">
        <v>3818456</v>
      </c>
      <c r="C369" s="67">
        <f t="shared" si="15"/>
        <v>2727.46857142857</v>
      </c>
      <c r="D369">
        <v>152</v>
      </c>
      <c r="E369" s="68">
        <f t="shared" si="16"/>
        <v>25121.4210526316</v>
      </c>
      <c r="F369" s="69">
        <f t="shared" si="17"/>
        <v>17.9438721804511</v>
      </c>
    </row>
    <row r="370" ht="14" customHeight="1" spans="1:6">
      <c r="A370" t="s">
        <v>1762</v>
      </c>
      <c r="B370" s="66">
        <v>3789434</v>
      </c>
      <c r="C370" s="67">
        <f t="shared" si="15"/>
        <v>2706.73857142857</v>
      </c>
      <c r="D370">
        <v>100</v>
      </c>
      <c r="E370" s="68">
        <f t="shared" si="16"/>
        <v>37894.34</v>
      </c>
      <c r="F370" s="69">
        <f t="shared" si="17"/>
        <v>27.0673857142857</v>
      </c>
    </row>
    <row r="371" ht="14" customHeight="1" spans="1:6">
      <c r="A371" t="s">
        <v>1763</v>
      </c>
      <c r="B371" s="66">
        <v>3766097</v>
      </c>
      <c r="C371" s="67">
        <f t="shared" si="15"/>
        <v>2690.06928571429</v>
      </c>
      <c r="D371">
        <v>64</v>
      </c>
      <c r="E371" s="68">
        <f t="shared" si="16"/>
        <v>58845.265625</v>
      </c>
      <c r="F371" s="69">
        <f t="shared" si="17"/>
        <v>42.0323325892857</v>
      </c>
    </row>
    <row r="372" ht="14" customHeight="1" spans="1:6">
      <c r="A372" t="s">
        <v>1764</v>
      </c>
      <c r="B372" s="66">
        <v>3752235</v>
      </c>
      <c r="C372" s="67">
        <f t="shared" si="15"/>
        <v>2680.16785714286</v>
      </c>
      <c r="D372">
        <v>102</v>
      </c>
      <c r="E372" s="68">
        <f t="shared" si="16"/>
        <v>36786.6176470588</v>
      </c>
      <c r="F372" s="69">
        <f t="shared" si="17"/>
        <v>26.2761554621849</v>
      </c>
    </row>
    <row r="373" ht="14" customHeight="1" spans="1:6">
      <c r="A373" t="s">
        <v>1765</v>
      </c>
      <c r="B373" s="66">
        <v>3745217</v>
      </c>
      <c r="C373" s="67">
        <f t="shared" si="15"/>
        <v>2675.155</v>
      </c>
      <c r="D373">
        <v>127</v>
      </c>
      <c r="E373" s="68">
        <f t="shared" si="16"/>
        <v>29489.8976377953</v>
      </c>
      <c r="F373" s="69">
        <f t="shared" si="17"/>
        <v>21.0642125984252</v>
      </c>
    </row>
    <row r="374" ht="14" customHeight="1" spans="1:6">
      <c r="A374" t="s">
        <v>1766</v>
      </c>
      <c r="B374" s="66">
        <v>3719645</v>
      </c>
      <c r="C374" s="67">
        <f t="shared" si="15"/>
        <v>2656.88928571429</v>
      </c>
      <c r="D374">
        <v>85</v>
      </c>
      <c r="E374" s="68">
        <f t="shared" si="16"/>
        <v>43760.5294117647</v>
      </c>
      <c r="F374" s="69">
        <f t="shared" si="17"/>
        <v>31.2575210084034</v>
      </c>
    </row>
    <row r="375" ht="14" customHeight="1" spans="1:6">
      <c r="A375" t="s">
        <v>1767</v>
      </c>
      <c r="B375" s="66">
        <v>3717210</v>
      </c>
      <c r="C375" s="67">
        <f t="shared" si="15"/>
        <v>2655.15</v>
      </c>
      <c r="D375">
        <v>67</v>
      </c>
      <c r="E375" s="68">
        <f t="shared" si="16"/>
        <v>55480.7462686567</v>
      </c>
      <c r="F375" s="69">
        <f t="shared" si="17"/>
        <v>39.6291044776119</v>
      </c>
    </row>
    <row r="376" ht="14" customHeight="1" spans="1:6">
      <c r="A376" t="s">
        <v>1768</v>
      </c>
      <c r="B376" s="66">
        <v>3708632</v>
      </c>
      <c r="C376" s="67">
        <f t="shared" si="15"/>
        <v>2649.02285714286</v>
      </c>
      <c r="D376">
        <v>180</v>
      </c>
      <c r="E376" s="68">
        <f t="shared" si="16"/>
        <v>20603.5111111111</v>
      </c>
      <c r="F376" s="69">
        <f t="shared" si="17"/>
        <v>14.7167936507937</v>
      </c>
    </row>
    <row r="377" ht="14" customHeight="1" spans="1:6">
      <c r="A377" t="s">
        <v>1769</v>
      </c>
      <c r="B377" s="66">
        <v>3699144</v>
      </c>
      <c r="C377" s="67">
        <f t="shared" si="15"/>
        <v>2642.24571428571</v>
      </c>
      <c r="D377">
        <v>90</v>
      </c>
      <c r="E377" s="68">
        <f t="shared" si="16"/>
        <v>41101.6</v>
      </c>
      <c r="F377" s="69">
        <f t="shared" si="17"/>
        <v>29.3582857142857</v>
      </c>
    </row>
    <row r="378" ht="14" customHeight="1" spans="1:6">
      <c r="A378" t="s">
        <v>1770</v>
      </c>
      <c r="B378" s="66">
        <v>3681952</v>
      </c>
      <c r="C378" s="67">
        <f t="shared" si="15"/>
        <v>2629.96571428571</v>
      </c>
      <c r="D378">
        <v>63</v>
      </c>
      <c r="E378" s="68">
        <f t="shared" si="16"/>
        <v>58443.6825396825</v>
      </c>
      <c r="F378" s="69">
        <f t="shared" si="17"/>
        <v>41.7454875283447</v>
      </c>
    </row>
    <row r="379" ht="14" customHeight="1" spans="1:6">
      <c r="A379" t="s">
        <v>1771</v>
      </c>
      <c r="B379" s="66">
        <v>3677006</v>
      </c>
      <c r="C379" s="67">
        <f t="shared" si="15"/>
        <v>2626.43285714286</v>
      </c>
      <c r="D379">
        <v>175</v>
      </c>
      <c r="E379" s="68">
        <f t="shared" si="16"/>
        <v>21011.4628571429</v>
      </c>
      <c r="F379" s="69">
        <f t="shared" si="17"/>
        <v>15.008187755102</v>
      </c>
    </row>
    <row r="380" ht="14" customHeight="1" spans="1:6">
      <c r="A380" t="s">
        <v>1772</v>
      </c>
      <c r="B380" s="66">
        <v>3672244</v>
      </c>
      <c r="C380" s="67">
        <f t="shared" si="15"/>
        <v>2623.03142857143</v>
      </c>
      <c r="D380">
        <v>91</v>
      </c>
      <c r="E380" s="68">
        <f t="shared" si="16"/>
        <v>40354.3296703297</v>
      </c>
      <c r="F380" s="69">
        <f t="shared" si="17"/>
        <v>28.8245211930926</v>
      </c>
    </row>
    <row r="381" ht="14" customHeight="1" spans="1:6">
      <c r="A381" t="s">
        <v>1773</v>
      </c>
      <c r="B381" s="66">
        <v>3670176</v>
      </c>
      <c r="C381" s="67">
        <f t="shared" si="15"/>
        <v>2621.55428571429</v>
      </c>
      <c r="D381">
        <v>158</v>
      </c>
      <c r="E381" s="68">
        <f t="shared" si="16"/>
        <v>23228.9620253165</v>
      </c>
      <c r="F381" s="69">
        <f t="shared" si="17"/>
        <v>16.5921157323689</v>
      </c>
    </row>
    <row r="382" ht="14" customHeight="1" spans="1:6">
      <c r="A382" t="s">
        <v>1774</v>
      </c>
      <c r="B382" s="66">
        <v>3664803</v>
      </c>
      <c r="C382" s="67">
        <f t="shared" si="15"/>
        <v>2617.71642857143</v>
      </c>
      <c r="D382">
        <v>69</v>
      </c>
      <c r="E382" s="68">
        <f t="shared" si="16"/>
        <v>53113.0869565217</v>
      </c>
      <c r="F382" s="69">
        <f t="shared" si="17"/>
        <v>37.9379192546584</v>
      </c>
    </row>
    <row r="383" ht="14" customHeight="1" spans="1:6">
      <c r="A383" t="s">
        <v>1775</v>
      </c>
      <c r="B383" s="66">
        <v>3663632</v>
      </c>
      <c r="C383" s="67">
        <f t="shared" si="15"/>
        <v>2616.88</v>
      </c>
      <c r="D383">
        <v>88</v>
      </c>
      <c r="E383" s="68">
        <f t="shared" si="16"/>
        <v>41632.1818181818</v>
      </c>
      <c r="F383" s="69">
        <f t="shared" si="17"/>
        <v>29.7372727272727</v>
      </c>
    </row>
    <row r="384" ht="14" customHeight="1" spans="1:6">
      <c r="A384" t="s">
        <v>1776</v>
      </c>
      <c r="B384" s="66">
        <v>3641100</v>
      </c>
      <c r="C384" s="67">
        <f t="shared" si="15"/>
        <v>2600.78571428571</v>
      </c>
      <c r="D384">
        <v>177</v>
      </c>
      <c r="E384" s="68">
        <f t="shared" si="16"/>
        <v>20571.186440678</v>
      </c>
      <c r="F384" s="69">
        <f t="shared" si="17"/>
        <v>14.6937046004843</v>
      </c>
    </row>
    <row r="385" ht="14" customHeight="1" spans="1:6">
      <c r="A385" t="s">
        <v>1777</v>
      </c>
      <c r="B385" s="66">
        <v>3640698</v>
      </c>
      <c r="C385" s="67">
        <f t="shared" si="15"/>
        <v>2600.49857142857</v>
      </c>
      <c r="D385">
        <v>170</v>
      </c>
      <c r="E385" s="68">
        <f t="shared" si="16"/>
        <v>21415.8705882353</v>
      </c>
      <c r="F385" s="69">
        <f t="shared" si="17"/>
        <v>15.2970504201681</v>
      </c>
    </row>
    <row r="386" ht="14" customHeight="1" spans="1:6">
      <c r="A386" t="s">
        <v>1778</v>
      </c>
      <c r="B386" s="66">
        <v>3627837</v>
      </c>
      <c r="C386" s="67">
        <f t="shared" ref="C386:C449" si="18">B386/1400</f>
        <v>2591.31214285714</v>
      </c>
      <c r="D386">
        <v>92</v>
      </c>
      <c r="E386" s="68">
        <f t="shared" ref="E386:E449" si="19">B386/D386</f>
        <v>39433.0108695652</v>
      </c>
      <c r="F386" s="69">
        <f t="shared" ref="F386:F449" si="20">E386/1400</f>
        <v>28.1664363354037</v>
      </c>
    </row>
    <row r="387" ht="14" customHeight="1" spans="1:6">
      <c r="A387" t="s">
        <v>1779</v>
      </c>
      <c r="B387" s="66">
        <v>3623803</v>
      </c>
      <c r="C387" s="67">
        <f t="shared" si="18"/>
        <v>2588.43071428571</v>
      </c>
      <c r="D387">
        <v>84</v>
      </c>
      <c r="E387" s="68">
        <f t="shared" si="19"/>
        <v>43140.5119047619</v>
      </c>
      <c r="F387" s="69">
        <f t="shared" si="20"/>
        <v>30.8146513605442</v>
      </c>
    </row>
    <row r="388" ht="14" customHeight="1" spans="1:6">
      <c r="A388" t="s">
        <v>1780</v>
      </c>
      <c r="B388" s="66">
        <v>3607463</v>
      </c>
      <c r="C388" s="67">
        <f t="shared" si="18"/>
        <v>2576.75928571429</v>
      </c>
      <c r="D388">
        <v>126</v>
      </c>
      <c r="E388" s="68">
        <f t="shared" si="19"/>
        <v>28630.6587301587</v>
      </c>
      <c r="F388" s="69">
        <f t="shared" si="20"/>
        <v>20.450470521542</v>
      </c>
    </row>
    <row r="389" ht="14" customHeight="1" spans="1:6">
      <c r="A389" t="s">
        <v>1781</v>
      </c>
      <c r="B389" s="66">
        <v>3604219</v>
      </c>
      <c r="C389" s="67">
        <f t="shared" si="18"/>
        <v>2574.44214285714</v>
      </c>
      <c r="D389">
        <v>83</v>
      </c>
      <c r="E389" s="68">
        <f t="shared" si="19"/>
        <v>43424.3253012048</v>
      </c>
      <c r="F389" s="69">
        <f t="shared" si="20"/>
        <v>31.0173752151463</v>
      </c>
    </row>
    <row r="390" ht="14" customHeight="1" spans="1:6">
      <c r="A390" t="s">
        <v>1782</v>
      </c>
      <c r="B390" s="66">
        <v>3581129</v>
      </c>
      <c r="C390" s="67">
        <f t="shared" si="18"/>
        <v>2557.94928571429</v>
      </c>
      <c r="D390">
        <v>163</v>
      </c>
      <c r="E390" s="68">
        <f t="shared" si="19"/>
        <v>21970.1165644172</v>
      </c>
      <c r="F390" s="69">
        <f t="shared" si="20"/>
        <v>15.6929404031551</v>
      </c>
    </row>
    <row r="391" ht="14" customHeight="1" spans="1:6">
      <c r="A391" t="s">
        <v>1783</v>
      </c>
      <c r="B391" s="66">
        <v>3539962</v>
      </c>
      <c r="C391" s="67">
        <f t="shared" si="18"/>
        <v>2528.54428571429</v>
      </c>
      <c r="D391">
        <v>67</v>
      </c>
      <c r="E391" s="68">
        <f t="shared" si="19"/>
        <v>52835.2537313433</v>
      </c>
      <c r="F391" s="69">
        <f t="shared" si="20"/>
        <v>37.7394669509595</v>
      </c>
    </row>
    <row r="392" ht="14" customHeight="1" spans="1:6">
      <c r="A392" t="s">
        <v>1784</v>
      </c>
      <c r="B392" s="66">
        <v>3521578</v>
      </c>
      <c r="C392" s="67">
        <f t="shared" si="18"/>
        <v>2515.41285714286</v>
      </c>
      <c r="D392">
        <v>168</v>
      </c>
      <c r="E392" s="68">
        <f t="shared" si="19"/>
        <v>20961.7738095238</v>
      </c>
      <c r="F392" s="69">
        <f t="shared" si="20"/>
        <v>14.9726955782313</v>
      </c>
    </row>
    <row r="393" ht="14" customHeight="1" spans="1:6">
      <c r="A393" t="s">
        <v>1785</v>
      </c>
      <c r="B393" s="66">
        <v>3521181</v>
      </c>
      <c r="C393" s="67">
        <f t="shared" si="18"/>
        <v>2515.12928571429</v>
      </c>
      <c r="D393">
        <v>195</v>
      </c>
      <c r="E393" s="68">
        <f t="shared" si="19"/>
        <v>18057.3384615385</v>
      </c>
      <c r="F393" s="69">
        <f t="shared" si="20"/>
        <v>12.8980989010989</v>
      </c>
    </row>
    <row r="394" ht="14" customHeight="1" spans="1:6">
      <c r="A394" t="s">
        <v>1786</v>
      </c>
      <c r="B394" s="66">
        <v>3517642</v>
      </c>
      <c r="C394" s="67">
        <f t="shared" si="18"/>
        <v>2512.60142857143</v>
      </c>
      <c r="D394">
        <v>256</v>
      </c>
      <c r="E394" s="68">
        <f t="shared" si="19"/>
        <v>13740.7890625</v>
      </c>
      <c r="F394" s="69">
        <f t="shared" si="20"/>
        <v>9.81484933035714</v>
      </c>
    </row>
    <row r="395" ht="14" customHeight="1" spans="1:6">
      <c r="A395" t="s">
        <v>1787</v>
      </c>
      <c r="B395" s="66">
        <v>3512333</v>
      </c>
      <c r="C395" s="67">
        <f t="shared" si="18"/>
        <v>2508.80928571429</v>
      </c>
      <c r="D395">
        <v>69</v>
      </c>
      <c r="E395" s="68">
        <f t="shared" si="19"/>
        <v>50903.3768115942</v>
      </c>
      <c r="F395" s="69">
        <f t="shared" si="20"/>
        <v>36.3595548654244</v>
      </c>
    </row>
    <row r="396" ht="14" customHeight="1" spans="1:6">
      <c r="A396" t="s">
        <v>1788</v>
      </c>
      <c r="B396" s="66">
        <v>3511833</v>
      </c>
      <c r="C396" s="67">
        <f t="shared" si="18"/>
        <v>2508.45214285714</v>
      </c>
      <c r="D396">
        <v>82</v>
      </c>
      <c r="E396" s="68">
        <f t="shared" si="19"/>
        <v>42827.2317073171</v>
      </c>
      <c r="F396" s="69">
        <f t="shared" si="20"/>
        <v>30.5908797909408</v>
      </c>
    </row>
    <row r="397" ht="14" customHeight="1" spans="1:6">
      <c r="A397" t="s">
        <v>1789</v>
      </c>
      <c r="B397" s="66">
        <v>3496794</v>
      </c>
      <c r="C397" s="67">
        <f t="shared" si="18"/>
        <v>2497.71</v>
      </c>
      <c r="D397">
        <v>125</v>
      </c>
      <c r="E397" s="68">
        <f t="shared" si="19"/>
        <v>27974.352</v>
      </c>
      <c r="F397" s="69">
        <f t="shared" si="20"/>
        <v>19.98168</v>
      </c>
    </row>
    <row r="398" ht="14" customHeight="1" spans="1:6">
      <c r="A398" t="s">
        <v>1790</v>
      </c>
      <c r="B398" s="66">
        <v>3495498</v>
      </c>
      <c r="C398" s="67">
        <f t="shared" si="18"/>
        <v>2496.78428571429</v>
      </c>
      <c r="D398">
        <v>62</v>
      </c>
      <c r="E398" s="68">
        <f t="shared" si="19"/>
        <v>56379</v>
      </c>
      <c r="F398" s="69">
        <f t="shared" si="20"/>
        <v>40.2707142857143</v>
      </c>
    </row>
    <row r="399" ht="14" customHeight="1" spans="1:6">
      <c r="A399" t="s">
        <v>1791</v>
      </c>
      <c r="B399" s="66">
        <v>3475774</v>
      </c>
      <c r="C399" s="67">
        <f t="shared" si="18"/>
        <v>2482.69571428571</v>
      </c>
      <c r="D399">
        <v>54</v>
      </c>
      <c r="E399" s="68">
        <f t="shared" si="19"/>
        <v>64366.1851851852</v>
      </c>
      <c r="F399" s="69">
        <f t="shared" si="20"/>
        <v>45.9758465608466</v>
      </c>
    </row>
    <row r="400" ht="14" customHeight="1" spans="1:6">
      <c r="A400" t="s">
        <v>1792</v>
      </c>
      <c r="B400" s="66">
        <v>3456759</v>
      </c>
      <c r="C400" s="67">
        <f t="shared" si="18"/>
        <v>2469.11357142857</v>
      </c>
      <c r="D400">
        <v>63</v>
      </c>
      <c r="E400" s="68">
        <f t="shared" si="19"/>
        <v>54869.1904761905</v>
      </c>
      <c r="F400" s="69">
        <f t="shared" si="20"/>
        <v>39.1922789115646</v>
      </c>
    </row>
    <row r="401" ht="14" customHeight="1" spans="1:6">
      <c r="A401" t="s">
        <v>1793</v>
      </c>
      <c r="B401" s="66">
        <v>3456493</v>
      </c>
      <c r="C401" s="67">
        <f t="shared" si="18"/>
        <v>2468.92357142857</v>
      </c>
      <c r="D401">
        <v>87</v>
      </c>
      <c r="E401" s="68">
        <f t="shared" si="19"/>
        <v>39729.8045977011</v>
      </c>
      <c r="F401" s="69">
        <f t="shared" si="20"/>
        <v>28.3784318555008</v>
      </c>
    </row>
    <row r="402" ht="14" customHeight="1" spans="1:6">
      <c r="A402" t="s">
        <v>1794</v>
      </c>
      <c r="B402" s="66">
        <v>3452796</v>
      </c>
      <c r="C402" s="67">
        <f t="shared" si="18"/>
        <v>2466.28285714286</v>
      </c>
      <c r="D402">
        <v>89</v>
      </c>
      <c r="E402" s="68">
        <f t="shared" si="19"/>
        <v>38795.4606741573</v>
      </c>
      <c r="F402" s="69">
        <f t="shared" si="20"/>
        <v>27.7110433386838</v>
      </c>
    </row>
    <row r="403" ht="14" customHeight="1" spans="1:6">
      <c r="A403" t="s">
        <v>1795</v>
      </c>
      <c r="B403" s="66">
        <v>3450067</v>
      </c>
      <c r="C403" s="67">
        <f t="shared" si="18"/>
        <v>2464.33357142857</v>
      </c>
      <c r="D403">
        <v>131</v>
      </c>
      <c r="E403" s="68">
        <f t="shared" si="19"/>
        <v>26336.3893129771</v>
      </c>
      <c r="F403" s="69">
        <f t="shared" si="20"/>
        <v>18.8117066521265</v>
      </c>
    </row>
    <row r="404" ht="14" customHeight="1" spans="1:6">
      <c r="A404" t="s">
        <v>1796</v>
      </c>
      <c r="B404" s="66">
        <v>3445376</v>
      </c>
      <c r="C404" s="67">
        <f t="shared" si="18"/>
        <v>2460.98285714286</v>
      </c>
      <c r="D404">
        <v>141</v>
      </c>
      <c r="E404" s="68">
        <f t="shared" si="19"/>
        <v>24435.2907801418</v>
      </c>
      <c r="F404" s="69">
        <f t="shared" si="20"/>
        <v>17.4537791286727</v>
      </c>
    </row>
    <row r="405" ht="14" customHeight="1" spans="1:6">
      <c r="A405" t="s">
        <v>1797</v>
      </c>
      <c r="B405" s="66">
        <v>3429220</v>
      </c>
      <c r="C405" s="67">
        <f t="shared" si="18"/>
        <v>2449.44285714286</v>
      </c>
      <c r="D405">
        <v>92</v>
      </c>
      <c r="E405" s="68">
        <f t="shared" si="19"/>
        <v>37274.1304347826</v>
      </c>
      <c r="F405" s="69">
        <f t="shared" si="20"/>
        <v>26.6243788819876</v>
      </c>
    </row>
    <row r="406" ht="14" customHeight="1" spans="1:6">
      <c r="A406" t="s">
        <v>1798</v>
      </c>
      <c r="B406" s="66">
        <v>3418797</v>
      </c>
      <c r="C406" s="67">
        <f t="shared" si="18"/>
        <v>2441.99785714286</v>
      </c>
      <c r="D406">
        <v>69</v>
      </c>
      <c r="E406" s="68">
        <f t="shared" si="19"/>
        <v>49547.7826086957</v>
      </c>
      <c r="F406" s="69">
        <f t="shared" si="20"/>
        <v>35.3912732919255</v>
      </c>
    </row>
    <row r="407" ht="14" customHeight="1" spans="1:6">
      <c r="A407" t="s">
        <v>1799</v>
      </c>
      <c r="B407" s="66">
        <v>3410893</v>
      </c>
      <c r="C407" s="67">
        <f t="shared" si="18"/>
        <v>2436.35214285714</v>
      </c>
      <c r="D407">
        <v>139</v>
      </c>
      <c r="E407" s="68">
        <f t="shared" si="19"/>
        <v>24538.7985611511</v>
      </c>
      <c r="F407" s="69">
        <f t="shared" si="20"/>
        <v>17.5277132579651</v>
      </c>
    </row>
    <row r="408" ht="14" customHeight="1" spans="1:6">
      <c r="A408" t="s">
        <v>1800</v>
      </c>
      <c r="B408" s="66">
        <v>3393310</v>
      </c>
      <c r="C408" s="67">
        <f t="shared" si="18"/>
        <v>2423.79285714286</v>
      </c>
      <c r="D408">
        <v>38</v>
      </c>
      <c r="E408" s="68">
        <f t="shared" si="19"/>
        <v>89297.6315789474</v>
      </c>
      <c r="F408" s="69">
        <f t="shared" si="20"/>
        <v>63.784022556391</v>
      </c>
    </row>
    <row r="409" ht="14" customHeight="1" spans="1:6">
      <c r="A409" t="s">
        <v>1801</v>
      </c>
      <c r="B409" s="66">
        <v>3391072</v>
      </c>
      <c r="C409" s="67">
        <f t="shared" si="18"/>
        <v>2422.19428571429</v>
      </c>
      <c r="D409">
        <v>52</v>
      </c>
      <c r="E409" s="68">
        <f t="shared" si="19"/>
        <v>65212.9230769231</v>
      </c>
      <c r="F409" s="69">
        <f t="shared" si="20"/>
        <v>46.5806593406593</v>
      </c>
    </row>
    <row r="410" ht="14" customHeight="1" spans="1:6">
      <c r="A410" t="s">
        <v>1802</v>
      </c>
      <c r="B410" s="66">
        <v>3389632</v>
      </c>
      <c r="C410" s="67">
        <f t="shared" si="18"/>
        <v>2421.16571428571</v>
      </c>
      <c r="D410">
        <v>80</v>
      </c>
      <c r="E410" s="68">
        <f t="shared" si="19"/>
        <v>42370.4</v>
      </c>
      <c r="F410" s="69">
        <f t="shared" si="20"/>
        <v>30.2645714285714</v>
      </c>
    </row>
    <row r="411" ht="14" customHeight="1" spans="1:6">
      <c r="A411" t="s">
        <v>1803</v>
      </c>
      <c r="B411" s="66">
        <v>3388647</v>
      </c>
      <c r="C411" s="67">
        <f t="shared" si="18"/>
        <v>2420.46214285714</v>
      </c>
      <c r="D411">
        <v>135</v>
      </c>
      <c r="E411" s="68">
        <f t="shared" si="19"/>
        <v>25101.0888888889</v>
      </c>
      <c r="F411" s="69">
        <f t="shared" si="20"/>
        <v>17.9293492063492</v>
      </c>
    </row>
    <row r="412" ht="14" customHeight="1" spans="1:6">
      <c r="A412" t="s">
        <v>1804</v>
      </c>
      <c r="B412" s="66">
        <v>3382811</v>
      </c>
      <c r="C412" s="67">
        <f t="shared" si="18"/>
        <v>2416.29357142857</v>
      </c>
      <c r="D412">
        <v>74</v>
      </c>
      <c r="E412" s="68">
        <f t="shared" si="19"/>
        <v>45713.6621621622</v>
      </c>
      <c r="F412" s="69">
        <f t="shared" si="20"/>
        <v>32.6526158301158</v>
      </c>
    </row>
    <row r="413" ht="14" customHeight="1" spans="1:6">
      <c r="A413" t="s">
        <v>1805</v>
      </c>
      <c r="B413" s="66">
        <v>3370029</v>
      </c>
      <c r="C413" s="67">
        <f t="shared" si="18"/>
        <v>2407.16357142857</v>
      </c>
      <c r="D413">
        <v>220</v>
      </c>
      <c r="E413" s="68">
        <f t="shared" si="19"/>
        <v>15318.3136363636</v>
      </c>
      <c r="F413" s="69">
        <f t="shared" si="20"/>
        <v>10.9416525974026</v>
      </c>
    </row>
    <row r="414" ht="14" customHeight="1" spans="1:6">
      <c r="A414" t="s">
        <v>1806</v>
      </c>
      <c r="B414" s="66">
        <v>3369523</v>
      </c>
      <c r="C414" s="67">
        <f t="shared" si="18"/>
        <v>2406.80214285714</v>
      </c>
      <c r="D414">
        <v>109</v>
      </c>
      <c r="E414" s="68">
        <f t="shared" si="19"/>
        <v>30913.0550458716</v>
      </c>
      <c r="F414" s="69">
        <f t="shared" si="20"/>
        <v>22.080753604194</v>
      </c>
    </row>
    <row r="415" ht="14" customHeight="1" spans="1:6">
      <c r="A415" t="s">
        <v>1807</v>
      </c>
      <c r="B415" s="66">
        <v>3365106</v>
      </c>
      <c r="C415" s="67">
        <f t="shared" si="18"/>
        <v>2403.64714285714</v>
      </c>
      <c r="D415">
        <v>126</v>
      </c>
      <c r="E415" s="68">
        <f t="shared" si="19"/>
        <v>26707.1904761905</v>
      </c>
      <c r="F415" s="69">
        <f t="shared" si="20"/>
        <v>19.0765646258503</v>
      </c>
    </row>
    <row r="416" ht="14" customHeight="1" spans="1:6">
      <c r="A416" t="s">
        <v>1808</v>
      </c>
      <c r="B416" s="66">
        <v>3362047</v>
      </c>
      <c r="C416" s="67">
        <f t="shared" si="18"/>
        <v>2401.46214285714</v>
      </c>
      <c r="D416">
        <v>93</v>
      </c>
      <c r="E416" s="68">
        <f t="shared" si="19"/>
        <v>36151.0430107527</v>
      </c>
      <c r="F416" s="69">
        <f t="shared" si="20"/>
        <v>25.8221735791091</v>
      </c>
    </row>
    <row r="417" ht="14" customHeight="1" spans="1:6">
      <c r="A417" t="s">
        <v>1809</v>
      </c>
      <c r="B417" s="66">
        <v>3358625</v>
      </c>
      <c r="C417" s="67">
        <f t="shared" si="18"/>
        <v>2399.01785714286</v>
      </c>
      <c r="D417">
        <v>79</v>
      </c>
      <c r="E417" s="68">
        <f t="shared" si="19"/>
        <v>42514.2405063291</v>
      </c>
      <c r="F417" s="69">
        <f t="shared" si="20"/>
        <v>30.3673146473779</v>
      </c>
    </row>
    <row r="418" ht="14" customHeight="1" spans="1:6">
      <c r="A418" t="s">
        <v>1810</v>
      </c>
      <c r="B418" s="66">
        <v>3355121</v>
      </c>
      <c r="C418" s="67">
        <f t="shared" si="18"/>
        <v>2396.515</v>
      </c>
      <c r="D418">
        <v>104</v>
      </c>
      <c r="E418" s="68">
        <f t="shared" si="19"/>
        <v>32260.7788461538</v>
      </c>
      <c r="F418" s="69">
        <f t="shared" si="20"/>
        <v>23.0434134615385</v>
      </c>
    </row>
    <row r="419" ht="14" customHeight="1" spans="1:6">
      <c r="A419" t="s">
        <v>1811</v>
      </c>
      <c r="B419" s="66">
        <v>3348690</v>
      </c>
      <c r="C419" s="67">
        <f t="shared" si="18"/>
        <v>2391.92142857143</v>
      </c>
      <c r="D419">
        <v>105</v>
      </c>
      <c r="E419" s="68">
        <f t="shared" si="19"/>
        <v>31892.2857142857</v>
      </c>
      <c r="F419" s="69">
        <f t="shared" si="20"/>
        <v>22.7802040816327</v>
      </c>
    </row>
    <row r="420" ht="14" customHeight="1" spans="1:6">
      <c r="A420" t="s">
        <v>1812</v>
      </c>
      <c r="B420" s="66">
        <v>3344667</v>
      </c>
      <c r="C420" s="67">
        <f t="shared" si="18"/>
        <v>2389.04785714286</v>
      </c>
      <c r="D420">
        <v>86</v>
      </c>
      <c r="E420" s="68">
        <f t="shared" si="19"/>
        <v>38891.476744186</v>
      </c>
      <c r="F420" s="69">
        <f t="shared" si="20"/>
        <v>27.7796262458472</v>
      </c>
    </row>
    <row r="421" ht="14" customHeight="1" spans="1:6">
      <c r="A421" t="s">
        <v>1813</v>
      </c>
      <c r="B421" s="66">
        <v>3336359</v>
      </c>
      <c r="C421" s="67">
        <f t="shared" si="18"/>
        <v>2383.11357142857</v>
      </c>
      <c r="D421">
        <v>84</v>
      </c>
      <c r="E421" s="68">
        <f t="shared" si="19"/>
        <v>39718.5595238095</v>
      </c>
      <c r="F421" s="69">
        <f t="shared" si="20"/>
        <v>28.3703996598639</v>
      </c>
    </row>
    <row r="422" ht="14" customHeight="1" spans="1:6">
      <c r="A422" t="s">
        <v>1814</v>
      </c>
      <c r="B422" s="66">
        <v>3334599</v>
      </c>
      <c r="C422" s="67">
        <f t="shared" si="18"/>
        <v>2381.85642857143</v>
      </c>
      <c r="D422">
        <v>208</v>
      </c>
      <c r="E422" s="68">
        <f t="shared" si="19"/>
        <v>16031.7259615385</v>
      </c>
      <c r="F422" s="69">
        <f t="shared" si="20"/>
        <v>11.4512328296703</v>
      </c>
    </row>
    <row r="423" ht="14" customHeight="1" spans="1:6">
      <c r="A423" t="s">
        <v>1815</v>
      </c>
      <c r="B423" s="66">
        <v>3317597</v>
      </c>
      <c r="C423" s="67">
        <f t="shared" si="18"/>
        <v>2369.71214285714</v>
      </c>
      <c r="D423">
        <v>96</v>
      </c>
      <c r="E423" s="68">
        <f t="shared" si="19"/>
        <v>34558.3020833333</v>
      </c>
      <c r="F423" s="69">
        <f t="shared" si="20"/>
        <v>24.6845014880952</v>
      </c>
    </row>
    <row r="424" ht="14" customHeight="1" spans="1:6">
      <c r="A424" t="s">
        <v>1816</v>
      </c>
      <c r="B424" s="66">
        <v>3309673</v>
      </c>
      <c r="C424" s="67">
        <f t="shared" si="18"/>
        <v>2364.05214285714</v>
      </c>
      <c r="D424">
        <v>63</v>
      </c>
      <c r="E424" s="68">
        <f t="shared" si="19"/>
        <v>52534.4920634921</v>
      </c>
      <c r="F424" s="69">
        <f t="shared" si="20"/>
        <v>37.5246371882086</v>
      </c>
    </row>
    <row r="425" ht="14" customHeight="1" spans="1:6">
      <c r="A425" t="s">
        <v>1817</v>
      </c>
      <c r="B425" s="66">
        <v>3306830</v>
      </c>
      <c r="C425" s="67">
        <f t="shared" si="18"/>
        <v>2362.02142857143</v>
      </c>
      <c r="D425">
        <v>81</v>
      </c>
      <c r="E425" s="68">
        <f t="shared" si="19"/>
        <v>40825.0617283951</v>
      </c>
      <c r="F425" s="69">
        <f t="shared" si="20"/>
        <v>29.160758377425</v>
      </c>
    </row>
    <row r="426" ht="14" customHeight="1" spans="1:6">
      <c r="A426" t="s">
        <v>1818</v>
      </c>
      <c r="B426" s="66">
        <v>3305683</v>
      </c>
      <c r="C426" s="67">
        <f t="shared" si="18"/>
        <v>2361.20214285714</v>
      </c>
      <c r="D426">
        <v>79</v>
      </c>
      <c r="E426" s="68">
        <f t="shared" si="19"/>
        <v>41844.0886075949</v>
      </c>
      <c r="F426" s="69">
        <f t="shared" si="20"/>
        <v>29.8886347197107</v>
      </c>
    </row>
    <row r="427" ht="14" customHeight="1" spans="1:6">
      <c r="A427" t="s">
        <v>1819</v>
      </c>
      <c r="B427" s="66">
        <v>3284260</v>
      </c>
      <c r="C427" s="67">
        <f t="shared" si="18"/>
        <v>2345.9</v>
      </c>
      <c r="D427">
        <v>65</v>
      </c>
      <c r="E427" s="68">
        <f t="shared" si="19"/>
        <v>50527.0769230769</v>
      </c>
      <c r="F427" s="69">
        <f t="shared" si="20"/>
        <v>36.0907692307692</v>
      </c>
    </row>
    <row r="428" ht="14" customHeight="1" spans="1:6">
      <c r="A428" t="s">
        <v>1820</v>
      </c>
      <c r="B428" s="66">
        <v>3267718</v>
      </c>
      <c r="C428" s="67">
        <f t="shared" si="18"/>
        <v>2334.08428571429</v>
      </c>
      <c r="D428">
        <v>198</v>
      </c>
      <c r="E428" s="68">
        <f t="shared" si="19"/>
        <v>16503.6262626263</v>
      </c>
      <c r="F428" s="69">
        <f t="shared" si="20"/>
        <v>11.7883044733045</v>
      </c>
    </row>
    <row r="429" ht="14" customHeight="1" spans="1:6">
      <c r="A429" t="s">
        <v>1821</v>
      </c>
      <c r="B429" s="66">
        <v>3258994</v>
      </c>
      <c r="C429" s="67">
        <f t="shared" si="18"/>
        <v>2327.85285714286</v>
      </c>
      <c r="D429">
        <v>84</v>
      </c>
      <c r="E429" s="68">
        <f t="shared" si="19"/>
        <v>38797.5476190476</v>
      </c>
      <c r="F429" s="69">
        <f t="shared" si="20"/>
        <v>27.7125340136054</v>
      </c>
    </row>
    <row r="430" ht="14" customHeight="1" spans="1:6">
      <c r="A430" t="s">
        <v>1822</v>
      </c>
      <c r="B430" s="66">
        <v>3244016</v>
      </c>
      <c r="C430" s="67">
        <f t="shared" si="18"/>
        <v>2317.15428571429</v>
      </c>
      <c r="D430">
        <v>74</v>
      </c>
      <c r="E430" s="68">
        <f t="shared" si="19"/>
        <v>43838.0540540541</v>
      </c>
      <c r="F430" s="69">
        <f t="shared" si="20"/>
        <v>31.3128957528958</v>
      </c>
    </row>
    <row r="431" ht="14" customHeight="1" spans="1:6">
      <c r="A431" t="s">
        <v>1823</v>
      </c>
      <c r="B431" s="66">
        <v>3236547</v>
      </c>
      <c r="C431" s="67">
        <f t="shared" si="18"/>
        <v>2311.81928571429</v>
      </c>
      <c r="D431">
        <v>75</v>
      </c>
      <c r="E431" s="68">
        <f t="shared" si="19"/>
        <v>43153.96</v>
      </c>
      <c r="F431" s="69">
        <f t="shared" si="20"/>
        <v>30.8242571428571</v>
      </c>
    </row>
    <row r="432" ht="14" customHeight="1" spans="1:6">
      <c r="A432" t="s">
        <v>1824</v>
      </c>
      <c r="B432" s="66">
        <v>3223398</v>
      </c>
      <c r="C432" s="67">
        <f t="shared" si="18"/>
        <v>2302.42714285714</v>
      </c>
      <c r="D432">
        <v>165</v>
      </c>
      <c r="E432" s="68">
        <f t="shared" si="19"/>
        <v>19535.7454545455</v>
      </c>
      <c r="F432" s="69">
        <f t="shared" si="20"/>
        <v>13.9541038961039</v>
      </c>
    </row>
    <row r="433" ht="14" customHeight="1" spans="1:6">
      <c r="A433" t="s">
        <v>1825</v>
      </c>
      <c r="B433" s="66">
        <v>3206016</v>
      </c>
      <c r="C433" s="67">
        <f t="shared" si="18"/>
        <v>2290.01142857143</v>
      </c>
      <c r="D433">
        <v>186</v>
      </c>
      <c r="E433" s="68">
        <f t="shared" si="19"/>
        <v>17236.6451612903</v>
      </c>
      <c r="F433" s="69">
        <f t="shared" si="20"/>
        <v>12.3118894009217</v>
      </c>
    </row>
    <row r="434" ht="14" customHeight="1" spans="1:6">
      <c r="A434" t="s">
        <v>1826</v>
      </c>
      <c r="B434" s="66">
        <v>3184691</v>
      </c>
      <c r="C434" s="67">
        <f t="shared" si="18"/>
        <v>2274.77928571429</v>
      </c>
      <c r="D434">
        <v>71</v>
      </c>
      <c r="E434" s="68">
        <f t="shared" si="19"/>
        <v>44854.8028169014</v>
      </c>
      <c r="F434" s="69">
        <f t="shared" si="20"/>
        <v>32.0391448692153</v>
      </c>
    </row>
    <row r="435" ht="14" customHeight="1" spans="1:6">
      <c r="A435" t="s">
        <v>1827</v>
      </c>
      <c r="B435" s="66">
        <v>3184144</v>
      </c>
      <c r="C435" s="67">
        <f t="shared" si="18"/>
        <v>2274.38857142857</v>
      </c>
      <c r="D435">
        <v>95</v>
      </c>
      <c r="E435" s="68">
        <f t="shared" si="19"/>
        <v>33517.3052631579</v>
      </c>
      <c r="F435" s="69">
        <f t="shared" si="20"/>
        <v>23.9409323308271</v>
      </c>
    </row>
    <row r="436" ht="14" customHeight="1" spans="1:6">
      <c r="A436" t="s">
        <v>1828</v>
      </c>
      <c r="B436" s="66">
        <v>3182446</v>
      </c>
      <c r="C436" s="67">
        <f t="shared" si="18"/>
        <v>2273.17571428571</v>
      </c>
      <c r="D436">
        <v>54</v>
      </c>
      <c r="E436" s="68">
        <f t="shared" si="19"/>
        <v>58934.1851851852</v>
      </c>
      <c r="F436" s="69">
        <f t="shared" si="20"/>
        <v>42.0958465608466</v>
      </c>
    </row>
    <row r="437" ht="14" customHeight="1" spans="1:6">
      <c r="A437" t="s">
        <v>1829</v>
      </c>
      <c r="B437" s="66">
        <v>3171896</v>
      </c>
      <c r="C437" s="67">
        <f t="shared" si="18"/>
        <v>2265.64</v>
      </c>
      <c r="D437">
        <v>72</v>
      </c>
      <c r="E437" s="68">
        <f t="shared" si="19"/>
        <v>44054.1111111111</v>
      </c>
      <c r="F437" s="69">
        <f t="shared" si="20"/>
        <v>31.4672222222222</v>
      </c>
    </row>
    <row r="438" ht="14" customHeight="1" spans="1:6">
      <c r="A438" t="s">
        <v>1830</v>
      </c>
      <c r="B438" s="66">
        <v>3159443</v>
      </c>
      <c r="C438" s="67">
        <f t="shared" si="18"/>
        <v>2256.745</v>
      </c>
      <c r="D438">
        <v>157</v>
      </c>
      <c r="E438" s="68">
        <f t="shared" si="19"/>
        <v>20123.8407643312</v>
      </c>
      <c r="F438" s="69">
        <f t="shared" si="20"/>
        <v>14.3741719745223</v>
      </c>
    </row>
    <row r="439" ht="14" customHeight="1" spans="1:6">
      <c r="A439" t="s">
        <v>1831</v>
      </c>
      <c r="B439" s="66">
        <v>3146399</v>
      </c>
      <c r="C439" s="67">
        <f t="shared" si="18"/>
        <v>2247.42785714286</v>
      </c>
      <c r="D439">
        <v>74</v>
      </c>
      <c r="E439" s="68">
        <f t="shared" si="19"/>
        <v>42518.9054054054</v>
      </c>
      <c r="F439" s="69">
        <f t="shared" si="20"/>
        <v>30.3706467181467</v>
      </c>
    </row>
    <row r="440" ht="14" customHeight="1" spans="1:6">
      <c r="A440" t="s">
        <v>1832</v>
      </c>
      <c r="B440" s="66">
        <v>3124195</v>
      </c>
      <c r="C440" s="67">
        <f t="shared" si="18"/>
        <v>2231.56785714286</v>
      </c>
      <c r="D440">
        <v>118</v>
      </c>
      <c r="E440" s="68">
        <f t="shared" si="19"/>
        <v>26476.2288135593</v>
      </c>
      <c r="F440" s="69">
        <f t="shared" si="20"/>
        <v>18.9115920096852</v>
      </c>
    </row>
    <row r="441" ht="14" customHeight="1" spans="1:6">
      <c r="A441" t="s">
        <v>1833</v>
      </c>
      <c r="B441" s="66">
        <v>3117975</v>
      </c>
      <c r="C441" s="67">
        <f t="shared" si="18"/>
        <v>2227.125</v>
      </c>
      <c r="D441">
        <v>171</v>
      </c>
      <c r="E441" s="68">
        <f t="shared" si="19"/>
        <v>18233.7719298246</v>
      </c>
      <c r="F441" s="69">
        <f t="shared" si="20"/>
        <v>13.0241228070175</v>
      </c>
    </row>
    <row r="442" ht="14" customHeight="1" spans="1:6">
      <c r="A442" t="s">
        <v>1834</v>
      </c>
      <c r="B442" s="66">
        <v>3115775</v>
      </c>
      <c r="C442" s="67">
        <f t="shared" si="18"/>
        <v>2225.55357142857</v>
      </c>
      <c r="D442">
        <v>76</v>
      </c>
      <c r="E442" s="68">
        <f t="shared" si="19"/>
        <v>40997.0394736842</v>
      </c>
      <c r="F442" s="69">
        <f t="shared" si="20"/>
        <v>29.2835996240602</v>
      </c>
    </row>
    <row r="443" ht="14" customHeight="1" spans="1:6">
      <c r="A443" t="s">
        <v>1835</v>
      </c>
      <c r="B443" s="66">
        <v>3090896</v>
      </c>
      <c r="C443" s="67">
        <f t="shared" si="18"/>
        <v>2207.78285714286</v>
      </c>
      <c r="D443">
        <v>110</v>
      </c>
      <c r="E443" s="68">
        <f t="shared" si="19"/>
        <v>28099.0545454545</v>
      </c>
      <c r="F443" s="69">
        <f t="shared" si="20"/>
        <v>20.0707532467532</v>
      </c>
    </row>
    <row r="444" ht="14" customHeight="1" spans="1:6">
      <c r="A444" t="s">
        <v>1836</v>
      </c>
      <c r="B444" s="66">
        <v>3087912</v>
      </c>
      <c r="C444" s="67">
        <f t="shared" si="18"/>
        <v>2205.65142857143</v>
      </c>
      <c r="D444">
        <v>173</v>
      </c>
      <c r="E444" s="68">
        <f t="shared" si="19"/>
        <v>17849.2023121387</v>
      </c>
      <c r="F444" s="69">
        <f t="shared" si="20"/>
        <v>12.7494302229562</v>
      </c>
    </row>
    <row r="445" ht="14" customHeight="1" spans="1:6">
      <c r="A445" t="s">
        <v>1837</v>
      </c>
      <c r="B445" s="66">
        <v>3076451</v>
      </c>
      <c r="C445" s="67">
        <f t="shared" si="18"/>
        <v>2197.465</v>
      </c>
      <c r="D445">
        <v>142</v>
      </c>
      <c r="E445" s="68">
        <f t="shared" si="19"/>
        <v>21665.1478873239</v>
      </c>
      <c r="F445" s="69">
        <f t="shared" si="20"/>
        <v>15.4751056338028</v>
      </c>
    </row>
    <row r="446" ht="14" customHeight="1" spans="1:6">
      <c r="A446" t="s">
        <v>1838</v>
      </c>
      <c r="B446" s="66">
        <v>3070411</v>
      </c>
      <c r="C446" s="67">
        <f t="shared" si="18"/>
        <v>2193.15071428571</v>
      </c>
      <c r="D446">
        <v>65</v>
      </c>
      <c r="E446" s="68">
        <f t="shared" si="19"/>
        <v>47237.0923076923</v>
      </c>
      <c r="F446" s="69">
        <f t="shared" si="20"/>
        <v>33.7407802197802</v>
      </c>
    </row>
    <row r="447" ht="14" customHeight="1" spans="1:6">
      <c r="A447" t="s">
        <v>1839</v>
      </c>
      <c r="B447" s="66">
        <v>3069452</v>
      </c>
      <c r="C447" s="67">
        <f t="shared" si="18"/>
        <v>2192.46571428571</v>
      </c>
      <c r="D447">
        <v>101</v>
      </c>
      <c r="E447" s="68">
        <f t="shared" si="19"/>
        <v>30390.6138613861</v>
      </c>
      <c r="F447" s="69">
        <f t="shared" si="20"/>
        <v>21.7075813295615</v>
      </c>
    </row>
    <row r="448" ht="14" customHeight="1" spans="1:6">
      <c r="A448" t="s">
        <v>1840</v>
      </c>
      <c r="B448" s="66">
        <v>3060406</v>
      </c>
      <c r="C448" s="67">
        <f t="shared" si="18"/>
        <v>2186.00428571429</v>
      </c>
      <c r="D448">
        <v>118</v>
      </c>
      <c r="E448" s="68">
        <f t="shared" si="19"/>
        <v>25935.6440677966</v>
      </c>
      <c r="F448" s="69">
        <f t="shared" si="20"/>
        <v>18.5254600484262</v>
      </c>
    </row>
    <row r="449" ht="14" customHeight="1" spans="1:6">
      <c r="A449" t="s">
        <v>1841</v>
      </c>
      <c r="B449" s="66">
        <v>3057618</v>
      </c>
      <c r="C449" s="67">
        <f t="shared" si="18"/>
        <v>2184.01285714286</v>
      </c>
      <c r="D449">
        <v>40</v>
      </c>
      <c r="E449" s="68">
        <f t="shared" si="19"/>
        <v>76440.45</v>
      </c>
      <c r="F449" s="69">
        <f t="shared" si="20"/>
        <v>54.6003214285714</v>
      </c>
    </row>
    <row r="450" ht="14" customHeight="1" spans="1:6">
      <c r="A450" t="s">
        <v>1842</v>
      </c>
      <c r="B450" s="66">
        <v>3041440</v>
      </c>
      <c r="C450" s="67">
        <f t="shared" ref="C450:C513" si="21">B450/1400</f>
        <v>2172.45714285714</v>
      </c>
      <c r="D450">
        <v>152</v>
      </c>
      <c r="E450" s="68">
        <f t="shared" ref="E450:E513" si="22">B450/D450</f>
        <v>20009.4736842105</v>
      </c>
      <c r="F450" s="69">
        <f t="shared" ref="F450:F513" si="23">E450/1400</f>
        <v>14.2924812030075</v>
      </c>
    </row>
    <row r="451" ht="14" customHeight="1" spans="1:6">
      <c r="A451" t="s">
        <v>1843</v>
      </c>
      <c r="B451" s="66">
        <v>3041401</v>
      </c>
      <c r="C451" s="67">
        <f t="shared" si="21"/>
        <v>2172.42928571429</v>
      </c>
      <c r="D451">
        <v>83</v>
      </c>
      <c r="E451" s="68">
        <f t="shared" si="22"/>
        <v>36643.3855421687</v>
      </c>
      <c r="F451" s="69">
        <f t="shared" si="23"/>
        <v>26.1738468158348</v>
      </c>
    </row>
    <row r="452" ht="14" customHeight="1" spans="1:6">
      <c r="A452" t="s">
        <v>1844</v>
      </c>
      <c r="B452" s="66">
        <v>3026244</v>
      </c>
      <c r="C452" s="67">
        <f t="shared" si="21"/>
        <v>2161.60285714286</v>
      </c>
      <c r="D452">
        <v>68</v>
      </c>
      <c r="E452" s="68">
        <f t="shared" si="22"/>
        <v>44503.5882352941</v>
      </c>
      <c r="F452" s="69">
        <f t="shared" si="23"/>
        <v>31.7882773109244</v>
      </c>
    </row>
    <row r="453" ht="14" customHeight="1" spans="1:6">
      <c r="A453" t="s">
        <v>1845</v>
      </c>
      <c r="B453" s="66">
        <v>3016551</v>
      </c>
      <c r="C453" s="67">
        <f t="shared" si="21"/>
        <v>2154.67928571429</v>
      </c>
      <c r="D453">
        <v>60</v>
      </c>
      <c r="E453" s="68">
        <f t="shared" si="22"/>
        <v>50275.85</v>
      </c>
      <c r="F453" s="69">
        <f t="shared" si="23"/>
        <v>35.9113214285714</v>
      </c>
    </row>
    <row r="454" ht="14" customHeight="1" spans="1:6">
      <c r="A454" t="s">
        <v>1846</v>
      </c>
      <c r="B454" s="66">
        <v>3004811</v>
      </c>
      <c r="C454" s="67">
        <f t="shared" si="21"/>
        <v>2146.29357142857</v>
      </c>
      <c r="D454">
        <v>135</v>
      </c>
      <c r="E454" s="68">
        <f t="shared" si="22"/>
        <v>22257.8592592593</v>
      </c>
      <c r="F454" s="69">
        <f t="shared" si="23"/>
        <v>15.8984708994709</v>
      </c>
    </row>
    <row r="455" ht="14" customHeight="1" spans="1:6">
      <c r="A455" t="s">
        <v>1847</v>
      </c>
      <c r="B455" s="66">
        <v>3002609</v>
      </c>
      <c r="C455" s="67">
        <f t="shared" si="21"/>
        <v>2144.72071428571</v>
      </c>
      <c r="D455">
        <v>138</v>
      </c>
      <c r="E455" s="68">
        <f t="shared" si="22"/>
        <v>21758.0362318841</v>
      </c>
      <c r="F455" s="69">
        <f t="shared" si="23"/>
        <v>15.5414544513458</v>
      </c>
    </row>
    <row r="456" ht="14" customHeight="1" spans="1:6">
      <c r="A456" t="s">
        <v>1848</v>
      </c>
      <c r="B456" s="66">
        <v>3001137</v>
      </c>
      <c r="C456" s="67">
        <f t="shared" si="21"/>
        <v>2143.66928571429</v>
      </c>
      <c r="D456">
        <v>67</v>
      </c>
      <c r="E456" s="68">
        <f t="shared" si="22"/>
        <v>44793.0895522388</v>
      </c>
      <c r="F456" s="69">
        <f t="shared" si="23"/>
        <v>31.9950639658849</v>
      </c>
    </row>
    <row r="457" ht="14" customHeight="1" spans="1:6">
      <c r="A457" t="s">
        <v>1849</v>
      </c>
      <c r="B457" s="66">
        <v>2976541</v>
      </c>
      <c r="C457" s="67">
        <f t="shared" si="21"/>
        <v>2126.10071428571</v>
      </c>
      <c r="D457">
        <v>93</v>
      </c>
      <c r="E457" s="68">
        <f t="shared" si="22"/>
        <v>32005.8172043011</v>
      </c>
      <c r="F457" s="69">
        <f t="shared" si="23"/>
        <v>22.8612980030722</v>
      </c>
    </row>
    <row r="458" ht="14" customHeight="1" spans="1:6">
      <c r="A458" t="s">
        <v>1850</v>
      </c>
      <c r="B458" s="66">
        <v>2974469</v>
      </c>
      <c r="C458" s="67">
        <f t="shared" si="21"/>
        <v>2124.62071428571</v>
      </c>
      <c r="D458">
        <v>164</v>
      </c>
      <c r="E458" s="68">
        <f t="shared" si="22"/>
        <v>18137.006097561</v>
      </c>
      <c r="F458" s="69">
        <f t="shared" si="23"/>
        <v>12.9550043554007</v>
      </c>
    </row>
    <row r="459" ht="14" customHeight="1" spans="1:6">
      <c r="A459" t="s">
        <v>1851</v>
      </c>
      <c r="B459" s="66">
        <v>2966709</v>
      </c>
      <c r="C459" s="67">
        <f t="shared" si="21"/>
        <v>2119.07785714286</v>
      </c>
      <c r="D459">
        <v>79</v>
      </c>
      <c r="E459" s="68">
        <f t="shared" si="22"/>
        <v>37553.2784810127</v>
      </c>
      <c r="F459" s="69">
        <f t="shared" si="23"/>
        <v>26.8237703435805</v>
      </c>
    </row>
    <row r="460" ht="14" customHeight="1" spans="1:6">
      <c r="A460" t="s">
        <v>1852</v>
      </c>
      <c r="B460" s="66">
        <v>2963980</v>
      </c>
      <c r="C460" s="67">
        <f t="shared" si="21"/>
        <v>2117.12857142857</v>
      </c>
      <c r="D460">
        <v>60</v>
      </c>
      <c r="E460" s="68">
        <f t="shared" si="22"/>
        <v>49399.6666666667</v>
      </c>
      <c r="F460" s="69">
        <f t="shared" si="23"/>
        <v>35.2854761904762</v>
      </c>
    </row>
    <row r="461" ht="14" customHeight="1" spans="1:6">
      <c r="A461" t="s">
        <v>1853</v>
      </c>
      <c r="B461" s="66">
        <v>2959442</v>
      </c>
      <c r="C461" s="67">
        <f t="shared" si="21"/>
        <v>2113.88714285714</v>
      </c>
      <c r="D461">
        <v>95</v>
      </c>
      <c r="E461" s="68">
        <f t="shared" si="22"/>
        <v>31152.0210526316</v>
      </c>
      <c r="F461" s="69">
        <f t="shared" si="23"/>
        <v>22.2514436090226</v>
      </c>
    </row>
    <row r="462" ht="14" customHeight="1" spans="1:6">
      <c r="A462" t="s">
        <v>1854</v>
      </c>
      <c r="B462" s="66">
        <v>2945348</v>
      </c>
      <c r="C462" s="67">
        <f t="shared" si="21"/>
        <v>2103.82</v>
      </c>
      <c r="D462">
        <v>86</v>
      </c>
      <c r="E462" s="68">
        <f t="shared" si="22"/>
        <v>34248.2325581395</v>
      </c>
      <c r="F462" s="69">
        <f t="shared" si="23"/>
        <v>24.463023255814</v>
      </c>
    </row>
    <row r="463" ht="14" customHeight="1" spans="1:6">
      <c r="A463" t="s">
        <v>1855</v>
      </c>
      <c r="B463" s="66">
        <v>2945084</v>
      </c>
      <c r="C463" s="67">
        <f t="shared" si="21"/>
        <v>2103.63142857143</v>
      </c>
      <c r="D463">
        <v>44</v>
      </c>
      <c r="E463" s="68">
        <f t="shared" si="22"/>
        <v>66933.7272727273</v>
      </c>
      <c r="F463" s="69">
        <f t="shared" si="23"/>
        <v>47.8098051948052</v>
      </c>
    </row>
    <row r="464" ht="14" customHeight="1" spans="1:6">
      <c r="A464" t="s">
        <v>1856</v>
      </c>
      <c r="B464" s="66">
        <v>2926666</v>
      </c>
      <c r="C464" s="67">
        <f t="shared" si="21"/>
        <v>2090.47571428571</v>
      </c>
      <c r="D464">
        <v>87</v>
      </c>
      <c r="E464" s="68">
        <f t="shared" si="22"/>
        <v>33639.8390804598</v>
      </c>
      <c r="F464" s="69">
        <f t="shared" si="23"/>
        <v>24.0284564860427</v>
      </c>
    </row>
    <row r="465" ht="14" customHeight="1" spans="1:6">
      <c r="A465" t="s">
        <v>1857</v>
      </c>
      <c r="B465" s="66">
        <v>2926619</v>
      </c>
      <c r="C465" s="67">
        <f t="shared" si="21"/>
        <v>2090.44214285714</v>
      </c>
      <c r="D465">
        <v>144</v>
      </c>
      <c r="E465" s="68">
        <f t="shared" si="22"/>
        <v>20323.7430555556</v>
      </c>
      <c r="F465" s="69">
        <f t="shared" si="23"/>
        <v>14.5169593253968</v>
      </c>
    </row>
    <row r="466" ht="14" customHeight="1" spans="1:6">
      <c r="A466" t="s">
        <v>1858</v>
      </c>
      <c r="B466" s="66">
        <v>2926040</v>
      </c>
      <c r="C466" s="67">
        <f t="shared" si="21"/>
        <v>2090.02857142857</v>
      </c>
      <c r="D466">
        <v>132</v>
      </c>
      <c r="E466" s="68">
        <f t="shared" si="22"/>
        <v>22166.9696969697</v>
      </c>
      <c r="F466" s="69">
        <f t="shared" si="23"/>
        <v>15.8335497835498</v>
      </c>
    </row>
    <row r="467" ht="14" customHeight="1" spans="1:6">
      <c r="A467" t="s">
        <v>1859</v>
      </c>
      <c r="B467" s="66">
        <v>2908587</v>
      </c>
      <c r="C467" s="67">
        <f t="shared" si="21"/>
        <v>2077.56214285714</v>
      </c>
      <c r="D467">
        <v>105</v>
      </c>
      <c r="E467" s="68">
        <f t="shared" si="22"/>
        <v>27700.8285714286</v>
      </c>
      <c r="F467" s="69">
        <f t="shared" si="23"/>
        <v>19.786306122449</v>
      </c>
    </row>
    <row r="468" ht="14" customHeight="1" spans="1:6">
      <c r="A468" t="s">
        <v>1860</v>
      </c>
      <c r="B468" s="66">
        <v>2906368</v>
      </c>
      <c r="C468" s="67">
        <f t="shared" si="21"/>
        <v>2075.97714285714</v>
      </c>
      <c r="D468">
        <v>110</v>
      </c>
      <c r="E468" s="68">
        <f t="shared" si="22"/>
        <v>26421.5272727273</v>
      </c>
      <c r="F468" s="69">
        <f t="shared" si="23"/>
        <v>18.8725194805195</v>
      </c>
    </row>
    <row r="469" ht="14" customHeight="1" spans="1:6">
      <c r="A469" t="s">
        <v>1861</v>
      </c>
      <c r="B469" s="66">
        <v>2900891</v>
      </c>
      <c r="C469" s="67">
        <f t="shared" si="21"/>
        <v>2072.065</v>
      </c>
      <c r="D469">
        <v>69</v>
      </c>
      <c r="E469" s="68">
        <f t="shared" si="22"/>
        <v>42041.8985507246</v>
      </c>
      <c r="F469" s="69">
        <f t="shared" si="23"/>
        <v>30.0299275362319</v>
      </c>
    </row>
    <row r="470" ht="14" customHeight="1" spans="1:6">
      <c r="A470" t="s">
        <v>1862</v>
      </c>
      <c r="B470" s="66">
        <v>2897216</v>
      </c>
      <c r="C470" s="67">
        <f t="shared" si="21"/>
        <v>2069.44</v>
      </c>
      <c r="D470">
        <v>124</v>
      </c>
      <c r="E470" s="68">
        <f t="shared" si="22"/>
        <v>23364.6451612903</v>
      </c>
      <c r="F470" s="69">
        <f t="shared" si="23"/>
        <v>16.6890322580645</v>
      </c>
    </row>
    <row r="471" ht="14" customHeight="1" spans="1:6">
      <c r="A471" t="s">
        <v>1863</v>
      </c>
      <c r="B471" s="66">
        <v>2890446</v>
      </c>
      <c r="C471" s="67">
        <f t="shared" si="21"/>
        <v>2064.60428571429</v>
      </c>
      <c r="D471">
        <v>79</v>
      </c>
      <c r="E471" s="68">
        <f t="shared" si="22"/>
        <v>36587.9240506329</v>
      </c>
      <c r="F471" s="69">
        <f t="shared" si="23"/>
        <v>26.1342314647378</v>
      </c>
    </row>
    <row r="472" ht="14" customHeight="1" spans="1:6">
      <c r="A472" t="s">
        <v>1864</v>
      </c>
      <c r="B472" s="66">
        <v>2873098</v>
      </c>
      <c r="C472" s="67">
        <f t="shared" si="21"/>
        <v>2052.21285714286</v>
      </c>
      <c r="D472">
        <v>95</v>
      </c>
      <c r="E472" s="68">
        <f t="shared" si="22"/>
        <v>30243.1368421053</v>
      </c>
      <c r="F472" s="69">
        <f t="shared" si="23"/>
        <v>21.6022406015038</v>
      </c>
    </row>
    <row r="473" ht="14" customHeight="1" spans="1:6">
      <c r="A473" t="s">
        <v>1865</v>
      </c>
      <c r="B473" s="66">
        <v>2861967</v>
      </c>
      <c r="C473" s="67">
        <f t="shared" si="21"/>
        <v>2044.26214285714</v>
      </c>
      <c r="D473">
        <v>102</v>
      </c>
      <c r="E473" s="68">
        <f t="shared" si="22"/>
        <v>28058.5</v>
      </c>
      <c r="F473" s="69">
        <f t="shared" si="23"/>
        <v>20.0417857142857</v>
      </c>
    </row>
    <row r="474" ht="14" customHeight="1" spans="1:6">
      <c r="A474" t="s">
        <v>1866</v>
      </c>
      <c r="B474" s="66">
        <v>2858783</v>
      </c>
      <c r="C474" s="67">
        <f t="shared" si="21"/>
        <v>2041.98785714286</v>
      </c>
      <c r="D474">
        <v>68</v>
      </c>
      <c r="E474" s="68">
        <f t="shared" si="22"/>
        <v>42040.9264705882</v>
      </c>
      <c r="F474" s="69">
        <f t="shared" si="23"/>
        <v>30.0292331932773</v>
      </c>
    </row>
    <row r="475" ht="14" customHeight="1" spans="1:6">
      <c r="A475" t="s">
        <v>1867</v>
      </c>
      <c r="B475" s="66">
        <v>2847151</v>
      </c>
      <c r="C475" s="67">
        <f t="shared" si="21"/>
        <v>2033.67928571429</v>
      </c>
      <c r="D475">
        <v>140</v>
      </c>
      <c r="E475" s="68">
        <f t="shared" si="22"/>
        <v>20336.7928571429</v>
      </c>
      <c r="F475" s="69">
        <f t="shared" si="23"/>
        <v>14.5262806122449</v>
      </c>
    </row>
    <row r="476" ht="14" customHeight="1" spans="1:6">
      <c r="A476" t="s">
        <v>1868</v>
      </c>
      <c r="B476" s="66">
        <v>2839494</v>
      </c>
      <c r="C476" s="67">
        <f t="shared" si="21"/>
        <v>2028.21</v>
      </c>
      <c r="D476">
        <v>71</v>
      </c>
      <c r="E476" s="68">
        <f t="shared" si="22"/>
        <v>39992.8732394366</v>
      </c>
      <c r="F476" s="69">
        <f t="shared" si="23"/>
        <v>28.566338028169</v>
      </c>
    </row>
    <row r="477" ht="14" customHeight="1" spans="1:6">
      <c r="A477" t="s">
        <v>1869</v>
      </c>
      <c r="B477" s="66">
        <v>2831518</v>
      </c>
      <c r="C477" s="67">
        <f t="shared" si="21"/>
        <v>2022.51285714286</v>
      </c>
      <c r="D477">
        <v>74</v>
      </c>
      <c r="E477" s="68">
        <f t="shared" si="22"/>
        <v>38263.7567567568</v>
      </c>
      <c r="F477" s="69">
        <f t="shared" si="23"/>
        <v>27.3312548262548</v>
      </c>
    </row>
    <row r="478" ht="14" customHeight="1" spans="1:6">
      <c r="A478" t="s">
        <v>1870</v>
      </c>
      <c r="B478" s="66">
        <v>2831270</v>
      </c>
      <c r="C478" s="67">
        <f t="shared" si="21"/>
        <v>2022.33571428571</v>
      </c>
      <c r="D478">
        <v>38</v>
      </c>
      <c r="E478" s="68">
        <f t="shared" si="22"/>
        <v>74507.1052631579</v>
      </c>
      <c r="F478" s="69">
        <f t="shared" si="23"/>
        <v>53.2193609022556</v>
      </c>
    </row>
    <row r="479" ht="14" customHeight="1" spans="1:6">
      <c r="A479" t="s">
        <v>1871</v>
      </c>
      <c r="B479" s="66">
        <v>2826861</v>
      </c>
      <c r="C479" s="67">
        <f t="shared" si="21"/>
        <v>2019.18642857143</v>
      </c>
      <c r="D479">
        <v>111</v>
      </c>
      <c r="E479" s="68">
        <f t="shared" si="22"/>
        <v>25467.2162162162</v>
      </c>
      <c r="F479" s="69">
        <f t="shared" si="23"/>
        <v>18.1908687258687</v>
      </c>
    </row>
    <row r="480" ht="14" customHeight="1" spans="1:6">
      <c r="A480" t="s">
        <v>1872</v>
      </c>
      <c r="B480" s="66">
        <v>2816562</v>
      </c>
      <c r="C480" s="67">
        <f t="shared" si="21"/>
        <v>2011.83</v>
      </c>
      <c r="D480">
        <v>78</v>
      </c>
      <c r="E480" s="68">
        <f t="shared" si="22"/>
        <v>36109.7692307692</v>
      </c>
      <c r="F480" s="69">
        <f t="shared" si="23"/>
        <v>25.7926923076923</v>
      </c>
    </row>
    <row r="481" ht="14" customHeight="1" spans="1:6">
      <c r="A481" t="s">
        <v>1873</v>
      </c>
      <c r="B481" s="66">
        <v>2815337</v>
      </c>
      <c r="C481" s="67">
        <f t="shared" si="21"/>
        <v>2010.955</v>
      </c>
      <c r="D481">
        <v>82</v>
      </c>
      <c r="E481" s="68">
        <f t="shared" si="22"/>
        <v>34333.3780487805</v>
      </c>
      <c r="F481" s="69">
        <f t="shared" si="23"/>
        <v>24.5238414634146</v>
      </c>
    </row>
    <row r="482" ht="14" customHeight="1" spans="1:6">
      <c r="A482" t="s">
        <v>1874</v>
      </c>
      <c r="B482" s="66">
        <v>2814092</v>
      </c>
      <c r="C482" s="67">
        <f t="shared" si="21"/>
        <v>2010.06571428571</v>
      </c>
      <c r="D482">
        <v>97</v>
      </c>
      <c r="E482" s="68">
        <f t="shared" si="22"/>
        <v>29011.2577319588</v>
      </c>
      <c r="F482" s="69">
        <f t="shared" si="23"/>
        <v>20.7223269513991</v>
      </c>
    </row>
    <row r="483" ht="14" customHeight="1" spans="1:6">
      <c r="A483" t="s">
        <v>1875</v>
      </c>
      <c r="B483" s="66">
        <v>2801345</v>
      </c>
      <c r="C483" s="67">
        <f t="shared" si="21"/>
        <v>2000.96071428571</v>
      </c>
      <c r="D483">
        <v>81</v>
      </c>
      <c r="E483" s="68">
        <f t="shared" si="22"/>
        <v>34584.5061728395</v>
      </c>
      <c r="F483" s="69">
        <f t="shared" si="23"/>
        <v>24.7032186948854</v>
      </c>
    </row>
    <row r="484" ht="14" customHeight="1" spans="1:6">
      <c r="A484" t="s">
        <v>1876</v>
      </c>
      <c r="B484" s="66">
        <v>2797556</v>
      </c>
      <c r="C484" s="67">
        <f t="shared" si="21"/>
        <v>1998.25428571429</v>
      </c>
      <c r="D484">
        <v>107</v>
      </c>
      <c r="E484" s="68">
        <f t="shared" si="22"/>
        <v>26145.3831775701</v>
      </c>
      <c r="F484" s="69">
        <f t="shared" si="23"/>
        <v>18.6752736982644</v>
      </c>
    </row>
    <row r="485" ht="14" customHeight="1" spans="1:6">
      <c r="A485" t="s">
        <v>1877</v>
      </c>
      <c r="B485" s="66">
        <v>2791857</v>
      </c>
      <c r="C485" s="67">
        <f t="shared" si="21"/>
        <v>1994.18357142857</v>
      </c>
      <c r="D485">
        <v>87</v>
      </c>
      <c r="E485" s="68">
        <f t="shared" si="22"/>
        <v>32090.3103448276</v>
      </c>
      <c r="F485" s="69">
        <f t="shared" si="23"/>
        <v>22.9216502463054</v>
      </c>
    </row>
    <row r="486" ht="14" customHeight="1" spans="1:6">
      <c r="A486" t="s">
        <v>1878</v>
      </c>
      <c r="B486" s="66">
        <v>2775130</v>
      </c>
      <c r="C486" s="67">
        <f t="shared" si="21"/>
        <v>1982.23571428571</v>
      </c>
      <c r="D486">
        <v>97</v>
      </c>
      <c r="E486" s="68">
        <f t="shared" si="22"/>
        <v>28609.587628866</v>
      </c>
      <c r="F486" s="69">
        <f t="shared" si="23"/>
        <v>20.4354197349043</v>
      </c>
    </row>
    <row r="487" ht="14" customHeight="1" spans="1:6">
      <c r="A487" t="s">
        <v>1879</v>
      </c>
      <c r="B487" s="66">
        <v>2765179</v>
      </c>
      <c r="C487" s="67">
        <f t="shared" si="21"/>
        <v>1975.12785714286</v>
      </c>
      <c r="D487">
        <v>115</v>
      </c>
      <c r="E487" s="68">
        <f t="shared" si="22"/>
        <v>24045.0347826087</v>
      </c>
      <c r="F487" s="69">
        <f t="shared" si="23"/>
        <v>17.1750248447205</v>
      </c>
    </row>
    <row r="488" ht="14" customHeight="1" spans="1:6">
      <c r="A488" t="s">
        <v>1880</v>
      </c>
      <c r="B488" s="66">
        <v>2764863</v>
      </c>
      <c r="C488" s="67">
        <f t="shared" si="21"/>
        <v>1974.90214285714</v>
      </c>
      <c r="D488">
        <v>63</v>
      </c>
      <c r="E488" s="68">
        <f t="shared" si="22"/>
        <v>43886.7142857143</v>
      </c>
      <c r="F488" s="69">
        <f t="shared" si="23"/>
        <v>31.3476530612245</v>
      </c>
    </row>
    <row r="489" ht="14" customHeight="1" spans="1:6">
      <c r="A489" t="s">
        <v>1881</v>
      </c>
      <c r="B489" s="66">
        <v>2761888</v>
      </c>
      <c r="C489" s="67">
        <f t="shared" si="21"/>
        <v>1972.77714285714</v>
      </c>
      <c r="D489">
        <v>137</v>
      </c>
      <c r="E489" s="68">
        <f t="shared" si="22"/>
        <v>20159.7664233577</v>
      </c>
      <c r="F489" s="69">
        <f t="shared" si="23"/>
        <v>14.3998331595412</v>
      </c>
    </row>
    <row r="490" ht="14" customHeight="1" spans="1:6">
      <c r="A490" t="s">
        <v>1882</v>
      </c>
      <c r="B490" s="66">
        <v>2759001</v>
      </c>
      <c r="C490" s="67">
        <f t="shared" si="21"/>
        <v>1970.715</v>
      </c>
      <c r="D490">
        <v>123</v>
      </c>
      <c r="E490" s="68">
        <f t="shared" si="22"/>
        <v>22430.9024390244</v>
      </c>
      <c r="F490" s="69">
        <f t="shared" si="23"/>
        <v>16.0220731707317</v>
      </c>
    </row>
    <row r="491" ht="14" customHeight="1" spans="1:6">
      <c r="A491" t="s">
        <v>1883</v>
      </c>
      <c r="B491" s="66">
        <v>2752281</v>
      </c>
      <c r="C491" s="67">
        <f t="shared" si="21"/>
        <v>1965.915</v>
      </c>
      <c r="D491">
        <v>66</v>
      </c>
      <c r="E491" s="68">
        <f t="shared" si="22"/>
        <v>41701.2272727273</v>
      </c>
      <c r="F491" s="69">
        <f t="shared" si="23"/>
        <v>29.7865909090909</v>
      </c>
    </row>
    <row r="492" ht="14" customHeight="1" spans="1:6">
      <c r="A492" t="s">
        <v>1884</v>
      </c>
      <c r="B492" s="66">
        <v>2734620</v>
      </c>
      <c r="C492" s="67">
        <f t="shared" si="21"/>
        <v>1953.3</v>
      </c>
      <c r="D492">
        <v>99</v>
      </c>
      <c r="E492" s="68">
        <f t="shared" si="22"/>
        <v>27622.4242424242</v>
      </c>
      <c r="F492" s="69">
        <f t="shared" si="23"/>
        <v>19.730303030303</v>
      </c>
    </row>
    <row r="493" ht="14" customHeight="1" spans="1:6">
      <c r="A493" t="s">
        <v>1885</v>
      </c>
      <c r="B493" s="66">
        <v>2731183</v>
      </c>
      <c r="C493" s="67">
        <f t="shared" si="21"/>
        <v>1950.845</v>
      </c>
      <c r="D493">
        <v>62</v>
      </c>
      <c r="E493" s="68">
        <f t="shared" si="22"/>
        <v>44051.3387096774</v>
      </c>
      <c r="F493" s="69">
        <f t="shared" si="23"/>
        <v>31.4652419354839</v>
      </c>
    </row>
    <row r="494" ht="14" customHeight="1" spans="1:6">
      <c r="A494" t="s">
        <v>1886</v>
      </c>
      <c r="B494" s="66">
        <v>2729500</v>
      </c>
      <c r="C494" s="67">
        <f t="shared" si="21"/>
        <v>1949.64285714286</v>
      </c>
      <c r="D494">
        <v>134</v>
      </c>
      <c r="E494" s="68">
        <f t="shared" si="22"/>
        <v>20369.4029850746</v>
      </c>
      <c r="F494" s="69">
        <f t="shared" si="23"/>
        <v>14.5495735607676</v>
      </c>
    </row>
    <row r="495" ht="14" customHeight="1" spans="1:6">
      <c r="A495" t="s">
        <v>1887</v>
      </c>
      <c r="B495" s="66">
        <v>2724508</v>
      </c>
      <c r="C495" s="67">
        <f t="shared" si="21"/>
        <v>1946.07714285714</v>
      </c>
      <c r="D495">
        <v>52</v>
      </c>
      <c r="E495" s="68">
        <f t="shared" si="22"/>
        <v>52394.3846153846</v>
      </c>
      <c r="F495" s="69">
        <f t="shared" si="23"/>
        <v>37.4245604395604</v>
      </c>
    </row>
    <row r="496" ht="14" customHeight="1" spans="1:6">
      <c r="A496" t="s">
        <v>1888</v>
      </c>
      <c r="B496" s="66">
        <v>2722705</v>
      </c>
      <c r="C496" s="67">
        <f t="shared" si="21"/>
        <v>1944.78928571429</v>
      </c>
      <c r="D496">
        <v>113</v>
      </c>
      <c r="E496" s="68">
        <f t="shared" si="22"/>
        <v>24094.7345132743</v>
      </c>
      <c r="F496" s="69">
        <f t="shared" si="23"/>
        <v>17.2105246523388</v>
      </c>
    </row>
    <row r="497" ht="14" customHeight="1" spans="1:6">
      <c r="A497" t="s">
        <v>1889</v>
      </c>
      <c r="B497" s="66">
        <v>2719094</v>
      </c>
      <c r="C497" s="67">
        <f t="shared" si="21"/>
        <v>1942.21</v>
      </c>
      <c r="D497">
        <v>107</v>
      </c>
      <c r="E497" s="68">
        <f t="shared" si="22"/>
        <v>25412.0934579439</v>
      </c>
      <c r="F497" s="69">
        <f t="shared" si="23"/>
        <v>18.1514953271028</v>
      </c>
    </row>
    <row r="498" ht="14" customHeight="1" spans="1:6">
      <c r="A498" t="s">
        <v>1890</v>
      </c>
      <c r="B498" s="66">
        <v>2715747</v>
      </c>
      <c r="C498" s="67">
        <f t="shared" si="21"/>
        <v>1939.81928571429</v>
      </c>
      <c r="D498">
        <v>97</v>
      </c>
      <c r="E498" s="68">
        <f t="shared" si="22"/>
        <v>27997.3917525773</v>
      </c>
      <c r="F498" s="69">
        <f t="shared" si="23"/>
        <v>19.9981369661267</v>
      </c>
    </row>
    <row r="499" ht="14" customHeight="1" spans="1:6">
      <c r="A499" t="s">
        <v>1891</v>
      </c>
      <c r="B499" s="66">
        <v>2709627</v>
      </c>
      <c r="C499" s="67">
        <f t="shared" si="21"/>
        <v>1935.44785714286</v>
      </c>
      <c r="D499">
        <v>131</v>
      </c>
      <c r="E499" s="68">
        <f t="shared" si="22"/>
        <v>20684.1755725191</v>
      </c>
      <c r="F499" s="69">
        <f t="shared" si="23"/>
        <v>14.7744111232279</v>
      </c>
    </row>
    <row r="500" ht="14" customHeight="1" spans="1:6">
      <c r="A500" t="s">
        <v>1892</v>
      </c>
      <c r="B500" s="66">
        <v>2706959</v>
      </c>
      <c r="C500" s="67">
        <f t="shared" si="21"/>
        <v>1933.54214285714</v>
      </c>
      <c r="D500">
        <v>141</v>
      </c>
      <c r="E500" s="68">
        <f t="shared" si="22"/>
        <v>19198.2907801418</v>
      </c>
      <c r="F500" s="69">
        <f t="shared" si="23"/>
        <v>13.7130648429585</v>
      </c>
    </row>
    <row r="501" ht="14" customHeight="1" spans="1:6">
      <c r="A501" t="s">
        <v>1893</v>
      </c>
      <c r="B501" s="66">
        <v>2676755</v>
      </c>
      <c r="C501" s="67">
        <f t="shared" si="21"/>
        <v>1911.96785714286</v>
      </c>
      <c r="D501">
        <v>102</v>
      </c>
      <c r="E501" s="68">
        <f t="shared" si="22"/>
        <v>26242.6960784314</v>
      </c>
      <c r="F501" s="69">
        <f t="shared" si="23"/>
        <v>18.7447829131653</v>
      </c>
    </row>
    <row r="502" ht="14" customHeight="1" spans="1:6">
      <c r="A502" t="s">
        <v>1894</v>
      </c>
      <c r="B502" s="66">
        <v>2675632</v>
      </c>
      <c r="C502" s="67">
        <f t="shared" si="21"/>
        <v>1911.16571428571</v>
      </c>
      <c r="D502">
        <v>54</v>
      </c>
      <c r="E502" s="68">
        <f t="shared" si="22"/>
        <v>49548.7407407407</v>
      </c>
      <c r="F502" s="69">
        <f t="shared" si="23"/>
        <v>35.3919576719577</v>
      </c>
    </row>
    <row r="503" ht="14" customHeight="1" spans="1:6">
      <c r="A503" t="s">
        <v>1895</v>
      </c>
      <c r="B503" s="66">
        <v>2674754</v>
      </c>
      <c r="C503" s="67">
        <f t="shared" si="21"/>
        <v>1910.53857142857</v>
      </c>
      <c r="D503">
        <v>49</v>
      </c>
      <c r="E503" s="68">
        <f t="shared" si="22"/>
        <v>54586.8163265306</v>
      </c>
      <c r="F503" s="69">
        <f t="shared" si="23"/>
        <v>38.990583090379</v>
      </c>
    </row>
    <row r="504" ht="14" customHeight="1" spans="1:6">
      <c r="A504" t="s">
        <v>1896</v>
      </c>
      <c r="B504" s="66">
        <v>2674137</v>
      </c>
      <c r="C504" s="67">
        <f t="shared" si="21"/>
        <v>1910.09785714286</v>
      </c>
      <c r="D504">
        <v>118</v>
      </c>
      <c r="E504" s="68">
        <f t="shared" si="22"/>
        <v>22662.1779661017</v>
      </c>
      <c r="F504" s="69">
        <f t="shared" si="23"/>
        <v>16.1872699757869</v>
      </c>
    </row>
    <row r="505" ht="14" customHeight="1" spans="1:6">
      <c r="A505" t="s">
        <v>1897</v>
      </c>
      <c r="B505" s="66">
        <v>2674030</v>
      </c>
      <c r="C505" s="67">
        <f t="shared" si="21"/>
        <v>1910.02142857143</v>
      </c>
      <c r="D505">
        <v>66</v>
      </c>
      <c r="E505" s="68">
        <f t="shared" si="22"/>
        <v>40515.6060606061</v>
      </c>
      <c r="F505" s="69">
        <f t="shared" si="23"/>
        <v>28.9397186147186</v>
      </c>
    </row>
    <row r="506" ht="14" customHeight="1" spans="1:6">
      <c r="A506" t="s">
        <v>1898</v>
      </c>
      <c r="B506" s="66">
        <v>2673274</v>
      </c>
      <c r="C506" s="67">
        <f t="shared" si="21"/>
        <v>1909.48142857143</v>
      </c>
      <c r="D506">
        <v>62</v>
      </c>
      <c r="E506" s="68">
        <f t="shared" si="22"/>
        <v>43117.3225806452</v>
      </c>
      <c r="F506" s="69">
        <f t="shared" si="23"/>
        <v>30.7980875576037</v>
      </c>
    </row>
    <row r="507" ht="14" customHeight="1" spans="1:6">
      <c r="A507" t="s">
        <v>1899</v>
      </c>
      <c r="B507" s="66">
        <v>2668659</v>
      </c>
      <c r="C507" s="67">
        <f t="shared" si="21"/>
        <v>1906.185</v>
      </c>
      <c r="D507">
        <v>120</v>
      </c>
      <c r="E507" s="68">
        <f t="shared" si="22"/>
        <v>22238.825</v>
      </c>
      <c r="F507" s="69">
        <f t="shared" si="23"/>
        <v>15.884875</v>
      </c>
    </row>
    <row r="508" ht="14" customHeight="1" spans="1:6">
      <c r="A508" t="s">
        <v>1900</v>
      </c>
      <c r="B508" s="66">
        <v>2665993</v>
      </c>
      <c r="C508" s="67">
        <f t="shared" si="21"/>
        <v>1904.28071428571</v>
      </c>
      <c r="D508">
        <v>121</v>
      </c>
      <c r="E508" s="68">
        <f t="shared" si="22"/>
        <v>22033</v>
      </c>
      <c r="F508" s="69">
        <f t="shared" si="23"/>
        <v>15.7378571428571</v>
      </c>
    </row>
    <row r="509" ht="14" customHeight="1" spans="1:6">
      <c r="A509" t="s">
        <v>1901</v>
      </c>
      <c r="B509" s="66">
        <v>2654153</v>
      </c>
      <c r="C509" s="67">
        <f t="shared" si="21"/>
        <v>1895.82357142857</v>
      </c>
      <c r="D509">
        <v>68</v>
      </c>
      <c r="E509" s="68">
        <f t="shared" si="22"/>
        <v>39031.6617647059</v>
      </c>
      <c r="F509" s="69">
        <f t="shared" si="23"/>
        <v>27.8797584033613</v>
      </c>
    </row>
    <row r="510" ht="14" customHeight="1" spans="1:6">
      <c r="A510" t="s">
        <v>1902</v>
      </c>
      <c r="B510" s="66">
        <v>2654121</v>
      </c>
      <c r="C510" s="67">
        <f t="shared" si="21"/>
        <v>1895.80071428571</v>
      </c>
      <c r="D510">
        <v>108</v>
      </c>
      <c r="E510" s="68">
        <f t="shared" si="22"/>
        <v>24575.1944444444</v>
      </c>
      <c r="F510" s="69">
        <f t="shared" si="23"/>
        <v>17.5537103174603</v>
      </c>
    </row>
    <row r="511" ht="14" customHeight="1" spans="1:6">
      <c r="A511" t="s">
        <v>1903</v>
      </c>
      <c r="B511" s="66">
        <v>2650373</v>
      </c>
      <c r="C511" s="67">
        <f t="shared" si="21"/>
        <v>1893.12357142857</v>
      </c>
      <c r="D511">
        <v>95</v>
      </c>
      <c r="E511" s="68">
        <f t="shared" si="22"/>
        <v>27898.6631578947</v>
      </c>
      <c r="F511" s="69">
        <f t="shared" si="23"/>
        <v>19.9276165413534</v>
      </c>
    </row>
    <row r="512" ht="14" customHeight="1" spans="1:6">
      <c r="A512" t="s">
        <v>1904</v>
      </c>
      <c r="B512" s="66">
        <v>2642791</v>
      </c>
      <c r="C512" s="67">
        <f t="shared" si="21"/>
        <v>1887.70785714286</v>
      </c>
      <c r="D512">
        <v>104</v>
      </c>
      <c r="E512" s="68">
        <f t="shared" si="22"/>
        <v>25411.4519230769</v>
      </c>
      <c r="F512" s="69">
        <f t="shared" si="23"/>
        <v>18.1510370879121</v>
      </c>
    </row>
    <row r="513" ht="14" customHeight="1" spans="1:6">
      <c r="A513" t="s">
        <v>1905</v>
      </c>
      <c r="B513" s="66">
        <v>2633590</v>
      </c>
      <c r="C513" s="67">
        <f t="shared" si="21"/>
        <v>1881.13571428571</v>
      </c>
      <c r="D513">
        <v>91</v>
      </c>
      <c r="E513" s="68">
        <f t="shared" si="22"/>
        <v>28940.5494505494</v>
      </c>
      <c r="F513" s="69">
        <f t="shared" si="23"/>
        <v>20.6718210361067</v>
      </c>
    </row>
    <row r="514" ht="14" customHeight="1" spans="1:6">
      <c r="A514" t="s">
        <v>1906</v>
      </c>
      <c r="B514" s="66">
        <v>2629429</v>
      </c>
      <c r="C514" s="67">
        <f t="shared" ref="C514:C577" si="24">B514/1400</f>
        <v>1878.16357142857</v>
      </c>
      <c r="D514">
        <v>48</v>
      </c>
      <c r="E514" s="68">
        <f t="shared" ref="E514:E577" si="25">B514/D514</f>
        <v>54779.7708333333</v>
      </c>
      <c r="F514" s="69">
        <f t="shared" ref="F514:F577" si="26">E514/1400</f>
        <v>39.1284077380952</v>
      </c>
    </row>
    <row r="515" ht="14" customHeight="1" spans="1:6">
      <c r="A515" t="s">
        <v>1907</v>
      </c>
      <c r="B515" s="66">
        <v>2624472</v>
      </c>
      <c r="C515" s="67">
        <f t="shared" si="24"/>
        <v>1874.62285714286</v>
      </c>
      <c r="D515">
        <v>91</v>
      </c>
      <c r="E515" s="68">
        <f t="shared" si="25"/>
        <v>28840.3516483516</v>
      </c>
      <c r="F515" s="69">
        <f t="shared" si="26"/>
        <v>20.600251177394</v>
      </c>
    </row>
    <row r="516" ht="14" customHeight="1" spans="1:6">
      <c r="A516" t="s">
        <v>1908</v>
      </c>
      <c r="B516" s="66">
        <v>2620766</v>
      </c>
      <c r="C516" s="67">
        <f t="shared" si="24"/>
        <v>1871.97571428571</v>
      </c>
      <c r="D516">
        <v>130</v>
      </c>
      <c r="E516" s="68">
        <f t="shared" si="25"/>
        <v>20159.7384615385</v>
      </c>
      <c r="F516" s="69">
        <f t="shared" si="26"/>
        <v>14.3998131868132</v>
      </c>
    </row>
    <row r="517" ht="14" customHeight="1" spans="1:6">
      <c r="A517" t="s">
        <v>1909</v>
      </c>
      <c r="B517" s="66">
        <v>2616570</v>
      </c>
      <c r="C517" s="67">
        <f t="shared" si="24"/>
        <v>1868.97857142857</v>
      </c>
      <c r="D517">
        <v>41</v>
      </c>
      <c r="E517" s="68">
        <f t="shared" si="25"/>
        <v>63818.7804878049</v>
      </c>
      <c r="F517" s="69">
        <f t="shared" si="26"/>
        <v>45.5848432055749</v>
      </c>
    </row>
    <row r="518" ht="14" customHeight="1" spans="1:6">
      <c r="A518" t="s">
        <v>1910</v>
      </c>
      <c r="B518" s="66">
        <v>2613571</v>
      </c>
      <c r="C518" s="67">
        <f t="shared" si="24"/>
        <v>1866.83642857143</v>
      </c>
      <c r="D518">
        <v>122</v>
      </c>
      <c r="E518" s="68">
        <f t="shared" si="25"/>
        <v>21422.7131147541</v>
      </c>
      <c r="F518" s="69">
        <f t="shared" si="26"/>
        <v>15.3019379391101</v>
      </c>
    </row>
    <row r="519" ht="14" customHeight="1" spans="1:6">
      <c r="A519" t="s">
        <v>1911</v>
      </c>
      <c r="B519" s="66">
        <v>2611780</v>
      </c>
      <c r="C519" s="67">
        <f t="shared" si="24"/>
        <v>1865.55714285714</v>
      </c>
      <c r="D519">
        <v>123</v>
      </c>
      <c r="E519" s="68">
        <f t="shared" si="25"/>
        <v>21233.9837398374</v>
      </c>
      <c r="F519" s="69">
        <f t="shared" si="26"/>
        <v>15.167131242741</v>
      </c>
    </row>
    <row r="520" ht="14" customHeight="1" spans="1:6">
      <c r="A520" t="s">
        <v>1912</v>
      </c>
      <c r="B520" s="66">
        <v>2610562</v>
      </c>
      <c r="C520" s="67">
        <f t="shared" si="24"/>
        <v>1864.68714285714</v>
      </c>
      <c r="D520">
        <v>46</v>
      </c>
      <c r="E520" s="68">
        <f t="shared" si="25"/>
        <v>56751.347826087</v>
      </c>
      <c r="F520" s="69">
        <f t="shared" si="26"/>
        <v>40.5366770186335</v>
      </c>
    </row>
    <row r="521" ht="14" customHeight="1" spans="1:6">
      <c r="A521" t="s">
        <v>1913</v>
      </c>
      <c r="B521" s="66">
        <v>2607764</v>
      </c>
      <c r="C521" s="67">
        <f t="shared" si="24"/>
        <v>1862.68857142857</v>
      </c>
      <c r="D521">
        <v>56</v>
      </c>
      <c r="E521" s="68">
        <f t="shared" si="25"/>
        <v>46567.2142857143</v>
      </c>
      <c r="F521" s="69">
        <f t="shared" si="26"/>
        <v>33.2622959183673</v>
      </c>
    </row>
    <row r="522" ht="14" customHeight="1" spans="1:6">
      <c r="A522" t="s">
        <v>1914</v>
      </c>
      <c r="B522" s="66">
        <v>2605738</v>
      </c>
      <c r="C522" s="67">
        <f t="shared" si="24"/>
        <v>1861.24142857143</v>
      </c>
      <c r="D522">
        <v>50</v>
      </c>
      <c r="E522" s="68">
        <f t="shared" si="25"/>
        <v>52114.76</v>
      </c>
      <c r="F522" s="69">
        <f t="shared" si="26"/>
        <v>37.2248285714286</v>
      </c>
    </row>
    <row r="523" ht="14" customHeight="1" spans="1:6">
      <c r="A523" t="s">
        <v>1915</v>
      </c>
      <c r="B523" s="66">
        <v>2602742</v>
      </c>
      <c r="C523" s="67">
        <f t="shared" si="24"/>
        <v>1859.10142857143</v>
      </c>
      <c r="D523">
        <v>132</v>
      </c>
      <c r="E523" s="68">
        <f t="shared" si="25"/>
        <v>19717.7424242424</v>
      </c>
      <c r="F523" s="69">
        <f t="shared" si="26"/>
        <v>14.0841017316017</v>
      </c>
    </row>
    <row r="524" ht="14" customHeight="1" spans="1:6">
      <c r="A524" t="s">
        <v>1916</v>
      </c>
      <c r="B524" s="66">
        <v>2596247</v>
      </c>
      <c r="C524" s="67">
        <f t="shared" si="24"/>
        <v>1854.46214285714</v>
      </c>
      <c r="D524">
        <v>54</v>
      </c>
      <c r="E524" s="68">
        <f t="shared" si="25"/>
        <v>48078.6481481481</v>
      </c>
      <c r="F524" s="69">
        <f t="shared" si="26"/>
        <v>34.3418915343915</v>
      </c>
    </row>
    <row r="525" ht="14" customHeight="1" spans="1:6">
      <c r="A525" t="s">
        <v>1917</v>
      </c>
      <c r="B525" s="66">
        <v>2595457</v>
      </c>
      <c r="C525" s="67">
        <f t="shared" si="24"/>
        <v>1853.89785714286</v>
      </c>
      <c r="D525">
        <v>88</v>
      </c>
      <c r="E525" s="68">
        <f t="shared" si="25"/>
        <v>29493.8295454545</v>
      </c>
      <c r="F525" s="69">
        <f t="shared" si="26"/>
        <v>21.0670211038961</v>
      </c>
    </row>
    <row r="526" ht="14" customHeight="1" spans="1:6">
      <c r="A526" t="s">
        <v>1918</v>
      </c>
      <c r="B526" s="66">
        <v>2594635</v>
      </c>
      <c r="C526" s="67">
        <f t="shared" si="24"/>
        <v>1853.31071428571</v>
      </c>
      <c r="D526">
        <v>37</v>
      </c>
      <c r="E526" s="68">
        <f t="shared" si="25"/>
        <v>70125.2702702703</v>
      </c>
      <c r="F526" s="69">
        <f t="shared" si="26"/>
        <v>50.0894787644788</v>
      </c>
    </row>
    <row r="527" ht="14" customHeight="1" spans="1:6">
      <c r="A527" t="s">
        <v>1919</v>
      </c>
      <c r="B527" s="66">
        <v>2592897</v>
      </c>
      <c r="C527" s="67">
        <f t="shared" si="24"/>
        <v>1852.06928571429</v>
      </c>
      <c r="D527">
        <v>76</v>
      </c>
      <c r="E527" s="68">
        <f t="shared" si="25"/>
        <v>34117.0657894737</v>
      </c>
      <c r="F527" s="69">
        <f t="shared" si="26"/>
        <v>24.3693327067669</v>
      </c>
    </row>
    <row r="528" ht="14" customHeight="1" spans="1:6">
      <c r="A528" t="s">
        <v>1920</v>
      </c>
      <c r="B528" s="66">
        <v>2592598</v>
      </c>
      <c r="C528" s="67">
        <f t="shared" si="24"/>
        <v>1851.85571428571</v>
      </c>
      <c r="D528">
        <v>86</v>
      </c>
      <c r="E528" s="68">
        <f t="shared" si="25"/>
        <v>30146.488372093</v>
      </c>
      <c r="F528" s="69">
        <f t="shared" si="26"/>
        <v>21.5332059800664</v>
      </c>
    </row>
    <row r="529" ht="14" customHeight="1" spans="1:6">
      <c r="A529" t="s">
        <v>1921</v>
      </c>
      <c r="B529" s="66">
        <v>2591897</v>
      </c>
      <c r="C529" s="67">
        <f t="shared" si="24"/>
        <v>1851.355</v>
      </c>
      <c r="D529">
        <v>62</v>
      </c>
      <c r="E529" s="68">
        <f t="shared" si="25"/>
        <v>41804.7903225806</v>
      </c>
      <c r="F529" s="69">
        <f t="shared" si="26"/>
        <v>29.860564516129</v>
      </c>
    </row>
    <row r="530" ht="14" customHeight="1" spans="1:6">
      <c r="A530" t="s">
        <v>1922</v>
      </c>
      <c r="B530" s="66">
        <v>2591558</v>
      </c>
      <c r="C530" s="67">
        <f t="shared" si="24"/>
        <v>1851.11285714286</v>
      </c>
      <c r="D530">
        <v>62</v>
      </c>
      <c r="E530" s="68">
        <f t="shared" si="25"/>
        <v>41799.3225806452</v>
      </c>
      <c r="F530" s="69">
        <f t="shared" si="26"/>
        <v>29.8566589861751</v>
      </c>
    </row>
    <row r="531" ht="14" customHeight="1" spans="1:6">
      <c r="A531" t="s">
        <v>1923</v>
      </c>
      <c r="B531" s="66">
        <v>2590060</v>
      </c>
      <c r="C531" s="67">
        <f t="shared" si="24"/>
        <v>1850.04285714286</v>
      </c>
      <c r="D531">
        <v>57</v>
      </c>
      <c r="E531" s="68">
        <f t="shared" si="25"/>
        <v>45439.649122807</v>
      </c>
      <c r="F531" s="69">
        <f t="shared" si="26"/>
        <v>32.4568922305764</v>
      </c>
    </row>
    <row r="532" ht="14" customHeight="1" spans="1:6">
      <c r="A532" t="s">
        <v>1924</v>
      </c>
      <c r="B532" s="66">
        <v>2584568</v>
      </c>
      <c r="C532" s="67">
        <f t="shared" si="24"/>
        <v>1846.12</v>
      </c>
      <c r="D532">
        <v>96</v>
      </c>
      <c r="E532" s="68">
        <f t="shared" si="25"/>
        <v>26922.5833333333</v>
      </c>
      <c r="F532" s="69">
        <f t="shared" si="26"/>
        <v>19.2304166666667</v>
      </c>
    </row>
    <row r="533" ht="14" customHeight="1" spans="1:6">
      <c r="A533" t="s">
        <v>1925</v>
      </c>
      <c r="B533" s="66">
        <v>2579185</v>
      </c>
      <c r="C533" s="67">
        <f t="shared" si="24"/>
        <v>1842.275</v>
      </c>
      <c r="D533">
        <v>73</v>
      </c>
      <c r="E533" s="68">
        <f t="shared" si="25"/>
        <v>35331.301369863</v>
      </c>
      <c r="F533" s="69">
        <f t="shared" si="26"/>
        <v>25.2366438356164</v>
      </c>
    </row>
    <row r="534" ht="14" customHeight="1" spans="1:6">
      <c r="A534" t="s">
        <v>1926</v>
      </c>
      <c r="B534" s="66">
        <v>2575243</v>
      </c>
      <c r="C534" s="67">
        <f t="shared" si="24"/>
        <v>1839.45928571429</v>
      </c>
      <c r="D534">
        <v>42</v>
      </c>
      <c r="E534" s="68">
        <f t="shared" si="25"/>
        <v>61315.3095238095</v>
      </c>
      <c r="F534" s="69">
        <f t="shared" si="26"/>
        <v>43.7966496598639</v>
      </c>
    </row>
    <row r="535" ht="14" customHeight="1" spans="1:6">
      <c r="A535" t="s">
        <v>1927</v>
      </c>
      <c r="B535" s="66">
        <v>2573659</v>
      </c>
      <c r="C535" s="67">
        <f t="shared" si="24"/>
        <v>1838.32785714286</v>
      </c>
      <c r="D535">
        <v>94</v>
      </c>
      <c r="E535" s="68">
        <f t="shared" si="25"/>
        <v>27379.3510638298</v>
      </c>
      <c r="F535" s="69">
        <f t="shared" si="26"/>
        <v>19.556679331307</v>
      </c>
    </row>
    <row r="536" ht="14" customHeight="1" spans="1:6">
      <c r="A536" t="s">
        <v>1928</v>
      </c>
      <c r="B536" s="66">
        <v>2569243</v>
      </c>
      <c r="C536" s="67">
        <f t="shared" si="24"/>
        <v>1835.17357142857</v>
      </c>
      <c r="D536">
        <v>88</v>
      </c>
      <c r="E536" s="68">
        <f t="shared" si="25"/>
        <v>29195.9431818182</v>
      </c>
      <c r="F536" s="69">
        <f t="shared" si="26"/>
        <v>20.8542451298701</v>
      </c>
    </row>
    <row r="537" ht="14" customHeight="1" spans="1:6">
      <c r="A537" t="s">
        <v>1929</v>
      </c>
      <c r="B537" s="66">
        <v>2565576</v>
      </c>
      <c r="C537" s="67">
        <f t="shared" si="24"/>
        <v>1832.55428571429</v>
      </c>
      <c r="D537">
        <v>58</v>
      </c>
      <c r="E537" s="68">
        <f t="shared" si="25"/>
        <v>44234.0689655172</v>
      </c>
      <c r="F537" s="69">
        <f t="shared" si="26"/>
        <v>31.595763546798</v>
      </c>
    </row>
    <row r="538" ht="14" customHeight="1" spans="1:6">
      <c r="A538" t="s">
        <v>1930</v>
      </c>
      <c r="B538" s="66">
        <v>2564617</v>
      </c>
      <c r="C538" s="67">
        <f t="shared" si="24"/>
        <v>1831.86928571429</v>
      </c>
      <c r="D538">
        <v>77</v>
      </c>
      <c r="E538" s="68">
        <f t="shared" si="25"/>
        <v>33306.7142857143</v>
      </c>
      <c r="F538" s="69">
        <f t="shared" si="26"/>
        <v>23.7905102040816</v>
      </c>
    </row>
    <row r="539" ht="14" customHeight="1" spans="1:6">
      <c r="A539" t="s">
        <v>1931</v>
      </c>
      <c r="B539" s="66">
        <v>2563064</v>
      </c>
      <c r="C539" s="67">
        <f t="shared" si="24"/>
        <v>1830.76</v>
      </c>
      <c r="D539">
        <v>53</v>
      </c>
      <c r="E539" s="68">
        <f t="shared" si="25"/>
        <v>48359.6981132075</v>
      </c>
      <c r="F539" s="69">
        <f t="shared" si="26"/>
        <v>34.542641509434</v>
      </c>
    </row>
    <row r="540" ht="14" customHeight="1" spans="1:6">
      <c r="A540" t="s">
        <v>1932</v>
      </c>
      <c r="B540" s="66">
        <v>2562865</v>
      </c>
      <c r="C540" s="67">
        <f t="shared" si="24"/>
        <v>1830.61785714286</v>
      </c>
      <c r="D540">
        <v>147</v>
      </c>
      <c r="E540" s="68">
        <f t="shared" si="25"/>
        <v>17434.4557823129</v>
      </c>
      <c r="F540" s="69">
        <f t="shared" si="26"/>
        <v>12.4531827016521</v>
      </c>
    </row>
    <row r="541" ht="14" customHeight="1" spans="1:6">
      <c r="A541" t="s">
        <v>1933</v>
      </c>
      <c r="B541" s="66">
        <v>2558972</v>
      </c>
      <c r="C541" s="67">
        <f t="shared" si="24"/>
        <v>1827.83714285714</v>
      </c>
      <c r="D541">
        <v>123</v>
      </c>
      <c r="E541" s="68">
        <f t="shared" si="25"/>
        <v>20804.6504065041</v>
      </c>
      <c r="F541" s="69">
        <f t="shared" si="26"/>
        <v>14.8604645760743</v>
      </c>
    </row>
    <row r="542" ht="14" customHeight="1" spans="1:6">
      <c r="A542" t="s">
        <v>1934</v>
      </c>
      <c r="B542" s="66">
        <v>2551195</v>
      </c>
      <c r="C542" s="67">
        <f t="shared" si="24"/>
        <v>1822.28214285714</v>
      </c>
      <c r="D542">
        <v>86</v>
      </c>
      <c r="E542" s="68">
        <f t="shared" si="25"/>
        <v>29665.0581395349</v>
      </c>
      <c r="F542" s="69">
        <f t="shared" si="26"/>
        <v>21.1893272425249</v>
      </c>
    </row>
    <row r="543" ht="14" customHeight="1" spans="1:6">
      <c r="A543" t="s">
        <v>1935</v>
      </c>
      <c r="B543" s="66">
        <v>2543771</v>
      </c>
      <c r="C543" s="67">
        <f t="shared" si="24"/>
        <v>1816.97928571429</v>
      </c>
      <c r="D543">
        <v>77</v>
      </c>
      <c r="E543" s="68">
        <f t="shared" si="25"/>
        <v>33035.987012987</v>
      </c>
      <c r="F543" s="69">
        <f t="shared" si="26"/>
        <v>23.597133580705</v>
      </c>
    </row>
    <row r="544" ht="14" customHeight="1" spans="1:6">
      <c r="A544" t="s">
        <v>1936</v>
      </c>
      <c r="B544" s="66">
        <v>2542373</v>
      </c>
      <c r="C544" s="67">
        <f t="shared" si="24"/>
        <v>1815.98071428571</v>
      </c>
      <c r="D544">
        <v>63</v>
      </c>
      <c r="E544" s="68">
        <f t="shared" si="25"/>
        <v>40355.126984127</v>
      </c>
      <c r="F544" s="69">
        <f t="shared" si="26"/>
        <v>28.8250907029478</v>
      </c>
    </row>
    <row r="545" ht="14" customHeight="1" spans="1:6">
      <c r="A545" t="s">
        <v>1937</v>
      </c>
      <c r="B545" s="66">
        <v>2531486</v>
      </c>
      <c r="C545" s="67">
        <f t="shared" si="24"/>
        <v>1808.20428571429</v>
      </c>
      <c r="D545">
        <v>69</v>
      </c>
      <c r="E545" s="68">
        <f t="shared" si="25"/>
        <v>36688.2028985507</v>
      </c>
      <c r="F545" s="69">
        <f t="shared" si="26"/>
        <v>26.2058592132505</v>
      </c>
    </row>
    <row r="546" ht="14" customHeight="1" spans="1:6">
      <c r="A546" t="s">
        <v>1938</v>
      </c>
      <c r="B546" s="66">
        <v>2524611</v>
      </c>
      <c r="C546" s="67">
        <f t="shared" si="24"/>
        <v>1803.29357142857</v>
      </c>
      <c r="D546">
        <v>111</v>
      </c>
      <c r="E546" s="68">
        <f t="shared" si="25"/>
        <v>22744.2432432432</v>
      </c>
      <c r="F546" s="69">
        <f t="shared" si="26"/>
        <v>16.245888030888</v>
      </c>
    </row>
    <row r="547" ht="14" customHeight="1" spans="1:6">
      <c r="A547" t="s">
        <v>1939</v>
      </c>
      <c r="B547" s="66">
        <v>2522630</v>
      </c>
      <c r="C547" s="67">
        <f t="shared" si="24"/>
        <v>1801.87857142857</v>
      </c>
      <c r="D547">
        <v>151</v>
      </c>
      <c r="E547" s="68">
        <f t="shared" si="25"/>
        <v>16706.1589403974</v>
      </c>
      <c r="F547" s="69">
        <f t="shared" si="26"/>
        <v>11.9329706717124</v>
      </c>
    </row>
    <row r="548" ht="14" customHeight="1" spans="1:6">
      <c r="A548" t="s">
        <v>1940</v>
      </c>
      <c r="B548" s="66">
        <v>2521809</v>
      </c>
      <c r="C548" s="67">
        <f t="shared" si="24"/>
        <v>1801.29214285714</v>
      </c>
      <c r="D548">
        <v>75</v>
      </c>
      <c r="E548" s="68">
        <f t="shared" si="25"/>
        <v>33624.12</v>
      </c>
      <c r="F548" s="69">
        <f t="shared" si="26"/>
        <v>24.0172285714286</v>
      </c>
    </row>
    <row r="549" ht="14" customHeight="1" spans="1:6">
      <c r="A549" t="s">
        <v>1941</v>
      </c>
      <c r="B549" s="66">
        <v>2518443</v>
      </c>
      <c r="C549" s="67">
        <f t="shared" si="24"/>
        <v>1798.88785714286</v>
      </c>
      <c r="D549">
        <v>68</v>
      </c>
      <c r="E549" s="68">
        <f t="shared" si="25"/>
        <v>37035.9264705882</v>
      </c>
      <c r="F549" s="69">
        <f t="shared" si="26"/>
        <v>26.4542331932773</v>
      </c>
    </row>
    <row r="550" ht="14" customHeight="1" spans="1:6">
      <c r="A550" t="s">
        <v>1942</v>
      </c>
      <c r="B550" s="66">
        <v>2517562</v>
      </c>
      <c r="C550" s="67">
        <f t="shared" si="24"/>
        <v>1798.25857142857</v>
      </c>
      <c r="D550">
        <v>52</v>
      </c>
      <c r="E550" s="68">
        <f t="shared" si="25"/>
        <v>48414.6538461538</v>
      </c>
      <c r="F550" s="69">
        <f t="shared" si="26"/>
        <v>34.5818956043956</v>
      </c>
    </row>
    <row r="551" ht="14" customHeight="1" spans="1:6">
      <c r="A551" t="s">
        <v>1943</v>
      </c>
      <c r="B551" s="66">
        <v>2516075</v>
      </c>
      <c r="C551" s="67">
        <f t="shared" si="24"/>
        <v>1797.19642857143</v>
      </c>
      <c r="D551">
        <v>99</v>
      </c>
      <c r="E551" s="68">
        <f t="shared" si="25"/>
        <v>25414.898989899</v>
      </c>
      <c r="F551" s="69">
        <f t="shared" si="26"/>
        <v>18.1534992784993</v>
      </c>
    </row>
    <row r="552" ht="14" customHeight="1" spans="1:6">
      <c r="A552" t="s">
        <v>1944</v>
      </c>
      <c r="B552" s="66">
        <v>2511232</v>
      </c>
      <c r="C552" s="67">
        <f t="shared" si="24"/>
        <v>1793.73714285714</v>
      </c>
      <c r="D552">
        <v>83</v>
      </c>
      <c r="E552" s="68">
        <f t="shared" si="25"/>
        <v>30255.8072289157</v>
      </c>
      <c r="F552" s="69">
        <f t="shared" si="26"/>
        <v>21.6112908777969</v>
      </c>
    </row>
    <row r="553" ht="14" customHeight="1" spans="1:6">
      <c r="A553" t="s">
        <v>1945</v>
      </c>
      <c r="B553" s="66">
        <v>2508811</v>
      </c>
      <c r="C553" s="67">
        <f t="shared" si="24"/>
        <v>1792.00785714286</v>
      </c>
      <c r="D553">
        <v>179</v>
      </c>
      <c r="E553" s="68">
        <f t="shared" si="25"/>
        <v>14015.7039106145</v>
      </c>
      <c r="F553" s="69">
        <f t="shared" si="26"/>
        <v>10.0112170790104</v>
      </c>
    </row>
    <row r="554" ht="14" customHeight="1" spans="1:6">
      <c r="A554" t="s">
        <v>1946</v>
      </c>
      <c r="B554" s="66">
        <v>2506935</v>
      </c>
      <c r="C554" s="67">
        <f t="shared" si="24"/>
        <v>1790.66785714286</v>
      </c>
      <c r="D554">
        <v>50</v>
      </c>
      <c r="E554" s="68">
        <f t="shared" si="25"/>
        <v>50138.7</v>
      </c>
      <c r="F554" s="69">
        <f t="shared" si="26"/>
        <v>35.8133571428571</v>
      </c>
    </row>
    <row r="555" ht="14" customHeight="1" spans="1:6">
      <c r="A555" t="s">
        <v>1947</v>
      </c>
      <c r="B555" s="66">
        <v>2487036</v>
      </c>
      <c r="C555" s="67">
        <f t="shared" si="24"/>
        <v>1776.45428571429</v>
      </c>
      <c r="D555">
        <v>48</v>
      </c>
      <c r="E555" s="68">
        <f t="shared" si="25"/>
        <v>51813.25</v>
      </c>
      <c r="F555" s="69">
        <f t="shared" si="26"/>
        <v>37.0094642857143</v>
      </c>
    </row>
    <row r="556" ht="14" customHeight="1" spans="1:6">
      <c r="A556" t="s">
        <v>1948</v>
      </c>
      <c r="B556" s="66">
        <v>2472042</v>
      </c>
      <c r="C556" s="67">
        <f t="shared" si="24"/>
        <v>1765.74428571429</v>
      </c>
      <c r="D556">
        <v>77</v>
      </c>
      <c r="E556" s="68">
        <f t="shared" si="25"/>
        <v>32104.4415584416</v>
      </c>
      <c r="F556" s="69">
        <f t="shared" si="26"/>
        <v>22.9317439703154</v>
      </c>
    </row>
    <row r="557" ht="14" customHeight="1" spans="1:6">
      <c r="A557" t="s">
        <v>1949</v>
      </c>
      <c r="B557" s="66">
        <v>2471800</v>
      </c>
      <c r="C557" s="67">
        <f t="shared" si="24"/>
        <v>1765.57142857143</v>
      </c>
      <c r="D557">
        <v>45</v>
      </c>
      <c r="E557" s="68">
        <f t="shared" si="25"/>
        <v>54928.8888888889</v>
      </c>
      <c r="F557" s="69">
        <f t="shared" si="26"/>
        <v>39.2349206349206</v>
      </c>
    </row>
    <row r="558" ht="14" customHeight="1" spans="1:6">
      <c r="A558" t="s">
        <v>1950</v>
      </c>
      <c r="B558" s="66">
        <v>2471522</v>
      </c>
      <c r="C558" s="67">
        <f t="shared" si="24"/>
        <v>1765.37285714286</v>
      </c>
      <c r="D558">
        <v>61</v>
      </c>
      <c r="E558" s="68">
        <f t="shared" si="25"/>
        <v>40516.7540983607</v>
      </c>
      <c r="F558" s="69">
        <f t="shared" si="26"/>
        <v>28.9405386416862</v>
      </c>
    </row>
    <row r="559" ht="14" customHeight="1" spans="1:6">
      <c r="A559" t="s">
        <v>1951</v>
      </c>
      <c r="B559" s="66">
        <v>2470635</v>
      </c>
      <c r="C559" s="67">
        <f t="shared" si="24"/>
        <v>1764.73928571429</v>
      </c>
      <c r="D559">
        <v>89</v>
      </c>
      <c r="E559" s="68">
        <f t="shared" si="25"/>
        <v>27759.9438202247</v>
      </c>
      <c r="F559" s="69">
        <f t="shared" si="26"/>
        <v>19.8285313001605</v>
      </c>
    </row>
    <row r="560" ht="14" customHeight="1" spans="1:6">
      <c r="A560" t="s">
        <v>1952</v>
      </c>
      <c r="B560" s="66">
        <v>2462703</v>
      </c>
      <c r="C560" s="67">
        <f t="shared" si="24"/>
        <v>1759.07357142857</v>
      </c>
      <c r="D560">
        <v>57</v>
      </c>
      <c r="E560" s="68">
        <f t="shared" si="25"/>
        <v>43205.3157894737</v>
      </c>
      <c r="F560" s="69">
        <f t="shared" si="26"/>
        <v>30.8609398496241</v>
      </c>
    </row>
    <row r="561" ht="14" customHeight="1" spans="1:6">
      <c r="A561" t="s">
        <v>1953</v>
      </c>
      <c r="B561" s="66">
        <v>2461037</v>
      </c>
      <c r="C561" s="67">
        <f t="shared" si="24"/>
        <v>1757.88357142857</v>
      </c>
      <c r="D561">
        <v>101</v>
      </c>
      <c r="E561" s="68">
        <f t="shared" si="25"/>
        <v>24366.702970297</v>
      </c>
      <c r="F561" s="69">
        <f t="shared" si="26"/>
        <v>17.4047878359264</v>
      </c>
    </row>
    <row r="562" ht="14" customHeight="1" spans="1:6">
      <c r="A562" t="s">
        <v>1954</v>
      </c>
      <c r="B562" s="66">
        <v>2460795</v>
      </c>
      <c r="C562" s="67">
        <f t="shared" si="24"/>
        <v>1757.71071428571</v>
      </c>
      <c r="D562">
        <v>50</v>
      </c>
      <c r="E562" s="68">
        <f t="shared" si="25"/>
        <v>49215.9</v>
      </c>
      <c r="F562" s="69">
        <f t="shared" si="26"/>
        <v>35.1542142857143</v>
      </c>
    </row>
    <row r="563" ht="14" customHeight="1" spans="1:6">
      <c r="A563" t="s">
        <v>1955</v>
      </c>
      <c r="B563" s="66">
        <v>2460363</v>
      </c>
      <c r="C563" s="67">
        <f t="shared" si="24"/>
        <v>1757.40214285714</v>
      </c>
      <c r="D563">
        <v>57</v>
      </c>
      <c r="E563" s="68">
        <f t="shared" si="25"/>
        <v>43164.2631578947</v>
      </c>
      <c r="F563" s="69">
        <f t="shared" si="26"/>
        <v>30.8316165413534</v>
      </c>
    </row>
    <row r="564" ht="14" customHeight="1" spans="1:6">
      <c r="A564" t="s">
        <v>1956</v>
      </c>
      <c r="B564" s="66">
        <v>2458153</v>
      </c>
      <c r="C564" s="67">
        <f t="shared" si="24"/>
        <v>1755.82357142857</v>
      </c>
      <c r="D564">
        <v>50</v>
      </c>
      <c r="E564" s="68">
        <f t="shared" si="25"/>
        <v>49163.06</v>
      </c>
      <c r="F564" s="69">
        <f t="shared" si="26"/>
        <v>35.1164714285714</v>
      </c>
    </row>
    <row r="565" ht="14" customHeight="1" spans="1:6">
      <c r="A565" t="s">
        <v>1957</v>
      </c>
      <c r="B565" s="66">
        <v>2457783</v>
      </c>
      <c r="C565" s="67">
        <f t="shared" si="24"/>
        <v>1755.55928571429</v>
      </c>
      <c r="D565">
        <v>125</v>
      </c>
      <c r="E565" s="68">
        <f t="shared" si="25"/>
        <v>19662.264</v>
      </c>
      <c r="F565" s="69">
        <f t="shared" si="26"/>
        <v>14.0444742857143</v>
      </c>
    </row>
    <row r="566" ht="14" customHeight="1" spans="1:6">
      <c r="A566" t="s">
        <v>1958</v>
      </c>
      <c r="B566" s="66">
        <v>2454243</v>
      </c>
      <c r="C566" s="67">
        <f t="shared" si="24"/>
        <v>1753.03071428571</v>
      </c>
      <c r="D566">
        <v>72</v>
      </c>
      <c r="E566" s="68">
        <f t="shared" si="25"/>
        <v>34086.7083333333</v>
      </c>
      <c r="F566" s="69">
        <f t="shared" si="26"/>
        <v>24.3476488095238</v>
      </c>
    </row>
    <row r="567" ht="14" customHeight="1" spans="1:6">
      <c r="A567" t="s">
        <v>1959</v>
      </c>
      <c r="B567" s="66">
        <v>2454054</v>
      </c>
      <c r="C567" s="67">
        <f t="shared" si="24"/>
        <v>1752.89571428571</v>
      </c>
      <c r="D567">
        <v>56</v>
      </c>
      <c r="E567" s="68">
        <f t="shared" si="25"/>
        <v>43822.3928571429</v>
      </c>
      <c r="F567" s="69">
        <f t="shared" si="26"/>
        <v>31.3017091836735</v>
      </c>
    </row>
    <row r="568" ht="14" customHeight="1" spans="1:6">
      <c r="A568" t="s">
        <v>1960</v>
      </c>
      <c r="B568" s="66">
        <v>2449060</v>
      </c>
      <c r="C568" s="67">
        <f t="shared" si="24"/>
        <v>1749.32857142857</v>
      </c>
      <c r="D568">
        <v>169</v>
      </c>
      <c r="E568" s="68">
        <f t="shared" si="25"/>
        <v>14491.4792899408</v>
      </c>
      <c r="F568" s="69">
        <f t="shared" si="26"/>
        <v>10.351056635672</v>
      </c>
    </row>
    <row r="569" ht="14" customHeight="1" spans="1:6">
      <c r="A569" t="s">
        <v>1961</v>
      </c>
      <c r="B569" s="66">
        <v>2437673</v>
      </c>
      <c r="C569" s="67">
        <f t="shared" si="24"/>
        <v>1741.195</v>
      </c>
      <c r="D569">
        <v>52</v>
      </c>
      <c r="E569" s="68">
        <f t="shared" si="25"/>
        <v>46878.3269230769</v>
      </c>
      <c r="F569" s="69">
        <f t="shared" si="26"/>
        <v>33.4845192307692</v>
      </c>
    </row>
    <row r="570" ht="14" customHeight="1" spans="1:6">
      <c r="A570" t="s">
        <v>1962</v>
      </c>
      <c r="B570" s="66">
        <v>2428104</v>
      </c>
      <c r="C570" s="67">
        <f t="shared" si="24"/>
        <v>1734.36</v>
      </c>
      <c r="D570">
        <v>198</v>
      </c>
      <c r="E570" s="68">
        <f t="shared" si="25"/>
        <v>12263.1515151515</v>
      </c>
      <c r="F570" s="69">
        <f t="shared" si="26"/>
        <v>8.75939393939394</v>
      </c>
    </row>
    <row r="571" ht="14" customHeight="1" spans="1:6">
      <c r="A571" t="s">
        <v>1963</v>
      </c>
      <c r="B571" s="66">
        <v>2427663</v>
      </c>
      <c r="C571" s="67">
        <f t="shared" si="24"/>
        <v>1734.045</v>
      </c>
      <c r="D571">
        <v>125</v>
      </c>
      <c r="E571" s="68">
        <f t="shared" si="25"/>
        <v>19421.304</v>
      </c>
      <c r="F571" s="69">
        <f t="shared" si="26"/>
        <v>13.87236</v>
      </c>
    </row>
    <row r="572" ht="14" customHeight="1" spans="1:6">
      <c r="A572" t="s">
        <v>1964</v>
      </c>
      <c r="B572" s="66">
        <v>2418410</v>
      </c>
      <c r="C572" s="67">
        <f t="shared" si="24"/>
        <v>1727.43571428571</v>
      </c>
      <c r="D572">
        <v>56</v>
      </c>
      <c r="E572" s="68">
        <f t="shared" si="25"/>
        <v>43185.8928571429</v>
      </c>
      <c r="F572" s="69">
        <f t="shared" si="26"/>
        <v>30.8470663265306</v>
      </c>
    </row>
    <row r="573" ht="14" customHeight="1" spans="1:6">
      <c r="A573" t="s">
        <v>1965</v>
      </c>
      <c r="B573" s="66">
        <v>2412610</v>
      </c>
      <c r="C573" s="67">
        <f t="shared" si="24"/>
        <v>1723.29285714286</v>
      </c>
      <c r="D573">
        <v>84</v>
      </c>
      <c r="E573" s="68">
        <f t="shared" si="25"/>
        <v>28721.5476190476</v>
      </c>
      <c r="F573" s="69">
        <f t="shared" si="26"/>
        <v>20.5153911564626</v>
      </c>
    </row>
    <row r="574" ht="14" customHeight="1" spans="1:6">
      <c r="A574" t="s">
        <v>1966</v>
      </c>
      <c r="B574" s="66">
        <v>2399481</v>
      </c>
      <c r="C574" s="67">
        <f t="shared" si="24"/>
        <v>1713.915</v>
      </c>
      <c r="D574">
        <v>108</v>
      </c>
      <c r="E574" s="68">
        <f t="shared" si="25"/>
        <v>22217.4166666667</v>
      </c>
      <c r="F574" s="69">
        <f t="shared" si="26"/>
        <v>15.8695833333333</v>
      </c>
    </row>
    <row r="575" ht="14" customHeight="1" spans="1:6">
      <c r="A575" t="s">
        <v>1967</v>
      </c>
      <c r="B575" s="66">
        <v>2388922</v>
      </c>
      <c r="C575" s="67">
        <f t="shared" si="24"/>
        <v>1706.37285714286</v>
      </c>
      <c r="D575">
        <v>121</v>
      </c>
      <c r="E575" s="68">
        <f t="shared" si="25"/>
        <v>19743.1570247934</v>
      </c>
      <c r="F575" s="69">
        <f t="shared" si="26"/>
        <v>14.1022550177096</v>
      </c>
    </row>
    <row r="576" ht="14" customHeight="1" spans="1:6">
      <c r="A576" t="s">
        <v>1968</v>
      </c>
      <c r="B576" s="66">
        <v>2386003</v>
      </c>
      <c r="C576" s="67">
        <f t="shared" si="24"/>
        <v>1704.28785714286</v>
      </c>
      <c r="D576">
        <v>92</v>
      </c>
      <c r="E576" s="68">
        <f t="shared" si="25"/>
        <v>25934.8152173913</v>
      </c>
      <c r="F576" s="69">
        <f t="shared" si="26"/>
        <v>18.5248680124224</v>
      </c>
    </row>
    <row r="577" ht="14" customHeight="1" spans="1:6">
      <c r="A577" t="s">
        <v>1969</v>
      </c>
      <c r="B577" s="66">
        <v>2385058</v>
      </c>
      <c r="C577" s="67">
        <f t="shared" si="24"/>
        <v>1703.61285714286</v>
      </c>
      <c r="D577">
        <v>86</v>
      </c>
      <c r="E577" s="68">
        <f t="shared" si="25"/>
        <v>27733.2325581395</v>
      </c>
      <c r="F577" s="69">
        <f t="shared" si="26"/>
        <v>19.8094518272425</v>
      </c>
    </row>
    <row r="578" ht="14" customHeight="1" spans="1:6">
      <c r="A578" t="s">
        <v>1970</v>
      </c>
      <c r="B578" s="66">
        <v>2384816</v>
      </c>
      <c r="C578" s="67">
        <f t="shared" ref="C578:C641" si="27">B578/1400</f>
        <v>1703.44</v>
      </c>
      <c r="D578">
        <v>142</v>
      </c>
      <c r="E578" s="68">
        <f t="shared" ref="E578:E641" si="28">B578/D578</f>
        <v>16794.4788732394</v>
      </c>
      <c r="F578" s="69">
        <f t="shared" ref="F578:F641" si="29">E578/1400</f>
        <v>11.9960563380282</v>
      </c>
    </row>
    <row r="579" ht="14" customHeight="1" spans="1:6">
      <c r="A579" t="s">
        <v>1971</v>
      </c>
      <c r="B579" s="66">
        <v>2381328</v>
      </c>
      <c r="C579" s="67">
        <f t="shared" si="27"/>
        <v>1700.94857142857</v>
      </c>
      <c r="D579">
        <v>144</v>
      </c>
      <c r="E579" s="68">
        <f t="shared" si="28"/>
        <v>16537</v>
      </c>
      <c r="F579" s="69">
        <f t="shared" si="29"/>
        <v>11.8121428571429</v>
      </c>
    </row>
    <row r="580" ht="14" customHeight="1" spans="1:6">
      <c r="A580" t="s">
        <v>1972</v>
      </c>
      <c r="B580" s="66">
        <v>2380478</v>
      </c>
      <c r="C580" s="67">
        <f t="shared" si="27"/>
        <v>1700.34142857143</v>
      </c>
      <c r="D580">
        <v>168</v>
      </c>
      <c r="E580" s="68">
        <f t="shared" si="28"/>
        <v>14169.5119047619</v>
      </c>
      <c r="F580" s="69">
        <f t="shared" si="29"/>
        <v>10.1210799319728</v>
      </c>
    </row>
    <row r="581" ht="14" customHeight="1" spans="1:6">
      <c r="A581" t="s">
        <v>1973</v>
      </c>
      <c r="B581" s="66">
        <v>2372076</v>
      </c>
      <c r="C581" s="67">
        <f t="shared" si="27"/>
        <v>1694.34</v>
      </c>
      <c r="D581">
        <v>40</v>
      </c>
      <c r="E581" s="68">
        <f t="shared" si="28"/>
        <v>59301.9</v>
      </c>
      <c r="F581" s="69">
        <f t="shared" si="29"/>
        <v>42.3585</v>
      </c>
    </row>
    <row r="582" ht="14" customHeight="1" spans="1:6">
      <c r="A582" t="s">
        <v>1974</v>
      </c>
      <c r="B582" s="66">
        <v>2362946</v>
      </c>
      <c r="C582" s="67">
        <f t="shared" si="27"/>
        <v>1687.81857142857</v>
      </c>
      <c r="D582">
        <v>60</v>
      </c>
      <c r="E582" s="68">
        <f t="shared" si="28"/>
        <v>39382.4333333333</v>
      </c>
      <c r="F582" s="69">
        <f t="shared" si="29"/>
        <v>28.1303095238095</v>
      </c>
    </row>
    <row r="583" ht="14" customHeight="1" spans="1:6">
      <c r="A583" t="s">
        <v>1975</v>
      </c>
      <c r="B583" s="66">
        <v>2355624</v>
      </c>
      <c r="C583" s="67">
        <f t="shared" si="27"/>
        <v>1682.58857142857</v>
      </c>
      <c r="D583">
        <v>36</v>
      </c>
      <c r="E583" s="68">
        <f t="shared" si="28"/>
        <v>65434</v>
      </c>
      <c r="F583" s="69">
        <f t="shared" si="29"/>
        <v>46.7385714285714</v>
      </c>
    </row>
    <row r="584" ht="14" customHeight="1" spans="1:6">
      <c r="A584" t="s">
        <v>1976</v>
      </c>
      <c r="B584" s="66">
        <v>2349922</v>
      </c>
      <c r="C584" s="67">
        <f t="shared" si="27"/>
        <v>1678.51571428571</v>
      </c>
      <c r="D584">
        <v>46</v>
      </c>
      <c r="E584" s="68">
        <f t="shared" si="28"/>
        <v>51085.2608695652</v>
      </c>
      <c r="F584" s="69">
        <f t="shared" si="29"/>
        <v>36.4894720496894</v>
      </c>
    </row>
    <row r="585" ht="14" customHeight="1" spans="1:6">
      <c r="A585" t="s">
        <v>1977</v>
      </c>
      <c r="B585" s="66">
        <v>2344907</v>
      </c>
      <c r="C585" s="67">
        <f t="shared" si="27"/>
        <v>1674.93357142857</v>
      </c>
      <c r="D585">
        <v>68</v>
      </c>
      <c r="E585" s="68">
        <f t="shared" si="28"/>
        <v>34483.9264705882</v>
      </c>
      <c r="F585" s="69">
        <f t="shared" si="29"/>
        <v>24.6313760504202</v>
      </c>
    </row>
    <row r="586" ht="14" customHeight="1" spans="1:6">
      <c r="A586" t="s">
        <v>1978</v>
      </c>
      <c r="B586" s="66">
        <v>2334021</v>
      </c>
      <c r="C586" s="67">
        <f t="shared" si="27"/>
        <v>1667.15785714286</v>
      </c>
      <c r="D586">
        <v>66</v>
      </c>
      <c r="E586" s="68">
        <f t="shared" si="28"/>
        <v>35363.9545454545</v>
      </c>
      <c r="F586" s="69">
        <f t="shared" si="29"/>
        <v>25.2599675324675</v>
      </c>
    </row>
    <row r="587" ht="14" customHeight="1" spans="1:6">
      <c r="A587" t="s">
        <v>1979</v>
      </c>
      <c r="B587" s="66">
        <v>2333371</v>
      </c>
      <c r="C587" s="67">
        <f t="shared" si="27"/>
        <v>1666.69357142857</v>
      </c>
      <c r="D587">
        <v>85</v>
      </c>
      <c r="E587" s="68">
        <f t="shared" si="28"/>
        <v>27451.4235294118</v>
      </c>
      <c r="F587" s="69">
        <f t="shared" si="29"/>
        <v>19.6081596638655</v>
      </c>
    </row>
    <row r="588" ht="14" customHeight="1" spans="1:6">
      <c r="A588" t="s">
        <v>1980</v>
      </c>
      <c r="B588" s="66">
        <v>2328110</v>
      </c>
      <c r="C588" s="67">
        <f t="shared" si="27"/>
        <v>1662.93571428571</v>
      </c>
      <c r="D588">
        <v>97</v>
      </c>
      <c r="E588" s="68">
        <f t="shared" si="28"/>
        <v>24001.1340206186</v>
      </c>
      <c r="F588" s="69">
        <f t="shared" si="29"/>
        <v>17.1436671575847</v>
      </c>
    </row>
    <row r="589" ht="14" customHeight="1" spans="1:6">
      <c r="A589" t="s">
        <v>1981</v>
      </c>
      <c r="B589" s="66">
        <v>2326544</v>
      </c>
      <c r="C589" s="67">
        <f t="shared" si="27"/>
        <v>1661.81714285714</v>
      </c>
      <c r="D589">
        <v>63</v>
      </c>
      <c r="E589" s="68">
        <f t="shared" si="28"/>
        <v>36929.2698412698</v>
      </c>
      <c r="F589" s="69">
        <f t="shared" si="29"/>
        <v>26.3780498866213</v>
      </c>
    </row>
    <row r="590" ht="14" customHeight="1" spans="1:6">
      <c r="A590" t="s">
        <v>1982</v>
      </c>
      <c r="B590" s="66">
        <v>2318578</v>
      </c>
      <c r="C590" s="67">
        <f t="shared" si="27"/>
        <v>1656.12714285714</v>
      </c>
      <c r="D590">
        <v>88</v>
      </c>
      <c r="E590" s="68">
        <f t="shared" si="28"/>
        <v>26347.4772727273</v>
      </c>
      <c r="F590" s="69">
        <f t="shared" si="29"/>
        <v>18.8196266233766</v>
      </c>
    </row>
    <row r="591" ht="14" customHeight="1" spans="1:6">
      <c r="A591" t="s">
        <v>1983</v>
      </c>
      <c r="B591" s="66">
        <v>2317201</v>
      </c>
      <c r="C591" s="67">
        <f t="shared" si="27"/>
        <v>1655.14357142857</v>
      </c>
      <c r="D591">
        <v>56</v>
      </c>
      <c r="E591" s="68">
        <f t="shared" si="28"/>
        <v>41378.5892857143</v>
      </c>
      <c r="F591" s="69">
        <f t="shared" si="29"/>
        <v>29.5561352040816</v>
      </c>
    </row>
    <row r="592" ht="14" customHeight="1" spans="1:6">
      <c r="A592" t="s">
        <v>1984</v>
      </c>
      <c r="B592" s="66">
        <v>2297612</v>
      </c>
      <c r="C592" s="67">
        <f t="shared" si="27"/>
        <v>1641.15142857143</v>
      </c>
      <c r="D592">
        <v>69</v>
      </c>
      <c r="E592" s="68">
        <f t="shared" si="28"/>
        <v>33298.7246376812</v>
      </c>
      <c r="F592" s="69">
        <f t="shared" si="29"/>
        <v>23.7848033126294</v>
      </c>
    </row>
    <row r="593" ht="14" customHeight="1" spans="1:6">
      <c r="A593" t="s">
        <v>1985</v>
      </c>
      <c r="B593" s="66">
        <v>2297018</v>
      </c>
      <c r="C593" s="67">
        <f t="shared" si="27"/>
        <v>1640.72714285714</v>
      </c>
      <c r="D593">
        <v>112</v>
      </c>
      <c r="E593" s="68">
        <f t="shared" si="28"/>
        <v>20509.0892857143</v>
      </c>
      <c r="F593" s="69">
        <f t="shared" si="29"/>
        <v>14.6493494897959</v>
      </c>
    </row>
    <row r="594" ht="14" customHeight="1" spans="1:6">
      <c r="A594" t="s">
        <v>1986</v>
      </c>
      <c r="B594" s="66">
        <v>2294847</v>
      </c>
      <c r="C594" s="67">
        <f t="shared" si="27"/>
        <v>1639.17642857143</v>
      </c>
      <c r="D594">
        <v>63</v>
      </c>
      <c r="E594" s="68">
        <f t="shared" si="28"/>
        <v>36426.1428571429</v>
      </c>
      <c r="F594" s="69">
        <f t="shared" si="29"/>
        <v>26.0186734693878</v>
      </c>
    </row>
    <row r="595" ht="14" customHeight="1" spans="1:6">
      <c r="A595" t="s">
        <v>1987</v>
      </c>
      <c r="B595" s="66">
        <v>2294537</v>
      </c>
      <c r="C595" s="67">
        <f t="shared" si="27"/>
        <v>1638.955</v>
      </c>
      <c r="D595">
        <v>86</v>
      </c>
      <c r="E595" s="68">
        <f t="shared" si="28"/>
        <v>26680.6627906977</v>
      </c>
      <c r="F595" s="69">
        <f t="shared" si="29"/>
        <v>19.0576162790698</v>
      </c>
    </row>
    <row r="596" ht="14" customHeight="1" spans="1:6">
      <c r="A596" t="s">
        <v>1988</v>
      </c>
      <c r="B596" s="66">
        <v>2292661</v>
      </c>
      <c r="C596" s="67">
        <f t="shared" si="27"/>
        <v>1637.615</v>
      </c>
      <c r="D596">
        <v>76</v>
      </c>
      <c r="E596" s="68">
        <f t="shared" si="28"/>
        <v>30166.5921052632</v>
      </c>
      <c r="F596" s="69">
        <f t="shared" si="29"/>
        <v>21.5475657894737</v>
      </c>
    </row>
    <row r="597" ht="14" customHeight="1" spans="1:6">
      <c r="A597" t="s">
        <v>1989</v>
      </c>
      <c r="B597" s="66">
        <v>2292636</v>
      </c>
      <c r="C597" s="67">
        <f t="shared" si="27"/>
        <v>1637.59714285714</v>
      </c>
      <c r="D597">
        <v>90</v>
      </c>
      <c r="E597" s="68">
        <f t="shared" si="28"/>
        <v>25473.7333333333</v>
      </c>
      <c r="F597" s="69">
        <f t="shared" si="29"/>
        <v>18.1955238095238</v>
      </c>
    </row>
    <row r="598" ht="14" customHeight="1" spans="1:6">
      <c r="A598" t="s">
        <v>1990</v>
      </c>
      <c r="B598" s="66">
        <v>2290190</v>
      </c>
      <c r="C598" s="67">
        <f t="shared" si="27"/>
        <v>1635.85</v>
      </c>
      <c r="D598">
        <v>73</v>
      </c>
      <c r="E598" s="68">
        <f t="shared" si="28"/>
        <v>31372.4657534247</v>
      </c>
      <c r="F598" s="69">
        <f t="shared" si="29"/>
        <v>22.408904109589</v>
      </c>
    </row>
    <row r="599" ht="14" customHeight="1" spans="1:6">
      <c r="A599" t="s">
        <v>1991</v>
      </c>
      <c r="B599" s="66">
        <v>2287570</v>
      </c>
      <c r="C599" s="67">
        <f t="shared" si="27"/>
        <v>1633.97857142857</v>
      </c>
      <c r="D599">
        <v>141</v>
      </c>
      <c r="E599" s="68">
        <f t="shared" si="28"/>
        <v>16223.9007092199</v>
      </c>
      <c r="F599" s="69">
        <f t="shared" si="29"/>
        <v>11.5885005065856</v>
      </c>
    </row>
    <row r="600" ht="14" customHeight="1" spans="1:6">
      <c r="A600" t="s">
        <v>1992</v>
      </c>
      <c r="B600" s="66">
        <v>2280996</v>
      </c>
      <c r="C600" s="67">
        <f t="shared" si="27"/>
        <v>1629.28285714286</v>
      </c>
      <c r="D600">
        <v>74</v>
      </c>
      <c r="E600" s="68">
        <f t="shared" si="28"/>
        <v>30824.2702702703</v>
      </c>
      <c r="F600" s="69">
        <f t="shared" si="29"/>
        <v>22.0173359073359</v>
      </c>
    </row>
    <row r="601" ht="14" customHeight="1" spans="1:6">
      <c r="A601" t="s">
        <v>1993</v>
      </c>
      <c r="B601" s="66">
        <v>2280193</v>
      </c>
      <c r="C601" s="67">
        <f t="shared" si="27"/>
        <v>1628.70928571429</v>
      </c>
      <c r="D601">
        <v>71</v>
      </c>
      <c r="E601" s="68">
        <f t="shared" si="28"/>
        <v>32115.3943661972</v>
      </c>
      <c r="F601" s="69">
        <f t="shared" si="29"/>
        <v>22.9395674044266</v>
      </c>
    </row>
    <row r="602" ht="14" customHeight="1" spans="1:6">
      <c r="A602" t="s">
        <v>1994</v>
      </c>
      <c r="B602" s="66">
        <v>2276511</v>
      </c>
      <c r="C602" s="67">
        <f t="shared" si="27"/>
        <v>1626.07928571429</v>
      </c>
      <c r="D602">
        <v>62</v>
      </c>
      <c r="E602" s="68">
        <f t="shared" si="28"/>
        <v>36717.9193548387</v>
      </c>
      <c r="F602" s="69">
        <f t="shared" si="29"/>
        <v>26.2270852534562</v>
      </c>
    </row>
    <row r="603" ht="14" customHeight="1" spans="1:6">
      <c r="A603" t="s">
        <v>1995</v>
      </c>
      <c r="B603" s="66">
        <v>2275000</v>
      </c>
      <c r="C603" s="67">
        <f t="shared" si="27"/>
        <v>1625</v>
      </c>
      <c r="D603">
        <v>107</v>
      </c>
      <c r="E603" s="68">
        <f t="shared" si="28"/>
        <v>21261.6822429907</v>
      </c>
      <c r="F603" s="69">
        <f t="shared" si="29"/>
        <v>15.1869158878505</v>
      </c>
    </row>
    <row r="604" ht="14" customHeight="1" spans="1:6">
      <c r="A604" t="s">
        <v>1996</v>
      </c>
      <c r="B604" s="66">
        <v>2263780</v>
      </c>
      <c r="C604" s="67">
        <f t="shared" si="27"/>
        <v>1616.98571428571</v>
      </c>
      <c r="D604">
        <v>80</v>
      </c>
      <c r="E604" s="68">
        <f t="shared" si="28"/>
        <v>28297.25</v>
      </c>
      <c r="F604" s="69">
        <f t="shared" si="29"/>
        <v>20.2123214285714</v>
      </c>
    </row>
    <row r="605" ht="14" customHeight="1" spans="1:6">
      <c r="A605" t="s">
        <v>1997</v>
      </c>
      <c r="B605" s="66">
        <v>2261089</v>
      </c>
      <c r="C605" s="67">
        <f t="shared" si="27"/>
        <v>1615.06357142857</v>
      </c>
      <c r="D605">
        <v>94</v>
      </c>
      <c r="E605" s="68">
        <f t="shared" si="28"/>
        <v>24054.1382978723</v>
      </c>
      <c r="F605" s="69">
        <f t="shared" si="29"/>
        <v>17.1815273556231</v>
      </c>
    </row>
    <row r="606" ht="14" customHeight="1" spans="1:6">
      <c r="A606" t="s">
        <v>1998</v>
      </c>
      <c r="B606" s="66">
        <v>2260920</v>
      </c>
      <c r="C606" s="67">
        <f t="shared" si="27"/>
        <v>1614.94285714286</v>
      </c>
      <c r="D606">
        <v>60</v>
      </c>
      <c r="E606" s="68">
        <f t="shared" si="28"/>
        <v>37682</v>
      </c>
      <c r="F606" s="69">
        <f t="shared" si="29"/>
        <v>26.9157142857143</v>
      </c>
    </row>
    <row r="607" ht="14" customHeight="1" spans="1:6">
      <c r="A607" t="s">
        <v>1999</v>
      </c>
      <c r="B607" s="66">
        <v>2255438</v>
      </c>
      <c r="C607" s="67">
        <f t="shared" si="27"/>
        <v>1611.02714285714</v>
      </c>
      <c r="D607">
        <v>63</v>
      </c>
      <c r="E607" s="68">
        <f t="shared" si="28"/>
        <v>35800.6031746032</v>
      </c>
      <c r="F607" s="69">
        <f t="shared" si="29"/>
        <v>25.5718594104308</v>
      </c>
    </row>
    <row r="608" ht="14" customHeight="1" spans="1:6">
      <c r="A608" t="s">
        <v>2000</v>
      </c>
      <c r="B608" s="66">
        <v>2254960</v>
      </c>
      <c r="C608" s="67">
        <f t="shared" si="27"/>
        <v>1610.68571428571</v>
      </c>
      <c r="D608">
        <v>105</v>
      </c>
      <c r="E608" s="68">
        <f t="shared" si="28"/>
        <v>21475.8095238095</v>
      </c>
      <c r="F608" s="69">
        <f t="shared" si="29"/>
        <v>15.3398639455782</v>
      </c>
    </row>
    <row r="609" ht="14" customHeight="1" spans="1:6">
      <c r="A609" t="s">
        <v>2001</v>
      </c>
      <c r="B609" s="66">
        <v>2251457</v>
      </c>
      <c r="C609" s="67">
        <f t="shared" si="27"/>
        <v>1608.18357142857</v>
      </c>
      <c r="D609">
        <v>46</v>
      </c>
      <c r="E609" s="68">
        <f t="shared" si="28"/>
        <v>48944.7173913043</v>
      </c>
      <c r="F609" s="69">
        <f t="shared" si="29"/>
        <v>34.9605124223602</v>
      </c>
    </row>
    <row r="610" ht="14" customHeight="1" spans="1:6">
      <c r="A610" t="s">
        <v>2002</v>
      </c>
      <c r="B610" s="66">
        <v>2249679</v>
      </c>
      <c r="C610" s="67">
        <f t="shared" si="27"/>
        <v>1606.91357142857</v>
      </c>
      <c r="D610">
        <v>46</v>
      </c>
      <c r="E610" s="68">
        <f t="shared" si="28"/>
        <v>48906.0652173913</v>
      </c>
      <c r="F610" s="69">
        <f t="shared" si="29"/>
        <v>34.9329037267081</v>
      </c>
    </row>
    <row r="611" ht="14" customHeight="1" spans="1:6">
      <c r="A611" t="s">
        <v>2003</v>
      </c>
      <c r="B611" s="66">
        <v>2244215</v>
      </c>
      <c r="C611" s="67">
        <f t="shared" si="27"/>
        <v>1603.01071428571</v>
      </c>
      <c r="D611">
        <v>76</v>
      </c>
      <c r="E611" s="68">
        <f t="shared" si="28"/>
        <v>29529.1447368421</v>
      </c>
      <c r="F611" s="69">
        <f t="shared" si="29"/>
        <v>21.0922462406015</v>
      </c>
    </row>
    <row r="612" ht="14" customHeight="1" spans="1:6">
      <c r="A612" t="s">
        <v>2004</v>
      </c>
      <c r="B612" s="66">
        <v>2240687</v>
      </c>
      <c r="C612" s="67">
        <f t="shared" si="27"/>
        <v>1600.49071428571</v>
      </c>
      <c r="D612">
        <v>53</v>
      </c>
      <c r="E612" s="68">
        <f t="shared" si="28"/>
        <v>42277.1132075472</v>
      </c>
      <c r="F612" s="69">
        <f t="shared" si="29"/>
        <v>30.1979380053908</v>
      </c>
    </row>
    <row r="613" ht="14" customHeight="1" spans="1:6">
      <c r="A613" t="s">
        <v>2005</v>
      </c>
      <c r="B613" s="66">
        <v>2237143</v>
      </c>
      <c r="C613" s="67">
        <f t="shared" si="27"/>
        <v>1597.95928571429</v>
      </c>
      <c r="D613">
        <v>124</v>
      </c>
      <c r="E613" s="68">
        <f t="shared" si="28"/>
        <v>18041.4758064516</v>
      </c>
      <c r="F613" s="69">
        <f t="shared" si="29"/>
        <v>12.8867684331797</v>
      </c>
    </row>
    <row r="614" ht="14" customHeight="1" spans="1:6">
      <c r="A614" t="s">
        <v>2006</v>
      </c>
      <c r="B614" s="66">
        <v>2232267</v>
      </c>
      <c r="C614" s="67">
        <f t="shared" si="27"/>
        <v>1594.47642857143</v>
      </c>
      <c r="D614">
        <v>59</v>
      </c>
      <c r="E614" s="68">
        <f t="shared" si="28"/>
        <v>37835.0338983051</v>
      </c>
      <c r="F614" s="69">
        <f t="shared" si="29"/>
        <v>27.0250242130751</v>
      </c>
    </row>
    <row r="615" ht="14" customHeight="1" spans="1:6">
      <c r="A615" t="s">
        <v>2007</v>
      </c>
      <c r="B615" s="66">
        <v>2221151</v>
      </c>
      <c r="C615" s="67">
        <f t="shared" si="27"/>
        <v>1586.53642857143</v>
      </c>
      <c r="D615">
        <v>49</v>
      </c>
      <c r="E615" s="68">
        <f t="shared" si="28"/>
        <v>45329.612244898</v>
      </c>
      <c r="F615" s="69">
        <f t="shared" si="29"/>
        <v>32.3782944606414</v>
      </c>
    </row>
    <row r="616" ht="14" customHeight="1" spans="1:6">
      <c r="A616" t="s">
        <v>2008</v>
      </c>
      <c r="B616" s="66">
        <v>2217927</v>
      </c>
      <c r="C616" s="67">
        <f t="shared" si="27"/>
        <v>1584.23357142857</v>
      </c>
      <c r="D616">
        <v>58</v>
      </c>
      <c r="E616" s="68">
        <f t="shared" si="28"/>
        <v>38240.1206896552</v>
      </c>
      <c r="F616" s="69">
        <f t="shared" si="29"/>
        <v>27.3143719211823</v>
      </c>
    </row>
    <row r="617" ht="14" customHeight="1" spans="1:6">
      <c r="A617" t="s">
        <v>2009</v>
      </c>
      <c r="B617" s="66">
        <v>2206749</v>
      </c>
      <c r="C617" s="67">
        <f t="shared" si="27"/>
        <v>1576.24928571429</v>
      </c>
      <c r="D617">
        <v>177</v>
      </c>
      <c r="E617" s="68">
        <f t="shared" si="28"/>
        <v>12467.5084745763</v>
      </c>
      <c r="F617" s="69">
        <f t="shared" si="29"/>
        <v>8.90536319612591</v>
      </c>
    </row>
    <row r="618" ht="14" customHeight="1" spans="1:6">
      <c r="A618" t="s">
        <v>2010</v>
      </c>
      <c r="B618" s="66">
        <v>2206698</v>
      </c>
      <c r="C618" s="67">
        <f t="shared" si="27"/>
        <v>1576.21285714286</v>
      </c>
      <c r="D618">
        <v>81</v>
      </c>
      <c r="E618" s="68">
        <f t="shared" si="28"/>
        <v>27243.1851851852</v>
      </c>
      <c r="F618" s="69">
        <f t="shared" si="29"/>
        <v>19.459417989418</v>
      </c>
    </row>
    <row r="619" ht="14" customHeight="1" spans="1:6">
      <c r="A619" t="s">
        <v>2011</v>
      </c>
      <c r="B619" s="66">
        <v>2199240</v>
      </c>
      <c r="C619" s="67">
        <f t="shared" si="27"/>
        <v>1570.88571428571</v>
      </c>
      <c r="D619">
        <v>53</v>
      </c>
      <c r="E619" s="68">
        <f t="shared" si="28"/>
        <v>41495.0943396226</v>
      </c>
      <c r="F619" s="69">
        <f t="shared" si="29"/>
        <v>29.6393530997305</v>
      </c>
    </row>
    <row r="620" ht="14" customHeight="1" spans="1:6">
      <c r="A620" t="s">
        <v>2012</v>
      </c>
      <c r="B620" s="66">
        <v>2191876</v>
      </c>
      <c r="C620" s="67">
        <f t="shared" si="27"/>
        <v>1565.62571428571</v>
      </c>
      <c r="D620">
        <v>70</v>
      </c>
      <c r="E620" s="68">
        <f t="shared" si="28"/>
        <v>31312.5142857143</v>
      </c>
      <c r="F620" s="69">
        <f t="shared" si="29"/>
        <v>22.3660816326531</v>
      </c>
    </row>
    <row r="621" ht="14" customHeight="1" spans="1:6">
      <c r="A621" t="s">
        <v>2013</v>
      </c>
      <c r="B621" s="66">
        <v>2181119</v>
      </c>
      <c r="C621" s="67">
        <f t="shared" si="27"/>
        <v>1557.94214285714</v>
      </c>
      <c r="D621">
        <v>36</v>
      </c>
      <c r="E621" s="68">
        <f t="shared" si="28"/>
        <v>60586.6388888889</v>
      </c>
      <c r="F621" s="69">
        <f t="shared" si="29"/>
        <v>43.2761706349206</v>
      </c>
    </row>
    <row r="622" ht="14" customHeight="1" spans="1:6">
      <c r="A622" t="s">
        <v>2014</v>
      </c>
      <c r="B622" s="66">
        <v>2180012</v>
      </c>
      <c r="C622" s="67">
        <f t="shared" si="27"/>
        <v>1557.15142857143</v>
      </c>
      <c r="D622">
        <v>59</v>
      </c>
      <c r="E622" s="68">
        <f t="shared" si="28"/>
        <v>36949.3559322034</v>
      </c>
      <c r="F622" s="69">
        <f t="shared" si="29"/>
        <v>26.392397094431</v>
      </c>
    </row>
    <row r="623" ht="14" customHeight="1" spans="1:6">
      <c r="A623" t="s">
        <v>2015</v>
      </c>
      <c r="B623" s="66">
        <v>2179220</v>
      </c>
      <c r="C623" s="67">
        <f t="shared" si="27"/>
        <v>1556.58571428571</v>
      </c>
      <c r="D623">
        <v>72</v>
      </c>
      <c r="E623" s="68">
        <f t="shared" si="28"/>
        <v>30266.9444444444</v>
      </c>
      <c r="F623" s="69">
        <f t="shared" si="29"/>
        <v>21.619246031746</v>
      </c>
    </row>
    <row r="624" ht="14" customHeight="1" spans="1:6">
      <c r="A624" t="s">
        <v>2016</v>
      </c>
      <c r="B624" s="66">
        <v>2175464</v>
      </c>
      <c r="C624" s="67">
        <f t="shared" si="27"/>
        <v>1553.90285714286</v>
      </c>
      <c r="D624">
        <v>33</v>
      </c>
      <c r="E624" s="68">
        <f t="shared" si="28"/>
        <v>65923.1515151515</v>
      </c>
      <c r="F624" s="69">
        <f t="shared" si="29"/>
        <v>47.0879653679654</v>
      </c>
    </row>
    <row r="625" ht="14" customHeight="1" spans="1:6">
      <c r="A625" t="s">
        <v>2017</v>
      </c>
      <c r="B625" s="66">
        <v>2174405</v>
      </c>
      <c r="C625" s="67">
        <f t="shared" si="27"/>
        <v>1553.14642857143</v>
      </c>
      <c r="D625">
        <v>106</v>
      </c>
      <c r="E625" s="68">
        <f t="shared" si="28"/>
        <v>20513.2547169811</v>
      </c>
      <c r="F625" s="69">
        <f t="shared" si="29"/>
        <v>14.6523247978437</v>
      </c>
    </row>
    <row r="626" ht="14" customHeight="1" spans="1:6">
      <c r="A626" t="s">
        <v>2018</v>
      </c>
      <c r="B626" s="66">
        <v>2160435</v>
      </c>
      <c r="C626" s="67">
        <f t="shared" si="27"/>
        <v>1543.16785714286</v>
      </c>
      <c r="D626">
        <v>65</v>
      </c>
      <c r="E626" s="68">
        <f t="shared" si="28"/>
        <v>33237.4615384615</v>
      </c>
      <c r="F626" s="69">
        <f t="shared" si="29"/>
        <v>23.741043956044</v>
      </c>
    </row>
    <row r="627" ht="14" customHeight="1" spans="1:6">
      <c r="A627" t="s">
        <v>2019</v>
      </c>
      <c r="B627" s="66">
        <v>2159361</v>
      </c>
      <c r="C627" s="67">
        <f t="shared" si="27"/>
        <v>1542.40071428571</v>
      </c>
      <c r="D627">
        <v>60</v>
      </c>
      <c r="E627" s="68">
        <f t="shared" si="28"/>
        <v>35989.35</v>
      </c>
      <c r="F627" s="69">
        <f t="shared" si="29"/>
        <v>25.7066785714286</v>
      </c>
    </row>
    <row r="628" ht="14" customHeight="1" spans="1:6">
      <c r="A628" t="s">
        <v>2020</v>
      </c>
      <c r="B628" s="66">
        <v>2159274</v>
      </c>
      <c r="C628" s="67">
        <f t="shared" si="27"/>
        <v>1542.33857142857</v>
      </c>
      <c r="D628">
        <v>49</v>
      </c>
      <c r="E628" s="68">
        <f t="shared" si="28"/>
        <v>44066.8163265306</v>
      </c>
      <c r="F628" s="69">
        <f t="shared" si="29"/>
        <v>31.4762973760933</v>
      </c>
    </row>
    <row r="629" ht="14" customHeight="1" spans="1:6">
      <c r="A629" t="s">
        <v>2021</v>
      </c>
      <c r="B629" s="66">
        <v>2150291</v>
      </c>
      <c r="C629" s="67">
        <f t="shared" si="27"/>
        <v>1535.92214285714</v>
      </c>
      <c r="D629">
        <v>76</v>
      </c>
      <c r="E629" s="68">
        <f t="shared" si="28"/>
        <v>28293.3026315789</v>
      </c>
      <c r="F629" s="69">
        <f t="shared" si="29"/>
        <v>20.2095018796992</v>
      </c>
    </row>
    <row r="630" ht="14" customHeight="1" spans="1:6">
      <c r="A630" t="s">
        <v>2022</v>
      </c>
      <c r="B630" s="66">
        <v>2147271</v>
      </c>
      <c r="C630" s="67">
        <f t="shared" si="27"/>
        <v>1533.765</v>
      </c>
      <c r="D630">
        <v>57</v>
      </c>
      <c r="E630" s="68">
        <f t="shared" si="28"/>
        <v>37671.4210526316</v>
      </c>
      <c r="F630" s="69">
        <f t="shared" si="29"/>
        <v>26.9081578947368</v>
      </c>
    </row>
    <row r="631" ht="14" customHeight="1" spans="1:6">
      <c r="A631" t="s">
        <v>2023</v>
      </c>
      <c r="B631" s="66">
        <v>2142112</v>
      </c>
      <c r="C631" s="67">
        <f t="shared" si="27"/>
        <v>1530.08</v>
      </c>
      <c r="D631">
        <v>22</v>
      </c>
      <c r="E631" s="68">
        <f t="shared" si="28"/>
        <v>97368.7272727273</v>
      </c>
      <c r="F631" s="69">
        <f t="shared" si="29"/>
        <v>69.5490909090909</v>
      </c>
    </row>
    <row r="632" ht="14" customHeight="1" spans="1:6">
      <c r="A632" t="s">
        <v>2024</v>
      </c>
      <c r="B632" s="66">
        <v>2140382</v>
      </c>
      <c r="C632" s="67">
        <f t="shared" si="27"/>
        <v>1528.84428571429</v>
      </c>
      <c r="D632">
        <v>66</v>
      </c>
      <c r="E632" s="68">
        <f t="shared" si="28"/>
        <v>32430.0303030303</v>
      </c>
      <c r="F632" s="69">
        <f t="shared" si="29"/>
        <v>23.1643073593074</v>
      </c>
    </row>
    <row r="633" ht="14" customHeight="1" spans="1:6">
      <c r="A633" t="s">
        <v>2025</v>
      </c>
      <c r="B633" s="66">
        <v>2135030</v>
      </c>
      <c r="C633" s="67">
        <f t="shared" si="27"/>
        <v>1525.02142857143</v>
      </c>
      <c r="D633">
        <v>93</v>
      </c>
      <c r="E633" s="68">
        <f t="shared" si="28"/>
        <v>22957.311827957</v>
      </c>
      <c r="F633" s="69">
        <f t="shared" si="29"/>
        <v>16.3980798771121</v>
      </c>
    </row>
    <row r="634" ht="14" customHeight="1" spans="1:6">
      <c r="A634" t="s">
        <v>2026</v>
      </c>
      <c r="B634" s="66">
        <v>2133969</v>
      </c>
      <c r="C634" s="67">
        <f t="shared" si="27"/>
        <v>1524.26357142857</v>
      </c>
      <c r="D634">
        <v>53</v>
      </c>
      <c r="E634" s="68">
        <f t="shared" si="28"/>
        <v>40263.5660377359</v>
      </c>
      <c r="F634" s="69">
        <f t="shared" si="29"/>
        <v>28.7596900269542</v>
      </c>
    </row>
    <row r="635" ht="14" customHeight="1" spans="1:6">
      <c r="A635" t="s">
        <v>2027</v>
      </c>
      <c r="B635" s="66">
        <v>2131299</v>
      </c>
      <c r="C635" s="67">
        <f t="shared" si="27"/>
        <v>1522.35642857143</v>
      </c>
      <c r="D635">
        <v>127</v>
      </c>
      <c r="E635" s="68">
        <f t="shared" si="28"/>
        <v>16781.8818897638</v>
      </c>
      <c r="F635" s="69">
        <f t="shared" si="29"/>
        <v>11.9870584926884</v>
      </c>
    </row>
    <row r="636" ht="14" customHeight="1" spans="1:6">
      <c r="A636" t="s">
        <v>2028</v>
      </c>
      <c r="B636" s="66">
        <v>2130514</v>
      </c>
      <c r="C636" s="67">
        <f t="shared" si="27"/>
        <v>1521.79571428571</v>
      </c>
      <c r="D636">
        <v>23</v>
      </c>
      <c r="E636" s="68">
        <f t="shared" si="28"/>
        <v>92631.0434782609</v>
      </c>
      <c r="F636" s="69">
        <f t="shared" si="29"/>
        <v>66.1650310559006</v>
      </c>
    </row>
    <row r="637" ht="14" customHeight="1" spans="1:6">
      <c r="A637" t="s">
        <v>2029</v>
      </c>
      <c r="B637" s="66">
        <v>2126848</v>
      </c>
      <c r="C637" s="67">
        <f t="shared" si="27"/>
        <v>1519.17714285714</v>
      </c>
      <c r="D637">
        <v>61</v>
      </c>
      <c r="E637" s="68">
        <f t="shared" si="28"/>
        <v>34866.3606557377</v>
      </c>
      <c r="F637" s="69">
        <f t="shared" si="29"/>
        <v>24.9045433255269</v>
      </c>
    </row>
    <row r="638" ht="14" customHeight="1" spans="1:6">
      <c r="A638" t="s">
        <v>2030</v>
      </c>
      <c r="B638" s="66">
        <v>2122960</v>
      </c>
      <c r="C638" s="67">
        <f t="shared" si="27"/>
        <v>1516.4</v>
      </c>
      <c r="D638">
        <v>59</v>
      </c>
      <c r="E638" s="68">
        <f t="shared" si="28"/>
        <v>35982.3728813559</v>
      </c>
      <c r="F638" s="69">
        <f t="shared" si="29"/>
        <v>25.7016949152542</v>
      </c>
    </row>
    <row r="639" ht="14" customHeight="1" spans="1:6">
      <c r="A639" t="s">
        <v>2031</v>
      </c>
      <c r="B639" s="66">
        <v>2121183</v>
      </c>
      <c r="C639" s="67">
        <f t="shared" si="27"/>
        <v>1515.13071428571</v>
      </c>
      <c r="D639">
        <v>43</v>
      </c>
      <c r="E639" s="68">
        <f t="shared" si="28"/>
        <v>49329.8372093023</v>
      </c>
      <c r="F639" s="69">
        <f t="shared" si="29"/>
        <v>35.2355980066445</v>
      </c>
    </row>
    <row r="640" ht="14" customHeight="1" spans="1:6">
      <c r="A640" t="s">
        <v>2032</v>
      </c>
      <c r="B640" s="66">
        <v>2120583</v>
      </c>
      <c r="C640" s="67">
        <f t="shared" si="27"/>
        <v>1514.70214285714</v>
      </c>
      <c r="D640">
        <v>46</v>
      </c>
      <c r="E640" s="68">
        <f t="shared" si="28"/>
        <v>46099.6304347826</v>
      </c>
      <c r="F640" s="69">
        <f t="shared" si="29"/>
        <v>32.9283074534161</v>
      </c>
    </row>
    <row r="641" ht="14" customHeight="1" spans="1:6">
      <c r="A641" t="s">
        <v>2033</v>
      </c>
      <c r="B641" s="66">
        <v>2116125</v>
      </c>
      <c r="C641" s="67">
        <f t="shared" si="27"/>
        <v>1511.51785714286</v>
      </c>
      <c r="D641">
        <v>43</v>
      </c>
      <c r="E641" s="68">
        <f t="shared" si="28"/>
        <v>49212.2093023256</v>
      </c>
      <c r="F641" s="69">
        <f t="shared" si="29"/>
        <v>35.1515780730897</v>
      </c>
    </row>
    <row r="642" ht="14" customHeight="1" spans="1:6">
      <c r="A642" t="s">
        <v>2034</v>
      </c>
      <c r="B642" s="66">
        <v>2113872</v>
      </c>
      <c r="C642" s="67">
        <f t="shared" ref="C642:C705" si="30">B642/1400</f>
        <v>1509.90857142857</v>
      </c>
      <c r="D642">
        <v>63</v>
      </c>
      <c r="E642" s="68">
        <f t="shared" ref="E642:E705" si="31">B642/D642</f>
        <v>33553.5238095238</v>
      </c>
      <c r="F642" s="69">
        <f t="shared" ref="F642:F705" si="32">E642/1400</f>
        <v>23.9668027210884</v>
      </c>
    </row>
    <row r="643" ht="14" customHeight="1" spans="1:6">
      <c r="A643" t="s">
        <v>2035</v>
      </c>
      <c r="B643" s="66">
        <v>2112919</v>
      </c>
      <c r="C643" s="67">
        <f t="shared" si="30"/>
        <v>1509.22785714286</v>
      </c>
      <c r="D643">
        <v>44</v>
      </c>
      <c r="E643" s="68">
        <f t="shared" si="31"/>
        <v>48020.8863636364</v>
      </c>
      <c r="F643" s="69">
        <f t="shared" si="32"/>
        <v>34.3006331168831</v>
      </c>
    </row>
    <row r="644" ht="14" customHeight="1" spans="1:6">
      <c r="A644" t="s">
        <v>2036</v>
      </c>
      <c r="B644" s="66">
        <v>2109352</v>
      </c>
      <c r="C644" s="67">
        <f t="shared" si="30"/>
        <v>1506.68</v>
      </c>
      <c r="D644">
        <v>61</v>
      </c>
      <c r="E644" s="68">
        <f t="shared" si="31"/>
        <v>34579.5409836066</v>
      </c>
      <c r="F644" s="69">
        <f t="shared" si="32"/>
        <v>24.6996721311475</v>
      </c>
    </row>
    <row r="645" ht="14" customHeight="1" spans="1:6">
      <c r="A645" t="s">
        <v>2037</v>
      </c>
      <c r="B645" s="66">
        <v>2102620</v>
      </c>
      <c r="C645" s="67">
        <f t="shared" si="30"/>
        <v>1501.87142857143</v>
      </c>
      <c r="D645">
        <v>64</v>
      </c>
      <c r="E645" s="68">
        <f t="shared" si="31"/>
        <v>32853.4375</v>
      </c>
      <c r="F645" s="69">
        <f t="shared" si="32"/>
        <v>23.4667410714286</v>
      </c>
    </row>
    <row r="646" ht="14" customHeight="1" spans="1:6">
      <c r="A646" t="s">
        <v>2038</v>
      </c>
      <c r="B646" s="66">
        <v>2101714</v>
      </c>
      <c r="C646" s="67">
        <f t="shared" si="30"/>
        <v>1501.22428571429</v>
      </c>
      <c r="D646">
        <v>82</v>
      </c>
      <c r="E646" s="68">
        <f t="shared" si="31"/>
        <v>25630.6585365854</v>
      </c>
      <c r="F646" s="69">
        <f t="shared" si="32"/>
        <v>18.3076132404181</v>
      </c>
    </row>
    <row r="647" ht="14" customHeight="1" spans="1:6">
      <c r="A647" t="s">
        <v>2039</v>
      </c>
      <c r="B647" s="66">
        <v>2101225</v>
      </c>
      <c r="C647" s="67">
        <f t="shared" si="30"/>
        <v>1500.875</v>
      </c>
      <c r="D647">
        <v>30</v>
      </c>
      <c r="E647" s="68">
        <f t="shared" si="31"/>
        <v>70040.8333333333</v>
      </c>
      <c r="F647" s="69">
        <f t="shared" si="32"/>
        <v>50.0291666666667</v>
      </c>
    </row>
    <row r="648" ht="14" customHeight="1" spans="1:6">
      <c r="A648" t="s">
        <v>2040</v>
      </c>
      <c r="B648" s="66">
        <v>2096846</v>
      </c>
      <c r="C648" s="67">
        <f t="shared" si="30"/>
        <v>1497.74714285714</v>
      </c>
      <c r="D648">
        <v>43</v>
      </c>
      <c r="E648" s="68">
        <f t="shared" si="31"/>
        <v>48763.8604651163</v>
      </c>
      <c r="F648" s="69">
        <f t="shared" si="32"/>
        <v>34.8313289036545</v>
      </c>
    </row>
    <row r="649" ht="14" customHeight="1" spans="1:6">
      <c r="A649" t="s">
        <v>2041</v>
      </c>
      <c r="B649" s="66">
        <v>2096614</v>
      </c>
      <c r="C649" s="67">
        <f t="shared" si="30"/>
        <v>1497.58142857143</v>
      </c>
      <c r="D649">
        <v>79</v>
      </c>
      <c r="E649" s="68">
        <f t="shared" si="31"/>
        <v>26539.417721519</v>
      </c>
      <c r="F649" s="69">
        <f t="shared" si="32"/>
        <v>18.9567269439421</v>
      </c>
    </row>
    <row r="650" ht="14" customHeight="1" spans="1:6">
      <c r="A650" t="s">
        <v>2042</v>
      </c>
      <c r="B650" s="66">
        <v>2091778</v>
      </c>
      <c r="C650" s="67">
        <f t="shared" si="30"/>
        <v>1494.12714285714</v>
      </c>
      <c r="D650">
        <v>35</v>
      </c>
      <c r="E650" s="68">
        <f t="shared" si="31"/>
        <v>59765.0857142857</v>
      </c>
      <c r="F650" s="69">
        <f t="shared" si="32"/>
        <v>42.6893469387755</v>
      </c>
    </row>
    <row r="651" ht="14" customHeight="1" spans="1:6">
      <c r="A651" t="s">
        <v>2043</v>
      </c>
      <c r="B651" s="66">
        <v>2087440</v>
      </c>
      <c r="C651" s="67">
        <f t="shared" si="30"/>
        <v>1491.02857142857</v>
      </c>
      <c r="D651">
        <v>63</v>
      </c>
      <c r="E651" s="68">
        <f t="shared" si="31"/>
        <v>33133.9682539683</v>
      </c>
      <c r="F651" s="69">
        <f t="shared" si="32"/>
        <v>23.6671201814059</v>
      </c>
    </row>
    <row r="652" ht="14" customHeight="1" spans="1:6">
      <c r="A652" t="s">
        <v>2044</v>
      </c>
      <c r="B652" s="66">
        <v>2084402</v>
      </c>
      <c r="C652" s="67">
        <f t="shared" si="30"/>
        <v>1488.85857142857</v>
      </c>
      <c r="D652">
        <v>55</v>
      </c>
      <c r="E652" s="68">
        <f t="shared" si="31"/>
        <v>37898.2181818182</v>
      </c>
      <c r="F652" s="69">
        <f t="shared" si="32"/>
        <v>27.0701558441558</v>
      </c>
    </row>
    <row r="653" ht="14" customHeight="1" spans="1:6">
      <c r="A653" t="s">
        <v>2045</v>
      </c>
      <c r="B653" s="66">
        <v>2081037</v>
      </c>
      <c r="C653" s="67">
        <f t="shared" si="30"/>
        <v>1486.455</v>
      </c>
      <c r="D653">
        <v>63</v>
      </c>
      <c r="E653" s="68">
        <f t="shared" si="31"/>
        <v>33032.3333333333</v>
      </c>
      <c r="F653" s="69">
        <f t="shared" si="32"/>
        <v>23.5945238095238</v>
      </c>
    </row>
    <row r="654" ht="14" customHeight="1" spans="1:6">
      <c r="A654" t="s">
        <v>2046</v>
      </c>
      <c r="B654" s="66">
        <v>2079795</v>
      </c>
      <c r="C654" s="67">
        <f t="shared" si="30"/>
        <v>1485.56785714286</v>
      </c>
      <c r="D654">
        <v>96</v>
      </c>
      <c r="E654" s="68">
        <f t="shared" si="31"/>
        <v>21664.53125</v>
      </c>
      <c r="F654" s="69">
        <f t="shared" si="32"/>
        <v>15.4746651785714</v>
      </c>
    </row>
    <row r="655" ht="14" customHeight="1" spans="1:6">
      <c r="A655" t="s">
        <v>2047</v>
      </c>
      <c r="B655" s="66">
        <v>2070877</v>
      </c>
      <c r="C655" s="67">
        <f t="shared" si="30"/>
        <v>1479.19785714286</v>
      </c>
      <c r="D655">
        <v>51</v>
      </c>
      <c r="E655" s="68">
        <f t="shared" si="31"/>
        <v>40605.431372549</v>
      </c>
      <c r="F655" s="69">
        <f t="shared" si="32"/>
        <v>29.0038795518207</v>
      </c>
    </row>
    <row r="656" ht="14" customHeight="1" spans="1:6">
      <c r="A656" t="s">
        <v>2048</v>
      </c>
      <c r="B656" s="66">
        <v>2064913</v>
      </c>
      <c r="C656" s="67">
        <f t="shared" si="30"/>
        <v>1474.93785714286</v>
      </c>
      <c r="D656">
        <v>67</v>
      </c>
      <c r="E656" s="68">
        <f t="shared" si="31"/>
        <v>30819.5970149254</v>
      </c>
      <c r="F656" s="69">
        <f t="shared" si="32"/>
        <v>22.0139978678038</v>
      </c>
    </row>
    <row r="657" ht="14" customHeight="1" spans="1:6">
      <c r="A657" t="s">
        <v>2049</v>
      </c>
      <c r="B657" s="66">
        <v>2064241</v>
      </c>
      <c r="C657" s="67">
        <f t="shared" si="30"/>
        <v>1474.45785714286</v>
      </c>
      <c r="D657">
        <v>58</v>
      </c>
      <c r="E657" s="68">
        <f t="shared" si="31"/>
        <v>35590.3620689655</v>
      </c>
      <c r="F657" s="69">
        <f t="shared" si="32"/>
        <v>25.4216871921182</v>
      </c>
    </row>
    <row r="658" ht="14" customHeight="1" spans="1:6">
      <c r="A658" t="s">
        <v>2050</v>
      </c>
      <c r="B658" s="66">
        <v>2064235</v>
      </c>
      <c r="C658" s="67">
        <f t="shared" si="30"/>
        <v>1474.45357142857</v>
      </c>
      <c r="D658">
        <v>48</v>
      </c>
      <c r="E658" s="68">
        <f t="shared" si="31"/>
        <v>43004.8958333333</v>
      </c>
      <c r="F658" s="69">
        <f t="shared" si="32"/>
        <v>30.7177827380952</v>
      </c>
    </row>
    <row r="659" ht="14" customHeight="1" spans="1:6">
      <c r="A659" t="s">
        <v>2051</v>
      </c>
      <c r="B659" s="66">
        <v>2062628</v>
      </c>
      <c r="C659" s="67">
        <f t="shared" si="30"/>
        <v>1473.30571428571</v>
      </c>
      <c r="D659">
        <v>74</v>
      </c>
      <c r="E659" s="68">
        <f t="shared" si="31"/>
        <v>27873.3513513513</v>
      </c>
      <c r="F659" s="69">
        <f t="shared" si="32"/>
        <v>19.9095366795367</v>
      </c>
    </row>
    <row r="660" ht="14" customHeight="1" spans="1:6">
      <c r="A660" t="s">
        <v>2052</v>
      </c>
      <c r="B660" s="66">
        <v>2058076</v>
      </c>
      <c r="C660" s="67">
        <f t="shared" si="30"/>
        <v>1470.05428571429</v>
      </c>
      <c r="D660">
        <v>50</v>
      </c>
      <c r="E660" s="68">
        <f t="shared" si="31"/>
        <v>41161.52</v>
      </c>
      <c r="F660" s="69">
        <f t="shared" si="32"/>
        <v>29.4010857142857</v>
      </c>
    </row>
    <row r="661" ht="14" customHeight="1" spans="1:6">
      <c r="A661" t="s">
        <v>2053</v>
      </c>
      <c r="B661" s="66">
        <v>2057354</v>
      </c>
      <c r="C661" s="67">
        <f t="shared" si="30"/>
        <v>1469.53857142857</v>
      </c>
      <c r="D661">
        <v>90</v>
      </c>
      <c r="E661" s="68">
        <f t="shared" si="31"/>
        <v>22859.4888888889</v>
      </c>
      <c r="F661" s="69">
        <f t="shared" si="32"/>
        <v>16.3282063492064</v>
      </c>
    </row>
    <row r="662" ht="14" customHeight="1" spans="1:6">
      <c r="A662" t="s">
        <v>2054</v>
      </c>
      <c r="B662" s="66">
        <v>2031006</v>
      </c>
      <c r="C662" s="67">
        <f t="shared" si="30"/>
        <v>1450.71857142857</v>
      </c>
      <c r="D662">
        <v>55</v>
      </c>
      <c r="E662" s="68">
        <f t="shared" si="31"/>
        <v>36927.3818181818</v>
      </c>
      <c r="F662" s="69">
        <f t="shared" si="32"/>
        <v>26.3767012987013</v>
      </c>
    </row>
    <row r="663" ht="14" customHeight="1" spans="1:6">
      <c r="A663" t="s">
        <v>2055</v>
      </c>
      <c r="B663" s="66">
        <v>2030614</v>
      </c>
      <c r="C663" s="67">
        <f t="shared" si="30"/>
        <v>1450.43857142857</v>
      </c>
      <c r="D663">
        <v>20</v>
      </c>
      <c r="E663" s="68">
        <f t="shared" si="31"/>
        <v>101530.7</v>
      </c>
      <c r="F663" s="69">
        <f t="shared" si="32"/>
        <v>72.5219285714286</v>
      </c>
    </row>
    <row r="664" ht="14" customHeight="1" spans="1:6">
      <c r="A664" t="s">
        <v>2056</v>
      </c>
      <c r="B664" s="66">
        <v>2029226</v>
      </c>
      <c r="C664" s="67">
        <f t="shared" si="30"/>
        <v>1449.44714285714</v>
      </c>
      <c r="D664">
        <v>63</v>
      </c>
      <c r="E664" s="68">
        <f t="shared" si="31"/>
        <v>32209.9365079365</v>
      </c>
      <c r="F664" s="69">
        <f t="shared" si="32"/>
        <v>23.0070975056689</v>
      </c>
    </row>
    <row r="665" ht="14" customHeight="1" spans="1:6">
      <c r="A665" t="s">
        <v>2057</v>
      </c>
      <c r="B665" s="66">
        <v>2024663</v>
      </c>
      <c r="C665" s="67">
        <f t="shared" si="30"/>
        <v>1446.18785714286</v>
      </c>
      <c r="D665">
        <v>72</v>
      </c>
      <c r="E665" s="68">
        <f t="shared" si="31"/>
        <v>28120.3194444444</v>
      </c>
      <c r="F665" s="69">
        <f t="shared" si="32"/>
        <v>20.0859424603175</v>
      </c>
    </row>
    <row r="666" ht="14" customHeight="1" spans="1:6">
      <c r="A666" t="s">
        <v>2058</v>
      </c>
      <c r="B666" s="66">
        <v>2024597</v>
      </c>
      <c r="C666" s="67">
        <f t="shared" si="30"/>
        <v>1446.14071428571</v>
      </c>
      <c r="D666">
        <v>74</v>
      </c>
      <c r="E666" s="68">
        <f t="shared" si="31"/>
        <v>27359.4189189189</v>
      </c>
      <c r="F666" s="69">
        <f t="shared" si="32"/>
        <v>19.5424420849421</v>
      </c>
    </row>
    <row r="667" ht="14" customHeight="1" spans="1:6">
      <c r="A667" t="s">
        <v>2059</v>
      </c>
      <c r="B667" s="66">
        <v>2023664</v>
      </c>
      <c r="C667" s="67">
        <f t="shared" si="30"/>
        <v>1445.47428571429</v>
      </c>
      <c r="D667">
        <v>37</v>
      </c>
      <c r="E667" s="68">
        <f t="shared" si="31"/>
        <v>54693.6216216216</v>
      </c>
      <c r="F667" s="69">
        <f t="shared" si="32"/>
        <v>39.0668725868726</v>
      </c>
    </row>
    <row r="668" ht="14" customHeight="1" spans="1:6">
      <c r="A668" t="s">
        <v>2060</v>
      </c>
      <c r="B668" s="66">
        <v>2021964</v>
      </c>
      <c r="C668" s="67">
        <f t="shared" si="30"/>
        <v>1444.26</v>
      </c>
      <c r="D668">
        <v>40</v>
      </c>
      <c r="E668" s="68">
        <f t="shared" si="31"/>
        <v>50549.1</v>
      </c>
      <c r="F668" s="69">
        <f t="shared" si="32"/>
        <v>36.1065</v>
      </c>
    </row>
    <row r="669" ht="14" customHeight="1" spans="1:6">
      <c r="A669" t="s">
        <v>2061</v>
      </c>
      <c r="B669" s="66">
        <v>2018813</v>
      </c>
      <c r="C669" s="67">
        <f t="shared" si="30"/>
        <v>1442.00928571429</v>
      </c>
      <c r="D669">
        <v>39</v>
      </c>
      <c r="E669" s="68">
        <f t="shared" si="31"/>
        <v>51764.4358974359</v>
      </c>
      <c r="F669" s="69">
        <f t="shared" si="32"/>
        <v>36.9745970695971</v>
      </c>
    </row>
    <row r="670" ht="14" customHeight="1" spans="1:6">
      <c r="A670" t="s">
        <v>2062</v>
      </c>
      <c r="B670" s="66">
        <v>2016452</v>
      </c>
      <c r="C670" s="67">
        <f t="shared" si="30"/>
        <v>1440.32285714286</v>
      </c>
      <c r="D670">
        <v>68</v>
      </c>
      <c r="E670" s="68">
        <f t="shared" si="31"/>
        <v>29653.7058823529</v>
      </c>
      <c r="F670" s="69">
        <f t="shared" si="32"/>
        <v>21.181218487395</v>
      </c>
    </row>
    <row r="671" ht="14" customHeight="1" spans="1:6">
      <c r="A671" t="s">
        <v>2063</v>
      </c>
      <c r="B671" s="66">
        <v>2011353</v>
      </c>
      <c r="C671" s="67">
        <f t="shared" si="30"/>
        <v>1436.68071428571</v>
      </c>
      <c r="D671">
        <v>57</v>
      </c>
      <c r="E671" s="68">
        <f t="shared" si="31"/>
        <v>35286.8947368421</v>
      </c>
      <c r="F671" s="69">
        <f t="shared" si="32"/>
        <v>25.2049248120301</v>
      </c>
    </row>
    <row r="672" ht="14" customHeight="1" spans="1:6">
      <c r="A672" t="s">
        <v>2064</v>
      </c>
      <c r="B672" s="66">
        <v>2006157</v>
      </c>
      <c r="C672" s="67">
        <f t="shared" si="30"/>
        <v>1432.96928571429</v>
      </c>
      <c r="D672">
        <v>88</v>
      </c>
      <c r="E672" s="68">
        <f t="shared" si="31"/>
        <v>22797.2386363636</v>
      </c>
      <c r="F672" s="69">
        <f t="shared" si="32"/>
        <v>16.2837418831169</v>
      </c>
    </row>
    <row r="673" ht="14" customHeight="1" spans="1:6">
      <c r="A673" t="s">
        <v>2065</v>
      </c>
      <c r="B673" s="66">
        <v>2003006</v>
      </c>
      <c r="C673" s="67">
        <f t="shared" si="30"/>
        <v>1430.71857142857</v>
      </c>
      <c r="D673">
        <v>69</v>
      </c>
      <c r="E673" s="68">
        <f t="shared" si="31"/>
        <v>29029.0724637681</v>
      </c>
      <c r="F673" s="69">
        <f t="shared" si="32"/>
        <v>20.7350517598344</v>
      </c>
    </row>
    <row r="674" ht="14" customHeight="1" spans="1:6">
      <c r="A674" t="s">
        <v>2066</v>
      </c>
      <c r="B674" s="66">
        <v>1996845</v>
      </c>
      <c r="C674" s="67">
        <f t="shared" si="30"/>
        <v>1426.31785714286</v>
      </c>
      <c r="D674">
        <v>84</v>
      </c>
      <c r="E674" s="68">
        <f t="shared" si="31"/>
        <v>23771.9642857143</v>
      </c>
      <c r="F674" s="69">
        <f t="shared" si="32"/>
        <v>16.9799744897959</v>
      </c>
    </row>
    <row r="675" ht="14" customHeight="1" spans="1:6">
      <c r="A675" t="s">
        <v>2067</v>
      </c>
      <c r="B675" s="66">
        <v>1995586</v>
      </c>
      <c r="C675" s="67">
        <f t="shared" si="30"/>
        <v>1425.41857142857</v>
      </c>
      <c r="D675">
        <v>148</v>
      </c>
      <c r="E675" s="68">
        <f t="shared" si="31"/>
        <v>13483.6891891892</v>
      </c>
      <c r="F675" s="69">
        <f t="shared" si="32"/>
        <v>9.63120656370656</v>
      </c>
    </row>
    <row r="676" ht="14" customHeight="1" spans="1:6">
      <c r="A676" t="s">
        <v>2068</v>
      </c>
      <c r="B676" s="66">
        <v>1993618</v>
      </c>
      <c r="C676" s="67">
        <f t="shared" si="30"/>
        <v>1424.01285714286</v>
      </c>
      <c r="D676">
        <v>56</v>
      </c>
      <c r="E676" s="68">
        <f t="shared" si="31"/>
        <v>35600.3214285714</v>
      </c>
      <c r="F676" s="69">
        <f t="shared" si="32"/>
        <v>25.4288010204082</v>
      </c>
    </row>
    <row r="677" ht="14" customHeight="1" spans="1:6">
      <c r="A677" t="s">
        <v>2069</v>
      </c>
      <c r="B677" s="66">
        <v>1993294</v>
      </c>
      <c r="C677" s="67">
        <f t="shared" si="30"/>
        <v>1423.78142857143</v>
      </c>
      <c r="D677">
        <v>43</v>
      </c>
      <c r="E677" s="68">
        <f t="shared" si="31"/>
        <v>46355.6744186046</v>
      </c>
      <c r="F677" s="69">
        <f t="shared" si="32"/>
        <v>33.111196013289</v>
      </c>
    </row>
    <row r="678" ht="14" customHeight="1" spans="1:6">
      <c r="A678" t="s">
        <v>2070</v>
      </c>
      <c r="B678" s="66">
        <v>1991056</v>
      </c>
      <c r="C678" s="67">
        <f t="shared" si="30"/>
        <v>1422.18285714286</v>
      </c>
      <c r="D678">
        <v>125</v>
      </c>
      <c r="E678" s="68">
        <f t="shared" si="31"/>
        <v>15928.448</v>
      </c>
      <c r="F678" s="69">
        <f t="shared" si="32"/>
        <v>11.3774628571429</v>
      </c>
    </row>
    <row r="679" ht="14" customHeight="1" spans="1:6">
      <c r="A679" t="s">
        <v>2071</v>
      </c>
      <c r="B679" s="66">
        <v>1990498</v>
      </c>
      <c r="C679" s="67">
        <f t="shared" si="30"/>
        <v>1421.78428571429</v>
      </c>
      <c r="D679">
        <v>87</v>
      </c>
      <c r="E679" s="68">
        <f t="shared" si="31"/>
        <v>22879.2873563218</v>
      </c>
      <c r="F679" s="69">
        <f t="shared" si="32"/>
        <v>16.3423481116585</v>
      </c>
    </row>
    <row r="680" ht="14" customHeight="1" spans="1:6">
      <c r="A680" t="s">
        <v>2072</v>
      </c>
      <c r="B680" s="66">
        <v>1985126</v>
      </c>
      <c r="C680" s="67">
        <f t="shared" si="30"/>
        <v>1417.94714285714</v>
      </c>
      <c r="D680">
        <v>67</v>
      </c>
      <c r="E680" s="68">
        <f t="shared" si="31"/>
        <v>29628.7462686567</v>
      </c>
      <c r="F680" s="69">
        <f t="shared" si="32"/>
        <v>21.1633901918977</v>
      </c>
    </row>
    <row r="681" ht="14" customHeight="1" spans="1:6">
      <c r="A681" t="s">
        <v>2073</v>
      </c>
      <c r="B681" s="66">
        <v>1984136</v>
      </c>
      <c r="C681" s="67">
        <f t="shared" si="30"/>
        <v>1417.24</v>
      </c>
      <c r="D681">
        <v>98</v>
      </c>
      <c r="E681" s="68">
        <f t="shared" si="31"/>
        <v>20246.2857142857</v>
      </c>
      <c r="F681" s="69">
        <f t="shared" si="32"/>
        <v>14.4616326530612</v>
      </c>
    </row>
    <row r="682" ht="14" customHeight="1" spans="1:6">
      <c r="A682" t="s">
        <v>2074</v>
      </c>
      <c r="B682" s="66">
        <v>1983748</v>
      </c>
      <c r="C682" s="67">
        <f t="shared" si="30"/>
        <v>1416.96285714286</v>
      </c>
      <c r="D682">
        <v>58</v>
      </c>
      <c r="E682" s="68">
        <f t="shared" si="31"/>
        <v>34202.5517241379</v>
      </c>
      <c r="F682" s="69">
        <f t="shared" si="32"/>
        <v>24.4303940886699</v>
      </c>
    </row>
    <row r="683" ht="14" customHeight="1" spans="1:6">
      <c r="A683" t="s">
        <v>2075</v>
      </c>
      <c r="B683" s="66">
        <v>1981637</v>
      </c>
      <c r="C683" s="67">
        <f t="shared" si="30"/>
        <v>1415.455</v>
      </c>
      <c r="D683">
        <v>101</v>
      </c>
      <c r="E683" s="68">
        <f t="shared" si="31"/>
        <v>19620.1683168317</v>
      </c>
      <c r="F683" s="69">
        <f t="shared" si="32"/>
        <v>14.0144059405941</v>
      </c>
    </row>
    <row r="684" ht="14" customHeight="1" spans="1:6">
      <c r="A684" t="s">
        <v>2076</v>
      </c>
      <c r="B684" s="66">
        <v>1980450</v>
      </c>
      <c r="C684" s="67">
        <f t="shared" si="30"/>
        <v>1414.60714285714</v>
      </c>
      <c r="D684">
        <v>59</v>
      </c>
      <c r="E684" s="68">
        <f t="shared" si="31"/>
        <v>33566.9491525424</v>
      </c>
      <c r="F684" s="69">
        <f t="shared" si="32"/>
        <v>23.976392251816</v>
      </c>
    </row>
    <row r="685" ht="14" customHeight="1" spans="1:6">
      <c r="A685" t="s">
        <v>2077</v>
      </c>
      <c r="B685" s="66">
        <v>1979384</v>
      </c>
      <c r="C685" s="67">
        <f t="shared" si="30"/>
        <v>1413.84571428571</v>
      </c>
      <c r="D685">
        <v>61</v>
      </c>
      <c r="E685" s="68">
        <f t="shared" si="31"/>
        <v>32448.9180327869</v>
      </c>
      <c r="F685" s="69">
        <f t="shared" si="32"/>
        <v>23.1777985948478</v>
      </c>
    </row>
    <row r="686" ht="14" customHeight="1" spans="1:6">
      <c r="A686" t="s">
        <v>2078</v>
      </c>
      <c r="B686" s="66">
        <v>1970969</v>
      </c>
      <c r="C686" s="67">
        <f t="shared" si="30"/>
        <v>1407.835</v>
      </c>
      <c r="D686">
        <v>86</v>
      </c>
      <c r="E686" s="68">
        <f t="shared" si="31"/>
        <v>22918.2441860465</v>
      </c>
      <c r="F686" s="69">
        <f t="shared" si="32"/>
        <v>16.3701744186047</v>
      </c>
    </row>
    <row r="687" ht="14" customHeight="1" spans="1:6">
      <c r="A687" t="s">
        <v>2079</v>
      </c>
      <c r="B687" s="66">
        <v>1954827</v>
      </c>
      <c r="C687" s="67">
        <f t="shared" si="30"/>
        <v>1396.305</v>
      </c>
      <c r="D687">
        <v>64</v>
      </c>
      <c r="E687" s="68">
        <f t="shared" si="31"/>
        <v>30544.171875</v>
      </c>
      <c r="F687" s="69">
        <f t="shared" si="32"/>
        <v>21.817265625</v>
      </c>
    </row>
    <row r="688" ht="14" customHeight="1" spans="1:6">
      <c r="A688" t="s">
        <v>2080</v>
      </c>
      <c r="B688" s="66">
        <v>1952327</v>
      </c>
      <c r="C688" s="67">
        <f t="shared" si="30"/>
        <v>1394.51928571429</v>
      </c>
      <c r="D688">
        <v>86</v>
      </c>
      <c r="E688" s="68">
        <f t="shared" si="31"/>
        <v>22701.476744186</v>
      </c>
      <c r="F688" s="69">
        <f t="shared" si="32"/>
        <v>16.2153405315615</v>
      </c>
    </row>
    <row r="689" ht="14" customHeight="1" spans="1:6">
      <c r="A689" t="s">
        <v>2081</v>
      </c>
      <c r="B689" s="66">
        <v>1950528</v>
      </c>
      <c r="C689" s="67">
        <f t="shared" si="30"/>
        <v>1393.23428571429</v>
      </c>
      <c r="D689">
        <v>114</v>
      </c>
      <c r="E689" s="68">
        <f t="shared" si="31"/>
        <v>17109.8947368421</v>
      </c>
      <c r="F689" s="69">
        <f t="shared" si="32"/>
        <v>12.2213533834586</v>
      </c>
    </row>
    <row r="690" ht="14" customHeight="1" spans="1:6">
      <c r="A690" t="s">
        <v>2082</v>
      </c>
      <c r="B690" s="66">
        <v>1946374</v>
      </c>
      <c r="C690" s="67">
        <f t="shared" si="30"/>
        <v>1390.26714285714</v>
      </c>
      <c r="D690">
        <v>87</v>
      </c>
      <c r="E690" s="68">
        <f t="shared" si="31"/>
        <v>22372.1149425287</v>
      </c>
      <c r="F690" s="69">
        <f t="shared" si="32"/>
        <v>15.9800821018062</v>
      </c>
    </row>
    <row r="691" ht="14" customHeight="1" spans="1:6">
      <c r="A691" t="s">
        <v>2083</v>
      </c>
      <c r="B691" s="66">
        <v>1945457</v>
      </c>
      <c r="C691" s="67">
        <f t="shared" si="30"/>
        <v>1389.61214285714</v>
      </c>
      <c r="D691">
        <v>85</v>
      </c>
      <c r="E691" s="68">
        <f t="shared" si="31"/>
        <v>22887.7294117647</v>
      </c>
      <c r="F691" s="69">
        <f t="shared" si="32"/>
        <v>16.3483781512605</v>
      </c>
    </row>
    <row r="692" ht="14" customHeight="1" spans="1:6">
      <c r="A692" t="s">
        <v>2084</v>
      </c>
      <c r="B692" s="66">
        <v>1945381</v>
      </c>
      <c r="C692" s="67">
        <f t="shared" si="30"/>
        <v>1389.55785714286</v>
      </c>
      <c r="D692">
        <v>64</v>
      </c>
      <c r="E692" s="68">
        <f t="shared" si="31"/>
        <v>30396.578125</v>
      </c>
      <c r="F692" s="69">
        <f t="shared" si="32"/>
        <v>21.7118415178571</v>
      </c>
    </row>
    <row r="693" ht="14" customHeight="1" spans="1:6">
      <c r="A693" t="s">
        <v>2085</v>
      </c>
      <c r="B693" s="66">
        <v>1935366</v>
      </c>
      <c r="C693" s="67">
        <f t="shared" si="30"/>
        <v>1382.40428571429</v>
      </c>
      <c r="D693">
        <v>89</v>
      </c>
      <c r="E693" s="68">
        <f t="shared" si="31"/>
        <v>21745.6853932584</v>
      </c>
      <c r="F693" s="69">
        <f t="shared" si="32"/>
        <v>15.532632423756</v>
      </c>
    </row>
    <row r="694" ht="14" customHeight="1" spans="1:6">
      <c r="A694" t="s">
        <v>2086</v>
      </c>
      <c r="B694" s="66">
        <v>1933532</v>
      </c>
      <c r="C694" s="67">
        <f t="shared" si="30"/>
        <v>1381.09428571429</v>
      </c>
      <c r="D694">
        <v>84</v>
      </c>
      <c r="E694" s="68">
        <f t="shared" si="31"/>
        <v>23018.2380952381</v>
      </c>
      <c r="F694" s="69">
        <f t="shared" si="32"/>
        <v>16.4415986394558</v>
      </c>
    </row>
    <row r="695" ht="14" customHeight="1" spans="1:6">
      <c r="A695" t="s">
        <v>2087</v>
      </c>
      <c r="B695" s="66">
        <v>1927287</v>
      </c>
      <c r="C695" s="67">
        <f t="shared" si="30"/>
        <v>1376.63357142857</v>
      </c>
      <c r="D695">
        <v>70</v>
      </c>
      <c r="E695" s="68">
        <f t="shared" si="31"/>
        <v>27532.6714285714</v>
      </c>
      <c r="F695" s="69">
        <f t="shared" si="32"/>
        <v>19.666193877551</v>
      </c>
    </row>
    <row r="696" ht="14" customHeight="1" spans="1:6">
      <c r="A696" t="s">
        <v>2088</v>
      </c>
      <c r="B696" s="66">
        <v>1924735</v>
      </c>
      <c r="C696" s="67">
        <f t="shared" si="30"/>
        <v>1374.81071428571</v>
      </c>
      <c r="D696">
        <v>59</v>
      </c>
      <c r="E696" s="68">
        <f t="shared" si="31"/>
        <v>32622.6271186441</v>
      </c>
      <c r="F696" s="69">
        <f t="shared" si="32"/>
        <v>23.3018765133172</v>
      </c>
    </row>
    <row r="697" ht="14" customHeight="1" spans="1:6">
      <c r="A697" t="s">
        <v>2089</v>
      </c>
      <c r="B697" s="66">
        <v>1921529</v>
      </c>
      <c r="C697" s="67">
        <f t="shared" si="30"/>
        <v>1372.52071428571</v>
      </c>
      <c r="D697">
        <v>77</v>
      </c>
      <c r="E697" s="68">
        <f t="shared" si="31"/>
        <v>24954.9220779221</v>
      </c>
      <c r="F697" s="69">
        <f t="shared" si="32"/>
        <v>17.8249443413729</v>
      </c>
    </row>
    <row r="698" ht="14" customHeight="1" spans="1:6">
      <c r="A698" t="s">
        <v>2090</v>
      </c>
      <c r="B698" s="66">
        <v>1920739</v>
      </c>
      <c r="C698" s="67">
        <f t="shared" si="30"/>
        <v>1371.95642857143</v>
      </c>
      <c r="D698">
        <v>83</v>
      </c>
      <c r="E698" s="68">
        <f t="shared" si="31"/>
        <v>23141.4337349398</v>
      </c>
      <c r="F698" s="69">
        <f t="shared" si="32"/>
        <v>16.529595524957</v>
      </c>
    </row>
    <row r="699" ht="14" customHeight="1" spans="1:6">
      <c r="A699" t="s">
        <v>2091</v>
      </c>
      <c r="B699" s="66">
        <v>1920728</v>
      </c>
      <c r="C699" s="67">
        <f t="shared" si="30"/>
        <v>1371.94857142857</v>
      </c>
      <c r="D699">
        <v>82</v>
      </c>
      <c r="E699" s="68">
        <f t="shared" si="31"/>
        <v>23423.512195122</v>
      </c>
      <c r="F699" s="69">
        <f t="shared" si="32"/>
        <v>16.7310801393728</v>
      </c>
    </row>
    <row r="700" ht="14" customHeight="1" spans="1:6">
      <c r="A700" t="s">
        <v>2092</v>
      </c>
      <c r="B700" s="66">
        <v>1918669</v>
      </c>
      <c r="C700" s="67">
        <f t="shared" si="30"/>
        <v>1370.47785714286</v>
      </c>
      <c r="D700">
        <v>78</v>
      </c>
      <c r="E700" s="68">
        <f t="shared" si="31"/>
        <v>24598.3205128205</v>
      </c>
      <c r="F700" s="69">
        <f t="shared" si="32"/>
        <v>17.5702289377289</v>
      </c>
    </row>
    <row r="701" ht="14" customHeight="1" spans="1:6">
      <c r="A701" t="s">
        <v>2093</v>
      </c>
      <c r="B701" s="66">
        <v>1914207</v>
      </c>
      <c r="C701" s="67">
        <f t="shared" si="30"/>
        <v>1367.29071428571</v>
      </c>
      <c r="D701">
        <v>45</v>
      </c>
      <c r="E701" s="68">
        <f t="shared" si="31"/>
        <v>42537.9333333333</v>
      </c>
      <c r="F701" s="69">
        <f t="shared" si="32"/>
        <v>30.3842380952381</v>
      </c>
    </row>
    <row r="702" ht="14" customHeight="1" spans="1:6">
      <c r="A702" t="s">
        <v>2094</v>
      </c>
      <c r="B702" s="66">
        <v>1909698</v>
      </c>
      <c r="C702" s="67">
        <f t="shared" si="30"/>
        <v>1364.07</v>
      </c>
      <c r="D702">
        <v>54</v>
      </c>
      <c r="E702" s="68">
        <f t="shared" si="31"/>
        <v>35364.7777777778</v>
      </c>
      <c r="F702" s="69">
        <f t="shared" si="32"/>
        <v>25.2605555555556</v>
      </c>
    </row>
    <row r="703" ht="14" customHeight="1" spans="1:6">
      <c r="A703" t="s">
        <v>2095</v>
      </c>
      <c r="B703" s="66">
        <v>1909050</v>
      </c>
      <c r="C703" s="67">
        <f t="shared" si="30"/>
        <v>1363.60714285714</v>
      </c>
      <c r="D703">
        <v>65</v>
      </c>
      <c r="E703" s="68">
        <f t="shared" si="31"/>
        <v>29370</v>
      </c>
      <c r="F703" s="69">
        <f t="shared" si="32"/>
        <v>20.9785714285714</v>
      </c>
    </row>
    <row r="704" ht="14" customHeight="1" spans="1:6">
      <c r="A704" t="s">
        <v>2096</v>
      </c>
      <c r="B704" s="66">
        <v>1906879</v>
      </c>
      <c r="C704" s="67">
        <f t="shared" si="30"/>
        <v>1362.05642857143</v>
      </c>
      <c r="D704">
        <v>50</v>
      </c>
      <c r="E704" s="68">
        <f t="shared" si="31"/>
        <v>38137.58</v>
      </c>
      <c r="F704" s="69">
        <f t="shared" si="32"/>
        <v>27.2411285714286</v>
      </c>
    </row>
    <row r="705" ht="14" customHeight="1" spans="1:6">
      <c r="A705" t="s">
        <v>2097</v>
      </c>
      <c r="B705" s="66">
        <v>1906531</v>
      </c>
      <c r="C705" s="67">
        <f t="shared" si="30"/>
        <v>1361.80785714286</v>
      </c>
      <c r="D705">
        <v>53</v>
      </c>
      <c r="E705" s="68">
        <f t="shared" si="31"/>
        <v>35972.2830188679</v>
      </c>
      <c r="F705" s="69">
        <f t="shared" si="32"/>
        <v>25.6944878706199</v>
      </c>
    </row>
    <row r="706" ht="14" customHeight="1" spans="1:6">
      <c r="A706" t="s">
        <v>2098</v>
      </c>
      <c r="B706" s="66">
        <v>1905505</v>
      </c>
      <c r="C706" s="67">
        <f t="shared" ref="C706:C769" si="33">B706/1400</f>
        <v>1361.075</v>
      </c>
      <c r="D706">
        <v>96</v>
      </c>
      <c r="E706" s="68">
        <f t="shared" ref="E706:E769" si="34">B706/D706</f>
        <v>19849.0104166667</v>
      </c>
      <c r="F706" s="69">
        <f t="shared" ref="F706:F769" si="35">E706/1400</f>
        <v>14.1778645833333</v>
      </c>
    </row>
    <row r="707" ht="14" customHeight="1" spans="1:6">
      <c r="A707" t="s">
        <v>2099</v>
      </c>
      <c r="B707" s="66">
        <v>1903098</v>
      </c>
      <c r="C707" s="67">
        <f t="shared" si="33"/>
        <v>1359.35571428571</v>
      </c>
      <c r="D707">
        <v>86</v>
      </c>
      <c r="E707" s="68">
        <f t="shared" si="34"/>
        <v>22129.0465116279</v>
      </c>
      <c r="F707" s="69">
        <f t="shared" si="35"/>
        <v>15.8064617940199</v>
      </c>
    </row>
    <row r="708" ht="14" customHeight="1" spans="1:6">
      <c r="A708" t="s">
        <v>2100</v>
      </c>
      <c r="B708" s="66">
        <v>1902192</v>
      </c>
      <c r="C708" s="67">
        <f t="shared" si="33"/>
        <v>1358.70857142857</v>
      </c>
      <c r="D708">
        <v>76</v>
      </c>
      <c r="E708" s="68">
        <f t="shared" si="34"/>
        <v>25028.8421052632</v>
      </c>
      <c r="F708" s="69">
        <f t="shared" si="35"/>
        <v>17.8777443609023</v>
      </c>
    </row>
    <row r="709" ht="14" customHeight="1" spans="1:6">
      <c r="A709" t="s">
        <v>2101</v>
      </c>
      <c r="B709" s="66">
        <v>1893982</v>
      </c>
      <c r="C709" s="67">
        <f t="shared" si="33"/>
        <v>1352.84428571429</v>
      </c>
      <c r="D709">
        <v>43</v>
      </c>
      <c r="E709" s="68">
        <f t="shared" si="34"/>
        <v>44046.0930232558</v>
      </c>
      <c r="F709" s="69">
        <f t="shared" si="35"/>
        <v>31.4614950166113</v>
      </c>
    </row>
    <row r="710" ht="14" customHeight="1" spans="1:6">
      <c r="A710" t="s">
        <v>2102</v>
      </c>
      <c r="B710" s="66">
        <v>1886797</v>
      </c>
      <c r="C710" s="67">
        <f t="shared" si="33"/>
        <v>1347.71214285714</v>
      </c>
      <c r="D710">
        <v>48</v>
      </c>
      <c r="E710" s="68">
        <f t="shared" si="34"/>
        <v>39308.2708333333</v>
      </c>
      <c r="F710" s="69">
        <f t="shared" si="35"/>
        <v>28.0773363095238</v>
      </c>
    </row>
    <row r="711" ht="14" customHeight="1" spans="1:6">
      <c r="A711" t="s">
        <v>2103</v>
      </c>
      <c r="B711" s="66">
        <v>1882021</v>
      </c>
      <c r="C711" s="67">
        <f t="shared" si="33"/>
        <v>1344.30071428571</v>
      </c>
      <c r="D711">
        <v>25</v>
      </c>
      <c r="E711" s="68">
        <f t="shared" si="34"/>
        <v>75280.84</v>
      </c>
      <c r="F711" s="69">
        <f t="shared" si="35"/>
        <v>53.7720285714286</v>
      </c>
    </row>
    <row r="712" ht="14" customHeight="1" spans="1:6">
      <c r="A712" t="s">
        <v>2104</v>
      </c>
      <c r="B712" s="66">
        <v>1878476</v>
      </c>
      <c r="C712" s="67">
        <f t="shared" si="33"/>
        <v>1341.76857142857</v>
      </c>
      <c r="D712">
        <v>38</v>
      </c>
      <c r="E712" s="68">
        <f t="shared" si="34"/>
        <v>49433.5789473684</v>
      </c>
      <c r="F712" s="69">
        <f t="shared" si="35"/>
        <v>35.3096992481203</v>
      </c>
    </row>
    <row r="713" ht="14" customHeight="1" spans="1:6">
      <c r="A713" t="s">
        <v>2105</v>
      </c>
      <c r="B713" s="66">
        <v>1870381</v>
      </c>
      <c r="C713" s="67">
        <f t="shared" si="33"/>
        <v>1335.98642857143</v>
      </c>
      <c r="D713">
        <v>83</v>
      </c>
      <c r="E713" s="68">
        <f t="shared" si="34"/>
        <v>22534.7108433735</v>
      </c>
      <c r="F713" s="69">
        <f t="shared" si="35"/>
        <v>16.0962220309811</v>
      </c>
    </row>
    <row r="714" ht="14" customHeight="1" spans="1:6">
      <c r="A714" t="s">
        <v>2106</v>
      </c>
      <c r="B714" s="66">
        <v>1870166</v>
      </c>
      <c r="C714" s="67">
        <f t="shared" si="33"/>
        <v>1335.83285714286</v>
      </c>
      <c r="D714">
        <v>60</v>
      </c>
      <c r="E714" s="68">
        <f t="shared" si="34"/>
        <v>31169.4333333333</v>
      </c>
      <c r="F714" s="69">
        <f t="shared" si="35"/>
        <v>22.263880952381</v>
      </c>
    </row>
    <row r="715" ht="14" customHeight="1" spans="1:6">
      <c r="A715" t="s">
        <v>2107</v>
      </c>
      <c r="B715" s="66">
        <v>1859478</v>
      </c>
      <c r="C715" s="67">
        <f t="shared" si="33"/>
        <v>1328.19857142857</v>
      </c>
      <c r="D715">
        <v>69</v>
      </c>
      <c r="E715" s="68">
        <f t="shared" si="34"/>
        <v>26948.9565217391</v>
      </c>
      <c r="F715" s="69">
        <f t="shared" si="35"/>
        <v>19.2492546583851</v>
      </c>
    </row>
    <row r="716" ht="14" customHeight="1" spans="1:6">
      <c r="A716" t="s">
        <v>2108</v>
      </c>
      <c r="B716" s="66">
        <v>1854497</v>
      </c>
      <c r="C716" s="67">
        <f t="shared" si="33"/>
        <v>1324.64071428571</v>
      </c>
      <c r="D716">
        <v>102</v>
      </c>
      <c r="E716" s="68">
        <f t="shared" si="34"/>
        <v>18181.3431372549</v>
      </c>
      <c r="F716" s="69">
        <f t="shared" si="35"/>
        <v>12.9866736694678</v>
      </c>
    </row>
    <row r="717" ht="14" customHeight="1" spans="1:6">
      <c r="A717" t="s">
        <v>2109</v>
      </c>
      <c r="B717" s="66">
        <v>1849462</v>
      </c>
      <c r="C717" s="67">
        <f t="shared" si="33"/>
        <v>1321.04428571429</v>
      </c>
      <c r="D717">
        <v>53</v>
      </c>
      <c r="E717" s="68">
        <f t="shared" si="34"/>
        <v>34895.5094339623</v>
      </c>
      <c r="F717" s="69">
        <f t="shared" si="35"/>
        <v>24.9253638814016</v>
      </c>
    </row>
    <row r="718" ht="14" customHeight="1" spans="1:6">
      <c r="A718" t="s">
        <v>2110</v>
      </c>
      <c r="B718" s="66">
        <v>1841470</v>
      </c>
      <c r="C718" s="67">
        <f t="shared" si="33"/>
        <v>1315.33571428571</v>
      </c>
      <c r="D718">
        <v>71</v>
      </c>
      <c r="E718" s="68">
        <f t="shared" si="34"/>
        <v>25936.1971830986</v>
      </c>
      <c r="F718" s="69">
        <f t="shared" si="35"/>
        <v>18.5258551307847</v>
      </c>
    </row>
    <row r="719" ht="14" customHeight="1" spans="1:6">
      <c r="A719" t="s">
        <v>2111</v>
      </c>
      <c r="B719" s="66">
        <v>1840144</v>
      </c>
      <c r="C719" s="67">
        <f t="shared" si="33"/>
        <v>1314.38857142857</v>
      </c>
      <c r="D719">
        <v>88</v>
      </c>
      <c r="E719" s="68">
        <f t="shared" si="34"/>
        <v>20910.7272727273</v>
      </c>
      <c r="F719" s="69">
        <f t="shared" si="35"/>
        <v>14.9362337662338</v>
      </c>
    </row>
    <row r="720" ht="14" customHeight="1" spans="1:6">
      <c r="A720" t="s">
        <v>2112</v>
      </c>
      <c r="B720" s="66">
        <v>1838827</v>
      </c>
      <c r="C720" s="67">
        <f t="shared" si="33"/>
        <v>1313.44785714286</v>
      </c>
      <c r="D720">
        <v>76</v>
      </c>
      <c r="E720" s="68">
        <f t="shared" si="34"/>
        <v>24195.0921052632</v>
      </c>
      <c r="F720" s="69">
        <f t="shared" si="35"/>
        <v>17.2822086466165</v>
      </c>
    </row>
    <row r="721" ht="14" customHeight="1" spans="1:6">
      <c r="A721" t="s">
        <v>2113</v>
      </c>
      <c r="B721" s="66">
        <v>1837952</v>
      </c>
      <c r="C721" s="67">
        <f t="shared" si="33"/>
        <v>1312.82285714286</v>
      </c>
      <c r="D721">
        <v>88</v>
      </c>
      <c r="E721" s="68">
        <f t="shared" si="34"/>
        <v>20885.8181818182</v>
      </c>
      <c r="F721" s="69">
        <f t="shared" si="35"/>
        <v>14.9184415584416</v>
      </c>
    </row>
    <row r="722" ht="14" customHeight="1" spans="1:6">
      <c r="A722" t="s">
        <v>2114</v>
      </c>
      <c r="B722" s="66">
        <v>1836154</v>
      </c>
      <c r="C722" s="67">
        <f t="shared" si="33"/>
        <v>1311.53857142857</v>
      </c>
      <c r="D722">
        <v>38</v>
      </c>
      <c r="E722" s="68">
        <f t="shared" si="34"/>
        <v>48319.8421052632</v>
      </c>
      <c r="F722" s="69">
        <f t="shared" si="35"/>
        <v>34.5141729323308</v>
      </c>
    </row>
    <row r="723" ht="14" customHeight="1" spans="1:6">
      <c r="A723" t="s">
        <v>2115</v>
      </c>
      <c r="B723" s="66">
        <v>1835899</v>
      </c>
      <c r="C723" s="67">
        <f t="shared" si="33"/>
        <v>1311.35642857143</v>
      </c>
      <c r="D723">
        <v>95</v>
      </c>
      <c r="E723" s="68">
        <f t="shared" si="34"/>
        <v>19325.2526315789</v>
      </c>
      <c r="F723" s="69">
        <f t="shared" si="35"/>
        <v>13.8037518796992</v>
      </c>
    </row>
    <row r="724" ht="14" customHeight="1" spans="1:6">
      <c r="A724" t="s">
        <v>2116</v>
      </c>
      <c r="B724" s="66">
        <v>1835090</v>
      </c>
      <c r="C724" s="67">
        <f t="shared" si="33"/>
        <v>1310.77857142857</v>
      </c>
      <c r="D724">
        <v>31</v>
      </c>
      <c r="E724" s="68">
        <f t="shared" si="34"/>
        <v>59196.4516129032</v>
      </c>
      <c r="F724" s="69">
        <f t="shared" si="35"/>
        <v>42.2831797235023</v>
      </c>
    </row>
    <row r="725" ht="14" customHeight="1" spans="1:6">
      <c r="A725" t="s">
        <v>2117</v>
      </c>
      <c r="B725" s="66">
        <v>1833722</v>
      </c>
      <c r="C725" s="67">
        <f t="shared" si="33"/>
        <v>1309.80142857143</v>
      </c>
      <c r="D725">
        <v>42</v>
      </c>
      <c r="E725" s="68">
        <f t="shared" si="34"/>
        <v>43660.0476190476</v>
      </c>
      <c r="F725" s="69">
        <f t="shared" si="35"/>
        <v>31.1857482993197</v>
      </c>
    </row>
    <row r="726" ht="14" customHeight="1" spans="1:6">
      <c r="A726" t="s">
        <v>2118</v>
      </c>
      <c r="B726" s="66">
        <v>1831772</v>
      </c>
      <c r="C726" s="67">
        <f t="shared" si="33"/>
        <v>1308.40857142857</v>
      </c>
      <c r="D726">
        <v>73</v>
      </c>
      <c r="E726" s="68">
        <f t="shared" si="34"/>
        <v>25092.7671232877</v>
      </c>
      <c r="F726" s="69">
        <f t="shared" si="35"/>
        <v>17.9234050880626</v>
      </c>
    </row>
    <row r="727" ht="14" customHeight="1" spans="1:6">
      <c r="A727" t="s">
        <v>2119</v>
      </c>
      <c r="B727" s="66">
        <v>1831351</v>
      </c>
      <c r="C727" s="67">
        <f t="shared" si="33"/>
        <v>1308.10785714286</v>
      </c>
      <c r="D727">
        <v>92</v>
      </c>
      <c r="E727" s="68">
        <f t="shared" si="34"/>
        <v>19905.9891304348</v>
      </c>
      <c r="F727" s="69">
        <f t="shared" si="35"/>
        <v>14.2185636645963</v>
      </c>
    </row>
    <row r="728" ht="14" customHeight="1" spans="1:6">
      <c r="A728" t="s">
        <v>2120</v>
      </c>
      <c r="B728" s="66">
        <v>1831064</v>
      </c>
      <c r="C728" s="67">
        <f t="shared" si="33"/>
        <v>1307.90285714286</v>
      </c>
      <c r="D728">
        <v>60</v>
      </c>
      <c r="E728" s="68">
        <f t="shared" si="34"/>
        <v>30517.7333333333</v>
      </c>
      <c r="F728" s="69">
        <f t="shared" si="35"/>
        <v>21.798380952381</v>
      </c>
    </row>
    <row r="729" ht="14" customHeight="1" spans="1:6">
      <c r="A729" t="s">
        <v>2121</v>
      </c>
      <c r="B729" s="66">
        <v>1827075</v>
      </c>
      <c r="C729" s="67">
        <f t="shared" si="33"/>
        <v>1305.05357142857</v>
      </c>
      <c r="D729">
        <v>49</v>
      </c>
      <c r="E729" s="68">
        <f t="shared" si="34"/>
        <v>37287.2448979592</v>
      </c>
      <c r="F729" s="69">
        <f t="shared" si="35"/>
        <v>26.6337463556851</v>
      </c>
    </row>
    <row r="730" ht="14" customHeight="1" spans="1:6">
      <c r="A730" t="s">
        <v>2122</v>
      </c>
      <c r="B730" s="66">
        <v>1823893</v>
      </c>
      <c r="C730" s="67">
        <f t="shared" si="33"/>
        <v>1302.78071428571</v>
      </c>
      <c r="D730">
        <v>33</v>
      </c>
      <c r="E730" s="68">
        <f t="shared" si="34"/>
        <v>55269.4848484848</v>
      </c>
      <c r="F730" s="69">
        <f t="shared" si="35"/>
        <v>39.4782034632035</v>
      </c>
    </row>
    <row r="731" ht="14" customHeight="1" spans="1:6">
      <c r="A731" t="s">
        <v>2123</v>
      </c>
      <c r="B731" s="66">
        <v>1817258</v>
      </c>
      <c r="C731" s="67">
        <f t="shared" si="33"/>
        <v>1298.04142857143</v>
      </c>
      <c r="D731">
        <v>110</v>
      </c>
      <c r="E731" s="68">
        <f t="shared" si="34"/>
        <v>16520.5272727273</v>
      </c>
      <c r="F731" s="69">
        <f t="shared" si="35"/>
        <v>11.8003766233766</v>
      </c>
    </row>
    <row r="732" ht="14" customHeight="1" spans="1:6">
      <c r="A732" t="s">
        <v>2124</v>
      </c>
      <c r="B732" s="66">
        <v>1816807</v>
      </c>
      <c r="C732" s="67">
        <f t="shared" si="33"/>
        <v>1297.71928571429</v>
      </c>
      <c r="D732">
        <v>54</v>
      </c>
      <c r="E732" s="68">
        <f t="shared" si="34"/>
        <v>33644.5740740741</v>
      </c>
      <c r="F732" s="69">
        <f t="shared" si="35"/>
        <v>24.0318386243386</v>
      </c>
    </row>
    <row r="733" ht="14" customHeight="1" spans="1:6">
      <c r="A733" t="s">
        <v>2125</v>
      </c>
      <c r="B733" s="66">
        <v>1812269</v>
      </c>
      <c r="C733" s="67">
        <f t="shared" si="33"/>
        <v>1294.47785714286</v>
      </c>
      <c r="D733">
        <v>62</v>
      </c>
      <c r="E733" s="68">
        <f t="shared" si="34"/>
        <v>29230.1451612903</v>
      </c>
      <c r="F733" s="69">
        <f t="shared" si="35"/>
        <v>20.8786751152074</v>
      </c>
    </row>
    <row r="734" ht="14" customHeight="1" spans="1:6">
      <c r="A734" t="s">
        <v>2126</v>
      </c>
      <c r="B734" s="66">
        <v>1809542</v>
      </c>
      <c r="C734" s="67">
        <f t="shared" si="33"/>
        <v>1292.53</v>
      </c>
      <c r="D734">
        <v>79</v>
      </c>
      <c r="E734" s="68">
        <f t="shared" si="34"/>
        <v>22905.5949367089</v>
      </c>
      <c r="F734" s="69">
        <f t="shared" si="35"/>
        <v>16.3611392405063</v>
      </c>
    </row>
    <row r="735" ht="14" customHeight="1" spans="1:6">
      <c r="A735" t="s">
        <v>2127</v>
      </c>
      <c r="B735" s="66">
        <v>1808077</v>
      </c>
      <c r="C735" s="67">
        <f t="shared" si="33"/>
        <v>1291.48357142857</v>
      </c>
      <c r="D735">
        <v>60</v>
      </c>
      <c r="E735" s="68">
        <f t="shared" si="34"/>
        <v>30134.6166666667</v>
      </c>
      <c r="F735" s="69">
        <f t="shared" si="35"/>
        <v>21.5247261904762</v>
      </c>
    </row>
    <row r="736" ht="14" customHeight="1" spans="1:6">
      <c r="A736" t="s">
        <v>2128</v>
      </c>
      <c r="B736" s="66">
        <v>1806970</v>
      </c>
      <c r="C736" s="67">
        <f t="shared" si="33"/>
        <v>1290.69285714286</v>
      </c>
      <c r="D736">
        <v>54</v>
      </c>
      <c r="E736" s="68">
        <f t="shared" si="34"/>
        <v>33462.4074074074</v>
      </c>
      <c r="F736" s="69">
        <f t="shared" si="35"/>
        <v>23.9017195767196</v>
      </c>
    </row>
    <row r="737" ht="14" customHeight="1" spans="1:6">
      <c r="A737" t="s">
        <v>2129</v>
      </c>
      <c r="B737" s="66">
        <v>1805286</v>
      </c>
      <c r="C737" s="67">
        <f t="shared" si="33"/>
        <v>1289.49</v>
      </c>
      <c r="D737">
        <v>46</v>
      </c>
      <c r="E737" s="68">
        <f t="shared" si="34"/>
        <v>39245.347826087</v>
      </c>
      <c r="F737" s="69">
        <f t="shared" si="35"/>
        <v>28.0323913043478</v>
      </c>
    </row>
    <row r="738" ht="14" customHeight="1" spans="1:6">
      <c r="A738" t="s">
        <v>2130</v>
      </c>
      <c r="B738" s="66">
        <v>1802380</v>
      </c>
      <c r="C738" s="67">
        <f t="shared" si="33"/>
        <v>1287.41428571429</v>
      </c>
      <c r="D738">
        <v>82</v>
      </c>
      <c r="E738" s="68">
        <f t="shared" si="34"/>
        <v>21980.243902439</v>
      </c>
      <c r="F738" s="69">
        <f t="shared" si="35"/>
        <v>15.7001742160279</v>
      </c>
    </row>
    <row r="739" ht="14" customHeight="1" spans="1:6">
      <c r="A739" t="s">
        <v>2131</v>
      </c>
      <c r="B739" s="66">
        <v>1801673</v>
      </c>
      <c r="C739" s="67">
        <f t="shared" si="33"/>
        <v>1286.90928571429</v>
      </c>
      <c r="D739">
        <v>67</v>
      </c>
      <c r="E739" s="68">
        <f t="shared" si="34"/>
        <v>26890.6417910448</v>
      </c>
      <c r="F739" s="69">
        <f t="shared" si="35"/>
        <v>19.2076012793177</v>
      </c>
    </row>
    <row r="740" ht="14" customHeight="1" spans="1:6">
      <c r="A740" t="s">
        <v>2132</v>
      </c>
      <c r="B740" s="66">
        <v>1792385</v>
      </c>
      <c r="C740" s="67">
        <f t="shared" si="33"/>
        <v>1280.275</v>
      </c>
      <c r="D740">
        <v>61</v>
      </c>
      <c r="E740" s="68">
        <f t="shared" si="34"/>
        <v>29383.3606557377</v>
      </c>
      <c r="F740" s="69">
        <f t="shared" si="35"/>
        <v>20.9881147540984</v>
      </c>
    </row>
    <row r="741" ht="14" customHeight="1" spans="1:6">
      <c r="A741" t="s">
        <v>2133</v>
      </c>
      <c r="B741" s="66">
        <v>1789215</v>
      </c>
      <c r="C741" s="67">
        <f t="shared" si="33"/>
        <v>1278.01071428571</v>
      </c>
      <c r="D741">
        <v>45</v>
      </c>
      <c r="E741" s="68">
        <f t="shared" si="34"/>
        <v>39760.3333333333</v>
      </c>
      <c r="F741" s="69">
        <f t="shared" si="35"/>
        <v>28.4002380952381</v>
      </c>
    </row>
    <row r="742" ht="14" customHeight="1" spans="1:6">
      <c r="A742" t="s">
        <v>2134</v>
      </c>
      <c r="B742" s="66">
        <v>1786357</v>
      </c>
      <c r="C742" s="67">
        <f t="shared" si="33"/>
        <v>1275.96928571429</v>
      </c>
      <c r="D742">
        <v>71</v>
      </c>
      <c r="E742" s="68">
        <f t="shared" si="34"/>
        <v>25159.9577464789</v>
      </c>
      <c r="F742" s="69">
        <f t="shared" si="35"/>
        <v>17.9713983903421</v>
      </c>
    </row>
    <row r="743" ht="14" customHeight="1" spans="1:6">
      <c r="A743" t="s">
        <v>2135</v>
      </c>
      <c r="B743" s="66">
        <v>1785396</v>
      </c>
      <c r="C743" s="67">
        <f t="shared" si="33"/>
        <v>1275.28285714286</v>
      </c>
      <c r="D743">
        <v>66</v>
      </c>
      <c r="E743" s="68">
        <f t="shared" si="34"/>
        <v>27051.4545454545</v>
      </c>
      <c r="F743" s="69">
        <f t="shared" si="35"/>
        <v>19.3224675324675</v>
      </c>
    </row>
    <row r="744" ht="14" customHeight="1" spans="1:6">
      <c r="A744" t="s">
        <v>2136</v>
      </c>
      <c r="B744" s="66">
        <v>1782921</v>
      </c>
      <c r="C744" s="67">
        <f t="shared" si="33"/>
        <v>1273.515</v>
      </c>
      <c r="D744">
        <v>69</v>
      </c>
      <c r="E744" s="68">
        <f t="shared" si="34"/>
        <v>25839.4347826087</v>
      </c>
      <c r="F744" s="69">
        <f t="shared" si="35"/>
        <v>18.4567391304348</v>
      </c>
    </row>
    <row r="745" ht="14" customHeight="1" spans="1:6">
      <c r="A745" t="s">
        <v>2137</v>
      </c>
      <c r="B745" s="66">
        <v>1779961</v>
      </c>
      <c r="C745" s="67">
        <f t="shared" si="33"/>
        <v>1271.40071428571</v>
      </c>
      <c r="D745">
        <v>27</v>
      </c>
      <c r="E745" s="68">
        <f t="shared" si="34"/>
        <v>65924.4814814815</v>
      </c>
      <c r="F745" s="69">
        <f t="shared" si="35"/>
        <v>47.0889153439153</v>
      </c>
    </row>
    <row r="746" ht="14" customHeight="1" spans="1:6">
      <c r="A746" t="s">
        <v>2138</v>
      </c>
      <c r="B746" s="66">
        <v>1763731</v>
      </c>
      <c r="C746" s="67">
        <f t="shared" si="33"/>
        <v>1259.80785714286</v>
      </c>
      <c r="D746">
        <v>115</v>
      </c>
      <c r="E746" s="68">
        <f t="shared" si="34"/>
        <v>15336.7913043478</v>
      </c>
      <c r="F746" s="69">
        <f t="shared" si="35"/>
        <v>10.954850931677</v>
      </c>
    </row>
    <row r="747" ht="14" customHeight="1" spans="1:6">
      <c r="A747" t="s">
        <v>2139</v>
      </c>
      <c r="B747" s="66">
        <v>1757007</v>
      </c>
      <c r="C747" s="67">
        <f t="shared" si="33"/>
        <v>1255.005</v>
      </c>
      <c r="D747">
        <v>63</v>
      </c>
      <c r="E747" s="68">
        <f t="shared" si="34"/>
        <v>27889</v>
      </c>
      <c r="F747" s="69">
        <f t="shared" si="35"/>
        <v>19.9207142857143</v>
      </c>
    </row>
    <row r="748" ht="14" customHeight="1" spans="1:6">
      <c r="A748" t="s">
        <v>2140</v>
      </c>
      <c r="B748" s="66">
        <v>1751567</v>
      </c>
      <c r="C748" s="67">
        <f t="shared" si="33"/>
        <v>1251.11928571429</v>
      </c>
      <c r="D748">
        <v>45</v>
      </c>
      <c r="E748" s="68">
        <f t="shared" si="34"/>
        <v>38923.7111111111</v>
      </c>
      <c r="F748" s="69">
        <f t="shared" si="35"/>
        <v>27.8026507936508</v>
      </c>
    </row>
    <row r="749" ht="14" customHeight="1" spans="1:6">
      <c r="A749" t="s">
        <v>2141</v>
      </c>
      <c r="B749" s="66">
        <v>1750010</v>
      </c>
      <c r="C749" s="67">
        <f t="shared" si="33"/>
        <v>1250.00714285714</v>
      </c>
      <c r="D749">
        <v>54</v>
      </c>
      <c r="E749" s="68">
        <f t="shared" si="34"/>
        <v>32407.5925925926</v>
      </c>
      <c r="F749" s="69">
        <f t="shared" si="35"/>
        <v>23.1482804232804</v>
      </c>
    </row>
    <row r="750" ht="14" customHeight="1" spans="1:6">
      <c r="A750" t="s">
        <v>2142</v>
      </c>
      <c r="B750" s="66">
        <v>1740535</v>
      </c>
      <c r="C750" s="67">
        <f t="shared" si="33"/>
        <v>1243.23928571429</v>
      </c>
      <c r="D750">
        <v>65</v>
      </c>
      <c r="E750" s="68">
        <f t="shared" si="34"/>
        <v>26777.4615384615</v>
      </c>
      <c r="F750" s="69">
        <f t="shared" si="35"/>
        <v>19.1267582417582</v>
      </c>
    </row>
    <row r="751" ht="14" customHeight="1" spans="1:6">
      <c r="A751" t="s">
        <v>2143</v>
      </c>
      <c r="B751" s="66">
        <v>1736693</v>
      </c>
      <c r="C751" s="67">
        <f t="shared" si="33"/>
        <v>1240.495</v>
      </c>
      <c r="D751">
        <v>33</v>
      </c>
      <c r="E751" s="68">
        <f t="shared" si="34"/>
        <v>52627.0606060606</v>
      </c>
      <c r="F751" s="69">
        <f t="shared" si="35"/>
        <v>37.5907575757576</v>
      </c>
    </row>
    <row r="752" ht="14" customHeight="1" spans="1:6">
      <c r="A752" t="s">
        <v>2144</v>
      </c>
      <c r="B752" s="66">
        <v>1734442</v>
      </c>
      <c r="C752" s="67">
        <f t="shared" si="33"/>
        <v>1238.88714285714</v>
      </c>
      <c r="D752">
        <v>69</v>
      </c>
      <c r="E752" s="68">
        <f t="shared" si="34"/>
        <v>25136.8405797101</v>
      </c>
      <c r="F752" s="69">
        <f t="shared" si="35"/>
        <v>17.9548861283644</v>
      </c>
    </row>
    <row r="753" ht="14" customHeight="1" spans="1:6">
      <c r="A753" t="s">
        <v>2145</v>
      </c>
      <c r="B753" s="66">
        <v>1729859</v>
      </c>
      <c r="C753" s="67">
        <f t="shared" si="33"/>
        <v>1235.61357142857</v>
      </c>
      <c r="D753">
        <v>56</v>
      </c>
      <c r="E753" s="68">
        <f t="shared" si="34"/>
        <v>30890.3392857143</v>
      </c>
      <c r="F753" s="69">
        <f t="shared" si="35"/>
        <v>22.0645280612245</v>
      </c>
    </row>
    <row r="754" ht="14" customHeight="1" spans="1:6">
      <c r="A754" t="s">
        <v>2146</v>
      </c>
      <c r="B754" s="66">
        <v>1727910</v>
      </c>
      <c r="C754" s="67">
        <f t="shared" si="33"/>
        <v>1234.22142857143</v>
      </c>
      <c r="D754">
        <v>24</v>
      </c>
      <c r="E754" s="68">
        <f t="shared" si="34"/>
        <v>71996.25</v>
      </c>
      <c r="F754" s="69">
        <f t="shared" si="35"/>
        <v>51.4258928571429</v>
      </c>
    </row>
    <row r="755" ht="14" customHeight="1" spans="1:6">
      <c r="A755" t="s">
        <v>2147</v>
      </c>
      <c r="B755" s="66">
        <v>1725821</v>
      </c>
      <c r="C755" s="67">
        <f t="shared" si="33"/>
        <v>1232.72928571429</v>
      </c>
      <c r="D755">
        <v>55</v>
      </c>
      <c r="E755" s="68">
        <f t="shared" si="34"/>
        <v>31378.5636363636</v>
      </c>
      <c r="F755" s="69">
        <f t="shared" si="35"/>
        <v>22.4132597402597</v>
      </c>
    </row>
    <row r="756" ht="14" customHeight="1" spans="1:6">
      <c r="A756" t="s">
        <v>2148</v>
      </c>
      <c r="B756" s="66">
        <v>1725550</v>
      </c>
      <c r="C756" s="67">
        <f t="shared" si="33"/>
        <v>1232.53571428571</v>
      </c>
      <c r="D756">
        <v>53</v>
      </c>
      <c r="E756" s="68">
        <f t="shared" si="34"/>
        <v>32557.5471698113</v>
      </c>
      <c r="F756" s="69">
        <f t="shared" si="35"/>
        <v>23.2553908355795</v>
      </c>
    </row>
    <row r="757" ht="14" customHeight="1" spans="1:6">
      <c r="A757" t="s">
        <v>2149</v>
      </c>
      <c r="B757" s="66">
        <v>1724645</v>
      </c>
      <c r="C757" s="67">
        <f t="shared" si="33"/>
        <v>1231.88928571429</v>
      </c>
      <c r="D757">
        <v>79</v>
      </c>
      <c r="E757" s="68">
        <f t="shared" si="34"/>
        <v>21830.9493670886</v>
      </c>
      <c r="F757" s="69">
        <f t="shared" si="35"/>
        <v>15.5935352622061</v>
      </c>
    </row>
    <row r="758" ht="14" customHeight="1" spans="1:6">
      <c r="A758" t="s">
        <v>2150</v>
      </c>
      <c r="B758" s="66">
        <v>1720393</v>
      </c>
      <c r="C758" s="67">
        <f t="shared" si="33"/>
        <v>1228.85214285714</v>
      </c>
      <c r="D758">
        <v>46</v>
      </c>
      <c r="E758" s="68">
        <f t="shared" si="34"/>
        <v>37399.847826087</v>
      </c>
      <c r="F758" s="69">
        <f t="shared" si="35"/>
        <v>26.7141770186335</v>
      </c>
    </row>
    <row r="759" ht="14" customHeight="1" spans="1:6">
      <c r="A759" t="s">
        <v>2151</v>
      </c>
      <c r="B759" s="66">
        <v>1709694</v>
      </c>
      <c r="C759" s="67">
        <f t="shared" si="33"/>
        <v>1221.21</v>
      </c>
      <c r="D759">
        <v>60</v>
      </c>
      <c r="E759" s="68">
        <f t="shared" si="34"/>
        <v>28494.9</v>
      </c>
      <c r="F759" s="69">
        <f t="shared" si="35"/>
        <v>20.3535</v>
      </c>
    </row>
    <row r="760" ht="14" customHeight="1" spans="1:6">
      <c r="A760" t="s">
        <v>2152</v>
      </c>
      <c r="B760" s="66">
        <v>1706319</v>
      </c>
      <c r="C760" s="67">
        <f t="shared" si="33"/>
        <v>1218.79928571429</v>
      </c>
      <c r="D760">
        <v>98</v>
      </c>
      <c r="E760" s="68">
        <f t="shared" si="34"/>
        <v>17411.4183673469</v>
      </c>
      <c r="F760" s="69">
        <f t="shared" si="35"/>
        <v>12.4367274052478</v>
      </c>
    </row>
    <row r="761" ht="14" customHeight="1" spans="1:6">
      <c r="A761" t="s">
        <v>2153</v>
      </c>
      <c r="B761" s="66">
        <v>1706086</v>
      </c>
      <c r="C761" s="67">
        <f t="shared" si="33"/>
        <v>1218.63285714286</v>
      </c>
      <c r="D761">
        <v>41</v>
      </c>
      <c r="E761" s="68">
        <f t="shared" si="34"/>
        <v>41611.8536585366</v>
      </c>
      <c r="F761" s="69">
        <f t="shared" si="35"/>
        <v>29.7227526132404</v>
      </c>
    </row>
    <row r="762" ht="14" customHeight="1" spans="1:6">
      <c r="A762" t="s">
        <v>2154</v>
      </c>
      <c r="B762" s="66">
        <v>1705600</v>
      </c>
      <c r="C762" s="67">
        <f t="shared" si="33"/>
        <v>1218.28571428571</v>
      </c>
      <c r="D762">
        <v>70</v>
      </c>
      <c r="E762" s="68">
        <f t="shared" si="34"/>
        <v>24365.7142857143</v>
      </c>
      <c r="F762" s="69">
        <f t="shared" si="35"/>
        <v>17.4040816326531</v>
      </c>
    </row>
    <row r="763" ht="14" customHeight="1" spans="1:6">
      <c r="A763" t="s">
        <v>2155</v>
      </c>
      <c r="B763" s="66">
        <v>1703820</v>
      </c>
      <c r="C763" s="67">
        <f t="shared" si="33"/>
        <v>1217.01428571429</v>
      </c>
      <c r="D763">
        <v>98</v>
      </c>
      <c r="E763" s="68">
        <f t="shared" si="34"/>
        <v>17385.9183673469</v>
      </c>
      <c r="F763" s="69">
        <f t="shared" si="35"/>
        <v>12.4185131195335</v>
      </c>
    </row>
    <row r="764" ht="14" customHeight="1" spans="1:6">
      <c r="A764" t="s">
        <v>2156</v>
      </c>
      <c r="B764" s="66">
        <v>1703468</v>
      </c>
      <c r="C764" s="67">
        <f t="shared" si="33"/>
        <v>1216.76285714286</v>
      </c>
      <c r="D764">
        <v>51</v>
      </c>
      <c r="E764" s="68">
        <f t="shared" si="34"/>
        <v>33401.3333333333</v>
      </c>
      <c r="F764" s="69">
        <f t="shared" si="35"/>
        <v>23.8580952380952</v>
      </c>
    </row>
    <row r="765" ht="14" customHeight="1" spans="1:6">
      <c r="A765" t="s">
        <v>2157</v>
      </c>
      <c r="B765" s="66">
        <v>1700063</v>
      </c>
      <c r="C765" s="67">
        <f t="shared" si="33"/>
        <v>1214.33071428571</v>
      </c>
      <c r="D765">
        <v>40</v>
      </c>
      <c r="E765" s="68">
        <f t="shared" si="34"/>
        <v>42501.575</v>
      </c>
      <c r="F765" s="69">
        <f t="shared" si="35"/>
        <v>30.3582678571429</v>
      </c>
    </row>
    <row r="766" ht="14" customHeight="1" spans="1:6">
      <c r="A766" t="s">
        <v>2158</v>
      </c>
      <c r="B766" s="66">
        <v>1694857</v>
      </c>
      <c r="C766" s="67">
        <f t="shared" si="33"/>
        <v>1210.61214285714</v>
      </c>
      <c r="D766">
        <v>111</v>
      </c>
      <c r="E766" s="68">
        <f t="shared" si="34"/>
        <v>15268.981981982</v>
      </c>
      <c r="F766" s="69">
        <f t="shared" si="35"/>
        <v>10.9064157014157</v>
      </c>
    </row>
    <row r="767" ht="14" customHeight="1" spans="1:6">
      <c r="A767" t="s">
        <v>2159</v>
      </c>
      <c r="B767" s="66">
        <v>1693202</v>
      </c>
      <c r="C767" s="67">
        <f t="shared" si="33"/>
        <v>1209.43</v>
      </c>
      <c r="D767">
        <v>36</v>
      </c>
      <c r="E767" s="68">
        <f t="shared" si="34"/>
        <v>47033.3888888889</v>
      </c>
      <c r="F767" s="69">
        <f t="shared" si="35"/>
        <v>33.5952777777778</v>
      </c>
    </row>
    <row r="768" ht="14" customHeight="1" spans="1:6">
      <c r="A768" t="s">
        <v>2160</v>
      </c>
      <c r="B768" s="66">
        <v>1692459</v>
      </c>
      <c r="C768" s="67">
        <f t="shared" si="33"/>
        <v>1208.89928571429</v>
      </c>
      <c r="D768">
        <v>71</v>
      </c>
      <c r="E768" s="68">
        <f t="shared" si="34"/>
        <v>23837.4507042254</v>
      </c>
      <c r="F768" s="69">
        <f t="shared" si="35"/>
        <v>17.0267505030181</v>
      </c>
    </row>
    <row r="769" ht="14" customHeight="1" spans="1:6">
      <c r="A769" t="s">
        <v>2161</v>
      </c>
      <c r="B769" s="66">
        <v>1691321</v>
      </c>
      <c r="C769" s="67">
        <f t="shared" si="33"/>
        <v>1208.08642857143</v>
      </c>
      <c r="D769">
        <v>34</v>
      </c>
      <c r="E769" s="68">
        <f t="shared" si="34"/>
        <v>49744.7352941177</v>
      </c>
      <c r="F769" s="69">
        <f t="shared" si="35"/>
        <v>35.5319537815126</v>
      </c>
    </row>
    <row r="770" ht="14" customHeight="1" spans="1:6">
      <c r="A770" t="s">
        <v>2162</v>
      </c>
      <c r="B770" s="66">
        <v>1690046</v>
      </c>
      <c r="C770" s="67">
        <f t="shared" ref="C770:C833" si="36">B770/1400</f>
        <v>1207.17571428571</v>
      </c>
      <c r="D770">
        <v>63</v>
      </c>
      <c r="E770" s="68">
        <f t="shared" ref="E770:E833" si="37">B770/D770</f>
        <v>26826.126984127</v>
      </c>
      <c r="F770" s="69">
        <f t="shared" ref="F770:F833" si="38">E770/1400</f>
        <v>19.1615192743764</v>
      </c>
    </row>
    <row r="771" ht="14" customHeight="1" spans="1:6">
      <c r="A771" t="s">
        <v>2163</v>
      </c>
      <c r="B771" s="66">
        <v>1688106</v>
      </c>
      <c r="C771" s="67">
        <f t="shared" si="36"/>
        <v>1205.79</v>
      </c>
      <c r="D771">
        <v>55</v>
      </c>
      <c r="E771" s="68">
        <f t="shared" si="37"/>
        <v>30692.8363636364</v>
      </c>
      <c r="F771" s="69">
        <f t="shared" si="38"/>
        <v>21.9234545454545</v>
      </c>
    </row>
    <row r="772" ht="14" customHeight="1" spans="1:6">
      <c r="A772" t="s">
        <v>2164</v>
      </c>
      <c r="B772" s="66">
        <v>1688000</v>
      </c>
      <c r="C772" s="67">
        <f t="shared" si="36"/>
        <v>1205.71428571429</v>
      </c>
      <c r="D772">
        <v>65</v>
      </c>
      <c r="E772" s="68">
        <f t="shared" si="37"/>
        <v>25969.2307692308</v>
      </c>
      <c r="F772" s="69">
        <f t="shared" si="38"/>
        <v>18.5494505494506</v>
      </c>
    </row>
    <row r="773" ht="14" customHeight="1" spans="1:6">
      <c r="A773" t="s">
        <v>2165</v>
      </c>
      <c r="B773" s="66">
        <v>1686999</v>
      </c>
      <c r="C773" s="67">
        <f t="shared" si="36"/>
        <v>1204.99928571429</v>
      </c>
      <c r="D773">
        <v>70</v>
      </c>
      <c r="E773" s="68">
        <f t="shared" si="37"/>
        <v>24099.9857142857</v>
      </c>
      <c r="F773" s="69">
        <f t="shared" si="38"/>
        <v>17.2142755102041</v>
      </c>
    </row>
    <row r="774" ht="14" customHeight="1" spans="1:6">
      <c r="A774" t="s">
        <v>2166</v>
      </c>
      <c r="B774" s="66">
        <v>1686933</v>
      </c>
      <c r="C774" s="67">
        <f t="shared" si="36"/>
        <v>1204.95214285714</v>
      </c>
      <c r="D774">
        <v>43</v>
      </c>
      <c r="E774" s="68">
        <f t="shared" si="37"/>
        <v>39231</v>
      </c>
      <c r="F774" s="69">
        <f t="shared" si="38"/>
        <v>28.0221428571429</v>
      </c>
    </row>
    <row r="775" ht="14" customHeight="1" spans="1:6">
      <c r="A775" t="s">
        <v>2167</v>
      </c>
      <c r="B775" s="66">
        <v>1684675</v>
      </c>
      <c r="C775" s="67">
        <f t="shared" si="36"/>
        <v>1203.33928571429</v>
      </c>
      <c r="D775">
        <v>52</v>
      </c>
      <c r="E775" s="68">
        <f t="shared" si="37"/>
        <v>32397.5961538462</v>
      </c>
      <c r="F775" s="69">
        <f t="shared" si="38"/>
        <v>23.1411401098901</v>
      </c>
    </row>
    <row r="776" ht="14" customHeight="1" spans="1:6">
      <c r="A776" t="s">
        <v>2168</v>
      </c>
      <c r="B776" s="66">
        <v>1684513</v>
      </c>
      <c r="C776" s="67">
        <f t="shared" si="36"/>
        <v>1203.22357142857</v>
      </c>
      <c r="D776">
        <v>49</v>
      </c>
      <c r="E776" s="68">
        <f t="shared" si="37"/>
        <v>34377.8163265306</v>
      </c>
      <c r="F776" s="69">
        <f t="shared" si="38"/>
        <v>24.555583090379</v>
      </c>
    </row>
    <row r="777" ht="14" customHeight="1" spans="1:6">
      <c r="A777" t="s">
        <v>2169</v>
      </c>
      <c r="B777" s="66">
        <v>1678328</v>
      </c>
      <c r="C777" s="67">
        <f t="shared" si="36"/>
        <v>1198.80571428571</v>
      </c>
      <c r="D777">
        <v>78</v>
      </c>
      <c r="E777" s="68">
        <f t="shared" si="37"/>
        <v>21517.0256410256</v>
      </c>
      <c r="F777" s="69">
        <f t="shared" si="38"/>
        <v>15.369304029304</v>
      </c>
    </row>
    <row r="778" ht="14" customHeight="1" spans="1:6">
      <c r="A778" t="s">
        <v>2170</v>
      </c>
      <c r="B778" s="66">
        <v>1674946</v>
      </c>
      <c r="C778" s="67">
        <f t="shared" si="36"/>
        <v>1196.39</v>
      </c>
      <c r="D778">
        <v>53</v>
      </c>
      <c r="E778" s="68">
        <f t="shared" si="37"/>
        <v>31602.7547169811</v>
      </c>
      <c r="F778" s="69">
        <f t="shared" si="38"/>
        <v>22.5733962264151</v>
      </c>
    </row>
    <row r="779" ht="14" customHeight="1" spans="1:6">
      <c r="A779" t="s">
        <v>2171</v>
      </c>
      <c r="B779" s="66">
        <v>1670991</v>
      </c>
      <c r="C779" s="67">
        <f t="shared" si="36"/>
        <v>1193.565</v>
      </c>
      <c r="D779">
        <v>72</v>
      </c>
      <c r="E779" s="68">
        <f t="shared" si="37"/>
        <v>23208.2083333333</v>
      </c>
      <c r="F779" s="69">
        <f t="shared" si="38"/>
        <v>16.5772916666667</v>
      </c>
    </row>
    <row r="780" ht="14" customHeight="1" spans="1:6">
      <c r="A780" t="s">
        <v>2172</v>
      </c>
      <c r="B780" s="66">
        <v>1664227</v>
      </c>
      <c r="C780" s="67">
        <f t="shared" si="36"/>
        <v>1188.73357142857</v>
      </c>
      <c r="D780">
        <v>44</v>
      </c>
      <c r="E780" s="68">
        <f t="shared" si="37"/>
        <v>37823.3409090909</v>
      </c>
      <c r="F780" s="69">
        <f t="shared" si="38"/>
        <v>27.0166720779221</v>
      </c>
    </row>
    <row r="781" ht="14" customHeight="1" spans="1:6">
      <c r="A781" t="s">
        <v>2173</v>
      </c>
      <c r="B781" s="66">
        <v>1659626</v>
      </c>
      <c r="C781" s="67">
        <f t="shared" si="36"/>
        <v>1185.44714285714</v>
      </c>
      <c r="D781">
        <v>81</v>
      </c>
      <c r="E781" s="68">
        <f t="shared" si="37"/>
        <v>20489.2098765432</v>
      </c>
      <c r="F781" s="69">
        <f t="shared" si="38"/>
        <v>14.6351499118166</v>
      </c>
    </row>
    <row r="782" ht="14" customHeight="1" spans="1:6">
      <c r="A782" t="s">
        <v>2174</v>
      </c>
      <c r="B782" s="66">
        <v>1657107</v>
      </c>
      <c r="C782" s="67">
        <f t="shared" si="36"/>
        <v>1183.64785714286</v>
      </c>
      <c r="D782">
        <v>61</v>
      </c>
      <c r="E782" s="68">
        <f t="shared" si="37"/>
        <v>27165.6885245902</v>
      </c>
      <c r="F782" s="69">
        <f t="shared" si="38"/>
        <v>19.4040632318501</v>
      </c>
    </row>
    <row r="783" ht="14" customHeight="1" spans="1:6">
      <c r="A783" t="s">
        <v>2175</v>
      </c>
      <c r="B783" s="66">
        <v>1649634</v>
      </c>
      <c r="C783" s="67">
        <f t="shared" si="36"/>
        <v>1178.31</v>
      </c>
      <c r="D783">
        <v>78</v>
      </c>
      <c r="E783" s="68">
        <f t="shared" si="37"/>
        <v>21149.1538461538</v>
      </c>
      <c r="F783" s="69">
        <f t="shared" si="38"/>
        <v>15.1065384615385</v>
      </c>
    </row>
    <row r="784" ht="14" customHeight="1" spans="1:6">
      <c r="A784" t="s">
        <v>2176</v>
      </c>
      <c r="B784" s="66">
        <v>1649520</v>
      </c>
      <c r="C784" s="67">
        <f t="shared" si="36"/>
        <v>1178.22857142857</v>
      </c>
      <c r="D784">
        <v>56</v>
      </c>
      <c r="E784" s="68">
        <f t="shared" si="37"/>
        <v>29455.7142857143</v>
      </c>
      <c r="F784" s="69">
        <f t="shared" si="38"/>
        <v>21.0397959183673</v>
      </c>
    </row>
    <row r="785" ht="14" customHeight="1" spans="1:6">
      <c r="A785" t="s">
        <v>2177</v>
      </c>
      <c r="B785" s="66">
        <v>1646180</v>
      </c>
      <c r="C785" s="67">
        <f t="shared" si="36"/>
        <v>1175.84285714286</v>
      </c>
      <c r="D785">
        <v>62</v>
      </c>
      <c r="E785" s="68">
        <f t="shared" si="37"/>
        <v>26551.2903225806</v>
      </c>
      <c r="F785" s="69">
        <f t="shared" si="38"/>
        <v>18.9652073732719</v>
      </c>
    </row>
    <row r="786" ht="14" customHeight="1" spans="1:6">
      <c r="A786" t="s">
        <v>2178</v>
      </c>
      <c r="B786" s="66">
        <v>1643800</v>
      </c>
      <c r="C786" s="67">
        <f t="shared" si="36"/>
        <v>1174.14285714286</v>
      </c>
      <c r="D786">
        <v>55</v>
      </c>
      <c r="E786" s="68">
        <f t="shared" si="37"/>
        <v>29887.2727272727</v>
      </c>
      <c r="F786" s="69">
        <f t="shared" si="38"/>
        <v>21.3480519480519</v>
      </c>
    </row>
    <row r="787" ht="14" customHeight="1" spans="1:6">
      <c r="A787" t="s">
        <v>2179</v>
      </c>
      <c r="B787" s="66">
        <v>1642293</v>
      </c>
      <c r="C787" s="67">
        <f t="shared" si="36"/>
        <v>1173.06642857143</v>
      </c>
      <c r="D787">
        <v>45</v>
      </c>
      <c r="E787" s="68">
        <f t="shared" si="37"/>
        <v>36495.4</v>
      </c>
      <c r="F787" s="69">
        <f t="shared" si="38"/>
        <v>26.0681428571429</v>
      </c>
    </row>
    <row r="788" ht="14" customHeight="1" spans="1:6">
      <c r="A788" t="s">
        <v>2180</v>
      </c>
      <c r="B788" s="66">
        <v>1639667</v>
      </c>
      <c r="C788" s="67">
        <f t="shared" si="36"/>
        <v>1171.19071428571</v>
      </c>
      <c r="D788">
        <v>40</v>
      </c>
      <c r="E788" s="68">
        <f t="shared" si="37"/>
        <v>40991.675</v>
      </c>
      <c r="F788" s="69">
        <f t="shared" si="38"/>
        <v>29.2797678571429</v>
      </c>
    </row>
    <row r="789" ht="14" customHeight="1" spans="1:6">
      <c r="A789" t="s">
        <v>2181</v>
      </c>
      <c r="B789" s="66">
        <v>1630579</v>
      </c>
      <c r="C789" s="67">
        <f t="shared" si="36"/>
        <v>1164.69928571429</v>
      </c>
      <c r="D789">
        <v>66</v>
      </c>
      <c r="E789" s="68">
        <f t="shared" si="37"/>
        <v>24705.7424242424</v>
      </c>
      <c r="F789" s="69">
        <f t="shared" si="38"/>
        <v>17.6469588744589</v>
      </c>
    </row>
    <row r="790" ht="14" customHeight="1" spans="1:6">
      <c r="A790" t="s">
        <v>2182</v>
      </c>
      <c r="B790" s="66">
        <v>1626366</v>
      </c>
      <c r="C790" s="67">
        <f t="shared" si="36"/>
        <v>1161.69</v>
      </c>
      <c r="D790">
        <v>49</v>
      </c>
      <c r="E790" s="68">
        <f t="shared" si="37"/>
        <v>33191.1428571429</v>
      </c>
      <c r="F790" s="69">
        <f t="shared" si="38"/>
        <v>23.7079591836735</v>
      </c>
    </row>
    <row r="791" ht="14" customHeight="1" spans="1:6">
      <c r="A791" t="s">
        <v>2183</v>
      </c>
      <c r="B791" s="66">
        <v>1625763</v>
      </c>
      <c r="C791" s="67">
        <f t="shared" si="36"/>
        <v>1161.25928571429</v>
      </c>
      <c r="D791">
        <v>90</v>
      </c>
      <c r="E791" s="68">
        <f t="shared" si="37"/>
        <v>18064.0333333333</v>
      </c>
      <c r="F791" s="69">
        <f t="shared" si="38"/>
        <v>12.902880952381</v>
      </c>
    </row>
    <row r="792" ht="14" customHeight="1" spans="1:6">
      <c r="A792" t="s">
        <v>2184</v>
      </c>
      <c r="B792" s="66">
        <v>1623717</v>
      </c>
      <c r="C792" s="67">
        <f t="shared" si="36"/>
        <v>1159.79785714286</v>
      </c>
      <c r="D792">
        <v>39</v>
      </c>
      <c r="E792" s="68">
        <f t="shared" si="37"/>
        <v>41633.7692307692</v>
      </c>
      <c r="F792" s="69">
        <f t="shared" si="38"/>
        <v>29.7384065934066</v>
      </c>
    </row>
    <row r="793" ht="14" customHeight="1" spans="1:6">
      <c r="A793" t="s">
        <v>2185</v>
      </c>
      <c r="B793" s="66">
        <v>1620927</v>
      </c>
      <c r="C793" s="67">
        <f t="shared" si="36"/>
        <v>1157.805</v>
      </c>
      <c r="D793">
        <v>48</v>
      </c>
      <c r="E793" s="68">
        <f t="shared" si="37"/>
        <v>33769.3125</v>
      </c>
      <c r="F793" s="69">
        <f t="shared" si="38"/>
        <v>24.1209375</v>
      </c>
    </row>
    <row r="794" ht="14" customHeight="1" spans="1:6">
      <c r="A794" t="s">
        <v>2186</v>
      </c>
      <c r="B794" s="66">
        <v>1620461</v>
      </c>
      <c r="C794" s="67">
        <f t="shared" si="36"/>
        <v>1157.47214285714</v>
      </c>
      <c r="D794">
        <v>62</v>
      </c>
      <c r="E794" s="68">
        <f t="shared" si="37"/>
        <v>26136.4677419355</v>
      </c>
      <c r="F794" s="69">
        <f t="shared" si="38"/>
        <v>18.6689055299539</v>
      </c>
    </row>
    <row r="795" ht="14" customHeight="1" spans="1:6">
      <c r="A795" t="s">
        <v>2187</v>
      </c>
      <c r="B795" s="66">
        <v>1612345</v>
      </c>
      <c r="C795" s="67">
        <f t="shared" si="36"/>
        <v>1151.675</v>
      </c>
      <c r="D795">
        <v>42</v>
      </c>
      <c r="E795" s="68">
        <f t="shared" si="37"/>
        <v>38389.1666666667</v>
      </c>
      <c r="F795" s="69">
        <f t="shared" si="38"/>
        <v>27.4208333333333</v>
      </c>
    </row>
    <row r="796" ht="14" customHeight="1" spans="1:6">
      <c r="A796" t="s">
        <v>2188</v>
      </c>
      <c r="B796" s="66">
        <v>1604747</v>
      </c>
      <c r="C796" s="67">
        <f t="shared" si="36"/>
        <v>1146.24785714286</v>
      </c>
      <c r="D796">
        <v>46</v>
      </c>
      <c r="E796" s="68">
        <f t="shared" si="37"/>
        <v>34885.8043478261</v>
      </c>
      <c r="F796" s="69">
        <f t="shared" si="38"/>
        <v>24.9184316770186</v>
      </c>
    </row>
    <row r="797" ht="14" customHeight="1" spans="1:6">
      <c r="A797" t="s">
        <v>2189</v>
      </c>
      <c r="B797" s="66">
        <v>1603893</v>
      </c>
      <c r="C797" s="67">
        <f t="shared" si="36"/>
        <v>1145.63785714286</v>
      </c>
      <c r="D797">
        <v>64</v>
      </c>
      <c r="E797" s="68">
        <f t="shared" si="37"/>
        <v>25060.828125</v>
      </c>
      <c r="F797" s="69">
        <f t="shared" si="38"/>
        <v>17.9005915178571</v>
      </c>
    </row>
    <row r="798" ht="14" customHeight="1" spans="1:6">
      <c r="A798" t="s">
        <v>2190</v>
      </c>
      <c r="B798" s="66">
        <v>1600520</v>
      </c>
      <c r="C798" s="67">
        <f t="shared" si="36"/>
        <v>1143.22857142857</v>
      </c>
      <c r="D798">
        <v>48</v>
      </c>
      <c r="E798" s="68">
        <f t="shared" si="37"/>
        <v>33344.1666666667</v>
      </c>
      <c r="F798" s="69">
        <f t="shared" si="38"/>
        <v>23.8172619047619</v>
      </c>
    </row>
    <row r="799" ht="14" customHeight="1" spans="1:6">
      <c r="A799" t="s">
        <v>2191</v>
      </c>
      <c r="B799" s="66">
        <v>1599960</v>
      </c>
      <c r="C799" s="67">
        <f t="shared" si="36"/>
        <v>1142.82857142857</v>
      </c>
      <c r="D799">
        <v>59</v>
      </c>
      <c r="E799" s="68">
        <f t="shared" si="37"/>
        <v>27117.9661016949</v>
      </c>
      <c r="F799" s="69">
        <f t="shared" si="38"/>
        <v>19.3699757869249</v>
      </c>
    </row>
    <row r="800" ht="14" customHeight="1" spans="1:6">
      <c r="A800" t="s">
        <v>2192</v>
      </c>
      <c r="B800" s="66">
        <v>1592821</v>
      </c>
      <c r="C800" s="67">
        <f t="shared" si="36"/>
        <v>1137.72928571429</v>
      </c>
      <c r="D800">
        <v>24</v>
      </c>
      <c r="E800" s="68">
        <f t="shared" si="37"/>
        <v>66367.5416666667</v>
      </c>
      <c r="F800" s="69">
        <f t="shared" si="38"/>
        <v>47.4053869047619</v>
      </c>
    </row>
    <row r="801" ht="14" customHeight="1" spans="1:6">
      <c r="A801" t="s">
        <v>2193</v>
      </c>
      <c r="B801" s="66">
        <v>1582965</v>
      </c>
      <c r="C801" s="67">
        <f t="shared" si="36"/>
        <v>1130.68928571429</v>
      </c>
      <c r="D801">
        <v>81</v>
      </c>
      <c r="E801" s="68">
        <f t="shared" si="37"/>
        <v>19542.7777777778</v>
      </c>
      <c r="F801" s="69">
        <f t="shared" si="38"/>
        <v>13.959126984127</v>
      </c>
    </row>
    <row r="802" ht="14" customHeight="1" spans="1:6">
      <c r="A802" t="s">
        <v>2194</v>
      </c>
      <c r="B802" s="66">
        <v>1579779</v>
      </c>
      <c r="C802" s="67">
        <f t="shared" si="36"/>
        <v>1128.41357142857</v>
      </c>
      <c r="D802">
        <v>30</v>
      </c>
      <c r="E802" s="68">
        <f t="shared" si="37"/>
        <v>52659.3</v>
      </c>
      <c r="F802" s="69">
        <f t="shared" si="38"/>
        <v>37.6137857142857</v>
      </c>
    </row>
    <row r="803" ht="14" customHeight="1" spans="1:6">
      <c r="A803" t="s">
        <v>2195</v>
      </c>
      <c r="B803" s="66">
        <v>1579600</v>
      </c>
      <c r="C803" s="67">
        <f t="shared" si="36"/>
        <v>1128.28571428571</v>
      </c>
      <c r="D803">
        <v>45</v>
      </c>
      <c r="E803" s="68">
        <f t="shared" si="37"/>
        <v>35102.2222222222</v>
      </c>
      <c r="F803" s="69">
        <f t="shared" si="38"/>
        <v>25.0730158730159</v>
      </c>
    </row>
    <row r="804" ht="14" customHeight="1" spans="1:6">
      <c r="A804" t="s">
        <v>2196</v>
      </c>
      <c r="B804" s="66">
        <v>1578761</v>
      </c>
      <c r="C804" s="67">
        <f t="shared" si="36"/>
        <v>1127.68642857143</v>
      </c>
      <c r="D804">
        <v>86</v>
      </c>
      <c r="E804" s="68">
        <f t="shared" si="37"/>
        <v>18357.6860465116</v>
      </c>
      <c r="F804" s="69">
        <f t="shared" si="38"/>
        <v>13.1126328903655</v>
      </c>
    </row>
    <row r="805" ht="14" customHeight="1" spans="1:6">
      <c r="A805" t="s">
        <v>2197</v>
      </c>
      <c r="B805" s="66">
        <v>1571379</v>
      </c>
      <c r="C805" s="67">
        <f t="shared" si="36"/>
        <v>1122.41357142857</v>
      </c>
      <c r="D805">
        <v>109</v>
      </c>
      <c r="E805" s="68">
        <f t="shared" si="37"/>
        <v>14416.3211009174</v>
      </c>
      <c r="F805" s="69">
        <f t="shared" si="38"/>
        <v>10.297372214941</v>
      </c>
    </row>
    <row r="806" ht="14" customHeight="1" spans="1:6">
      <c r="A806" t="s">
        <v>2198</v>
      </c>
      <c r="B806" s="66">
        <v>1570447</v>
      </c>
      <c r="C806" s="67">
        <f t="shared" si="36"/>
        <v>1121.74785714286</v>
      </c>
      <c r="D806">
        <v>28</v>
      </c>
      <c r="E806" s="68">
        <f t="shared" si="37"/>
        <v>56087.3928571429</v>
      </c>
      <c r="F806" s="69">
        <f t="shared" si="38"/>
        <v>40.0624234693878</v>
      </c>
    </row>
    <row r="807" ht="14" customHeight="1" spans="1:6">
      <c r="A807" t="s">
        <v>2199</v>
      </c>
      <c r="B807" s="66">
        <v>1562288</v>
      </c>
      <c r="C807" s="67">
        <f t="shared" si="36"/>
        <v>1115.92</v>
      </c>
      <c r="D807">
        <v>36</v>
      </c>
      <c r="E807" s="68">
        <f t="shared" si="37"/>
        <v>43396.8888888889</v>
      </c>
      <c r="F807" s="69">
        <f t="shared" si="38"/>
        <v>30.9977777777778</v>
      </c>
    </row>
    <row r="808" ht="14" customHeight="1" spans="1:6">
      <c r="A808" t="s">
        <v>2200</v>
      </c>
      <c r="B808" s="66">
        <v>1557246</v>
      </c>
      <c r="C808" s="67">
        <f t="shared" si="36"/>
        <v>1112.31857142857</v>
      </c>
      <c r="D808">
        <v>100</v>
      </c>
      <c r="E808" s="68">
        <f t="shared" si="37"/>
        <v>15572.46</v>
      </c>
      <c r="F808" s="69">
        <f t="shared" si="38"/>
        <v>11.1231857142857</v>
      </c>
    </row>
    <row r="809" ht="14" customHeight="1" spans="1:6">
      <c r="A809" t="s">
        <v>2201</v>
      </c>
      <c r="B809" s="66">
        <v>1556656</v>
      </c>
      <c r="C809" s="67">
        <f t="shared" si="36"/>
        <v>1111.89714285714</v>
      </c>
      <c r="D809">
        <v>51</v>
      </c>
      <c r="E809" s="68">
        <f t="shared" si="37"/>
        <v>30522.6666666667</v>
      </c>
      <c r="F809" s="69">
        <f t="shared" si="38"/>
        <v>21.8019047619048</v>
      </c>
    </row>
    <row r="810" ht="14" customHeight="1" spans="1:6">
      <c r="A810" t="s">
        <v>2202</v>
      </c>
      <c r="B810" s="66">
        <v>1556602</v>
      </c>
      <c r="C810" s="67">
        <f t="shared" si="36"/>
        <v>1111.85857142857</v>
      </c>
      <c r="D810">
        <v>24</v>
      </c>
      <c r="E810" s="68">
        <f t="shared" si="37"/>
        <v>64858.4166666667</v>
      </c>
      <c r="F810" s="69">
        <f t="shared" si="38"/>
        <v>46.3274404761905</v>
      </c>
    </row>
    <row r="811" ht="14" customHeight="1" spans="1:6">
      <c r="A811" t="s">
        <v>2203</v>
      </c>
      <c r="B811" s="66">
        <v>1555396</v>
      </c>
      <c r="C811" s="67">
        <f t="shared" si="36"/>
        <v>1110.99714285714</v>
      </c>
      <c r="D811">
        <v>32</v>
      </c>
      <c r="E811" s="68">
        <f t="shared" si="37"/>
        <v>48606.125</v>
      </c>
      <c r="F811" s="69">
        <f t="shared" si="38"/>
        <v>34.7186607142857</v>
      </c>
    </row>
    <row r="812" ht="14" customHeight="1" spans="1:6">
      <c r="A812" t="s">
        <v>2204</v>
      </c>
      <c r="B812" s="66">
        <v>1553415</v>
      </c>
      <c r="C812" s="67">
        <f t="shared" si="36"/>
        <v>1109.58214285714</v>
      </c>
      <c r="D812">
        <v>62</v>
      </c>
      <c r="E812" s="68">
        <f t="shared" si="37"/>
        <v>25055.0806451613</v>
      </c>
      <c r="F812" s="69">
        <f t="shared" si="38"/>
        <v>17.8964861751152</v>
      </c>
    </row>
    <row r="813" ht="14" customHeight="1" spans="1:6">
      <c r="A813" t="s">
        <v>2205</v>
      </c>
      <c r="B813" s="66">
        <v>1552821</v>
      </c>
      <c r="C813" s="67">
        <f t="shared" si="36"/>
        <v>1109.15785714286</v>
      </c>
      <c r="D813">
        <v>78</v>
      </c>
      <c r="E813" s="68">
        <f t="shared" si="37"/>
        <v>19907.9615384615</v>
      </c>
      <c r="F813" s="69">
        <f t="shared" si="38"/>
        <v>14.2199725274725</v>
      </c>
    </row>
    <row r="814" ht="14" customHeight="1" spans="1:6">
      <c r="A814" t="s">
        <v>2206</v>
      </c>
      <c r="B814" s="66">
        <v>1552166</v>
      </c>
      <c r="C814" s="67">
        <f t="shared" si="36"/>
        <v>1108.69</v>
      </c>
      <c r="D814">
        <v>53</v>
      </c>
      <c r="E814" s="68">
        <f t="shared" si="37"/>
        <v>29286.1509433962</v>
      </c>
      <c r="F814" s="69">
        <f t="shared" si="38"/>
        <v>20.918679245283</v>
      </c>
    </row>
    <row r="815" ht="14" customHeight="1" spans="1:6">
      <c r="A815" t="s">
        <v>2207</v>
      </c>
      <c r="B815" s="66">
        <v>1551276</v>
      </c>
      <c r="C815" s="67">
        <f t="shared" si="36"/>
        <v>1108.05428571429</v>
      </c>
      <c r="D815">
        <v>62</v>
      </c>
      <c r="E815" s="68">
        <f t="shared" si="37"/>
        <v>25020.5806451613</v>
      </c>
      <c r="F815" s="69">
        <f t="shared" si="38"/>
        <v>17.8718433179724</v>
      </c>
    </row>
    <row r="816" ht="14" customHeight="1" spans="1:6">
      <c r="A816" t="s">
        <v>2208</v>
      </c>
      <c r="B816" s="66">
        <v>1550280</v>
      </c>
      <c r="C816" s="67">
        <f t="shared" si="36"/>
        <v>1107.34285714286</v>
      </c>
      <c r="D816">
        <v>55</v>
      </c>
      <c r="E816" s="68">
        <f t="shared" si="37"/>
        <v>28186.9090909091</v>
      </c>
      <c r="F816" s="69">
        <f t="shared" si="38"/>
        <v>20.1335064935065</v>
      </c>
    </row>
    <row r="817" ht="14" customHeight="1" spans="1:6">
      <c r="A817" t="s">
        <v>2209</v>
      </c>
      <c r="B817" s="66">
        <v>1548919</v>
      </c>
      <c r="C817" s="67">
        <f t="shared" si="36"/>
        <v>1106.37071428571</v>
      </c>
      <c r="D817">
        <v>40</v>
      </c>
      <c r="E817" s="68">
        <f t="shared" si="37"/>
        <v>38722.975</v>
      </c>
      <c r="F817" s="69">
        <f t="shared" si="38"/>
        <v>27.6592678571429</v>
      </c>
    </row>
    <row r="818" ht="14" customHeight="1" spans="1:6">
      <c r="A818" t="s">
        <v>2210</v>
      </c>
      <c r="B818" s="66">
        <v>1543259</v>
      </c>
      <c r="C818" s="67">
        <f t="shared" si="36"/>
        <v>1102.32785714286</v>
      </c>
      <c r="D818">
        <v>40</v>
      </c>
      <c r="E818" s="68">
        <f t="shared" si="37"/>
        <v>38581.475</v>
      </c>
      <c r="F818" s="69">
        <f t="shared" si="38"/>
        <v>27.5581964285714</v>
      </c>
    </row>
    <row r="819" ht="14" customHeight="1" spans="1:6">
      <c r="A819" t="s">
        <v>2211</v>
      </c>
      <c r="B819" s="66">
        <v>1540400</v>
      </c>
      <c r="C819" s="67">
        <f t="shared" si="36"/>
        <v>1100.28571428571</v>
      </c>
      <c r="D819">
        <v>27</v>
      </c>
      <c r="E819" s="68">
        <f t="shared" si="37"/>
        <v>57051.8518518519</v>
      </c>
      <c r="F819" s="69">
        <f t="shared" si="38"/>
        <v>40.7513227513228</v>
      </c>
    </row>
    <row r="820" ht="14" customHeight="1" spans="1:6">
      <c r="A820" t="s">
        <v>2212</v>
      </c>
      <c r="B820" s="66">
        <v>1539283</v>
      </c>
      <c r="C820" s="67">
        <f t="shared" si="36"/>
        <v>1099.48785714286</v>
      </c>
      <c r="D820">
        <v>32</v>
      </c>
      <c r="E820" s="68">
        <f t="shared" si="37"/>
        <v>48102.59375</v>
      </c>
      <c r="F820" s="69">
        <f t="shared" si="38"/>
        <v>34.3589955357143</v>
      </c>
    </row>
    <row r="821" ht="14" customHeight="1" spans="1:6">
      <c r="A821" t="s">
        <v>2213</v>
      </c>
      <c r="B821" s="66">
        <v>1537868</v>
      </c>
      <c r="C821" s="67">
        <f t="shared" si="36"/>
        <v>1098.47714285714</v>
      </c>
      <c r="D821">
        <v>31</v>
      </c>
      <c r="E821" s="68">
        <f t="shared" si="37"/>
        <v>49608.6451612903</v>
      </c>
      <c r="F821" s="69">
        <f t="shared" si="38"/>
        <v>35.4347465437788</v>
      </c>
    </row>
    <row r="822" ht="14" customHeight="1" spans="1:6">
      <c r="A822" t="s">
        <v>2214</v>
      </c>
      <c r="B822" s="66">
        <v>1535409</v>
      </c>
      <c r="C822" s="67">
        <f t="shared" si="36"/>
        <v>1096.72071428571</v>
      </c>
      <c r="D822">
        <v>57</v>
      </c>
      <c r="E822" s="68">
        <f t="shared" si="37"/>
        <v>26937</v>
      </c>
      <c r="F822" s="69">
        <f t="shared" si="38"/>
        <v>19.2407142857143</v>
      </c>
    </row>
    <row r="823" ht="14" customHeight="1" spans="1:6">
      <c r="A823" t="s">
        <v>2215</v>
      </c>
      <c r="B823" s="66">
        <v>1535333</v>
      </c>
      <c r="C823" s="67">
        <f t="shared" si="36"/>
        <v>1096.66642857143</v>
      </c>
      <c r="D823">
        <v>46</v>
      </c>
      <c r="E823" s="68">
        <f t="shared" si="37"/>
        <v>33376.8043478261</v>
      </c>
      <c r="F823" s="69">
        <f t="shared" si="38"/>
        <v>23.8405745341615</v>
      </c>
    </row>
    <row r="824" ht="14" customHeight="1" spans="1:6">
      <c r="A824" t="s">
        <v>2216</v>
      </c>
      <c r="B824" s="66">
        <v>1532160</v>
      </c>
      <c r="C824" s="67">
        <f t="shared" si="36"/>
        <v>1094.4</v>
      </c>
      <c r="D824">
        <v>40</v>
      </c>
      <c r="E824" s="68">
        <f t="shared" si="37"/>
        <v>38304</v>
      </c>
      <c r="F824" s="69">
        <f t="shared" si="38"/>
        <v>27.36</v>
      </c>
    </row>
    <row r="825" ht="14" customHeight="1" spans="1:6">
      <c r="A825" t="s">
        <v>2217</v>
      </c>
      <c r="B825" s="66">
        <v>1525264</v>
      </c>
      <c r="C825" s="67">
        <f t="shared" si="36"/>
        <v>1089.47428571429</v>
      </c>
      <c r="D825">
        <v>64</v>
      </c>
      <c r="E825" s="68">
        <f t="shared" si="37"/>
        <v>23832.25</v>
      </c>
      <c r="F825" s="69">
        <f t="shared" si="38"/>
        <v>17.0230357142857</v>
      </c>
    </row>
    <row r="826" ht="14" customHeight="1" spans="1:6">
      <c r="A826" t="s">
        <v>2218</v>
      </c>
      <c r="B826" s="66">
        <v>1524479</v>
      </c>
      <c r="C826" s="67">
        <f t="shared" si="36"/>
        <v>1088.91357142857</v>
      </c>
      <c r="D826">
        <v>55</v>
      </c>
      <c r="E826" s="68">
        <f t="shared" si="37"/>
        <v>27717.8</v>
      </c>
      <c r="F826" s="69">
        <f t="shared" si="38"/>
        <v>19.7984285714286</v>
      </c>
    </row>
    <row r="827" ht="14" customHeight="1" spans="1:6">
      <c r="A827" t="s">
        <v>2219</v>
      </c>
      <c r="B827" s="66">
        <v>1521322</v>
      </c>
      <c r="C827" s="67">
        <f t="shared" si="36"/>
        <v>1086.65857142857</v>
      </c>
      <c r="D827">
        <v>41</v>
      </c>
      <c r="E827" s="68">
        <f t="shared" si="37"/>
        <v>37105.4146341463</v>
      </c>
      <c r="F827" s="69">
        <f t="shared" si="38"/>
        <v>26.5038675958188</v>
      </c>
    </row>
    <row r="828" ht="14" customHeight="1" spans="1:6">
      <c r="A828" t="s">
        <v>2220</v>
      </c>
      <c r="B828" s="66">
        <v>1520358</v>
      </c>
      <c r="C828" s="67">
        <f t="shared" si="36"/>
        <v>1085.97</v>
      </c>
      <c r="D828">
        <v>70</v>
      </c>
      <c r="E828" s="68">
        <f t="shared" si="37"/>
        <v>21719.4</v>
      </c>
      <c r="F828" s="69">
        <f t="shared" si="38"/>
        <v>15.5138571428571</v>
      </c>
    </row>
    <row r="829" ht="14" customHeight="1" spans="1:6">
      <c r="A829" t="s">
        <v>2221</v>
      </c>
      <c r="B829" s="66">
        <v>1519110</v>
      </c>
      <c r="C829" s="67">
        <f t="shared" si="36"/>
        <v>1085.07857142857</v>
      </c>
      <c r="D829">
        <v>24</v>
      </c>
      <c r="E829" s="68">
        <f t="shared" si="37"/>
        <v>63296.25</v>
      </c>
      <c r="F829" s="69">
        <f t="shared" si="38"/>
        <v>45.2116071428571</v>
      </c>
    </row>
    <row r="830" ht="14" customHeight="1" spans="1:6">
      <c r="A830" t="s">
        <v>2222</v>
      </c>
      <c r="B830" s="66">
        <v>1515265</v>
      </c>
      <c r="C830" s="67">
        <f t="shared" si="36"/>
        <v>1082.33214285714</v>
      </c>
      <c r="D830">
        <v>74</v>
      </c>
      <c r="E830" s="68">
        <f t="shared" si="37"/>
        <v>20476.5540540541</v>
      </c>
      <c r="F830" s="69">
        <f t="shared" si="38"/>
        <v>14.62611003861</v>
      </c>
    </row>
    <row r="831" ht="14" customHeight="1" spans="1:6">
      <c r="A831" t="s">
        <v>2223</v>
      </c>
      <c r="B831" s="66">
        <v>1514557</v>
      </c>
      <c r="C831" s="67">
        <f t="shared" si="36"/>
        <v>1081.82642857143</v>
      </c>
      <c r="D831">
        <v>25</v>
      </c>
      <c r="E831" s="68">
        <f t="shared" si="37"/>
        <v>60582.28</v>
      </c>
      <c r="F831" s="69">
        <f t="shared" si="38"/>
        <v>43.2730571428571</v>
      </c>
    </row>
    <row r="832" ht="14" customHeight="1" spans="1:6">
      <c r="A832" t="s">
        <v>2224</v>
      </c>
      <c r="B832" s="66">
        <v>1514112</v>
      </c>
      <c r="C832" s="67">
        <f t="shared" si="36"/>
        <v>1081.50857142857</v>
      </c>
      <c r="D832">
        <v>45</v>
      </c>
      <c r="E832" s="68">
        <f t="shared" si="37"/>
        <v>33646.9333333333</v>
      </c>
      <c r="F832" s="69">
        <f t="shared" si="38"/>
        <v>24.0335238095238</v>
      </c>
    </row>
    <row r="833" ht="14" customHeight="1" spans="1:6">
      <c r="A833" t="s">
        <v>2225</v>
      </c>
      <c r="B833" s="66">
        <v>1511667</v>
      </c>
      <c r="C833" s="67">
        <f t="shared" si="36"/>
        <v>1079.76214285714</v>
      </c>
      <c r="D833">
        <v>64</v>
      </c>
      <c r="E833" s="68">
        <f t="shared" si="37"/>
        <v>23619.796875</v>
      </c>
      <c r="F833" s="69">
        <f t="shared" si="38"/>
        <v>16.8712834821429</v>
      </c>
    </row>
    <row r="834" ht="14" customHeight="1" spans="1:6">
      <c r="A834" t="s">
        <v>2226</v>
      </c>
      <c r="B834" s="66">
        <v>1504824</v>
      </c>
      <c r="C834" s="67">
        <f t="shared" ref="C834:C897" si="39">B834/1400</f>
        <v>1074.87428571429</v>
      </c>
      <c r="D834">
        <v>36</v>
      </c>
      <c r="E834" s="68">
        <f t="shared" ref="E834:E897" si="40">B834/D834</f>
        <v>41800.6666666667</v>
      </c>
      <c r="F834" s="69">
        <f t="shared" ref="F834:F897" si="41">E834/1400</f>
        <v>29.857619047619</v>
      </c>
    </row>
    <row r="835" ht="14" customHeight="1" spans="1:6">
      <c r="A835" t="s">
        <v>2227</v>
      </c>
      <c r="B835" s="66">
        <v>1498487</v>
      </c>
      <c r="C835" s="67">
        <f t="shared" si="39"/>
        <v>1070.34785714286</v>
      </c>
      <c r="D835">
        <v>53</v>
      </c>
      <c r="E835" s="68">
        <f t="shared" si="40"/>
        <v>28273.3396226415</v>
      </c>
      <c r="F835" s="69">
        <f t="shared" si="41"/>
        <v>20.1952425876011</v>
      </c>
    </row>
    <row r="836" ht="14" customHeight="1" spans="1:6">
      <c r="A836" t="s">
        <v>2228</v>
      </c>
      <c r="B836" s="66">
        <v>1498250</v>
      </c>
      <c r="C836" s="67">
        <f t="shared" si="39"/>
        <v>1070.17857142857</v>
      </c>
      <c r="D836">
        <v>60</v>
      </c>
      <c r="E836" s="68">
        <f t="shared" si="40"/>
        <v>24970.8333333333</v>
      </c>
      <c r="F836" s="69">
        <f t="shared" si="41"/>
        <v>17.8363095238095</v>
      </c>
    </row>
    <row r="837" ht="14" customHeight="1" spans="1:6">
      <c r="A837" t="s">
        <v>2229</v>
      </c>
      <c r="B837" s="66">
        <v>1495621</v>
      </c>
      <c r="C837" s="67">
        <f t="shared" si="39"/>
        <v>1068.30071428571</v>
      </c>
      <c r="D837">
        <v>58</v>
      </c>
      <c r="E837" s="68">
        <f t="shared" si="40"/>
        <v>25786.5689655172</v>
      </c>
      <c r="F837" s="69">
        <f t="shared" si="41"/>
        <v>18.4189778325123</v>
      </c>
    </row>
    <row r="838" ht="14" customHeight="1" spans="1:6">
      <c r="A838" t="s">
        <v>2230</v>
      </c>
      <c r="B838" s="66">
        <v>1495162</v>
      </c>
      <c r="C838" s="67">
        <f t="shared" si="39"/>
        <v>1067.97285714286</v>
      </c>
      <c r="D838">
        <v>104</v>
      </c>
      <c r="E838" s="68">
        <f t="shared" si="40"/>
        <v>14376.5576923077</v>
      </c>
      <c r="F838" s="69">
        <f t="shared" si="41"/>
        <v>10.2689697802198</v>
      </c>
    </row>
    <row r="839" ht="14" customHeight="1" spans="1:6">
      <c r="A839" t="s">
        <v>2231</v>
      </c>
      <c r="B839" s="66">
        <v>1495136</v>
      </c>
      <c r="C839" s="67">
        <f t="shared" si="39"/>
        <v>1067.95428571429</v>
      </c>
      <c r="D839">
        <v>41</v>
      </c>
      <c r="E839" s="68">
        <f t="shared" si="40"/>
        <v>36466.7317073171</v>
      </c>
      <c r="F839" s="69">
        <f t="shared" si="41"/>
        <v>26.0476655052265</v>
      </c>
    </row>
    <row r="840" ht="14" customHeight="1" spans="1:6">
      <c r="A840" t="s">
        <v>2232</v>
      </c>
      <c r="B840" s="66">
        <v>1484253</v>
      </c>
      <c r="C840" s="67">
        <f t="shared" si="39"/>
        <v>1060.18071428571</v>
      </c>
      <c r="D840">
        <v>51</v>
      </c>
      <c r="E840" s="68">
        <f t="shared" si="40"/>
        <v>29103</v>
      </c>
      <c r="F840" s="69">
        <f t="shared" si="41"/>
        <v>20.7878571428571</v>
      </c>
    </row>
    <row r="841" ht="14" customHeight="1" spans="1:6">
      <c r="A841" t="s">
        <v>2233</v>
      </c>
      <c r="B841" s="66">
        <v>1482075</v>
      </c>
      <c r="C841" s="67">
        <f t="shared" si="39"/>
        <v>1058.625</v>
      </c>
      <c r="D841">
        <v>47</v>
      </c>
      <c r="E841" s="68">
        <f t="shared" si="40"/>
        <v>31533.5106382979</v>
      </c>
      <c r="F841" s="69">
        <f t="shared" si="41"/>
        <v>22.5239361702128</v>
      </c>
    </row>
    <row r="842" ht="14" customHeight="1" spans="1:6">
      <c r="A842" t="s">
        <v>2234</v>
      </c>
      <c r="B842" s="66">
        <v>1482047</v>
      </c>
      <c r="C842" s="67">
        <f t="shared" si="39"/>
        <v>1058.605</v>
      </c>
      <c r="D842">
        <v>45</v>
      </c>
      <c r="E842" s="68">
        <f t="shared" si="40"/>
        <v>32934.3777777778</v>
      </c>
      <c r="F842" s="69">
        <f t="shared" si="41"/>
        <v>23.5245555555556</v>
      </c>
    </row>
    <row r="843" ht="14" customHeight="1" spans="1:6">
      <c r="A843" t="s">
        <v>2235</v>
      </c>
      <c r="B843" s="66">
        <v>1479755</v>
      </c>
      <c r="C843" s="67">
        <f t="shared" si="39"/>
        <v>1056.96785714286</v>
      </c>
      <c r="D843">
        <v>79</v>
      </c>
      <c r="E843" s="68">
        <f t="shared" si="40"/>
        <v>18731.0759493671</v>
      </c>
      <c r="F843" s="69">
        <f t="shared" si="41"/>
        <v>13.3793399638336</v>
      </c>
    </row>
    <row r="844" ht="14" customHeight="1" spans="1:6">
      <c r="A844" t="s">
        <v>2236</v>
      </c>
      <c r="B844" s="66">
        <v>1477866</v>
      </c>
      <c r="C844" s="67">
        <f t="shared" si="39"/>
        <v>1055.61857142857</v>
      </c>
      <c r="D844">
        <v>32</v>
      </c>
      <c r="E844" s="68">
        <f t="shared" si="40"/>
        <v>46183.3125</v>
      </c>
      <c r="F844" s="69">
        <f t="shared" si="41"/>
        <v>32.9880803571429</v>
      </c>
    </row>
    <row r="845" ht="14" customHeight="1" spans="1:6">
      <c r="A845" t="s">
        <v>2237</v>
      </c>
      <c r="B845" s="66">
        <v>1476639</v>
      </c>
      <c r="C845" s="67">
        <f t="shared" si="39"/>
        <v>1054.74214285714</v>
      </c>
      <c r="D845">
        <v>65</v>
      </c>
      <c r="E845" s="68">
        <f t="shared" si="40"/>
        <v>22717.5230769231</v>
      </c>
      <c r="F845" s="69">
        <f t="shared" si="41"/>
        <v>16.2268021978022</v>
      </c>
    </row>
    <row r="846" ht="14" customHeight="1" spans="1:6">
      <c r="A846" t="s">
        <v>2238</v>
      </c>
      <c r="B846" s="66">
        <v>1474949</v>
      </c>
      <c r="C846" s="67">
        <f t="shared" si="39"/>
        <v>1053.535</v>
      </c>
      <c r="D846">
        <v>42</v>
      </c>
      <c r="E846" s="68">
        <f t="shared" si="40"/>
        <v>35117.8333333333</v>
      </c>
      <c r="F846" s="69">
        <f t="shared" si="41"/>
        <v>25.0841666666667</v>
      </c>
    </row>
    <row r="847" ht="14" customHeight="1" spans="1:6">
      <c r="A847" t="s">
        <v>2239</v>
      </c>
      <c r="B847" s="66">
        <v>1473668</v>
      </c>
      <c r="C847" s="67">
        <f t="shared" si="39"/>
        <v>1052.62</v>
      </c>
      <c r="D847">
        <v>44</v>
      </c>
      <c r="E847" s="68">
        <f t="shared" si="40"/>
        <v>33492.4545454545</v>
      </c>
      <c r="F847" s="69">
        <f t="shared" si="41"/>
        <v>23.9231818181818</v>
      </c>
    </row>
    <row r="848" ht="14" customHeight="1" spans="1:6">
      <c r="A848" t="s">
        <v>2240</v>
      </c>
      <c r="B848" s="66">
        <v>1472832</v>
      </c>
      <c r="C848" s="67">
        <f t="shared" si="39"/>
        <v>1052.02285714286</v>
      </c>
      <c r="D848">
        <v>42</v>
      </c>
      <c r="E848" s="68">
        <f t="shared" si="40"/>
        <v>35067.4285714286</v>
      </c>
      <c r="F848" s="69">
        <f t="shared" si="41"/>
        <v>25.0481632653061</v>
      </c>
    </row>
    <row r="849" ht="14" customHeight="1" spans="1:6">
      <c r="A849" t="s">
        <v>2241</v>
      </c>
      <c r="B849" s="66">
        <v>1472370</v>
      </c>
      <c r="C849" s="67">
        <f t="shared" si="39"/>
        <v>1051.69285714286</v>
      </c>
      <c r="D849">
        <v>40</v>
      </c>
      <c r="E849" s="68">
        <f t="shared" si="40"/>
        <v>36809.25</v>
      </c>
      <c r="F849" s="69">
        <f t="shared" si="41"/>
        <v>26.2923214285714</v>
      </c>
    </row>
    <row r="850" ht="14" customHeight="1" spans="1:6">
      <c r="A850" t="s">
        <v>2242</v>
      </c>
      <c r="B850" s="66">
        <v>1467271</v>
      </c>
      <c r="C850" s="67">
        <f t="shared" si="39"/>
        <v>1048.05071428571</v>
      </c>
      <c r="D850">
        <v>76</v>
      </c>
      <c r="E850" s="68">
        <f t="shared" si="40"/>
        <v>19306.1973684211</v>
      </c>
      <c r="F850" s="69">
        <f t="shared" si="41"/>
        <v>13.7901409774436</v>
      </c>
    </row>
    <row r="851" ht="14" customHeight="1" spans="1:6">
      <c r="A851" t="s">
        <v>2243</v>
      </c>
      <c r="B851" s="66">
        <v>1465870</v>
      </c>
      <c r="C851" s="67">
        <f t="shared" si="39"/>
        <v>1047.05</v>
      </c>
      <c r="D851">
        <v>90</v>
      </c>
      <c r="E851" s="68">
        <f t="shared" si="40"/>
        <v>16287.4444444444</v>
      </c>
      <c r="F851" s="69">
        <f t="shared" si="41"/>
        <v>11.6338888888889</v>
      </c>
    </row>
    <row r="852" ht="14" customHeight="1" spans="1:6">
      <c r="A852" t="s">
        <v>2244</v>
      </c>
      <c r="B852" s="66">
        <v>1465280</v>
      </c>
      <c r="C852" s="67">
        <f t="shared" si="39"/>
        <v>1046.62857142857</v>
      </c>
      <c r="D852">
        <v>36</v>
      </c>
      <c r="E852" s="68">
        <f t="shared" si="40"/>
        <v>40702.2222222222</v>
      </c>
      <c r="F852" s="69">
        <f t="shared" si="41"/>
        <v>29.0730158730159</v>
      </c>
    </row>
    <row r="853" ht="14" customHeight="1" spans="1:6">
      <c r="A853" t="s">
        <v>2245</v>
      </c>
      <c r="B853" s="66">
        <v>1457506</v>
      </c>
      <c r="C853" s="67">
        <f t="shared" si="39"/>
        <v>1041.07571428571</v>
      </c>
      <c r="D853">
        <v>82</v>
      </c>
      <c r="E853" s="68">
        <f t="shared" si="40"/>
        <v>17774.4634146341</v>
      </c>
      <c r="F853" s="69">
        <f t="shared" si="41"/>
        <v>12.6960452961672</v>
      </c>
    </row>
    <row r="854" ht="14" customHeight="1" spans="1:6">
      <c r="A854" t="s">
        <v>2246</v>
      </c>
      <c r="B854" s="66">
        <v>1455467</v>
      </c>
      <c r="C854" s="67">
        <f t="shared" si="39"/>
        <v>1039.61928571429</v>
      </c>
      <c r="D854">
        <v>44</v>
      </c>
      <c r="E854" s="68">
        <f t="shared" si="40"/>
        <v>33078.7954545455</v>
      </c>
      <c r="F854" s="69">
        <f t="shared" si="41"/>
        <v>23.627711038961</v>
      </c>
    </row>
    <row r="855" ht="14" customHeight="1" spans="1:6">
      <c r="A855" t="s">
        <v>2247</v>
      </c>
      <c r="B855" s="66">
        <v>1439592</v>
      </c>
      <c r="C855" s="67">
        <f t="shared" si="39"/>
        <v>1028.28</v>
      </c>
      <c r="D855">
        <v>53</v>
      </c>
      <c r="E855" s="68">
        <f t="shared" si="40"/>
        <v>27162.1132075472</v>
      </c>
      <c r="F855" s="69">
        <f t="shared" si="41"/>
        <v>19.4015094339623</v>
      </c>
    </row>
    <row r="856" ht="14" customHeight="1" spans="1:6">
      <c r="A856" t="s">
        <v>2248</v>
      </c>
      <c r="B856" s="66">
        <v>1437543</v>
      </c>
      <c r="C856" s="67">
        <f t="shared" si="39"/>
        <v>1026.81642857143</v>
      </c>
      <c r="D856">
        <v>35</v>
      </c>
      <c r="E856" s="68">
        <f t="shared" si="40"/>
        <v>41072.6571428571</v>
      </c>
      <c r="F856" s="69">
        <f t="shared" si="41"/>
        <v>29.337612244898</v>
      </c>
    </row>
    <row r="857" ht="14" customHeight="1" spans="1:6">
      <c r="A857" t="s">
        <v>2249</v>
      </c>
      <c r="B857" s="66">
        <v>1434848</v>
      </c>
      <c r="C857" s="67">
        <f t="shared" si="39"/>
        <v>1024.89142857143</v>
      </c>
      <c r="D857">
        <v>53</v>
      </c>
      <c r="E857" s="68">
        <f t="shared" si="40"/>
        <v>27072.6037735849</v>
      </c>
      <c r="F857" s="69">
        <f t="shared" si="41"/>
        <v>19.3375741239892</v>
      </c>
    </row>
    <row r="858" ht="14" customHeight="1" spans="1:6">
      <c r="A858" t="s">
        <v>2250</v>
      </c>
      <c r="B858" s="66">
        <v>1433332</v>
      </c>
      <c r="C858" s="67">
        <f t="shared" si="39"/>
        <v>1023.80857142857</v>
      </c>
      <c r="D858">
        <v>45</v>
      </c>
      <c r="E858" s="68">
        <f t="shared" si="40"/>
        <v>31851.8222222222</v>
      </c>
      <c r="F858" s="69">
        <f t="shared" si="41"/>
        <v>22.7513015873016</v>
      </c>
    </row>
    <row r="859" ht="14" customHeight="1" spans="1:6">
      <c r="A859" t="s">
        <v>2251</v>
      </c>
      <c r="B859" s="66">
        <v>1432828</v>
      </c>
      <c r="C859" s="67">
        <f t="shared" si="39"/>
        <v>1023.44857142857</v>
      </c>
      <c r="D859">
        <v>40</v>
      </c>
      <c r="E859" s="68">
        <f t="shared" si="40"/>
        <v>35820.7</v>
      </c>
      <c r="F859" s="69">
        <f t="shared" si="41"/>
        <v>25.5862142857143</v>
      </c>
    </row>
    <row r="860" ht="14" customHeight="1" spans="1:6">
      <c r="A860" t="s">
        <v>2252</v>
      </c>
      <c r="B860" s="66">
        <v>1431882</v>
      </c>
      <c r="C860" s="67">
        <f t="shared" si="39"/>
        <v>1022.77285714286</v>
      </c>
      <c r="D860">
        <v>76</v>
      </c>
      <c r="E860" s="68">
        <f t="shared" si="40"/>
        <v>18840.5526315789</v>
      </c>
      <c r="F860" s="69">
        <f t="shared" si="41"/>
        <v>13.457537593985</v>
      </c>
    </row>
    <row r="861" ht="14" customHeight="1" spans="1:6">
      <c r="A861" t="s">
        <v>2253</v>
      </c>
      <c r="B861" s="66">
        <v>1427771</v>
      </c>
      <c r="C861" s="67">
        <f t="shared" si="39"/>
        <v>1019.83642857143</v>
      </c>
      <c r="D861">
        <v>21</v>
      </c>
      <c r="E861" s="68">
        <f t="shared" si="40"/>
        <v>67989.0952380952</v>
      </c>
      <c r="F861" s="69">
        <f t="shared" si="41"/>
        <v>48.5636394557823</v>
      </c>
    </row>
    <row r="862" ht="14" customHeight="1" spans="1:6">
      <c r="A862" t="s">
        <v>2254</v>
      </c>
      <c r="B862" s="66">
        <v>1425846</v>
      </c>
      <c r="C862" s="67">
        <f t="shared" si="39"/>
        <v>1018.46142857143</v>
      </c>
      <c r="D862">
        <v>47</v>
      </c>
      <c r="E862" s="68">
        <f t="shared" si="40"/>
        <v>30337.1489361702</v>
      </c>
      <c r="F862" s="69">
        <f t="shared" si="41"/>
        <v>21.6693920972644</v>
      </c>
    </row>
    <row r="863" ht="14" customHeight="1" spans="1:6">
      <c r="A863" t="s">
        <v>2255</v>
      </c>
      <c r="B863" s="66">
        <v>1425647</v>
      </c>
      <c r="C863" s="67">
        <f t="shared" si="39"/>
        <v>1018.31928571429</v>
      </c>
      <c r="D863">
        <v>104</v>
      </c>
      <c r="E863" s="68">
        <f t="shared" si="40"/>
        <v>13708.1442307692</v>
      </c>
      <c r="F863" s="69">
        <f t="shared" si="41"/>
        <v>9.79153159340659</v>
      </c>
    </row>
    <row r="864" ht="14" customHeight="1" spans="1:6">
      <c r="A864" t="s">
        <v>2256</v>
      </c>
      <c r="B864" s="66">
        <v>1416739</v>
      </c>
      <c r="C864" s="67">
        <f t="shared" si="39"/>
        <v>1011.95642857143</v>
      </c>
      <c r="D864">
        <v>51</v>
      </c>
      <c r="E864" s="68">
        <f t="shared" si="40"/>
        <v>27779.1960784314</v>
      </c>
      <c r="F864" s="69">
        <f t="shared" si="41"/>
        <v>19.8422829131653</v>
      </c>
    </row>
    <row r="865" ht="14" customHeight="1" spans="1:6">
      <c r="A865" t="s">
        <v>2257</v>
      </c>
      <c r="B865" s="66">
        <v>1416526</v>
      </c>
      <c r="C865" s="67">
        <f t="shared" si="39"/>
        <v>1011.80428571429</v>
      </c>
      <c r="D865">
        <v>54</v>
      </c>
      <c r="E865" s="68">
        <f t="shared" si="40"/>
        <v>26231.962962963</v>
      </c>
      <c r="F865" s="69">
        <f t="shared" si="41"/>
        <v>18.7371164021164</v>
      </c>
    </row>
    <row r="866" ht="14" customHeight="1" spans="1:6">
      <c r="A866" t="s">
        <v>2258</v>
      </c>
      <c r="B866" s="66">
        <v>1408789</v>
      </c>
      <c r="C866" s="67">
        <f t="shared" si="39"/>
        <v>1006.27785714286</v>
      </c>
      <c r="D866">
        <v>56</v>
      </c>
      <c r="E866" s="68">
        <f t="shared" si="40"/>
        <v>25156.9464285714</v>
      </c>
      <c r="F866" s="69">
        <f t="shared" si="41"/>
        <v>17.9692474489796</v>
      </c>
    </row>
    <row r="867" ht="14" customHeight="1" spans="1:6">
      <c r="A867" t="s">
        <v>2259</v>
      </c>
      <c r="B867" s="66">
        <v>1407139</v>
      </c>
      <c r="C867" s="67">
        <f t="shared" si="39"/>
        <v>1005.09928571429</v>
      </c>
      <c r="D867">
        <v>34</v>
      </c>
      <c r="E867" s="68">
        <f t="shared" si="40"/>
        <v>41386.4411764706</v>
      </c>
      <c r="F867" s="69">
        <f t="shared" si="41"/>
        <v>29.561743697479</v>
      </c>
    </row>
    <row r="868" ht="14" customHeight="1" spans="1:6">
      <c r="A868" t="s">
        <v>2260</v>
      </c>
      <c r="B868" s="66">
        <v>1406086</v>
      </c>
      <c r="C868" s="67">
        <f t="shared" si="39"/>
        <v>1004.34714285714</v>
      </c>
      <c r="D868">
        <v>34</v>
      </c>
      <c r="E868" s="68">
        <f t="shared" si="40"/>
        <v>41355.4705882353</v>
      </c>
      <c r="F868" s="69">
        <f t="shared" si="41"/>
        <v>29.5396218487395</v>
      </c>
    </row>
    <row r="869" ht="14" customHeight="1" spans="1:6">
      <c r="A869" t="s">
        <v>2261</v>
      </c>
      <c r="B869" s="66">
        <v>1404588</v>
      </c>
      <c r="C869" s="67">
        <f t="shared" si="39"/>
        <v>1003.27714285714</v>
      </c>
      <c r="D869">
        <v>24</v>
      </c>
      <c r="E869" s="68">
        <f t="shared" si="40"/>
        <v>58524.5</v>
      </c>
      <c r="F869" s="69">
        <f t="shared" si="41"/>
        <v>41.8032142857143</v>
      </c>
    </row>
    <row r="870" ht="14" customHeight="1" spans="1:6">
      <c r="A870" t="s">
        <v>2262</v>
      </c>
      <c r="B870" s="66">
        <v>1403027</v>
      </c>
      <c r="C870" s="67">
        <f t="shared" si="39"/>
        <v>1002.16214285714</v>
      </c>
      <c r="D870">
        <v>45</v>
      </c>
      <c r="E870" s="68">
        <f t="shared" si="40"/>
        <v>31178.3777777778</v>
      </c>
      <c r="F870" s="69">
        <f t="shared" si="41"/>
        <v>22.2702698412698</v>
      </c>
    </row>
    <row r="871" ht="14" customHeight="1" spans="1:6">
      <c r="A871" t="s">
        <v>2263</v>
      </c>
      <c r="B871" s="66">
        <v>1402834</v>
      </c>
      <c r="C871" s="67">
        <f t="shared" si="39"/>
        <v>1002.02428571429</v>
      </c>
      <c r="D871">
        <v>70</v>
      </c>
      <c r="E871" s="68">
        <f t="shared" si="40"/>
        <v>20040.4857142857</v>
      </c>
      <c r="F871" s="69">
        <f t="shared" si="41"/>
        <v>14.3146326530612</v>
      </c>
    </row>
    <row r="872" ht="14" customHeight="1" spans="1:6">
      <c r="A872" t="s">
        <v>2264</v>
      </c>
      <c r="B872" s="66">
        <v>1400210</v>
      </c>
      <c r="C872" s="67">
        <f t="shared" si="39"/>
        <v>1000.15</v>
      </c>
      <c r="D872">
        <v>28</v>
      </c>
      <c r="E872" s="68">
        <f t="shared" si="40"/>
        <v>50007.5</v>
      </c>
      <c r="F872" s="69">
        <f t="shared" si="41"/>
        <v>35.7196428571429</v>
      </c>
    </row>
    <row r="873" ht="14" customHeight="1" spans="1:6">
      <c r="A873" t="s">
        <v>2265</v>
      </c>
      <c r="B873" s="66">
        <v>1398382</v>
      </c>
      <c r="C873" s="67">
        <f t="shared" si="39"/>
        <v>998.844285714286</v>
      </c>
      <c r="D873">
        <v>47</v>
      </c>
      <c r="E873" s="68">
        <f t="shared" si="40"/>
        <v>29752.8085106383</v>
      </c>
      <c r="F873" s="69">
        <f t="shared" si="41"/>
        <v>21.2520060790274</v>
      </c>
    </row>
    <row r="874" ht="14" customHeight="1" spans="1:6">
      <c r="A874" t="s">
        <v>2266</v>
      </c>
      <c r="B874" s="66">
        <v>1396777</v>
      </c>
      <c r="C874" s="67">
        <f t="shared" si="39"/>
        <v>997.697857142857</v>
      </c>
      <c r="D874">
        <v>65</v>
      </c>
      <c r="E874" s="68">
        <f t="shared" si="40"/>
        <v>21488.8769230769</v>
      </c>
      <c r="F874" s="69">
        <f t="shared" si="41"/>
        <v>15.3491978021978</v>
      </c>
    </row>
    <row r="875" ht="14" customHeight="1" spans="1:6">
      <c r="A875" t="s">
        <v>2267</v>
      </c>
      <c r="B875" s="66">
        <v>1396001</v>
      </c>
      <c r="C875" s="67">
        <f t="shared" si="39"/>
        <v>997.143571428571</v>
      </c>
      <c r="D875">
        <v>41</v>
      </c>
      <c r="E875" s="68">
        <f t="shared" si="40"/>
        <v>34048.8048780488</v>
      </c>
      <c r="F875" s="69">
        <f t="shared" si="41"/>
        <v>24.320574912892</v>
      </c>
    </row>
    <row r="876" ht="14" customHeight="1" spans="1:6">
      <c r="A876" t="s">
        <v>2268</v>
      </c>
      <c r="B876" s="66">
        <v>1395963</v>
      </c>
      <c r="C876" s="67">
        <f t="shared" si="39"/>
        <v>997.116428571429</v>
      </c>
      <c r="D876">
        <v>55</v>
      </c>
      <c r="E876" s="68">
        <f t="shared" si="40"/>
        <v>25381.1454545455</v>
      </c>
      <c r="F876" s="69">
        <f t="shared" si="41"/>
        <v>18.1293896103896</v>
      </c>
    </row>
    <row r="877" ht="14" customHeight="1" spans="1:6">
      <c r="A877" t="s">
        <v>2269</v>
      </c>
      <c r="B877" s="66">
        <v>1395308</v>
      </c>
      <c r="C877" s="67">
        <f t="shared" si="39"/>
        <v>996.648571428571</v>
      </c>
      <c r="D877">
        <v>41</v>
      </c>
      <c r="E877" s="68">
        <f t="shared" si="40"/>
        <v>34031.9024390244</v>
      </c>
      <c r="F877" s="69">
        <f t="shared" si="41"/>
        <v>24.3085017421603</v>
      </c>
    </row>
    <row r="878" ht="14" customHeight="1" spans="1:6">
      <c r="A878" t="s">
        <v>2270</v>
      </c>
      <c r="B878" s="66">
        <v>1394985</v>
      </c>
      <c r="C878" s="67">
        <f t="shared" si="39"/>
        <v>996.417857142857</v>
      </c>
      <c r="D878">
        <v>44</v>
      </c>
      <c r="E878" s="68">
        <f t="shared" si="40"/>
        <v>31704.2045454545</v>
      </c>
      <c r="F878" s="69">
        <f t="shared" si="41"/>
        <v>22.6458603896104</v>
      </c>
    </row>
    <row r="879" ht="14" customHeight="1" spans="1:6">
      <c r="A879" t="s">
        <v>2271</v>
      </c>
      <c r="B879" s="66">
        <v>1392859</v>
      </c>
      <c r="C879" s="67">
        <f t="shared" si="39"/>
        <v>994.899285714286</v>
      </c>
      <c r="D879">
        <v>59</v>
      </c>
      <c r="E879" s="68">
        <f t="shared" si="40"/>
        <v>23607.7796610169</v>
      </c>
      <c r="F879" s="69">
        <f t="shared" si="41"/>
        <v>16.8626997578693</v>
      </c>
    </row>
    <row r="880" ht="14" customHeight="1" spans="1:6">
      <c r="A880" t="s">
        <v>2272</v>
      </c>
      <c r="B880" s="66">
        <v>1388961</v>
      </c>
      <c r="C880" s="67">
        <f t="shared" si="39"/>
        <v>992.115</v>
      </c>
      <c r="D880">
        <v>26</v>
      </c>
      <c r="E880" s="68">
        <f t="shared" si="40"/>
        <v>53421.5769230769</v>
      </c>
      <c r="F880" s="69">
        <f t="shared" si="41"/>
        <v>38.1582692307692</v>
      </c>
    </row>
    <row r="881" ht="14" customHeight="1" spans="1:6">
      <c r="A881" t="s">
        <v>2273</v>
      </c>
      <c r="B881" s="66">
        <v>1388736</v>
      </c>
      <c r="C881" s="67">
        <f t="shared" si="39"/>
        <v>991.954285714286</v>
      </c>
      <c r="D881">
        <v>38</v>
      </c>
      <c r="E881" s="68">
        <f t="shared" si="40"/>
        <v>36545.6842105263</v>
      </c>
      <c r="F881" s="69">
        <f t="shared" si="41"/>
        <v>26.1040601503759</v>
      </c>
    </row>
    <row r="882" ht="14" customHeight="1" spans="1:6">
      <c r="A882" t="s">
        <v>2274</v>
      </c>
      <c r="B882" s="66">
        <v>1388539</v>
      </c>
      <c r="C882" s="67">
        <f t="shared" si="39"/>
        <v>991.813571428571</v>
      </c>
      <c r="D882">
        <v>55</v>
      </c>
      <c r="E882" s="68">
        <f t="shared" si="40"/>
        <v>25246.1636363636</v>
      </c>
      <c r="F882" s="69">
        <f t="shared" si="41"/>
        <v>18.032974025974</v>
      </c>
    </row>
    <row r="883" ht="14" customHeight="1" spans="1:6">
      <c r="A883" t="s">
        <v>2275</v>
      </c>
      <c r="B883" s="66">
        <v>1388455</v>
      </c>
      <c r="C883" s="67">
        <f t="shared" si="39"/>
        <v>991.753571428571</v>
      </c>
      <c r="D883">
        <v>51</v>
      </c>
      <c r="E883" s="68">
        <f t="shared" si="40"/>
        <v>27224.6078431373</v>
      </c>
      <c r="F883" s="69">
        <f t="shared" si="41"/>
        <v>19.4461484593838</v>
      </c>
    </row>
    <row r="884" ht="14" customHeight="1" spans="1:6">
      <c r="A884" t="s">
        <v>2276</v>
      </c>
      <c r="B884" s="66">
        <v>1387674</v>
      </c>
      <c r="C884" s="67">
        <f t="shared" si="39"/>
        <v>991.195714285714</v>
      </c>
      <c r="D884">
        <v>46</v>
      </c>
      <c r="E884" s="68">
        <f t="shared" si="40"/>
        <v>30166.8260869565</v>
      </c>
      <c r="F884" s="69">
        <f t="shared" si="41"/>
        <v>21.5477329192547</v>
      </c>
    </row>
    <row r="885" ht="14" customHeight="1" spans="1:6">
      <c r="A885" t="s">
        <v>2277</v>
      </c>
      <c r="B885" s="66">
        <v>1381532</v>
      </c>
      <c r="C885" s="67">
        <f t="shared" si="39"/>
        <v>986.808571428571</v>
      </c>
      <c r="D885">
        <v>32</v>
      </c>
      <c r="E885" s="68">
        <f t="shared" si="40"/>
        <v>43172.875</v>
      </c>
      <c r="F885" s="69">
        <f t="shared" si="41"/>
        <v>30.8377678571429</v>
      </c>
    </row>
    <row r="886" ht="14" customHeight="1" spans="1:6">
      <c r="A886" t="s">
        <v>2278</v>
      </c>
      <c r="B886" s="66">
        <v>1381345</v>
      </c>
      <c r="C886" s="67">
        <f t="shared" si="39"/>
        <v>986.675</v>
      </c>
      <c r="D886">
        <v>54</v>
      </c>
      <c r="E886" s="68">
        <f t="shared" si="40"/>
        <v>25580.462962963</v>
      </c>
      <c r="F886" s="69">
        <f t="shared" si="41"/>
        <v>18.2717592592593</v>
      </c>
    </row>
    <row r="887" ht="14" customHeight="1" spans="1:6">
      <c r="A887" t="s">
        <v>2279</v>
      </c>
      <c r="B887" s="66">
        <v>1374737</v>
      </c>
      <c r="C887" s="67">
        <f t="shared" si="39"/>
        <v>981.955</v>
      </c>
      <c r="D887">
        <v>48</v>
      </c>
      <c r="E887" s="68">
        <f t="shared" si="40"/>
        <v>28640.3541666667</v>
      </c>
      <c r="F887" s="69">
        <f t="shared" si="41"/>
        <v>20.4573958333333</v>
      </c>
    </row>
    <row r="888" ht="14" customHeight="1" spans="1:6">
      <c r="A888" t="s">
        <v>2280</v>
      </c>
      <c r="B888" s="66">
        <v>1372136</v>
      </c>
      <c r="C888" s="67">
        <f t="shared" si="39"/>
        <v>980.097142857143</v>
      </c>
      <c r="D888">
        <v>74</v>
      </c>
      <c r="E888" s="68">
        <f t="shared" si="40"/>
        <v>18542.3783783784</v>
      </c>
      <c r="F888" s="69">
        <f t="shared" si="41"/>
        <v>13.244555984556</v>
      </c>
    </row>
    <row r="889" ht="14" customHeight="1" spans="1:6">
      <c r="A889" t="s">
        <v>2281</v>
      </c>
      <c r="B889" s="66">
        <v>1371998</v>
      </c>
      <c r="C889" s="67">
        <f t="shared" si="39"/>
        <v>979.998571428571</v>
      </c>
      <c r="D889">
        <v>31</v>
      </c>
      <c r="E889" s="68">
        <f t="shared" si="40"/>
        <v>44258</v>
      </c>
      <c r="F889" s="69">
        <f t="shared" si="41"/>
        <v>31.6128571428571</v>
      </c>
    </row>
    <row r="890" ht="14" customHeight="1" spans="1:6">
      <c r="A890" t="s">
        <v>2282</v>
      </c>
      <c r="B890" s="66">
        <v>1371048</v>
      </c>
      <c r="C890" s="67">
        <f t="shared" si="39"/>
        <v>979.32</v>
      </c>
      <c r="D890">
        <v>53</v>
      </c>
      <c r="E890" s="68">
        <f t="shared" si="40"/>
        <v>25868.8301886792</v>
      </c>
      <c r="F890" s="69">
        <f t="shared" si="41"/>
        <v>18.4777358490566</v>
      </c>
    </row>
    <row r="891" ht="14" customHeight="1" spans="1:6">
      <c r="A891" t="s">
        <v>2283</v>
      </c>
      <c r="B891" s="66">
        <v>1369973</v>
      </c>
      <c r="C891" s="67">
        <f t="shared" si="39"/>
        <v>978.552142857143</v>
      </c>
      <c r="D891">
        <v>39</v>
      </c>
      <c r="E891" s="68">
        <f t="shared" si="40"/>
        <v>35127.5128205128</v>
      </c>
      <c r="F891" s="69">
        <f t="shared" si="41"/>
        <v>25.0910805860806</v>
      </c>
    </row>
    <row r="892" ht="14" customHeight="1" spans="1:6">
      <c r="A892" t="s">
        <v>2284</v>
      </c>
      <c r="B892" s="66">
        <v>1369838</v>
      </c>
      <c r="C892" s="67">
        <f t="shared" si="39"/>
        <v>978.455714285714</v>
      </c>
      <c r="D892">
        <v>33</v>
      </c>
      <c r="E892" s="68">
        <f t="shared" si="40"/>
        <v>41510.2424242424</v>
      </c>
      <c r="F892" s="69">
        <f t="shared" si="41"/>
        <v>29.6501731601732</v>
      </c>
    </row>
    <row r="893" ht="14" customHeight="1" spans="1:6">
      <c r="A893" t="s">
        <v>2285</v>
      </c>
      <c r="B893" s="66">
        <v>1369073</v>
      </c>
      <c r="C893" s="67">
        <f t="shared" si="39"/>
        <v>977.909285714286</v>
      </c>
      <c r="D893">
        <v>40</v>
      </c>
      <c r="E893" s="68">
        <f t="shared" si="40"/>
        <v>34226.825</v>
      </c>
      <c r="F893" s="69">
        <f t="shared" si="41"/>
        <v>24.4477321428571</v>
      </c>
    </row>
    <row r="894" ht="14" customHeight="1" spans="1:6">
      <c r="A894" t="s">
        <v>2286</v>
      </c>
      <c r="B894" s="66">
        <v>1365962</v>
      </c>
      <c r="C894" s="67">
        <f t="shared" si="39"/>
        <v>975.687142857143</v>
      </c>
      <c r="D894">
        <v>63</v>
      </c>
      <c r="E894" s="68">
        <f t="shared" si="40"/>
        <v>21681.9365079365</v>
      </c>
      <c r="F894" s="69">
        <f t="shared" si="41"/>
        <v>15.4870975056689</v>
      </c>
    </row>
    <row r="895" ht="14" customHeight="1" spans="1:6">
      <c r="A895" t="s">
        <v>2287</v>
      </c>
      <c r="B895" s="66">
        <v>1363788</v>
      </c>
      <c r="C895" s="67">
        <f t="shared" si="39"/>
        <v>974.134285714286</v>
      </c>
      <c r="D895">
        <v>16</v>
      </c>
      <c r="E895" s="68">
        <f t="shared" si="40"/>
        <v>85236.75</v>
      </c>
      <c r="F895" s="69">
        <f t="shared" si="41"/>
        <v>60.8833928571429</v>
      </c>
    </row>
    <row r="896" ht="14" customHeight="1" spans="1:6">
      <c r="A896" t="s">
        <v>2288</v>
      </c>
      <c r="B896" s="66">
        <v>1362954</v>
      </c>
      <c r="C896" s="67">
        <f t="shared" si="39"/>
        <v>973.538571428571</v>
      </c>
      <c r="D896">
        <v>30</v>
      </c>
      <c r="E896" s="68">
        <f t="shared" si="40"/>
        <v>45431.8</v>
      </c>
      <c r="F896" s="69">
        <f t="shared" si="41"/>
        <v>32.4512857142857</v>
      </c>
    </row>
    <row r="897" ht="14" customHeight="1" spans="1:6">
      <c r="A897" t="s">
        <v>2289</v>
      </c>
      <c r="B897" s="66">
        <v>1360033</v>
      </c>
      <c r="C897" s="67">
        <f t="shared" si="39"/>
        <v>971.452142857143</v>
      </c>
      <c r="D897">
        <v>37</v>
      </c>
      <c r="E897" s="68">
        <f t="shared" si="40"/>
        <v>36757.6486486486</v>
      </c>
      <c r="F897" s="69">
        <f t="shared" si="41"/>
        <v>26.2554633204633</v>
      </c>
    </row>
    <row r="898" ht="14" customHeight="1" spans="1:6">
      <c r="A898" t="s">
        <v>2290</v>
      </c>
      <c r="B898" s="66">
        <v>1359146</v>
      </c>
      <c r="C898" s="67">
        <f t="shared" ref="C898:C961" si="42">B898/1400</f>
        <v>970.818571428571</v>
      </c>
      <c r="D898">
        <v>49</v>
      </c>
      <c r="E898" s="68">
        <f t="shared" ref="E898:E961" si="43">B898/D898</f>
        <v>27737.6734693878</v>
      </c>
      <c r="F898" s="69">
        <f t="shared" ref="F898:F961" si="44">E898/1400</f>
        <v>19.8126239067055</v>
      </c>
    </row>
    <row r="899" ht="14" customHeight="1" spans="1:6">
      <c r="A899" t="s">
        <v>2291</v>
      </c>
      <c r="B899" s="66">
        <v>1353476</v>
      </c>
      <c r="C899" s="67">
        <f t="shared" si="42"/>
        <v>966.768571428571</v>
      </c>
      <c r="D899">
        <v>24</v>
      </c>
      <c r="E899" s="68">
        <f t="shared" si="43"/>
        <v>56394.8333333333</v>
      </c>
      <c r="F899" s="69">
        <f t="shared" si="44"/>
        <v>40.2820238095238</v>
      </c>
    </row>
    <row r="900" ht="14" customHeight="1" spans="1:6">
      <c r="A900" t="s">
        <v>2292</v>
      </c>
      <c r="B900" s="66">
        <v>1352923</v>
      </c>
      <c r="C900" s="67">
        <f t="shared" si="42"/>
        <v>966.373571428571</v>
      </c>
      <c r="D900">
        <v>37</v>
      </c>
      <c r="E900" s="68">
        <f t="shared" si="43"/>
        <v>36565.4864864865</v>
      </c>
      <c r="F900" s="69">
        <f t="shared" si="44"/>
        <v>26.1182046332046</v>
      </c>
    </row>
    <row r="901" ht="14" customHeight="1" spans="1:6">
      <c r="A901" t="s">
        <v>2293</v>
      </c>
      <c r="B901" s="66">
        <v>1350122</v>
      </c>
      <c r="C901" s="67">
        <f t="shared" si="42"/>
        <v>964.372857142857</v>
      </c>
      <c r="D901">
        <v>61</v>
      </c>
      <c r="E901" s="68">
        <f t="shared" si="43"/>
        <v>22133.1475409836</v>
      </c>
      <c r="F901" s="69">
        <f t="shared" si="44"/>
        <v>15.8093911007026</v>
      </c>
    </row>
    <row r="902" ht="14" customHeight="1" spans="1:6">
      <c r="A902" t="s">
        <v>2294</v>
      </c>
      <c r="B902" s="66">
        <v>1348589</v>
      </c>
      <c r="C902" s="67">
        <f t="shared" si="42"/>
        <v>963.277857142857</v>
      </c>
      <c r="D902">
        <v>39</v>
      </c>
      <c r="E902" s="68">
        <f t="shared" si="43"/>
        <v>34579.2051282051</v>
      </c>
      <c r="F902" s="69">
        <f t="shared" si="44"/>
        <v>24.6994322344322</v>
      </c>
    </row>
    <row r="903" ht="14" customHeight="1" spans="1:6">
      <c r="A903" t="s">
        <v>2295</v>
      </c>
      <c r="B903" s="66">
        <v>1343221</v>
      </c>
      <c r="C903" s="67">
        <f t="shared" si="42"/>
        <v>959.443571428571</v>
      </c>
      <c r="D903">
        <v>90</v>
      </c>
      <c r="E903" s="68">
        <f t="shared" si="43"/>
        <v>14924.6777777778</v>
      </c>
      <c r="F903" s="69">
        <f t="shared" si="44"/>
        <v>10.6604841269841</v>
      </c>
    </row>
    <row r="904" ht="14" customHeight="1" spans="1:6">
      <c r="A904" t="s">
        <v>2296</v>
      </c>
      <c r="B904" s="66">
        <v>1343103</v>
      </c>
      <c r="C904" s="67">
        <f t="shared" si="42"/>
        <v>959.359285714286</v>
      </c>
      <c r="D904">
        <v>55</v>
      </c>
      <c r="E904" s="68">
        <f t="shared" si="43"/>
        <v>24420.0545454545</v>
      </c>
      <c r="F904" s="69">
        <f t="shared" si="44"/>
        <v>17.4428961038961</v>
      </c>
    </row>
    <row r="905" ht="14" customHeight="1" spans="1:6">
      <c r="A905" t="s">
        <v>2297</v>
      </c>
      <c r="B905" s="66">
        <v>1339184</v>
      </c>
      <c r="C905" s="67">
        <f t="shared" si="42"/>
        <v>956.56</v>
      </c>
      <c r="D905">
        <v>30</v>
      </c>
      <c r="E905" s="68">
        <f t="shared" si="43"/>
        <v>44639.4666666667</v>
      </c>
      <c r="F905" s="69">
        <f t="shared" si="44"/>
        <v>31.8853333333333</v>
      </c>
    </row>
    <row r="906" ht="14" customHeight="1" spans="1:6">
      <c r="A906" t="s">
        <v>2298</v>
      </c>
      <c r="B906" s="66">
        <v>1338765</v>
      </c>
      <c r="C906" s="67">
        <f t="shared" si="42"/>
        <v>956.260714285714</v>
      </c>
      <c r="D906">
        <v>55</v>
      </c>
      <c r="E906" s="68">
        <f t="shared" si="43"/>
        <v>24341.1818181818</v>
      </c>
      <c r="F906" s="69">
        <f t="shared" si="44"/>
        <v>17.3865584415584</v>
      </c>
    </row>
    <row r="907" ht="14" customHeight="1" spans="1:6">
      <c r="A907" t="s">
        <v>2299</v>
      </c>
      <c r="B907" s="66">
        <v>1338722</v>
      </c>
      <c r="C907" s="67">
        <f t="shared" si="42"/>
        <v>956.23</v>
      </c>
      <c r="D907">
        <v>27</v>
      </c>
      <c r="E907" s="68">
        <f t="shared" si="43"/>
        <v>49582.2962962963</v>
      </c>
      <c r="F907" s="69">
        <f t="shared" si="44"/>
        <v>35.4159259259259</v>
      </c>
    </row>
    <row r="908" ht="14" customHeight="1" spans="1:6">
      <c r="A908" t="s">
        <v>2300</v>
      </c>
      <c r="B908" s="66">
        <v>1333702</v>
      </c>
      <c r="C908" s="67">
        <f t="shared" si="42"/>
        <v>952.644285714286</v>
      </c>
      <c r="D908">
        <v>63</v>
      </c>
      <c r="E908" s="68">
        <f t="shared" si="43"/>
        <v>21169.873015873</v>
      </c>
      <c r="F908" s="69">
        <f t="shared" si="44"/>
        <v>15.1213378684807</v>
      </c>
    </row>
    <row r="909" ht="14" customHeight="1" spans="1:6">
      <c r="A909" t="s">
        <v>2301</v>
      </c>
      <c r="B909" s="66">
        <v>1331498</v>
      </c>
      <c r="C909" s="67">
        <f t="shared" si="42"/>
        <v>951.07</v>
      </c>
      <c r="D909">
        <v>64</v>
      </c>
      <c r="E909" s="68">
        <f t="shared" si="43"/>
        <v>20804.65625</v>
      </c>
      <c r="F909" s="69">
        <f t="shared" si="44"/>
        <v>14.86046875</v>
      </c>
    </row>
    <row r="910" ht="14" customHeight="1" spans="1:6">
      <c r="A910" t="s">
        <v>2302</v>
      </c>
      <c r="B910" s="66">
        <v>1325603</v>
      </c>
      <c r="C910" s="67">
        <f t="shared" si="42"/>
        <v>946.859285714286</v>
      </c>
      <c r="D910">
        <v>43</v>
      </c>
      <c r="E910" s="68">
        <f t="shared" si="43"/>
        <v>30827.976744186</v>
      </c>
      <c r="F910" s="69">
        <f t="shared" si="44"/>
        <v>22.0199833887043</v>
      </c>
    </row>
    <row r="911" ht="14" customHeight="1" spans="1:6">
      <c r="A911" t="s">
        <v>2303</v>
      </c>
      <c r="B911" s="66">
        <v>1324062</v>
      </c>
      <c r="C911" s="67">
        <f t="shared" si="42"/>
        <v>945.758571428571</v>
      </c>
      <c r="D911">
        <v>24</v>
      </c>
      <c r="E911" s="68">
        <f t="shared" si="43"/>
        <v>55169.25</v>
      </c>
      <c r="F911" s="69">
        <f t="shared" si="44"/>
        <v>39.4066071428571</v>
      </c>
    </row>
    <row r="912" ht="14" customHeight="1" spans="1:6">
      <c r="A912" t="s">
        <v>2304</v>
      </c>
      <c r="B912" s="66">
        <v>1318438</v>
      </c>
      <c r="C912" s="67">
        <f t="shared" si="42"/>
        <v>941.741428571429</v>
      </c>
      <c r="D912">
        <v>47</v>
      </c>
      <c r="E912" s="68">
        <f t="shared" si="43"/>
        <v>28051.8723404255</v>
      </c>
      <c r="F912" s="69">
        <f t="shared" si="44"/>
        <v>20.0370516717325</v>
      </c>
    </row>
    <row r="913" ht="14" customHeight="1" spans="1:6">
      <c r="A913" t="s">
        <v>2305</v>
      </c>
      <c r="B913" s="66">
        <v>1315383</v>
      </c>
      <c r="C913" s="67">
        <f t="shared" si="42"/>
        <v>939.559285714286</v>
      </c>
      <c r="D913">
        <v>53</v>
      </c>
      <c r="E913" s="68">
        <f t="shared" si="43"/>
        <v>24818.5471698113</v>
      </c>
      <c r="F913" s="69">
        <f t="shared" si="44"/>
        <v>17.7275336927224</v>
      </c>
    </row>
    <row r="914" ht="14" customHeight="1" spans="1:6">
      <c r="A914" t="s">
        <v>2306</v>
      </c>
      <c r="B914" s="66">
        <v>1315218</v>
      </c>
      <c r="C914" s="67">
        <f t="shared" si="42"/>
        <v>939.441428571429</v>
      </c>
      <c r="D914">
        <v>31</v>
      </c>
      <c r="E914" s="68">
        <f t="shared" si="43"/>
        <v>42426.3870967742</v>
      </c>
      <c r="F914" s="69">
        <f t="shared" si="44"/>
        <v>30.3045622119816</v>
      </c>
    </row>
    <row r="915" ht="14" customHeight="1" spans="1:6">
      <c r="A915" t="s">
        <v>2307</v>
      </c>
      <c r="B915" s="66">
        <v>1314499</v>
      </c>
      <c r="C915" s="67">
        <f t="shared" si="42"/>
        <v>938.927857142857</v>
      </c>
      <c r="D915">
        <v>44</v>
      </c>
      <c r="E915" s="68">
        <f t="shared" si="43"/>
        <v>29874.9772727273</v>
      </c>
      <c r="F915" s="69">
        <f t="shared" si="44"/>
        <v>21.3392694805195</v>
      </c>
    </row>
    <row r="916" ht="14" customHeight="1" spans="1:6">
      <c r="A916" t="s">
        <v>2308</v>
      </c>
      <c r="B916" s="66">
        <v>1309884</v>
      </c>
      <c r="C916" s="67">
        <f t="shared" si="42"/>
        <v>935.631428571429</v>
      </c>
      <c r="D916">
        <v>20</v>
      </c>
      <c r="E916" s="68">
        <f t="shared" si="43"/>
        <v>65494.2</v>
      </c>
      <c r="F916" s="69">
        <f t="shared" si="44"/>
        <v>46.7815714285714</v>
      </c>
    </row>
    <row r="917" ht="14" customHeight="1" spans="1:6">
      <c r="A917" t="s">
        <v>2309</v>
      </c>
      <c r="B917" s="66">
        <v>1308684</v>
      </c>
      <c r="C917" s="67">
        <f t="shared" si="42"/>
        <v>934.774285714286</v>
      </c>
      <c r="D917">
        <v>54</v>
      </c>
      <c r="E917" s="68">
        <f t="shared" si="43"/>
        <v>24234.8888888889</v>
      </c>
      <c r="F917" s="69">
        <f t="shared" si="44"/>
        <v>17.3106349206349</v>
      </c>
    </row>
    <row r="918" ht="14" customHeight="1" spans="1:6">
      <c r="A918" t="s">
        <v>2310</v>
      </c>
      <c r="B918" s="66">
        <v>1308400</v>
      </c>
      <c r="C918" s="67">
        <f t="shared" si="42"/>
        <v>934.571428571429</v>
      </c>
      <c r="D918">
        <v>50</v>
      </c>
      <c r="E918" s="68">
        <f t="shared" si="43"/>
        <v>26168</v>
      </c>
      <c r="F918" s="69">
        <f t="shared" si="44"/>
        <v>18.6914285714286</v>
      </c>
    </row>
    <row r="919" ht="14" customHeight="1" spans="1:6">
      <c r="A919" t="s">
        <v>2311</v>
      </c>
      <c r="B919" s="66">
        <v>1302637</v>
      </c>
      <c r="C919" s="67">
        <f t="shared" si="42"/>
        <v>930.455</v>
      </c>
      <c r="D919">
        <v>71</v>
      </c>
      <c r="E919" s="68">
        <f t="shared" si="43"/>
        <v>18347</v>
      </c>
      <c r="F919" s="69">
        <f t="shared" si="44"/>
        <v>13.105</v>
      </c>
    </row>
    <row r="920" ht="14" customHeight="1" spans="1:6">
      <c r="A920" t="s">
        <v>2312</v>
      </c>
      <c r="B920" s="66">
        <v>1302272</v>
      </c>
      <c r="C920" s="67">
        <f t="shared" si="42"/>
        <v>930.194285714286</v>
      </c>
      <c r="D920">
        <v>35</v>
      </c>
      <c r="E920" s="68">
        <f t="shared" si="43"/>
        <v>37207.7714285714</v>
      </c>
      <c r="F920" s="69">
        <f t="shared" si="44"/>
        <v>26.5769795918367</v>
      </c>
    </row>
    <row r="921" ht="14" customHeight="1" spans="1:6">
      <c r="A921" t="s">
        <v>2313</v>
      </c>
      <c r="B921" s="66">
        <v>1302100</v>
      </c>
      <c r="C921" s="67">
        <f t="shared" si="42"/>
        <v>930.071428571429</v>
      </c>
      <c r="D921">
        <v>58</v>
      </c>
      <c r="E921" s="68">
        <f t="shared" si="43"/>
        <v>22450</v>
      </c>
      <c r="F921" s="69">
        <f t="shared" si="44"/>
        <v>16.0357142857143</v>
      </c>
    </row>
    <row r="922" ht="14" customHeight="1" spans="1:6">
      <c r="A922" t="s">
        <v>2314</v>
      </c>
      <c r="B922" s="66">
        <v>1300805</v>
      </c>
      <c r="C922" s="67">
        <f t="shared" si="42"/>
        <v>929.146428571429</v>
      </c>
      <c r="D922">
        <v>42</v>
      </c>
      <c r="E922" s="68">
        <f t="shared" si="43"/>
        <v>30971.5476190476</v>
      </c>
      <c r="F922" s="69">
        <f t="shared" si="44"/>
        <v>22.1225340136054</v>
      </c>
    </row>
    <row r="923" ht="14" customHeight="1" spans="1:6">
      <c r="A923" t="s">
        <v>2315</v>
      </c>
      <c r="B923" s="66">
        <v>1298480</v>
      </c>
      <c r="C923" s="67">
        <f t="shared" si="42"/>
        <v>927.485714285714</v>
      </c>
      <c r="D923">
        <v>73</v>
      </c>
      <c r="E923" s="68">
        <f t="shared" si="43"/>
        <v>17787.397260274</v>
      </c>
      <c r="F923" s="69">
        <f t="shared" si="44"/>
        <v>12.7052837573386</v>
      </c>
    </row>
    <row r="924" ht="14" customHeight="1" spans="1:6">
      <c r="A924" t="s">
        <v>2316</v>
      </c>
      <c r="B924" s="66">
        <v>1295088</v>
      </c>
      <c r="C924" s="67">
        <f t="shared" si="42"/>
        <v>925.062857142857</v>
      </c>
      <c r="D924">
        <v>35</v>
      </c>
      <c r="E924" s="68">
        <f t="shared" si="43"/>
        <v>37002.5142857143</v>
      </c>
      <c r="F924" s="69">
        <f t="shared" si="44"/>
        <v>26.4303673469388</v>
      </c>
    </row>
    <row r="925" ht="14" customHeight="1" spans="1:6">
      <c r="A925" t="s">
        <v>2317</v>
      </c>
      <c r="B925" s="66">
        <v>1293833</v>
      </c>
      <c r="C925" s="67">
        <f t="shared" si="42"/>
        <v>924.166428571429</v>
      </c>
      <c r="D925">
        <v>41</v>
      </c>
      <c r="E925" s="68">
        <f t="shared" si="43"/>
        <v>31556.9024390244</v>
      </c>
      <c r="F925" s="69">
        <f t="shared" si="44"/>
        <v>22.5406445993031</v>
      </c>
    </row>
    <row r="926" ht="14" customHeight="1" spans="1:6">
      <c r="A926" t="s">
        <v>2318</v>
      </c>
      <c r="B926" s="66">
        <v>1292782</v>
      </c>
      <c r="C926" s="67">
        <f t="shared" si="42"/>
        <v>923.415714285714</v>
      </c>
      <c r="D926">
        <v>30</v>
      </c>
      <c r="E926" s="68">
        <f t="shared" si="43"/>
        <v>43092.7333333333</v>
      </c>
      <c r="F926" s="69">
        <f t="shared" si="44"/>
        <v>30.7805238095238</v>
      </c>
    </row>
    <row r="927" ht="14" customHeight="1" spans="1:6">
      <c r="A927" t="s">
        <v>2319</v>
      </c>
      <c r="B927" s="66">
        <v>1285828</v>
      </c>
      <c r="C927" s="67">
        <f t="shared" si="42"/>
        <v>918.448571428571</v>
      </c>
      <c r="D927">
        <v>16</v>
      </c>
      <c r="E927" s="68">
        <f t="shared" si="43"/>
        <v>80364.25</v>
      </c>
      <c r="F927" s="69">
        <f t="shared" si="44"/>
        <v>57.4030357142857</v>
      </c>
    </row>
    <row r="928" ht="14" customHeight="1" spans="1:6">
      <c r="A928" t="s">
        <v>2320</v>
      </c>
      <c r="B928" s="66">
        <v>1284962</v>
      </c>
      <c r="C928" s="67">
        <f t="shared" si="42"/>
        <v>917.83</v>
      </c>
      <c r="D928">
        <v>50</v>
      </c>
      <c r="E928" s="68">
        <f t="shared" si="43"/>
        <v>25699.24</v>
      </c>
      <c r="F928" s="69">
        <f t="shared" si="44"/>
        <v>18.3566</v>
      </c>
    </row>
    <row r="929" ht="14" customHeight="1" spans="1:6">
      <c r="A929" t="s">
        <v>2321</v>
      </c>
      <c r="B929" s="66">
        <v>1284541</v>
      </c>
      <c r="C929" s="67">
        <f t="shared" si="42"/>
        <v>917.529285714286</v>
      </c>
      <c r="D929">
        <v>45</v>
      </c>
      <c r="E929" s="68">
        <f t="shared" si="43"/>
        <v>28545.3555555556</v>
      </c>
      <c r="F929" s="69">
        <f t="shared" si="44"/>
        <v>20.3895396825397</v>
      </c>
    </row>
    <row r="930" ht="14" customHeight="1" spans="1:6">
      <c r="A930" t="s">
        <v>2322</v>
      </c>
      <c r="B930" s="66">
        <v>1277039</v>
      </c>
      <c r="C930" s="67">
        <f t="shared" si="42"/>
        <v>912.170714285714</v>
      </c>
      <c r="D930">
        <v>36</v>
      </c>
      <c r="E930" s="68">
        <f t="shared" si="43"/>
        <v>35473.3055555556</v>
      </c>
      <c r="F930" s="69">
        <f t="shared" si="44"/>
        <v>25.3380753968254</v>
      </c>
    </row>
    <row r="931" ht="14" customHeight="1" spans="1:6">
      <c r="A931" t="s">
        <v>2323</v>
      </c>
      <c r="B931" s="66">
        <v>1274813</v>
      </c>
      <c r="C931" s="67">
        <f t="shared" si="42"/>
        <v>910.580714285714</v>
      </c>
      <c r="D931">
        <v>33</v>
      </c>
      <c r="E931" s="68">
        <f t="shared" si="43"/>
        <v>38630.696969697</v>
      </c>
      <c r="F931" s="69">
        <f t="shared" si="44"/>
        <v>27.593354978355</v>
      </c>
    </row>
    <row r="932" ht="14" customHeight="1" spans="1:6">
      <c r="A932" t="s">
        <v>2324</v>
      </c>
      <c r="B932" s="66">
        <v>1269396</v>
      </c>
      <c r="C932" s="67">
        <f t="shared" si="42"/>
        <v>906.711428571429</v>
      </c>
      <c r="D932">
        <v>27</v>
      </c>
      <c r="E932" s="68">
        <f t="shared" si="43"/>
        <v>47014.6666666667</v>
      </c>
      <c r="F932" s="69">
        <f t="shared" si="44"/>
        <v>33.5819047619048</v>
      </c>
    </row>
    <row r="933" ht="14" customHeight="1" spans="1:6">
      <c r="A933" t="s">
        <v>2325</v>
      </c>
      <c r="B933" s="66">
        <v>1268453</v>
      </c>
      <c r="C933" s="67">
        <f t="shared" si="42"/>
        <v>906.037857142857</v>
      </c>
      <c r="D933">
        <v>63</v>
      </c>
      <c r="E933" s="68">
        <f t="shared" si="43"/>
        <v>20134.1746031746</v>
      </c>
      <c r="F933" s="69">
        <f t="shared" si="44"/>
        <v>14.3815532879819</v>
      </c>
    </row>
    <row r="934" ht="14" customHeight="1" spans="1:6">
      <c r="A934" t="s">
        <v>2326</v>
      </c>
      <c r="B934" s="66">
        <v>1267687</v>
      </c>
      <c r="C934" s="67">
        <f t="shared" si="42"/>
        <v>905.490714285714</v>
      </c>
      <c r="D934">
        <v>39</v>
      </c>
      <c r="E934" s="68">
        <f t="shared" si="43"/>
        <v>32504.7948717949</v>
      </c>
      <c r="F934" s="69">
        <f t="shared" si="44"/>
        <v>23.2177106227106</v>
      </c>
    </row>
    <row r="935" ht="14" customHeight="1" spans="1:6">
      <c r="A935" t="s">
        <v>2327</v>
      </c>
      <c r="B935" s="66">
        <v>1264554</v>
      </c>
      <c r="C935" s="67">
        <f t="shared" si="42"/>
        <v>903.252857142857</v>
      </c>
      <c r="D935">
        <v>50</v>
      </c>
      <c r="E935" s="68">
        <f t="shared" si="43"/>
        <v>25291.08</v>
      </c>
      <c r="F935" s="69">
        <f t="shared" si="44"/>
        <v>18.0650571428571</v>
      </c>
    </row>
    <row r="936" ht="14" customHeight="1" spans="1:6">
      <c r="A936" t="s">
        <v>2328</v>
      </c>
      <c r="B936" s="66">
        <v>1260316</v>
      </c>
      <c r="C936" s="67">
        <f t="shared" si="42"/>
        <v>900.225714285714</v>
      </c>
      <c r="D936">
        <v>36</v>
      </c>
      <c r="E936" s="68">
        <f t="shared" si="43"/>
        <v>35008.7777777778</v>
      </c>
      <c r="F936" s="69">
        <f t="shared" si="44"/>
        <v>25.0062698412698</v>
      </c>
    </row>
    <row r="937" ht="14" customHeight="1" spans="1:6">
      <c r="A937" t="s">
        <v>2329</v>
      </c>
      <c r="B937" s="66">
        <v>1250250</v>
      </c>
      <c r="C937" s="67">
        <f t="shared" si="42"/>
        <v>893.035714285714</v>
      </c>
      <c r="D937">
        <v>40</v>
      </c>
      <c r="E937" s="68">
        <f t="shared" si="43"/>
        <v>31256.25</v>
      </c>
      <c r="F937" s="69">
        <f t="shared" si="44"/>
        <v>22.3258928571429</v>
      </c>
    </row>
    <row r="938" ht="14" customHeight="1" spans="1:6">
      <c r="A938" t="s">
        <v>2330</v>
      </c>
      <c r="B938" s="66">
        <v>1247841</v>
      </c>
      <c r="C938" s="67">
        <f t="shared" si="42"/>
        <v>891.315</v>
      </c>
      <c r="D938">
        <v>100</v>
      </c>
      <c r="E938" s="68">
        <f t="shared" si="43"/>
        <v>12478.41</v>
      </c>
      <c r="F938" s="69">
        <f t="shared" si="44"/>
        <v>8.91315</v>
      </c>
    </row>
    <row r="939" ht="14" customHeight="1" spans="1:6">
      <c r="A939" t="s">
        <v>2331</v>
      </c>
      <c r="B939" s="66">
        <v>1246218</v>
      </c>
      <c r="C939" s="67">
        <f t="shared" si="42"/>
        <v>890.155714285714</v>
      </c>
      <c r="D939">
        <v>60</v>
      </c>
      <c r="E939" s="68">
        <f t="shared" si="43"/>
        <v>20770.3</v>
      </c>
      <c r="F939" s="69">
        <f t="shared" si="44"/>
        <v>14.8359285714286</v>
      </c>
    </row>
    <row r="940" ht="14" customHeight="1" spans="1:6">
      <c r="A940" t="s">
        <v>2332</v>
      </c>
      <c r="B940" s="66">
        <v>1243053</v>
      </c>
      <c r="C940" s="67">
        <f t="shared" si="42"/>
        <v>887.895</v>
      </c>
      <c r="D940">
        <v>51</v>
      </c>
      <c r="E940" s="68">
        <f t="shared" si="43"/>
        <v>24373.5882352941</v>
      </c>
      <c r="F940" s="69">
        <f t="shared" si="44"/>
        <v>17.4097058823529</v>
      </c>
    </row>
    <row r="941" ht="14" customHeight="1" spans="1:6">
      <c r="A941" t="s">
        <v>2333</v>
      </c>
      <c r="B941" s="66">
        <v>1241677</v>
      </c>
      <c r="C941" s="67">
        <f t="shared" si="42"/>
        <v>886.912142857143</v>
      </c>
      <c r="D941">
        <v>37</v>
      </c>
      <c r="E941" s="68">
        <f t="shared" si="43"/>
        <v>33558.8378378378</v>
      </c>
      <c r="F941" s="69">
        <f t="shared" si="44"/>
        <v>23.9705984555985</v>
      </c>
    </row>
    <row r="942" ht="14" customHeight="1" spans="1:6">
      <c r="A942" t="s">
        <v>2334</v>
      </c>
      <c r="B942" s="66">
        <v>1241149</v>
      </c>
      <c r="C942" s="67">
        <f t="shared" si="42"/>
        <v>886.535</v>
      </c>
      <c r="D942">
        <v>64</v>
      </c>
      <c r="E942" s="68">
        <f t="shared" si="43"/>
        <v>19392.953125</v>
      </c>
      <c r="F942" s="69">
        <f t="shared" si="44"/>
        <v>13.852109375</v>
      </c>
    </row>
    <row r="943" ht="14" customHeight="1" spans="1:6">
      <c r="A943" t="s">
        <v>2335</v>
      </c>
      <c r="B943" s="66">
        <v>1237592</v>
      </c>
      <c r="C943" s="67">
        <f t="shared" si="42"/>
        <v>883.994285714286</v>
      </c>
      <c r="D943">
        <v>48</v>
      </c>
      <c r="E943" s="68">
        <f t="shared" si="43"/>
        <v>25783.1666666667</v>
      </c>
      <c r="F943" s="69">
        <f t="shared" si="44"/>
        <v>18.4165476190476</v>
      </c>
    </row>
    <row r="944" ht="14" customHeight="1" spans="1:6">
      <c r="A944" t="s">
        <v>2336</v>
      </c>
      <c r="B944" s="66">
        <v>1232825</v>
      </c>
      <c r="C944" s="67">
        <f t="shared" si="42"/>
        <v>880.589285714286</v>
      </c>
      <c r="D944">
        <v>35</v>
      </c>
      <c r="E944" s="68">
        <f t="shared" si="43"/>
        <v>35223.5714285714</v>
      </c>
      <c r="F944" s="69">
        <f t="shared" si="44"/>
        <v>25.159693877551</v>
      </c>
    </row>
    <row r="945" ht="14" customHeight="1" spans="1:6">
      <c r="A945" t="s">
        <v>2337</v>
      </c>
      <c r="B945" s="66">
        <v>1230562</v>
      </c>
      <c r="C945" s="67">
        <f t="shared" si="42"/>
        <v>878.972857142857</v>
      </c>
      <c r="D945">
        <v>34</v>
      </c>
      <c r="E945" s="68">
        <f t="shared" si="43"/>
        <v>36193</v>
      </c>
      <c r="F945" s="69">
        <f t="shared" si="44"/>
        <v>25.8521428571429</v>
      </c>
    </row>
    <row r="946" ht="14" customHeight="1" spans="1:6">
      <c r="A946" t="s">
        <v>2338</v>
      </c>
      <c r="B946" s="66">
        <v>1226283</v>
      </c>
      <c r="C946" s="67">
        <f t="shared" si="42"/>
        <v>875.916428571429</v>
      </c>
      <c r="D946">
        <v>26</v>
      </c>
      <c r="E946" s="68">
        <f t="shared" si="43"/>
        <v>47164.7307692308</v>
      </c>
      <c r="F946" s="69">
        <f t="shared" si="44"/>
        <v>33.6890934065934</v>
      </c>
    </row>
    <row r="947" ht="14" customHeight="1" spans="1:6">
      <c r="A947" t="s">
        <v>2339</v>
      </c>
      <c r="B947" s="66">
        <v>1225720</v>
      </c>
      <c r="C947" s="67">
        <f t="shared" si="42"/>
        <v>875.514285714286</v>
      </c>
      <c r="D947">
        <v>44</v>
      </c>
      <c r="E947" s="68">
        <f t="shared" si="43"/>
        <v>27857.2727272727</v>
      </c>
      <c r="F947" s="69">
        <f t="shared" si="44"/>
        <v>19.8980519480519</v>
      </c>
    </row>
    <row r="948" ht="14" customHeight="1" spans="1:6">
      <c r="A948" t="s">
        <v>2340</v>
      </c>
      <c r="B948" s="66">
        <v>1220158</v>
      </c>
      <c r="C948" s="67">
        <f t="shared" si="42"/>
        <v>871.541428571429</v>
      </c>
      <c r="D948">
        <v>22</v>
      </c>
      <c r="E948" s="68">
        <f t="shared" si="43"/>
        <v>55461.7272727273</v>
      </c>
      <c r="F948" s="69">
        <f t="shared" si="44"/>
        <v>39.6155194805195</v>
      </c>
    </row>
    <row r="949" ht="14" customHeight="1" spans="1:6">
      <c r="A949" t="s">
        <v>2341</v>
      </c>
      <c r="B949" s="66">
        <v>1218664</v>
      </c>
      <c r="C949" s="67">
        <f t="shared" si="42"/>
        <v>870.474285714286</v>
      </c>
      <c r="D949">
        <v>30</v>
      </c>
      <c r="E949" s="68">
        <f t="shared" si="43"/>
        <v>40622.1333333333</v>
      </c>
      <c r="F949" s="69">
        <f t="shared" si="44"/>
        <v>29.0158095238095</v>
      </c>
    </row>
    <row r="950" ht="14" customHeight="1" spans="1:6">
      <c r="A950" t="s">
        <v>2342</v>
      </c>
      <c r="B950" s="66">
        <v>1216049</v>
      </c>
      <c r="C950" s="67">
        <f t="shared" si="42"/>
        <v>868.606428571429</v>
      </c>
      <c r="D950">
        <v>49</v>
      </c>
      <c r="E950" s="68">
        <f t="shared" si="43"/>
        <v>24817.3265306122</v>
      </c>
      <c r="F950" s="69">
        <f t="shared" si="44"/>
        <v>17.7266618075802</v>
      </c>
    </row>
    <row r="951" ht="14" customHeight="1" spans="1:6">
      <c r="A951" t="s">
        <v>2343</v>
      </c>
      <c r="B951" s="66">
        <v>1210943</v>
      </c>
      <c r="C951" s="67">
        <f t="shared" si="42"/>
        <v>864.959285714286</v>
      </c>
      <c r="D951">
        <v>38</v>
      </c>
      <c r="E951" s="68">
        <f t="shared" si="43"/>
        <v>31866.9210526316</v>
      </c>
      <c r="F951" s="69">
        <f t="shared" si="44"/>
        <v>22.7620864661654</v>
      </c>
    </row>
    <row r="952" ht="14" customHeight="1" spans="1:6">
      <c r="A952" t="s">
        <v>2344</v>
      </c>
      <c r="B952" s="66">
        <v>1210382</v>
      </c>
      <c r="C952" s="67">
        <f t="shared" si="42"/>
        <v>864.558571428571</v>
      </c>
      <c r="D952">
        <v>33</v>
      </c>
      <c r="E952" s="68">
        <f t="shared" si="43"/>
        <v>36678.2424242424</v>
      </c>
      <c r="F952" s="69">
        <f t="shared" si="44"/>
        <v>26.1987445887446</v>
      </c>
    </row>
    <row r="953" ht="14" customHeight="1" spans="1:6">
      <c r="A953" t="s">
        <v>2345</v>
      </c>
      <c r="B953" s="66">
        <v>1207954</v>
      </c>
      <c r="C953" s="67">
        <f t="shared" si="42"/>
        <v>862.824285714286</v>
      </c>
      <c r="D953">
        <v>50</v>
      </c>
      <c r="E953" s="68">
        <f t="shared" si="43"/>
        <v>24159.08</v>
      </c>
      <c r="F953" s="69">
        <f t="shared" si="44"/>
        <v>17.2564857142857</v>
      </c>
    </row>
    <row r="954" ht="14" customHeight="1" spans="1:6">
      <c r="A954" t="s">
        <v>2346</v>
      </c>
      <c r="B954" s="66">
        <v>1201510</v>
      </c>
      <c r="C954" s="67">
        <f t="shared" si="42"/>
        <v>858.221428571429</v>
      </c>
      <c r="D954">
        <v>40</v>
      </c>
      <c r="E954" s="68">
        <f t="shared" si="43"/>
        <v>30037.75</v>
      </c>
      <c r="F954" s="69">
        <f t="shared" si="44"/>
        <v>21.4555357142857</v>
      </c>
    </row>
    <row r="955" ht="14" customHeight="1" spans="1:6">
      <c r="A955" t="s">
        <v>2347</v>
      </c>
      <c r="B955" s="66">
        <v>1201102</v>
      </c>
      <c r="C955" s="67">
        <f t="shared" si="42"/>
        <v>857.93</v>
      </c>
      <c r="D955">
        <v>71</v>
      </c>
      <c r="E955" s="68">
        <f t="shared" si="43"/>
        <v>16916.9295774648</v>
      </c>
      <c r="F955" s="69">
        <f t="shared" si="44"/>
        <v>12.0835211267606</v>
      </c>
    </row>
    <row r="956" ht="14" customHeight="1" spans="1:6">
      <c r="A956" t="s">
        <v>2348</v>
      </c>
      <c r="B956" s="66">
        <v>1198573</v>
      </c>
      <c r="C956" s="67">
        <f t="shared" si="42"/>
        <v>856.123571428571</v>
      </c>
      <c r="D956">
        <v>39</v>
      </c>
      <c r="E956" s="68">
        <f t="shared" si="43"/>
        <v>30732.641025641</v>
      </c>
      <c r="F956" s="69">
        <f t="shared" si="44"/>
        <v>21.9518864468864</v>
      </c>
    </row>
    <row r="957" ht="14" customHeight="1" spans="1:6">
      <c r="A957" t="s">
        <v>2349</v>
      </c>
      <c r="B957" s="66">
        <v>1197632</v>
      </c>
      <c r="C957" s="67">
        <f t="shared" si="42"/>
        <v>855.451428571429</v>
      </c>
      <c r="D957">
        <v>39</v>
      </c>
      <c r="E957" s="68">
        <f t="shared" si="43"/>
        <v>30708.5128205128</v>
      </c>
      <c r="F957" s="69">
        <f t="shared" si="44"/>
        <v>21.934652014652</v>
      </c>
    </row>
    <row r="958" ht="14" customHeight="1" spans="1:6">
      <c r="A958" t="s">
        <v>2350</v>
      </c>
      <c r="B958" s="66">
        <v>1196876</v>
      </c>
      <c r="C958" s="67">
        <f t="shared" si="42"/>
        <v>854.911428571429</v>
      </c>
      <c r="D958">
        <v>63</v>
      </c>
      <c r="E958" s="68">
        <f t="shared" si="43"/>
        <v>18998.0317460317</v>
      </c>
      <c r="F958" s="69">
        <f t="shared" si="44"/>
        <v>13.570022675737</v>
      </c>
    </row>
    <row r="959" ht="14" customHeight="1" spans="1:6">
      <c r="A959" t="s">
        <v>2351</v>
      </c>
      <c r="B959" s="66">
        <v>1192065</v>
      </c>
      <c r="C959" s="67">
        <f t="shared" si="42"/>
        <v>851.475</v>
      </c>
      <c r="D959">
        <v>88</v>
      </c>
      <c r="E959" s="68">
        <f t="shared" si="43"/>
        <v>13546.1931818182</v>
      </c>
      <c r="F959" s="69">
        <f t="shared" si="44"/>
        <v>9.67585227272727</v>
      </c>
    </row>
    <row r="960" ht="14" customHeight="1" spans="1:6">
      <c r="A960" t="s">
        <v>2352</v>
      </c>
      <c r="B960" s="66">
        <v>1188747</v>
      </c>
      <c r="C960" s="67">
        <f t="shared" si="42"/>
        <v>849.105</v>
      </c>
      <c r="D960">
        <v>35</v>
      </c>
      <c r="E960" s="68">
        <f t="shared" si="43"/>
        <v>33964.2</v>
      </c>
      <c r="F960" s="69">
        <f t="shared" si="44"/>
        <v>24.2601428571429</v>
      </c>
    </row>
    <row r="961" ht="14" customHeight="1" spans="1:6">
      <c r="A961" t="s">
        <v>2353</v>
      </c>
      <c r="B961" s="66">
        <v>1187075</v>
      </c>
      <c r="C961" s="67">
        <f t="shared" si="42"/>
        <v>847.910714285714</v>
      </c>
      <c r="D961">
        <v>15</v>
      </c>
      <c r="E961" s="68">
        <f t="shared" si="43"/>
        <v>79138.3333333333</v>
      </c>
      <c r="F961" s="69">
        <f t="shared" si="44"/>
        <v>56.527380952381</v>
      </c>
    </row>
    <row r="962" ht="14" customHeight="1" spans="1:6">
      <c r="A962" t="s">
        <v>2354</v>
      </c>
      <c r="B962" s="66">
        <v>1186139</v>
      </c>
      <c r="C962" s="67">
        <f t="shared" ref="C962:C1025" si="45">B962/1400</f>
        <v>847.242142857143</v>
      </c>
      <c r="D962">
        <v>19</v>
      </c>
      <c r="E962" s="68">
        <f t="shared" ref="E962:E1025" si="46">B962/D962</f>
        <v>62428.3684210526</v>
      </c>
      <c r="F962" s="69">
        <f t="shared" ref="F962:F1025" si="47">E962/1400</f>
        <v>44.5916917293233</v>
      </c>
    </row>
    <row r="963" ht="14" customHeight="1" spans="1:6">
      <c r="A963" t="s">
        <v>2355</v>
      </c>
      <c r="B963" s="66">
        <v>1186128</v>
      </c>
      <c r="C963" s="67">
        <f t="shared" si="45"/>
        <v>847.234285714286</v>
      </c>
      <c r="D963">
        <v>19</v>
      </c>
      <c r="E963" s="68">
        <f t="shared" si="46"/>
        <v>62427.7894736842</v>
      </c>
      <c r="F963" s="69">
        <f t="shared" si="47"/>
        <v>44.5912781954887</v>
      </c>
    </row>
    <row r="964" ht="14" customHeight="1" spans="1:6">
      <c r="A964" t="s">
        <v>2356</v>
      </c>
      <c r="B964" s="66">
        <v>1184825</v>
      </c>
      <c r="C964" s="67">
        <f t="shared" si="45"/>
        <v>846.303571428571</v>
      </c>
      <c r="D964">
        <v>49</v>
      </c>
      <c r="E964" s="68">
        <f t="shared" si="46"/>
        <v>24180.1020408163</v>
      </c>
      <c r="F964" s="69">
        <f t="shared" si="47"/>
        <v>17.2715014577259</v>
      </c>
    </row>
    <row r="965" ht="14" customHeight="1" spans="1:6">
      <c r="A965" t="s">
        <v>2357</v>
      </c>
      <c r="B965" s="66">
        <v>1183033</v>
      </c>
      <c r="C965" s="67">
        <f t="shared" si="45"/>
        <v>845.023571428571</v>
      </c>
      <c r="D965">
        <v>53</v>
      </c>
      <c r="E965" s="68">
        <f t="shared" si="46"/>
        <v>22321.3773584906</v>
      </c>
      <c r="F965" s="69">
        <f t="shared" si="47"/>
        <v>15.9438409703504</v>
      </c>
    </row>
    <row r="966" ht="14" customHeight="1" spans="1:6">
      <c r="A966" t="s">
        <v>2358</v>
      </c>
      <c r="B966" s="66">
        <v>1180132</v>
      </c>
      <c r="C966" s="67">
        <f t="shared" si="45"/>
        <v>842.951428571429</v>
      </c>
      <c r="D966">
        <v>55</v>
      </c>
      <c r="E966" s="68">
        <f t="shared" si="46"/>
        <v>21456.9454545455</v>
      </c>
      <c r="F966" s="69">
        <f t="shared" si="47"/>
        <v>15.3263896103896</v>
      </c>
    </row>
    <row r="967" ht="14" customHeight="1" spans="1:6">
      <c r="A967" t="s">
        <v>2359</v>
      </c>
      <c r="B967" s="66">
        <v>1178081</v>
      </c>
      <c r="C967" s="67">
        <f t="shared" si="45"/>
        <v>841.486428571429</v>
      </c>
      <c r="D967">
        <v>31</v>
      </c>
      <c r="E967" s="68">
        <f t="shared" si="46"/>
        <v>38002.6129032258</v>
      </c>
      <c r="F967" s="69">
        <f t="shared" si="47"/>
        <v>27.1447235023041</v>
      </c>
    </row>
    <row r="968" ht="14" customHeight="1" spans="1:6">
      <c r="A968" t="s">
        <v>2360</v>
      </c>
      <c r="B968" s="66">
        <v>1174890</v>
      </c>
      <c r="C968" s="67">
        <f t="shared" si="45"/>
        <v>839.207142857143</v>
      </c>
      <c r="D968">
        <v>33</v>
      </c>
      <c r="E968" s="68">
        <f t="shared" si="46"/>
        <v>35602.7272727273</v>
      </c>
      <c r="F968" s="69">
        <f t="shared" si="47"/>
        <v>25.4305194805195</v>
      </c>
    </row>
    <row r="969" ht="14" customHeight="1" spans="1:6">
      <c r="A969" t="s">
        <v>2361</v>
      </c>
      <c r="B969" s="66">
        <v>1170371</v>
      </c>
      <c r="C969" s="67">
        <f t="shared" si="45"/>
        <v>835.979285714286</v>
      </c>
      <c r="D969">
        <v>45</v>
      </c>
      <c r="E969" s="68">
        <f t="shared" si="46"/>
        <v>26008.2444444444</v>
      </c>
      <c r="F969" s="69">
        <f t="shared" si="47"/>
        <v>18.5773174603175</v>
      </c>
    </row>
    <row r="970" ht="14" customHeight="1" spans="1:6">
      <c r="A970" t="s">
        <v>2362</v>
      </c>
      <c r="B970" s="66">
        <v>1169715</v>
      </c>
      <c r="C970" s="67">
        <f t="shared" si="45"/>
        <v>835.510714285714</v>
      </c>
      <c r="D970">
        <v>78</v>
      </c>
      <c r="E970" s="68">
        <f t="shared" si="46"/>
        <v>14996.3461538462</v>
      </c>
      <c r="F970" s="69">
        <f t="shared" si="47"/>
        <v>10.7116758241758</v>
      </c>
    </row>
    <row r="971" ht="14" customHeight="1" spans="1:6">
      <c r="A971" t="s">
        <v>2363</v>
      </c>
      <c r="B971" s="66">
        <v>1168275</v>
      </c>
      <c r="C971" s="67">
        <f t="shared" si="45"/>
        <v>834.482142857143</v>
      </c>
      <c r="D971">
        <v>47</v>
      </c>
      <c r="E971" s="68">
        <f t="shared" si="46"/>
        <v>24856.914893617</v>
      </c>
      <c r="F971" s="69">
        <f t="shared" si="47"/>
        <v>17.7549392097264</v>
      </c>
    </row>
    <row r="972" ht="14" customHeight="1" spans="1:6">
      <c r="A972" t="s">
        <v>2364</v>
      </c>
      <c r="B972" s="66">
        <v>1168271</v>
      </c>
      <c r="C972" s="67">
        <f t="shared" si="45"/>
        <v>834.479285714286</v>
      </c>
      <c r="D972">
        <v>17</v>
      </c>
      <c r="E972" s="68">
        <f t="shared" si="46"/>
        <v>68721.8235294118</v>
      </c>
      <c r="F972" s="69">
        <f t="shared" si="47"/>
        <v>49.0870168067227</v>
      </c>
    </row>
    <row r="973" ht="14" customHeight="1" spans="1:6">
      <c r="A973" t="s">
        <v>2365</v>
      </c>
      <c r="B973" s="66">
        <v>1167564</v>
      </c>
      <c r="C973" s="67">
        <f t="shared" si="45"/>
        <v>833.974285714286</v>
      </c>
      <c r="D973">
        <v>25</v>
      </c>
      <c r="E973" s="68">
        <f t="shared" si="46"/>
        <v>46702.56</v>
      </c>
      <c r="F973" s="69">
        <f t="shared" si="47"/>
        <v>33.3589714285714</v>
      </c>
    </row>
    <row r="974" ht="14" customHeight="1" spans="1:6">
      <c r="A974" t="s">
        <v>2366</v>
      </c>
      <c r="B974" s="66">
        <v>1167038</v>
      </c>
      <c r="C974" s="67">
        <f t="shared" si="45"/>
        <v>833.598571428571</v>
      </c>
      <c r="D974">
        <v>39</v>
      </c>
      <c r="E974" s="68">
        <f t="shared" si="46"/>
        <v>29924.0512820513</v>
      </c>
      <c r="F974" s="69">
        <f t="shared" si="47"/>
        <v>21.3743223443223</v>
      </c>
    </row>
    <row r="975" ht="14" customHeight="1" spans="1:6">
      <c r="A975" t="s">
        <v>2367</v>
      </c>
      <c r="B975" s="66">
        <v>1166806</v>
      </c>
      <c r="C975" s="67">
        <f t="shared" si="45"/>
        <v>833.432857142857</v>
      </c>
      <c r="D975">
        <v>58</v>
      </c>
      <c r="E975" s="68">
        <f t="shared" si="46"/>
        <v>20117.3448275862</v>
      </c>
      <c r="F975" s="69">
        <f t="shared" si="47"/>
        <v>14.3695320197044</v>
      </c>
    </row>
    <row r="976" ht="14" customHeight="1" spans="1:6">
      <c r="A976" t="s">
        <v>2368</v>
      </c>
      <c r="B976" s="66">
        <v>1165770</v>
      </c>
      <c r="C976" s="67">
        <f t="shared" si="45"/>
        <v>832.692857142857</v>
      </c>
      <c r="D976">
        <v>61</v>
      </c>
      <c r="E976" s="68">
        <f t="shared" si="46"/>
        <v>19110.9836065574</v>
      </c>
      <c r="F976" s="69">
        <f t="shared" si="47"/>
        <v>13.6507025761124</v>
      </c>
    </row>
    <row r="977" ht="14" customHeight="1" spans="1:6">
      <c r="A977" t="s">
        <v>2369</v>
      </c>
      <c r="B977" s="66">
        <v>1165545</v>
      </c>
      <c r="C977" s="67">
        <f t="shared" si="45"/>
        <v>832.532142857143</v>
      </c>
      <c r="D977">
        <v>103</v>
      </c>
      <c r="E977" s="68">
        <f t="shared" si="46"/>
        <v>11315.9708737864</v>
      </c>
      <c r="F977" s="69">
        <f t="shared" si="47"/>
        <v>8.08283633841886</v>
      </c>
    </row>
    <row r="978" ht="14" customHeight="1" spans="1:6">
      <c r="A978" t="s">
        <v>2370</v>
      </c>
      <c r="B978" s="66">
        <v>1163537</v>
      </c>
      <c r="C978" s="67">
        <f t="shared" si="45"/>
        <v>831.097857142857</v>
      </c>
      <c r="D978">
        <v>26</v>
      </c>
      <c r="E978" s="68">
        <f t="shared" si="46"/>
        <v>44751.4230769231</v>
      </c>
      <c r="F978" s="69">
        <f t="shared" si="47"/>
        <v>31.9653021978022</v>
      </c>
    </row>
    <row r="979" ht="14" customHeight="1" spans="1:6">
      <c r="A979" t="s">
        <v>2371</v>
      </c>
      <c r="B979" s="66">
        <v>1163002</v>
      </c>
      <c r="C979" s="67">
        <f t="shared" si="45"/>
        <v>830.715714285714</v>
      </c>
      <c r="D979">
        <v>29</v>
      </c>
      <c r="E979" s="68">
        <f t="shared" si="46"/>
        <v>40103.5172413793</v>
      </c>
      <c r="F979" s="69">
        <f t="shared" si="47"/>
        <v>28.6453694581281</v>
      </c>
    </row>
    <row r="980" ht="14" customHeight="1" spans="1:6">
      <c r="A980" t="s">
        <v>2372</v>
      </c>
      <c r="B980" s="66">
        <v>1161503</v>
      </c>
      <c r="C980" s="67">
        <f t="shared" si="45"/>
        <v>829.645</v>
      </c>
      <c r="D980">
        <v>56</v>
      </c>
      <c r="E980" s="68">
        <f t="shared" si="46"/>
        <v>20741.125</v>
      </c>
      <c r="F980" s="69">
        <f t="shared" si="47"/>
        <v>14.8150892857143</v>
      </c>
    </row>
    <row r="981" ht="14" customHeight="1" spans="1:6">
      <c r="A981" t="s">
        <v>2373</v>
      </c>
      <c r="B981" s="66">
        <v>1160572</v>
      </c>
      <c r="C981" s="67">
        <f t="shared" si="45"/>
        <v>828.98</v>
      </c>
      <c r="D981">
        <v>30</v>
      </c>
      <c r="E981" s="68">
        <f t="shared" si="46"/>
        <v>38685.7333333333</v>
      </c>
      <c r="F981" s="69">
        <f t="shared" si="47"/>
        <v>27.6326666666667</v>
      </c>
    </row>
    <row r="982" ht="14" customHeight="1" spans="1:6">
      <c r="A982" t="s">
        <v>2374</v>
      </c>
      <c r="B982" s="66">
        <v>1157146</v>
      </c>
      <c r="C982" s="67">
        <f t="shared" si="45"/>
        <v>826.532857142857</v>
      </c>
      <c r="D982">
        <v>38</v>
      </c>
      <c r="E982" s="68">
        <f t="shared" si="46"/>
        <v>30451.2105263158</v>
      </c>
      <c r="F982" s="69">
        <f t="shared" si="47"/>
        <v>21.7508646616541</v>
      </c>
    </row>
    <row r="983" ht="14" customHeight="1" spans="1:6">
      <c r="A983" t="s">
        <v>2375</v>
      </c>
      <c r="B983" s="66">
        <v>1154056</v>
      </c>
      <c r="C983" s="67">
        <f t="shared" si="45"/>
        <v>824.325714285714</v>
      </c>
      <c r="D983">
        <v>30</v>
      </c>
      <c r="E983" s="68">
        <f t="shared" si="46"/>
        <v>38468.5333333333</v>
      </c>
      <c r="F983" s="69">
        <f t="shared" si="47"/>
        <v>27.4775238095238</v>
      </c>
    </row>
    <row r="984" ht="14" customHeight="1" spans="1:6">
      <c r="A984" t="s">
        <v>2376</v>
      </c>
      <c r="B984" s="66">
        <v>1153447</v>
      </c>
      <c r="C984" s="67">
        <f t="shared" si="45"/>
        <v>823.890714285714</v>
      </c>
      <c r="D984">
        <v>21</v>
      </c>
      <c r="E984" s="68">
        <f t="shared" si="46"/>
        <v>54926.0476190476</v>
      </c>
      <c r="F984" s="69">
        <f t="shared" si="47"/>
        <v>39.2328911564626</v>
      </c>
    </row>
    <row r="985" ht="14" customHeight="1" spans="1:6">
      <c r="A985" t="s">
        <v>2377</v>
      </c>
      <c r="B985" s="66">
        <v>1152649</v>
      </c>
      <c r="C985" s="67">
        <f t="shared" si="45"/>
        <v>823.320714285714</v>
      </c>
      <c r="D985">
        <v>37</v>
      </c>
      <c r="E985" s="68">
        <f t="shared" si="46"/>
        <v>31152.6756756757</v>
      </c>
      <c r="F985" s="69">
        <f t="shared" si="47"/>
        <v>22.2519111969112</v>
      </c>
    </row>
    <row r="986" ht="14" customHeight="1" spans="1:6">
      <c r="A986" t="s">
        <v>2378</v>
      </c>
      <c r="B986" s="66">
        <v>1151597</v>
      </c>
      <c r="C986" s="67">
        <f t="shared" si="45"/>
        <v>822.569285714286</v>
      </c>
      <c r="D986">
        <v>70</v>
      </c>
      <c r="E986" s="68">
        <f t="shared" si="46"/>
        <v>16451.3857142857</v>
      </c>
      <c r="F986" s="69">
        <f t="shared" si="47"/>
        <v>11.7509897959184</v>
      </c>
    </row>
    <row r="987" ht="14" customHeight="1" spans="1:6">
      <c r="A987" t="s">
        <v>2379</v>
      </c>
      <c r="B987" s="66">
        <v>1147757</v>
      </c>
      <c r="C987" s="67">
        <f t="shared" si="45"/>
        <v>819.826428571429</v>
      </c>
      <c r="D987">
        <v>40</v>
      </c>
      <c r="E987" s="68">
        <f t="shared" si="46"/>
        <v>28693.925</v>
      </c>
      <c r="F987" s="69">
        <f t="shared" si="47"/>
        <v>20.4956607142857</v>
      </c>
    </row>
    <row r="988" ht="14" customHeight="1" spans="1:6">
      <c r="A988" t="s">
        <v>2380</v>
      </c>
      <c r="B988" s="66">
        <v>1144568</v>
      </c>
      <c r="C988" s="67">
        <f t="shared" si="45"/>
        <v>817.548571428571</v>
      </c>
      <c r="D988">
        <v>32</v>
      </c>
      <c r="E988" s="68">
        <f t="shared" si="46"/>
        <v>35767.75</v>
      </c>
      <c r="F988" s="69">
        <f t="shared" si="47"/>
        <v>25.5483928571429</v>
      </c>
    </row>
    <row r="989" ht="14" customHeight="1" spans="1:6">
      <c r="A989" t="s">
        <v>2381</v>
      </c>
      <c r="B989" s="66">
        <v>1142370</v>
      </c>
      <c r="C989" s="67">
        <f t="shared" si="45"/>
        <v>815.978571428571</v>
      </c>
      <c r="D989">
        <v>31</v>
      </c>
      <c r="E989" s="68">
        <f t="shared" si="46"/>
        <v>36850.6451612903</v>
      </c>
      <c r="F989" s="69">
        <f t="shared" si="47"/>
        <v>26.3218894009217</v>
      </c>
    </row>
    <row r="990" ht="14" customHeight="1" spans="1:6">
      <c r="A990" t="s">
        <v>2382</v>
      </c>
      <c r="B990" s="66">
        <v>1134875</v>
      </c>
      <c r="C990" s="67">
        <f t="shared" si="45"/>
        <v>810.625</v>
      </c>
      <c r="D990">
        <v>62</v>
      </c>
      <c r="E990" s="68">
        <f t="shared" si="46"/>
        <v>18304.435483871</v>
      </c>
      <c r="F990" s="69">
        <f t="shared" si="47"/>
        <v>13.0745967741935</v>
      </c>
    </row>
    <row r="991" ht="14" customHeight="1" spans="1:6">
      <c r="A991" t="s">
        <v>2383</v>
      </c>
      <c r="B991" s="66">
        <v>1134053</v>
      </c>
      <c r="C991" s="67">
        <f t="shared" si="45"/>
        <v>810.037857142857</v>
      </c>
      <c r="D991">
        <v>43</v>
      </c>
      <c r="E991" s="68">
        <f t="shared" si="46"/>
        <v>26373.3255813953</v>
      </c>
      <c r="F991" s="69">
        <f t="shared" si="47"/>
        <v>18.8380897009967</v>
      </c>
    </row>
    <row r="992" ht="14" customHeight="1" spans="1:6">
      <c r="A992" t="s">
        <v>2384</v>
      </c>
      <c r="B992" s="66">
        <v>1133790</v>
      </c>
      <c r="C992" s="67">
        <f t="shared" si="45"/>
        <v>809.85</v>
      </c>
      <c r="D992">
        <v>25</v>
      </c>
      <c r="E992" s="68">
        <f t="shared" si="46"/>
        <v>45351.6</v>
      </c>
      <c r="F992" s="69">
        <f t="shared" si="47"/>
        <v>32.394</v>
      </c>
    </row>
    <row r="993" ht="14" customHeight="1" spans="1:6">
      <c r="A993" t="s">
        <v>2385</v>
      </c>
      <c r="B993" s="66">
        <v>1133057</v>
      </c>
      <c r="C993" s="67">
        <f t="shared" si="45"/>
        <v>809.326428571429</v>
      </c>
      <c r="D993">
        <v>25</v>
      </c>
      <c r="E993" s="68">
        <f t="shared" si="46"/>
        <v>45322.28</v>
      </c>
      <c r="F993" s="69">
        <f t="shared" si="47"/>
        <v>32.3730571428571</v>
      </c>
    </row>
    <row r="994" ht="14" customHeight="1" spans="1:6">
      <c r="A994" t="s">
        <v>2386</v>
      </c>
      <c r="B994" s="66">
        <v>1132824</v>
      </c>
      <c r="C994" s="67">
        <f t="shared" si="45"/>
        <v>809.16</v>
      </c>
      <c r="D994">
        <v>29</v>
      </c>
      <c r="E994" s="68">
        <f t="shared" si="46"/>
        <v>39062.8965517241</v>
      </c>
      <c r="F994" s="69">
        <f t="shared" si="47"/>
        <v>27.9020689655172</v>
      </c>
    </row>
    <row r="995" ht="14" customHeight="1" spans="1:6">
      <c r="A995" t="s">
        <v>2387</v>
      </c>
      <c r="B995" s="66">
        <v>1132092</v>
      </c>
      <c r="C995" s="67">
        <f t="shared" si="45"/>
        <v>808.637142857143</v>
      </c>
      <c r="D995">
        <v>25</v>
      </c>
      <c r="E995" s="68">
        <f t="shared" si="46"/>
        <v>45283.68</v>
      </c>
      <c r="F995" s="69">
        <f t="shared" si="47"/>
        <v>32.3454857142857</v>
      </c>
    </row>
    <row r="996" ht="14" customHeight="1" spans="1:6">
      <c r="A996" t="s">
        <v>2388</v>
      </c>
      <c r="B996" s="66">
        <v>1130381</v>
      </c>
      <c r="C996" s="67">
        <f t="shared" si="45"/>
        <v>807.415</v>
      </c>
      <c r="D996">
        <v>26</v>
      </c>
      <c r="E996" s="68">
        <f t="shared" si="46"/>
        <v>43476.1923076923</v>
      </c>
      <c r="F996" s="69">
        <f t="shared" si="47"/>
        <v>31.0544230769231</v>
      </c>
    </row>
    <row r="997" ht="14" customHeight="1" spans="1:6">
      <c r="A997" t="s">
        <v>2389</v>
      </c>
      <c r="B997" s="66">
        <v>1129827</v>
      </c>
      <c r="C997" s="67">
        <f t="shared" si="45"/>
        <v>807.019285714286</v>
      </c>
      <c r="D997">
        <v>44</v>
      </c>
      <c r="E997" s="68">
        <f t="shared" si="46"/>
        <v>25677.8863636364</v>
      </c>
      <c r="F997" s="69">
        <f t="shared" si="47"/>
        <v>18.3413474025974</v>
      </c>
    </row>
    <row r="998" ht="14" customHeight="1" spans="1:6">
      <c r="A998" t="s">
        <v>2390</v>
      </c>
      <c r="B998" s="66">
        <v>1128956</v>
      </c>
      <c r="C998" s="67">
        <f t="shared" si="45"/>
        <v>806.397142857143</v>
      </c>
      <c r="D998">
        <v>59</v>
      </c>
      <c r="E998" s="68">
        <f t="shared" si="46"/>
        <v>19134.8474576271</v>
      </c>
      <c r="F998" s="69">
        <f t="shared" si="47"/>
        <v>13.6677481840194</v>
      </c>
    </row>
    <row r="999" ht="14" customHeight="1" spans="1:6">
      <c r="A999" t="s">
        <v>2391</v>
      </c>
      <c r="B999" s="66">
        <v>1128593</v>
      </c>
      <c r="C999" s="67">
        <f t="shared" si="45"/>
        <v>806.137857142857</v>
      </c>
      <c r="D999">
        <v>47</v>
      </c>
      <c r="E999" s="68">
        <f t="shared" si="46"/>
        <v>24012.6170212766</v>
      </c>
      <c r="F999" s="69">
        <f t="shared" si="47"/>
        <v>17.1518693009119</v>
      </c>
    </row>
    <row r="1000" ht="14" customHeight="1" spans="1:6">
      <c r="A1000" t="s">
        <v>2392</v>
      </c>
      <c r="B1000" s="66">
        <v>1127630</v>
      </c>
      <c r="C1000" s="67">
        <f t="shared" si="45"/>
        <v>805.45</v>
      </c>
      <c r="D1000">
        <v>38</v>
      </c>
      <c r="E1000" s="68">
        <f t="shared" si="46"/>
        <v>29674.4736842105</v>
      </c>
      <c r="F1000" s="69">
        <f t="shared" si="47"/>
        <v>21.1960526315789</v>
      </c>
    </row>
    <row r="1001" ht="14" customHeight="1" spans="1:6">
      <c r="A1001" t="s">
        <v>2393</v>
      </c>
      <c r="B1001" s="66">
        <v>1126984</v>
      </c>
      <c r="C1001" s="67">
        <f t="shared" si="45"/>
        <v>804.988571428571</v>
      </c>
      <c r="D1001">
        <v>14</v>
      </c>
      <c r="E1001" s="68">
        <f t="shared" si="46"/>
        <v>80498.8571428571</v>
      </c>
      <c r="F1001" s="69">
        <f t="shared" si="47"/>
        <v>57.4991836734694</v>
      </c>
    </row>
    <row r="1002" ht="14" customHeight="1" spans="1:6">
      <c r="A1002" t="s">
        <v>2394</v>
      </c>
      <c r="B1002" s="66">
        <v>1126402</v>
      </c>
      <c r="C1002" s="67">
        <f t="shared" si="45"/>
        <v>804.572857142857</v>
      </c>
      <c r="D1002">
        <v>39</v>
      </c>
      <c r="E1002" s="68">
        <f t="shared" si="46"/>
        <v>28882.1025641026</v>
      </c>
      <c r="F1002" s="69">
        <f t="shared" si="47"/>
        <v>20.6300732600733</v>
      </c>
    </row>
    <row r="1003" ht="14" customHeight="1" spans="1:6">
      <c r="A1003" t="s">
        <v>2395</v>
      </c>
      <c r="B1003" s="66">
        <v>1126350</v>
      </c>
      <c r="C1003" s="67">
        <f t="shared" si="45"/>
        <v>804.535714285714</v>
      </c>
      <c r="D1003">
        <v>27</v>
      </c>
      <c r="E1003" s="68">
        <f t="shared" si="46"/>
        <v>41716.6666666667</v>
      </c>
      <c r="F1003" s="69">
        <f t="shared" si="47"/>
        <v>29.797619047619</v>
      </c>
    </row>
    <row r="1004" ht="14" customHeight="1" spans="1:6">
      <c r="A1004" t="s">
        <v>2396</v>
      </c>
      <c r="B1004" s="66">
        <v>1126127</v>
      </c>
      <c r="C1004" s="67">
        <f t="shared" si="45"/>
        <v>804.376428571429</v>
      </c>
      <c r="D1004">
        <v>32</v>
      </c>
      <c r="E1004" s="68">
        <f t="shared" si="46"/>
        <v>35191.46875</v>
      </c>
      <c r="F1004" s="69">
        <f t="shared" si="47"/>
        <v>25.1367633928571</v>
      </c>
    </row>
    <row r="1005" ht="14" customHeight="1" spans="1:6">
      <c r="A1005" t="s">
        <v>2397</v>
      </c>
      <c r="B1005" s="66">
        <v>1123936</v>
      </c>
      <c r="C1005" s="67">
        <f t="shared" si="45"/>
        <v>802.811428571429</v>
      </c>
      <c r="D1005">
        <v>36</v>
      </c>
      <c r="E1005" s="68">
        <f t="shared" si="46"/>
        <v>31220.4444444444</v>
      </c>
      <c r="F1005" s="69">
        <f t="shared" si="47"/>
        <v>22.3003174603175</v>
      </c>
    </row>
    <row r="1006" ht="14" customHeight="1" spans="1:6">
      <c r="A1006" t="s">
        <v>2398</v>
      </c>
      <c r="B1006" s="66">
        <v>1121555</v>
      </c>
      <c r="C1006" s="67">
        <f t="shared" si="45"/>
        <v>801.110714285714</v>
      </c>
      <c r="D1006">
        <v>24</v>
      </c>
      <c r="E1006" s="68">
        <f t="shared" si="46"/>
        <v>46731.4583333333</v>
      </c>
      <c r="F1006" s="69">
        <f t="shared" si="47"/>
        <v>33.3796130952381</v>
      </c>
    </row>
    <row r="1007" ht="14" customHeight="1" spans="1:6">
      <c r="A1007" t="s">
        <v>2399</v>
      </c>
      <c r="B1007" s="66">
        <v>1121406</v>
      </c>
      <c r="C1007" s="67">
        <f t="shared" si="45"/>
        <v>801.004285714286</v>
      </c>
      <c r="D1007">
        <v>40</v>
      </c>
      <c r="E1007" s="68">
        <f t="shared" si="46"/>
        <v>28035.15</v>
      </c>
      <c r="F1007" s="69">
        <f t="shared" si="47"/>
        <v>20.0251071428571</v>
      </c>
    </row>
    <row r="1008" ht="14" customHeight="1" spans="1:6">
      <c r="A1008" t="s">
        <v>2400</v>
      </c>
      <c r="B1008" s="66">
        <v>1120666</v>
      </c>
      <c r="C1008" s="67">
        <f t="shared" si="45"/>
        <v>800.475714285714</v>
      </c>
      <c r="D1008">
        <v>40</v>
      </c>
      <c r="E1008" s="68">
        <f t="shared" si="46"/>
        <v>28016.65</v>
      </c>
      <c r="F1008" s="69">
        <f t="shared" si="47"/>
        <v>20.0118928571429</v>
      </c>
    </row>
    <row r="1009" ht="14" customHeight="1" spans="1:6">
      <c r="A1009" t="s">
        <v>2401</v>
      </c>
      <c r="B1009" s="66">
        <v>1118228</v>
      </c>
      <c r="C1009" s="67">
        <f t="shared" si="45"/>
        <v>798.734285714286</v>
      </c>
      <c r="D1009">
        <v>30</v>
      </c>
      <c r="E1009" s="68">
        <f t="shared" si="46"/>
        <v>37274.2666666667</v>
      </c>
      <c r="F1009" s="69">
        <f t="shared" si="47"/>
        <v>26.6244761904762</v>
      </c>
    </row>
    <row r="1010" ht="14" customHeight="1" spans="1:6">
      <c r="A1010" t="s">
        <v>2402</v>
      </c>
      <c r="B1010" s="66">
        <v>1117286</v>
      </c>
      <c r="C1010" s="67">
        <f t="shared" si="45"/>
        <v>798.061428571429</v>
      </c>
      <c r="D1010">
        <v>19</v>
      </c>
      <c r="E1010" s="68">
        <f t="shared" si="46"/>
        <v>58804.5263157895</v>
      </c>
      <c r="F1010" s="69">
        <f t="shared" si="47"/>
        <v>42.0032330827068</v>
      </c>
    </row>
    <row r="1011" ht="14" customHeight="1" spans="1:6">
      <c r="A1011" t="s">
        <v>2403</v>
      </c>
      <c r="B1011" s="66">
        <v>1114968</v>
      </c>
      <c r="C1011" s="67">
        <f t="shared" si="45"/>
        <v>796.405714285714</v>
      </c>
      <c r="D1011">
        <v>17</v>
      </c>
      <c r="E1011" s="68">
        <f t="shared" si="46"/>
        <v>65586.3529411765</v>
      </c>
      <c r="F1011" s="69">
        <f t="shared" si="47"/>
        <v>46.8473949579832</v>
      </c>
    </row>
    <row r="1012" ht="14" customHeight="1" spans="1:6">
      <c r="A1012" t="s">
        <v>2404</v>
      </c>
      <c r="B1012" s="66">
        <v>1108500</v>
      </c>
      <c r="C1012" s="67">
        <f t="shared" si="45"/>
        <v>791.785714285714</v>
      </c>
      <c r="D1012">
        <v>64</v>
      </c>
      <c r="E1012" s="68">
        <f t="shared" si="46"/>
        <v>17320.3125</v>
      </c>
      <c r="F1012" s="69">
        <f t="shared" si="47"/>
        <v>12.3716517857143</v>
      </c>
    </row>
    <row r="1013" ht="14" customHeight="1" spans="1:6">
      <c r="A1013" t="s">
        <v>2405</v>
      </c>
      <c r="B1013" s="66">
        <v>1108160</v>
      </c>
      <c r="C1013" s="67">
        <f t="shared" si="45"/>
        <v>791.542857142857</v>
      </c>
      <c r="D1013">
        <v>25</v>
      </c>
      <c r="E1013" s="68">
        <f t="shared" si="46"/>
        <v>44326.4</v>
      </c>
      <c r="F1013" s="69">
        <f t="shared" si="47"/>
        <v>31.6617142857143</v>
      </c>
    </row>
    <row r="1014" ht="14" customHeight="1" spans="1:6">
      <c r="A1014" t="s">
        <v>2406</v>
      </c>
      <c r="B1014" s="66">
        <v>1101084</v>
      </c>
      <c r="C1014" s="67">
        <f t="shared" si="45"/>
        <v>786.488571428571</v>
      </c>
      <c r="D1014">
        <v>38</v>
      </c>
      <c r="E1014" s="68">
        <f t="shared" si="46"/>
        <v>28975.8947368421</v>
      </c>
      <c r="F1014" s="69">
        <f t="shared" si="47"/>
        <v>20.6970676691729</v>
      </c>
    </row>
    <row r="1015" ht="14" customHeight="1" spans="1:6">
      <c r="A1015" t="s">
        <v>2407</v>
      </c>
      <c r="B1015" s="66">
        <v>1099794</v>
      </c>
      <c r="C1015" s="67">
        <f t="shared" si="45"/>
        <v>785.567142857143</v>
      </c>
      <c r="D1015">
        <v>31</v>
      </c>
      <c r="E1015" s="68">
        <f t="shared" si="46"/>
        <v>35477.2258064516</v>
      </c>
      <c r="F1015" s="69">
        <f t="shared" si="47"/>
        <v>25.3408755760369</v>
      </c>
    </row>
    <row r="1016" ht="14" customHeight="1" spans="1:6">
      <c r="A1016" t="s">
        <v>2408</v>
      </c>
      <c r="B1016" s="66">
        <v>1099783</v>
      </c>
      <c r="C1016" s="67">
        <f t="shared" si="45"/>
        <v>785.559285714286</v>
      </c>
      <c r="D1016">
        <v>50</v>
      </c>
      <c r="E1016" s="68">
        <f t="shared" si="46"/>
        <v>21995.66</v>
      </c>
      <c r="F1016" s="69">
        <f t="shared" si="47"/>
        <v>15.7111857142857</v>
      </c>
    </row>
    <row r="1017" ht="14" customHeight="1" spans="1:6">
      <c r="A1017" t="s">
        <v>2409</v>
      </c>
      <c r="B1017" s="66">
        <v>1099551</v>
      </c>
      <c r="C1017" s="67">
        <f t="shared" si="45"/>
        <v>785.393571428571</v>
      </c>
      <c r="D1017">
        <v>65</v>
      </c>
      <c r="E1017" s="68">
        <f t="shared" si="46"/>
        <v>16916.1692307692</v>
      </c>
      <c r="F1017" s="69">
        <f t="shared" si="47"/>
        <v>12.082978021978</v>
      </c>
    </row>
    <row r="1018" ht="14" customHeight="1" spans="1:6">
      <c r="A1018" t="s">
        <v>2410</v>
      </c>
      <c r="B1018" s="66">
        <v>1097071</v>
      </c>
      <c r="C1018" s="67">
        <f t="shared" si="45"/>
        <v>783.622142857143</v>
      </c>
      <c r="D1018">
        <v>38</v>
      </c>
      <c r="E1018" s="68">
        <f t="shared" si="46"/>
        <v>28870.2894736842</v>
      </c>
      <c r="F1018" s="69">
        <f t="shared" si="47"/>
        <v>20.6216353383459</v>
      </c>
    </row>
    <row r="1019" ht="14" customHeight="1" spans="1:6">
      <c r="A1019" t="s">
        <v>2411</v>
      </c>
      <c r="B1019" s="66">
        <v>1097016</v>
      </c>
      <c r="C1019" s="67">
        <f t="shared" si="45"/>
        <v>783.582857142857</v>
      </c>
      <c r="D1019">
        <v>36</v>
      </c>
      <c r="E1019" s="68">
        <f t="shared" si="46"/>
        <v>30472.6666666667</v>
      </c>
      <c r="F1019" s="69">
        <f t="shared" si="47"/>
        <v>21.7661904761905</v>
      </c>
    </row>
    <row r="1020" ht="14" customHeight="1" spans="1:6">
      <c r="A1020" t="s">
        <v>2412</v>
      </c>
      <c r="B1020" s="66">
        <v>1095869</v>
      </c>
      <c r="C1020" s="67">
        <f t="shared" si="45"/>
        <v>782.763571428571</v>
      </c>
      <c r="D1020">
        <v>42</v>
      </c>
      <c r="E1020" s="68">
        <f t="shared" si="46"/>
        <v>26092.119047619</v>
      </c>
      <c r="F1020" s="69">
        <f t="shared" si="47"/>
        <v>18.6372278911565</v>
      </c>
    </row>
    <row r="1021" ht="14" customHeight="1" spans="1:6">
      <c r="A1021" t="s">
        <v>2413</v>
      </c>
      <c r="B1021" s="66">
        <v>1089714</v>
      </c>
      <c r="C1021" s="67">
        <f t="shared" si="45"/>
        <v>778.367142857143</v>
      </c>
      <c r="D1021">
        <v>29</v>
      </c>
      <c r="E1021" s="68">
        <f t="shared" si="46"/>
        <v>37576.3448275862</v>
      </c>
      <c r="F1021" s="69">
        <f t="shared" si="47"/>
        <v>26.8402463054187</v>
      </c>
    </row>
    <row r="1022" ht="14" customHeight="1" spans="1:6">
      <c r="A1022" t="s">
        <v>2414</v>
      </c>
      <c r="B1022" s="66">
        <v>1088938</v>
      </c>
      <c r="C1022" s="67">
        <f t="shared" si="45"/>
        <v>777.812857142857</v>
      </c>
      <c r="D1022">
        <v>30</v>
      </c>
      <c r="E1022" s="68">
        <f t="shared" si="46"/>
        <v>36297.9333333333</v>
      </c>
      <c r="F1022" s="69">
        <f t="shared" si="47"/>
        <v>25.9270952380952</v>
      </c>
    </row>
    <row r="1023" ht="14" customHeight="1" spans="1:6">
      <c r="A1023" t="s">
        <v>2415</v>
      </c>
      <c r="B1023" s="66">
        <v>1083080</v>
      </c>
      <c r="C1023" s="67">
        <f t="shared" si="45"/>
        <v>773.628571428571</v>
      </c>
      <c r="D1023">
        <v>34</v>
      </c>
      <c r="E1023" s="68">
        <f t="shared" si="46"/>
        <v>31855.2941176471</v>
      </c>
      <c r="F1023" s="69">
        <f t="shared" si="47"/>
        <v>22.753781512605</v>
      </c>
    </row>
    <row r="1024" ht="14" customHeight="1" spans="1:6">
      <c r="A1024" t="s">
        <v>2416</v>
      </c>
      <c r="B1024" s="66">
        <v>1081511</v>
      </c>
      <c r="C1024" s="67">
        <f t="shared" si="45"/>
        <v>772.507857142857</v>
      </c>
      <c r="D1024">
        <v>58</v>
      </c>
      <c r="E1024" s="68">
        <f t="shared" si="46"/>
        <v>18646.7413793103</v>
      </c>
      <c r="F1024" s="69">
        <f t="shared" si="47"/>
        <v>13.3191009852217</v>
      </c>
    </row>
    <row r="1025" ht="14" customHeight="1" spans="1:6">
      <c r="A1025" t="s">
        <v>2417</v>
      </c>
      <c r="B1025" s="66">
        <v>1081316</v>
      </c>
      <c r="C1025" s="67">
        <f t="shared" si="45"/>
        <v>772.368571428571</v>
      </c>
      <c r="D1025">
        <v>38</v>
      </c>
      <c r="E1025" s="68">
        <f t="shared" si="46"/>
        <v>28455.6842105263</v>
      </c>
      <c r="F1025" s="69">
        <f t="shared" si="47"/>
        <v>20.3254887218045</v>
      </c>
    </row>
    <row r="1026" ht="14" customHeight="1" spans="1:6">
      <c r="A1026" t="s">
        <v>2418</v>
      </c>
      <c r="B1026" s="66">
        <v>1080508</v>
      </c>
      <c r="C1026" s="67">
        <f t="shared" ref="C1026:C1089" si="48">B1026/1400</f>
        <v>771.791428571429</v>
      </c>
      <c r="D1026">
        <v>56</v>
      </c>
      <c r="E1026" s="68">
        <f t="shared" ref="E1026:E1089" si="49">B1026/D1026</f>
        <v>19294.7857142857</v>
      </c>
      <c r="F1026" s="69">
        <f t="shared" ref="F1026:F1089" si="50">E1026/1400</f>
        <v>13.7819897959184</v>
      </c>
    </row>
    <row r="1027" ht="14" customHeight="1" spans="1:6">
      <c r="A1027" t="s">
        <v>2419</v>
      </c>
      <c r="B1027" s="66">
        <v>1074125</v>
      </c>
      <c r="C1027" s="67">
        <f t="shared" si="48"/>
        <v>767.232142857143</v>
      </c>
      <c r="D1027">
        <v>36</v>
      </c>
      <c r="E1027" s="68">
        <f t="shared" si="49"/>
        <v>29836.8055555556</v>
      </c>
      <c r="F1027" s="69">
        <f t="shared" si="50"/>
        <v>21.312003968254</v>
      </c>
    </row>
    <row r="1028" ht="14" customHeight="1" spans="1:6">
      <c r="A1028" t="s">
        <v>2420</v>
      </c>
      <c r="B1028" s="66">
        <v>1072623</v>
      </c>
      <c r="C1028" s="67">
        <f t="shared" si="48"/>
        <v>766.159285714286</v>
      </c>
      <c r="D1028">
        <v>50</v>
      </c>
      <c r="E1028" s="68">
        <f t="shared" si="49"/>
        <v>21452.46</v>
      </c>
      <c r="F1028" s="69">
        <f t="shared" si="50"/>
        <v>15.3231857142857</v>
      </c>
    </row>
    <row r="1029" ht="14" customHeight="1" spans="1:6">
      <c r="A1029" t="s">
        <v>2421</v>
      </c>
      <c r="B1029" s="66">
        <v>1062406</v>
      </c>
      <c r="C1029" s="67">
        <f t="shared" si="48"/>
        <v>758.861428571429</v>
      </c>
      <c r="D1029">
        <v>25</v>
      </c>
      <c r="E1029" s="68">
        <f t="shared" si="49"/>
        <v>42496.24</v>
      </c>
      <c r="F1029" s="69">
        <f t="shared" si="50"/>
        <v>30.3544571428571</v>
      </c>
    </row>
    <row r="1030" ht="14" customHeight="1" spans="1:6">
      <c r="A1030" t="s">
        <v>2422</v>
      </c>
      <c r="B1030" s="66">
        <v>1062269</v>
      </c>
      <c r="C1030" s="67">
        <f t="shared" si="48"/>
        <v>758.763571428571</v>
      </c>
      <c r="D1030">
        <v>24</v>
      </c>
      <c r="E1030" s="68">
        <f t="shared" si="49"/>
        <v>44261.2083333333</v>
      </c>
      <c r="F1030" s="69">
        <f t="shared" si="50"/>
        <v>31.6151488095238</v>
      </c>
    </row>
    <row r="1031" ht="14" customHeight="1" spans="1:6">
      <c r="A1031" t="s">
        <v>2423</v>
      </c>
      <c r="B1031" s="66">
        <v>1061596</v>
      </c>
      <c r="C1031" s="67">
        <f t="shared" si="48"/>
        <v>758.282857142857</v>
      </c>
      <c r="D1031">
        <v>21</v>
      </c>
      <c r="E1031" s="68">
        <f t="shared" si="49"/>
        <v>50552.1904761905</v>
      </c>
      <c r="F1031" s="69">
        <f t="shared" si="50"/>
        <v>36.1087074829932</v>
      </c>
    </row>
    <row r="1032" ht="14" customHeight="1" spans="1:6">
      <c r="A1032" t="s">
        <v>2424</v>
      </c>
      <c r="B1032" s="66">
        <v>1056841</v>
      </c>
      <c r="C1032" s="67">
        <f t="shared" si="48"/>
        <v>754.886428571429</v>
      </c>
      <c r="D1032">
        <v>27</v>
      </c>
      <c r="E1032" s="68">
        <f t="shared" si="49"/>
        <v>39142.2592592593</v>
      </c>
      <c r="F1032" s="69">
        <f t="shared" si="50"/>
        <v>27.9587566137566</v>
      </c>
    </row>
    <row r="1033" ht="14" customHeight="1" spans="1:6">
      <c r="A1033" t="s">
        <v>2425</v>
      </c>
      <c r="B1033" s="66">
        <v>1053949</v>
      </c>
      <c r="C1033" s="67">
        <f t="shared" si="48"/>
        <v>752.820714285714</v>
      </c>
      <c r="D1033">
        <v>44</v>
      </c>
      <c r="E1033" s="68">
        <f t="shared" si="49"/>
        <v>23953.3863636364</v>
      </c>
      <c r="F1033" s="69">
        <f t="shared" si="50"/>
        <v>17.1095616883117</v>
      </c>
    </row>
    <row r="1034" ht="14" customHeight="1" spans="1:6">
      <c r="A1034" t="s">
        <v>2426</v>
      </c>
      <c r="B1034" s="66">
        <v>1053806</v>
      </c>
      <c r="C1034" s="67">
        <f t="shared" si="48"/>
        <v>752.718571428571</v>
      </c>
      <c r="D1034">
        <v>37</v>
      </c>
      <c r="E1034" s="68">
        <f t="shared" si="49"/>
        <v>28481.2432432432</v>
      </c>
      <c r="F1034" s="69">
        <f t="shared" si="50"/>
        <v>20.3437451737452</v>
      </c>
    </row>
    <row r="1035" ht="14" customHeight="1" spans="1:6">
      <c r="A1035" t="s">
        <v>2427</v>
      </c>
      <c r="B1035" s="66">
        <v>1051823</v>
      </c>
      <c r="C1035" s="67">
        <f t="shared" si="48"/>
        <v>751.302142857143</v>
      </c>
      <c r="D1035">
        <v>38</v>
      </c>
      <c r="E1035" s="68">
        <f t="shared" si="49"/>
        <v>27679.5526315789</v>
      </c>
      <c r="F1035" s="69">
        <f t="shared" si="50"/>
        <v>19.7711090225564</v>
      </c>
    </row>
    <row r="1036" ht="14" customHeight="1" spans="1:6">
      <c r="A1036" t="s">
        <v>2428</v>
      </c>
      <c r="B1036" s="66">
        <v>1048597</v>
      </c>
      <c r="C1036" s="67">
        <f t="shared" si="48"/>
        <v>748.997857142857</v>
      </c>
      <c r="D1036">
        <v>58</v>
      </c>
      <c r="E1036" s="68">
        <f t="shared" si="49"/>
        <v>18079.2586206897</v>
      </c>
      <c r="F1036" s="69">
        <f t="shared" si="50"/>
        <v>12.9137561576355</v>
      </c>
    </row>
    <row r="1037" ht="14" customHeight="1" spans="1:6">
      <c r="A1037" t="s">
        <v>2429</v>
      </c>
      <c r="B1037" s="66">
        <v>1048165</v>
      </c>
      <c r="C1037" s="67">
        <f t="shared" si="48"/>
        <v>748.689285714286</v>
      </c>
      <c r="D1037">
        <v>44</v>
      </c>
      <c r="E1037" s="68">
        <f t="shared" si="49"/>
        <v>23821.9318181818</v>
      </c>
      <c r="F1037" s="69">
        <f t="shared" si="50"/>
        <v>17.0156655844156</v>
      </c>
    </row>
    <row r="1038" ht="14" customHeight="1" spans="1:6">
      <c r="A1038" t="s">
        <v>2430</v>
      </c>
      <c r="B1038" s="66">
        <v>1044956</v>
      </c>
      <c r="C1038" s="67">
        <f t="shared" si="48"/>
        <v>746.397142857143</v>
      </c>
      <c r="D1038">
        <v>38</v>
      </c>
      <c r="E1038" s="68">
        <f t="shared" si="49"/>
        <v>27498.8421052632</v>
      </c>
      <c r="F1038" s="69">
        <f t="shared" si="50"/>
        <v>19.642030075188</v>
      </c>
    </row>
    <row r="1039" ht="14" customHeight="1" spans="1:6">
      <c r="A1039" t="s">
        <v>2431</v>
      </c>
      <c r="B1039" s="66">
        <v>1044271</v>
      </c>
      <c r="C1039" s="67">
        <f t="shared" si="48"/>
        <v>745.907857142857</v>
      </c>
      <c r="D1039">
        <v>40</v>
      </c>
      <c r="E1039" s="68">
        <f t="shared" si="49"/>
        <v>26106.775</v>
      </c>
      <c r="F1039" s="69">
        <f t="shared" si="50"/>
        <v>18.6476964285714</v>
      </c>
    </row>
    <row r="1040" ht="14" customHeight="1" spans="1:6">
      <c r="A1040" t="s">
        <v>2432</v>
      </c>
      <c r="B1040" s="66">
        <v>1043171</v>
      </c>
      <c r="C1040" s="67">
        <f t="shared" si="48"/>
        <v>745.122142857143</v>
      </c>
      <c r="D1040">
        <v>22</v>
      </c>
      <c r="E1040" s="68">
        <f t="shared" si="49"/>
        <v>47416.8636363636</v>
      </c>
      <c r="F1040" s="69">
        <f t="shared" si="50"/>
        <v>33.8691883116883</v>
      </c>
    </row>
    <row r="1041" ht="14" customHeight="1" spans="1:6">
      <c r="A1041" t="s">
        <v>2433</v>
      </c>
      <c r="B1041" s="66">
        <v>1041531</v>
      </c>
      <c r="C1041" s="67">
        <f t="shared" si="48"/>
        <v>743.950714285714</v>
      </c>
      <c r="D1041">
        <v>39</v>
      </c>
      <c r="E1041" s="68">
        <f t="shared" si="49"/>
        <v>26705.9230769231</v>
      </c>
      <c r="F1041" s="69">
        <f t="shared" si="50"/>
        <v>19.0756593406593</v>
      </c>
    </row>
    <row r="1042" ht="14" customHeight="1" spans="1:6">
      <c r="A1042" t="s">
        <v>2434</v>
      </c>
      <c r="B1042" s="66">
        <v>1032744</v>
      </c>
      <c r="C1042" s="67">
        <f t="shared" si="48"/>
        <v>737.674285714286</v>
      </c>
      <c r="D1042">
        <v>30</v>
      </c>
      <c r="E1042" s="68">
        <f t="shared" si="49"/>
        <v>34424.8</v>
      </c>
      <c r="F1042" s="69">
        <f t="shared" si="50"/>
        <v>24.5891428571429</v>
      </c>
    </row>
    <row r="1043" ht="14" customHeight="1" spans="1:6">
      <c r="A1043" t="s">
        <v>2435</v>
      </c>
      <c r="B1043" s="66">
        <v>1032089</v>
      </c>
      <c r="C1043" s="67">
        <f t="shared" si="48"/>
        <v>737.206428571429</v>
      </c>
      <c r="D1043">
        <v>30</v>
      </c>
      <c r="E1043" s="68">
        <f t="shared" si="49"/>
        <v>34402.9666666667</v>
      </c>
      <c r="F1043" s="69">
        <f t="shared" si="50"/>
        <v>24.5735476190476</v>
      </c>
    </row>
    <row r="1044" ht="14" customHeight="1" spans="1:6">
      <c r="A1044" t="s">
        <v>2436</v>
      </c>
      <c r="B1044" s="66">
        <v>1028022</v>
      </c>
      <c r="C1044" s="67">
        <f t="shared" si="48"/>
        <v>734.301428571429</v>
      </c>
      <c r="D1044">
        <v>29</v>
      </c>
      <c r="E1044" s="68">
        <f t="shared" si="49"/>
        <v>35449.0344827586</v>
      </c>
      <c r="F1044" s="69">
        <f t="shared" si="50"/>
        <v>25.3207389162562</v>
      </c>
    </row>
    <row r="1045" ht="14" customHeight="1" spans="1:6">
      <c r="A1045" t="s">
        <v>2437</v>
      </c>
      <c r="B1045" s="66">
        <v>1027906</v>
      </c>
      <c r="C1045" s="67">
        <f t="shared" si="48"/>
        <v>734.218571428571</v>
      </c>
      <c r="D1045">
        <v>28</v>
      </c>
      <c r="E1045" s="68">
        <f t="shared" si="49"/>
        <v>36710.9285714286</v>
      </c>
      <c r="F1045" s="69">
        <f t="shared" si="50"/>
        <v>26.2220918367347</v>
      </c>
    </row>
    <row r="1046" ht="14" customHeight="1" spans="1:6">
      <c r="A1046" t="s">
        <v>2438</v>
      </c>
      <c r="B1046" s="66">
        <v>1022407</v>
      </c>
      <c r="C1046" s="67">
        <f t="shared" si="48"/>
        <v>730.290714285714</v>
      </c>
      <c r="D1046">
        <v>81</v>
      </c>
      <c r="E1046" s="68">
        <f t="shared" si="49"/>
        <v>12622.3086419753</v>
      </c>
      <c r="F1046" s="69">
        <f t="shared" si="50"/>
        <v>9.01593474426808</v>
      </c>
    </row>
    <row r="1047" ht="14" customHeight="1" spans="1:6">
      <c r="A1047" t="s">
        <v>2439</v>
      </c>
      <c r="B1047" s="66">
        <v>1021641</v>
      </c>
      <c r="C1047" s="67">
        <f t="shared" si="48"/>
        <v>729.743571428571</v>
      </c>
      <c r="D1047">
        <v>41</v>
      </c>
      <c r="E1047" s="68">
        <f t="shared" si="49"/>
        <v>24918.0731707317</v>
      </c>
      <c r="F1047" s="69">
        <f t="shared" si="50"/>
        <v>17.7986236933798</v>
      </c>
    </row>
    <row r="1048" ht="14" customHeight="1" spans="1:6">
      <c r="A1048" t="s">
        <v>2440</v>
      </c>
      <c r="B1048" s="66">
        <v>1021551</v>
      </c>
      <c r="C1048" s="67">
        <f t="shared" si="48"/>
        <v>729.679285714286</v>
      </c>
      <c r="D1048">
        <v>48</v>
      </c>
      <c r="E1048" s="68">
        <f t="shared" si="49"/>
        <v>21282.3125</v>
      </c>
      <c r="F1048" s="69">
        <f t="shared" si="50"/>
        <v>15.2016517857143</v>
      </c>
    </row>
    <row r="1049" ht="14" customHeight="1" spans="1:6">
      <c r="A1049" t="s">
        <v>2441</v>
      </c>
      <c r="B1049" s="66">
        <v>1020484</v>
      </c>
      <c r="C1049" s="67">
        <f t="shared" si="48"/>
        <v>728.917142857143</v>
      </c>
      <c r="D1049">
        <v>22</v>
      </c>
      <c r="E1049" s="68">
        <f t="shared" si="49"/>
        <v>46385.6363636364</v>
      </c>
      <c r="F1049" s="69">
        <f t="shared" si="50"/>
        <v>33.1325974025974</v>
      </c>
    </row>
    <row r="1050" ht="14" customHeight="1" spans="1:6">
      <c r="A1050" t="s">
        <v>2442</v>
      </c>
      <c r="B1050" s="66">
        <v>1017627</v>
      </c>
      <c r="C1050" s="67">
        <f t="shared" si="48"/>
        <v>726.876428571429</v>
      </c>
      <c r="D1050">
        <v>21</v>
      </c>
      <c r="E1050" s="68">
        <f t="shared" si="49"/>
        <v>48458.4285714286</v>
      </c>
      <c r="F1050" s="69">
        <f t="shared" si="50"/>
        <v>34.6131632653061</v>
      </c>
    </row>
    <row r="1051" ht="14" customHeight="1" spans="1:6">
      <c r="A1051" t="s">
        <v>2443</v>
      </c>
      <c r="B1051" s="66">
        <v>1016101</v>
      </c>
      <c r="C1051" s="67">
        <f t="shared" si="48"/>
        <v>725.786428571429</v>
      </c>
      <c r="D1051">
        <v>39</v>
      </c>
      <c r="E1051" s="68">
        <f t="shared" si="49"/>
        <v>26053.8717948718</v>
      </c>
      <c r="F1051" s="69">
        <f t="shared" si="50"/>
        <v>18.6099084249084</v>
      </c>
    </row>
    <row r="1052" ht="14" customHeight="1" spans="1:6">
      <c r="A1052" t="s">
        <v>2444</v>
      </c>
      <c r="B1052" s="66">
        <v>1014950</v>
      </c>
      <c r="C1052" s="67">
        <f t="shared" si="48"/>
        <v>724.964285714286</v>
      </c>
      <c r="D1052">
        <v>26</v>
      </c>
      <c r="E1052" s="68">
        <f t="shared" si="49"/>
        <v>39036.5384615385</v>
      </c>
      <c r="F1052" s="69">
        <f t="shared" si="50"/>
        <v>27.8832417582418</v>
      </c>
    </row>
    <row r="1053" ht="14" customHeight="1" spans="1:6">
      <c r="A1053" t="s">
        <v>2445</v>
      </c>
      <c r="B1053" s="66">
        <v>1007784</v>
      </c>
      <c r="C1053" s="67">
        <f t="shared" si="48"/>
        <v>719.845714285714</v>
      </c>
      <c r="D1053">
        <v>22</v>
      </c>
      <c r="E1053" s="68">
        <f t="shared" si="49"/>
        <v>45808.3636363636</v>
      </c>
      <c r="F1053" s="69">
        <f t="shared" si="50"/>
        <v>32.7202597402597</v>
      </c>
    </row>
    <row r="1054" ht="14" customHeight="1" spans="1:6">
      <c r="A1054" t="s">
        <v>2446</v>
      </c>
      <c r="B1054" s="66">
        <v>1006198</v>
      </c>
      <c r="C1054" s="67">
        <f t="shared" si="48"/>
        <v>718.712857142857</v>
      </c>
      <c r="D1054">
        <v>35</v>
      </c>
      <c r="E1054" s="68">
        <f t="shared" si="49"/>
        <v>28748.5142857143</v>
      </c>
      <c r="F1054" s="69">
        <f t="shared" si="50"/>
        <v>20.5346530612245</v>
      </c>
    </row>
    <row r="1055" ht="14" customHeight="1" spans="1:6">
      <c r="A1055" t="s">
        <v>2447</v>
      </c>
      <c r="B1055" s="66">
        <v>1005545</v>
      </c>
      <c r="C1055" s="67">
        <f t="shared" si="48"/>
        <v>718.246428571429</v>
      </c>
      <c r="D1055">
        <v>50</v>
      </c>
      <c r="E1055" s="68">
        <f t="shared" si="49"/>
        <v>20110.9</v>
      </c>
      <c r="F1055" s="69">
        <f t="shared" si="50"/>
        <v>14.3649285714286</v>
      </c>
    </row>
    <row r="1056" ht="14" customHeight="1" spans="1:6">
      <c r="A1056" t="s">
        <v>2448</v>
      </c>
      <c r="B1056" s="66">
        <v>1005225</v>
      </c>
      <c r="C1056" s="67">
        <f t="shared" si="48"/>
        <v>718.017857142857</v>
      </c>
      <c r="D1056">
        <v>84</v>
      </c>
      <c r="E1056" s="68">
        <f t="shared" si="49"/>
        <v>11966.9642857143</v>
      </c>
      <c r="F1056" s="69">
        <f t="shared" si="50"/>
        <v>8.54783163265306</v>
      </c>
    </row>
    <row r="1057" ht="14" customHeight="1" spans="1:6">
      <c r="A1057" t="s">
        <v>2449</v>
      </c>
      <c r="B1057" s="66">
        <v>1004062</v>
      </c>
      <c r="C1057" s="67">
        <f t="shared" si="48"/>
        <v>717.187142857143</v>
      </c>
      <c r="D1057">
        <v>16</v>
      </c>
      <c r="E1057" s="68">
        <f t="shared" si="49"/>
        <v>62753.875</v>
      </c>
      <c r="F1057" s="69">
        <f t="shared" si="50"/>
        <v>44.8241964285714</v>
      </c>
    </row>
    <row r="1058" ht="14" customHeight="1" spans="1:6">
      <c r="A1058" t="s">
        <v>2450</v>
      </c>
      <c r="B1058" s="66">
        <v>1001847</v>
      </c>
      <c r="C1058" s="67">
        <f t="shared" si="48"/>
        <v>715.605</v>
      </c>
      <c r="D1058">
        <v>64</v>
      </c>
      <c r="E1058" s="68">
        <f t="shared" si="49"/>
        <v>15653.859375</v>
      </c>
      <c r="F1058" s="69">
        <f t="shared" si="50"/>
        <v>11.181328125</v>
      </c>
    </row>
    <row r="1059" ht="14" customHeight="1" spans="1:6">
      <c r="A1059" t="s">
        <v>2451</v>
      </c>
      <c r="B1059" s="66">
        <v>1001666</v>
      </c>
      <c r="C1059" s="67">
        <f t="shared" si="48"/>
        <v>715.475714285714</v>
      </c>
      <c r="D1059">
        <v>25</v>
      </c>
      <c r="E1059" s="68">
        <f t="shared" si="49"/>
        <v>40066.64</v>
      </c>
      <c r="F1059" s="69">
        <f t="shared" si="50"/>
        <v>28.6190285714286</v>
      </c>
    </row>
    <row r="1060" ht="14" customHeight="1" spans="1:6">
      <c r="A1060" t="s">
        <v>2452</v>
      </c>
      <c r="B1060" s="66">
        <v>1000165</v>
      </c>
      <c r="C1060" s="67">
        <f t="shared" si="48"/>
        <v>714.403571428571</v>
      </c>
      <c r="D1060">
        <v>26</v>
      </c>
      <c r="E1060" s="68">
        <f t="shared" si="49"/>
        <v>38467.8846153846</v>
      </c>
      <c r="F1060" s="69">
        <f t="shared" si="50"/>
        <v>27.4770604395604</v>
      </c>
    </row>
    <row r="1061" ht="14" customHeight="1" spans="1:6">
      <c r="A1061" t="s">
        <v>2453</v>
      </c>
      <c r="B1061" s="66">
        <v>999441</v>
      </c>
      <c r="C1061" s="67">
        <f t="shared" si="48"/>
        <v>713.886428571429</v>
      </c>
      <c r="D1061">
        <v>36</v>
      </c>
      <c r="E1061" s="68">
        <f t="shared" si="49"/>
        <v>27762.25</v>
      </c>
      <c r="F1061" s="69">
        <f t="shared" si="50"/>
        <v>19.8301785714286</v>
      </c>
    </row>
    <row r="1062" ht="14" customHeight="1" spans="1:6">
      <c r="A1062" t="s">
        <v>2454</v>
      </c>
      <c r="B1062" s="66">
        <v>993677</v>
      </c>
      <c r="C1062" s="67">
        <f t="shared" si="48"/>
        <v>709.769285714286</v>
      </c>
      <c r="D1062">
        <v>57</v>
      </c>
      <c r="E1062" s="68">
        <f t="shared" si="49"/>
        <v>17432.9298245614</v>
      </c>
      <c r="F1062" s="69">
        <f t="shared" si="50"/>
        <v>12.4520927318296</v>
      </c>
    </row>
    <row r="1063" ht="14" customHeight="1" spans="1:6">
      <c r="A1063" t="s">
        <v>2455</v>
      </c>
      <c r="B1063" s="66">
        <v>990306</v>
      </c>
      <c r="C1063" s="67">
        <f t="shared" si="48"/>
        <v>707.361428571429</v>
      </c>
      <c r="D1063">
        <v>22</v>
      </c>
      <c r="E1063" s="68">
        <f t="shared" si="49"/>
        <v>45013.9090909091</v>
      </c>
      <c r="F1063" s="69">
        <f t="shared" si="50"/>
        <v>32.1527922077922</v>
      </c>
    </row>
    <row r="1064" ht="14" customHeight="1" spans="1:6">
      <c r="A1064" t="s">
        <v>2456</v>
      </c>
      <c r="B1064" s="66">
        <v>989233</v>
      </c>
      <c r="C1064" s="67">
        <f t="shared" si="48"/>
        <v>706.595</v>
      </c>
      <c r="D1064">
        <v>24</v>
      </c>
      <c r="E1064" s="68">
        <f t="shared" si="49"/>
        <v>41218.0416666667</v>
      </c>
      <c r="F1064" s="69">
        <f t="shared" si="50"/>
        <v>29.4414583333333</v>
      </c>
    </row>
    <row r="1065" ht="14" customHeight="1" spans="1:6">
      <c r="A1065" t="s">
        <v>2457</v>
      </c>
      <c r="B1065" s="66">
        <v>988147</v>
      </c>
      <c r="C1065" s="67">
        <f t="shared" si="48"/>
        <v>705.819285714286</v>
      </c>
      <c r="D1065">
        <v>44</v>
      </c>
      <c r="E1065" s="68">
        <f t="shared" si="49"/>
        <v>22457.8863636364</v>
      </c>
      <c r="F1065" s="69">
        <f t="shared" si="50"/>
        <v>16.0413474025974</v>
      </c>
    </row>
    <row r="1066" ht="14" customHeight="1" spans="1:6">
      <c r="A1066" t="s">
        <v>2458</v>
      </c>
      <c r="B1066" s="66">
        <v>987872</v>
      </c>
      <c r="C1066" s="67">
        <f t="shared" si="48"/>
        <v>705.622857142857</v>
      </c>
      <c r="D1066">
        <v>38</v>
      </c>
      <c r="E1066" s="68">
        <f t="shared" si="49"/>
        <v>25996.6315789474</v>
      </c>
      <c r="F1066" s="69">
        <f t="shared" si="50"/>
        <v>18.569022556391</v>
      </c>
    </row>
    <row r="1067" ht="14" customHeight="1" spans="1:6">
      <c r="A1067" t="s">
        <v>2459</v>
      </c>
      <c r="B1067" s="66">
        <v>984842</v>
      </c>
      <c r="C1067" s="67">
        <f t="shared" si="48"/>
        <v>703.458571428571</v>
      </c>
      <c r="D1067">
        <v>74</v>
      </c>
      <c r="E1067" s="68">
        <f t="shared" si="49"/>
        <v>13308.6756756757</v>
      </c>
      <c r="F1067" s="69">
        <f t="shared" si="50"/>
        <v>9.50619691119691</v>
      </c>
    </row>
    <row r="1068" ht="14" customHeight="1" spans="1:6">
      <c r="A1068" t="s">
        <v>2460</v>
      </c>
      <c r="B1068" s="66">
        <v>982760</v>
      </c>
      <c r="C1068" s="67">
        <f t="shared" si="48"/>
        <v>701.971428571429</v>
      </c>
      <c r="D1068">
        <v>38</v>
      </c>
      <c r="E1068" s="68">
        <f t="shared" si="49"/>
        <v>25862.1052631579</v>
      </c>
      <c r="F1068" s="69">
        <f t="shared" si="50"/>
        <v>18.4729323308271</v>
      </c>
    </row>
    <row r="1069" ht="14" customHeight="1" spans="1:6">
      <c r="A1069" t="s">
        <v>2461</v>
      </c>
      <c r="B1069" s="66">
        <v>981938</v>
      </c>
      <c r="C1069" s="67">
        <f t="shared" si="48"/>
        <v>701.384285714286</v>
      </c>
      <c r="D1069">
        <v>30</v>
      </c>
      <c r="E1069" s="68">
        <f t="shared" si="49"/>
        <v>32731.2666666667</v>
      </c>
      <c r="F1069" s="69">
        <f t="shared" si="50"/>
        <v>23.3794761904762</v>
      </c>
    </row>
    <row r="1070" ht="14" customHeight="1" spans="1:6">
      <c r="A1070" t="s">
        <v>2462</v>
      </c>
      <c r="B1070" s="66">
        <v>981378</v>
      </c>
      <c r="C1070" s="67">
        <f t="shared" si="48"/>
        <v>700.984285714286</v>
      </c>
      <c r="D1070">
        <v>18</v>
      </c>
      <c r="E1070" s="68">
        <f t="shared" si="49"/>
        <v>54521</v>
      </c>
      <c r="F1070" s="69">
        <f t="shared" si="50"/>
        <v>38.9435714285714</v>
      </c>
    </row>
    <row r="1071" ht="14" customHeight="1" spans="1:6">
      <c r="A1071" t="s">
        <v>2463</v>
      </c>
      <c r="B1071" s="66">
        <v>980729</v>
      </c>
      <c r="C1071" s="67">
        <f t="shared" si="48"/>
        <v>700.520714285714</v>
      </c>
      <c r="D1071">
        <v>25</v>
      </c>
      <c r="E1071" s="68">
        <f t="shared" si="49"/>
        <v>39229.16</v>
      </c>
      <c r="F1071" s="69">
        <f t="shared" si="50"/>
        <v>28.0208285714286</v>
      </c>
    </row>
    <row r="1072" ht="14" customHeight="1" spans="1:6">
      <c r="A1072" t="s">
        <v>2464</v>
      </c>
      <c r="B1072" s="66">
        <v>979053</v>
      </c>
      <c r="C1072" s="67">
        <f t="shared" si="48"/>
        <v>699.323571428571</v>
      </c>
      <c r="D1072">
        <v>33</v>
      </c>
      <c r="E1072" s="68">
        <f t="shared" si="49"/>
        <v>29668.2727272727</v>
      </c>
      <c r="F1072" s="69">
        <f t="shared" si="50"/>
        <v>21.1916233766234</v>
      </c>
    </row>
    <row r="1073" ht="14" customHeight="1" spans="1:6">
      <c r="A1073" t="s">
        <v>2465</v>
      </c>
      <c r="B1073" s="66">
        <v>974438</v>
      </c>
      <c r="C1073" s="67">
        <f t="shared" si="48"/>
        <v>696.027142857143</v>
      </c>
      <c r="D1073">
        <v>49</v>
      </c>
      <c r="E1073" s="68">
        <f t="shared" si="49"/>
        <v>19886.4897959184</v>
      </c>
      <c r="F1073" s="69">
        <f t="shared" si="50"/>
        <v>14.2046355685131</v>
      </c>
    </row>
    <row r="1074" ht="14" customHeight="1" spans="1:6">
      <c r="A1074" t="s">
        <v>2466</v>
      </c>
      <c r="B1074" s="66">
        <v>974033</v>
      </c>
      <c r="C1074" s="67">
        <f t="shared" si="48"/>
        <v>695.737857142857</v>
      </c>
      <c r="D1074">
        <v>36</v>
      </c>
      <c r="E1074" s="68">
        <f t="shared" si="49"/>
        <v>27056.4722222222</v>
      </c>
      <c r="F1074" s="69">
        <f t="shared" si="50"/>
        <v>19.3260515873016</v>
      </c>
    </row>
    <row r="1075" ht="14" customHeight="1" spans="1:6">
      <c r="A1075" t="s">
        <v>2467</v>
      </c>
      <c r="B1075" s="66">
        <v>969707</v>
      </c>
      <c r="C1075" s="67">
        <f t="shared" si="48"/>
        <v>692.647857142857</v>
      </c>
      <c r="D1075">
        <v>32</v>
      </c>
      <c r="E1075" s="68">
        <f t="shared" si="49"/>
        <v>30303.34375</v>
      </c>
      <c r="F1075" s="69">
        <f t="shared" si="50"/>
        <v>21.6452455357143</v>
      </c>
    </row>
    <row r="1076" ht="14" customHeight="1" spans="1:6">
      <c r="A1076" t="s">
        <v>2468</v>
      </c>
      <c r="B1076" s="66">
        <v>968633</v>
      </c>
      <c r="C1076" s="67">
        <f t="shared" si="48"/>
        <v>691.880714285714</v>
      </c>
      <c r="D1076">
        <v>46</v>
      </c>
      <c r="E1076" s="68">
        <f t="shared" si="49"/>
        <v>21057.2391304348</v>
      </c>
      <c r="F1076" s="69">
        <f t="shared" si="50"/>
        <v>15.0408850931677</v>
      </c>
    </row>
    <row r="1077" ht="14" customHeight="1" spans="1:6">
      <c r="A1077" t="s">
        <v>2469</v>
      </c>
      <c r="B1077" s="66">
        <v>965542</v>
      </c>
      <c r="C1077" s="67">
        <f t="shared" si="48"/>
        <v>689.672857142857</v>
      </c>
      <c r="D1077">
        <v>22</v>
      </c>
      <c r="E1077" s="68">
        <f t="shared" si="49"/>
        <v>43888.2727272727</v>
      </c>
      <c r="F1077" s="69">
        <f t="shared" si="50"/>
        <v>31.3487662337662</v>
      </c>
    </row>
    <row r="1078" ht="14" customHeight="1" spans="1:6">
      <c r="A1078" t="s">
        <v>2470</v>
      </c>
      <c r="B1078" s="66">
        <v>964191</v>
      </c>
      <c r="C1078" s="67">
        <f t="shared" si="48"/>
        <v>688.707857142857</v>
      </c>
      <c r="D1078">
        <v>20</v>
      </c>
      <c r="E1078" s="68">
        <f t="shared" si="49"/>
        <v>48209.55</v>
      </c>
      <c r="F1078" s="69">
        <f t="shared" si="50"/>
        <v>34.4353928571429</v>
      </c>
    </row>
    <row r="1079" ht="14" customHeight="1" spans="1:6">
      <c r="A1079" t="s">
        <v>2471</v>
      </c>
      <c r="B1079" s="66">
        <v>960845</v>
      </c>
      <c r="C1079" s="67">
        <f t="shared" si="48"/>
        <v>686.317857142857</v>
      </c>
      <c r="D1079">
        <v>42</v>
      </c>
      <c r="E1079" s="68">
        <f t="shared" si="49"/>
        <v>22877.2619047619</v>
      </c>
      <c r="F1079" s="69">
        <f t="shared" si="50"/>
        <v>16.3409013605442</v>
      </c>
    </row>
    <row r="1080" ht="14" customHeight="1" spans="1:6">
      <c r="A1080" t="s">
        <v>2472</v>
      </c>
      <c r="B1080" s="66">
        <v>960712</v>
      </c>
      <c r="C1080" s="67">
        <f t="shared" si="48"/>
        <v>686.222857142857</v>
      </c>
      <c r="D1080">
        <v>63</v>
      </c>
      <c r="E1080" s="68">
        <f t="shared" si="49"/>
        <v>15249.3968253968</v>
      </c>
      <c r="F1080" s="69">
        <f t="shared" si="50"/>
        <v>10.8924263038549</v>
      </c>
    </row>
    <row r="1081" ht="14" customHeight="1" spans="1:6">
      <c r="A1081" t="s">
        <v>2473</v>
      </c>
      <c r="B1081" s="66">
        <v>960630</v>
      </c>
      <c r="C1081" s="67">
        <f t="shared" si="48"/>
        <v>686.164285714286</v>
      </c>
      <c r="D1081">
        <v>43</v>
      </c>
      <c r="E1081" s="68">
        <f t="shared" si="49"/>
        <v>22340.2325581395</v>
      </c>
      <c r="F1081" s="69">
        <f t="shared" si="50"/>
        <v>15.9573089700997</v>
      </c>
    </row>
    <row r="1082" ht="14" customHeight="1" spans="1:6">
      <c r="A1082" t="s">
        <v>2474</v>
      </c>
      <c r="B1082" s="66">
        <v>959254</v>
      </c>
      <c r="C1082" s="67">
        <f t="shared" si="48"/>
        <v>685.181428571429</v>
      </c>
      <c r="D1082">
        <v>41</v>
      </c>
      <c r="E1082" s="68">
        <f t="shared" si="49"/>
        <v>23396.4390243902</v>
      </c>
      <c r="F1082" s="69">
        <f t="shared" si="50"/>
        <v>16.7117421602787</v>
      </c>
    </row>
    <row r="1083" ht="14" customHeight="1" spans="1:6">
      <c r="A1083" t="s">
        <v>2475</v>
      </c>
      <c r="B1083" s="66">
        <v>959207</v>
      </c>
      <c r="C1083" s="67">
        <f t="shared" si="48"/>
        <v>685.147857142857</v>
      </c>
      <c r="D1083">
        <v>31</v>
      </c>
      <c r="E1083" s="68">
        <f t="shared" si="49"/>
        <v>30942.1612903226</v>
      </c>
      <c r="F1083" s="69">
        <f t="shared" si="50"/>
        <v>22.1015437788018</v>
      </c>
    </row>
    <row r="1084" ht="14" customHeight="1" spans="1:6">
      <c r="A1084" t="s">
        <v>2476</v>
      </c>
      <c r="B1084" s="66">
        <v>959006</v>
      </c>
      <c r="C1084" s="67">
        <f t="shared" si="48"/>
        <v>685.004285714286</v>
      </c>
      <c r="D1084">
        <v>36</v>
      </c>
      <c r="E1084" s="68">
        <f t="shared" si="49"/>
        <v>26639.0555555556</v>
      </c>
      <c r="F1084" s="69">
        <f t="shared" si="50"/>
        <v>19.0278968253968</v>
      </c>
    </row>
    <row r="1085" ht="14" customHeight="1" spans="1:6">
      <c r="A1085" t="s">
        <v>2477</v>
      </c>
      <c r="B1085" s="66">
        <v>958810</v>
      </c>
      <c r="C1085" s="67">
        <f t="shared" si="48"/>
        <v>684.864285714286</v>
      </c>
      <c r="D1085">
        <v>17</v>
      </c>
      <c r="E1085" s="68">
        <f t="shared" si="49"/>
        <v>56400.5882352941</v>
      </c>
      <c r="F1085" s="69">
        <f t="shared" si="50"/>
        <v>40.2861344537815</v>
      </c>
    </row>
    <row r="1086" ht="14" customHeight="1" spans="1:6">
      <c r="A1086" t="s">
        <v>2478</v>
      </c>
      <c r="B1086" s="66">
        <v>954503</v>
      </c>
      <c r="C1086" s="67">
        <f t="shared" si="48"/>
        <v>681.787857142857</v>
      </c>
      <c r="D1086">
        <v>39</v>
      </c>
      <c r="E1086" s="68">
        <f t="shared" si="49"/>
        <v>24474.4358974359</v>
      </c>
      <c r="F1086" s="69">
        <f t="shared" si="50"/>
        <v>17.4817399267399</v>
      </c>
    </row>
    <row r="1087" ht="14" customHeight="1" spans="1:6">
      <c r="A1087" t="s">
        <v>2479</v>
      </c>
      <c r="B1087" s="66">
        <v>953465</v>
      </c>
      <c r="C1087" s="67">
        <f t="shared" si="48"/>
        <v>681.046428571429</v>
      </c>
      <c r="D1087">
        <v>23</v>
      </c>
      <c r="E1087" s="68">
        <f t="shared" si="49"/>
        <v>41455</v>
      </c>
      <c r="F1087" s="69">
        <f t="shared" si="50"/>
        <v>29.6107142857143</v>
      </c>
    </row>
    <row r="1088" ht="14" customHeight="1" spans="1:6">
      <c r="A1088" t="s">
        <v>2480</v>
      </c>
      <c r="B1088" s="66">
        <v>951982</v>
      </c>
      <c r="C1088" s="67">
        <f t="shared" si="48"/>
        <v>679.987142857143</v>
      </c>
      <c r="D1088">
        <v>39</v>
      </c>
      <c r="E1088" s="68">
        <f t="shared" si="49"/>
        <v>24409.7948717949</v>
      </c>
      <c r="F1088" s="69">
        <f t="shared" si="50"/>
        <v>17.4355677655678</v>
      </c>
    </row>
    <row r="1089" ht="14" customHeight="1" spans="1:6">
      <c r="A1089" t="s">
        <v>2481</v>
      </c>
      <c r="B1089" s="66">
        <v>951042</v>
      </c>
      <c r="C1089" s="67">
        <f t="shared" si="48"/>
        <v>679.315714285714</v>
      </c>
      <c r="D1089">
        <v>47</v>
      </c>
      <c r="E1089" s="68">
        <f t="shared" si="49"/>
        <v>20234.9361702128</v>
      </c>
      <c r="F1089" s="69">
        <f t="shared" si="50"/>
        <v>14.4535258358663</v>
      </c>
    </row>
    <row r="1090" ht="14" customHeight="1" spans="1:6">
      <c r="A1090" t="s">
        <v>2482</v>
      </c>
      <c r="B1090" s="66">
        <v>950807</v>
      </c>
      <c r="C1090" s="67">
        <f t="shared" ref="C1090:C1153" si="51">B1090/1400</f>
        <v>679.147857142857</v>
      </c>
      <c r="D1090">
        <v>64</v>
      </c>
      <c r="E1090" s="68">
        <f t="shared" ref="E1090:E1153" si="52">B1090/D1090</f>
        <v>14856.359375</v>
      </c>
      <c r="F1090" s="69">
        <f t="shared" ref="F1090:F1153" si="53">E1090/1400</f>
        <v>10.6116852678571</v>
      </c>
    </row>
    <row r="1091" ht="14" customHeight="1" spans="1:6">
      <c r="A1091" t="s">
        <v>2483</v>
      </c>
      <c r="B1091" s="66">
        <v>948818</v>
      </c>
      <c r="C1091" s="67">
        <f t="shared" si="51"/>
        <v>677.727142857143</v>
      </c>
      <c r="D1091">
        <v>42</v>
      </c>
      <c r="E1091" s="68">
        <f t="shared" si="52"/>
        <v>22590.9047619048</v>
      </c>
      <c r="F1091" s="69">
        <f t="shared" si="53"/>
        <v>16.1363605442177</v>
      </c>
    </row>
    <row r="1092" ht="14" customHeight="1" spans="1:6">
      <c r="A1092" t="s">
        <v>2484</v>
      </c>
      <c r="B1092" s="66">
        <v>948644</v>
      </c>
      <c r="C1092" s="67">
        <f t="shared" si="51"/>
        <v>677.602857142857</v>
      </c>
      <c r="D1092">
        <v>37</v>
      </c>
      <c r="E1092" s="68">
        <f t="shared" si="52"/>
        <v>25639.027027027</v>
      </c>
      <c r="F1092" s="69">
        <f t="shared" si="53"/>
        <v>18.3135907335907</v>
      </c>
    </row>
    <row r="1093" ht="14" customHeight="1" spans="1:6">
      <c r="A1093" t="s">
        <v>2485</v>
      </c>
      <c r="B1093" s="66">
        <v>948298</v>
      </c>
      <c r="C1093" s="67">
        <f t="shared" si="51"/>
        <v>677.355714285714</v>
      </c>
      <c r="D1093">
        <v>47</v>
      </c>
      <c r="E1093" s="68">
        <f t="shared" si="52"/>
        <v>20176.5531914894</v>
      </c>
      <c r="F1093" s="69">
        <f t="shared" si="53"/>
        <v>14.4118237082067</v>
      </c>
    </row>
    <row r="1094" ht="14" customHeight="1" spans="1:6">
      <c r="A1094" t="s">
        <v>2486</v>
      </c>
      <c r="B1094" s="66">
        <v>947622</v>
      </c>
      <c r="C1094" s="67">
        <f t="shared" si="51"/>
        <v>676.872857142857</v>
      </c>
      <c r="D1094">
        <v>37</v>
      </c>
      <c r="E1094" s="68">
        <f t="shared" si="52"/>
        <v>25611.4054054054</v>
      </c>
      <c r="F1094" s="69">
        <f t="shared" si="53"/>
        <v>18.293861003861</v>
      </c>
    </row>
    <row r="1095" ht="14" customHeight="1" spans="1:6">
      <c r="A1095" t="s">
        <v>2487</v>
      </c>
      <c r="B1095" s="66">
        <v>947616</v>
      </c>
      <c r="C1095" s="67">
        <f t="shared" si="51"/>
        <v>676.868571428571</v>
      </c>
      <c r="D1095">
        <v>37</v>
      </c>
      <c r="E1095" s="68">
        <f t="shared" si="52"/>
        <v>25611.2432432432</v>
      </c>
      <c r="F1095" s="69">
        <f t="shared" si="53"/>
        <v>18.2937451737452</v>
      </c>
    </row>
    <row r="1096" ht="14" customHeight="1" spans="1:6">
      <c r="A1096" t="s">
        <v>2488</v>
      </c>
      <c r="B1096" s="66">
        <v>945473</v>
      </c>
      <c r="C1096" s="67">
        <f t="shared" si="51"/>
        <v>675.337857142857</v>
      </c>
      <c r="D1096">
        <v>62</v>
      </c>
      <c r="E1096" s="68">
        <f t="shared" si="52"/>
        <v>15249.564516129</v>
      </c>
      <c r="F1096" s="69">
        <f t="shared" si="53"/>
        <v>10.8925460829493</v>
      </c>
    </row>
    <row r="1097" ht="14" customHeight="1" spans="1:6">
      <c r="A1097" t="s">
        <v>2489</v>
      </c>
      <c r="B1097" s="66">
        <v>945297</v>
      </c>
      <c r="C1097" s="67">
        <f t="shared" si="51"/>
        <v>675.212142857143</v>
      </c>
      <c r="D1097">
        <v>26</v>
      </c>
      <c r="E1097" s="68">
        <f t="shared" si="52"/>
        <v>36357.5769230769</v>
      </c>
      <c r="F1097" s="69">
        <f t="shared" si="53"/>
        <v>25.9696978021978</v>
      </c>
    </row>
    <row r="1098" ht="14" customHeight="1" spans="1:6">
      <c r="A1098" t="s">
        <v>2490</v>
      </c>
      <c r="B1098" s="66">
        <v>943858</v>
      </c>
      <c r="C1098" s="67">
        <f t="shared" si="51"/>
        <v>674.184285714286</v>
      </c>
      <c r="D1098">
        <v>45</v>
      </c>
      <c r="E1098" s="68">
        <f t="shared" si="52"/>
        <v>20974.6222222222</v>
      </c>
      <c r="F1098" s="69">
        <f t="shared" si="53"/>
        <v>14.981873015873</v>
      </c>
    </row>
    <row r="1099" ht="14" customHeight="1" spans="1:6">
      <c r="A1099" t="s">
        <v>2491</v>
      </c>
      <c r="B1099" s="66">
        <v>940742</v>
      </c>
      <c r="C1099" s="67">
        <f t="shared" si="51"/>
        <v>671.958571428571</v>
      </c>
      <c r="D1099">
        <v>33</v>
      </c>
      <c r="E1099" s="68">
        <f t="shared" si="52"/>
        <v>28507.3333333333</v>
      </c>
      <c r="F1099" s="69">
        <f t="shared" si="53"/>
        <v>20.362380952381</v>
      </c>
    </row>
    <row r="1100" ht="14" customHeight="1" spans="1:6">
      <c r="A1100" t="s">
        <v>2492</v>
      </c>
      <c r="B1100" s="66">
        <v>940620</v>
      </c>
      <c r="C1100" s="67">
        <f t="shared" si="51"/>
        <v>671.871428571429</v>
      </c>
      <c r="D1100">
        <v>51</v>
      </c>
      <c r="E1100" s="68">
        <f t="shared" si="52"/>
        <v>18443.5294117647</v>
      </c>
      <c r="F1100" s="69">
        <f t="shared" si="53"/>
        <v>13.1739495798319</v>
      </c>
    </row>
    <row r="1101" ht="14" customHeight="1" spans="1:6">
      <c r="A1101" t="s">
        <v>2493</v>
      </c>
      <c r="B1101" s="66">
        <v>939963</v>
      </c>
      <c r="C1101" s="67">
        <f t="shared" si="51"/>
        <v>671.402142857143</v>
      </c>
      <c r="D1101">
        <v>32</v>
      </c>
      <c r="E1101" s="68">
        <f t="shared" si="52"/>
        <v>29373.84375</v>
      </c>
      <c r="F1101" s="69">
        <f t="shared" si="53"/>
        <v>20.9813169642857</v>
      </c>
    </row>
    <row r="1102" ht="14" customHeight="1" spans="1:6">
      <c r="A1102" t="s">
        <v>2494</v>
      </c>
      <c r="B1102" s="66">
        <v>938807</v>
      </c>
      <c r="C1102" s="67">
        <f t="shared" si="51"/>
        <v>670.576428571429</v>
      </c>
      <c r="D1102">
        <v>23</v>
      </c>
      <c r="E1102" s="68">
        <f t="shared" si="52"/>
        <v>40817.6956521739</v>
      </c>
      <c r="F1102" s="69">
        <f t="shared" si="53"/>
        <v>29.1554968944099</v>
      </c>
    </row>
    <row r="1103" ht="14" customHeight="1" spans="1:6">
      <c r="A1103" t="s">
        <v>2495</v>
      </c>
      <c r="B1103" s="66">
        <v>934892</v>
      </c>
      <c r="C1103" s="67">
        <f t="shared" si="51"/>
        <v>667.78</v>
      </c>
      <c r="D1103">
        <v>18</v>
      </c>
      <c r="E1103" s="68">
        <f t="shared" si="52"/>
        <v>51938.4444444444</v>
      </c>
      <c r="F1103" s="69">
        <f t="shared" si="53"/>
        <v>37.0988888888889</v>
      </c>
    </row>
    <row r="1104" ht="14" customHeight="1" spans="1:6">
      <c r="A1104" t="s">
        <v>2496</v>
      </c>
      <c r="B1104" s="66">
        <v>931324</v>
      </c>
      <c r="C1104" s="67">
        <f t="shared" si="51"/>
        <v>665.231428571429</v>
      </c>
      <c r="D1104">
        <v>46</v>
      </c>
      <c r="E1104" s="68">
        <f t="shared" si="52"/>
        <v>20246.1739130435</v>
      </c>
      <c r="F1104" s="69">
        <f t="shared" si="53"/>
        <v>14.4615527950311</v>
      </c>
    </row>
    <row r="1105" ht="14" customHeight="1" spans="1:6">
      <c r="A1105" t="s">
        <v>2497</v>
      </c>
      <c r="B1105" s="66">
        <v>927588</v>
      </c>
      <c r="C1105" s="67">
        <f t="shared" si="51"/>
        <v>662.562857142857</v>
      </c>
      <c r="D1105">
        <v>19</v>
      </c>
      <c r="E1105" s="68">
        <f t="shared" si="52"/>
        <v>48820.4210526316</v>
      </c>
      <c r="F1105" s="69">
        <f t="shared" si="53"/>
        <v>34.8717293233083</v>
      </c>
    </row>
    <row r="1106" ht="14" customHeight="1" spans="1:6">
      <c r="A1106" t="s">
        <v>2498</v>
      </c>
      <c r="B1106" s="66">
        <v>927491</v>
      </c>
      <c r="C1106" s="67">
        <f t="shared" si="51"/>
        <v>662.493571428571</v>
      </c>
      <c r="D1106">
        <v>25</v>
      </c>
      <c r="E1106" s="68">
        <f t="shared" si="52"/>
        <v>37099.64</v>
      </c>
      <c r="F1106" s="69">
        <f t="shared" si="53"/>
        <v>26.4997428571429</v>
      </c>
    </row>
    <row r="1107" ht="14" customHeight="1" spans="1:6">
      <c r="A1107" t="s">
        <v>2499</v>
      </c>
      <c r="B1107" s="66">
        <v>927488</v>
      </c>
      <c r="C1107" s="67">
        <f t="shared" si="51"/>
        <v>662.491428571429</v>
      </c>
      <c r="D1107">
        <v>25</v>
      </c>
      <c r="E1107" s="68">
        <f t="shared" si="52"/>
        <v>37099.52</v>
      </c>
      <c r="F1107" s="69">
        <f t="shared" si="53"/>
        <v>26.4996571428571</v>
      </c>
    </row>
    <row r="1108" ht="14" customHeight="1" spans="1:6">
      <c r="A1108" t="s">
        <v>2500</v>
      </c>
      <c r="B1108" s="66">
        <v>927195</v>
      </c>
      <c r="C1108" s="67">
        <f t="shared" si="51"/>
        <v>662.282142857143</v>
      </c>
      <c r="D1108">
        <v>33</v>
      </c>
      <c r="E1108" s="68">
        <f t="shared" si="52"/>
        <v>28096.8181818182</v>
      </c>
      <c r="F1108" s="69">
        <f t="shared" si="53"/>
        <v>20.0691558441558</v>
      </c>
    </row>
    <row r="1109" ht="14" customHeight="1" spans="1:6">
      <c r="A1109" t="s">
        <v>2501</v>
      </c>
      <c r="B1109" s="66">
        <v>924672</v>
      </c>
      <c r="C1109" s="67">
        <f t="shared" si="51"/>
        <v>660.48</v>
      </c>
      <c r="D1109">
        <v>64</v>
      </c>
      <c r="E1109" s="68">
        <f t="shared" si="52"/>
        <v>14448</v>
      </c>
      <c r="F1109" s="69">
        <f t="shared" si="53"/>
        <v>10.32</v>
      </c>
    </row>
    <row r="1110" ht="14" customHeight="1" spans="1:6">
      <c r="A1110" t="s">
        <v>2502</v>
      </c>
      <c r="B1110" s="66">
        <v>923644</v>
      </c>
      <c r="C1110" s="67">
        <f t="shared" si="51"/>
        <v>659.745714285714</v>
      </c>
      <c r="D1110">
        <v>17</v>
      </c>
      <c r="E1110" s="68">
        <f t="shared" si="52"/>
        <v>54332</v>
      </c>
      <c r="F1110" s="69">
        <f t="shared" si="53"/>
        <v>38.8085714285714</v>
      </c>
    </row>
    <row r="1111" ht="14" customHeight="1" spans="1:6">
      <c r="A1111" t="s">
        <v>2503</v>
      </c>
      <c r="B1111" s="66">
        <v>922510</v>
      </c>
      <c r="C1111" s="67">
        <f t="shared" si="51"/>
        <v>658.935714285714</v>
      </c>
      <c r="D1111">
        <v>34</v>
      </c>
      <c r="E1111" s="68">
        <f t="shared" si="52"/>
        <v>27132.6470588235</v>
      </c>
      <c r="F1111" s="69">
        <f t="shared" si="53"/>
        <v>19.3804621848739</v>
      </c>
    </row>
    <row r="1112" ht="14" customHeight="1" spans="1:6">
      <c r="A1112" t="s">
        <v>2504</v>
      </c>
      <c r="B1112" s="66">
        <v>921531</v>
      </c>
      <c r="C1112" s="67">
        <f t="shared" si="51"/>
        <v>658.236428571429</v>
      </c>
      <c r="D1112">
        <v>37</v>
      </c>
      <c r="E1112" s="68">
        <f t="shared" si="52"/>
        <v>24906.2432432432</v>
      </c>
      <c r="F1112" s="69">
        <f t="shared" si="53"/>
        <v>17.7901737451737</v>
      </c>
    </row>
    <row r="1113" ht="14" customHeight="1" spans="1:6">
      <c r="A1113" t="s">
        <v>2505</v>
      </c>
      <c r="B1113" s="66">
        <v>920260</v>
      </c>
      <c r="C1113" s="67">
        <f t="shared" si="51"/>
        <v>657.328571428571</v>
      </c>
      <c r="D1113">
        <v>27</v>
      </c>
      <c r="E1113" s="68">
        <f t="shared" si="52"/>
        <v>34083.7037037037</v>
      </c>
      <c r="F1113" s="69">
        <f t="shared" si="53"/>
        <v>24.3455026455026</v>
      </c>
    </row>
    <row r="1114" ht="14" customHeight="1" spans="1:6">
      <c r="A1114" t="s">
        <v>2506</v>
      </c>
      <c r="B1114" s="66">
        <v>919647</v>
      </c>
      <c r="C1114" s="67">
        <f t="shared" si="51"/>
        <v>656.890714285714</v>
      </c>
      <c r="D1114">
        <v>36</v>
      </c>
      <c r="E1114" s="68">
        <f t="shared" si="52"/>
        <v>25545.75</v>
      </c>
      <c r="F1114" s="69">
        <f t="shared" si="53"/>
        <v>18.2469642857143</v>
      </c>
    </row>
    <row r="1115" ht="14" customHeight="1" spans="1:6">
      <c r="A1115" t="s">
        <v>2507</v>
      </c>
      <c r="B1115" s="66">
        <v>918096</v>
      </c>
      <c r="C1115" s="67">
        <f t="shared" si="51"/>
        <v>655.782857142857</v>
      </c>
      <c r="D1115">
        <v>34</v>
      </c>
      <c r="E1115" s="68">
        <f t="shared" si="52"/>
        <v>27002.8235294118</v>
      </c>
      <c r="F1115" s="69">
        <f t="shared" si="53"/>
        <v>19.287731092437</v>
      </c>
    </row>
    <row r="1116" ht="14" customHeight="1" spans="1:6">
      <c r="A1116" t="s">
        <v>2508</v>
      </c>
      <c r="B1116" s="66">
        <v>917312</v>
      </c>
      <c r="C1116" s="67">
        <f t="shared" si="51"/>
        <v>655.222857142857</v>
      </c>
      <c r="D1116">
        <v>29</v>
      </c>
      <c r="E1116" s="68">
        <f t="shared" si="52"/>
        <v>31631.4482758621</v>
      </c>
      <c r="F1116" s="69">
        <f t="shared" si="53"/>
        <v>22.5938916256158</v>
      </c>
    </row>
    <row r="1117" ht="14" customHeight="1" spans="1:6">
      <c r="A1117" t="s">
        <v>2509</v>
      </c>
      <c r="B1117" s="66">
        <v>915913</v>
      </c>
      <c r="C1117" s="67">
        <f t="shared" si="51"/>
        <v>654.223571428571</v>
      </c>
      <c r="D1117">
        <v>57</v>
      </c>
      <c r="E1117" s="68">
        <f t="shared" si="52"/>
        <v>16068.649122807</v>
      </c>
      <c r="F1117" s="69">
        <f t="shared" si="53"/>
        <v>11.4776065162907</v>
      </c>
    </row>
    <row r="1118" ht="14" customHeight="1" spans="1:6">
      <c r="A1118" t="s">
        <v>2510</v>
      </c>
      <c r="B1118" s="66">
        <v>913274</v>
      </c>
      <c r="C1118" s="67">
        <f t="shared" si="51"/>
        <v>652.338571428571</v>
      </c>
      <c r="D1118">
        <v>25</v>
      </c>
      <c r="E1118" s="68">
        <f t="shared" si="52"/>
        <v>36530.96</v>
      </c>
      <c r="F1118" s="69">
        <f t="shared" si="53"/>
        <v>26.0935428571429</v>
      </c>
    </row>
    <row r="1119" ht="14" customHeight="1" spans="1:6">
      <c r="A1119" t="s">
        <v>2511</v>
      </c>
      <c r="B1119" s="66">
        <v>912230</v>
      </c>
      <c r="C1119" s="67">
        <f t="shared" si="51"/>
        <v>651.592857142857</v>
      </c>
      <c r="D1119">
        <v>23</v>
      </c>
      <c r="E1119" s="68">
        <f t="shared" si="52"/>
        <v>39662.1739130435</v>
      </c>
      <c r="F1119" s="69">
        <f t="shared" si="53"/>
        <v>28.3301242236025</v>
      </c>
    </row>
    <row r="1120" ht="14" customHeight="1" spans="1:6">
      <c r="A1120" t="s">
        <v>2512</v>
      </c>
      <c r="B1120" s="66">
        <v>911380</v>
      </c>
      <c r="C1120" s="67">
        <f t="shared" si="51"/>
        <v>650.985714285714</v>
      </c>
      <c r="D1120">
        <v>9</v>
      </c>
      <c r="E1120" s="68">
        <f t="shared" si="52"/>
        <v>101264.444444444</v>
      </c>
      <c r="F1120" s="69">
        <f t="shared" si="53"/>
        <v>72.331746031746</v>
      </c>
    </row>
    <row r="1121" ht="14" customHeight="1" spans="1:6">
      <c r="A1121" t="s">
        <v>2513</v>
      </c>
      <c r="B1121" s="66">
        <v>905806</v>
      </c>
      <c r="C1121" s="67">
        <f t="shared" si="51"/>
        <v>647.004285714286</v>
      </c>
      <c r="D1121">
        <v>19</v>
      </c>
      <c r="E1121" s="68">
        <f t="shared" si="52"/>
        <v>47674</v>
      </c>
      <c r="F1121" s="69">
        <f t="shared" si="53"/>
        <v>34.0528571428571</v>
      </c>
    </row>
    <row r="1122" ht="14" customHeight="1" spans="1:6">
      <c r="A1122" t="s">
        <v>2514</v>
      </c>
      <c r="B1122" s="66">
        <v>904882</v>
      </c>
      <c r="C1122" s="67">
        <f t="shared" si="51"/>
        <v>646.344285714286</v>
      </c>
      <c r="D1122">
        <v>11</v>
      </c>
      <c r="E1122" s="68">
        <f t="shared" si="52"/>
        <v>82262</v>
      </c>
      <c r="F1122" s="69">
        <f t="shared" si="53"/>
        <v>58.7585714285714</v>
      </c>
    </row>
    <row r="1123" ht="14" customHeight="1" spans="1:6">
      <c r="A1123" t="s">
        <v>2515</v>
      </c>
      <c r="B1123" s="66">
        <v>903903</v>
      </c>
      <c r="C1123" s="67">
        <f t="shared" si="51"/>
        <v>645.645</v>
      </c>
      <c r="D1123">
        <v>63</v>
      </c>
      <c r="E1123" s="68">
        <f t="shared" si="52"/>
        <v>14347.6666666667</v>
      </c>
      <c r="F1123" s="69">
        <f t="shared" si="53"/>
        <v>10.2483333333333</v>
      </c>
    </row>
    <row r="1124" ht="14" customHeight="1" spans="1:6">
      <c r="A1124" t="s">
        <v>2516</v>
      </c>
      <c r="B1124" s="66">
        <v>901372</v>
      </c>
      <c r="C1124" s="67">
        <f t="shared" si="51"/>
        <v>643.837142857143</v>
      </c>
      <c r="D1124">
        <v>59</v>
      </c>
      <c r="E1124" s="68">
        <f t="shared" si="52"/>
        <v>15277.4915254237</v>
      </c>
      <c r="F1124" s="69">
        <f t="shared" si="53"/>
        <v>10.9124939467312</v>
      </c>
    </row>
    <row r="1125" ht="14" customHeight="1" spans="1:6">
      <c r="A1125" t="s">
        <v>2517</v>
      </c>
      <c r="B1125" s="66">
        <v>898185</v>
      </c>
      <c r="C1125" s="67">
        <f t="shared" si="51"/>
        <v>641.560714285714</v>
      </c>
      <c r="D1125">
        <v>29</v>
      </c>
      <c r="E1125" s="68">
        <f t="shared" si="52"/>
        <v>30971.8965517241</v>
      </c>
      <c r="F1125" s="69">
        <f t="shared" si="53"/>
        <v>22.1227832512315</v>
      </c>
    </row>
    <row r="1126" ht="14" customHeight="1" spans="1:6">
      <c r="A1126" t="s">
        <v>2518</v>
      </c>
      <c r="B1126" s="66">
        <v>897978</v>
      </c>
      <c r="C1126" s="67">
        <f t="shared" si="51"/>
        <v>641.412857142857</v>
      </c>
      <c r="D1126">
        <v>25</v>
      </c>
      <c r="E1126" s="68">
        <f t="shared" si="52"/>
        <v>35919.12</v>
      </c>
      <c r="F1126" s="69">
        <f t="shared" si="53"/>
        <v>25.6565142857143</v>
      </c>
    </row>
    <row r="1127" ht="14" customHeight="1" spans="1:6">
      <c r="A1127" t="s">
        <v>2519</v>
      </c>
      <c r="B1127" s="66">
        <v>897838</v>
      </c>
      <c r="C1127" s="67">
        <f t="shared" si="51"/>
        <v>641.312857142857</v>
      </c>
      <c r="D1127">
        <v>45</v>
      </c>
      <c r="E1127" s="68">
        <f t="shared" si="52"/>
        <v>19951.9555555556</v>
      </c>
      <c r="F1127" s="69">
        <f t="shared" si="53"/>
        <v>14.2513968253968</v>
      </c>
    </row>
    <row r="1128" ht="14" customHeight="1" spans="1:6">
      <c r="A1128" t="s">
        <v>2520</v>
      </c>
      <c r="B1128" s="66">
        <v>897565</v>
      </c>
      <c r="C1128" s="67">
        <f t="shared" si="51"/>
        <v>641.117857142857</v>
      </c>
      <c r="D1128">
        <v>34</v>
      </c>
      <c r="E1128" s="68">
        <f t="shared" si="52"/>
        <v>26398.9705882353</v>
      </c>
      <c r="F1128" s="69">
        <f t="shared" si="53"/>
        <v>18.8564075630252</v>
      </c>
    </row>
    <row r="1129" ht="14" customHeight="1" spans="1:6">
      <c r="A1129" t="s">
        <v>2521</v>
      </c>
      <c r="B1129" s="66">
        <v>895013</v>
      </c>
      <c r="C1129" s="67">
        <f t="shared" si="51"/>
        <v>639.295</v>
      </c>
      <c r="D1129">
        <v>26</v>
      </c>
      <c r="E1129" s="68">
        <f t="shared" si="52"/>
        <v>34423.5769230769</v>
      </c>
      <c r="F1129" s="69">
        <f t="shared" si="53"/>
        <v>24.5882692307692</v>
      </c>
    </row>
    <row r="1130" ht="14" customHeight="1" spans="1:6">
      <c r="A1130" t="s">
        <v>2522</v>
      </c>
      <c r="B1130" s="66">
        <v>893153</v>
      </c>
      <c r="C1130" s="67">
        <f t="shared" si="51"/>
        <v>637.966428571429</v>
      </c>
      <c r="D1130">
        <v>29</v>
      </c>
      <c r="E1130" s="68">
        <f t="shared" si="52"/>
        <v>30798.3793103448</v>
      </c>
      <c r="F1130" s="69">
        <f t="shared" si="53"/>
        <v>21.998842364532</v>
      </c>
    </row>
    <row r="1131" ht="14" customHeight="1" spans="1:6">
      <c r="A1131" t="s">
        <v>2523</v>
      </c>
      <c r="B1131" s="66">
        <v>891564</v>
      </c>
      <c r="C1131" s="67">
        <f t="shared" si="51"/>
        <v>636.831428571429</v>
      </c>
      <c r="D1131">
        <v>29</v>
      </c>
      <c r="E1131" s="68">
        <f t="shared" si="52"/>
        <v>30743.5862068966</v>
      </c>
      <c r="F1131" s="69">
        <f t="shared" si="53"/>
        <v>21.9597044334975</v>
      </c>
    </row>
    <row r="1132" ht="14" customHeight="1" spans="1:6">
      <c r="A1132" t="s">
        <v>2524</v>
      </c>
      <c r="B1132" s="66">
        <v>891299</v>
      </c>
      <c r="C1132" s="67">
        <f t="shared" si="51"/>
        <v>636.642142857143</v>
      </c>
      <c r="D1132">
        <v>29</v>
      </c>
      <c r="E1132" s="68">
        <f t="shared" si="52"/>
        <v>30734.4482758621</v>
      </c>
      <c r="F1132" s="69">
        <f t="shared" si="53"/>
        <v>21.9531773399015</v>
      </c>
    </row>
    <row r="1133" ht="14" customHeight="1" spans="1:6">
      <c r="A1133" t="s">
        <v>2525</v>
      </c>
      <c r="B1133" s="66">
        <v>890969</v>
      </c>
      <c r="C1133" s="67">
        <f t="shared" si="51"/>
        <v>636.406428571429</v>
      </c>
      <c r="D1133">
        <v>48</v>
      </c>
      <c r="E1133" s="68">
        <f t="shared" si="52"/>
        <v>18561.8541666667</v>
      </c>
      <c r="F1133" s="69">
        <f t="shared" si="53"/>
        <v>13.2584672619048</v>
      </c>
    </row>
    <row r="1134" ht="14" customHeight="1" spans="1:6">
      <c r="A1134" t="s">
        <v>2526</v>
      </c>
      <c r="B1134" s="66">
        <v>890338</v>
      </c>
      <c r="C1134" s="67">
        <f t="shared" si="51"/>
        <v>635.955714285714</v>
      </c>
      <c r="D1134">
        <v>28</v>
      </c>
      <c r="E1134" s="68">
        <f t="shared" si="52"/>
        <v>31797.7857142857</v>
      </c>
      <c r="F1134" s="69">
        <f t="shared" si="53"/>
        <v>22.7127040816327</v>
      </c>
    </row>
    <row r="1135" ht="14" customHeight="1" spans="1:6">
      <c r="A1135" t="s">
        <v>2527</v>
      </c>
      <c r="B1135" s="66">
        <v>890019</v>
      </c>
      <c r="C1135" s="67">
        <f t="shared" si="51"/>
        <v>635.727857142857</v>
      </c>
      <c r="D1135">
        <v>18</v>
      </c>
      <c r="E1135" s="68">
        <f t="shared" si="52"/>
        <v>49445.5</v>
      </c>
      <c r="F1135" s="69">
        <f t="shared" si="53"/>
        <v>35.3182142857143</v>
      </c>
    </row>
    <row r="1136" ht="14" customHeight="1" spans="1:6">
      <c r="A1136" t="s">
        <v>2528</v>
      </c>
      <c r="B1136" s="66">
        <v>888725</v>
      </c>
      <c r="C1136" s="67">
        <f t="shared" si="51"/>
        <v>634.803571428571</v>
      </c>
      <c r="D1136">
        <v>36</v>
      </c>
      <c r="E1136" s="68">
        <f t="shared" si="52"/>
        <v>24686.8055555556</v>
      </c>
      <c r="F1136" s="69">
        <f t="shared" si="53"/>
        <v>17.6334325396825</v>
      </c>
    </row>
    <row r="1137" ht="14" customHeight="1" spans="1:6">
      <c r="A1137" t="s">
        <v>2529</v>
      </c>
      <c r="B1137" s="66">
        <v>887878</v>
      </c>
      <c r="C1137" s="67">
        <f t="shared" si="51"/>
        <v>634.198571428571</v>
      </c>
      <c r="D1137">
        <v>44</v>
      </c>
      <c r="E1137" s="68">
        <f t="shared" si="52"/>
        <v>20179.0454545455</v>
      </c>
      <c r="F1137" s="69">
        <f t="shared" si="53"/>
        <v>14.4136038961039</v>
      </c>
    </row>
    <row r="1138" ht="14" customHeight="1" spans="1:6">
      <c r="A1138" t="s">
        <v>2530</v>
      </c>
      <c r="B1138" s="66">
        <v>884537</v>
      </c>
      <c r="C1138" s="67">
        <f t="shared" si="51"/>
        <v>631.812142857143</v>
      </c>
      <c r="D1138">
        <v>32</v>
      </c>
      <c r="E1138" s="68">
        <f t="shared" si="52"/>
        <v>27641.78125</v>
      </c>
      <c r="F1138" s="69">
        <f t="shared" si="53"/>
        <v>19.7441294642857</v>
      </c>
    </row>
    <row r="1139" ht="14" customHeight="1" spans="1:6">
      <c r="A1139" t="s">
        <v>2531</v>
      </c>
      <c r="B1139" s="66">
        <v>883882</v>
      </c>
      <c r="C1139" s="67">
        <f t="shared" si="51"/>
        <v>631.344285714286</v>
      </c>
      <c r="D1139">
        <v>38</v>
      </c>
      <c r="E1139" s="68">
        <f t="shared" si="52"/>
        <v>23260.0526315789</v>
      </c>
      <c r="F1139" s="69">
        <f t="shared" si="53"/>
        <v>16.6143233082707</v>
      </c>
    </row>
    <row r="1140" ht="14" customHeight="1" spans="1:6">
      <c r="A1140" t="s">
        <v>2532</v>
      </c>
      <c r="B1140" s="66">
        <v>880763</v>
      </c>
      <c r="C1140" s="67">
        <f t="shared" si="51"/>
        <v>629.116428571429</v>
      </c>
      <c r="D1140">
        <v>33</v>
      </c>
      <c r="E1140" s="68">
        <f t="shared" si="52"/>
        <v>26689.7878787879</v>
      </c>
      <c r="F1140" s="69">
        <f t="shared" si="53"/>
        <v>19.0641341991342</v>
      </c>
    </row>
    <row r="1141" ht="14" customHeight="1" spans="1:6">
      <c r="A1141" t="s">
        <v>2533</v>
      </c>
      <c r="B1141" s="66">
        <v>876897</v>
      </c>
      <c r="C1141" s="67">
        <f t="shared" si="51"/>
        <v>626.355</v>
      </c>
      <c r="D1141">
        <v>39</v>
      </c>
      <c r="E1141" s="68">
        <f t="shared" si="52"/>
        <v>22484.5384615385</v>
      </c>
      <c r="F1141" s="69">
        <f t="shared" si="53"/>
        <v>16.0603846153846</v>
      </c>
    </row>
    <row r="1142" ht="14" customHeight="1" spans="1:6">
      <c r="A1142" t="s">
        <v>2534</v>
      </c>
      <c r="B1142" s="66">
        <v>874401</v>
      </c>
      <c r="C1142" s="67">
        <f t="shared" si="51"/>
        <v>624.572142857143</v>
      </c>
      <c r="D1142">
        <v>26</v>
      </c>
      <c r="E1142" s="68">
        <f t="shared" si="52"/>
        <v>33630.8076923077</v>
      </c>
      <c r="F1142" s="69">
        <f t="shared" si="53"/>
        <v>24.0220054945055</v>
      </c>
    </row>
    <row r="1143" ht="14" customHeight="1" spans="1:6">
      <c r="A1143" t="s">
        <v>2535</v>
      </c>
      <c r="B1143" s="66">
        <v>871997</v>
      </c>
      <c r="C1143" s="67">
        <f t="shared" si="51"/>
        <v>622.855</v>
      </c>
      <c r="D1143">
        <v>22</v>
      </c>
      <c r="E1143" s="68">
        <f t="shared" si="52"/>
        <v>39636.2272727273</v>
      </c>
      <c r="F1143" s="69">
        <f t="shared" si="53"/>
        <v>28.3115909090909</v>
      </c>
    </row>
    <row r="1144" ht="14" customHeight="1" spans="1:6">
      <c r="A1144" t="s">
        <v>2536</v>
      </c>
      <c r="B1144" s="66">
        <v>870424</v>
      </c>
      <c r="C1144" s="67">
        <f t="shared" si="51"/>
        <v>621.731428571429</v>
      </c>
      <c r="D1144">
        <v>28</v>
      </c>
      <c r="E1144" s="68">
        <f t="shared" si="52"/>
        <v>31086.5714285714</v>
      </c>
      <c r="F1144" s="69">
        <f t="shared" si="53"/>
        <v>22.204693877551</v>
      </c>
    </row>
    <row r="1145" ht="14" customHeight="1" spans="1:6">
      <c r="A1145" t="s">
        <v>2537</v>
      </c>
      <c r="B1145" s="66">
        <v>869441</v>
      </c>
      <c r="C1145" s="67">
        <f t="shared" si="51"/>
        <v>621.029285714286</v>
      </c>
      <c r="D1145">
        <v>27</v>
      </c>
      <c r="E1145" s="68">
        <f t="shared" si="52"/>
        <v>32201.5185185185</v>
      </c>
      <c r="F1145" s="69">
        <f t="shared" si="53"/>
        <v>23.0010846560847</v>
      </c>
    </row>
    <row r="1146" ht="14" customHeight="1" spans="1:6">
      <c r="A1146" t="s">
        <v>2538</v>
      </c>
      <c r="B1146" s="66">
        <v>869147</v>
      </c>
      <c r="C1146" s="67">
        <f t="shared" si="51"/>
        <v>620.819285714286</v>
      </c>
      <c r="D1146">
        <v>48</v>
      </c>
      <c r="E1146" s="68">
        <f t="shared" si="52"/>
        <v>18107.2291666667</v>
      </c>
      <c r="F1146" s="69">
        <f t="shared" si="53"/>
        <v>12.9337351190476</v>
      </c>
    </row>
    <row r="1147" ht="14" customHeight="1" spans="1:6">
      <c r="A1147" t="s">
        <v>2539</v>
      </c>
      <c r="B1147" s="66">
        <v>868488</v>
      </c>
      <c r="C1147" s="67">
        <f t="shared" si="51"/>
        <v>620.348571428571</v>
      </c>
      <c r="D1147">
        <v>30</v>
      </c>
      <c r="E1147" s="68">
        <f t="shared" si="52"/>
        <v>28949.6</v>
      </c>
      <c r="F1147" s="69">
        <f t="shared" si="53"/>
        <v>20.6782857142857</v>
      </c>
    </row>
    <row r="1148" ht="14" customHeight="1" spans="1:6">
      <c r="A1148" t="s">
        <v>2540</v>
      </c>
      <c r="B1148" s="66">
        <v>867724</v>
      </c>
      <c r="C1148" s="67">
        <f t="shared" si="51"/>
        <v>619.802857142857</v>
      </c>
      <c r="D1148">
        <v>22</v>
      </c>
      <c r="E1148" s="68">
        <f t="shared" si="52"/>
        <v>39442</v>
      </c>
      <c r="F1148" s="69">
        <f t="shared" si="53"/>
        <v>28.1728571428571</v>
      </c>
    </row>
    <row r="1149" ht="14" customHeight="1" spans="1:6">
      <c r="A1149" t="s">
        <v>2541</v>
      </c>
      <c r="B1149" s="66">
        <v>865611</v>
      </c>
      <c r="C1149" s="67">
        <f t="shared" si="51"/>
        <v>618.293571428571</v>
      </c>
      <c r="D1149">
        <v>24</v>
      </c>
      <c r="E1149" s="68">
        <f t="shared" si="52"/>
        <v>36067.125</v>
      </c>
      <c r="F1149" s="69">
        <f t="shared" si="53"/>
        <v>25.7622321428571</v>
      </c>
    </row>
    <row r="1150" ht="14" customHeight="1" spans="1:6">
      <c r="A1150" t="s">
        <v>2542</v>
      </c>
      <c r="B1150" s="66">
        <v>865262</v>
      </c>
      <c r="C1150" s="67">
        <f t="shared" si="51"/>
        <v>618.044285714286</v>
      </c>
      <c r="D1150">
        <v>24</v>
      </c>
      <c r="E1150" s="68">
        <f t="shared" si="52"/>
        <v>36052.5833333333</v>
      </c>
      <c r="F1150" s="69">
        <f t="shared" si="53"/>
        <v>25.7518452380952</v>
      </c>
    </row>
    <row r="1151" ht="14" customHeight="1" spans="1:6">
      <c r="A1151" t="s">
        <v>2543</v>
      </c>
      <c r="B1151" s="66">
        <v>865074</v>
      </c>
      <c r="C1151" s="67">
        <f t="shared" si="51"/>
        <v>617.91</v>
      </c>
      <c r="D1151">
        <v>59</v>
      </c>
      <c r="E1151" s="68">
        <f t="shared" si="52"/>
        <v>14662.2711864407</v>
      </c>
      <c r="F1151" s="69">
        <f t="shared" si="53"/>
        <v>10.4730508474576</v>
      </c>
    </row>
    <row r="1152" ht="14" customHeight="1" spans="1:6">
      <c r="A1152" t="s">
        <v>2544</v>
      </c>
      <c r="B1152" s="66">
        <v>864679</v>
      </c>
      <c r="C1152" s="67">
        <f t="shared" si="51"/>
        <v>617.627857142857</v>
      </c>
      <c r="D1152">
        <v>23</v>
      </c>
      <c r="E1152" s="68">
        <f t="shared" si="52"/>
        <v>37594.7391304348</v>
      </c>
      <c r="F1152" s="69">
        <f t="shared" si="53"/>
        <v>26.8533850931677</v>
      </c>
    </row>
    <row r="1153" ht="14" customHeight="1" spans="1:6">
      <c r="A1153" t="s">
        <v>2545</v>
      </c>
      <c r="B1153" s="66">
        <v>861253</v>
      </c>
      <c r="C1153" s="67">
        <f t="shared" si="51"/>
        <v>615.180714285714</v>
      </c>
      <c r="D1153">
        <v>30</v>
      </c>
      <c r="E1153" s="68">
        <f t="shared" si="52"/>
        <v>28708.4333333333</v>
      </c>
      <c r="F1153" s="69">
        <f t="shared" si="53"/>
        <v>20.5060238095238</v>
      </c>
    </row>
    <row r="1154" ht="14" customHeight="1" spans="1:6">
      <c r="A1154" t="s">
        <v>2546</v>
      </c>
      <c r="B1154" s="66">
        <v>860802</v>
      </c>
      <c r="C1154" s="67">
        <f t="shared" ref="C1154:C1217" si="54">B1154/1400</f>
        <v>614.858571428571</v>
      </c>
      <c r="D1154">
        <v>42</v>
      </c>
      <c r="E1154" s="68">
        <f t="shared" ref="E1154:E1217" si="55">B1154/D1154</f>
        <v>20495.2857142857</v>
      </c>
      <c r="F1154" s="69">
        <f t="shared" ref="F1154:F1217" si="56">E1154/1400</f>
        <v>14.6394897959184</v>
      </c>
    </row>
    <row r="1155" ht="14" customHeight="1" spans="1:6">
      <c r="A1155" t="s">
        <v>2547</v>
      </c>
      <c r="B1155" s="66">
        <v>859751</v>
      </c>
      <c r="C1155" s="67">
        <f t="shared" si="54"/>
        <v>614.107857142857</v>
      </c>
      <c r="D1155">
        <v>46</v>
      </c>
      <c r="E1155" s="68">
        <f t="shared" si="55"/>
        <v>18690.2391304348</v>
      </c>
      <c r="F1155" s="69">
        <f t="shared" si="56"/>
        <v>13.3501708074534</v>
      </c>
    </row>
    <row r="1156" ht="14" customHeight="1" spans="1:6">
      <c r="A1156" t="s">
        <v>2548</v>
      </c>
      <c r="B1156" s="66">
        <v>859231</v>
      </c>
      <c r="C1156" s="67">
        <f t="shared" si="54"/>
        <v>613.736428571429</v>
      </c>
      <c r="D1156">
        <v>39</v>
      </c>
      <c r="E1156" s="68">
        <f t="shared" si="55"/>
        <v>22031.5641025641</v>
      </c>
      <c r="F1156" s="69">
        <f t="shared" si="56"/>
        <v>15.7368315018315</v>
      </c>
    </row>
    <row r="1157" ht="14" customHeight="1" spans="1:6">
      <c r="A1157" t="s">
        <v>2549</v>
      </c>
      <c r="B1157" s="66">
        <v>858586</v>
      </c>
      <c r="C1157" s="67">
        <f t="shared" si="54"/>
        <v>613.275714285714</v>
      </c>
      <c r="D1157">
        <v>37</v>
      </c>
      <c r="E1157" s="68">
        <f t="shared" si="55"/>
        <v>23205.027027027</v>
      </c>
      <c r="F1157" s="69">
        <f t="shared" si="56"/>
        <v>16.5750193050193</v>
      </c>
    </row>
    <row r="1158" ht="14" customHeight="1" spans="1:6">
      <c r="A1158" t="s">
        <v>2550</v>
      </c>
      <c r="B1158" s="66">
        <v>858328</v>
      </c>
      <c r="C1158" s="67">
        <f t="shared" si="54"/>
        <v>613.091428571429</v>
      </c>
      <c r="D1158">
        <v>18</v>
      </c>
      <c r="E1158" s="68">
        <f t="shared" si="55"/>
        <v>47684.8888888889</v>
      </c>
      <c r="F1158" s="69">
        <f t="shared" si="56"/>
        <v>34.0606349206349</v>
      </c>
    </row>
    <row r="1159" ht="14" customHeight="1" spans="1:6">
      <c r="A1159" t="s">
        <v>2551</v>
      </c>
      <c r="B1159" s="66">
        <v>857238</v>
      </c>
      <c r="C1159" s="67">
        <f t="shared" si="54"/>
        <v>612.312857142857</v>
      </c>
      <c r="D1159">
        <v>25</v>
      </c>
      <c r="E1159" s="68">
        <f t="shared" si="55"/>
        <v>34289.52</v>
      </c>
      <c r="F1159" s="69">
        <f t="shared" si="56"/>
        <v>24.4925142857143</v>
      </c>
    </row>
    <row r="1160" ht="14" customHeight="1" spans="1:6">
      <c r="A1160" t="s">
        <v>2552</v>
      </c>
      <c r="B1160" s="66">
        <v>854157</v>
      </c>
      <c r="C1160" s="67">
        <f t="shared" si="54"/>
        <v>610.112142857143</v>
      </c>
      <c r="D1160">
        <v>46</v>
      </c>
      <c r="E1160" s="68">
        <f t="shared" si="55"/>
        <v>18568.6304347826</v>
      </c>
      <c r="F1160" s="69">
        <f t="shared" si="56"/>
        <v>13.2633074534161</v>
      </c>
    </row>
    <row r="1161" ht="14" customHeight="1" spans="1:6">
      <c r="A1161" t="s">
        <v>2553</v>
      </c>
      <c r="B1161" s="66">
        <v>852766</v>
      </c>
      <c r="C1161" s="67">
        <f t="shared" si="54"/>
        <v>609.118571428571</v>
      </c>
      <c r="D1161">
        <v>33</v>
      </c>
      <c r="E1161" s="68">
        <f t="shared" si="55"/>
        <v>25841.3939393939</v>
      </c>
      <c r="F1161" s="69">
        <f t="shared" si="56"/>
        <v>18.4581385281385</v>
      </c>
    </row>
    <row r="1162" ht="14" customHeight="1" spans="1:6">
      <c r="A1162" t="s">
        <v>2554</v>
      </c>
      <c r="B1162" s="66">
        <v>850755</v>
      </c>
      <c r="C1162" s="67">
        <f t="shared" si="54"/>
        <v>607.682142857143</v>
      </c>
      <c r="D1162">
        <v>33</v>
      </c>
      <c r="E1162" s="68">
        <f t="shared" si="55"/>
        <v>25780.4545454545</v>
      </c>
      <c r="F1162" s="69">
        <f t="shared" si="56"/>
        <v>18.4146103896104</v>
      </c>
    </row>
    <row r="1163" ht="14" customHeight="1" spans="1:6">
      <c r="A1163" t="s">
        <v>2555</v>
      </c>
      <c r="B1163" s="66">
        <v>849647</v>
      </c>
      <c r="C1163" s="67">
        <f t="shared" si="54"/>
        <v>606.890714285714</v>
      </c>
      <c r="D1163">
        <v>29</v>
      </c>
      <c r="E1163" s="68">
        <f t="shared" si="55"/>
        <v>29298.1724137931</v>
      </c>
      <c r="F1163" s="69">
        <f t="shared" si="56"/>
        <v>20.9272660098522</v>
      </c>
    </row>
    <row r="1164" ht="14" customHeight="1" spans="1:6">
      <c r="A1164" t="s">
        <v>2556</v>
      </c>
      <c r="B1164" s="66">
        <v>848003</v>
      </c>
      <c r="C1164" s="67">
        <f t="shared" si="54"/>
        <v>605.716428571429</v>
      </c>
      <c r="D1164">
        <v>34</v>
      </c>
      <c r="E1164" s="68">
        <f t="shared" si="55"/>
        <v>24941.2647058824</v>
      </c>
      <c r="F1164" s="69">
        <f t="shared" si="56"/>
        <v>17.8151890756303</v>
      </c>
    </row>
    <row r="1165" ht="14" customHeight="1" spans="1:6">
      <c r="A1165" t="s">
        <v>2557</v>
      </c>
      <c r="B1165" s="66">
        <v>847748</v>
      </c>
      <c r="C1165" s="67">
        <f t="shared" si="54"/>
        <v>605.534285714286</v>
      </c>
      <c r="D1165">
        <v>41</v>
      </c>
      <c r="E1165" s="68">
        <f t="shared" si="55"/>
        <v>20676.7804878049</v>
      </c>
      <c r="F1165" s="69">
        <f t="shared" si="56"/>
        <v>14.7691289198606</v>
      </c>
    </row>
    <row r="1166" ht="14" customHeight="1" spans="1:6">
      <c r="A1166" t="s">
        <v>2558</v>
      </c>
      <c r="B1166" s="66">
        <v>846852</v>
      </c>
      <c r="C1166" s="67">
        <f t="shared" si="54"/>
        <v>604.894285714286</v>
      </c>
      <c r="D1166">
        <v>18</v>
      </c>
      <c r="E1166" s="68">
        <f t="shared" si="55"/>
        <v>47047.3333333333</v>
      </c>
      <c r="F1166" s="69">
        <f t="shared" si="56"/>
        <v>33.6052380952381</v>
      </c>
    </row>
    <row r="1167" ht="14" customHeight="1" spans="1:6">
      <c r="A1167" t="s">
        <v>2559</v>
      </c>
      <c r="B1167" s="66">
        <v>845145</v>
      </c>
      <c r="C1167" s="67">
        <f t="shared" si="54"/>
        <v>603.675</v>
      </c>
      <c r="D1167">
        <v>24</v>
      </c>
      <c r="E1167" s="68">
        <f t="shared" si="55"/>
        <v>35214.375</v>
      </c>
      <c r="F1167" s="69">
        <f t="shared" si="56"/>
        <v>25.153125</v>
      </c>
    </row>
    <row r="1168" ht="14" customHeight="1" spans="1:6">
      <c r="A1168" t="s">
        <v>2560</v>
      </c>
      <c r="B1168" s="66">
        <v>845027</v>
      </c>
      <c r="C1168" s="67">
        <f t="shared" si="54"/>
        <v>603.590714285714</v>
      </c>
      <c r="D1168">
        <v>32</v>
      </c>
      <c r="E1168" s="68">
        <f t="shared" si="55"/>
        <v>26407.09375</v>
      </c>
      <c r="F1168" s="69">
        <f t="shared" si="56"/>
        <v>18.8622098214286</v>
      </c>
    </row>
    <row r="1169" ht="14" customHeight="1" spans="1:6">
      <c r="A1169" t="s">
        <v>2561</v>
      </c>
      <c r="B1169" s="66">
        <v>843108</v>
      </c>
      <c r="C1169" s="67">
        <f t="shared" si="54"/>
        <v>602.22</v>
      </c>
      <c r="D1169">
        <v>52</v>
      </c>
      <c r="E1169" s="68">
        <f t="shared" si="55"/>
        <v>16213.6153846154</v>
      </c>
      <c r="F1169" s="69">
        <f t="shared" si="56"/>
        <v>11.5811538461538</v>
      </c>
    </row>
    <row r="1170" ht="14" customHeight="1" spans="1:6">
      <c r="A1170" t="s">
        <v>2562</v>
      </c>
      <c r="B1170" s="66">
        <v>841727</v>
      </c>
      <c r="C1170" s="67">
        <f t="shared" si="54"/>
        <v>601.233571428571</v>
      </c>
      <c r="D1170">
        <v>36</v>
      </c>
      <c r="E1170" s="68">
        <f t="shared" si="55"/>
        <v>23381.3055555556</v>
      </c>
      <c r="F1170" s="69">
        <f t="shared" si="56"/>
        <v>16.7009325396825</v>
      </c>
    </row>
    <row r="1171" ht="14" customHeight="1" spans="1:6">
      <c r="A1171" t="s">
        <v>2563</v>
      </c>
      <c r="B1171" s="66">
        <v>839965</v>
      </c>
      <c r="C1171" s="67">
        <f t="shared" si="54"/>
        <v>599.975</v>
      </c>
      <c r="D1171">
        <v>25</v>
      </c>
      <c r="E1171" s="68">
        <f t="shared" si="55"/>
        <v>33598.6</v>
      </c>
      <c r="F1171" s="69">
        <f t="shared" si="56"/>
        <v>23.999</v>
      </c>
    </row>
    <row r="1172" ht="14" customHeight="1" spans="1:6">
      <c r="A1172" t="s">
        <v>2564</v>
      </c>
      <c r="B1172" s="66">
        <v>839933</v>
      </c>
      <c r="C1172" s="67">
        <f t="shared" si="54"/>
        <v>599.952142857143</v>
      </c>
      <c r="D1172">
        <v>13</v>
      </c>
      <c r="E1172" s="68">
        <f t="shared" si="55"/>
        <v>64610.2307692308</v>
      </c>
      <c r="F1172" s="69">
        <f t="shared" si="56"/>
        <v>46.1501648351648</v>
      </c>
    </row>
    <row r="1173" ht="14" customHeight="1" spans="1:6">
      <c r="A1173" t="s">
        <v>2565</v>
      </c>
      <c r="B1173" s="66">
        <v>839820</v>
      </c>
      <c r="C1173" s="67">
        <f t="shared" si="54"/>
        <v>599.871428571429</v>
      </c>
      <c r="D1173">
        <v>21</v>
      </c>
      <c r="E1173" s="68">
        <f t="shared" si="55"/>
        <v>39991.4285714286</v>
      </c>
      <c r="F1173" s="69">
        <f t="shared" si="56"/>
        <v>28.565306122449</v>
      </c>
    </row>
    <row r="1174" ht="14" customHeight="1" spans="1:6">
      <c r="A1174" t="s">
        <v>2566</v>
      </c>
      <c r="B1174" s="66">
        <v>838138</v>
      </c>
      <c r="C1174" s="67">
        <f t="shared" si="54"/>
        <v>598.67</v>
      </c>
      <c r="D1174">
        <v>46</v>
      </c>
      <c r="E1174" s="68">
        <f t="shared" si="55"/>
        <v>18220.3913043478</v>
      </c>
      <c r="F1174" s="69">
        <f t="shared" si="56"/>
        <v>13.0145652173913</v>
      </c>
    </row>
    <row r="1175" ht="14" customHeight="1" spans="1:6">
      <c r="A1175" t="s">
        <v>2567</v>
      </c>
      <c r="B1175" s="66">
        <v>837026</v>
      </c>
      <c r="C1175" s="67">
        <f t="shared" si="54"/>
        <v>597.875714285714</v>
      </c>
      <c r="D1175">
        <v>21</v>
      </c>
      <c r="E1175" s="68">
        <f t="shared" si="55"/>
        <v>39858.380952381</v>
      </c>
      <c r="F1175" s="69">
        <f t="shared" si="56"/>
        <v>28.4702721088435</v>
      </c>
    </row>
    <row r="1176" ht="14" customHeight="1" spans="1:6">
      <c r="A1176" t="s">
        <v>2568</v>
      </c>
      <c r="B1176" s="66">
        <v>836714</v>
      </c>
      <c r="C1176" s="67">
        <f t="shared" si="54"/>
        <v>597.652857142857</v>
      </c>
      <c r="D1176">
        <v>23</v>
      </c>
      <c r="E1176" s="68">
        <f t="shared" si="55"/>
        <v>36378.8695652174</v>
      </c>
      <c r="F1176" s="69">
        <f t="shared" si="56"/>
        <v>25.9849068322981</v>
      </c>
    </row>
    <row r="1177" ht="14" customHeight="1" spans="1:6">
      <c r="A1177" t="s">
        <v>2569</v>
      </c>
      <c r="B1177" s="66">
        <v>834960</v>
      </c>
      <c r="C1177" s="67">
        <f t="shared" si="54"/>
        <v>596.4</v>
      </c>
      <c r="D1177">
        <v>31</v>
      </c>
      <c r="E1177" s="68">
        <f t="shared" si="55"/>
        <v>26934.1935483871</v>
      </c>
      <c r="F1177" s="69">
        <f t="shared" si="56"/>
        <v>19.2387096774194</v>
      </c>
    </row>
    <row r="1178" ht="14" customHeight="1" spans="1:6">
      <c r="A1178" t="s">
        <v>2570</v>
      </c>
      <c r="B1178" s="66">
        <v>834198</v>
      </c>
      <c r="C1178" s="67">
        <f t="shared" si="54"/>
        <v>595.855714285714</v>
      </c>
      <c r="D1178">
        <v>45</v>
      </c>
      <c r="E1178" s="68">
        <f t="shared" si="55"/>
        <v>18537.7333333333</v>
      </c>
      <c r="F1178" s="69">
        <f t="shared" si="56"/>
        <v>13.2412380952381</v>
      </c>
    </row>
    <row r="1179" ht="14" customHeight="1" spans="1:6">
      <c r="A1179" t="s">
        <v>2571</v>
      </c>
      <c r="B1179" s="66">
        <v>834044</v>
      </c>
      <c r="C1179" s="67">
        <f t="shared" si="54"/>
        <v>595.745714285714</v>
      </c>
      <c r="D1179">
        <v>32</v>
      </c>
      <c r="E1179" s="68">
        <f t="shared" si="55"/>
        <v>26063.875</v>
      </c>
      <c r="F1179" s="69">
        <f t="shared" si="56"/>
        <v>18.6170535714286</v>
      </c>
    </row>
    <row r="1180" ht="14" customHeight="1" spans="1:6">
      <c r="A1180" t="s">
        <v>2572</v>
      </c>
      <c r="B1180" s="66">
        <v>832431</v>
      </c>
      <c r="C1180" s="67">
        <f t="shared" si="54"/>
        <v>594.593571428571</v>
      </c>
      <c r="D1180">
        <v>24</v>
      </c>
      <c r="E1180" s="68">
        <f t="shared" si="55"/>
        <v>34684.625</v>
      </c>
      <c r="F1180" s="69">
        <f t="shared" si="56"/>
        <v>24.7747321428571</v>
      </c>
    </row>
    <row r="1181" ht="14" customHeight="1" spans="1:6">
      <c r="A1181" t="s">
        <v>2573</v>
      </c>
      <c r="B1181" s="66">
        <v>831828</v>
      </c>
      <c r="C1181" s="67">
        <f t="shared" si="54"/>
        <v>594.162857142857</v>
      </c>
      <c r="D1181">
        <v>37</v>
      </c>
      <c r="E1181" s="68">
        <f t="shared" si="55"/>
        <v>22481.8378378378</v>
      </c>
      <c r="F1181" s="69">
        <f t="shared" si="56"/>
        <v>16.0584555984556</v>
      </c>
    </row>
    <row r="1182" ht="14" customHeight="1" spans="1:6">
      <c r="A1182" t="s">
        <v>2574</v>
      </c>
      <c r="B1182" s="66">
        <v>830419</v>
      </c>
      <c r="C1182" s="67">
        <f t="shared" si="54"/>
        <v>593.156428571429</v>
      </c>
      <c r="D1182">
        <v>20</v>
      </c>
      <c r="E1182" s="68">
        <f t="shared" si="55"/>
        <v>41520.95</v>
      </c>
      <c r="F1182" s="69">
        <f t="shared" si="56"/>
        <v>29.6578214285714</v>
      </c>
    </row>
    <row r="1183" ht="14" customHeight="1" spans="1:6">
      <c r="A1183" t="s">
        <v>2575</v>
      </c>
      <c r="B1183" s="66">
        <v>830213</v>
      </c>
      <c r="C1183" s="67">
        <f t="shared" si="54"/>
        <v>593.009285714286</v>
      </c>
      <c r="D1183">
        <v>34</v>
      </c>
      <c r="E1183" s="68">
        <f t="shared" si="55"/>
        <v>24418.0294117647</v>
      </c>
      <c r="F1183" s="69">
        <f t="shared" si="56"/>
        <v>17.4414495798319</v>
      </c>
    </row>
    <row r="1184" ht="14" customHeight="1" spans="1:6">
      <c r="A1184" t="s">
        <v>2576</v>
      </c>
      <c r="B1184" s="66">
        <v>830048</v>
      </c>
      <c r="C1184" s="67">
        <f t="shared" si="54"/>
        <v>592.891428571429</v>
      </c>
      <c r="D1184">
        <v>19</v>
      </c>
      <c r="E1184" s="68">
        <f t="shared" si="55"/>
        <v>43686.7368421053</v>
      </c>
      <c r="F1184" s="69">
        <f t="shared" si="56"/>
        <v>31.2048120300752</v>
      </c>
    </row>
    <row r="1185" ht="14" customHeight="1" spans="1:6">
      <c r="A1185" t="s">
        <v>2577</v>
      </c>
      <c r="B1185" s="66">
        <v>829834</v>
      </c>
      <c r="C1185" s="67">
        <f t="shared" si="54"/>
        <v>592.738571428571</v>
      </c>
      <c r="D1185">
        <v>19</v>
      </c>
      <c r="E1185" s="68">
        <f t="shared" si="55"/>
        <v>43675.4736842105</v>
      </c>
      <c r="F1185" s="69">
        <f t="shared" si="56"/>
        <v>31.1967669172932</v>
      </c>
    </row>
    <row r="1186" ht="14" customHeight="1" spans="1:6">
      <c r="A1186" t="s">
        <v>2578</v>
      </c>
      <c r="B1186" s="66">
        <v>825314</v>
      </c>
      <c r="C1186" s="67">
        <f t="shared" si="54"/>
        <v>589.51</v>
      </c>
      <c r="D1186">
        <v>14</v>
      </c>
      <c r="E1186" s="68">
        <f t="shared" si="55"/>
        <v>58951</v>
      </c>
      <c r="F1186" s="69">
        <f t="shared" si="56"/>
        <v>42.1078571428571</v>
      </c>
    </row>
    <row r="1187" ht="14" customHeight="1" spans="1:6">
      <c r="A1187" t="s">
        <v>2579</v>
      </c>
      <c r="B1187" s="66">
        <v>825172</v>
      </c>
      <c r="C1187" s="67">
        <f t="shared" si="54"/>
        <v>589.408571428571</v>
      </c>
      <c r="D1187">
        <v>35</v>
      </c>
      <c r="E1187" s="68">
        <f t="shared" si="55"/>
        <v>23576.3428571429</v>
      </c>
      <c r="F1187" s="69">
        <f t="shared" si="56"/>
        <v>16.8402448979592</v>
      </c>
    </row>
    <row r="1188" ht="14" customHeight="1" spans="1:6">
      <c r="A1188" t="s">
        <v>2580</v>
      </c>
      <c r="B1188" s="66">
        <v>824094</v>
      </c>
      <c r="C1188" s="67">
        <f t="shared" si="54"/>
        <v>588.638571428571</v>
      </c>
      <c r="D1188">
        <v>31</v>
      </c>
      <c r="E1188" s="68">
        <f t="shared" si="55"/>
        <v>26583.6774193548</v>
      </c>
      <c r="F1188" s="69">
        <f t="shared" si="56"/>
        <v>18.9883410138249</v>
      </c>
    </row>
    <row r="1189" ht="14" customHeight="1" spans="1:6">
      <c r="A1189" t="s">
        <v>2581</v>
      </c>
      <c r="B1189" s="66">
        <v>823893</v>
      </c>
      <c r="C1189" s="67">
        <f t="shared" si="54"/>
        <v>588.495</v>
      </c>
      <c r="D1189">
        <v>36</v>
      </c>
      <c r="E1189" s="68">
        <f t="shared" si="55"/>
        <v>22885.9166666667</v>
      </c>
      <c r="F1189" s="69">
        <f t="shared" si="56"/>
        <v>16.3470833333333</v>
      </c>
    </row>
    <row r="1190" ht="14" customHeight="1" spans="1:6">
      <c r="A1190" t="s">
        <v>2582</v>
      </c>
      <c r="B1190" s="66">
        <v>823516</v>
      </c>
      <c r="C1190" s="67">
        <f t="shared" si="54"/>
        <v>588.225714285714</v>
      </c>
      <c r="D1190">
        <v>35</v>
      </c>
      <c r="E1190" s="68">
        <f t="shared" si="55"/>
        <v>23529.0285714286</v>
      </c>
      <c r="F1190" s="69">
        <f t="shared" si="56"/>
        <v>16.8064489795918</v>
      </c>
    </row>
    <row r="1191" ht="14" customHeight="1" spans="1:6">
      <c r="A1191" t="s">
        <v>2583</v>
      </c>
      <c r="B1191" s="66">
        <v>823423</v>
      </c>
      <c r="C1191" s="67">
        <f t="shared" si="54"/>
        <v>588.159285714286</v>
      </c>
      <c r="D1191">
        <v>33</v>
      </c>
      <c r="E1191" s="68">
        <f t="shared" si="55"/>
        <v>24952.2121212121</v>
      </c>
      <c r="F1191" s="69">
        <f t="shared" si="56"/>
        <v>17.8230086580087</v>
      </c>
    </row>
    <row r="1192" ht="14" customHeight="1" spans="1:6">
      <c r="A1192" t="s">
        <v>2584</v>
      </c>
      <c r="B1192" s="66">
        <v>822884</v>
      </c>
      <c r="C1192" s="67">
        <f t="shared" si="54"/>
        <v>587.774285714286</v>
      </c>
      <c r="D1192">
        <v>18</v>
      </c>
      <c r="E1192" s="68">
        <f t="shared" si="55"/>
        <v>45715.7777777778</v>
      </c>
      <c r="F1192" s="69">
        <f t="shared" si="56"/>
        <v>32.654126984127</v>
      </c>
    </row>
    <row r="1193" ht="14" customHeight="1" spans="1:6">
      <c r="A1193" t="s">
        <v>2585</v>
      </c>
      <c r="B1193" s="66">
        <v>822275</v>
      </c>
      <c r="C1193" s="67">
        <f t="shared" si="54"/>
        <v>587.339285714286</v>
      </c>
      <c r="D1193">
        <v>23</v>
      </c>
      <c r="E1193" s="68">
        <f t="shared" si="55"/>
        <v>35751.0869565217</v>
      </c>
      <c r="F1193" s="69">
        <f t="shared" si="56"/>
        <v>25.5364906832298</v>
      </c>
    </row>
    <row r="1194" ht="14" customHeight="1" spans="1:6">
      <c r="A1194" t="s">
        <v>2586</v>
      </c>
      <c r="B1194" s="66">
        <v>821747</v>
      </c>
      <c r="C1194" s="67">
        <f t="shared" si="54"/>
        <v>586.962142857143</v>
      </c>
      <c r="D1194">
        <v>24</v>
      </c>
      <c r="E1194" s="68">
        <f t="shared" si="55"/>
        <v>34239.4583333333</v>
      </c>
      <c r="F1194" s="69">
        <f t="shared" si="56"/>
        <v>24.456755952381</v>
      </c>
    </row>
    <row r="1195" ht="14" customHeight="1" spans="1:6">
      <c r="A1195" t="s">
        <v>2587</v>
      </c>
      <c r="B1195" s="66">
        <v>820361</v>
      </c>
      <c r="C1195" s="67">
        <f t="shared" si="54"/>
        <v>585.972142857143</v>
      </c>
      <c r="D1195">
        <v>24</v>
      </c>
      <c r="E1195" s="68">
        <f t="shared" si="55"/>
        <v>34181.7083333333</v>
      </c>
      <c r="F1195" s="69">
        <f t="shared" si="56"/>
        <v>24.415505952381</v>
      </c>
    </row>
    <row r="1196" ht="14" customHeight="1" spans="1:6">
      <c r="A1196" t="s">
        <v>2588</v>
      </c>
      <c r="B1196" s="66">
        <v>818397</v>
      </c>
      <c r="C1196" s="67">
        <f t="shared" si="54"/>
        <v>584.569285714286</v>
      </c>
      <c r="D1196">
        <v>37</v>
      </c>
      <c r="E1196" s="68">
        <f t="shared" si="55"/>
        <v>22118.8378378378</v>
      </c>
      <c r="F1196" s="69">
        <f t="shared" si="56"/>
        <v>15.7991698841699</v>
      </c>
    </row>
    <row r="1197" ht="14" customHeight="1" spans="1:6">
      <c r="A1197" t="s">
        <v>2589</v>
      </c>
      <c r="B1197" s="66">
        <v>818069</v>
      </c>
      <c r="C1197" s="67">
        <f t="shared" si="54"/>
        <v>584.335</v>
      </c>
      <c r="D1197">
        <v>45</v>
      </c>
      <c r="E1197" s="68">
        <f t="shared" si="55"/>
        <v>18179.3111111111</v>
      </c>
      <c r="F1197" s="69">
        <f t="shared" si="56"/>
        <v>12.9852222222222</v>
      </c>
    </row>
    <row r="1198" ht="14" customHeight="1" spans="1:6">
      <c r="A1198" t="s">
        <v>2590</v>
      </c>
      <c r="B1198" s="66">
        <v>817072</v>
      </c>
      <c r="C1198" s="67">
        <f t="shared" si="54"/>
        <v>583.622857142857</v>
      </c>
      <c r="D1198">
        <v>32</v>
      </c>
      <c r="E1198" s="68">
        <f t="shared" si="55"/>
        <v>25533.5</v>
      </c>
      <c r="F1198" s="69">
        <f t="shared" si="56"/>
        <v>18.2382142857143</v>
      </c>
    </row>
    <row r="1199" ht="14" customHeight="1" spans="1:6">
      <c r="A1199" t="s">
        <v>2591</v>
      </c>
      <c r="B1199" s="66">
        <v>816701</v>
      </c>
      <c r="C1199" s="67">
        <f t="shared" si="54"/>
        <v>583.357857142857</v>
      </c>
      <c r="D1199">
        <v>14</v>
      </c>
      <c r="E1199" s="68">
        <f t="shared" si="55"/>
        <v>58335.7857142857</v>
      </c>
      <c r="F1199" s="69">
        <f t="shared" si="56"/>
        <v>41.6684183673469</v>
      </c>
    </row>
    <row r="1200" ht="14" customHeight="1" spans="1:6">
      <c r="A1200" t="s">
        <v>2592</v>
      </c>
      <c r="B1200" s="66">
        <v>815483</v>
      </c>
      <c r="C1200" s="67">
        <f t="shared" si="54"/>
        <v>582.487857142857</v>
      </c>
      <c r="D1200">
        <v>22</v>
      </c>
      <c r="E1200" s="68">
        <f t="shared" si="55"/>
        <v>37067.4090909091</v>
      </c>
      <c r="F1200" s="69">
        <f t="shared" si="56"/>
        <v>26.4767207792208</v>
      </c>
    </row>
    <row r="1201" ht="14" customHeight="1" spans="1:6">
      <c r="A1201" t="s">
        <v>2593</v>
      </c>
      <c r="B1201" s="66">
        <v>814149</v>
      </c>
      <c r="C1201" s="67">
        <f t="shared" si="54"/>
        <v>581.535</v>
      </c>
      <c r="D1201">
        <v>10</v>
      </c>
      <c r="E1201" s="68">
        <f t="shared" si="55"/>
        <v>81414.9</v>
      </c>
      <c r="F1201" s="69">
        <f t="shared" si="56"/>
        <v>58.1535</v>
      </c>
    </row>
    <row r="1202" ht="14" customHeight="1" spans="1:6">
      <c r="A1202" t="s">
        <v>2594</v>
      </c>
      <c r="B1202" s="66">
        <v>813589</v>
      </c>
      <c r="C1202" s="67">
        <f t="shared" si="54"/>
        <v>581.135</v>
      </c>
      <c r="D1202">
        <v>28</v>
      </c>
      <c r="E1202" s="68">
        <f t="shared" si="55"/>
        <v>29056.75</v>
      </c>
      <c r="F1202" s="69">
        <f t="shared" si="56"/>
        <v>20.7548214285714</v>
      </c>
    </row>
    <row r="1203" ht="14" customHeight="1" spans="1:6">
      <c r="A1203" t="s">
        <v>2595</v>
      </c>
      <c r="B1203" s="66">
        <v>812832</v>
      </c>
      <c r="C1203" s="67">
        <f t="shared" si="54"/>
        <v>580.594285714286</v>
      </c>
      <c r="D1203">
        <v>29</v>
      </c>
      <c r="E1203" s="68">
        <f t="shared" si="55"/>
        <v>28028.6896551724</v>
      </c>
      <c r="F1203" s="69">
        <f t="shared" si="56"/>
        <v>20.0204926108374</v>
      </c>
    </row>
    <row r="1204" ht="14" customHeight="1" spans="1:6">
      <c r="A1204" t="s">
        <v>2596</v>
      </c>
      <c r="B1204" s="66">
        <v>812243</v>
      </c>
      <c r="C1204" s="67">
        <f t="shared" si="54"/>
        <v>580.173571428571</v>
      </c>
      <c r="D1204">
        <v>37</v>
      </c>
      <c r="E1204" s="68">
        <f t="shared" si="55"/>
        <v>21952.5135135135</v>
      </c>
      <c r="F1204" s="69">
        <f t="shared" si="56"/>
        <v>15.6803667953668</v>
      </c>
    </row>
    <row r="1205" ht="14" customHeight="1" spans="1:6">
      <c r="A1205" t="s">
        <v>2597</v>
      </c>
      <c r="B1205" s="66">
        <v>810283</v>
      </c>
      <c r="C1205" s="67">
        <f t="shared" si="54"/>
        <v>578.773571428571</v>
      </c>
      <c r="D1205">
        <v>33</v>
      </c>
      <c r="E1205" s="68">
        <f t="shared" si="55"/>
        <v>24554.0303030303</v>
      </c>
      <c r="F1205" s="69">
        <f t="shared" si="56"/>
        <v>17.5385930735931</v>
      </c>
    </row>
    <row r="1206" ht="14" customHeight="1" spans="1:6">
      <c r="A1206" t="s">
        <v>2598</v>
      </c>
      <c r="B1206" s="66">
        <v>809435</v>
      </c>
      <c r="C1206" s="67">
        <f t="shared" si="54"/>
        <v>578.167857142857</v>
      </c>
      <c r="D1206">
        <v>35</v>
      </c>
      <c r="E1206" s="68">
        <f t="shared" si="55"/>
        <v>23126.7142857143</v>
      </c>
      <c r="F1206" s="69">
        <f t="shared" si="56"/>
        <v>16.5190816326531</v>
      </c>
    </row>
    <row r="1207" ht="14" customHeight="1" spans="1:6">
      <c r="A1207" t="s">
        <v>2599</v>
      </c>
      <c r="B1207" s="66">
        <v>805449</v>
      </c>
      <c r="C1207" s="67">
        <f t="shared" si="54"/>
        <v>575.320714285714</v>
      </c>
      <c r="D1207">
        <v>20</v>
      </c>
      <c r="E1207" s="68">
        <f t="shared" si="55"/>
        <v>40272.45</v>
      </c>
      <c r="F1207" s="69">
        <f t="shared" si="56"/>
        <v>28.7660357142857</v>
      </c>
    </row>
    <row r="1208" ht="14" customHeight="1" spans="1:6">
      <c r="A1208" t="s">
        <v>2600</v>
      </c>
      <c r="B1208" s="66">
        <v>804818</v>
      </c>
      <c r="C1208" s="67">
        <f t="shared" si="54"/>
        <v>574.87</v>
      </c>
      <c r="D1208">
        <v>23</v>
      </c>
      <c r="E1208" s="68">
        <f t="shared" si="55"/>
        <v>34992.0869565217</v>
      </c>
      <c r="F1208" s="69">
        <f t="shared" si="56"/>
        <v>24.994347826087</v>
      </c>
    </row>
    <row r="1209" ht="14" customHeight="1" spans="1:6">
      <c r="A1209" t="s">
        <v>2601</v>
      </c>
      <c r="B1209" s="66">
        <v>804333</v>
      </c>
      <c r="C1209" s="67">
        <f t="shared" si="54"/>
        <v>574.523571428571</v>
      </c>
      <c r="D1209">
        <v>39</v>
      </c>
      <c r="E1209" s="68">
        <f t="shared" si="55"/>
        <v>20623.9230769231</v>
      </c>
      <c r="F1209" s="69">
        <f t="shared" si="56"/>
        <v>14.7313736263736</v>
      </c>
    </row>
    <row r="1210" ht="14" customHeight="1" spans="1:6">
      <c r="A1210" t="s">
        <v>2602</v>
      </c>
      <c r="B1210" s="66">
        <v>803645</v>
      </c>
      <c r="C1210" s="67">
        <f t="shared" si="54"/>
        <v>574.032142857143</v>
      </c>
      <c r="D1210">
        <v>17</v>
      </c>
      <c r="E1210" s="68">
        <f t="shared" si="55"/>
        <v>47273.2352941177</v>
      </c>
      <c r="F1210" s="69">
        <f t="shared" si="56"/>
        <v>33.7665966386555</v>
      </c>
    </row>
    <row r="1211" ht="14" customHeight="1" spans="1:6">
      <c r="A1211" t="s">
        <v>2603</v>
      </c>
      <c r="B1211" s="66">
        <v>803006</v>
      </c>
      <c r="C1211" s="67">
        <f t="shared" si="54"/>
        <v>573.575714285714</v>
      </c>
      <c r="D1211">
        <v>25</v>
      </c>
      <c r="E1211" s="68">
        <f t="shared" si="55"/>
        <v>32120.24</v>
      </c>
      <c r="F1211" s="69">
        <f t="shared" si="56"/>
        <v>22.9430285714286</v>
      </c>
    </row>
    <row r="1212" ht="14" customHeight="1" spans="1:6">
      <c r="A1212" t="s">
        <v>2604</v>
      </c>
      <c r="B1212" s="66">
        <v>802811</v>
      </c>
      <c r="C1212" s="67">
        <f t="shared" si="54"/>
        <v>573.436428571429</v>
      </c>
      <c r="D1212">
        <v>31</v>
      </c>
      <c r="E1212" s="68">
        <f t="shared" si="55"/>
        <v>25897.1290322581</v>
      </c>
      <c r="F1212" s="69">
        <f t="shared" si="56"/>
        <v>18.4979493087558</v>
      </c>
    </row>
    <row r="1213" ht="14" customHeight="1" spans="1:6">
      <c r="A1213" t="s">
        <v>2605</v>
      </c>
      <c r="B1213" s="66">
        <v>801245</v>
      </c>
      <c r="C1213" s="67">
        <f t="shared" si="54"/>
        <v>572.317857142857</v>
      </c>
      <c r="D1213">
        <v>36</v>
      </c>
      <c r="E1213" s="68">
        <f t="shared" si="55"/>
        <v>22256.8055555556</v>
      </c>
      <c r="F1213" s="69">
        <f t="shared" si="56"/>
        <v>15.8977182539683</v>
      </c>
    </row>
    <row r="1214" ht="14" customHeight="1" spans="1:6">
      <c r="A1214" t="s">
        <v>2606</v>
      </c>
      <c r="B1214" s="66">
        <v>801213</v>
      </c>
      <c r="C1214" s="67">
        <f t="shared" si="54"/>
        <v>572.295</v>
      </c>
      <c r="D1214">
        <v>19</v>
      </c>
      <c r="E1214" s="68">
        <f t="shared" si="55"/>
        <v>42169.1052631579</v>
      </c>
      <c r="F1214" s="69">
        <f t="shared" si="56"/>
        <v>30.1207894736842</v>
      </c>
    </row>
    <row r="1215" ht="14" customHeight="1" spans="1:6">
      <c r="A1215" t="s">
        <v>2607</v>
      </c>
      <c r="B1215" s="66">
        <v>800619</v>
      </c>
      <c r="C1215" s="67">
        <f t="shared" si="54"/>
        <v>571.870714285714</v>
      </c>
      <c r="D1215">
        <v>37</v>
      </c>
      <c r="E1215" s="68">
        <f t="shared" si="55"/>
        <v>21638.3513513513</v>
      </c>
      <c r="F1215" s="69">
        <f t="shared" si="56"/>
        <v>15.4559652509652</v>
      </c>
    </row>
    <row r="1216" ht="14" customHeight="1" spans="1:6">
      <c r="A1216" t="s">
        <v>2608</v>
      </c>
      <c r="B1216" s="66">
        <v>798786</v>
      </c>
      <c r="C1216" s="67">
        <f t="shared" si="54"/>
        <v>570.561428571429</v>
      </c>
      <c r="D1216">
        <v>39</v>
      </c>
      <c r="E1216" s="68">
        <f t="shared" si="55"/>
        <v>20481.6923076923</v>
      </c>
      <c r="F1216" s="69">
        <f t="shared" si="56"/>
        <v>14.6297802197802</v>
      </c>
    </row>
    <row r="1217" ht="14" customHeight="1" spans="1:6">
      <c r="A1217" t="s">
        <v>2609</v>
      </c>
      <c r="B1217" s="66">
        <v>798376</v>
      </c>
      <c r="C1217" s="67">
        <f t="shared" si="54"/>
        <v>570.268571428571</v>
      </c>
      <c r="D1217">
        <v>34</v>
      </c>
      <c r="E1217" s="68">
        <f t="shared" si="55"/>
        <v>23481.6470588235</v>
      </c>
      <c r="F1217" s="69">
        <f t="shared" si="56"/>
        <v>16.7726050420168</v>
      </c>
    </row>
    <row r="1218" ht="14" customHeight="1" spans="1:6">
      <c r="A1218" t="s">
        <v>2610</v>
      </c>
      <c r="B1218" s="66">
        <v>796771</v>
      </c>
      <c r="C1218" s="67">
        <f t="shared" ref="C1218:C1281" si="57">B1218/1400</f>
        <v>569.122142857143</v>
      </c>
      <c r="D1218">
        <v>62</v>
      </c>
      <c r="E1218" s="68">
        <f t="shared" ref="E1218:E1281" si="58">B1218/D1218</f>
        <v>12851.1451612903</v>
      </c>
      <c r="F1218" s="69">
        <f t="shared" ref="F1218:F1281" si="59">E1218/1400</f>
        <v>9.17938940092166</v>
      </c>
    </row>
    <row r="1219" ht="14" customHeight="1" spans="1:6">
      <c r="A1219" t="s">
        <v>2611</v>
      </c>
      <c r="B1219" s="66">
        <v>796679</v>
      </c>
      <c r="C1219" s="67">
        <f t="shared" si="57"/>
        <v>569.056428571429</v>
      </c>
      <c r="D1219">
        <v>22</v>
      </c>
      <c r="E1219" s="68">
        <f t="shared" si="58"/>
        <v>36212.6818181818</v>
      </c>
      <c r="F1219" s="69">
        <f t="shared" si="59"/>
        <v>25.8662012987013</v>
      </c>
    </row>
    <row r="1220" ht="14" customHeight="1" spans="1:6">
      <c r="A1220" t="s">
        <v>2612</v>
      </c>
      <c r="B1220" s="66">
        <v>796483</v>
      </c>
      <c r="C1220" s="67">
        <f t="shared" si="57"/>
        <v>568.916428571429</v>
      </c>
      <c r="D1220">
        <v>22</v>
      </c>
      <c r="E1220" s="68">
        <f t="shared" si="58"/>
        <v>36203.7727272727</v>
      </c>
      <c r="F1220" s="69">
        <f t="shared" si="59"/>
        <v>25.8598376623377</v>
      </c>
    </row>
    <row r="1221" ht="14" customHeight="1" spans="1:6">
      <c r="A1221" t="s">
        <v>2613</v>
      </c>
      <c r="B1221" s="66">
        <v>796128</v>
      </c>
      <c r="C1221" s="67">
        <f t="shared" si="57"/>
        <v>568.662857142857</v>
      </c>
      <c r="D1221">
        <v>17</v>
      </c>
      <c r="E1221" s="68">
        <f t="shared" si="58"/>
        <v>46831.0588235294</v>
      </c>
      <c r="F1221" s="69">
        <f t="shared" si="59"/>
        <v>33.450756302521</v>
      </c>
    </row>
    <row r="1222" ht="14" customHeight="1" spans="1:6">
      <c r="A1222" t="s">
        <v>2614</v>
      </c>
      <c r="B1222" s="66">
        <v>795934</v>
      </c>
      <c r="C1222" s="67">
        <f t="shared" si="57"/>
        <v>568.524285714286</v>
      </c>
      <c r="D1222">
        <v>10</v>
      </c>
      <c r="E1222" s="68">
        <f t="shared" si="58"/>
        <v>79593.4</v>
      </c>
      <c r="F1222" s="69">
        <f t="shared" si="59"/>
        <v>56.8524285714286</v>
      </c>
    </row>
    <row r="1223" ht="14" customHeight="1" spans="1:6">
      <c r="A1223" t="s">
        <v>2615</v>
      </c>
      <c r="B1223" s="66">
        <v>793013</v>
      </c>
      <c r="C1223" s="67">
        <f t="shared" si="57"/>
        <v>566.437857142857</v>
      </c>
      <c r="D1223">
        <v>24</v>
      </c>
      <c r="E1223" s="68">
        <f t="shared" si="58"/>
        <v>33042.2083333333</v>
      </c>
      <c r="F1223" s="69">
        <f t="shared" si="59"/>
        <v>23.6015773809524</v>
      </c>
    </row>
    <row r="1224" ht="14" customHeight="1" spans="1:6">
      <c r="A1224" t="s">
        <v>2616</v>
      </c>
      <c r="B1224" s="66">
        <v>792070</v>
      </c>
      <c r="C1224" s="67">
        <f t="shared" si="57"/>
        <v>565.764285714286</v>
      </c>
      <c r="D1224">
        <v>18</v>
      </c>
      <c r="E1224" s="68">
        <f t="shared" si="58"/>
        <v>44003.8888888889</v>
      </c>
      <c r="F1224" s="69">
        <f t="shared" si="59"/>
        <v>31.4313492063492</v>
      </c>
    </row>
    <row r="1225" ht="14" customHeight="1" spans="1:6">
      <c r="A1225" t="s">
        <v>2617</v>
      </c>
      <c r="B1225" s="66">
        <v>791863</v>
      </c>
      <c r="C1225" s="67">
        <f t="shared" si="57"/>
        <v>565.616428571429</v>
      </c>
      <c r="D1225">
        <v>55</v>
      </c>
      <c r="E1225" s="68">
        <f t="shared" si="58"/>
        <v>14397.5090909091</v>
      </c>
      <c r="F1225" s="69">
        <f t="shared" si="59"/>
        <v>10.2839350649351</v>
      </c>
    </row>
    <row r="1226" ht="14" customHeight="1" spans="1:6">
      <c r="A1226" t="s">
        <v>2618</v>
      </c>
      <c r="B1226" s="66">
        <v>791671</v>
      </c>
      <c r="C1226" s="67">
        <f t="shared" si="57"/>
        <v>565.479285714286</v>
      </c>
      <c r="D1226">
        <v>26</v>
      </c>
      <c r="E1226" s="68">
        <f t="shared" si="58"/>
        <v>30448.8846153846</v>
      </c>
      <c r="F1226" s="69">
        <f t="shared" si="59"/>
        <v>21.7492032967033</v>
      </c>
    </row>
    <row r="1227" ht="14" customHeight="1" spans="1:6">
      <c r="A1227" t="s">
        <v>2619</v>
      </c>
      <c r="B1227" s="66">
        <v>790160</v>
      </c>
      <c r="C1227" s="67">
        <f t="shared" si="57"/>
        <v>564.4</v>
      </c>
      <c r="D1227">
        <v>15</v>
      </c>
      <c r="E1227" s="68">
        <f t="shared" si="58"/>
        <v>52677.3333333333</v>
      </c>
      <c r="F1227" s="69">
        <f t="shared" si="59"/>
        <v>37.6266666666667</v>
      </c>
    </row>
    <row r="1228" ht="14" customHeight="1" spans="1:6">
      <c r="A1228" t="s">
        <v>2620</v>
      </c>
      <c r="B1228" s="66">
        <v>790025</v>
      </c>
      <c r="C1228" s="67">
        <f t="shared" si="57"/>
        <v>564.303571428571</v>
      </c>
      <c r="D1228">
        <v>18</v>
      </c>
      <c r="E1228" s="68">
        <f t="shared" si="58"/>
        <v>43890.2777777778</v>
      </c>
      <c r="F1228" s="69">
        <f t="shared" si="59"/>
        <v>31.3501984126984</v>
      </c>
    </row>
    <row r="1229" ht="14" customHeight="1" spans="1:6">
      <c r="A1229" t="s">
        <v>2621</v>
      </c>
      <c r="B1229" s="66">
        <v>789964</v>
      </c>
      <c r="C1229" s="67">
        <f t="shared" si="57"/>
        <v>564.26</v>
      </c>
      <c r="D1229">
        <v>33</v>
      </c>
      <c r="E1229" s="68">
        <f t="shared" si="58"/>
        <v>23938.303030303</v>
      </c>
      <c r="F1229" s="69">
        <f t="shared" si="59"/>
        <v>17.0987878787879</v>
      </c>
    </row>
    <row r="1230" ht="14" customHeight="1" spans="1:6">
      <c r="A1230" t="s">
        <v>2622</v>
      </c>
      <c r="B1230" s="66">
        <v>789368</v>
      </c>
      <c r="C1230" s="67">
        <f t="shared" si="57"/>
        <v>563.834285714286</v>
      </c>
      <c r="D1230">
        <v>23</v>
      </c>
      <c r="E1230" s="68">
        <f t="shared" si="58"/>
        <v>34320.347826087</v>
      </c>
      <c r="F1230" s="69">
        <f t="shared" si="59"/>
        <v>24.5145341614907</v>
      </c>
    </row>
    <row r="1231" ht="14" customHeight="1" spans="1:6">
      <c r="A1231" t="s">
        <v>2623</v>
      </c>
      <c r="B1231" s="66">
        <v>789296</v>
      </c>
      <c r="C1231" s="67">
        <f t="shared" si="57"/>
        <v>563.782857142857</v>
      </c>
      <c r="D1231">
        <v>34</v>
      </c>
      <c r="E1231" s="68">
        <f t="shared" si="58"/>
        <v>23214.5882352941</v>
      </c>
      <c r="F1231" s="69">
        <f t="shared" si="59"/>
        <v>16.5818487394958</v>
      </c>
    </row>
    <row r="1232" ht="14" customHeight="1" spans="1:6">
      <c r="A1232" t="s">
        <v>2624</v>
      </c>
      <c r="B1232" s="66">
        <v>788232</v>
      </c>
      <c r="C1232" s="67">
        <f t="shared" si="57"/>
        <v>563.022857142857</v>
      </c>
      <c r="D1232">
        <v>38</v>
      </c>
      <c r="E1232" s="68">
        <f t="shared" si="58"/>
        <v>20742.9473684211</v>
      </c>
      <c r="F1232" s="69">
        <f t="shared" si="59"/>
        <v>14.8163909774436</v>
      </c>
    </row>
    <row r="1233" ht="14" customHeight="1" spans="1:6">
      <c r="A1233" t="s">
        <v>2625</v>
      </c>
      <c r="B1233" s="66">
        <v>787451</v>
      </c>
      <c r="C1233" s="67">
        <f t="shared" si="57"/>
        <v>562.465</v>
      </c>
      <c r="D1233">
        <v>34</v>
      </c>
      <c r="E1233" s="68">
        <f t="shared" si="58"/>
        <v>23160.3235294118</v>
      </c>
      <c r="F1233" s="69">
        <f t="shared" si="59"/>
        <v>16.5430882352941</v>
      </c>
    </row>
    <row r="1234" ht="14" customHeight="1" spans="1:6">
      <c r="A1234" t="s">
        <v>2626</v>
      </c>
      <c r="B1234" s="66">
        <v>785943</v>
      </c>
      <c r="C1234" s="67">
        <f t="shared" si="57"/>
        <v>561.387857142857</v>
      </c>
      <c r="D1234">
        <v>23</v>
      </c>
      <c r="E1234" s="68">
        <f t="shared" si="58"/>
        <v>34171.4347826087</v>
      </c>
      <c r="F1234" s="69">
        <f t="shared" si="59"/>
        <v>24.4081677018634</v>
      </c>
    </row>
    <row r="1235" ht="14" customHeight="1" spans="1:6">
      <c r="A1235" t="s">
        <v>2627</v>
      </c>
      <c r="B1235" s="66">
        <v>785567</v>
      </c>
      <c r="C1235" s="67">
        <f t="shared" si="57"/>
        <v>561.119285714286</v>
      </c>
      <c r="D1235">
        <v>42</v>
      </c>
      <c r="E1235" s="68">
        <f t="shared" si="58"/>
        <v>18703.9761904762</v>
      </c>
      <c r="F1235" s="69">
        <f t="shared" si="59"/>
        <v>13.3599829931973</v>
      </c>
    </row>
    <row r="1236" ht="14" customHeight="1" spans="1:6">
      <c r="A1236" t="s">
        <v>2628</v>
      </c>
      <c r="B1236" s="66">
        <v>785050</v>
      </c>
      <c r="C1236" s="67">
        <f t="shared" si="57"/>
        <v>560.75</v>
      </c>
      <c r="D1236">
        <v>9</v>
      </c>
      <c r="E1236" s="68">
        <f t="shared" si="58"/>
        <v>87227.7777777778</v>
      </c>
      <c r="F1236" s="69">
        <f t="shared" si="59"/>
        <v>62.3055555555556</v>
      </c>
    </row>
    <row r="1237" ht="14" customHeight="1" spans="1:6">
      <c r="A1237" t="s">
        <v>2629</v>
      </c>
      <c r="B1237" s="66">
        <v>784190</v>
      </c>
      <c r="C1237" s="67">
        <f t="shared" si="57"/>
        <v>560.135714285714</v>
      </c>
      <c r="D1237">
        <v>51</v>
      </c>
      <c r="E1237" s="68">
        <f t="shared" si="58"/>
        <v>15376.2745098039</v>
      </c>
      <c r="F1237" s="69">
        <f t="shared" si="59"/>
        <v>10.9830532212885</v>
      </c>
    </row>
    <row r="1238" ht="14" customHeight="1" spans="1:6">
      <c r="A1238" t="s">
        <v>2630</v>
      </c>
      <c r="B1238" s="66">
        <v>783337</v>
      </c>
      <c r="C1238" s="67">
        <f t="shared" si="57"/>
        <v>559.526428571429</v>
      </c>
      <c r="D1238">
        <v>41</v>
      </c>
      <c r="E1238" s="68">
        <f t="shared" si="58"/>
        <v>19105.7804878049</v>
      </c>
      <c r="F1238" s="69">
        <f t="shared" si="59"/>
        <v>13.6469860627178</v>
      </c>
    </row>
    <row r="1239" ht="14" customHeight="1" spans="1:6">
      <c r="A1239" t="s">
        <v>2631</v>
      </c>
      <c r="B1239" s="66">
        <v>780757</v>
      </c>
      <c r="C1239" s="67">
        <f t="shared" si="57"/>
        <v>557.683571428571</v>
      </c>
      <c r="D1239">
        <v>56</v>
      </c>
      <c r="E1239" s="68">
        <f t="shared" si="58"/>
        <v>13942.0892857143</v>
      </c>
      <c r="F1239" s="69">
        <f t="shared" si="59"/>
        <v>9.95863520408163</v>
      </c>
    </row>
    <row r="1240" ht="14" customHeight="1" spans="1:6">
      <c r="A1240" t="s">
        <v>2632</v>
      </c>
      <c r="B1240" s="66">
        <v>780263</v>
      </c>
      <c r="C1240" s="67">
        <f t="shared" si="57"/>
        <v>557.330714285714</v>
      </c>
      <c r="D1240">
        <v>20</v>
      </c>
      <c r="E1240" s="68">
        <f t="shared" si="58"/>
        <v>39013.15</v>
      </c>
      <c r="F1240" s="69">
        <f t="shared" si="59"/>
        <v>27.8665357142857</v>
      </c>
    </row>
    <row r="1241" ht="14" customHeight="1" spans="1:6">
      <c r="A1241" t="s">
        <v>2633</v>
      </c>
      <c r="B1241" s="66">
        <v>778999</v>
      </c>
      <c r="C1241" s="67">
        <f t="shared" si="57"/>
        <v>556.427857142857</v>
      </c>
      <c r="D1241">
        <v>25</v>
      </c>
      <c r="E1241" s="68">
        <f t="shared" si="58"/>
        <v>31159.96</v>
      </c>
      <c r="F1241" s="69">
        <f t="shared" si="59"/>
        <v>22.2571142857143</v>
      </c>
    </row>
    <row r="1242" ht="14" customHeight="1" spans="1:6">
      <c r="A1242" t="s">
        <v>2634</v>
      </c>
      <c r="B1242" s="66">
        <v>778840</v>
      </c>
      <c r="C1242" s="67">
        <f t="shared" si="57"/>
        <v>556.314285714286</v>
      </c>
      <c r="D1242">
        <v>52</v>
      </c>
      <c r="E1242" s="68">
        <f t="shared" si="58"/>
        <v>14977.6923076923</v>
      </c>
      <c r="F1242" s="69">
        <f t="shared" si="59"/>
        <v>10.6983516483516</v>
      </c>
    </row>
    <row r="1243" ht="14" customHeight="1" spans="1:6">
      <c r="A1243" t="s">
        <v>2635</v>
      </c>
      <c r="B1243" s="66">
        <v>774481</v>
      </c>
      <c r="C1243" s="67">
        <f t="shared" si="57"/>
        <v>553.200714285714</v>
      </c>
      <c r="D1243">
        <v>23</v>
      </c>
      <c r="E1243" s="68">
        <f t="shared" si="58"/>
        <v>33673.0869565217</v>
      </c>
      <c r="F1243" s="69">
        <f t="shared" si="59"/>
        <v>24.0522049689441</v>
      </c>
    </row>
    <row r="1244" ht="14" customHeight="1" spans="1:6">
      <c r="A1244" t="s">
        <v>2636</v>
      </c>
      <c r="B1244" s="66">
        <v>774222</v>
      </c>
      <c r="C1244" s="67">
        <f t="shared" si="57"/>
        <v>553.015714285714</v>
      </c>
      <c r="D1244">
        <v>15</v>
      </c>
      <c r="E1244" s="68">
        <f t="shared" si="58"/>
        <v>51614.8</v>
      </c>
      <c r="F1244" s="69">
        <f t="shared" si="59"/>
        <v>36.8677142857143</v>
      </c>
    </row>
    <row r="1245" ht="14" customHeight="1" spans="1:6">
      <c r="A1245" t="s">
        <v>2637</v>
      </c>
      <c r="B1245" s="66">
        <v>774118</v>
      </c>
      <c r="C1245" s="67">
        <f t="shared" si="57"/>
        <v>552.941428571429</v>
      </c>
      <c r="D1245">
        <v>35</v>
      </c>
      <c r="E1245" s="68">
        <f t="shared" si="58"/>
        <v>22117.6571428571</v>
      </c>
      <c r="F1245" s="69">
        <f t="shared" si="59"/>
        <v>15.7983265306122</v>
      </c>
    </row>
    <row r="1246" ht="14" customHeight="1" spans="1:6">
      <c r="A1246" t="s">
        <v>2638</v>
      </c>
      <c r="B1246" s="66">
        <v>773527</v>
      </c>
      <c r="C1246" s="67">
        <f t="shared" si="57"/>
        <v>552.519285714286</v>
      </c>
      <c r="D1246">
        <v>18</v>
      </c>
      <c r="E1246" s="68">
        <f t="shared" si="58"/>
        <v>42973.7222222222</v>
      </c>
      <c r="F1246" s="69">
        <f t="shared" si="59"/>
        <v>30.6955158730159</v>
      </c>
    </row>
    <row r="1247" ht="14" customHeight="1" spans="1:6">
      <c r="A1247" t="s">
        <v>2639</v>
      </c>
      <c r="B1247" s="66">
        <v>771719</v>
      </c>
      <c r="C1247" s="67">
        <f t="shared" si="57"/>
        <v>551.227857142857</v>
      </c>
      <c r="D1247">
        <v>16</v>
      </c>
      <c r="E1247" s="68">
        <f t="shared" si="58"/>
        <v>48232.4375</v>
      </c>
      <c r="F1247" s="69">
        <f t="shared" si="59"/>
        <v>34.4517410714286</v>
      </c>
    </row>
    <row r="1248" ht="14" customHeight="1" spans="1:6">
      <c r="A1248" t="s">
        <v>2640</v>
      </c>
      <c r="B1248" s="66">
        <v>771336</v>
      </c>
      <c r="C1248" s="67">
        <f t="shared" si="57"/>
        <v>550.954285714286</v>
      </c>
      <c r="D1248">
        <v>28</v>
      </c>
      <c r="E1248" s="68">
        <f t="shared" si="58"/>
        <v>27547.7142857143</v>
      </c>
      <c r="F1248" s="69">
        <f t="shared" si="59"/>
        <v>19.6769387755102</v>
      </c>
    </row>
    <row r="1249" ht="14" customHeight="1" spans="1:6">
      <c r="A1249" t="s">
        <v>2641</v>
      </c>
      <c r="B1249" s="66">
        <v>770540</v>
      </c>
      <c r="C1249" s="67">
        <f t="shared" si="57"/>
        <v>550.385714285714</v>
      </c>
      <c r="D1249">
        <v>18</v>
      </c>
      <c r="E1249" s="68">
        <f t="shared" si="58"/>
        <v>42807.7777777778</v>
      </c>
      <c r="F1249" s="69">
        <f t="shared" si="59"/>
        <v>30.5769841269841</v>
      </c>
    </row>
    <row r="1250" ht="14" customHeight="1" spans="1:6">
      <c r="A1250" t="s">
        <v>2642</v>
      </c>
      <c r="B1250" s="66">
        <v>769410</v>
      </c>
      <c r="C1250" s="67">
        <f t="shared" si="57"/>
        <v>549.578571428571</v>
      </c>
      <c r="D1250">
        <v>19</v>
      </c>
      <c r="E1250" s="68">
        <f t="shared" si="58"/>
        <v>40495.2631578947</v>
      </c>
      <c r="F1250" s="69">
        <f t="shared" si="59"/>
        <v>28.9251879699248</v>
      </c>
    </row>
    <row r="1251" ht="14" customHeight="1" spans="1:6">
      <c r="A1251" t="s">
        <v>2643</v>
      </c>
      <c r="B1251" s="66">
        <v>769179</v>
      </c>
      <c r="C1251" s="67">
        <f t="shared" si="57"/>
        <v>549.413571428571</v>
      </c>
      <c r="D1251">
        <v>44</v>
      </c>
      <c r="E1251" s="68">
        <f t="shared" si="58"/>
        <v>17481.3409090909</v>
      </c>
      <c r="F1251" s="69">
        <f t="shared" si="59"/>
        <v>12.4866720779221</v>
      </c>
    </row>
    <row r="1252" ht="14" customHeight="1" spans="1:6">
      <c r="A1252" t="s">
        <v>2644</v>
      </c>
      <c r="B1252" s="66">
        <v>769034</v>
      </c>
      <c r="C1252" s="67">
        <f t="shared" si="57"/>
        <v>549.31</v>
      </c>
      <c r="D1252">
        <v>23</v>
      </c>
      <c r="E1252" s="68">
        <f t="shared" si="58"/>
        <v>33436.2608695652</v>
      </c>
      <c r="F1252" s="69">
        <f t="shared" si="59"/>
        <v>23.8830434782609</v>
      </c>
    </row>
    <row r="1253" ht="14" customHeight="1" spans="1:6">
      <c r="A1253" t="s">
        <v>2645</v>
      </c>
      <c r="B1253" s="66">
        <v>768404</v>
      </c>
      <c r="C1253" s="67">
        <f t="shared" si="57"/>
        <v>548.86</v>
      </c>
      <c r="D1253">
        <v>39</v>
      </c>
      <c r="E1253" s="68">
        <f t="shared" si="58"/>
        <v>19702.6666666667</v>
      </c>
      <c r="F1253" s="69">
        <f t="shared" si="59"/>
        <v>14.0733333333333</v>
      </c>
    </row>
    <row r="1254" ht="14" customHeight="1" spans="1:6">
      <c r="A1254" t="s">
        <v>2646</v>
      </c>
      <c r="B1254" s="66">
        <v>766198</v>
      </c>
      <c r="C1254" s="67">
        <f t="shared" si="57"/>
        <v>547.284285714286</v>
      </c>
      <c r="D1254">
        <v>48</v>
      </c>
      <c r="E1254" s="68">
        <f t="shared" si="58"/>
        <v>15962.4583333333</v>
      </c>
      <c r="F1254" s="69">
        <f t="shared" si="59"/>
        <v>11.401755952381</v>
      </c>
    </row>
    <row r="1255" ht="14" customHeight="1" spans="1:6">
      <c r="A1255" t="s">
        <v>2647</v>
      </c>
      <c r="B1255" s="66">
        <v>766153</v>
      </c>
      <c r="C1255" s="67">
        <f t="shared" si="57"/>
        <v>547.252142857143</v>
      </c>
      <c r="D1255">
        <v>46</v>
      </c>
      <c r="E1255" s="68">
        <f t="shared" si="58"/>
        <v>16655.5</v>
      </c>
      <c r="F1255" s="69">
        <f t="shared" si="59"/>
        <v>11.8967857142857</v>
      </c>
    </row>
    <row r="1256" ht="14" customHeight="1" spans="1:6">
      <c r="A1256" t="s">
        <v>2648</v>
      </c>
      <c r="B1256" s="66">
        <v>765332</v>
      </c>
      <c r="C1256" s="67">
        <f t="shared" si="57"/>
        <v>546.665714285714</v>
      </c>
      <c r="D1256">
        <v>30</v>
      </c>
      <c r="E1256" s="68">
        <f t="shared" si="58"/>
        <v>25511.0666666667</v>
      </c>
      <c r="F1256" s="69">
        <f t="shared" si="59"/>
        <v>18.2221904761905</v>
      </c>
    </row>
    <row r="1257" ht="14" customHeight="1" spans="1:6">
      <c r="A1257" t="s">
        <v>2649</v>
      </c>
      <c r="B1257" s="66">
        <v>764930</v>
      </c>
      <c r="C1257" s="67">
        <f t="shared" si="57"/>
        <v>546.378571428571</v>
      </c>
      <c r="D1257">
        <v>43</v>
      </c>
      <c r="E1257" s="68">
        <f t="shared" si="58"/>
        <v>17789.0697674419</v>
      </c>
      <c r="F1257" s="69">
        <f t="shared" si="59"/>
        <v>12.7064784053156</v>
      </c>
    </row>
    <row r="1258" ht="14" customHeight="1" spans="1:6">
      <c r="A1258" t="s">
        <v>2650</v>
      </c>
      <c r="B1258" s="66">
        <v>764703</v>
      </c>
      <c r="C1258" s="67">
        <f t="shared" si="57"/>
        <v>546.216428571429</v>
      </c>
      <c r="D1258">
        <v>19</v>
      </c>
      <c r="E1258" s="68">
        <f t="shared" si="58"/>
        <v>40247.5263157895</v>
      </c>
      <c r="F1258" s="69">
        <f t="shared" si="59"/>
        <v>28.7482330827068</v>
      </c>
    </row>
    <row r="1259" ht="14" customHeight="1" spans="1:6">
      <c r="A1259" t="s">
        <v>2651</v>
      </c>
      <c r="B1259" s="66">
        <v>759551</v>
      </c>
      <c r="C1259" s="67">
        <f t="shared" si="57"/>
        <v>542.536428571429</v>
      </c>
      <c r="D1259">
        <v>22</v>
      </c>
      <c r="E1259" s="68">
        <f t="shared" si="58"/>
        <v>34525.0454545455</v>
      </c>
      <c r="F1259" s="69">
        <f t="shared" si="59"/>
        <v>24.6607467532468</v>
      </c>
    </row>
    <row r="1260" ht="14" customHeight="1" spans="1:6">
      <c r="A1260" t="s">
        <v>2652</v>
      </c>
      <c r="B1260" s="66">
        <v>755959</v>
      </c>
      <c r="C1260" s="67">
        <f t="shared" si="57"/>
        <v>539.970714285714</v>
      </c>
      <c r="D1260">
        <v>23</v>
      </c>
      <c r="E1260" s="68">
        <f t="shared" si="58"/>
        <v>32867.7826086957</v>
      </c>
      <c r="F1260" s="69">
        <f t="shared" si="59"/>
        <v>23.4769875776398</v>
      </c>
    </row>
    <row r="1261" ht="14" customHeight="1" spans="1:6">
      <c r="A1261" t="s">
        <v>2653</v>
      </c>
      <c r="B1261" s="66">
        <v>754758</v>
      </c>
      <c r="C1261" s="67">
        <f t="shared" si="57"/>
        <v>539.112857142857</v>
      </c>
      <c r="D1261">
        <v>23</v>
      </c>
      <c r="E1261" s="68">
        <f t="shared" si="58"/>
        <v>32815.5652173913</v>
      </c>
      <c r="F1261" s="69">
        <f t="shared" si="59"/>
        <v>23.4396894409938</v>
      </c>
    </row>
    <row r="1262" ht="14" customHeight="1" spans="1:6">
      <c r="A1262" t="s">
        <v>2654</v>
      </c>
      <c r="B1262" s="66">
        <v>754346</v>
      </c>
      <c r="C1262" s="67">
        <f t="shared" si="57"/>
        <v>538.818571428571</v>
      </c>
      <c r="D1262">
        <v>21</v>
      </c>
      <c r="E1262" s="68">
        <f t="shared" si="58"/>
        <v>35921.2380952381</v>
      </c>
      <c r="F1262" s="69">
        <f t="shared" si="59"/>
        <v>25.6580272108844</v>
      </c>
    </row>
    <row r="1263" ht="14" customHeight="1" spans="1:6">
      <c r="A1263" t="s">
        <v>2655</v>
      </c>
      <c r="B1263" s="66">
        <v>754113</v>
      </c>
      <c r="C1263" s="67">
        <f t="shared" si="57"/>
        <v>538.652142857143</v>
      </c>
      <c r="D1263">
        <v>46</v>
      </c>
      <c r="E1263" s="68">
        <f t="shared" si="58"/>
        <v>16393.7608695652</v>
      </c>
      <c r="F1263" s="69">
        <f t="shared" si="59"/>
        <v>11.7098291925466</v>
      </c>
    </row>
    <row r="1264" ht="14" customHeight="1" spans="1:6">
      <c r="A1264" t="s">
        <v>2656</v>
      </c>
      <c r="B1264" s="66">
        <v>753870</v>
      </c>
      <c r="C1264" s="67">
        <f t="shared" si="57"/>
        <v>538.478571428571</v>
      </c>
      <c r="D1264">
        <v>27</v>
      </c>
      <c r="E1264" s="68">
        <f t="shared" si="58"/>
        <v>27921.1111111111</v>
      </c>
      <c r="F1264" s="69">
        <f t="shared" si="59"/>
        <v>19.9436507936508</v>
      </c>
    </row>
    <row r="1265" ht="14" customHeight="1" spans="1:6">
      <c r="A1265" t="s">
        <v>2657</v>
      </c>
      <c r="B1265" s="66">
        <v>750030</v>
      </c>
      <c r="C1265" s="67">
        <f t="shared" si="57"/>
        <v>535.735714285714</v>
      </c>
      <c r="D1265">
        <v>33</v>
      </c>
      <c r="E1265" s="68">
        <f t="shared" si="58"/>
        <v>22728.1818181818</v>
      </c>
      <c r="F1265" s="69">
        <f t="shared" si="59"/>
        <v>16.2344155844156</v>
      </c>
    </row>
    <row r="1266" ht="14" customHeight="1" spans="1:6">
      <c r="A1266" t="s">
        <v>2658</v>
      </c>
      <c r="B1266" s="66">
        <v>749869</v>
      </c>
      <c r="C1266" s="67">
        <f t="shared" si="57"/>
        <v>535.620714285714</v>
      </c>
      <c r="D1266">
        <v>18</v>
      </c>
      <c r="E1266" s="68">
        <f t="shared" si="58"/>
        <v>41659.3888888889</v>
      </c>
      <c r="F1266" s="69">
        <f t="shared" si="59"/>
        <v>29.7567063492064</v>
      </c>
    </row>
    <row r="1267" ht="14" customHeight="1" spans="1:6">
      <c r="A1267" t="s">
        <v>2659</v>
      </c>
      <c r="B1267" s="66">
        <v>749697</v>
      </c>
      <c r="C1267" s="67">
        <f t="shared" si="57"/>
        <v>535.497857142857</v>
      </c>
      <c r="D1267">
        <v>38</v>
      </c>
      <c r="E1267" s="68">
        <f t="shared" si="58"/>
        <v>19728.8684210526</v>
      </c>
      <c r="F1267" s="69">
        <f t="shared" si="59"/>
        <v>14.0920488721805</v>
      </c>
    </row>
    <row r="1268" ht="14" customHeight="1" spans="1:6">
      <c r="A1268" t="s">
        <v>2660</v>
      </c>
      <c r="B1268" s="66">
        <v>748809</v>
      </c>
      <c r="C1268" s="67">
        <f t="shared" si="57"/>
        <v>534.863571428571</v>
      </c>
      <c r="D1268">
        <v>53</v>
      </c>
      <c r="E1268" s="68">
        <f t="shared" si="58"/>
        <v>14128.4716981132</v>
      </c>
      <c r="F1268" s="69">
        <f t="shared" si="59"/>
        <v>10.0917654986523</v>
      </c>
    </row>
    <row r="1269" ht="14" customHeight="1" spans="1:6">
      <c r="A1269" t="s">
        <v>2661</v>
      </c>
      <c r="B1269" s="66">
        <v>748390</v>
      </c>
      <c r="C1269" s="67">
        <f t="shared" si="57"/>
        <v>534.564285714286</v>
      </c>
      <c r="D1269">
        <v>32</v>
      </c>
      <c r="E1269" s="68">
        <f t="shared" si="58"/>
        <v>23387.1875</v>
      </c>
      <c r="F1269" s="69">
        <f t="shared" si="59"/>
        <v>16.7051339285714</v>
      </c>
    </row>
    <row r="1270" ht="14" customHeight="1" spans="1:6">
      <c r="A1270" t="s">
        <v>2662</v>
      </c>
      <c r="B1270" s="66">
        <v>747060</v>
      </c>
      <c r="C1270" s="67">
        <f t="shared" si="57"/>
        <v>533.614285714286</v>
      </c>
      <c r="D1270">
        <v>38</v>
      </c>
      <c r="E1270" s="68">
        <f t="shared" si="58"/>
        <v>19659.4736842105</v>
      </c>
      <c r="F1270" s="69">
        <f t="shared" si="59"/>
        <v>14.0424812030075</v>
      </c>
    </row>
    <row r="1271" ht="14" customHeight="1" spans="1:6">
      <c r="A1271" t="s">
        <v>2663</v>
      </c>
      <c r="B1271" s="66">
        <v>745949</v>
      </c>
      <c r="C1271" s="67">
        <f t="shared" si="57"/>
        <v>532.820714285714</v>
      </c>
      <c r="D1271">
        <v>22</v>
      </c>
      <c r="E1271" s="68">
        <f t="shared" si="58"/>
        <v>33906.7727272727</v>
      </c>
      <c r="F1271" s="69">
        <f t="shared" si="59"/>
        <v>24.2191233766234</v>
      </c>
    </row>
    <row r="1272" ht="14" customHeight="1" spans="1:6">
      <c r="A1272" t="s">
        <v>2664</v>
      </c>
      <c r="B1272" s="66">
        <v>745017</v>
      </c>
      <c r="C1272" s="67">
        <f t="shared" si="57"/>
        <v>532.155</v>
      </c>
      <c r="D1272">
        <v>21</v>
      </c>
      <c r="E1272" s="68">
        <f t="shared" si="58"/>
        <v>35477</v>
      </c>
      <c r="F1272" s="69">
        <f t="shared" si="59"/>
        <v>25.3407142857143</v>
      </c>
    </row>
    <row r="1273" ht="14" customHeight="1" spans="1:6">
      <c r="A1273" t="s">
        <v>2665</v>
      </c>
      <c r="B1273" s="66">
        <v>744679</v>
      </c>
      <c r="C1273" s="67">
        <f t="shared" si="57"/>
        <v>531.913571428571</v>
      </c>
      <c r="D1273">
        <v>30</v>
      </c>
      <c r="E1273" s="68">
        <f t="shared" si="58"/>
        <v>24822.6333333333</v>
      </c>
      <c r="F1273" s="69">
        <f t="shared" si="59"/>
        <v>17.7304523809524</v>
      </c>
    </row>
    <row r="1274" ht="14" customHeight="1" spans="1:6">
      <c r="A1274" t="s">
        <v>2666</v>
      </c>
      <c r="B1274" s="66">
        <v>742991</v>
      </c>
      <c r="C1274" s="67">
        <f t="shared" si="57"/>
        <v>530.707857142857</v>
      </c>
      <c r="D1274">
        <v>46</v>
      </c>
      <c r="E1274" s="68">
        <f t="shared" si="58"/>
        <v>16151.9782608696</v>
      </c>
      <c r="F1274" s="69">
        <f t="shared" si="59"/>
        <v>11.5371273291925</v>
      </c>
    </row>
    <row r="1275" ht="14" customHeight="1" spans="1:6">
      <c r="A1275" t="s">
        <v>2667</v>
      </c>
      <c r="B1275" s="66">
        <v>742663</v>
      </c>
      <c r="C1275" s="67">
        <f t="shared" si="57"/>
        <v>530.473571428571</v>
      </c>
      <c r="D1275">
        <v>29</v>
      </c>
      <c r="E1275" s="68">
        <f t="shared" si="58"/>
        <v>25609.0689655172</v>
      </c>
      <c r="F1275" s="69">
        <f t="shared" si="59"/>
        <v>18.2921921182266</v>
      </c>
    </row>
    <row r="1276" ht="14" customHeight="1" spans="1:6">
      <c r="A1276" t="s">
        <v>2668</v>
      </c>
      <c r="B1276" s="66">
        <v>742255</v>
      </c>
      <c r="C1276" s="67">
        <f t="shared" si="57"/>
        <v>530.182142857143</v>
      </c>
      <c r="D1276">
        <v>32</v>
      </c>
      <c r="E1276" s="68">
        <f t="shared" si="58"/>
        <v>23195.46875</v>
      </c>
      <c r="F1276" s="69">
        <f t="shared" si="59"/>
        <v>16.5681919642857</v>
      </c>
    </row>
    <row r="1277" ht="14" customHeight="1" spans="1:6">
      <c r="A1277" t="s">
        <v>2669</v>
      </c>
      <c r="B1277" s="66">
        <v>741805</v>
      </c>
      <c r="C1277" s="67">
        <f t="shared" si="57"/>
        <v>529.860714285714</v>
      </c>
      <c r="D1277">
        <v>38</v>
      </c>
      <c r="E1277" s="68">
        <f t="shared" si="58"/>
        <v>19521.1842105263</v>
      </c>
      <c r="F1277" s="69">
        <f t="shared" si="59"/>
        <v>13.9437030075188</v>
      </c>
    </row>
    <row r="1278" ht="14" customHeight="1" spans="1:6">
      <c r="A1278" t="s">
        <v>2670</v>
      </c>
      <c r="B1278" s="66">
        <v>740722</v>
      </c>
      <c r="C1278" s="67">
        <f t="shared" si="57"/>
        <v>529.087142857143</v>
      </c>
      <c r="D1278">
        <v>29</v>
      </c>
      <c r="E1278" s="68">
        <f t="shared" si="58"/>
        <v>25542.1379310345</v>
      </c>
      <c r="F1278" s="69">
        <f t="shared" si="59"/>
        <v>18.2443842364532</v>
      </c>
    </row>
    <row r="1279" ht="14" customHeight="1" spans="1:6">
      <c r="A1279" t="s">
        <v>2671</v>
      </c>
      <c r="B1279" s="66">
        <v>740522</v>
      </c>
      <c r="C1279" s="67">
        <f t="shared" si="57"/>
        <v>528.944285714286</v>
      </c>
      <c r="D1279">
        <v>29</v>
      </c>
      <c r="E1279" s="68">
        <f t="shared" si="58"/>
        <v>25535.2413793103</v>
      </c>
      <c r="F1279" s="69">
        <f t="shared" si="59"/>
        <v>18.2394581280788</v>
      </c>
    </row>
    <row r="1280" ht="14" customHeight="1" spans="1:6">
      <c r="A1280" t="s">
        <v>2672</v>
      </c>
      <c r="B1280" s="66">
        <v>739819</v>
      </c>
      <c r="C1280" s="67">
        <f t="shared" si="57"/>
        <v>528.442142857143</v>
      </c>
      <c r="D1280">
        <v>47</v>
      </c>
      <c r="E1280" s="68">
        <f t="shared" si="58"/>
        <v>15740.829787234</v>
      </c>
      <c r="F1280" s="69">
        <f t="shared" si="59"/>
        <v>11.2434498480243</v>
      </c>
    </row>
    <row r="1281" ht="14" customHeight="1" spans="1:6">
      <c r="A1281" t="s">
        <v>2673</v>
      </c>
      <c r="B1281" s="66">
        <v>739584</v>
      </c>
      <c r="C1281" s="67">
        <f t="shared" si="57"/>
        <v>528.274285714286</v>
      </c>
      <c r="D1281">
        <v>33</v>
      </c>
      <c r="E1281" s="68">
        <f t="shared" si="58"/>
        <v>22411.6363636364</v>
      </c>
      <c r="F1281" s="69">
        <f t="shared" si="59"/>
        <v>16.0083116883117</v>
      </c>
    </row>
    <row r="1282" ht="14" customHeight="1" spans="1:6">
      <c r="A1282" t="s">
        <v>2674</v>
      </c>
      <c r="B1282" s="66">
        <v>739424</v>
      </c>
      <c r="C1282" s="67">
        <f t="shared" ref="C1282:C1345" si="60">B1282/1400</f>
        <v>528.16</v>
      </c>
      <c r="D1282">
        <v>48</v>
      </c>
      <c r="E1282" s="68">
        <f t="shared" ref="E1282:E1345" si="61">B1282/D1282</f>
        <v>15404.6666666667</v>
      </c>
      <c r="F1282" s="69">
        <f t="shared" ref="F1282:F1345" si="62">E1282/1400</f>
        <v>11.0033333333333</v>
      </c>
    </row>
    <row r="1283" ht="14" customHeight="1" spans="1:6">
      <c r="A1283" t="s">
        <v>2675</v>
      </c>
      <c r="B1283" s="66">
        <v>738254</v>
      </c>
      <c r="C1283" s="67">
        <f t="shared" si="60"/>
        <v>527.324285714286</v>
      </c>
      <c r="D1283">
        <v>28</v>
      </c>
      <c r="E1283" s="68">
        <f t="shared" si="61"/>
        <v>26366.2142857143</v>
      </c>
      <c r="F1283" s="69">
        <f t="shared" si="62"/>
        <v>18.8330102040816</v>
      </c>
    </row>
    <row r="1284" ht="14" customHeight="1" spans="1:6">
      <c r="A1284" t="s">
        <v>2676</v>
      </c>
      <c r="B1284" s="66">
        <v>738107</v>
      </c>
      <c r="C1284" s="67">
        <f t="shared" si="60"/>
        <v>527.219285714286</v>
      </c>
      <c r="D1284">
        <v>36</v>
      </c>
      <c r="E1284" s="68">
        <f t="shared" si="61"/>
        <v>20502.9722222222</v>
      </c>
      <c r="F1284" s="69">
        <f t="shared" si="62"/>
        <v>14.6449801587302</v>
      </c>
    </row>
    <row r="1285" ht="14" customHeight="1" spans="1:6">
      <c r="A1285" t="s">
        <v>2677</v>
      </c>
      <c r="B1285" s="66">
        <v>737550</v>
      </c>
      <c r="C1285" s="67">
        <f t="shared" si="60"/>
        <v>526.821428571429</v>
      </c>
      <c r="D1285">
        <v>14</v>
      </c>
      <c r="E1285" s="68">
        <f t="shared" si="61"/>
        <v>52682.1428571429</v>
      </c>
      <c r="F1285" s="69">
        <f t="shared" si="62"/>
        <v>37.6301020408163</v>
      </c>
    </row>
    <row r="1286" ht="14" customHeight="1" spans="1:6">
      <c r="A1286" t="s">
        <v>2678</v>
      </c>
      <c r="B1286" s="66">
        <v>736161</v>
      </c>
      <c r="C1286" s="67">
        <f t="shared" si="60"/>
        <v>525.829285714286</v>
      </c>
      <c r="D1286">
        <v>48</v>
      </c>
      <c r="E1286" s="68">
        <f t="shared" si="61"/>
        <v>15336.6875</v>
      </c>
      <c r="F1286" s="69">
        <f t="shared" si="62"/>
        <v>10.9547767857143</v>
      </c>
    </row>
    <row r="1287" ht="14" customHeight="1" spans="1:6">
      <c r="A1287" t="s">
        <v>2679</v>
      </c>
      <c r="B1287" s="66">
        <v>736075</v>
      </c>
      <c r="C1287" s="67">
        <f t="shared" si="60"/>
        <v>525.767857142857</v>
      </c>
      <c r="D1287">
        <v>34</v>
      </c>
      <c r="E1287" s="68">
        <f t="shared" si="61"/>
        <v>21649.2647058824</v>
      </c>
      <c r="F1287" s="69">
        <f t="shared" si="62"/>
        <v>15.4637605042017</v>
      </c>
    </row>
    <row r="1288" ht="14" customHeight="1" spans="1:6">
      <c r="A1288" t="s">
        <v>2680</v>
      </c>
      <c r="B1288" s="66">
        <v>735107</v>
      </c>
      <c r="C1288" s="67">
        <f t="shared" si="60"/>
        <v>525.076428571429</v>
      </c>
      <c r="D1288">
        <v>32</v>
      </c>
      <c r="E1288" s="68">
        <f t="shared" si="61"/>
        <v>22972.09375</v>
      </c>
      <c r="F1288" s="69">
        <f t="shared" si="62"/>
        <v>16.4086383928571</v>
      </c>
    </row>
    <row r="1289" ht="14" customHeight="1" spans="1:6">
      <c r="A1289" t="s">
        <v>2681</v>
      </c>
      <c r="B1289" s="66">
        <v>732530</v>
      </c>
      <c r="C1289" s="67">
        <f t="shared" si="60"/>
        <v>523.235714285714</v>
      </c>
      <c r="D1289">
        <v>17</v>
      </c>
      <c r="E1289" s="68">
        <f t="shared" si="61"/>
        <v>43090</v>
      </c>
      <c r="F1289" s="69">
        <f t="shared" si="62"/>
        <v>30.7785714285714</v>
      </c>
    </row>
    <row r="1290" ht="14" customHeight="1" spans="1:6">
      <c r="A1290" t="s">
        <v>2682</v>
      </c>
      <c r="B1290" s="66">
        <v>730837</v>
      </c>
      <c r="C1290" s="67">
        <f t="shared" si="60"/>
        <v>522.026428571429</v>
      </c>
      <c r="D1290">
        <v>21</v>
      </c>
      <c r="E1290" s="68">
        <f t="shared" si="61"/>
        <v>34801.7619047619</v>
      </c>
      <c r="F1290" s="69">
        <f t="shared" si="62"/>
        <v>24.8584013605442</v>
      </c>
    </row>
    <row r="1291" ht="14" customHeight="1" spans="1:6">
      <c r="A1291" t="s">
        <v>2683</v>
      </c>
      <c r="B1291" s="66">
        <v>729885</v>
      </c>
      <c r="C1291" s="67">
        <f t="shared" si="60"/>
        <v>521.346428571429</v>
      </c>
      <c r="D1291">
        <v>39</v>
      </c>
      <c r="E1291" s="68">
        <f t="shared" si="61"/>
        <v>18715</v>
      </c>
      <c r="F1291" s="69">
        <f t="shared" si="62"/>
        <v>13.3678571428571</v>
      </c>
    </row>
    <row r="1292" ht="14" customHeight="1" spans="1:6">
      <c r="A1292" t="s">
        <v>2684</v>
      </c>
      <c r="B1292" s="66">
        <v>729826</v>
      </c>
      <c r="C1292" s="67">
        <f t="shared" si="60"/>
        <v>521.304285714286</v>
      </c>
      <c r="D1292">
        <v>20</v>
      </c>
      <c r="E1292" s="68">
        <f t="shared" si="61"/>
        <v>36491.3</v>
      </c>
      <c r="F1292" s="69">
        <f t="shared" si="62"/>
        <v>26.0652142857143</v>
      </c>
    </row>
    <row r="1293" ht="14" customHeight="1" spans="1:6">
      <c r="A1293" t="s">
        <v>2685</v>
      </c>
      <c r="B1293" s="66">
        <v>729345</v>
      </c>
      <c r="C1293" s="67">
        <f t="shared" si="60"/>
        <v>520.960714285714</v>
      </c>
      <c r="D1293">
        <v>17</v>
      </c>
      <c r="E1293" s="68">
        <f t="shared" si="61"/>
        <v>42902.6470588235</v>
      </c>
      <c r="F1293" s="69">
        <f t="shared" si="62"/>
        <v>30.6447478991597</v>
      </c>
    </row>
    <row r="1294" ht="14" customHeight="1" spans="1:6">
      <c r="A1294" t="s">
        <v>2686</v>
      </c>
      <c r="B1294" s="66">
        <v>725690</v>
      </c>
      <c r="C1294" s="67">
        <f t="shared" si="60"/>
        <v>518.35</v>
      </c>
      <c r="D1294">
        <v>21</v>
      </c>
      <c r="E1294" s="68">
        <f t="shared" si="61"/>
        <v>34556.6666666667</v>
      </c>
      <c r="F1294" s="69">
        <f t="shared" si="62"/>
        <v>24.6833333333333</v>
      </c>
    </row>
    <row r="1295" ht="14" customHeight="1" spans="1:6">
      <c r="A1295" t="s">
        <v>2687</v>
      </c>
      <c r="B1295" s="66">
        <v>725395</v>
      </c>
      <c r="C1295" s="67">
        <f t="shared" si="60"/>
        <v>518.139285714286</v>
      </c>
      <c r="D1295">
        <v>55</v>
      </c>
      <c r="E1295" s="68">
        <f t="shared" si="61"/>
        <v>13189</v>
      </c>
      <c r="F1295" s="69">
        <f t="shared" si="62"/>
        <v>9.42071428571429</v>
      </c>
    </row>
    <row r="1296" ht="14" customHeight="1" spans="1:6">
      <c r="A1296" t="s">
        <v>2688</v>
      </c>
      <c r="B1296" s="66">
        <v>725172</v>
      </c>
      <c r="C1296" s="67">
        <f t="shared" si="60"/>
        <v>517.98</v>
      </c>
      <c r="D1296">
        <v>32</v>
      </c>
      <c r="E1296" s="68">
        <f t="shared" si="61"/>
        <v>22661.625</v>
      </c>
      <c r="F1296" s="69">
        <f t="shared" si="62"/>
        <v>16.186875</v>
      </c>
    </row>
    <row r="1297" ht="14" customHeight="1" spans="1:6">
      <c r="A1297" t="s">
        <v>2689</v>
      </c>
      <c r="B1297" s="66">
        <v>723052</v>
      </c>
      <c r="C1297" s="67">
        <f t="shared" si="60"/>
        <v>516.465714285714</v>
      </c>
      <c r="D1297">
        <v>33</v>
      </c>
      <c r="E1297" s="68">
        <f t="shared" si="61"/>
        <v>21910.6666666667</v>
      </c>
      <c r="F1297" s="69">
        <f t="shared" si="62"/>
        <v>15.6504761904762</v>
      </c>
    </row>
    <row r="1298" ht="14" customHeight="1" spans="1:6">
      <c r="A1298" t="s">
        <v>2690</v>
      </c>
      <c r="B1298" s="66">
        <v>721412</v>
      </c>
      <c r="C1298" s="67">
        <f t="shared" si="60"/>
        <v>515.294285714286</v>
      </c>
      <c r="D1298">
        <v>27</v>
      </c>
      <c r="E1298" s="68">
        <f t="shared" si="61"/>
        <v>26718.962962963</v>
      </c>
      <c r="F1298" s="69">
        <f t="shared" si="62"/>
        <v>19.0849735449735</v>
      </c>
    </row>
    <row r="1299" ht="14" customHeight="1" spans="1:6">
      <c r="A1299" t="s">
        <v>2691</v>
      </c>
      <c r="B1299" s="66">
        <v>719835</v>
      </c>
      <c r="C1299" s="67">
        <f t="shared" si="60"/>
        <v>514.167857142857</v>
      </c>
      <c r="D1299">
        <v>20</v>
      </c>
      <c r="E1299" s="68">
        <f t="shared" si="61"/>
        <v>35991.75</v>
      </c>
      <c r="F1299" s="69">
        <f t="shared" si="62"/>
        <v>25.7083928571429</v>
      </c>
    </row>
    <row r="1300" ht="14" customHeight="1" spans="1:6">
      <c r="A1300" t="s">
        <v>2692</v>
      </c>
      <c r="B1300" s="66">
        <v>719518</v>
      </c>
      <c r="C1300" s="67">
        <f t="shared" si="60"/>
        <v>513.941428571429</v>
      </c>
      <c r="D1300">
        <v>41</v>
      </c>
      <c r="E1300" s="68">
        <f t="shared" si="61"/>
        <v>17549.2195121951</v>
      </c>
      <c r="F1300" s="69">
        <f t="shared" si="62"/>
        <v>12.5351567944251</v>
      </c>
    </row>
    <row r="1301" ht="14" customHeight="1" spans="1:6">
      <c r="A1301" t="s">
        <v>2693</v>
      </c>
      <c r="B1301" s="66">
        <v>718223</v>
      </c>
      <c r="C1301" s="67">
        <f t="shared" si="60"/>
        <v>513.016428571429</v>
      </c>
      <c r="D1301">
        <v>18</v>
      </c>
      <c r="E1301" s="68">
        <f t="shared" si="61"/>
        <v>39901.2777777778</v>
      </c>
      <c r="F1301" s="69">
        <f t="shared" si="62"/>
        <v>28.5009126984127</v>
      </c>
    </row>
    <row r="1302" ht="14" customHeight="1" spans="1:6">
      <c r="A1302" t="s">
        <v>2694</v>
      </c>
      <c r="B1302" s="66">
        <v>717591</v>
      </c>
      <c r="C1302" s="67">
        <f t="shared" si="60"/>
        <v>512.565</v>
      </c>
      <c r="D1302">
        <v>49</v>
      </c>
      <c r="E1302" s="68">
        <f t="shared" si="61"/>
        <v>14644.7142857143</v>
      </c>
      <c r="F1302" s="69">
        <f t="shared" si="62"/>
        <v>10.4605102040816</v>
      </c>
    </row>
    <row r="1303" ht="14" customHeight="1" spans="1:6">
      <c r="A1303" t="s">
        <v>2695</v>
      </c>
      <c r="B1303" s="66">
        <v>716487</v>
      </c>
      <c r="C1303" s="67">
        <f t="shared" si="60"/>
        <v>511.776428571429</v>
      </c>
      <c r="D1303">
        <v>23</v>
      </c>
      <c r="E1303" s="68">
        <f t="shared" si="61"/>
        <v>31151.6086956522</v>
      </c>
      <c r="F1303" s="69">
        <f t="shared" si="62"/>
        <v>22.251149068323</v>
      </c>
    </row>
    <row r="1304" ht="14" customHeight="1" spans="1:6">
      <c r="A1304" t="s">
        <v>2696</v>
      </c>
      <c r="B1304" s="66">
        <v>716448</v>
      </c>
      <c r="C1304" s="67">
        <f t="shared" si="60"/>
        <v>511.748571428571</v>
      </c>
      <c r="D1304">
        <v>37</v>
      </c>
      <c r="E1304" s="68">
        <f t="shared" si="61"/>
        <v>19363.4594594595</v>
      </c>
      <c r="F1304" s="69">
        <f t="shared" si="62"/>
        <v>13.8310424710425</v>
      </c>
    </row>
    <row r="1305" ht="14" customHeight="1" spans="1:6">
      <c r="A1305" t="s">
        <v>2697</v>
      </c>
      <c r="B1305" s="66">
        <v>716076</v>
      </c>
      <c r="C1305" s="67">
        <f t="shared" si="60"/>
        <v>511.482857142857</v>
      </c>
      <c r="D1305">
        <v>25</v>
      </c>
      <c r="E1305" s="68">
        <f t="shared" si="61"/>
        <v>28643.04</v>
      </c>
      <c r="F1305" s="69">
        <f t="shared" si="62"/>
        <v>20.4593142857143</v>
      </c>
    </row>
    <row r="1306" ht="14" customHeight="1" spans="1:6">
      <c r="A1306" t="s">
        <v>2698</v>
      </c>
      <c r="B1306" s="66">
        <v>715258</v>
      </c>
      <c r="C1306" s="67">
        <f t="shared" si="60"/>
        <v>510.898571428571</v>
      </c>
      <c r="D1306">
        <v>50</v>
      </c>
      <c r="E1306" s="68">
        <f t="shared" si="61"/>
        <v>14305.16</v>
      </c>
      <c r="F1306" s="69">
        <f t="shared" si="62"/>
        <v>10.2179714285714</v>
      </c>
    </row>
    <row r="1307" ht="14" customHeight="1" spans="1:6">
      <c r="A1307" t="s">
        <v>2699</v>
      </c>
      <c r="B1307" s="66">
        <v>714427</v>
      </c>
      <c r="C1307" s="67">
        <f t="shared" si="60"/>
        <v>510.305</v>
      </c>
      <c r="D1307">
        <v>44</v>
      </c>
      <c r="E1307" s="68">
        <f t="shared" si="61"/>
        <v>16236.9772727273</v>
      </c>
      <c r="F1307" s="69">
        <f t="shared" si="62"/>
        <v>11.5978409090909</v>
      </c>
    </row>
    <row r="1308" ht="14" customHeight="1" spans="1:6">
      <c r="A1308" t="s">
        <v>2700</v>
      </c>
      <c r="B1308" s="66">
        <v>713174</v>
      </c>
      <c r="C1308" s="67">
        <f t="shared" si="60"/>
        <v>509.41</v>
      </c>
      <c r="D1308">
        <v>19</v>
      </c>
      <c r="E1308" s="68">
        <f t="shared" si="61"/>
        <v>37535.4736842105</v>
      </c>
      <c r="F1308" s="69">
        <f t="shared" si="62"/>
        <v>26.8110526315789</v>
      </c>
    </row>
    <row r="1309" ht="14" customHeight="1" spans="1:6">
      <c r="A1309" t="s">
        <v>2701</v>
      </c>
      <c r="B1309" s="66">
        <v>708215</v>
      </c>
      <c r="C1309" s="67">
        <f t="shared" si="60"/>
        <v>505.867857142857</v>
      </c>
      <c r="D1309">
        <v>25</v>
      </c>
      <c r="E1309" s="68">
        <f t="shared" si="61"/>
        <v>28328.6</v>
      </c>
      <c r="F1309" s="69">
        <f t="shared" si="62"/>
        <v>20.2347142857143</v>
      </c>
    </row>
    <row r="1310" ht="14" customHeight="1" spans="1:6">
      <c r="A1310" t="s">
        <v>2702</v>
      </c>
      <c r="B1310" s="66">
        <v>706945</v>
      </c>
      <c r="C1310" s="67">
        <f t="shared" si="60"/>
        <v>504.960714285714</v>
      </c>
      <c r="D1310">
        <v>19</v>
      </c>
      <c r="E1310" s="68">
        <f t="shared" si="61"/>
        <v>37207.6315789474</v>
      </c>
      <c r="F1310" s="69">
        <f t="shared" si="62"/>
        <v>26.5768796992481</v>
      </c>
    </row>
    <row r="1311" ht="14" customHeight="1" spans="1:6">
      <c r="A1311" t="s">
        <v>2703</v>
      </c>
      <c r="B1311" s="66">
        <v>706550</v>
      </c>
      <c r="C1311" s="67">
        <f t="shared" si="60"/>
        <v>504.678571428571</v>
      </c>
      <c r="D1311">
        <v>27</v>
      </c>
      <c r="E1311" s="68">
        <f t="shared" si="61"/>
        <v>26168.5185185185</v>
      </c>
      <c r="F1311" s="69">
        <f t="shared" si="62"/>
        <v>18.6917989417989</v>
      </c>
    </row>
    <row r="1312" ht="14" customHeight="1" spans="1:6">
      <c r="A1312" t="s">
        <v>2704</v>
      </c>
      <c r="B1312" s="66">
        <v>706501</v>
      </c>
      <c r="C1312" s="67">
        <f t="shared" si="60"/>
        <v>504.643571428571</v>
      </c>
      <c r="D1312">
        <v>31</v>
      </c>
      <c r="E1312" s="68">
        <f t="shared" si="61"/>
        <v>22790.3548387097</v>
      </c>
      <c r="F1312" s="69">
        <f t="shared" si="62"/>
        <v>16.2788248847926</v>
      </c>
    </row>
    <row r="1313" ht="14" customHeight="1" spans="1:6">
      <c r="A1313" t="s">
        <v>2705</v>
      </c>
      <c r="B1313" s="66">
        <v>705254</v>
      </c>
      <c r="C1313" s="67">
        <f t="shared" si="60"/>
        <v>503.752857142857</v>
      </c>
      <c r="D1313">
        <v>18</v>
      </c>
      <c r="E1313" s="68">
        <f t="shared" si="61"/>
        <v>39180.7777777778</v>
      </c>
      <c r="F1313" s="69">
        <f t="shared" si="62"/>
        <v>27.9862698412698</v>
      </c>
    </row>
    <row r="1314" ht="14" customHeight="1" spans="1:6">
      <c r="A1314" t="s">
        <v>2706</v>
      </c>
      <c r="B1314" s="66">
        <v>703122</v>
      </c>
      <c r="C1314" s="67">
        <f t="shared" si="60"/>
        <v>502.23</v>
      </c>
      <c r="D1314">
        <v>24</v>
      </c>
      <c r="E1314" s="68">
        <f t="shared" si="61"/>
        <v>29296.75</v>
      </c>
      <c r="F1314" s="69">
        <f t="shared" si="62"/>
        <v>20.92625</v>
      </c>
    </row>
    <row r="1315" ht="14" customHeight="1" spans="1:6">
      <c r="A1315" t="s">
        <v>2707</v>
      </c>
      <c r="B1315" s="66">
        <v>701464</v>
      </c>
      <c r="C1315" s="67">
        <f t="shared" si="60"/>
        <v>501.045714285714</v>
      </c>
      <c r="D1315">
        <v>20</v>
      </c>
      <c r="E1315" s="68">
        <f t="shared" si="61"/>
        <v>35073.2</v>
      </c>
      <c r="F1315" s="69">
        <f t="shared" si="62"/>
        <v>25.0522857142857</v>
      </c>
    </row>
    <row r="1316" ht="14" customHeight="1" spans="1:6">
      <c r="A1316" t="s">
        <v>2708</v>
      </c>
      <c r="B1316" s="66">
        <v>698163</v>
      </c>
      <c r="C1316" s="67">
        <f t="shared" si="60"/>
        <v>498.687857142857</v>
      </c>
      <c r="D1316">
        <v>38</v>
      </c>
      <c r="E1316" s="68">
        <f t="shared" si="61"/>
        <v>18372.7105263158</v>
      </c>
      <c r="F1316" s="69">
        <f t="shared" si="62"/>
        <v>13.1233646616541</v>
      </c>
    </row>
    <row r="1317" ht="14" customHeight="1" spans="1:6">
      <c r="A1317" t="s">
        <v>2709</v>
      </c>
      <c r="B1317" s="66">
        <v>696396</v>
      </c>
      <c r="C1317" s="67">
        <f t="shared" si="60"/>
        <v>497.425714285714</v>
      </c>
      <c r="D1317">
        <v>35</v>
      </c>
      <c r="E1317" s="68">
        <f t="shared" si="61"/>
        <v>19897.0285714286</v>
      </c>
      <c r="F1317" s="69">
        <f t="shared" si="62"/>
        <v>14.2121632653061</v>
      </c>
    </row>
    <row r="1318" ht="14" customHeight="1" spans="1:6">
      <c r="A1318" t="s">
        <v>2710</v>
      </c>
      <c r="B1318" s="66">
        <v>695326</v>
      </c>
      <c r="C1318" s="67">
        <f t="shared" si="60"/>
        <v>496.661428571429</v>
      </c>
      <c r="D1318">
        <v>20</v>
      </c>
      <c r="E1318" s="68">
        <f t="shared" si="61"/>
        <v>34766.3</v>
      </c>
      <c r="F1318" s="69">
        <f t="shared" si="62"/>
        <v>24.8330714285714</v>
      </c>
    </row>
    <row r="1319" ht="14" customHeight="1" spans="1:6">
      <c r="A1319" t="s">
        <v>2711</v>
      </c>
      <c r="B1319" s="66">
        <v>693486</v>
      </c>
      <c r="C1319" s="67">
        <f t="shared" si="60"/>
        <v>495.347142857143</v>
      </c>
      <c r="D1319">
        <v>70</v>
      </c>
      <c r="E1319" s="68">
        <f t="shared" si="61"/>
        <v>9906.94285714286</v>
      </c>
      <c r="F1319" s="69">
        <f t="shared" si="62"/>
        <v>7.07638775510204</v>
      </c>
    </row>
    <row r="1320" ht="14" customHeight="1" spans="1:6">
      <c r="A1320" t="s">
        <v>2712</v>
      </c>
      <c r="B1320" s="66">
        <v>693217</v>
      </c>
      <c r="C1320" s="67">
        <f t="shared" si="60"/>
        <v>495.155</v>
      </c>
      <c r="D1320">
        <v>20</v>
      </c>
      <c r="E1320" s="68">
        <f t="shared" si="61"/>
        <v>34660.85</v>
      </c>
      <c r="F1320" s="69">
        <f t="shared" si="62"/>
        <v>24.75775</v>
      </c>
    </row>
    <row r="1321" ht="14" customHeight="1" spans="1:6">
      <c r="A1321" t="s">
        <v>2713</v>
      </c>
      <c r="B1321" s="66">
        <v>691729</v>
      </c>
      <c r="C1321" s="67">
        <f t="shared" si="60"/>
        <v>494.092142857143</v>
      </c>
      <c r="D1321">
        <v>26</v>
      </c>
      <c r="E1321" s="68">
        <f t="shared" si="61"/>
        <v>26604.9615384615</v>
      </c>
      <c r="F1321" s="69">
        <f t="shared" si="62"/>
        <v>19.003543956044</v>
      </c>
    </row>
    <row r="1322" ht="14" customHeight="1" spans="1:6">
      <c r="A1322" t="s">
        <v>2714</v>
      </c>
      <c r="B1322" s="66">
        <v>691026</v>
      </c>
      <c r="C1322" s="67">
        <f t="shared" si="60"/>
        <v>493.59</v>
      </c>
      <c r="D1322">
        <v>30</v>
      </c>
      <c r="E1322" s="68">
        <f t="shared" si="61"/>
        <v>23034.2</v>
      </c>
      <c r="F1322" s="69">
        <f t="shared" si="62"/>
        <v>16.453</v>
      </c>
    </row>
    <row r="1323" ht="14" customHeight="1" spans="1:6">
      <c r="A1323" t="s">
        <v>2715</v>
      </c>
      <c r="B1323" s="66">
        <v>690572</v>
      </c>
      <c r="C1323" s="67">
        <f t="shared" si="60"/>
        <v>493.265714285714</v>
      </c>
      <c r="D1323">
        <v>34</v>
      </c>
      <c r="E1323" s="68">
        <f t="shared" si="61"/>
        <v>20310.9411764706</v>
      </c>
      <c r="F1323" s="69">
        <f t="shared" si="62"/>
        <v>14.5078151260504</v>
      </c>
    </row>
    <row r="1324" ht="14" customHeight="1" spans="1:6">
      <c r="A1324" t="s">
        <v>2716</v>
      </c>
      <c r="B1324" s="66">
        <v>690069</v>
      </c>
      <c r="C1324" s="67">
        <f t="shared" si="60"/>
        <v>492.906428571429</v>
      </c>
      <c r="D1324">
        <v>25</v>
      </c>
      <c r="E1324" s="68">
        <f t="shared" si="61"/>
        <v>27602.76</v>
      </c>
      <c r="F1324" s="69">
        <f t="shared" si="62"/>
        <v>19.7162571428571</v>
      </c>
    </row>
    <row r="1325" ht="14" customHeight="1" spans="1:6">
      <c r="A1325" t="s">
        <v>2717</v>
      </c>
      <c r="B1325" s="66">
        <v>687898</v>
      </c>
      <c r="C1325" s="67">
        <f t="shared" si="60"/>
        <v>491.355714285714</v>
      </c>
      <c r="D1325">
        <v>24</v>
      </c>
      <c r="E1325" s="68">
        <f t="shared" si="61"/>
        <v>28662.4166666667</v>
      </c>
      <c r="F1325" s="69">
        <f t="shared" si="62"/>
        <v>20.4731547619048</v>
      </c>
    </row>
    <row r="1326" ht="14" customHeight="1" spans="1:6">
      <c r="A1326" t="s">
        <v>2718</v>
      </c>
      <c r="B1326" s="66">
        <v>687743</v>
      </c>
      <c r="C1326" s="67">
        <f t="shared" si="60"/>
        <v>491.245</v>
      </c>
      <c r="D1326">
        <v>19</v>
      </c>
      <c r="E1326" s="68">
        <f t="shared" si="61"/>
        <v>36197</v>
      </c>
      <c r="F1326" s="69">
        <f t="shared" si="62"/>
        <v>25.855</v>
      </c>
    </row>
    <row r="1327" ht="14" customHeight="1" spans="1:6">
      <c r="A1327" t="s">
        <v>2719</v>
      </c>
      <c r="B1327" s="66">
        <v>684462</v>
      </c>
      <c r="C1327" s="67">
        <f t="shared" si="60"/>
        <v>488.901428571429</v>
      </c>
      <c r="D1327">
        <v>35</v>
      </c>
      <c r="E1327" s="68">
        <f t="shared" si="61"/>
        <v>19556.0571428571</v>
      </c>
      <c r="F1327" s="69">
        <f t="shared" si="62"/>
        <v>13.968612244898</v>
      </c>
    </row>
    <row r="1328" ht="14" customHeight="1" spans="1:6">
      <c r="A1328" t="s">
        <v>2720</v>
      </c>
      <c r="B1328" s="66">
        <v>680811</v>
      </c>
      <c r="C1328" s="67">
        <f t="shared" si="60"/>
        <v>486.293571428571</v>
      </c>
      <c r="D1328">
        <v>38</v>
      </c>
      <c r="E1328" s="68">
        <f t="shared" si="61"/>
        <v>17916.0789473684</v>
      </c>
      <c r="F1328" s="69">
        <f t="shared" si="62"/>
        <v>12.7971992481203</v>
      </c>
    </row>
    <row r="1329" ht="14" customHeight="1" spans="1:6">
      <c r="A1329" t="s">
        <v>2721</v>
      </c>
      <c r="B1329" s="66">
        <v>679333</v>
      </c>
      <c r="C1329" s="67">
        <f t="shared" si="60"/>
        <v>485.237857142857</v>
      </c>
      <c r="D1329">
        <v>13</v>
      </c>
      <c r="E1329" s="68">
        <f t="shared" si="61"/>
        <v>52256.3846153846</v>
      </c>
      <c r="F1329" s="69">
        <f t="shared" si="62"/>
        <v>37.325989010989</v>
      </c>
    </row>
    <row r="1330" ht="14" customHeight="1" spans="1:6">
      <c r="A1330" t="s">
        <v>2722</v>
      </c>
      <c r="B1330" s="66">
        <v>676887</v>
      </c>
      <c r="C1330" s="67">
        <f t="shared" si="60"/>
        <v>483.490714285714</v>
      </c>
      <c r="D1330">
        <v>23</v>
      </c>
      <c r="E1330" s="68">
        <f t="shared" si="61"/>
        <v>29429.8695652174</v>
      </c>
      <c r="F1330" s="69">
        <f t="shared" si="62"/>
        <v>21.0213354037267</v>
      </c>
    </row>
    <row r="1331" ht="14" customHeight="1" spans="1:6">
      <c r="A1331" t="s">
        <v>2723</v>
      </c>
      <c r="B1331" s="66">
        <v>676350</v>
      </c>
      <c r="C1331" s="67">
        <f t="shared" si="60"/>
        <v>483.107142857143</v>
      </c>
      <c r="D1331">
        <v>29</v>
      </c>
      <c r="E1331" s="68">
        <f t="shared" si="61"/>
        <v>23322.4137931034</v>
      </c>
      <c r="F1331" s="69">
        <f t="shared" si="62"/>
        <v>16.6588669950739</v>
      </c>
    </row>
    <row r="1332" ht="14" customHeight="1" spans="1:6">
      <c r="A1332" t="s">
        <v>2724</v>
      </c>
      <c r="B1332" s="66">
        <v>675112</v>
      </c>
      <c r="C1332" s="67">
        <f t="shared" si="60"/>
        <v>482.222857142857</v>
      </c>
      <c r="D1332">
        <v>28</v>
      </c>
      <c r="E1332" s="68">
        <f t="shared" si="61"/>
        <v>24111.1428571429</v>
      </c>
      <c r="F1332" s="69">
        <f t="shared" si="62"/>
        <v>17.2222448979592</v>
      </c>
    </row>
    <row r="1333" ht="14" customHeight="1" spans="1:6">
      <c r="A1333" t="s">
        <v>2725</v>
      </c>
      <c r="B1333" s="66">
        <v>674578</v>
      </c>
      <c r="C1333" s="67">
        <f t="shared" si="60"/>
        <v>481.841428571429</v>
      </c>
      <c r="D1333">
        <v>26</v>
      </c>
      <c r="E1333" s="68">
        <f t="shared" si="61"/>
        <v>25945.3076923077</v>
      </c>
      <c r="F1333" s="69">
        <f t="shared" si="62"/>
        <v>18.5323626373626</v>
      </c>
    </row>
    <row r="1334" ht="14" customHeight="1" spans="1:6">
      <c r="A1334" t="s">
        <v>2726</v>
      </c>
      <c r="B1334" s="66">
        <v>669944</v>
      </c>
      <c r="C1334" s="67">
        <f t="shared" si="60"/>
        <v>478.531428571429</v>
      </c>
      <c r="D1334">
        <v>43</v>
      </c>
      <c r="E1334" s="68">
        <f t="shared" si="61"/>
        <v>15580.0930232558</v>
      </c>
      <c r="F1334" s="69">
        <f t="shared" si="62"/>
        <v>11.1286378737542</v>
      </c>
    </row>
    <row r="1335" ht="14" customHeight="1" spans="1:6">
      <c r="A1335" t="s">
        <v>2727</v>
      </c>
      <c r="B1335" s="66">
        <v>667244</v>
      </c>
      <c r="C1335" s="67">
        <f t="shared" si="60"/>
        <v>476.602857142857</v>
      </c>
      <c r="D1335">
        <v>19</v>
      </c>
      <c r="E1335" s="68">
        <f t="shared" si="61"/>
        <v>35118.1052631579</v>
      </c>
      <c r="F1335" s="69">
        <f t="shared" si="62"/>
        <v>25.0843609022556</v>
      </c>
    </row>
    <row r="1336" ht="14" customHeight="1" spans="1:6">
      <c r="A1336" t="s">
        <v>2728</v>
      </c>
      <c r="B1336" s="66">
        <v>667155</v>
      </c>
      <c r="C1336" s="67">
        <f t="shared" si="60"/>
        <v>476.539285714286</v>
      </c>
      <c r="D1336">
        <v>21</v>
      </c>
      <c r="E1336" s="68">
        <f t="shared" si="61"/>
        <v>31769.2857142857</v>
      </c>
      <c r="F1336" s="69">
        <f t="shared" si="62"/>
        <v>22.6923469387755</v>
      </c>
    </row>
    <row r="1337" ht="14" customHeight="1" spans="1:6">
      <c r="A1337" t="s">
        <v>2729</v>
      </c>
      <c r="B1337" s="66">
        <v>666624</v>
      </c>
      <c r="C1337" s="67">
        <f t="shared" si="60"/>
        <v>476.16</v>
      </c>
      <c r="D1337">
        <v>17</v>
      </c>
      <c r="E1337" s="68">
        <f t="shared" si="61"/>
        <v>39213.1764705882</v>
      </c>
      <c r="F1337" s="69">
        <f t="shared" si="62"/>
        <v>28.0094117647059</v>
      </c>
    </row>
    <row r="1338" ht="14" customHeight="1" spans="1:6">
      <c r="A1338" t="s">
        <v>2730</v>
      </c>
      <c r="B1338" s="66">
        <v>666302</v>
      </c>
      <c r="C1338" s="67">
        <f t="shared" si="60"/>
        <v>475.93</v>
      </c>
      <c r="D1338">
        <v>13</v>
      </c>
      <c r="E1338" s="68">
        <f t="shared" si="61"/>
        <v>51254</v>
      </c>
      <c r="F1338" s="69">
        <f t="shared" si="62"/>
        <v>36.61</v>
      </c>
    </row>
    <row r="1339" ht="14" customHeight="1" spans="1:6">
      <c r="A1339" t="s">
        <v>2731</v>
      </c>
      <c r="B1339" s="66">
        <v>665684</v>
      </c>
      <c r="C1339" s="67">
        <f t="shared" si="60"/>
        <v>475.488571428571</v>
      </c>
      <c r="D1339">
        <v>29</v>
      </c>
      <c r="E1339" s="68">
        <f t="shared" si="61"/>
        <v>22954.6206896552</v>
      </c>
      <c r="F1339" s="69">
        <f t="shared" si="62"/>
        <v>16.396157635468</v>
      </c>
    </row>
    <row r="1340" ht="14" customHeight="1" spans="1:6">
      <c r="A1340" t="s">
        <v>2732</v>
      </c>
      <c r="B1340" s="66">
        <v>663815</v>
      </c>
      <c r="C1340" s="67">
        <f t="shared" si="60"/>
        <v>474.153571428571</v>
      </c>
      <c r="D1340">
        <v>46</v>
      </c>
      <c r="E1340" s="68">
        <f t="shared" si="61"/>
        <v>14430.7608695652</v>
      </c>
      <c r="F1340" s="69">
        <f t="shared" si="62"/>
        <v>10.3076863354037</v>
      </c>
    </row>
    <row r="1341" ht="14" customHeight="1" spans="1:6">
      <c r="A1341" t="s">
        <v>2733</v>
      </c>
      <c r="B1341" s="66">
        <v>661907</v>
      </c>
      <c r="C1341" s="67">
        <f t="shared" si="60"/>
        <v>472.790714285714</v>
      </c>
      <c r="D1341">
        <v>54</v>
      </c>
      <c r="E1341" s="68">
        <f t="shared" si="61"/>
        <v>12257.537037037</v>
      </c>
      <c r="F1341" s="69">
        <f t="shared" si="62"/>
        <v>8.7553835978836</v>
      </c>
    </row>
    <row r="1342" ht="14" customHeight="1" spans="1:6">
      <c r="A1342" t="s">
        <v>2734</v>
      </c>
      <c r="B1342" s="66">
        <v>661764</v>
      </c>
      <c r="C1342" s="67">
        <f t="shared" si="60"/>
        <v>472.688571428571</v>
      </c>
      <c r="D1342">
        <v>32</v>
      </c>
      <c r="E1342" s="68">
        <f t="shared" si="61"/>
        <v>20680.125</v>
      </c>
      <c r="F1342" s="69">
        <f t="shared" si="62"/>
        <v>14.7715178571429</v>
      </c>
    </row>
    <row r="1343" ht="14" customHeight="1" spans="1:6">
      <c r="A1343" t="s">
        <v>2735</v>
      </c>
      <c r="B1343" s="66">
        <v>661716</v>
      </c>
      <c r="C1343" s="67">
        <f t="shared" si="60"/>
        <v>472.654285714286</v>
      </c>
      <c r="D1343">
        <v>22</v>
      </c>
      <c r="E1343" s="68">
        <f t="shared" si="61"/>
        <v>30078</v>
      </c>
      <c r="F1343" s="69">
        <f t="shared" si="62"/>
        <v>21.4842857142857</v>
      </c>
    </row>
    <row r="1344" ht="14" customHeight="1" spans="1:6">
      <c r="A1344" t="s">
        <v>2736</v>
      </c>
      <c r="B1344" s="66">
        <v>660714</v>
      </c>
      <c r="C1344" s="67">
        <f t="shared" si="60"/>
        <v>471.938571428571</v>
      </c>
      <c r="D1344">
        <v>24</v>
      </c>
      <c r="E1344" s="68">
        <f t="shared" si="61"/>
        <v>27529.75</v>
      </c>
      <c r="F1344" s="69">
        <f t="shared" si="62"/>
        <v>19.6641071428571</v>
      </c>
    </row>
    <row r="1345" ht="14" customHeight="1" spans="1:6">
      <c r="A1345" t="s">
        <v>2737</v>
      </c>
      <c r="B1345" s="66">
        <v>660387</v>
      </c>
      <c r="C1345" s="67">
        <f t="shared" si="60"/>
        <v>471.705</v>
      </c>
      <c r="D1345">
        <v>23</v>
      </c>
      <c r="E1345" s="68">
        <f t="shared" si="61"/>
        <v>28712.4782608696</v>
      </c>
      <c r="F1345" s="69">
        <f t="shared" si="62"/>
        <v>20.5089130434783</v>
      </c>
    </row>
    <row r="1346" ht="14" customHeight="1" spans="1:6">
      <c r="A1346" t="s">
        <v>2738</v>
      </c>
      <c r="B1346" s="66">
        <v>659973</v>
      </c>
      <c r="C1346" s="67">
        <f t="shared" ref="C1346:C1409" si="63">B1346/1400</f>
        <v>471.409285714286</v>
      </c>
      <c r="D1346">
        <v>33</v>
      </c>
      <c r="E1346" s="68">
        <f t="shared" ref="E1346:E1409" si="64">B1346/D1346</f>
        <v>19999.1818181818</v>
      </c>
      <c r="F1346" s="69">
        <f t="shared" ref="F1346:F1409" si="65">E1346/1400</f>
        <v>14.2851298701299</v>
      </c>
    </row>
    <row r="1347" ht="14" customHeight="1" spans="1:6">
      <c r="A1347" t="s">
        <v>2739</v>
      </c>
      <c r="B1347" s="66">
        <v>659865</v>
      </c>
      <c r="C1347" s="67">
        <f t="shared" si="63"/>
        <v>471.332142857143</v>
      </c>
      <c r="D1347">
        <v>15</v>
      </c>
      <c r="E1347" s="68">
        <f t="shared" si="64"/>
        <v>43991</v>
      </c>
      <c r="F1347" s="69">
        <f t="shared" si="65"/>
        <v>31.4221428571429</v>
      </c>
    </row>
    <row r="1348" ht="14" customHeight="1" spans="1:6">
      <c r="A1348" t="s">
        <v>2740</v>
      </c>
      <c r="B1348" s="66">
        <v>658397</v>
      </c>
      <c r="C1348" s="67">
        <f t="shared" si="63"/>
        <v>470.283571428571</v>
      </c>
      <c r="D1348">
        <v>49</v>
      </c>
      <c r="E1348" s="68">
        <f t="shared" si="64"/>
        <v>13436.6734693878</v>
      </c>
      <c r="F1348" s="69">
        <f t="shared" si="65"/>
        <v>9.59762390670554</v>
      </c>
    </row>
    <row r="1349" ht="14" customHeight="1" spans="1:6">
      <c r="A1349" t="s">
        <v>2741</v>
      </c>
      <c r="B1349" s="66">
        <v>656828</v>
      </c>
      <c r="C1349" s="67">
        <f t="shared" si="63"/>
        <v>469.162857142857</v>
      </c>
      <c r="D1349">
        <v>35</v>
      </c>
      <c r="E1349" s="68">
        <f t="shared" si="64"/>
        <v>18766.5142857143</v>
      </c>
      <c r="F1349" s="69">
        <f t="shared" si="65"/>
        <v>13.4046530612245</v>
      </c>
    </row>
    <row r="1350" ht="14" customHeight="1" spans="1:6">
      <c r="A1350" t="s">
        <v>2742</v>
      </c>
      <c r="B1350" s="66">
        <v>655194</v>
      </c>
      <c r="C1350" s="67">
        <f t="shared" si="63"/>
        <v>467.995714285714</v>
      </c>
      <c r="D1350">
        <v>18</v>
      </c>
      <c r="E1350" s="68">
        <f t="shared" si="64"/>
        <v>36399.6666666667</v>
      </c>
      <c r="F1350" s="69">
        <f t="shared" si="65"/>
        <v>25.9997619047619</v>
      </c>
    </row>
    <row r="1351" ht="14" customHeight="1" spans="1:6">
      <c r="A1351" t="s">
        <v>2743</v>
      </c>
      <c r="B1351" s="66">
        <v>654365</v>
      </c>
      <c r="C1351" s="67">
        <f t="shared" si="63"/>
        <v>467.403571428571</v>
      </c>
      <c r="D1351">
        <v>43</v>
      </c>
      <c r="E1351" s="68">
        <f t="shared" si="64"/>
        <v>15217.7906976744</v>
      </c>
      <c r="F1351" s="69">
        <f t="shared" si="65"/>
        <v>10.8698504983389</v>
      </c>
    </row>
    <row r="1352" ht="14" customHeight="1" spans="1:6">
      <c r="A1352" t="s">
        <v>2744</v>
      </c>
      <c r="B1352" s="66">
        <v>653765</v>
      </c>
      <c r="C1352" s="67">
        <f t="shared" si="63"/>
        <v>466.975</v>
      </c>
      <c r="D1352">
        <v>17</v>
      </c>
      <c r="E1352" s="68">
        <f t="shared" si="64"/>
        <v>38456.7647058823</v>
      </c>
      <c r="F1352" s="69">
        <f t="shared" si="65"/>
        <v>27.4691176470588</v>
      </c>
    </row>
    <row r="1353" ht="14" customHeight="1" spans="1:6">
      <c r="A1353" t="s">
        <v>2745</v>
      </c>
      <c r="B1353" s="66">
        <v>652027</v>
      </c>
      <c r="C1353" s="67">
        <f t="shared" si="63"/>
        <v>465.733571428571</v>
      </c>
      <c r="D1353">
        <v>13</v>
      </c>
      <c r="E1353" s="68">
        <f t="shared" si="64"/>
        <v>50155.9230769231</v>
      </c>
      <c r="F1353" s="69">
        <f t="shared" si="65"/>
        <v>35.8256593406593</v>
      </c>
    </row>
    <row r="1354" ht="14" customHeight="1" spans="1:6">
      <c r="A1354" t="s">
        <v>2746</v>
      </c>
      <c r="B1354" s="66">
        <v>651872</v>
      </c>
      <c r="C1354" s="67">
        <f t="shared" si="63"/>
        <v>465.622857142857</v>
      </c>
      <c r="D1354">
        <v>22</v>
      </c>
      <c r="E1354" s="68">
        <f t="shared" si="64"/>
        <v>29630.5454545455</v>
      </c>
      <c r="F1354" s="69">
        <f t="shared" si="65"/>
        <v>21.1646753246753</v>
      </c>
    </row>
    <row r="1355" ht="14" customHeight="1" spans="1:6">
      <c r="A1355" t="s">
        <v>2747</v>
      </c>
      <c r="B1355" s="66">
        <v>651719</v>
      </c>
      <c r="C1355" s="67">
        <f t="shared" si="63"/>
        <v>465.513571428571</v>
      </c>
      <c r="D1355">
        <v>28</v>
      </c>
      <c r="E1355" s="68">
        <f t="shared" si="64"/>
        <v>23275.6785714286</v>
      </c>
      <c r="F1355" s="69">
        <f t="shared" si="65"/>
        <v>16.6254846938776</v>
      </c>
    </row>
    <row r="1356" ht="14" customHeight="1" spans="1:6">
      <c r="A1356" t="s">
        <v>2748</v>
      </c>
      <c r="B1356" s="66">
        <v>651662</v>
      </c>
      <c r="C1356" s="67">
        <f t="shared" si="63"/>
        <v>465.472857142857</v>
      </c>
      <c r="D1356">
        <v>34</v>
      </c>
      <c r="E1356" s="68">
        <f t="shared" si="64"/>
        <v>19166.5294117647</v>
      </c>
      <c r="F1356" s="69">
        <f t="shared" si="65"/>
        <v>13.6903781512605</v>
      </c>
    </row>
    <row r="1357" ht="14" customHeight="1" spans="1:6">
      <c r="A1357" t="s">
        <v>2749</v>
      </c>
      <c r="B1357" s="66">
        <v>650930</v>
      </c>
      <c r="C1357" s="67">
        <f t="shared" si="63"/>
        <v>464.95</v>
      </c>
      <c r="D1357">
        <v>23</v>
      </c>
      <c r="E1357" s="68">
        <f t="shared" si="64"/>
        <v>28301.3043478261</v>
      </c>
      <c r="F1357" s="69">
        <f t="shared" si="65"/>
        <v>20.2152173913043</v>
      </c>
    </row>
    <row r="1358" ht="14" customHeight="1" spans="1:6">
      <c r="A1358" t="s">
        <v>2750</v>
      </c>
      <c r="B1358" s="66">
        <v>650624</v>
      </c>
      <c r="C1358" s="67">
        <f t="shared" si="63"/>
        <v>464.731428571429</v>
      </c>
      <c r="D1358">
        <v>49</v>
      </c>
      <c r="E1358" s="68">
        <f t="shared" si="64"/>
        <v>13278.0408163265</v>
      </c>
      <c r="F1358" s="69">
        <f t="shared" si="65"/>
        <v>9.48431486880466</v>
      </c>
    </row>
    <row r="1359" ht="14" customHeight="1" spans="1:6">
      <c r="A1359" t="s">
        <v>2751</v>
      </c>
      <c r="B1359" s="66">
        <v>644709</v>
      </c>
      <c r="C1359" s="67">
        <f t="shared" si="63"/>
        <v>460.506428571429</v>
      </c>
      <c r="D1359">
        <v>31</v>
      </c>
      <c r="E1359" s="68">
        <f t="shared" si="64"/>
        <v>20797.064516129</v>
      </c>
      <c r="F1359" s="69">
        <f t="shared" si="65"/>
        <v>14.8550460829493</v>
      </c>
    </row>
    <row r="1360" ht="14" customHeight="1" spans="1:6">
      <c r="A1360" t="s">
        <v>2752</v>
      </c>
      <c r="B1360" s="66">
        <v>644431</v>
      </c>
      <c r="C1360" s="67">
        <f t="shared" si="63"/>
        <v>460.307857142857</v>
      </c>
      <c r="D1360">
        <v>31</v>
      </c>
      <c r="E1360" s="68">
        <f t="shared" si="64"/>
        <v>20788.0967741935</v>
      </c>
      <c r="F1360" s="69">
        <f t="shared" si="65"/>
        <v>14.8486405529954</v>
      </c>
    </row>
    <row r="1361" ht="14" customHeight="1" spans="1:6">
      <c r="A1361" t="s">
        <v>2753</v>
      </c>
      <c r="B1361" s="66">
        <v>643253</v>
      </c>
      <c r="C1361" s="67">
        <f t="shared" si="63"/>
        <v>459.466428571429</v>
      </c>
      <c r="D1361">
        <v>30</v>
      </c>
      <c r="E1361" s="68">
        <f t="shared" si="64"/>
        <v>21441.7666666667</v>
      </c>
      <c r="F1361" s="69">
        <f t="shared" si="65"/>
        <v>15.3155476190476</v>
      </c>
    </row>
    <row r="1362" ht="14" customHeight="1" spans="1:6">
      <c r="A1362" t="s">
        <v>2754</v>
      </c>
      <c r="B1362" s="66">
        <v>642759</v>
      </c>
      <c r="C1362" s="67">
        <f t="shared" si="63"/>
        <v>459.113571428571</v>
      </c>
      <c r="D1362">
        <v>10</v>
      </c>
      <c r="E1362" s="68">
        <f t="shared" si="64"/>
        <v>64275.9</v>
      </c>
      <c r="F1362" s="69">
        <f t="shared" si="65"/>
        <v>45.9113571428571</v>
      </c>
    </row>
    <row r="1363" ht="14" customHeight="1" spans="1:6">
      <c r="A1363" t="s">
        <v>2755</v>
      </c>
      <c r="B1363" s="66">
        <v>641894</v>
      </c>
      <c r="C1363" s="67">
        <f t="shared" si="63"/>
        <v>458.495714285714</v>
      </c>
      <c r="D1363">
        <v>30</v>
      </c>
      <c r="E1363" s="68">
        <f t="shared" si="64"/>
        <v>21396.4666666667</v>
      </c>
      <c r="F1363" s="69">
        <f t="shared" si="65"/>
        <v>15.2831904761905</v>
      </c>
    </row>
    <row r="1364" ht="14" customHeight="1" spans="1:6">
      <c r="A1364" t="s">
        <v>2756</v>
      </c>
      <c r="B1364" s="66">
        <v>641338</v>
      </c>
      <c r="C1364" s="67">
        <f t="shared" si="63"/>
        <v>458.098571428571</v>
      </c>
      <c r="D1364">
        <v>23</v>
      </c>
      <c r="E1364" s="68">
        <f t="shared" si="64"/>
        <v>27884.2608695652</v>
      </c>
      <c r="F1364" s="69">
        <f t="shared" si="65"/>
        <v>19.9173291925466</v>
      </c>
    </row>
    <row r="1365" ht="14" customHeight="1" spans="1:6">
      <c r="A1365" t="s">
        <v>2757</v>
      </c>
      <c r="B1365" s="66">
        <v>640831</v>
      </c>
      <c r="C1365" s="67">
        <f t="shared" si="63"/>
        <v>457.736428571429</v>
      </c>
      <c r="D1365">
        <v>13</v>
      </c>
      <c r="E1365" s="68">
        <f t="shared" si="64"/>
        <v>49294.6923076923</v>
      </c>
      <c r="F1365" s="69">
        <f t="shared" si="65"/>
        <v>35.2104945054945</v>
      </c>
    </row>
    <row r="1366" ht="14" customHeight="1" spans="1:6">
      <c r="A1366" t="s">
        <v>2758</v>
      </c>
      <c r="B1366" s="66">
        <v>639177</v>
      </c>
      <c r="C1366" s="67">
        <f t="shared" si="63"/>
        <v>456.555</v>
      </c>
      <c r="D1366">
        <v>34</v>
      </c>
      <c r="E1366" s="68">
        <f t="shared" si="64"/>
        <v>18799.3235294118</v>
      </c>
      <c r="F1366" s="69">
        <f t="shared" si="65"/>
        <v>13.4280882352941</v>
      </c>
    </row>
    <row r="1367" ht="14" customHeight="1" spans="1:6">
      <c r="A1367" t="s">
        <v>2759</v>
      </c>
      <c r="B1367" s="66">
        <v>639087</v>
      </c>
      <c r="C1367" s="67">
        <f t="shared" si="63"/>
        <v>456.490714285714</v>
      </c>
      <c r="D1367">
        <v>30</v>
      </c>
      <c r="E1367" s="68">
        <f t="shared" si="64"/>
        <v>21302.9</v>
      </c>
      <c r="F1367" s="69">
        <f t="shared" si="65"/>
        <v>15.2163571428571</v>
      </c>
    </row>
    <row r="1368" ht="14" customHeight="1" spans="1:6">
      <c r="A1368" t="s">
        <v>2760</v>
      </c>
      <c r="B1368" s="66">
        <v>638472</v>
      </c>
      <c r="C1368" s="67">
        <f t="shared" si="63"/>
        <v>456.051428571429</v>
      </c>
      <c r="D1368">
        <v>23</v>
      </c>
      <c r="E1368" s="68">
        <f t="shared" si="64"/>
        <v>27759.652173913</v>
      </c>
      <c r="F1368" s="69">
        <f t="shared" si="65"/>
        <v>19.8283229813665</v>
      </c>
    </row>
    <row r="1369" ht="14" customHeight="1" spans="1:6">
      <c r="A1369" t="s">
        <v>2761</v>
      </c>
      <c r="B1369" s="66">
        <v>638216</v>
      </c>
      <c r="C1369" s="67">
        <f t="shared" si="63"/>
        <v>455.868571428571</v>
      </c>
      <c r="D1369">
        <v>24</v>
      </c>
      <c r="E1369" s="68">
        <f t="shared" si="64"/>
        <v>26592.3333333333</v>
      </c>
      <c r="F1369" s="69">
        <f t="shared" si="65"/>
        <v>18.9945238095238</v>
      </c>
    </row>
    <row r="1370" ht="14" customHeight="1" spans="1:6">
      <c r="A1370" t="s">
        <v>2762</v>
      </c>
      <c r="B1370" s="66">
        <v>636508</v>
      </c>
      <c r="C1370" s="67">
        <f t="shared" si="63"/>
        <v>454.648571428571</v>
      </c>
      <c r="D1370">
        <v>38</v>
      </c>
      <c r="E1370" s="68">
        <f t="shared" si="64"/>
        <v>16750.2105263158</v>
      </c>
      <c r="F1370" s="69">
        <f t="shared" si="65"/>
        <v>11.9644360902256</v>
      </c>
    </row>
    <row r="1371" ht="14" customHeight="1" spans="1:6">
      <c r="A1371" t="s">
        <v>2763</v>
      </c>
      <c r="B1371" s="66">
        <v>636043</v>
      </c>
      <c r="C1371" s="67">
        <f t="shared" si="63"/>
        <v>454.316428571429</v>
      </c>
      <c r="D1371">
        <v>16</v>
      </c>
      <c r="E1371" s="68">
        <f t="shared" si="64"/>
        <v>39752.6875</v>
      </c>
      <c r="F1371" s="69">
        <f t="shared" si="65"/>
        <v>28.3947767857143</v>
      </c>
    </row>
    <row r="1372" ht="14" customHeight="1" spans="1:6">
      <c r="A1372" t="s">
        <v>2764</v>
      </c>
      <c r="B1372" s="66">
        <v>635437</v>
      </c>
      <c r="C1372" s="67">
        <f t="shared" si="63"/>
        <v>453.883571428571</v>
      </c>
      <c r="D1372">
        <v>26</v>
      </c>
      <c r="E1372" s="68">
        <f t="shared" si="64"/>
        <v>24439.8846153846</v>
      </c>
      <c r="F1372" s="69">
        <f t="shared" si="65"/>
        <v>17.4570604395604</v>
      </c>
    </row>
    <row r="1373" ht="14" customHeight="1" spans="1:6">
      <c r="A1373" t="s">
        <v>2765</v>
      </c>
      <c r="B1373" s="66">
        <v>632406</v>
      </c>
      <c r="C1373" s="67">
        <f t="shared" si="63"/>
        <v>451.718571428571</v>
      </c>
      <c r="D1373">
        <v>48</v>
      </c>
      <c r="E1373" s="68">
        <f t="shared" si="64"/>
        <v>13175.125</v>
      </c>
      <c r="F1373" s="69">
        <f t="shared" si="65"/>
        <v>9.41080357142857</v>
      </c>
    </row>
    <row r="1374" ht="14" customHeight="1" spans="1:6">
      <c r="A1374" t="s">
        <v>2766</v>
      </c>
      <c r="B1374" s="66">
        <v>631633</v>
      </c>
      <c r="C1374" s="67">
        <f t="shared" si="63"/>
        <v>451.166428571429</v>
      </c>
      <c r="D1374">
        <v>20</v>
      </c>
      <c r="E1374" s="68">
        <f t="shared" si="64"/>
        <v>31581.65</v>
      </c>
      <c r="F1374" s="69">
        <f t="shared" si="65"/>
        <v>22.5583214285714</v>
      </c>
    </row>
    <row r="1375" ht="14" customHeight="1" spans="1:6">
      <c r="A1375" t="s">
        <v>2767</v>
      </c>
      <c r="B1375" s="66">
        <v>630965</v>
      </c>
      <c r="C1375" s="67">
        <f t="shared" si="63"/>
        <v>450.689285714286</v>
      </c>
      <c r="D1375">
        <v>34</v>
      </c>
      <c r="E1375" s="68">
        <f t="shared" si="64"/>
        <v>18557.7941176471</v>
      </c>
      <c r="F1375" s="69">
        <f t="shared" si="65"/>
        <v>13.2555672268908</v>
      </c>
    </row>
    <row r="1376" ht="14" customHeight="1" spans="1:6">
      <c r="A1376" t="s">
        <v>2768</v>
      </c>
      <c r="B1376" s="66">
        <v>630827</v>
      </c>
      <c r="C1376" s="67">
        <f t="shared" si="63"/>
        <v>450.590714285714</v>
      </c>
      <c r="D1376">
        <v>25</v>
      </c>
      <c r="E1376" s="68">
        <f t="shared" si="64"/>
        <v>25233.08</v>
      </c>
      <c r="F1376" s="69">
        <f t="shared" si="65"/>
        <v>18.0236285714286</v>
      </c>
    </row>
    <row r="1377" ht="14" customHeight="1" spans="1:6">
      <c r="A1377" t="s">
        <v>2769</v>
      </c>
      <c r="B1377" s="66">
        <v>630187</v>
      </c>
      <c r="C1377" s="67">
        <f t="shared" si="63"/>
        <v>450.133571428571</v>
      </c>
      <c r="D1377">
        <v>14</v>
      </c>
      <c r="E1377" s="68">
        <f t="shared" si="64"/>
        <v>45013.3571428571</v>
      </c>
      <c r="F1377" s="69">
        <f t="shared" si="65"/>
        <v>32.1523979591837</v>
      </c>
    </row>
    <row r="1378" ht="14" customHeight="1" spans="1:6">
      <c r="A1378" t="s">
        <v>2770</v>
      </c>
      <c r="B1378" s="66">
        <v>629827</v>
      </c>
      <c r="C1378" s="67">
        <f t="shared" si="63"/>
        <v>449.876428571429</v>
      </c>
      <c r="D1378">
        <v>22</v>
      </c>
      <c r="E1378" s="68">
        <f t="shared" si="64"/>
        <v>28628.5</v>
      </c>
      <c r="F1378" s="69">
        <f t="shared" si="65"/>
        <v>20.4489285714286</v>
      </c>
    </row>
    <row r="1379" ht="14" customHeight="1" spans="1:6">
      <c r="A1379" t="s">
        <v>2771</v>
      </c>
      <c r="B1379" s="66">
        <v>629221</v>
      </c>
      <c r="C1379" s="67">
        <f t="shared" si="63"/>
        <v>449.443571428571</v>
      </c>
      <c r="D1379">
        <v>16</v>
      </c>
      <c r="E1379" s="68">
        <f t="shared" si="64"/>
        <v>39326.3125</v>
      </c>
      <c r="F1379" s="69">
        <f t="shared" si="65"/>
        <v>28.0902232142857</v>
      </c>
    </row>
    <row r="1380" ht="14" customHeight="1" spans="1:6">
      <c r="A1380" t="s">
        <v>2772</v>
      </c>
      <c r="B1380" s="66">
        <v>628950</v>
      </c>
      <c r="C1380" s="67">
        <f t="shared" si="63"/>
        <v>449.25</v>
      </c>
      <c r="D1380">
        <v>24</v>
      </c>
      <c r="E1380" s="68">
        <f t="shared" si="64"/>
        <v>26206.25</v>
      </c>
      <c r="F1380" s="69">
        <f t="shared" si="65"/>
        <v>18.71875</v>
      </c>
    </row>
    <row r="1381" ht="14" customHeight="1" spans="1:6">
      <c r="A1381" t="s">
        <v>2773</v>
      </c>
      <c r="B1381" s="66">
        <v>628338</v>
      </c>
      <c r="C1381" s="67">
        <f t="shared" si="63"/>
        <v>448.812857142857</v>
      </c>
      <c r="D1381">
        <v>12</v>
      </c>
      <c r="E1381" s="68">
        <f t="shared" si="64"/>
        <v>52361.5</v>
      </c>
      <c r="F1381" s="69">
        <f t="shared" si="65"/>
        <v>37.4010714285714</v>
      </c>
    </row>
    <row r="1382" ht="14" customHeight="1" spans="1:6">
      <c r="A1382" t="s">
        <v>2774</v>
      </c>
      <c r="B1382" s="66">
        <v>627030</v>
      </c>
      <c r="C1382" s="67">
        <f t="shared" si="63"/>
        <v>447.878571428571</v>
      </c>
      <c r="D1382">
        <v>31</v>
      </c>
      <c r="E1382" s="68">
        <f t="shared" si="64"/>
        <v>20226.7741935484</v>
      </c>
      <c r="F1382" s="69">
        <f t="shared" si="65"/>
        <v>14.4476958525346</v>
      </c>
    </row>
    <row r="1383" ht="14" customHeight="1" spans="1:6">
      <c r="A1383" t="s">
        <v>2775</v>
      </c>
      <c r="B1383" s="66">
        <v>625750</v>
      </c>
      <c r="C1383" s="67">
        <f t="shared" si="63"/>
        <v>446.964285714286</v>
      </c>
      <c r="D1383">
        <v>49</v>
      </c>
      <c r="E1383" s="68">
        <f t="shared" si="64"/>
        <v>12770.4081632653</v>
      </c>
      <c r="F1383" s="69">
        <f t="shared" si="65"/>
        <v>9.12172011661808</v>
      </c>
    </row>
    <row r="1384" ht="14" customHeight="1" spans="1:6">
      <c r="A1384" t="s">
        <v>2776</v>
      </c>
      <c r="B1384" s="66">
        <v>625611</v>
      </c>
      <c r="C1384" s="67">
        <f t="shared" si="63"/>
        <v>446.865</v>
      </c>
      <c r="D1384">
        <v>10</v>
      </c>
      <c r="E1384" s="68">
        <f t="shared" si="64"/>
        <v>62561.1</v>
      </c>
      <c r="F1384" s="69">
        <f t="shared" si="65"/>
        <v>44.6865</v>
      </c>
    </row>
    <row r="1385" ht="14" customHeight="1" spans="1:6">
      <c r="A1385" t="s">
        <v>2777</v>
      </c>
      <c r="B1385" s="66">
        <v>624167</v>
      </c>
      <c r="C1385" s="67">
        <f t="shared" si="63"/>
        <v>445.833571428571</v>
      </c>
      <c r="D1385">
        <v>6</v>
      </c>
      <c r="E1385" s="68">
        <f t="shared" si="64"/>
        <v>104027.833333333</v>
      </c>
      <c r="F1385" s="69">
        <f t="shared" si="65"/>
        <v>74.3055952380952</v>
      </c>
    </row>
    <row r="1386" ht="14" customHeight="1" spans="1:6">
      <c r="A1386" t="s">
        <v>2778</v>
      </c>
      <c r="B1386" s="66">
        <v>623607</v>
      </c>
      <c r="C1386" s="67">
        <f t="shared" si="63"/>
        <v>445.433571428571</v>
      </c>
      <c r="D1386">
        <v>25</v>
      </c>
      <c r="E1386" s="68">
        <f t="shared" si="64"/>
        <v>24944.28</v>
      </c>
      <c r="F1386" s="69">
        <f t="shared" si="65"/>
        <v>17.8173428571429</v>
      </c>
    </row>
    <row r="1387" ht="14" customHeight="1" spans="1:6">
      <c r="A1387" t="s">
        <v>2779</v>
      </c>
      <c r="B1387" s="66">
        <v>621734</v>
      </c>
      <c r="C1387" s="67">
        <f t="shared" si="63"/>
        <v>444.095714285714</v>
      </c>
      <c r="D1387">
        <v>13</v>
      </c>
      <c r="E1387" s="68">
        <f t="shared" si="64"/>
        <v>47825.6923076923</v>
      </c>
      <c r="F1387" s="69">
        <f t="shared" si="65"/>
        <v>34.1612087912088</v>
      </c>
    </row>
    <row r="1388" ht="14" customHeight="1" spans="1:6">
      <c r="A1388" t="s">
        <v>2780</v>
      </c>
      <c r="B1388" s="66">
        <v>621481</v>
      </c>
      <c r="C1388" s="67">
        <f t="shared" si="63"/>
        <v>443.915</v>
      </c>
      <c r="D1388">
        <v>23</v>
      </c>
      <c r="E1388" s="68">
        <f t="shared" si="64"/>
        <v>27020.9130434783</v>
      </c>
      <c r="F1388" s="69">
        <f t="shared" si="65"/>
        <v>19.300652173913</v>
      </c>
    </row>
    <row r="1389" ht="14" customHeight="1" spans="1:6">
      <c r="A1389" t="s">
        <v>2781</v>
      </c>
      <c r="B1389" s="66">
        <v>619768</v>
      </c>
      <c r="C1389" s="67">
        <f t="shared" si="63"/>
        <v>442.691428571429</v>
      </c>
      <c r="D1389">
        <v>18</v>
      </c>
      <c r="E1389" s="68">
        <f t="shared" si="64"/>
        <v>34431.5555555556</v>
      </c>
      <c r="F1389" s="69">
        <f t="shared" si="65"/>
        <v>24.5939682539683</v>
      </c>
    </row>
    <row r="1390" ht="14" customHeight="1" spans="1:6">
      <c r="A1390" t="s">
        <v>2782</v>
      </c>
      <c r="B1390" s="66">
        <v>619522</v>
      </c>
      <c r="C1390" s="67">
        <f t="shared" si="63"/>
        <v>442.515714285714</v>
      </c>
      <c r="D1390">
        <v>14</v>
      </c>
      <c r="E1390" s="68">
        <f t="shared" si="64"/>
        <v>44251.5714285714</v>
      </c>
      <c r="F1390" s="69">
        <f t="shared" si="65"/>
        <v>31.6082653061224</v>
      </c>
    </row>
    <row r="1391" ht="14" customHeight="1" spans="1:6">
      <c r="A1391" t="s">
        <v>2783</v>
      </c>
      <c r="B1391" s="66">
        <v>615582</v>
      </c>
      <c r="C1391" s="67">
        <f t="shared" si="63"/>
        <v>439.701428571429</v>
      </c>
      <c r="D1391">
        <v>19</v>
      </c>
      <c r="E1391" s="68">
        <f t="shared" si="64"/>
        <v>32399.0526315789</v>
      </c>
      <c r="F1391" s="69">
        <f t="shared" si="65"/>
        <v>23.1421804511278</v>
      </c>
    </row>
    <row r="1392" ht="14" customHeight="1" spans="1:6">
      <c r="A1392" t="s">
        <v>2784</v>
      </c>
      <c r="B1392" s="66">
        <v>615292</v>
      </c>
      <c r="C1392" s="67">
        <f t="shared" si="63"/>
        <v>439.494285714286</v>
      </c>
      <c r="D1392">
        <v>13</v>
      </c>
      <c r="E1392" s="68">
        <f t="shared" si="64"/>
        <v>47330.1538461538</v>
      </c>
      <c r="F1392" s="69">
        <f t="shared" si="65"/>
        <v>33.8072527472527</v>
      </c>
    </row>
    <row r="1393" ht="14" customHeight="1" spans="1:6">
      <c r="A1393" t="s">
        <v>2785</v>
      </c>
      <c r="B1393" s="66">
        <v>614361</v>
      </c>
      <c r="C1393" s="67">
        <f t="shared" si="63"/>
        <v>438.829285714286</v>
      </c>
      <c r="D1393">
        <v>31</v>
      </c>
      <c r="E1393" s="68">
        <f t="shared" si="64"/>
        <v>19818.0967741935</v>
      </c>
      <c r="F1393" s="69">
        <f t="shared" si="65"/>
        <v>14.1557834101382</v>
      </c>
    </row>
    <row r="1394" ht="14" customHeight="1" spans="1:6">
      <c r="A1394" t="s">
        <v>2786</v>
      </c>
      <c r="B1394" s="66">
        <v>614334</v>
      </c>
      <c r="C1394" s="67">
        <f t="shared" si="63"/>
        <v>438.81</v>
      </c>
      <c r="D1394">
        <v>34</v>
      </c>
      <c r="E1394" s="68">
        <f t="shared" si="64"/>
        <v>18068.6470588235</v>
      </c>
      <c r="F1394" s="69">
        <f t="shared" si="65"/>
        <v>12.9061764705882</v>
      </c>
    </row>
    <row r="1395" ht="14" customHeight="1" spans="1:6">
      <c r="A1395" t="s">
        <v>2787</v>
      </c>
      <c r="B1395" s="66">
        <v>613675</v>
      </c>
      <c r="C1395" s="67">
        <f t="shared" si="63"/>
        <v>438.339285714286</v>
      </c>
      <c r="D1395">
        <v>31</v>
      </c>
      <c r="E1395" s="68">
        <f t="shared" si="64"/>
        <v>19795.9677419355</v>
      </c>
      <c r="F1395" s="69">
        <f t="shared" si="65"/>
        <v>14.1399769585253</v>
      </c>
    </row>
    <row r="1396" ht="14" customHeight="1" spans="1:6">
      <c r="A1396" t="s">
        <v>2788</v>
      </c>
      <c r="B1396" s="66">
        <v>613040</v>
      </c>
      <c r="C1396" s="67">
        <f t="shared" si="63"/>
        <v>437.885714285714</v>
      </c>
      <c r="D1396">
        <v>15</v>
      </c>
      <c r="E1396" s="68">
        <f t="shared" si="64"/>
        <v>40869.3333333333</v>
      </c>
      <c r="F1396" s="69">
        <f t="shared" si="65"/>
        <v>29.192380952381</v>
      </c>
    </row>
    <row r="1397" ht="14" customHeight="1" spans="1:6">
      <c r="A1397" t="s">
        <v>2789</v>
      </c>
      <c r="B1397" s="66">
        <v>612732</v>
      </c>
      <c r="C1397" s="67">
        <f t="shared" si="63"/>
        <v>437.665714285714</v>
      </c>
      <c r="D1397">
        <v>12</v>
      </c>
      <c r="E1397" s="68">
        <f t="shared" si="64"/>
        <v>51061</v>
      </c>
      <c r="F1397" s="69">
        <f t="shared" si="65"/>
        <v>36.4721428571429</v>
      </c>
    </row>
    <row r="1398" ht="14" customHeight="1" spans="1:6">
      <c r="A1398" t="s">
        <v>2790</v>
      </c>
      <c r="B1398" s="66">
        <v>612499</v>
      </c>
      <c r="C1398" s="67">
        <f t="shared" si="63"/>
        <v>437.499285714286</v>
      </c>
      <c r="D1398">
        <v>14</v>
      </c>
      <c r="E1398" s="68">
        <f t="shared" si="64"/>
        <v>43749.9285714286</v>
      </c>
      <c r="F1398" s="69">
        <f t="shared" si="65"/>
        <v>31.2499489795918</v>
      </c>
    </row>
    <row r="1399" ht="14" customHeight="1" spans="1:6">
      <c r="A1399" t="s">
        <v>2791</v>
      </c>
      <c r="B1399" s="66">
        <v>611819</v>
      </c>
      <c r="C1399" s="67">
        <f t="shared" si="63"/>
        <v>437.013571428571</v>
      </c>
      <c r="D1399">
        <v>25</v>
      </c>
      <c r="E1399" s="68">
        <f t="shared" si="64"/>
        <v>24472.76</v>
      </c>
      <c r="F1399" s="69">
        <f t="shared" si="65"/>
        <v>17.4805428571429</v>
      </c>
    </row>
    <row r="1400" ht="14" customHeight="1" spans="1:6">
      <c r="A1400" t="s">
        <v>2792</v>
      </c>
      <c r="B1400" s="66">
        <v>611353</v>
      </c>
      <c r="C1400" s="67">
        <f t="shared" si="63"/>
        <v>436.680714285714</v>
      </c>
      <c r="D1400">
        <v>21</v>
      </c>
      <c r="E1400" s="68">
        <f t="shared" si="64"/>
        <v>29112.0476190476</v>
      </c>
      <c r="F1400" s="69">
        <f t="shared" si="65"/>
        <v>20.7943197278912</v>
      </c>
    </row>
    <row r="1401" ht="14" customHeight="1" spans="1:6">
      <c r="A1401" t="s">
        <v>2793</v>
      </c>
      <c r="B1401" s="66">
        <v>609318</v>
      </c>
      <c r="C1401" s="67">
        <f t="shared" si="63"/>
        <v>435.227142857143</v>
      </c>
      <c r="D1401">
        <v>21</v>
      </c>
      <c r="E1401" s="68">
        <f t="shared" si="64"/>
        <v>29015.1428571429</v>
      </c>
      <c r="F1401" s="69">
        <f t="shared" si="65"/>
        <v>20.7251020408163</v>
      </c>
    </row>
    <row r="1402" ht="14" customHeight="1" spans="1:6">
      <c r="A1402" t="s">
        <v>2794</v>
      </c>
      <c r="B1402" s="66">
        <v>608359</v>
      </c>
      <c r="C1402" s="67">
        <f t="shared" si="63"/>
        <v>434.542142857143</v>
      </c>
      <c r="D1402">
        <v>17</v>
      </c>
      <c r="E1402" s="68">
        <f t="shared" si="64"/>
        <v>35785.8235294118</v>
      </c>
      <c r="F1402" s="69">
        <f t="shared" si="65"/>
        <v>25.5613025210084</v>
      </c>
    </row>
    <row r="1403" ht="14" customHeight="1" spans="1:6">
      <c r="A1403" t="s">
        <v>2795</v>
      </c>
      <c r="B1403" s="66">
        <v>606827</v>
      </c>
      <c r="C1403" s="67">
        <f t="shared" si="63"/>
        <v>433.447857142857</v>
      </c>
      <c r="D1403">
        <v>22</v>
      </c>
      <c r="E1403" s="68">
        <f t="shared" si="64"/>
        <v>27583.0454545455</v>
      </c>
      <c r="F1403" s="69">
        <f t="shared" si="65"/>
        <v>19.7021753246753</v>
      </c>
    </row>
    <row r="1404" ht="14" customHeight="1" spans="1:6">
      <c r="A1404" t="s">
        <v>2796</v>
      </c>
      <c r="B1404" s="66">
        <v>604335</v>
      </c>
      <c r="C1404" s="67">
        <f t="shared" si="63"/>
        <v>431.667857142857</v>
      </c>
      <c r="D1404">
        <v>11</v>
      </c>
      <c r="E1404" s="68">
        <f t="shared" si="64"/>
        <v>54939.5454545455</v>
      </c>
      <c r="F1404" s="69">
        <f t="shared" si="65"/>
        <v>39.2425324675325</v>
      </c>
    </row>
    <row r="1405" ht="14" customHeight="1" spans="1:6">
      <c r="A1405" t="s">
        <v>2797</v>
      </c>
      <c r="B1405" s="66">
        <v>603154</v>
      </c>
      <c r="C1405" s="67">
        <f t="shared" si="63"/>
        <v>430.824285714286</v>
      </c>
      <c r="D1405">
        <v>42</v>
      </c>
      <c r="E1405" s="68">
        <f t="shared" si="64"/>
        <v>14360.8095238095</v>
      </c>
      <c r="F1405" s="69">
        <f t="shared" si="65"/>
        <v>10.2577210884354</v>
      </c>
    </row>
    <row r="1406" ht="14" customHeight="1" spans="1:6">
      <c r="A1406" t="s">
        <v>2798</v>
      </c>
      <c r="B1406" s="66">
        <v>603105</v>
      </c>
      <c r="C1406" s="67">
        <f t="shared" si="63"/>
        <v>430.789285714286</v>
      </c>
      <c r="D1406">
        <v>44</v>
      </c>
      <c r="E1406" s="68">
        <f t="shared" si="64"/>
        <v>13706.9318181818</v>
      </c>
      <c r="F1406" s="69">
        <f t="shared" si="65"/>
        <v>9.79066558441558</v>
      </c>
    </row>
    <row r="1407" ht="14" customHeight="1" spans="1:6">
      <c r="A1407" t="s">
        <v>2799</v>
      </c>
      <c r="B1407" s="66">
        <v>601062</v>
      </c>
      <c r="C1407" s="67">
        <f t="shared" si="63"/>
        <v>429.33</v>
      </c>
      <c r="D1407">
        <v>11</v>
      </c>
      <c r="E1407" s="68">
        <f t="shared" si="64"/>
        <v>54642</v>
      </c>
      <c r="F1407" s="69">
        <f t="shared" si="65"/>
        <v>39.03</v>
      </c>
    </row>
    <row r="1408" ht="14" customHeight="1" spans="1:6">
      <c r="A1408" t="s">
        <v>2800</v>
      </c>
      <c r="B1408" s="66">
        <v>600364</v>
      </c>
      <c r="C1408" s="67">
        <f t="shared" si="63"/>
        <v>428.831428571429</v>
      </c>
      <c r="D1408">
        <v>16</v>
      </c>
      <c r="E1408" s="68">
        <f t="shared" si="64"/>
        <v>37522.75</v>
      </c>
      <c r="F1408" s="69">
        <f t="shared" si="65"/>
        <v>26.8019642857143</v>
      </c>
    </row>
    <row r="1409" ht="14" customHeight="1" spans="1:6">
      <c r="A1409" t="s">
        <v>2801</v>
      </c>
      <c r="B1409" s="66">
        <v>599639</v>
      </c>
      <c r="C1409" s="67">
        <f t="shared" si="63"/>
        <v>428.313571428571</v>
      </c>
      <c r="D1409">
        <v>16</v>
      </c>
      <c r="E1409" s="68">
        <f t="shared" si="64"/>
        <v>37477.4375</v>
      </c>
      <c r="F1409" s="69">
        <f t="shared" si="65"/>
        <v>26.7695982142857</v>
      </c>
    </row>
    <row r="1410" ht="14" customHeight="1" spans="1:6">
      <c r="A1410" t="s">
        <v>2802</v>
      </c>
      <c r="B1410" s="66">
        <v>596669</v>
      </c>
      <c r="C1410" s="67">
        <f t="shared" ref="C1410:C1473" si="66">B1410/1400</f>
        <v>426.192142857143</v>
      </c>
      <c r="D1410">
        <v>26</v>
      </c>
      <c r="E1410" s="68">
        <f t="shared" ref="E1410:E1473" si="67">B1410/D1410</f>
        <v>22948.8076923077</v>
      </c>
      <c r="F1410" s="69">
        <f t="shared" ref="F1410:F1473" si="68">E1410/1400</f>
        <v>16.3920054945055</v>
      </c>
    </row>
    <row r="1411" ht="14" customHeight="1" spans="1:6">
      <c r="A1411" t="s">
        <v>2803</v>
      </c>
      <c r="B1411" s="66">
        <v>596112</v>
      </c>
      <c r="C1411" s="67">
        <f t="shared" si="66"/>
        <v>425.794285714286</v>
      </c>
      <c r="D1411">
        <v>21</v>
      </c>
      <c r="E1411" s="68">
        <f t="shared" si="67"/>
        <v>28386.2857142857</v>
      </c>
      <c r="F1411" s="69">
        <f t="shared" si="68"/>
        <v>20.2759183673469</v>
      </c>
    </row>
    <row r="1412" ht="14" customHeight="1" spans="1:6">
      <c r="A1412" t="s">
        <v>2804</v>
      </c>
      <c r="B1412" s="66">
        <v>595478</v>
      </c>
      <c r="C1412" s="67">
        <f t="shared" si="66"/>
        <v>425.341428571429</v>
      </c>
      <c r="D1412">
        <v>28</v>
      </c>
      <c r="E1412" s="68">
        <f t="shared" si="67"/>
        <v>21267.0714285714</v>
      </c>
      <c r="F1412" s="69">
        <f t="shared" si="68"/>
        <v>15.1907653061224</v>
      </c>
    </row>
    <row r="1413" ht="14" customHeight="1" spans="1:6">
      <c r="A1413" t="s">
        <v>2805</v>
      </c>
      <c r="B1413" s="66">
        <v>592458</v>
      </c>
      <c r="C1413" s="67">
        <f t="shared" si="66"/>
        <v>423.184285714286</v>
      </c>
      <c r="D1413">
        <v>11</v>
      </c>
      <c r="E1413" s="68">
        <f t="shared" si="67"/>
        <v>53859.8181818182</v>
      </c>
      <c r="F1413" s="69">
        <f t="shared" si="68"/>
        <v>38.4712987012987</v>
      </c>
    </row>
    <row r="1414" ht="14" customHeight="1" spans="1:6">
      <c r="A1414" t="s">
        <v>2806</v>
      </c>
      <c r="B1414" s="66">
        <v>592076</v>
      </c>
      <c r="C1414" s="67">
        <f t="shared" si="66"/>
        <v>422.911428571429</v>
      </c>
      <c r="D1414">
        <v>24</v>
      </c>
      <c r="E1414" s="68">
        <f t="shared" si="67"/>
        <v>24669.8333333333</v>
      </c>
      <c r="F1414" s="69">
        <f t="shared" si="68"/>
        <v>17.6213095238095</v>
      </c>
    </row>
    <row r="1415" ht="14" customHeight="1" spans="1:6">
      <c r="A1415" t="s">
        <v>2807</v>
      </c>
      <c r="B1415" s="66">
        <v>591358</v>
      </c>
      <c r="C1415" s="67">
        <f t="shared" si="66"/>
        <v>422.398571428571</v>
      </c>
      <c r="D1415">
        <v>21</v>
      </c>
      <c r="E1415" s="68">
        <f t="shared" si="67"/>
        <v>28159.9047619048</v>
      </c>
      <c r="F1415" s="69">
        <f t="shared" si="68"/>
        <v>20.1142176870748</v>
      </c>
    </row>
    <row r="1416" ht="14" customHeight="1" spans="1:6">
      <c r="A1416" t="s">
        <v>2808</v>
      </c>
      <c r="B1416" s="66">
        <v>591160</v>
      </c>
      <c r="C1416" s="67">
        <f t="shared" si="66"/>
        <v>422.257142857143</v>
      </c>
      <c r="D1416">
        <v>26</v>
      </c>
      <c r="E1416" s="68">
        <f t="shared" si="67"/>
        <v>22736.9230769231</v>
      </c>
      <c r="F1416" s="69">
        <f t="shared" si="68"/>
        <v>16.2406593406593</v>
      </c>
    </row>
    <row r="1417" ht="14" customHeight="1" spans="1:6">
      <c r="A1417" t="s">
        <v>2809</v>
      </c>
      <c r="B1417" s="66">
        <v>589979</v>
      </c>
      <c r="C1417" s="67">
        <f t="shared" si="66"/>
        <v>421.413571428571</v>
      </c>
      <c r="D1417">
        <v>22</v>
      </c>
      <c r="E1417" s="68">
        <f t="shared" si="67"/>
        <v>26817.2272727273</v>
      </c>
      <c r="F1417" s="69">
        <f t="shared" si="68"/>
        <v>19.1551623376623</v>
      </c>
    </row>
    <row r="1418" ht="14" customHeight="1" spans="1:6">
      <c r="A1418" t="s">
        <v>2810</v>
      </c>
      <c r="B1418" s="66">
        <v>589879</v>
      </c>
      <c r="C1418" s="67">
        <f t="shared" si="66"/>
        <v>421.342142857143</v>
      </c>
      <c r="D1418">
        <v>11</v>
      </c>
      <c r="E1418" s="68">
        <f t="shared" si="67"/>
        <v>53625.3636363636</v>
      </c>
      <c r="F1418" s="69">
        <f t="shared" si="68"/>
        <v>38.3038311688312</v>
      </c>
    </row>
    <row r="1419" ht="14" customHeight="1" spans="1:6">
      <c r="A1419" t="s">
        <v>2811</v>
      </c>
      <c r="B1419" s="66">
        <v>589097</v>
      </c>
      <c r="C1419" s="67">
        <f t="shared" si="66"/>
        <v>420.783571428571</v>
      </c>
      <c r="D1419">
        <v>27</v>
      </c>
      <c r="E1419" s="68">
        <f t="shared" si="67"/>
        <v>21818.4074074074</v>
      </c>
      <c r="F1419" s="69">
        <f t="shared" si="68"/>
        <v>15.5845767195767</v>
      </c>
    </row>
    <row r="1420" ht="14" customHeight="1" spans="1:6">
      <c r="A1420" t="s">
        <v>2812</v>
      </c>
      <c r="B1420" s="66">
        <v>588055</v>
      </c>
      <c r="C1420" s="67">
        <f t="shared" si="66"/>
        <v>420.039285714286</v>
      </c>
      <c r="D1420">
        <v>20</v>
      </c>
      <c r="E1420" s="68">
        <f t="shared" si="67"/>
        <v>29402.75</v>
      </c>
      <c r="F1420" s="69">
        <f t="shared" si="68"/>
        <v>21.0019642857143</v>
      </c>
    </row>
    <row r="1421" ht="14" customHeight="1" spans="1:6">
      <c r="A1421" t="s">
        <v>2813</v>
      </c>
      <c r="B1421" s="66">
        <v>586522</v>
      </c>
      <c r="C1421" s="67">
        <f t="shared" si="66"/>
        <v>418.944285714286</v>
      </c>
      <c r="D1421">
        <v>54</v>
      </c>
      <c r="E1421" s="68">
        <f t="shared" si="67"/>
        <v>10861.5185185185</v>
      </c>
      <c r="F1421" s="69">
        <f t="shared" si="68"/>
        <v>7.75822751322751</v>
      </c>
    </row>
    <row r="1422" ht="14" customHeight="1" spans="1:6">
      <c r="A1422" t="s">
        <v>2814</v>
      </c>
      <c r="B1422" s="66">
        <v>582990</v>
      </c>
      <c r="C1422" s="67">
        <f t="shared" si="66"/>
        <v>416.421428571429</v>
      </c>
      <c r="D1422">
        <v>15</v>
      </c>
      <c r="E1422" s="68">
        <f t="shared" si="67"/>
        <v>38866</v>
      </c>
      <c r="F1422" s="69">
        <f t="shared" si="68"/>
        <v>27.7614285714286</v>
      </c>
    </row>
    <row r="1423" ht="14" customHeight="1" spans="1:6">
      <c r="A1423" t="s">
        <v>2815</v>
      </c>
      <c r="B1423" s="66">
        <v>580881</v>
      </c>
      <c r="C1423" s="67">
        <f t="shared" si="66"/>
        <v>414.915</v>
      </c>
      <c r="D1423">
        <v>21</v>
      </c>
      <c r="E1423" s="68">
        <f t="shared" si="67"/>
        <v>27661</v>
      </c>
      <c r="F1423" s="69">
        <f t="shared" si="68"/>
        <v>19.7578571428571</v>
      </c>
    </row>
    <row r="1424" ht="14" customHeight="1" spans="1:6">
      <c r="A1424" t="s">
        <v>2816</v>
      </c>
      <c r="B1424" s="66">
        <v>580494</v>
      </c>
      <c r="C1424" s="67">
        <f t="shared" si="66"/>
        <v>414.638571428571</v>
      </c>
      <c r="D1424">
        <v>22</v>
      </c>
      <c r="E1424" s="68">
        <f t="shared" si="67"/>
        <v>26386.0909090909</v>
      </c>
      <c r="F1424" s="69">
        <f t="shared" si="68"/>
        <v>18.8472077922078</v>
      </c>
    </row>
    <row r="1425" ht="14" customHeight="1" spans="1:6">
      <c r="A1425" t="s">
        <v>2817</v>
      </c>
      <c r="B1425" s="66">
        <v>580267</v>
      </c>
      <c r="C1425" s="67">
        <f t="shared" si="66"/>
        <v>414.476428571429</v>
      </c>
      <c r="D1425">
        <v>14</v>
      </c>
      <c r="E1425" s="68">
        <f t="shared" si="67"/>
        <v>41447.6428571429</v>
      </c>
      <c r="F1425" s="69">
        <f t="shared" si="68"/>
        <v>29.6054591836735</v>
      </c>
    </row>
    <row r="1426" ht="14" customHeight="1" spans="1:6">
      <c r="A1426" t="s">
        <v>2818</v>
      </c>
      <c r="B1426" s="66">
        <v>579349</v>
      </c>
      <c r="C1426" s="67">
        <f t="shared" si="66"/>
        <v>413.820714285714</v>
      </c>
      <c r="D1426">
        <v>20</v>
      </c>
      <c r="E1426" s="68">
        <f t="shared" si="67"/>
        <v>28967.45</v>
      </c>
      <c r="F1426" s="69">
        <f t="shared" si="68"/>
        <v>20.6910357142857</v>
      </c>
    </row>
    <row r="1427" ht="14" customHeight="1" spans="1:6">
      <c r="A1427" t="s">
        <v>2819</v>
      </c>
      <c r="B1427" s="66">
        <v>579006</v>
      </c>
      <c r="C1427" s="67">
        <f t="shared" si="66"/>
        <v>413.575714285714</v>
      </c>
      <c r="D1427">
        <v>15</v>
      </c>
      <c r="E1427" s="68">
        <f t="shared" si="67"/>
        <v>38600.4</v>
      </c>
      <c r="F1427" s="69">
        <f t="shared" si="68"/>
        <v>27.5717142857143</v>
      </c>
    </row>
    <row r="1428" ht="14" customHeight="1" spans="1:6">
      <c r="A1428" t="s">
        <v>2820</v>
      </c>
      <c r="B1428" s="66">
        <v>578700</v>
      </c>
      <c r="C1428" s="67">
        <f t="shared" si="66"/>
        <v>413.357142857143</v>
      </c>
      <c r="D1428">
        <v>11</v>
      </c>
      <c r="E1428" s="68">
        <f t="shared" si="67"/>
        <v>52609.0909090909</v>
      </c>
      <c r="F1428" s="69">
        <f t="shared" si="68"/>
        <v>37.5779220779221</v>
      </c>
    </row>
    <row r="1429" ht="14" customHeight="1" spans="1:6">
      <c r="A1429" t="s">
        <v>2821</v>
      </c>
      <c r="B1429" s="66">
        <v>577015</v>
      </c>
      <c r="C1429" s="67">
        <f t="shared" si="66"/>
        <v>412.153571428571</v>
      </c>
      <c r="D1429">
        <v>25</v>
      </c>
      <c r="E1429" s="68">
        <f t="shared" si="67"/>
        <v>23080.6</v>
      </c>
      <c r="F1429" s="69">
        <f t="shared" si="68"/>
        <v>16.4861428571429</v>
      </c>
    </row>
    <row r="1430" ht="14" customHeight="1" spans="1:6">
      <c r="A1430" t="s">
        <v>2822</v>
      </c>
      <c r="B1430" s="66">
        <v>572121</v>
      </c>
      <c r="C1430" s="67">
        <f t="shared" si="66"/>
        <v>408.657857142857</v>
      </c>
      <c r="D1430">
        <v>19</v>
      </c>
      <c r="E1430" s="68">
        <f t="shared" si="67"/>
        <v>30111.6315789474</v>
      </c>
      <c r="F1430" s="69">
        <f t="shared" si="68"/>
        <v>21.5083082706767</v>
      </c>
    </row>
    <row r="1431" ht="14" customHeight="1" spans="1:6">
      <c r="A1431" t="s">
        <v>2823</v>
      </c>
      <c r="B1431" s="66">
        <v>570638</v>
      </c>
      <c r="C1431" s="67">
        <f t="shared" si="66"/>
        <v>407.598571428571</v>
      </c>
      <c r="D1431">
        <v>22</v>
      </c>
      <c r="E1431" s="68">
        <f t="shared" si="67"/>
        <v>25938.0909090909</v>
      </c>
      <c r="F1431" s="69">
        <f t="shared" si="68"/>
        <v>18.5272077922078</v>
      </c>
    </row>
    <row r="1432" ht="14" customHeight="1" spans="1:6">
      <c r="A1432" t="s">
        <v>2824</v>
      </c>
      <c r="B1432" s="66">
        <v>567576</v>
      </c>
      <c r="C1432" s="67">
        <f t="shared" si="66"/>
        <v>405.411428571429</v>
      </c>
      <c r="D1432">
        <v>25</v>
      </c>
      <c r="E1432" s="68">
        <f t="shared" si="67"/>
        <v>22703.04</v>
      </c>
      <c r="F1432" s="69">
        <f t="shared" si="68"/>
        <v>16.2164571428571</v>
      </c>
    </row>
    <row r="1433" ht="14" customHeight="1" spans="1:6">
      <c r="A1433" t="s">
        <v>2825</v>
      </c>
      <c r="B1433" s="66">
        <v>565297</v>
      </c>
      <c r="C1433" s="67">
        <f t="shared" si="66"/>
        <v>403.783571428571</v>
      </c>
      <c r="D1433">
        <v>14</v>
      </c>
      <c r="E1433" s="68">
        <f t="shared" si="67"/>
        <v>40378.3571428571</v>
      </c>
      <c r="F1433" s="69">
        <f t="shared" si="68"/>
        <v>28.8416836734694</v>
      </c>
    </row>
    <row r="1434" ht="14" customHeight="1" spans="1:6">
      <c r="A1434" t="s">
        <v>2826</v>
      </c>
      <c r="B1434" s="66">
        <v>564138</v>
      </c>
      <c r="C1434" s="67">
        <f t="shared" si="66"/>
        <v>402.955714285714</v>
      </c>
      <c r="D1434">
        <v>34</v>
      </c>
      <c r="E1434" s="68">
        <f t="shared" si="67"/>
        <v>16592.2941176471</v>
      </c>
      <c r="F1434" s="69">
        <f t="shared" si="68"/>
        <v>11.8516386554622</v>
      </c>
    </row>
    <row r="1435" ht="14" customHeight="1" spans="1:6">
      <c r="A1435" t="s">
        <v>2827</v>
      </c>
      <c r="B1435" s="66">
        <v>563269</v>
      </c>
      <c r="C1435" s="67">
        <f t="shared" si="66"/>
        <v>402.335</v>
      </c>
      <c r="D1435">
        <v>19</v>
      </c>
      <c r="E1435" s="68">
        <f t="shared" si="67"/>
        <v>29645.7368421053</v>
      </c>
      <c r="F1435" s="69">
        <f t="shared" si="68"/>
        <v>21.1755263157895</v>
      </c>
    </row>
    <row r="1436" ht="14" customHeight="1" spans="1:6">
      <c r="A1436" t="s">
        <v>2828</v>
      </c>
      <c r="B1436" s="66">
        <v>561355</v>
      </c>
      <c r="C1436" s="67">
        <f t="shared" si="66"/>
        <v>400.967857142857</v>
      </c>
      <c r="D1436">
        <v>21</v>
      </c>
      <c r="E1436" s="68">
        <f t="shared" si="67"/>
        <v>26731.1904761905</v>
      </c>
      <c r="F1436" s="69">
        <f t="shared" si="68"/>
        <v>19.0937074829932</v>
      </c>
    </row>
    <row r="1437" ht="14" customHeight="1" spans="1:6">
      <c r="A1437" t="s">
        <v>2829</v>
      </c>
      <c r="B1437" s="66">
        <v>561240</v>
      </c>
      <c r="C1437" s="67">
        <f t="shared" si="66"/>
        <v>400.885714285714</v>
      </c>
      <c r="D1437">
        <v>19</v>
      </c>
      <c r="E1437" s="68">
        <f t="shared" si="67"/>
        <v>29538.9473684211</v>
      </c>
      <c r="F1437" s="69">
        <f t="shared" si="68"/>
        <v>21.0992481203008</v>
      </c>
    </row>
    <row r="1438" ht="14" customHeight="1" spans="1:6">
      <c r="A1438" t="s">
        <v>2830</v>
      </c>
      <c r="B1438" s="66">
        <v>560922</v>
      </c>
      <c r="C1438" s="67">
        <f t="shared" si="66"/>
        <v>400.658571428571</v>
      </c>
      <c r="D1438">
        <v>45</v>
      </c>
      <c r="E1438" s="68">
        <f t="shared" si="67"/>
        <v>12464.9333333333</v>
      </c>
      <c r="F1438" s="69">
        <f t="shared" si="68"/>
        <v>8.90352380952381</v>
      </c>
    </row>
    <row r="1439" ht="14" customHeight="1" spans="1:6">
      <c r="A1439" t="s">
        <v>2831</v>
      </c>
      <c r="B1439" s="66">
        <v>560916</v>
      </c>
      <c r="C1439" s="67">
        <f t="shared" si="66"/>
        <v>400.654285714286</v>
      </c>
      <c r="D1439">
        <v>16</v>
      </c>
      <c r="E1439" s="68">
        <f t="shared" si="67"/>
        <v>35057.25</v>
      </c>
      <c r="F1439" s="69">
        <f t="shared" si="68"/>
        <v>25.0408928571429</v>
      </c>
    </row>
    <row r="1440" ht="14" customHeight="1" spans="1:6">
      <c r="A1440" t="s">
        <v>2832</v>
      </c>
      <c r="B1440" s="66">
        <v>559874</v>
      </c>
      <c r="C1440" s="67">
        <f t="shared" si="66"/>
        <v>399.91</v>
      </c>
      <c r="D1440">
        <v>24</v>
      </c>
      <c r="E1440" s="68">
        <f t="shared" si="67"/>
        <v>23328.0833333333</v>
      </c>
      <c r="F1440" s="69">
        <f t="shared" si="68"/>
        <v>16.6629166666667</v>
      </c>
    </row>
    <row r="1441" ht="14" customHeight="1" spans="1:6">
      <c r="A1441" t="s">
        <v>2833</v>
      </c>
      <c r="B1441" s="66">
        <v>559430</v>
      </c>
      <c r="C1441" s="67">
        <f t="shared" si="66"/>
        <v>399.592857142857</v>
      </c>
      <c r="D1441">
        <v>14</v>
      </c>
      <c r="E1441" s="68">
        <f t="shared" si="67"/>
        <v>39959.2857142857</v>
      </c>
      <c r="F1441" s="69">
        <f t="shared" si="68"/>
        <v>28.5423469387755</v>
      </c>
    </row>
    <row r="1442" ht="14" customHeight="1" spans="1:6">
      <c r="A1442" t="s">
        <v>2834</v>
      </c>
      <c r="B1442" s="66">
        <v>559351</v>
      </c>
      <c r="C1442" s="67">
        <f t="shared" si="66"/>
        <v>399.536428571429</v>
      </c>
      <c r="D1442">
        <v>20</v>
      </c>
      <c r="E1442" s="68">
        <f t="shared" si="67"/>
        <v>27967.55</v>
      </c>
      <c r="F1442" s="69">
        <f t="shared" si="68"/>
        <v>19.9768214285714</v>
      </c>
    </row>
    <row r="1443" ht="14" customHeight="1" spans="1:6">
      <c r="A1443" t="s">
        <v>2835</v>
      </c>
      <c r="B1443" s="66">
        <v>558684</v>
      </c>
      <c r="C1443" s="67">
        <f t="shared" si="66"/>
        <v>399.06</v>
      </c>
      <c r="D1443">
        <v>14</v>
      </c>
      <c r="E1443" s="68">
        <f t="shared" si="67"/>
        <v>39906</v>
      </c>
      <c r="F1443" s="69">
        <f t="shared" si="68"/>
        <v>28.5042857142857</v>
      </c>
    </row>
    <row r="1444" ht="14" customHeight="1" spans="1:6">
      <c r="A1444" t="s">
        <v>2836</v>
      </c>
      <c r="B1444" s="66">
        <v>557790</v>
      </c>
      <c r="C1444" s="67">
        <f t="shared" si="66"/>
        <v>398.421428571429</v>
      </c>
      <c r="D1444">
        <v>18</v>
      </c>
      <c r="E1444" s="68">
        <f t="shared" si="67"/>
        <v>30988.3333333333</v>
      </c>
      <c r="F1444" s="69">
        <f t="shared" si="68"/>
        <v>22.1345238095238</v>
      </c>
    </row>
    <row r="1445" ht="14" customHeight="1" spans="1:6">
      <c r="A1445" t="s">
        <v>2837</v>
      </c>
      <c r="B1445" s="66">
        <v>557686</v>
      </c>
      <c r="C1445" s="67">
        <f t="shared" si="66"/>
        <v>398.347142857143</v>
      </c>
      <c r="D1445">
        <v>49</v>
      </c>
      <c r="E1445" s="68">
        <f t="shared" si="67"/>
        <v>11381.3469387755</v>
      </c>
      <c r="F1445" s="69">
        <f t="shared" si="68"/>
        <v>8.12953352769679</v>
      </c>
    </row>
    <row r="1446" ht="14" customHeight="1" spans="1:6">
      <c r="A1446" t="s">
        <v>2838</v>
      </c>
      <c r="B1446" s="66">
        <v>557058</v>
      </c>
      <c r="C1446" s="67">
        <f t="shared" si="66"/>
        <v>397.898571428571</v>
      </c>
      <c r="D1446">
        <v>23</v>
      </c>
      <c r="E1446" s="68">
        <f t="shared" si="67"/>
        <v>24219.9130434783</v>
      </c>
      <c r="F1446" s="69">
        <f t="shared" si="68"/>
        <v>17.2999378881988</v>
      </c>
    </row>
    <row r="1447" ht="14" customHeight="1" spans="1:6">
      <c r="A1447" t="s">
        <v>2839</v>
      </c>
      <c r="B1447" s="66">
        <v>554894</v>
      </c>
      <c r="C1447" s="67">
        <f t="shared" si="66"/>
        <v>396.352857142857</v>
      </c>
      <c r="D1447">
        <v>34</v>
      </c>
      <c r="E1447" s="68">
        <f t="shared" si="67"/>
        <v>16320.4117647059</v>
      </c>
      <c r="F1447" s="69">
        <f t="shared" si="68"/>
        <v>11.6574369747899</v>
      </c>
    </row>
    <row r="1448" ht="14" customHeight="1" spans="1:6">
      <c r="A1448" t="s">
        <v>2840</v>
      </c>
      <c r="B1448" s="66">
        <v>554192</v>
      </c>
      <c r="C1448" s="67">
        <f t="shared" si="66"/>
        <v>395.851428571429</v>
      </c>
      <c r="D1448">
        <v>38</v>
      </c>
      <c r="E1448" s="68">
        <f t="shared" si="67"/>
        <v>14584</v>
      </c>
      <c r="F1448" s="69">
        <f t="shared" si="68"/>
        <v>10.4171428571429</v>
      </c>
    </row>
    <row r="1449" ht="14" customHeight="1" spans="1:6">
      <c r="A1449" t="s">
        <v>2841</v>
      </c>
      <c r="B1449" s="66">
        <v>553720</v>
      </c>
      <c r="C1449" s="67">
        <f t="shared" si="66"/>
        <v>395.514285714286</v>
      </c>
      <c r="D1449">
        <v>22</v>
      </c>
      <c r="E1449" s="68">
        <f t="shared" si="67"/>
        <v>25169.0909090909</v>
      </c>
      <c r="F1449" s="69">
        <f t="shared" si="68"/>
        <v>17.9779220779221</v>
      </c>
    </row>
    <row r="1450" ht="14" customHeight="1" spans="1:6">
      <c r="A1450" t="s">
        <v>2842</v>
      </c>
      <c r="B1450" s="66">
        <v>553408</v>
      </c>
      <c r="C1450" s="67">
        <f t="shared" si="66"/>
        <v>395.291428571429</v>
      </c>
      <c r="D1450">
        <v>14</v>
      </c>
      <c r="E1450" s="68">
        <f t="shared" si="67"/>
        <v>39529.1428571429</v>
      </c>
      <c r="F1450" s="69">
        <f t="shared" si="68"/>
        <v>28.2351020408163</v>
      </c>
    </row>
    <row r="1451" ht="14" customHeight="1" spans="1:6">
      <c r="A1451" t="s">
        <v>2843</v>
      </c>
      <c r="B1451" s="66">
        <v>553348</v>
      </c>
      <c r="C1451" s="67">
        <f t="shared" si="66"/>
        <v>395.248571428571</v>
      </c>
      <c r="D1451">
        <v>24</v>
      </c>
      <c r="E1451" s="68">
        <f t="shared" si="67"/>
        <v>23056.1666666667</v>
      </c>
      <c r="F1451" s="69">
        <f t="shared" si="68"/>
        <v>16.4686904761905</v>
      </c>
    </row>
    <row r="1452" ht="14" customHeight="1" spans="1:6">
      <c r="A1452" t="s">
        <v>2844</v>
      </c>
      <c r="B1452" s="66">
        <v>553233</v>
      </c>
      <c r="C1452" s="67">
        <f t="shared" si="66"/>
        <v>395.166428571429</v>
      </c>
      <c r="D1452">
        <v>20</v>
      </c>
      <c r="E1452" s="68">
        <f t="shared" si="67"/>
        <v>27661.65</v>
      </c>
      <c r="F1452" s="69">
        <f t="shared" si="68"/>
        <v>19.7583214285714</v>
      </c>
    </row>
    <row r="1453" ht="14" customHeight="1" spans="1:6">
      <c r="A1453" t="s">
        <v>2845</v>
      </c>
      <c r="B1453" s="66">
        <v>553209</v>
      </c>
      <c r="C1453" s="67">
        <f t="shared" si="66"/>
        <v>395.149285714286</v>
      </c>
      <c r="D1453">
        <v>24</v>
      </c>
      <c r="E1453" s="68">
        <f t="shared" si="67"/>
        <v>23050.375</v>
      </c>
      <c r="F1453" s="69">
        <f t="shared" si="68"/>
        <v>16.4645535714286</v>
      </c>
    </row>
    <row r="1454" ht="14" customHeight="1" spans="1:6">
      <c r="A1454" t="s">
        <v>2846</v>
      </c>
      <c r="B1454" s="66">
        <v>552883</v>
      </c>
      <c r="C1454" s="67">
        <f t="shared" si="66"/>
        <v>394.916428571429</v>
      </c>
      <c r="D1454">
        <v>25</v>
      </c>
      <c r="E1454" s="68">
        <f t="shared" si="67"/>
        <v>22115.32</v>
      </c>
      <c r="F1454" s="69">
        <f t="shared" si="68"/>
        <v>15.7966571428571</v>
      </c>
    </row>
    <row r="1455" ht="14" customHeight="1" spans="1:6">
      <c r="A1455" t="s">
        <v>2847</v>
      </c>
      <c r="B1455" s="66">
        <v>548821</v>
      </c>
      <c r="C1455" s="67">
        <f t="shared" si="66"/>
        <v>392.015</v>
      </c>
      <c r="D1455">
        <v>25</v>
      </c>
      <c r="E1455" s="68">
        <f t="shared" si="67"/>
        <v>21952.84</v>
      </c>
      <c r="F1455" s="69">
        <f t="shared" si="68"/>
        <v>15.6806</v>
      </c>
    </row>
    <row r="1456" ht="14" customHeight="1" spans="1:6">
      <c r="A1456" t="s">
        <v>2848</v>
      </c>
      <c r="B1456" s="66">
        <v>548236</v>
      </c>
      <c r="C1456" s="67">
        <f t="shared" si="66"/>
        <v>391.597142857143</v>
      </c>
      <c r="D1456">
        <v>6</v>
      </c>
      <c r="E1456" s="68">
        <f t="shared" si="67"/>
        <v>91372.6666666667</v>
      </c>
      <c r="F1456" s="69">
        <f t="shared" si="68"/>
        <v>65.2661904761905</v>
      </c>
    </row>
    <row r="1457" ht="14" customHeight="1" spans="1:6">
      <c r="A1457" t="s">
        <v>2849</v>
      </c>
      <c r="B1457" s="66">
        <v>548225</v>
      </c>
      <c r="C1457" s="67">
        <f t="shared" si="66"/>
        <v>391.589285714286</v>
      </c>
      <c r="D1457">
        <v>8</v>
      </c>
      <c r="E1457" s="68">
        <f t="shared" si="67"/>
        <v>68528.125</v>
      </c>
      <c r="F1457" s="69">
        <f t="shared" si="68"/>
        <v>48.9486607142857</v>
      </c>
    </row>
    <row r="1458" ht="14" customHeight="1" spans="1:6">
      <c r="A1458" t="s">
        <v>2850</v>
      </c>
      <c r="B1458" s="66">
        <v>548193</v>
      </c>
      <c r="C1458" s="67">
        <f t="shared" si="66"/>
        <v>391.566428571429</v>
      </c>
      <c r="D1458">
        <v>12</v>
      </c>
      <c r="E1458" s="68">
        <f t="shared" si="67"/>
        <v>45682.75</v>
      </c>
      <c r="F1458" s="69">
        <f t="shared" si="68"/>
        <v>32.6305357142857</v>
      </c>
    </row>
    <row r="1459" ht="14" customHeight="1" spans="1:6">
      <c r="A1459" t="s">
        <v>2851</v>
      </c>
      <c r="B1459" s="66">
        <v>544525</v>
      </c>
      <c r="C1459" s="67">
        <f t="shared" si="66"/>
        <v>388.946428571429</v>
      </c>
      <c r="D1459">
        <v>9</v>
      </c>
      <c r="E1459" s="68">
        <f t="shared" si="67"/>
        <v>60502.7777777778</v>
      </c>
      <c r="F1459" s="69">
        <f t="shared" si="68"/>
        <v>43.2162698412698</v>
      </c>
    </row>
    <row r="1460" ht="14" customHeight="1" spans="1:6">
      <c r="A1460" t="s">
        <v>2852</v>
      </c>
      <c r="B1460" s="66">
        <v>544299</v>
      </c>
      <c r="C1460" s="67">
        <f t="shared" si="66"/>
        <v>388.785</v>
      </c>
      <c r="D1460">
        <v>11</v>
      </c>
      <c r="E1460" s="68">
        <f t="shared" si="67"/>
        <v>49481.7272727273</v>
      </c>
      <c r="F1460" s="69">
        <f t="shared" si="68"/>
        <v>35.3440909090909</v>
      </c>
    </row>
    <row r="1461" ht="14" customHeight="1" spans="1:6">
      <c r="A1461" t="s">
        <v>2853</v>
      </c>
      <c r="B1461" s="66">
        <v>542954</v>
      </c>
      <c r="C1461" s="67">
        <f t="shared" si="66"/>
        <v>387.824285714286</v>
      </c>
      <c r="D1461">
        <v>22</v>
      </c>
      <c r="E1461" s="68">
        <f t="shared" si="67"/>
        <v>24679.7272727273</v>
      </c>
      <c r="F1461" s="69">
        <f t="shared" si="68"/>
        <v>17.6283766233766</v>
      </c>
    </row>
    <row r="1462" ht="14" customHeight="1" spans="1:6">
      <c r="A1462" t="s">
        <v>2854</v>
      </c>
      <c r="B1462" s="66">
        <v>542505</v>
      </c>
      <c r="C1462" s="67">
        <f t="shared" si="66"/>
        <v>387.503571428571</v>
      </c>
      <c r="D1462">
        <v>13</v>
      </c>
      <c r="E1462" s="68">
        <f t="shared" si="67"/>
        <v>41731.1538461538</v>
      </c>
      <c r="F1462" s="69">
        <f t="shared" si="68"/>
        <v>29.807967032967</v>
      </c>
    </row>
    <row r="1463" ht="14" customHeight="1" spans="1:6">
      <c r="A1463" t="s">
        <v>2855</v>
      </c>
      <c r="B1463" s="66">
        <v>542293</v>
      </c>
      <c r="C1463" s="67">
        <f t="shared" si="66"/>
        <v>387.352142857143</v>
      </c>
      <c r="D1463">
        <v>16</v>
      </c>
      <c r="E1463" s="68">
        <f t="shared" si="67"/>
        <v>33893.3125</v>
      </c>
      <c r="F1463" s="69">
        <f t="shared" si="68"/>
        <v>24.2095089285714</v>
      </c>
    </row>
    <row r="1464" ht="14" customHeight="1" spans="1:6">
      <c r="A1464" t="s">
        <v>2856</v>
      </c>
      <c r="B1464" s="66">
        <v>541603</v>
      </c>
      <c r="C1464" s="67">
        <f t="shared" si="66"/>
        <v>386.859285714286</v>
      </c>
      <c r="D1464">
        <v>33</v>
      </c>
      <c r="E1464" s="68">
        <f t="shared" si="67"/>
        <v>16412.2121212121</v>
      </c>
      <c r="F1464" s="69">
        <f t="shared" si="68"/>
        <v>11.7230086580087</v>
      </c>
    </row>
    <row r="1465" ht="14" customHeight="1" spans="1:6">
      <c r="A1465" t="s">
        <v>2857</v>
      </c>
      <c r="B1465" s="66">
        <v>539300</v>
      </c>
      <c r="C1465" s="67">
        <f t="shared" si="66"/>
        <v>385.214285714286</v>
      </c>
      <c r="D1465">
        <v>25</v>
      </c>
      <c r="E1465" s="68">
        <f t="shared" si="67"/>
        <v>21572</v>
      </c>
      <c r="F1465" s="69">
        <f t="shared" si="68"/>
        <v>15.4085714285714</v>
      </c>
    </row>
    <row r="1466" ht="14" customHeight="1" spans="1:6">
      <c r="A1466" t="s">
        <v>2858</v>
      </c>
      <c r="B1466" s="66">
        <v>538887</v>
      </c>
      <c r="C1466" s="67">
        <f t="shared" si="66"/>
        <v>384.919285714286</v>
      </c>
      <c r="D1466">
        <v>19</v>
      </c>
      <c r="E1466" s="68">
        <f t="shared" si="67"/>
        <v>28362.4736842105</v>
      </c>
      <c r="F1466" s="69">
        <f t="shared" si="68"/>
        <v>20.2589097744361</v>
      </c>
    </row>
    <row r="1467" ht="14" customHeight="1" spans="1:6">
      <c r="A1467" t="s">
        <v>2859</v>
      </c>
      <c r="B1467" s="66">
        <v>538877</v>
      </c>
      <c r="C1467" s="67">
        <f t="shared" si="66"/>
        <v>384.912142857143</v>
      </c>
      <c r="D1467">
        <v>18</v>
      </c>
      <c r="E1467" s="68">
        <f t="shared" si="67"/>
        <v>29937.6111111111</v>
      </c>
      <c r="F1467" s="69">
        <f t="shared" si="68"/>
        <v>21.3840079365079</v>
      </c>
    </row>
    <row r="1468" ht="14" customHeight="1" spans="1:6">
      <c r="A1468" t="s">
        <v>2860</v>
      </c>
      <c r="B1468" s="66">
        <v>536792</v>
      </c>
      <c r="C1468" s="67">
        <f t="shared" si="66"/>
        <v>383.422857142857</v>
      </c>
      <c r="D1468">
        <v>12</v>
      </c>
      <c r="E1468" s="68">
        <f t="shared" si="67"/>
        <v>44732.6666666667</v>
      </c>
      <c r="F1468" s="69">
        <f t="shared" si="68"/>
        <v>31.9519047619048</v>
      </c>
    </row>
    <row r="1469" ht="14" customHeight="1" spans="1:6">
      <c r="A1469" t="s">
        <v>2861</v>
      </c>
      <c r="B1469" s="66">
        <v>536698</v>
      </c>
      <c r="C1469" s="67">
        <f t="shared" si="66"/>
        <v>383.355714285714</v>
      </c>
      <c r="D1469">
        <v>21</v>
      </c>
      <c r="E1469" s="68">
        <f t="shared" si="67"/>
        <v>25557.0476190476</v>
      </c>
      <c r="F1469" s="69">
        <f t="shared" si="68"/>
        <v>18.2550340136054</v>
      </c>
    </row>
    <row r="1470" ht="14" customHeight="1" spans="1:6">
      <c r="A1470" t="s">
        <v>2862</v>
      </c>
      <c r="B1470" s="66">
        <v>536108</v>
      </c>
      <c r="C1470" s="67">
        <f t="shared" si="66"/>
        <v>382.934285714286</v>
      </c>
      <c r="D1470">
        <v>31</v>
      </c>
      <c r="E1470" s="68">
        <f t="shared" si="67"/>
        <v>17293.8064516129</v>
      </c>
      <c r="F1470" s="69">
        <f t="shared" si="68"/>
        <v>12.3527188940092</v>
      </c>
    </row>
    <row r="1471" ht="14" customHeight="1" spans="1:6">
      <c r="A1471" t="s">
        <v>2863</v>
      </c>
      <c r="B1471" s="66">
        <v>535739</v>
      </c>
      <c r="C1471" s="67">
        <f t="shared" si="66"/>
        <v>382.670714285714</v>
      </c>
      <c r="D1471">
        <v>29</v>
      </c>
      <c r="E1471" s="68">
        <f t="shared" si="67"/>
        <v>18473.7586206897</v>
      </c>
      <c r="F1471" s="69">
        <f t="shared" si="68"/>
        <v>13.1955418719212</v>
      </c>
    </row>
    <row r="1472" ht="14" customHeight="1" spans="1:6">
      <c r="A1472" t="s">
        <v>2864</v>
      </c>
      <c r="B1472" s="66">
        <v>535500</v>
      </c>
      <c r="C1472" s="67">
        <f t="shared" si="66"/>
        <v>382.5</v>
      </c>
      <c r="D1472">
        <v>20</v>
      </c>
      <c r="E1472" s="68">
        <f t="shared" si="67"/>
        <v>26775</v>
      </c>
      <c r="F1472" s="69">
        <f t="shared" si="68"/>
        <v>19.125</v>
      </c>
    </row>
    <row r="1473" ht="14" customHeight="1" spans="1:6">
      <c r="A1473" t="s">
        <v>2865</v>
      </c>
      <c r="B1473" s="66">
        <v>533036</v>
      </c>
      <c r="C1473" s="67">
        <f t="shared" si="66"/>
        <v>380.74</v>
      </c>
      <c r="D1473">
        <v>16</v>
      </c>
      <c r="E1473" s="68">
        <f t="shared" si="67"/>
        <v>33314.75</v>
      </c>
      <c r="F1473" s="69">
        <f t="shared" si="68"/>
        <v>23.79625</v>
      </c>
    </row>
    <row r="1474" ht="14" customHeight="1" spans="1:6">
      <c r="A1474" t="s">
        <v>2866</v>
      </c>
      <c r="B1474" s="66">
        <v>532163</v>
      </c>
      <c r="C1474" s="67">
        <f t="shared" ref="C1474:C1537" si="69">B1474/1400</f>
        <v>380.116428571429</v>
      </c>
      <c r="D1474">
        <v>37</v>
      </c>
      <c r="E1474" s="68">
        <f t="shared" ref="E1474:E1537" si="70">B1474/D1474</f>
        <v>14382.7837837838</v>
      </c>
      <c r="F1474" s="69">
        <f t="shared" ref="F1474:F1537" si="71">E1474/1400</f>
        <v>10.273416988417</v>
      </c>
    </row>
    <row r="1475" ht="14" customHeight="1" spans="1:6">
      <c r="A1475" t="s">
        <v>2867</v>
      </c>
      <c r="B1475" s="66">
        <v>531616</v>
      </c>
      <c r="C1475" s="67">
        <f t="shared" si="69"/>
        <v>379.725714285714</v>
      </c>
      <c r="D1475">
        <v>38</v>
      </c>
      <c r="E1475" s="68">
        <f t="shared" si="70"/>
        <v>13989.8947368421</v>
      </c>
      <c r="F1475" s="69">
        <f t="shared" si="71"/>
        <v>9.99278195488722</v>
      </c>
    </row>
    <row r="1476" ht="14" customHeight="1" spans="1:6">
      <c r="A1476" t="s">
        <v>2868</v>
      </c>
      <c r="B1476" s="66">
        <v>528414</v>
      </c>
      <c r="C1476" s="67">
        <f t="shared" si="69"/>
        <v>377.438571428571</v>
      </c>
      <c r="D1476">
        <v>38</v>
      </c>
      <c r="E1476" s="68">
        <f t="shared" si="70"/>
        <v>13905.6315789474</v>
      </c>
      <c r="F1476" s="69">
        <f t="shared" si="71"/>
        <v>9.93259398496241</v>
      </c>
    </row>
    <row r="1477" ht="14" customHeight="1" spans="1:6">
      <c r="A1477" t="s">
        <v>2869</v>
      </c>
      <c r="B1477" s="66">
        <v>527456</v>
      </c>
      <c r="C1477" s="67">
        <f t="shared" si="69"/>
        <v>376.754285714286</v>
      </c>
      <c r="D1477">
        <v>27</v>
      </c>
      <c r="E1477" s="68">
        <f t="shared" si="70"/>
        <v>19535.4074074074</v>
      </c>
      <c r="F1477" s="69">
        <f t="shared" si="71"/>
        <v>13.9538624338624</v>
      </c>
    </row>
    <row r="1478" ht="14" customHeight="1" spans="1:6">
      <c r="A1478" t="s">
        <v>2870</v>
      </c>
      <c r="B1478" s="66">
        <v>526643</v>
      </c>
      <c r="C1478" s="67">
        <f t="shared" si="69"/>
        <v>376.173571428571</v>
      </c>
      <c r="D1478">
        <v>25</v>
      </c>
      <c r="E1478" s="68">
        <f t="shared" si="70"/>
        <v>21065.72</v>
      </c>
      <c r="F1478" s="69">
        <f t="shared" si="71"/>
        <v>15.0469428571429</v>
      </c>
    </row>
    <row r="1479" ht="14" customHeight="1" spans="1:6">
      <c r="A1479" t="s">
        <v>2871</v>
      </c>
      <c r="B1479" s="66">
        <v>525626</v>
      </c>
      <c r="C1479" s="67">
        <f t="shared" si="69"/>
        <v>375.447142857143</v>
      </c>
      <c r="D1479">
        <v>35</v>
      </c>
      <c r="E1479" s="68">
        <f t="shared" si="70"/>
        <v>15017.8857142857</v>
      </c>
      <c r="F1479" s="69">
        <f t="shared" si="71"/>
        <v>10.7270612244898</v>
      </c>
    </row>
    <row r="1480" ht="14" customHeight="1" spans="1:6">
      <c r="A1480" t="s">
        <v>2872</v>
      </c>
      <c r="B1480" s="66">
        <v>521223</v>
      </c>
      <c r="C1480" s="67">
        <f t="shared" si="69"/>
        <v>372.302142857143</v>
      </c>
      <c r="D1480">
        <v>15</v>
      </c>
      <c r="E1480" s="68">
        <f t="shared" si="70"/>
        <v>34748.2</v>
      </c>
      <c r="F1480" s="69">
        <f t="shared" si="71"/>
        <v>24.8201428571429</v>
      </c>
    </row>
    <row r="1481" ht="14" customHeight="1" spans="1:6">
      <c r="A1481" t="s">
        <v>2873</v>
      </c>
      <c r="B1481" s="66">
        <v>520667</v>
      </c>
      <c r="C1481" s="67">
        <f t="shared" si="69"/>
        <v>371.905</v>
      </c>
      <c r="D1481">
        <v>35</v>
      </c>
      <c r="E1481" s="68">
        <f t="shared" si="70"/>
        <v>14876.2</v>
      </c>
      <c r="F1481" s="69">
        <f t="shared" si="71"/>
        <v>10.6258571428571</v>
      </c>
    </row>
    <row r="1482" ht="14" customHeight="1" spans="1:6">
      <c r="A1482" t="s">
        <v>2874</v>
      </c>
      <c r="B1482" s="66">
        <v>518388</v>
      </c>
      <c r="C1482" s="67">
        <f t="shared" si="69"/>
        <v>370.277142857143</v>
      </c>
      <c r="D1482">
        <v>34</v>
      </c>
      <c r="E1482" s="68">
        <f t="shared" si="70"/>
        <v>15246.7058823529</v>
      </c>
      <c r="F1482" s="69">
        <f t="shared" si="71"/>
        <v>10.8905042016807</v>
      </c>
    </row>
    <row r="1483" ht="14" customHeight="1" spans="1:6">
      <c r="A1483" t="s">
        <v>2875</v>
      </c>
      <c r="B1483" s="66">
        <v>517210</v>
      </c>
      <c r="C1483" s="67">
        <f t="shared" si="69"/>
        <v>369.435714285714</v>
      </c>
      <c r="D1483">
        <v>17</v>
      </c>
      <c r="E1483" s="68">
        <f t="shared" si="70"/>
        <v>30424.1176470588</v>
      </c>
      <c r="F1483" s="69">
        <f t="shared" si="71"/>
        <v>21.731512605042</v>
      </c>
    </row>
    <row r="1484" ht="14" customHeight="1" spans="1:6">
      <c r="A1484" t="s">
        <v>2876</v>
      </c>
      <c r="B1484" s="66">
        <v>516892</v>
      </c>
      <c r="C1484" s="67">
        <f t="shared" si="69"/>
        <v>369.208571428571</v>
      </c>
      <c r="D1484">
        <v>23</v>
      </c>
      <c r="E1484" s="68">
        <f t="shared" si="70"/>
        <v>22473.5652173913</v>
      </c>
      <c r="F1484" s="69">
        <f t="shared" si="71"/>
        <v>16.0525465838509</v>
      </c>
    </row>
    <row r="1485" ht="14" customHeight="1" spans="1:6">
      <c r="A1485" t="s">
        <v>2877</v>
      </c>
      <c r="B1485" s="66">
        <v>514908</v>
      </c>
      <c r="C1485" s="67">
        <f t="shared" si="69"/>
        <v>367.791428571429</v>
      </c>
      <c r="D1485">
        <v>18</v>
      </c>
      <c r="E1485" s="68">
        <f t="shared" si="70"/>
        <v>28606</v>
      </c>
      <c r="F1485" s="69">
        <f t="shared" si="71"/>
        <v>20.4328571428571</v>
      </c>
    </row>
    <row r="1486" ht="14" customHeight="1" spans="1:6">
      <c r="A1486" t="s">
        <v>2878</v>
      </c>
      <c r="B1486" s="66">
        <v>514222</v>
      </c>
      <c r="C1486" s="67">
        <f t="shared" si="69"/>
        <v>367.301428571429</v>
      </c>
      <c r="D1486">
        <v>11</v>
      </c>
      <c r="E1486" s="68">
        <f t="shared" si="70"/>
        <v>46747.4545454545</v>
      </c>
      <c r="F1486" s="69">
        <f t="shared" si="71"/>
        <v>33.391038961039</v>
      </c>
    </row>
    <row r="1487" ht="14" customHeight="1" spans="1:6">
      <c r="A1487" t="s">
        <v>2879</v>
      </c>
      <c r="B1487" s="66">
        <v>511243</v>
      </c>
      <c r="C1487" s="67">
        <f t="shared" si="69"/>
        <v>365.173571428571</v>
      </c>
      <c r="D1487">
        <v>14</v>
      </c>
      <c r="E1487" s="68">
        <f t="shared" si="70"/>
        <v>36517.3571428571</v>
      </c>
      <c r="F1487" s="69">
        <f t="shared" si="71"/>
        <v>26.0838265306122</v>
      </c>
    </row>
    <row r="1488" ht="14" customHeight="1" spans="1:6">
      <c r="A1488" t="s">
        <v>2880</v>
      </c>
      <c r="B1488" s="66">
        <v>510688</v>
      </c>
      <c r="C1488" s="67">
        <f t="shared" si="69"/>
        <v>364.777142857143</v>
      </c>
      <c r="D1488">
        <v>21</v>
      </c>
      <c r="E1488" s="68">
        <f t="shared" si="70"/>
        <v>24318.4761904762</v>
      </c>
      <c r="F1488" s="69">
        <f t="shared" si="71"/>
        <v>17.3703401360544</v>
      </c>
    </row>
    <row r="1489" ht="14" customHeight="1" spans="1:6">
      <c r="A1489" t="s">
        <v>2881</v>
      </c>
      <c r="B1489" s="66">
        <v>508180</v>
      </c>
      <c r="C1489" s="67">
        <f t="shared" si="69"/>
        <v>362.985714285714</v>
      </c>
      <c r="D1489">
        <v>20</v>
      </c>
      <c r="E1489" s="68">
        <f t="shared" si="70"/>
        <v>25409</v>
      </c>
      <c r="F1489" s="69">
        <f t="shared" si="71"/>
        <v>18.1492857142857</v>
      </c>
    </row>
    <row r="1490" ht="14" customHeight="1" spans="1:6">
      <c r="A1490" t="s">
        <v>2882</v>
      </c>
      <c r="B1490" s="66">
        <v>508144</v>
      </c>
      <c r="C1490" s="67">
        <f t="shared" si="69"/>
        <v>362.96</v>
      </c>
      <c r="D1490">
        <v>28</v>
      </c>
      <c r="E1490" s="68">
        <f t="shared" si="70"/>
        <v>18148</v>
      </c>
      <c r="F1490" s="69">
        <f t="shared" si="71"/>
        <v>12.9628571428571</v>
      </c>
    </row>
    <row r="1491" ht="14" customHeight="1" spans="1:6">
      <c r="A1491" t="s">
        <v>2883</v>
      </c>
      <c r="B1491" s="66">
        <v>506693</v>
      </c>
      <c r="C1491" s="67">
        <f t="shared" si="69"/>
        <v>361.923571428571</v>
      </c>
      <c r="D1491">
        <v>34</v>
      </c>
      <c r="E1491" s="68">
        <f t="shared" si="70"/>
        <v>14902.7352941176</v>
      </c>
      <c r="F1491" s="69">
        <f t="shared" si="71"/>
        <v>10.6448109243697</v>
      </c>
    </row>
    <row r="1492" ht="14" customHeight="1" spans="1:6">
      <c r="A1492" t="s">
        <v>2884</v>
      </c>
      <c r="B1492" s="66">
        <v>505285</v>
      </c>
      <c r="C1492" s="67">
        <f t="shared" si="69"/>
        <v>360.917857142857</v>
      </c>
      <c r="D1492">
        <v>24</v>
      </c>
      <c r="E1492" s="68">
        <f t="shared" si="70"/>
        <v>21053.5416666667</v>
      </c>
      <c r="F1492" s="69">
        <f t="shared" si="71"/>
        <v>15.038244047619</v>
      </c>
    </row>
    <row r="1493" ht="14" customHeight="1" spans="1:6">
      <c r="A1493" t="s">
        <v>2885</v>
      </c>
      <c r="B1493" s="66">
        <v>504748</v>
      </c>
      <c r="C1493" s="67">
        <f t="shared" si="69"/>
        <v>360.534285714286</v>
      </c>
      <c r="D1493">
        <v>17</v>
      </c>
      <c r="E1493" s="68">
        <f t="shared" si="70"/>
        <v>29691.0588235294</v>
      </c>
      <c r="F1493" s="69">
        <f t="shared" si="71"/>
        <v>21.2078991596639</v>
      </c>
    </row>
    <row r="1494" ht="14" customHeight="1" spans="1:6">
      <c r="A1494" t="s">
        <v>2886</v>
      </c>
      <c r="B1494" s="66">
        <v>503240</v>
      </c>
      <c r="C1494" s="67">
        <f t="shared" si="69"/>
        <v>359.457142857143</v>
      </c>
      <c r="D1494">
        <v>12</v>
      </c>
      <c r="E1494" s="68">
        <f t="shared" si="70"/>
        <v>41936.6666666667</v>
      </c>
      <c r="F1494" s="69">
        <f t="shared" si="71"/>
        <v>29.9547619047619</v>
      </c>
    </row>
    <row r="1495" ht="14" customHeight="1" spans="1:6">
      <c r="A1495" t="s">
        <v>2887</v>
      </c>
      <c r="B1495" s="66">
        <v>502966</v>
      </c>
      <c r="C1495" s="67">
        <f t="shared" si="69"/>
        <v>359.261428571429</v>
      </c>
      <c r="D1495">
        <v>17</v>
      </c>
      <c r="E1495" s="68">
        <f t="shared" si="70"/>
        <v>29586.2352941176</v>
      </c>
      <c r="F1495" s="69">
        <f t="shared" si="71"/>
        <v>21.133025210084</v>
      </c>
    </row>
    <row r="1496" ht="14" customHeight="1" spans="1:6">
      <c r="A1496" t="s">
        <v>2888</v>
      </c>
      <c r="B1496" s="66">
        <v>502648</v>
      </c>
      <c r="C1496" s="67">
        <f t="shared" si="69"/>
        <v>359.034285714286</v>
      </c>
      <c r="D1496">
        <v>13</v>
      </c>
      <c r="E1496" s="68">
        <f t="shared" si="70"/>
        <v>38665.2307692308</v>
      </c>
      <c r="F1496" s="69">
        <f t="shared" si="71"/>
        <v>27.618021978022</v>
      </c>
    </row>
    <row r="1497" ht="14" customHeight="1" spans="1:6">
      <c r="A1497" t="s">
        <v>2889</v>
      </c>
      <c r="B1497" s="66">
        <v>499470</v>
      </c>
      <c r="C1497" s="67">
        <f t="shared" si="69"/>
        <v>356.764285714286</v>
      </c>
      <c r="D1497">
        <v>25</v>
      </c>
      <c r="E1497" s="68">
        <f t="shared" si="70"/>
        <v>19978.8</v>
      </c>
      <c r="F1497" s="69">
        <f t="shared" si="71"/>
        <v>14.2705714285714</v>
      </c>
    </row>
    <row r="1498" ht="14" customHeight="1" spans="1:6">
      <c r="A1498" t="s">
        <v>2890</v>
      </c>
      <c r="B1498" s="66">
        <v>497939</v>
      </c>
      <c r="C1498" s="67">
        <f t="shared" si="69"/>
        <v>355.670714285714</v>
      </c>
      <c r="D1498">
        <v>15</v>
      </c>
      <c r="E1498" s="68">
        <f t="shared" si="70"/>
        <v>33195.9333333333</v>
      </c>
      <c r="F1498" s="69">
        <f t="shared" si="71"/>
        <v>23.711380952381</v>
      </c>
    </row>
    <row r="1499" ht="14" customHeight="1" spans="1:6">
      <c r="A1499" t="s">
        <v>2891</v>
      </c>
      <c r="B1499" s="66">
        <v>497072</v>
      </c>
      <c r="C1499" s="67">
        <f t="shared" si="69"/>
        <v>355.051428571429</v>
      </c>
      <c r="D1499">
        <v>14</v>
      </c>
      <c r="E1499" s="68">
        <f t="shared" si="70"/>
        <v>35505.1428571429</v>
      </c>
      <c r="F1499" s="69">
        <f t="shared" si="71"/>
        <v>25.3608163265306</v>
      </c>
    </row>
    <row r="1500" ht="14" customHeight="1" spans="1:6">
      <c r="A1500" t="s">
        <v>2892</v>
      </c>
      <c r="B1500" s="66">
        <v>496221</v>
      </c>
      <c r="C1500" s="67">
        <f t="shared" si="69"/>
        <v>354.443571428571</v>
      </c>
      <c r="D1500">
        <v>15</v>
      </c>
      <c r="E1500" s="68">
        <f t="shared" si="70"/>
        <v>33081.4</v>
      </c>
      <c r="F1500" s="69">
        <f t="shared" si="71"/>
        <v>23.6295714285714</v>
      </c>
    </row>
    <row r="1501" ht="14" customHeight="1" spans="1:6">
      <c r="A1501" t="s">
        <v>2893</v>
      </c>
      <c r="B1501" s="66">
        <v>494938</v>
      </c>
      <c r="C1501" s="67">
        <f t="shared" si="69"/>
        <v>353.527142857143</v>
      </c>
      <c r="D1501">
        <v>25</v>
      </c>
      <c r="E1501" s="68">
        <f t="shared" si="70"/>
        <v>19797.52</v>
      </c>
      <c r="F1501" s="69">
        <f t="shared" si="71"/>
        <v>14.1410857142857</v>
      </c>
    </row>
    <row r="1502" ht="14" customHeight="1" spans="1:6">
      <c r="A1502" t="s">
        <v>2894</v>
      </c>
      <c r="B1502" s="66">
        <v>494627</v>
      </c>
      <c r="C1502" s="67">
        <f t="shared" si="69"/>
        <v>353.305</v>
      </c>
      <c r="D1502">
        <v>22</v>
      </c>
      <c r="E1502" s="68">
        <f t="shared" si="70"/>
        <v>22483.0454545455</v>
      </c>
      <c r="F1502" s="69">
        <f t="shared" si="71"/>
        <v>16.0593181818182</v>
      </c>
    </row>
    <row r="1503" ht="14" customHeight="1" spans="1:6">
      <c r="A1503" t="s">
        <v>2895</v>
      </c>
      <c r="B1503" s="66">
        <v>493412</v>
      </c>
      <c r="C1503" s="67">
        <f t="shared" si="69"/>
        <v>352.437142857143</v>
      </c>
      <c r="D1503">
        <v>22</v>
      </c>
      <c r="E1503" s="68">
        <f t="shared" si="70"/>
        <v>22427.8181818182</v>
      </c>
      <c r="F1503" s="69">
        <f t="shared" si="71"/>
        <v>16.0198701298701</v>
      </c>
    </row>
    <row r="1504" ht="14" customHeight="1" spans="1:6">
      <c r="A1504" t="s">
        <v>2896</v>
      </c>
      <c r="B1504" s="66">
        <v>493296</v>
      </c>
      <c r="C1504" s="67">
        <f t="shared" si="69"/>
        <v>352.354285714286</v>
      </c>
      <c r="D1504">
        <v>5</v>
      </c>
      <c r="E1504" s="68">
        <f t="shared" si="70"/>
        <v>98659.2</v>
      </c>
      <c r="F1504" s="69">
        <f t="shared" si="71"/>
        <v>70.4708571428571</v>
      </c>
    </row>
    <row r="1505" ht="14" customHeight="1" spans="1:6">
      <c r="A1505" t="s">
        <v>2897</v>
      </c>
      <c r="B1505" s="66">
        <v>493271</v>
      </c>
      <c r="C1505" s="67">
        <f t="shared" si="69"/>
        <v>352.336428571429</v>
      </c>
      <c r="D1505">
        <v>20</v>
      </c>
      <c r="E1505" s="68">
        <f t="shared" si="70"/>
        <v>24663.55</v>
      </c>
      <c r="F1505" s="69">
        <f t="shared" si="71"/>
        <v>17.6168214285714</v>
      </c>
    </row>
    <row r="1506" ht="14" customHeight="1" spans="1:6">
      <c r="A1506" t="s">
        <v>2898</v>
      </c>
      <c r="B1506" s="66">
        <v>492998</v>
      </c>
      <c r="C1506" s="67">
        <f t="shared" si="69"/>
        <v>352.141428571429</v>
      </c>
      <c r="D1506">
        <v>13</v>
      </c>
      <c r="E1506" s="68">
        <f t="shared" si="70"/>
        <v>37922.9230769231</v>
      </c>
      <c r="F1506" s="69">
        <f t="shared" si="71"/>
        <v>27.0878021978022</v>
      </c>
    </row>
    <row r="1507" ht="14" customHeight="1" spans="1:6">
      <c r="A1507" t="s">
        <v>2899</v>
      </c>
      <c r="B1507" s="66">
        <v>489936</v>
      </c>
      <c r="C1507" s="67">
        <f t="shared" si="69"/>
        <v>349.954285714286</v>
      </c>
      <c r="D1507">
        <v>14</v>
      </c>
      <c r="E1507" s="68">
        <f t="shared" si="70"/>
        <v>34995.4285714286</v>
      </c>
      <c r="F1507" s="69">
        <f t="shared" si="71"/>
        <v>24.9967346938776</v>
      </c>
    </row>
    <row r="1508" ht="14" customHeight="1" spans="1:6">
      <c r="A1508" t="s">
        <v>2900</v>
      </c>
      <c r="B1508" s="66">
        <v>489202</v>
      </c>
      <c r="C1508" s="67">
        <f t="shared" si="69"/>
        <v>349.43</v>
      </c>
      <c r="D1508">
        <v>40</v>
      </c>
      <c r="E1508" s="68">
        <f t="shared" si="70"/>
        <v>12230.05</v>
      </c>
      <c r="F1508" s="69">
        <f t="shared" si="71"/>
        <v>8.73575</v>
      </c>
    </row>
    <row r="1509" ht="14" customHeight="1" spans="1:6">
      <c r="A1509" t="s">
        <v>2901</v>
      </c>
      <c r="B1509" s="66">
        <v>488735</v>
      </c>
      <c r="C1509" s="67">
        <f t="shared" si="69"/>
        <v>349.096428571429</v>
      </c>
      <c r="D1509">
        <v>11</v>
      </c>
      <c r="E1509" s="68">
        <f t="shared" si="70"/>
        <v>44430.4545454545</v>
      </c>
      <c r="F1509" s="69">
        <f t="shared" si="71"/>
        <v>31.736038961039</v>
      </c>
    </row>
    <row r="1510" ht="14" customHeight="1" spans="1:6">
      <c r="A1510" t="s">
        <v>2902</v>
      </c>
      <c r="B1510" s="66">
        <v>488533</v>
      </c>
      <c r="C1510" s="67">
        <f t="shared" si="69"/>
        <v>348.952142857143</v>
      </c>
      <c r="D1510">
        <v>20</v>
      </c>
      <c r="E1510" s="68">
        <f t="shared" si="70"/>
        <v>24426.65</v>
      </c>
      <c r="F1510" s="69">
        <f t="shared" si="71"/>
        <v>17.4476071428571</v>
      </c>
    </row>
    <row r="1511" ht="14" customHeight="1" spans="1:6">
      <c r="A1511" t="s">
        <v>2903</v>
      </c>
      <c r="B1511" s="66">
        <v>488284</v>
      </c>
      <c r="C1511" s="67">
        <f t="shared" si="69"/>
        <v>348.774285714286</v>
      </c>
      <c r="D1511">
        <v>10</v>
      </c>
      <c r="E1511" s="68">
        <f t="shared" si="70"/>
        <v>48828.4</v>
      </c>
      <c r="F1511" s="69">
        <f t="shared" si="71"/>
        <v>34.8774285714286</v>
      </c>
    </row>
    <row r="1512" ht="14" customHeight="1" spans="1:6">
      <c r="A1512" t="s">
        <v>2904</v>
      </c>
      <c r="B1512" s="66">
        <v>488068</v>
      </c>
      <c r="C1512" s="67">
        <f t="shared" si="69"/>
        <v>348.62</v>
      </c>
      <c r="D1512">
        <v>24</v>
      </c>
      <c r="E1512" s="68">
        <f t="shared" si="70"/>
        <v>20336.1666666667</v>
      </c>
      <c r="F1512" s="69">
        <f t="shared" si="71"/>
        <v>14.5258333333333</v>
      </c>
    </row>
    <row r="1513" ht="14" customHeight="1" spans="1:6">
      <c r="A1513" t="s">
        <v>2905</v>
      </c>
      <c r="B1513" s="66">
        <v>487288</v>
      </c>
      <c r="C1513" s="67">
        <f t="shared" si="69"/>
        <v>348.062857142857</v>
      </c>
      <c r="D1513">
        <v>22</v>
      </c>
      <c r="E1513" s="68">
        <f t="shared" si="70"/>
        <v>22149.4545454545</v>
      </c>
      <c r="F1513" s="69">
        <f t="shared" si="71"/>
        <v>15.821038961039</v>
      </c>
    </row>
    <row r="1514" ht="14" customHeight="1" spans="1:6">
      <c r="A1514" t="s">
        <v>2906</v>
      </c>
      <c r="B1514" s="66">
        <v>486865</v>
      </c>
      <c r="C1514" s="67">
        <f t="shared" si="69"/>
        <v>347.760714285714</v>
      </c>
      <c r="D1514">
        <v>12</v>
      </c>
      <c r="E1514" s="68">
        <f t="shared" si="70"/>
        <v>40572.0833333333</v>
      </c>
      <c r="F1514" s="69">
        <f t="shared" si="71"/>
        <v>28.9800595238095</v>
      </c>
    </row>
    <row r="1515" ht="14" customHeight="1" spans="1:6">
      <c r="A1515" t="s">
        <v>2907</v>
      </c>
      <c r="B1515" s="66">
        <v>485954</v>
      </c>
      <c r="C1515" s="67">
        <f t="shared" si="69"/>
        <v>347.11</v>
      </c>
      <c r="D1515">
        <v>26</v>
      </c>
      <c r="E1515" s="68">
        <f t="shared" si="70"/>
        <v>18690.5384615385</v>
      </c>
      <c r="F1515" s="69">
        <f t="shared" si="71"/>
        <v>13.3503846153846</v>
      </c>
    </row>
    <row r="1516" ht="14" customHeight="1" spans="1:6">
      <c r="A1516" t="s">
        <v>2908</v>
      </c>
      <c r="B1516" s="66">
        <v>482932</v>
      </c>
      <c r="C1516" s="67">
        <f t="shared" si="69"/>
        <v>344.951428571429</v>
      </c>
      <c r="D1516">
        <v>10</v>
      </c>
      <c r="E1516" s="68">
        <f t="shared" si="70"/>
        <v>48293.2</v>
      </c>
      <c r="F1516" s="69">
        <f t="shared" si="71"/>
        <v>34.4951428571429</v>
      </c>
    </row>
    <row r="1517" ht="14" customHeight="1" spans="1:6">
      <c r="A1517" t="s">
        <v>2909</v>
      </c>
      <c r="B1517" s="66">
        <v>481590</v>
      </c>
      <c r="C1517" s="67">
        <f t="shared" si="69"/>
        <v>343.992857142857</v>
      </c>
      <c r="D1517">
        <v>28</v>
      </c>
      <c r="E1517" s="68">
        <f t="shared" si="70"/>
        <v>17199.6428571429</v>
      </c>
      <c r="F1517" s="69">
        <f t="shared" si="71"/>
        <v>12.2854591836735</v>
      </c>
    </row>
    <row r="1518" ht="14" customHeight="1" spans="1:6">
      <c r="A1518" t="s">
        <v>2910</v>
      </c>
      <c r="B1518" s="66">
        <v>481330</v>
      </c>
      <c r="C1518" s="67">
        <f t="shared" si="69"/>
        <v>343.807142857143</v>
      </c>
      <c r="D1518">
        <v>17</v>
      </c>
      <c r="E1518" s="68">
        <f t="shared" si="70"/>
        <v>28313.5294117647</v>
      </c>
      <c r="F1518" s="69">
        <f t="shared" si="71"/>
        <v>20.2239495798319</v>
      </c>
    </row>
    <row r="1519" ht="14" customHeight="1" spans="1:6">
      <c r="A1519" t="s">
        <v>2911</v>
      </c>
      <c r="B1519" s="66">
        <v>480927</v>
      </c>
      <c r="C1519" s="67">
        <f t="shared" si="69"/>
        <v>343.519285714286</v>
      </c>
      <c r="D1519">
        <v>31</v>
      </c>
      <c r="E1519" s="68">
        <f t="shared" si="70"/>
        <v>15513.7741935484</v>
      </c>
      <c r="F1519" s="69">
        <f t="shared" si="71"/>
        <v>11.081267281106</v>
      </c>
    </row>
    <row r="1520" ht="14" customHeight="1" spans="1:6">
      <c r="A1520" t="s">
        <v>2912</v>
      </c>
      <c r="B1520" s="66">
        <v>480820</v>
      </c>
      <c r="C1520" s="67">
        <f t="shared" si="69"/>
        <v>343.442857142857</v>
      </c>
      <c r="D1520">
        <v>24</v>
      </c>
      <c r="E1520" s="68">
        <f t="shared" si="70"/>
        <v>20034.1666666667</v>
      </c>
      <c r="F1520" s="69">
        <f t="shared" si="71"/>
        <v>14.310119047619</v>
      </c>
    </row>
    <row r="1521" ht="14" customHeight="1" spans="1:6">
      <c r="A1521" t="s">
        <v>2913</v>
      </c>
      <c r="B1521" s="66">
        <v>479676</v>
      </c>
      <c r="C1521" s="67">
        <f t="shared" si="69"/>
        <v>342.625714285714</v>
      </c>
      <c r="D1521">
        <v>26</v>
      </c>
      <c r="E1521" s="68">
        <f t="shared" si="70"/>
        <v>18449.0769230769</v>
      </c>
      <c r="F1521" s="69">
        <f t="shared" si="71"/>
        <v>13.1779120879121</v>
      </c>
    </row>
    <row r="1522" ht="14" customHeight="1" spans="1:6">
      <c r="A1522" t="s">
        <v>2914</v>
      </c>
      <c r="B1522" s="66">
        <v>478388</v>
      </c>
      <c r="C1522" s="67">
        <f t="shared" si="69"/>
        <v>341.705714285714</v>
      </c>
      <c r="D1522">
        <v>35</v>
      </c>
      <c r="E1522" s="68">
        <f t="shared" si="70"/>
        <v>13668.2285714286</v>
      </c>
      <c r="F1522" s="69">
        <f t="shared" si="71"/>
        <v>9.76302040816327</v>
      </c>
    </row>
    <row r="1523" ht="14" customHeight="1" spans="1:6">
      <c r="A1523" t="s">
        <v>2915</v>
      </c>
      <c r="B1523" s="66">
        <v>478248</v>
      </c>
      <c r="C1523" s="67">
        <f t="shared" si="69"/>
        <v>341.605714285714</v>
      </c>
      <c r="D1523">
        <v>18</v>
      </c>
      <c r="E1523" s="68">
        <f t="shared" si="70"/>
        <v>26569.3333333333</v>
      </c>
      <c r="F1523" s="69">
        <f t="shared" si="71"/>
        <v>18.9780952380952</v>
      </c>
    </row>
    <row r="1524" ht="14" customHeight="1" spans="1:6">
      <c r="A1524" t="s">
        <v>2916</v>
      </c>
      <c r="B1524" s="66">
        <v>477819</v>
      </c>
      <c r="C1524" s="67">
        <f t="shared" si="69"/>
        <v>341.299285714286</v>
      </c>
      <c r="D1524">
        <v>22</v>
      </c>
      <c r="E1524" s="68">
        <f t="shared" si="70"/>
        <v>21719.0454545455</v>
      </c>
      <c r="F1524" s="69">
        <f t="shared" si="71"/>
        <v>15.5136038961039</v>
      </c>
    </row>
    <row r="1525" ht="14" customHeight="1" spans="1:6">
      <c r="A1525" t="s">
        <v>2917</v>
      </c>
      <c r="B1525" s="66">
        <v>477785</v>
      </c>
      <c r="C1525" s="67">
        <f t="shared" si="69"/>
        <v>341.275</v>
      </c>
      <c r="D1525">
        <v>12</v>
      </c>
      <c r="E1525" s="68">
        <f t="shared" si="70"/>
        <v>39815.4166666667</v>
      </c>
      <c r="F1525" s="69">
        <f t="shared" si="71"/>
        <v>28.4395833333333</v>
      </c>
    </row>
    <row r="1526" ht="14" customHeight="1" spans="1:6">
      <c r="A1526" t="s">
        <v>2918</v>
      </c>
      <c r="B1526" s="66">
        <v>477120</v>
      </c>
      <c r="C1526" s="67">
        <f t="shared" si="69"/>
        <v>340.8</v>
      </c>
      <c r="D1526">
        <v>20</v>
      </c>
      <c r="E1526" s="68">
        <f t="shared" si="70"/>
        <v>23856</v>
      </c>
      <c r="F1526" s="69">
        <f t="shared" si="71"/>
        <v>17.04</v>
      </c>
    </row>
    <row r="1527" ht="14" customHeight="1" spans="1:6">
      <c r="A1527" t="s">
        <v>2919</v>
      </c>
      <c r="B1527" s="66">
        <v>476121</v>
      </c>
      <c r="C1527" s="67">
        <f t="shared" si="69"/>
        <v>340.086428571429</v>
      </c>
      <c r="D1527">
        <v>22</v>
      </c>
      <c r="E1527" s="68">
        <f t="shared" si="70"/>
        <v>21641.8636363636</v>
      </c>
      <c r="F1527" s="69">
        <f t="shared" si="71"/>
        <v>15.458474025974</v>
      </c>
    </row>
    <row r="1528" ht="14" customHeight="1" spans="1:6">
      <c r="A1528" t="s">
        <v>2920</v>
      </c>
      <c r="B1528" s="66">
        <v>474237</v>
      </c>
      <c r="C1528" s="67">
        <f t="shared" si="69"/>
        <v>338.740714285714</v>
      </c>
      <c r="D1528">
        <v>12</v>
      </c>
      <c r="E1528" s="68">
        <f t="shared" si="70"/>
        <v>39519.75</v>
      </c>
      <c r="F1528" s="69">
        <f t="shared" si="71"/>
        <v>28.2283928571429</v>
      </c>
    </row>
    <row r="1529" ht="14" customHeight="1" spans="1:6">
      <c r="A1529" t="s">
        <v>2921</v>
      </c>
      <c r="B1529" s="66">
        <v>472384</v>
      </c>
      <c r="C1529" s="67">
        <f t="shared" si="69"/>
        <v>337.417142857143</v>
      </c>
      <c r="D1529">
        <v>28</v>
      </c>
      <c r="E1529" s="68">
        <f t="shared" si="70"/>
        <v>16870.8571428571</v>
      </c>
      <c r="F1529" s="69">
        <f t="shared" si="71"/>
        <v>12.050612244898</v>
      </c>
    </row>
    <row r="1530" ht="14" customHeight="1" spans="1:6">
      <c r="A1530" t="s">
        <v>2922</v>
      </c>
      <c r="B1530" s="66">
        <v>471072</v>
      </c>
      <c r="C1530" s="67">
        <f t="shared" si="69"/>
        <v>336.48</v>
      </c>
      <c r="D1530">
        <v>10</v>
      </c>
      <c r="E1530" s="68">
        <f t="shared" si="70"/>
        <v>47107.2</v>
      </c>
      <c r="F1530" s="69">
        <f t="shared" si="71"/>
        <v>33.648</v>
      </c>
    </row>
    <row r="1531" ht="14" customHeight="1" spans="1:6">
      <c r="A1531" t="s">
        <v>2923</v>
      </c>
      <c r="B1531" s="66">
        <v>470989</v>
      </c>
      <c r="C1531" s="67">
        <f t="shared" si="69"/>
        <v>336.420714285714</v>
      </c>
      <c r="D1531">
        <v>24</v>
      </c>
      <c r="E1531" s="68">
        <f t="shared" si="70"/>
        <v>19624.5416666667</v>
      </c>
      <c r="F1531" s="69">
        <f t="shared" si="71"/>
        <v>14.0175297619048</v>
      </c>
    </row>
    <row r="1532" ht="14" customHeight="1" spans="1:6">
      <c r="A1532" t="s">
        <v>2924</v>
      </c>
      <c r="B1532" s="66">
        <v>469740</v>
      </c>
      <c r="C1532" s="67">
        <f t="shared" si="69"/>
        <v>335.528571428571</v>
      </c>
      <c r="D1532">
        <v>15</v>
      </c>
      <c r="E1532" s="68">
        <f t="shared" si="70"/>
        <v>31316</v>
      </c>
      <c r="F1532" s="69">
        <f t="shared" si="71"/>
        <v>22.3685714285714</v>
      </c>
    </row>
    <row r="1533" ht="14" customHeight="1" spans="1:6">
      <c r="A1533" t="s">
        <v>2925</v>
      </c>
      <c r="B1533" s="66">
        <v>469163</v>
      </c>
      <c r="C1533" s="67">
        <f t="shared" si="69"/>
        <v>335.116428571429</v>
      </c>
      <c r="D1533">
        <v>14</v>
      </c>
      <c r="E1533" s="68">
        <f t="shared" si="70"/>
        <v>33511.6428571429</v>
      </c>
      <c r="F1533" s="69">
        <f t="shared" si="71"/>
        <v>23.936887755102</v>
      </c>
    </row>
    <row r="1534" ht="14" customHeight="1" spans="1:6">
      <c r="A1534" t="s">
        <v>2926</v>
      </c>
      <c r="B1534" s="66">
        <v>467926</v>
      </c>
      <c r="C1534" s="67">
        <f t="shared" si="69"/>
        <v>334.232857142857</v>
      </c>
      <c r="D1534">
        <v>13</v>
      </c>
      <c r="E1534" s="68">
        <f t="shared" si="70"/>
        <v>35994.3076923077</v>
      </c>
      <c r="F1534" s="69">
        <f t="shared" si="71"/>
        <v>25.7102197802198</v>
      </c>
    </row>
    <row r="1535" ht="14" customHeight="1" spans="1:6">
      <c r="A1535" t="s">
        <v>2927</v>
      </c>
      <c r="B1535" s="66">
        <v>467375</v>
      </c>
      <c r="C1535" s="67">
        <f t="shared" si="69"/>
        <v>333.839285714286</v>
      </c>
      <c r="D1535">
        <v>35</v>
      </c>
      <c r="E1535" s="68">
        <f t="shared" si="70"/>
        <v>13353.5714285714</v>
      </c>
      <c r="F1535" s="69">
        <f t="shared" si="71"/>
        <v>9.53826530612245</v>
      </c>
    </row>
    <row r="1536" ht="14" customHeight="1" spans="1:6">
      <c r="A1536" t="s">
        <v>2928</v>
      </c>
      <c r="B1536" s="66">
        <v>467152</v>
      </c>
      <c r="C1536" s="67">
        <f t="shared" si="69"/>
        <v>333.68</v>
      </c>
      <c r="D1536">
        <v>18</v>
      </c>
      <c r="E1536" s="68">
        <f t="shared" si="70"/>
        <v>25952.8888888889</v>
      </c>
      <c r="F1536" s="69">
        <f t="shared" si="71"/>
        <v>18.5377777777778</v>
      </c>
    </row>
    <row r="1537" ht="14" customHeight="1" spans="1:6">
      <c r="A1537" t="s">
        <v>2929</v>
      </c>
      <c r="B1537" s="66">
        <v>465082</v>
      </c>
      <c r="C1537" s="67">
        <f t="shared" si="69"/>
        <v>332.201428571429</v>
      </c>
      <c r="D1537">
        <v>7</v>
      </c>
      <c r="E1537" s="68">
        <f t="shared" si="70"/>
        <v>66440.2857142857</v>
      </c>
      <c r="F1537" s="69">
        <f t="shared" si="71"/>
        <v>47.4573469387755</v>
      </c>
    </row>
    <row r="1538" ht="14" customHeight="1" spans="1:6">
      <c r="A1538" t="s">
        <v>2930</v>
      </c>
      <c r="B1538" s="66">
        <v>464953</v>
      </c>
      <c r="C1538" s="67">
        <f t="shared" ref="C1538:C1601" si="72">B1538/1400</f>
        <v>332.109285714286</v>
      </c>
      <c r="D1538">
        <v>29</v>
      </c>
      <c r="E1538" s="68">
        <f t="shared" ref="E1538:E1601" si="73">B1538/D1538</f>
        <v>16032.8620689655</v>
      </c>
      <c r="F1538" s="69">
        <f t="shared" ref="F1538:F1601" si="74">E1538/1400</f>
        <v>11.4520443349754</v>
      </c>
    </row>
    <row r="1539" ht="14" customHeight="1" spans="1:6">
      <c r="A1539" t="s">
        <v>2931</v>
      </c>
      <c r="B1539" s="66">
        <v>464825</v>
      </c>
      <c r="C1539" s="67">
        <f t="shared" si="72"/>
        <v>332.017857142857</v>
      </c>
      <c r="D1539">
        <v>13</v>
      </c>
      <c r="E1539" s="68">
        <f t="shared" si="73"/>
        <v>35755.7692307692</v>
      </c>
      <c r="F1539" s="69">
        <f t="shared" si="74"/>
        <v>25.5398351648352</v>
      </c>
    </row>
    <row r="1540" ht="14" customHeight="1" spans="1:6">
      <c r="A1540" t="s">
        <v>2932</v>
      </c>
      <c r="B1540" s="66">
        <v>463998</v>
      </c>
      <c r="C1540" s="67">
        <f t="shared" si="72"/>
        <v>331.427142857143</v>
      </c>
      <c r="D1540">
        <v>12</v>
      </c>
      <c r="E1540" s="68">
        <f t="shared" si="73"/>
        <v>38666.5</v>
      </c>
      <c r="F1540" s="69">
        <f t="shared" si="74"/>
        <v>27.6189285714286</v>
      </c>
    </row>
    <row r="1541" ht="14" customHeight="1" spans="1:6">
      <c r="A1541" t="s">
        <v>2933</v>
      </c>
      <c r="B1541" s="66">
        <v>463719</v>
      </c>
      <c r="C1541" s="67">
        <f t="shared" si="72"/>
        <v>331.227857142857</v>
      </c>
      <c r="D1541">
        <v>24</v>
      </c>
      <c r="E1541" s="68">
        <f t="shared" si="73"/>
        <v>19321.625</v>
      </c>
      <c r="F1541" s="69">
        <f t="shared" si="74"/>
        <v>13.8011607142857</v>
      </c>
    </row>
    <row r="1542" ht="14" customHeight="1" spans="1:6">
      <c r="A1542" t="s">
        <v>2934</v>
      </c>
      <c r="B1542" s="66">
        <v>462680</v>
      </c>
      <c r="C1542" s="67">
        <f t="shared" si="72"/>
        <v>330.485714285714</v>
      </c>
      <c r="D1542">
        <v>6</v>
      </c>
      <c r="E1542" s="68">
        <f t="shared" si="73"/>
        <v>77113.3333333333</v>
      </c>
      <c r="F1542" s="69">
        <f t="shared" si="74"/>
        <v>55.0809523809524</v>
      </c>
    </row>
    <row r="1543" ht="14" customHeight="1" spans="1:6">
      <c r="A1543" t="s">
        <v>2935</v>
      </c>
      <c r="B1543" s="66">
        <v>460783</v>
      </c>
      <c r="C1543" s="67">
        <f t="shared" si="72"/>
        <v>329.130714285714</v>
      </c>
      <c r="D1543">
        <v>18</v>
      </c>
      <c r="E1543" s="68">
        <f t="shared" si="73"/>
        <v>25599.0555555556</v>
      </c>
      <c r="F1543" s="69">
        <f t="shared" si="74"/>
        <v>18.2850396825397</v>
      </c>
    </row>
    <row r="1544" ht="14" customHeight="1" spans="1:6">
      <c r="A1544" t="s">
        <v>2936</v>
      </c>
      <c r="B1544" s="66">
        <v>458688</v>
      </c>
      <c r="C1544" s="67">
        <f t="shared" si="72"/>
        <v>327.634285714286</v>
      </c>
      <c r="D1544">
        <v>14</v>
      </c>
      <c r="E1544" s="68">
        <f t="shared" si="73"/>
        <v>32763.4285714286</v>
      </c>
      <c r="F1544" s="69">
        <f t="shared" si="74"/>
        <v>23.4024489795918</v>
      </c>
    </row>
    <row r="1545" ht="14" customHeight="1" spans="1:6">
      <c r="A1545" t="s">
        <v>2937</v>
      </c>
      <c r="B1545" s="66">
        <v>458512</v>
      </c>
      <c r="C1545" s="67">
        <f t="shared" si="72"/>
        <v>327.508571428571</v>
      </c>
      <c r="D1545">
        <v>23</v>
      </c>
      <c r="E1545" s="68">
        <f t="shared" si="73"/>
        <v>19935.3043478261</v>
      </c>
      <c r="F1545" s="69">
        <f t="shared" si="74"/>
        <v>14.2395031055901</v>
      </c>
    </row>
    <row r="1546" ht="14" customHeight="1" spans="1:6">
      <c r="A1546" t="s">
        <v>2938</v>
      </c>
      <c r="B1546" s="66">
        <v>458083</v>
      </c>
      <c r="C1546" s="67">
        <f t="shared" si="72"/>
        <v>327.202142857143</v>
      </c>
      <c r="D1546">
        <v>15</v>
      </c>
      <c r="E1546" s="68">
        <f t="shared" si="73"/>
        <v>30538.8666666667</v>
      </c>
      <c r="F1546" s="69">
        <f t="shared" si="74"/>
        <v>21.8134761904762</v>
      </c>
    </row>
    <row r="1547" ht="14" customHeight="1" spans="1:6">
      <c r="A1547" t="s">
        <v>2939</v>
      </c>
      <c r="B1547" s="66">
        <v>457524</v>
      </c>
      <c r="C1547" s="67">
        <f t="shared" si="72"/>
        <v>326.802857142857</v>
      </c>
      <c r="D1547">
        <v>16</v>
      </c>
      <c r="E1547" s="68">
        <f t="shared" si="73"/>
        <v>28595.25</v>
      </c>
      <c r="F1547" s="69">
        <f t="shared" si="74"/>
        <v>20.4251785714286</v>
      </c>
    </row>
    <row r="1548" ht="14" customHeight="1" spans="1:6">
      <c r="A1548" t="s">
        <v>2940</v>
      </c>
      <c r="B1548" s="66">
        <v>456142</v>
      </c>
      <c r="C1548" s="67">
        <f t="shared" si="72"/>
        <v>325.815714285714</v>
      </c>
      <c r="D1548">
        <v>16</v>
      </c>
      <c r="E1548" s="68">
        <f t="shared" si="73"/>
        <v>28508.875</v>
      </c>
      <c r="F1548" s="69">
        <f t="shared" si="74"/>
        <v>20.3634821428571</v>
      </c>
    </row>
    <row r="1549" ht="14" customHeight="1" spans="1:6">
      <c r="A1549" t="s">
        <v>2941</v>
      </c>
      <c r="B1549" s="66">
        <v>455707</v>
      </c>
      <c r="C1549" s="67">
        <f t="shared" si="72"/>
        <v>325.505</v>
      </c>
      <c r="D1549">
        <v>11</v>
      </c>
      <c r="E1549" s="68">
        <f t="shared" si="73"/>
        <v>41427.9090909091</v>
      </c>
      <c r="F1549" s="69">
        <f t="shared" si="74"/>
        <v>29.5913636363636</v>
      </c>
    </row>
    <row r="1550" ht="14" customHeight="1" spans="1:6">
      <c r="A1550" t="s">
        <v>2942</v>
      </c>
      <c r="B1550" s="66">
        <v>454640</v>
      </c>
      <c r="C1550" s="67">
        <f t="shared" si="72"/>
        <v>324.742857142857</v>
      </c>
      <c r="D1550">
        <v>27</v>
      </c>
      <c r="E1550" s="68">
        <f t="shared" si="73"/>
        <v>16838.5185185185</v>
      </c>
      <c r="F1550" s="69">
        <f t="shared" si="74"/>
        <v>12.0275132275132</v>
      </c>
    </row>
    <row r="1551" ht="14" customHeight="1" spans="1:6">
      <c r="A1551" t="s">
        <v>2943</v>
      </c>
      <c r="B1551" s="66">
        <v>454530</v>
      </c>
      <c r="C1551" s="67">
        <f t="shared" si="72"/>
        <v>324.664285714286</v>
      </c>
      <c r="D1551">
        <v>13</v>
      </c>
      <c r="E1551" s="68">
        <f t="shared" si="73"/>
        <v>34963.8461538462</v>
      </c>
      <c r="F1551" s="69">
        <f t="shared" si="74"/>
        <v>24.9741758241758</v>
      </c>
    </row>
    <row r="1552" ht="14" customHeight="1" spans="1:6">
      <c r="A1552" t="s">
        <v>2944</v>
      </c>
      <c r="B1552" s="66">
        <v>454017</v>
      </c>
      <c r="C1552" s="67">
        <f t="shared" si="72"/>
        <v>324.297857142857</v>
      </c>
      <c r="D1552">
        <v>14</v>
      </c>
      <c r="E1552" s="68">
        <f t="shared" si="73"/>
        <v>32429.7857142857</v>
      </c>
      <c r="F1552" s="69">
        <f t="shared" si="74"/>
        <v>23.1641326530612</v>
      </c>
    </row>
    <row r="1553" ht="14" customHeight="1" spans="1:6">
      <c r="A1553" t="s">
        <v>2945</v>
      </c>
      <c r="B1553" s="66">
        <v>453909</v>
      </c>
      <c r="C1553" s="67">
        <f t="shared" si="72"/>
        <v>324.220714285714</v>
      </c>
      <c r="D1553">
        <v>14</v>
      </c>
      <c r="E1553" s="68">
        <f t="shared" si="73"/>
        <v>32422.0714285714</v>
      </c>
      <c r="F1553" s="69">
        <f t="shared" si="74"/>
        <v>23.1586224489796</v>
      </c>
    </row>
    <row r="1554" ht="14" customHeight="1" spans="1:6">
      <c r="A1554" t="s">
        <v>2946</v>
      </c>
      <c r="B1554" s="66">
        <v>453264</v>
      </c>
      <c r="C1554" s="67">
        <f t="shared" si="72"/>
        <v>323.76</v>
      </c>
      <c r="D1554">
        <v>22</v>
      </c>
      <c r="E1554" s="68">
        <f t="shared" si="73"/>
        <v>20602.9090909091</v>
      </c>
      <c r="F1554" s="69">
        <f t="shared" si="74"/>
        <v>14.7163636363636</v>
      </c>
    </row>
    <row r="1555" ht="14" customHeight="1" spans="1:6">
      <c r="A1555" t="s">
        <v>2947</v>
      </c>
      <c r="B1555" s="66">
        <v>450978</v>
      </c>
      <c r="C1555" s="67">
        <f t="shared" si="72"/>
        <v>322.127142857143</v>
      </c>
      <c r="D1555">
        <v>12</v>
      </c>
      <c r="E1555" s="68">
        <f t="shared" si="73"/>
        <v>37581.5</v>
      </c>
      <c r="F1555" s="69">
        <f t="shared" si="74"/>
        <v>26.8439285714286</v>
      </c>
    </row>
    <row r="1556" ht="14" customHeight="1" spans="1:6">
      <c r="A1556" t="s">
        <v>2948</v>
      </c>
      <c r="B1556" s="66">
        <v>449945</v>
      </c>
      <c r="C1556" s="67">
        <f t="shared" si="72"/>
        <v>321.389285714286</v>
      </c>
      <c r="D1556">
        <v>22</v>
      </c>
      <c r="E1556" s="68">
        <f t="shared" si="73"/>
        <v>20452.0454545455</v>
      </c>
      <c r="F1556" s="69">
        <f t="shared" si="74"/>
        <v>14.6086038961039</v>
      </c>
    </row>
    <row r="1557" ht="14" customHeight="1" spans="1:6">
      <c r="A1557" t="s">
        <v>2949</v>
      </c>
      <c r="B1557" s="66">
        <v>448398</v>
      </c>
      <c r="C1557" s="67">
        <f t="shared" si="72"/>
        <v>320.284285714286</v>
      </c>
      <c r="D1557">
        <v>21</v>
      </c>
      <c r="E1557" s="68">
        <f t="shared" si="73"/>
        <v>21352.2857142857</v>
      </c>
      <c r="F1557" s="69">
        <f t="shared" si="74"/>
        <v>15.2516326530612</v>
      </c>
    </row>
    <row r="1558" ht="14" customHeight="1" spans="1:6">
      <c r="A1558" t="s">
        <v>2950</v>
      </c>
      <c r="B1558" s="66">
        <v>447970</v>
      </c>
      <c r="C1558" s="67">
        <f t="shared" si="72"/>
        <v>319.978571428571</v>
      </c>
      <c r="D1558">
        <v>33</v>
      </c>
      <c r="E1558" s="68">
        <f t="shared" si="73"/>
        <v>13574.8484848485</v>
      </c>
      <c r="F1558" s="69">
        <f t="shared" si="74"/>
        <v>9.69632034632034</v>
      </c>
    </row>
    <row r="1559" ht="14" customHeight="1" spans="1:6">
      <c r="A1559" t="s">
        <v>2951</v>
      </c>
      <c r="B1559" s="66">
        <v>446230</v>
      </c>
      <c r="C1559" s="67">
        <f t="shared" si="72"/>
        <v>318.735714285714</v>
      </c>
      <c r="D1559">
        <v>20</v>
      </c>
      <c r="E1559" s="68">
        <f t="shared" si="73"/>
        <v>22311.5</v>
      </c>
      <c r="F1559" s="69">
        <f t="shared" si="74"/>
        <v>15.9367857142857</v>
      </c>
    </row>
    <row r="1560" ht="14" customHeight="1" spans="1:6">
      <c r="A1560" t="s">
        <v>2952</v>
      </c>
      <c r="B1560" s="66">
        <v>445485</v>
      </c>
      <c r="C1560" s="67">
        <f t="shared" si="72"/>
        <v>318.203571428571</v>
      </c>
      <c r="D1560">
        <v>28</v>
      </c>
      <c r="E1560" s="68">
        <f t="shared" si="73"/>
        <v>15910.1785714286</v>
      </c>
      <c r="F1560" s="69">
        <f t="shared" si="74"/>
        <v>11.3644132653061</v>
      </c>
    </row>
    <row r="1561" ht="14" customHeight="1" spans="1:6">
      <c r="A1561" t="s">
        <v>2953</v>
      </c>
      <c r="B1561" s="66">
        <v>445320</v>
      </c>
      <c r="C1561" s="67">
        <f t="shared" si="72"/>
        <v>318.085714285714</v>
      </c>
      <c r="D1561">
        <v>10</v>
      </c>
      <c r="E1561" s="68">
        <f t="shared" si="73"/>
        <v>44532</v>
      </c>
      <c r="F1561" s="69">
        <f t="shared" si="74"/>
        <v>31.8085714285714</v>
      </c>
    </row>
    <row r="1562" ht="14" customHeight="1" spans="1:6">
      <c r="A1562" t="s">
        <v>2954</v>
      </c>
      <c r="B1562" s="66">
        <v>444695</v>
      </c>
      <c r="C1562" s="67">
        <f t="shared" si="72"/>
        <v>317.639285714286</v>
      </c>
      <c r="D1562">
        <v>15</v>
      </c>
      <c r="E1562" s="68">
        <f t="shared" si="73"/>
        <v>29646.3333333333</v>
      </c>
      <c r="F1562" s="69">
        <f t="shared" si="74"/>
        <v>21.1759523809524</v>
      </c>
    </row>
    <row r="1563" ht="14" customHeight="1" spans="1:6">
      <c r="A1563" t="s">
        <v>2955</v>
      </c>
      <c r="B1563" s="66">
        <v>444410</v>
      </c>
      <c r="C1563" s="67">
        <f t="shared" si="72"/>
        <v>317.435714285714</v>
      </c>
      <c r="D1563">
        <v>17</v>
      </c>
      <c r="E1563" s="68">
        <f t="shared" si="73"/>
        <v>26141.7647058824</v>
      </c>
      <c r="F1563" s="69">
        <f t="shared" si="74"/>
        <v>18.6726890756303</v>
      </c>
    </row>
    <row r="1564" ht="14" customHeight="1" spans="1:6">
      <c r="A1564" t="s">
        <v>2956</v>
      </c>
      <c r="B1564" s="66">
        <v>444144</v>
      </c>
      <c r="C1564" s="67">
        <f t="shared" si="72"/>
        <v>317.245714285714</v>
      </c>
      <c r="D1564">
        <v>16</v>
      </c>
      <c r="E1564" s="68">
        <f t="shared" si="73"/>
        <v>27759</v>
      </c>
      <c r="F1564" s="69">
        <f t="shared" si="74"/>
        <v>19.8278571428571</v>
      </c>
    </row>
    <row r="1565" ht="14" customHeight="1" spans="1:6">
      <c r="A1565" t="s">
        <v>2957</v>
      </c>
      <c r="B1565" s="66">
        <v>442562</v>
      </c>
      <c r="C1565" s="67">
        <f t="shared" si="72"/>
        <v>316.115714285714</v>
      </c>
      <c r="D1565">
        <v>10</v>
      </c>
      <c r="E1565" s="68">
        <f t="shared" si="73"/>
        <v>44256.2</v>
      </c>
      <c r="F1565" s="69">
        <f t="shared" si="74"/>
        <v>31.6115714285714</v>
      </c>
    </row>
    <row r="1566" ht="14" customHeight="1" spans="1:6">
      <c r="A1566" t="s">
        <v>2958</v>
      </c>
      <c r="B1566" s="66">
        <v>442394</v>
      </c>
      <c r="C1566" s="67">
        <f t="shared" si="72"/>
        <v>315.995714285714</v>
      </c>
      <c r="D1566">
        <v>22</v>
      </c>
      <c r="E1566" s="68">
        <f t="shared" si="73"/>
        <v>20108.8181818182</v>
      </c>
      <c r="F1566" s="69">
        <f t="shared" si="74"/>
        <v>14.3634415584416</v>
      </c>
    </row>
    <row r="1567" ht="14" customHeight="1" spans="1:6">
      <c r="A1567" t="s">
        <v>2959</v>
      </c>
      <c r="B1567" s="66">
        <v>441762</v>
      </c>
      <c r="C1567" s="67">
        <f t="shared" si="72"/>
        <v>315.544285714286</v>
      </c>
      <c r="D1567">
        <v>16</v>
      </c>
      <c r="E1567" s="68">
        <f t="shared" si="73"/>
        <v>27610.125</v>
      </c>
      <c r="F1567" s="69">
        <f t="shared" si="74"/>
        <v>19.7215178571429</v>
      </c>
    </row>
    <row r="1568" ht="14" customHeight="1" spans="1:6">
      <c r="A1568" t="s">
        <v>2960</v>
      </c>
      <c r="B1568" s="66">
        <v>441277</v>
      </c>
      <c r="C1568" s="67">
        <f t="shared" si="72"/>
        <v>315.197857142857</v>
      </c>
      <c r="D1568">
        <v>21</v>
      </c>
      <c r="E1568" s="68">
        <f t="shared" si="73"/>
        <v>21013.1904761905</v>
      </c>
      <c r="F1568" s="69">
        <f t="shared" si="74"/>
        <v>15.0094217687075</v>
      </c>
    </row>
    <row r="1569" ht="14" customHeight="1" spans="1:6">
      <c r="A1569" t="s">
        <v>2961</v>
      </c>
      <c r="B1569" s="66">
        <v>441165</v>
      </c>
      <c r="C1569" s="67">
        <f t="shared" si="72"/>
        <v>315.117857142857</v>
      </c>
      <c r="D1569">
        <v>18</v>
      </c>
      <c r="E1569" s="68">
        <f t="shared" si="73"/>
        <v>24509.1666666667</v>
      </c>
      <c r="F1569" s="69">
        <f t="shared" si="74"/>
        <v>17.5065476190476</v>
      </c>
    </row>
    <row r="1570" ht="14" customHeight="1" spans="1:6">
      <c r="A1570" t="s">
        <v>2962</v>
      </c>
      <c r="B1570" s="66">
        <v>440780</v>
      </c>
      <c r="C1570" s="67">
        <f t="shared" si="72"/>
        <v>314.842857142857</v>
      </c>
      <c r="D1570">
        <v>24</v>
      </c>
      <c r="E1570" s="68">
        <f t="shared" si="73"/>
        <v>18365.8333333333</v>
      </c>
      <c r="F1570" s="69">
        <f t="shared" si="74"/>
        <v>13.1184523809524</v>
      </c>
    </row>
    <row r="1571" ht="14" customHeight="1" spans="1:6">
      <c r="A1571" t="s">
        <v>2963</v>
      </c>
      <c r="B1571" s="66">
        <v>439207</v>
      </c>
      <c r="C1571" s="67">
        <f t="shared" si="72"/>
        <v>313.719285714286</v>
      </c>
      <c r="D1571">
        <v>12</v>
      </c>
      <c r="E1571" s="68">
        <f t="shared" si="73"/>
        <v>36600.5833333333</v>
      </c>
      <c r="F1571" s="69">
        <f t="shared" si="74"/>
        <v>26.1432738095238</v>
      </c>
    </row>
    <row r="1572" ht="14" customHeight="1" spans="1:6">
      <c r="A1572" t="s">
        <v>2964</v>
      </c>
      <c r="B1572" s="66">
        <v>438867</v>
      </c>
      <c r="C1572" s="67">
        <f t="shared" si="72"/>
        <v>313.476428571429</v>
      </c>
      <c r="D1572">
        <v>10</v>
      </c>
      <c r="E1572" s="68">
        <f t="shared" si="73"/>
        <v>43886.7</v>
      </c>
      <c r="F1572" s="69">
        <f t="shared" si="74"/>
        <v>31.3476428571429</v>
      </c>
    </row>
    <row r="1573" ht="14" customHeight="1" spans="1:6">
      <c r="A1573" t="s">
        <v>2965</v>
      </c>
      <c r="B1573" s="66">
        <v>438849</v>
      </c>
      <c r="C1573" s="67">
        <f t="shared" si="72"/>
        <v>313.463571428571</v>
      </c>
      <c r="D1573">
        <v>10</v>
      </c>
      <c r="E1573" s="68">
        <f t="shared" si="73"/>
        <v>43884.9</v>
      </c>
      <c r="F1573" s="69">
        <f t="shared" si="74"/>
        <v>31.3463571428571</v>
      </c>
    </row>
    <row r="1574" ht="14" customHeight="1" spans="1:6">
      <c r="A1574" t="s">
        <v>2966</v>
      </c>
      <c r="B1574" s="66">
        <v>437990</v>
      </c>
      <c r="C1574" s="67">
        <f t="shared" si="72"/>
        <v>312.85</v>
      </c>
      <c r="D1574">
        <v>23</v>
      </c>
      <c r="E1574" s="68">
        <f t="shared" si="73"/>
        <v>19043.0434782609</v>
      </c>
      <c r="F1574" s="69">
        <f t="shared" si="74"/>
        <v>13.6021739130435</v>
      </c>
    </row>
    <row r="1575" ht="14" customHeight="1" spans="1:6">
      <c r="A1575" t="s">
        <v>2967</v>
      </c>
      <c r="B1575" s="66">
        <v>436954</v>
      </c>
      <c r="C1575" s="67">
        <f t="shared" si="72"/>
        <v>312.11</v>
      </c>
      <c r="D1575">
        <v>25</v>
      </c>
      <c r="E1575" s="68">
        <f t="shared" si="73"/>
        <v>17478.16</v>
      </c>
      <c r="F1575" s="69">
        <f t="shared" si="74"/>
        <v>12.4844</v>
      </c>
    </row>
    <row r="1576" ht="14" customHeight="1" spans="1:6">
      <c r="A1576" t="s">
        <v>2968</v>
      </c>
      <c r="B1576" s="66">
        <v>436889</v>
      </c>
      <c r="C1576" s="67">
        <f t="shared" si="72"/>
        <v>312.063571428571</v>
      </c>
      <c r="D1576">
        <v>21</v>
      </c>
      <c r="E1576" s="68">
        <f t="shared" si="73"/>
        <v>20804.2380952381</v>
      </c>
      <c r="F1576" s="69">
        <f t="shared" si="74"/>
        <v>14.8601700680272</v>
      </c>
    </row>
    <row r="1577" ht="14" customHeight="1" spans="1:6">
      <c r="A1577" t="s">
        <v>2969</v>
      </c>
      <c r="B1577" s="66">
        <v>435617</v>
      </c>
      <c r="C1577" s="67">
        <f t="shared" si="72"/>
        <v>311.155</v>
      </c>
      <c r="D1577">
        <v>28</v>
      </c>
      <c r="E1577" s="68">
        <f t="shared" si="73"/>
        <v>15557.75</v>
      </c>
      <c r="F1577" s="69">
        <f t="shared" si="74"/>
        <v>11.1126785714286</v>
      </c>
    </row>
    <row r="1578" ht="14" customHeight="1" spans="1:6">
      <c r="A1578" t="s">
        <v>2970</v>
      </c>
      <c r="B1578" s="66">
        <v>434640</v>
      </c>
      <c r="C1578" s="67">
        <f t="shared" si="72"/>
        <v>310.457142857143</v>
      </c>
      <c r="D1578">
        <v>15</v>
      </c>
      <c r="E1578" s="68">
        <f t="shared" si="73"/>
        <v>28976</v>
      </c>
      <c r="F1578" s="69">
        <f t="shared" si="74"/>
        <v>20.6971428571429</v>
      </c>
    </row>
    <row r="1579" ht="14" customHeight="1" spans="1:6">
      <c r="A1579" t="s">
        <v>2971</v>
      </c>
      <c r="B1579" s="66">
        <v>433693</v>
      </c>
      <c r="C1579" s="67">
        <f t="shared" si="72"/>
        <v>309.780714285714</v>
      </c>
      <c r="D1579">
        <v>14</v>
      </c>
      <c r="E1579" s="68">
        <f t="shared" si="73"/>
        <v>30978.0714285714</v>
      </c>
      <c r="F1579" s="69">
        <f t="shared" si="74"/>
        <v>22.127193877551</v>
      </c>
    </row>
    <row r="1580" ht="14" customHeight="1" spans="1:6">
      <c r="A1580" t="s">
        <v>2972</v>
      </c>
      <c r="B1580" s="66">
        <v>432148</v>
      </c>
      <c r="C1580" s="67">
        <f t="shared" si="72"/>
        <v>308.677142857143</v>
      </c>
      <c r="D1580">
        <v>13</v>
      </c>
      <c r="E1580" s="68">
        <f t="shared" si="73"/>
        <v>33242.1538461538</v>
      </c>
      <c r="F1580" s="69">
        <f t="shared" si="74"/>
        <v>23.7443956043956</v>
      </c>
    </row>
    <row r="1581" ht="14" customHeight="1" spans="1:6">
      <c r="A1581" t="s">
        <v>2973</v>
      </c>
      <c r="B1581" s="66">
        <v>430392</v>
      </c>
      <c r="C1581" s="67">
        <f t="shared" si="72"/>
        <v>307.422857142857</v>
      </c>
      <c r="D1581">
        <v>11</v>
      </c>
      <c r="E1581" s="68">
        <f t="shared" si="73"/>
        <v>39126.5454545455</v>
      </c>
      <c r="F1581" s="69">
        <f t="shared" si="74"/>
        <v>27.9475324675325</v>
      </c>
    </row>
    <row r="1582" ht="14" customHeight="1" spans="1:6">
      <c r="A1582" t="s">
        <v>2974</v>
      </c>
      <c r="B1582" s="66">
        <v>430314</v>
      </c>
      <c r="C1582" s="67">
        <f t="shared" si="72"/>
        <v>307.367142857143</v>
      </c>
      <c r="D1582">
        <v>17</v>
      </c>
      <c r="E1582" s="68">
        <f t="shared" si="73"/>
        <v>25312.5882352941</v>
      </c>
      <c r="F1582" s="69">
        <f t="shared" si="74"/>
        <v>18.0804201680672</v>
      </c>
    </row>
    <row r="1583" ht="14" customHeight="1" spans="1:6">
      <c r="A1583" t="s">
        <v>2975</v>
      </c>
      <c r="B1583" s="66">
        <v>429754</v>
      </c>
      <c r="C1583" s="67">
        <f t="shared" si="72"/>
        <v>306.967142857143</v>
      </c>
      <c r="D1583">
        <v>9</v>
      </c>
      <c r="E1583" s="68">
        <f t="shared" si="73"/>
        <v>47750.4444444444</v>
      </c>
      <c r="F1583" s="69">
        <f t="shared" si="74"/>
        <v>34.1074603174603</v>
      </c>
    </row>
    <row r="1584" ht="14" customHeight="1" spans="1:6">
      <c r="A1584" t="s">
        <v>2976</v>
      </c>
      <c r="B1584" s="66">
        <v>428566</v>
      </c>
      <c r="C1584" s="67">
        <f t="shared" si="72"/>
        <v>306.118571428571</v>
      </c>
      <c r="D1584">
        <v>13</v>
      </c>
      <c r="E1584" s="68">
        <f t="shared" si="73"/>
        <v>32966.6153846154</v>
      </c>
      <c r="F1584" s="69">
        <f t="shared" si="74"/>
        <v>23.5475824175824</v>
      </c>
    </row>
    <row r="1585" ht="14" customHeight="1" spans="1:6">
      <c r="A1585" t="s">
        <v>2977</v>
      </c>
      <c r="B1585" s="66">
        <v>427361</v>
      </c>
      <c r="C1585" s="67">
        <f t="shared" si="72"/>
        <v>305.257857142857</v>
      </c>
      <c r="D1585">
        <v>27</v>
      </c>
      <c r="E1585" s="68">
        <f t="shared" si="73"/>
        <v>15828.1851851852</v>
      </c>
      <c r="F1585" s="69">
        <f t="shared" si="74"/>
        <v>11.3058465608466</v>
      </c>
    </row>
    <row r="1586" ht="14" customHeight="1" spans="1:6">
      <c r="A1586" t="s">
        <v>2978</v>
      </c>
      <c r="B1586" s="66">
        <v>427285</v>
      </c>
      <c r="C1586" s="67">
        <f t="shared" si="72"/>
        <v>305.203571428571</v>
      </c>
      <c r="D1586">
        <v>14</v>
      </c>
      <c r="E1586" s="68">
        <f t="shared" si="73"/>
        <v>30520.3571428571</v>
      </c>
      <c r="F1586" s="69">
        <f t="shared" si="74"/>
        <v>21.8002551020408</v>
      </c>
    </row>
    <row r="1587" ht="14" customHeight="1" spans="1:6">
      <c r="A1587" t="s">
        <v>2979</v>
      </c>
      <c r="B1587" s="66">
        <v>426740</v>
      </c>
      <c r="C1587" s="67">
        <f t="shared" si="72"/>
        <v>304.814285714286</v>
      </c>
      <c r="D1587">
        <v>17</v>
      </c>
      <c r="E1587" s="68">
        <f t="shared" si="73"/>
        <v>25102.3529411765</v>
      </c>
      <c r="F1587" s="69">
        <f t="shared" si="74"/>
        <v>17.9302521008403</v>
      </c>
    </row>
    <row r="1588" ht="14" customHeight="1" spans="1:6">
      <c r="A1588" t="s">
        <v>2980</v>
      </c>
      <c r="B1588" s="66">
        <v>425358</v>
      </c>
      <c r="C1588" s="67">
        <f t="shared" si="72"/>
        <v>303.827142857143</v>
      </c>
      <c r="D1588">
        <v>9</v>
      </c>
      <c r="E1588" s="68">
        <f t="shared" si="73"/>
        <v>47262</v>
      </c>
      <c r="F1588" s="69">
        <f t="shared" si="74"/>
        <v>33.7585714285714</v>
      </c>
    </row>
    <row r="1589" ht="14" customHeight="1" spans="1:6">
      <c r="A1589" t="s">
        <v>2981</v>
      </c>
      <c r="B1589" s="66">
        <v>424315</v>
      </c>
      <c r="C1589" s="67">
        <f t="shared" si="72"/>
        <v>303.082142857143</v>
      </c>
      <c r="D1589">
        <v>13</v>
      </c>
      <c r="E1589" s="68">
        <f t="shared" si="73"/>
        <v>32639.6153846154</v>
      </c>
      <c r="F1589" s="69">
        <f t="shared" si="74"/>
        <v>23.314010989011</v>
      </c>
    </row>
    <row r="1590" ht="14" customHeight="1" spans="1:6">
      <c r="A1590" t="s">
        <v>2982</v>
      </c>
      <c r="B1590" s="66">
        <v>424255</v>
      </c>
      <c r="C1590" s="67">
        <f t="shared" si="72"/>
        <v>303.039285714286</v>
      </c>
      <c r="D1590">
        <v>19</v>
      </c>
      <c r="E1590" s="68">
        <f t="shared" si="73"/>
        <v>22329.2105263158</v>
      </c>
      <c r="F1590" s="69">
        <f t="shared" si="74"/>
        <v>15.9494360902256</v>
      </c>
    </row>
    <row r="1591" ht="14" customHeight="1" spans="1:6">
      <c r="A1591" t="s">
        <v>2983</v>
      </c>
      <c r="B1591" s="66">
        <v>423688</v>
      </c>
      <c r="C1591" s="67">
        <f t="shared" si="72"/>
        <v>302.634285714286</v>
      </c>
      <c r="D1591">
        <v>7</v>
      </c>
      <c r="E1591" s="68">
        <f t="shared" si="73"/>
        <v>60526.8571428571</v>
      </c>
      <c r="F1591" s="69">
        <f t="shared" si="74"/>
        <v>43.2334693877551</v>
      </c>
    </row>
    <row r="1592" ht="14" customHeight="1" spans="1:6">
      <c r="A1592" t="s">
        <v>2984</v>
      </c>
      <c r="B1592" s="66">
        <v>423285</v>
      </c>
      <c r="C1592" s="67">
        <f t="shared" si="72"/>
        <v>302.346428571429</v>
      </c>
      <c r="D1592">
        <v>21</v>
      </c>
      <c r="E1592" s="68">
        <f t="shared" si="73"/>
        <v>20156.4285714286</v>
      </c>
      <c r="F1592" s="69">
        <f t="shared" si="74"/>
        <v>14.3974489795918</v>
      </c>
    </row>
    <row r="1593" ht="14" customHeight="1" spans="1:6">
      <c r="A1593" t="s">
        <v>2985</v>
      </c>
      <c r="B1593" s="66">
        <v>422851</v>
      </c>
      <c r="C1593" s="67">
        <f t="shared" si="72"/>
        <v>302.036428571429</v>
      </c>
      <c r="D1593">
        <v>21</v>
      </c>
      <c r="E1593" s="68">
        <f t="shared" si="73"/>
        <v>20135.7619047619</v>
      </c>
      <c r="F1593" s="69">
        <f t="shared" si="74"/>
        <v>14.3826870748299</v>
      </c>
    </row>
    <row r="1594" ht="14" customHeight="1" spans="1:6">
      <c r="A1594" t="s">
        <v>2986</v>
      </c>
      <c r="B1594" s="66">
        <v>422834</v>
      </c>
      <c r="C1594" s="67">
        <f t="shared" si="72"/>
        <v>302.024285714286</v>
      </c>
      <c r="D1594">
        <v>19</v>
      </c>
      <c r="E1594" s="68">
        <f t="shared" si="73"/>
        <v>22254.4210526316</v>
      </c>
      <c r="F1594" s="69">
        <f t="shared" si="74"/>
        <v>15.896015037594</v>
      </c>
    </row>
    <row r="1595" ht="14" customHeight="1" spans="1:6">
      <c r="A1595" t="s">
        <v>2987</v>
      </c>
      <c r="B1595" s="66">
        <v>420259</v>
      </c>
      <c r="C1595" s="67">
        <f t="shared" si="72"/>
        <v>300.185</v>
      </c>
      <c r="D1595">
        <v>13</v>
      </c>
      <c r="E1595" s="68">
        <f t="shared" si="73"/>
        <v>32327.6153846154</v>
      </c>
      <c r="F1595" s="69">
        <f t="shared" si="74"/>
        <v>23.0911538461538</v>
      </c>
    </row>
    <row r="1596" ht="14" customHeight="1" spans="1:6">
      <c r="A1596" t="s">
        <v>2988</v>
      </c>
      <c r="B1596" s="66">
        <v>419284</v>
      </c>
      <c r="C1596" s="67">
        <f t="shared" si="72"/>
        <v>299.488571428571</v>
      </c>
      <c r="D1596">
        <v>16</v>
      </c>
      <c r="E1596" s="68">
        <f t="shared" si="73"/>
        <v>26205.25</v>
      </c>
      <c r="F1596" s="69">
        <f t="shared" si="74"/>
        <v>18.7180357142857</v>
      </c>
    </row>
    <row r="1597" ht="14" customHeight="1" spans="1:6">
      <c r="A1597" t="s">
        <v>2989</v>
      </c>
      <c r="B1597" s="66">
        <v>418706</v>
      </c>
      <c r="C1597" s="67">
        <f t="shared" si="72"/>
        <v>299.075714285714</v>
      </c>
      <c r="D1597">
        <v>30</v>
      </c>
      <c r="E1597" s="68">
        <f t="shared" si="73"/>
        <v>13956.8666666667</v>
      </c>
      <c r="F1597" s="69">
        <f t="shared" si="74"/>
        <v>9.96919047619048</v>
      </c>
    </row>
    <row r="1598" ht="14" customHeight="1" spans="1:6">
      <c r="A1598" t="s">
        <v>2990</v>
      </c>
      <c r="B1598" s="66">
        <v>418667</v>
      </c>
      <c r="C1598" s="67">
        <f t="shared" si="72"/>
        <v>299.047857142857</v>
      </c>
      <c r="D1598">
        <v>13</v>
      </c>
      <c r="E1598" s="68">
        <f t="shared" si="73"/>
        <v>32205.1538461538</v>
      </c>
      <c r="F1598" s="69">
        <f t="shared" si="74"/>
        <v>23.0036813186813</v>
      </c>
    </row>
    <row r="1599" ht="14" customHeight="1" spans="1:6">
      <c r="A1599" t="s">
        <v>2991</v>
      </c>
      <c r="B1599" s="66">
        <v>417168</v>
      </c>
      <c r="C1599" s="67">
        <f t="shared" si="72"/>
        <v>297.977142857143</v>
      </c>
      <c r="D1599">
        <v>18</v>
      </c>
      <c r="E1599" s="68">
        <f t="shared" si="73"/>
        <v>23176</v>
      </c>
      <c r="F1599" s="69">
        <f t="shared" si="74"/>
        <v>16.5542857142857</v>
      </c>
    </row>
    <row r="1600" ht="14" customHeight="1" spans="1:6">
      <c r="A1600" t="s">
        <v>2992</v>
      </c>
      <c r="B1600" s="66">
        <v>416403</v>
      </c>
      <c r="C1600" s="67">
        <f t="shared" si="72"/>
        <v>297.430714285714</v>
      </c>
      <c r="D1600">
        <v>11</v>
      </c>
      <c r="E1600" s="68">
        <f t="shared" si="73"/>
        <v>37854.8181818182</v>
      </c>
      <c r="F1600" s="69">
        <f t="shared" si="74"/>
        <v>27.0391558441558</v>
      </c>
    </row>
    <row r="1601" ht="14" customHeight="1" spans="1:6">
      <c r="A1601" t="s">
        <v>2993</v>
      </c>
      <c r="B1601" s="66">
        <v>416260</v>
      </c>
      <c r="C1601" s="67">
        <f t="shared" si="72"/>
        <v>297.328571428571</v>
      </c>
      <c r="D1601">
        <v>12</v>
      </c>
      <c r="E1601" s="68">
        <f t="shared" si="73"/>
        <v>34688.3333333333</v>
      </c>
      <c r="F1601" s="69">
        <f t="shared" si="74"/>
        <v>24.777380952381</v>
      </c>
    </row>
    <row r="1602" ht="14" customHeight="1" spans="1:6">
      <c r="A1602" t="s">
        <v>2994</v>
      </c>
      <c r="B1602" s="66">
        <v>413055</v>
      </c>
      <c r="C1602" s="67">
        <f t="shared" ref="C1602:C1665" si="75">B1602/1400</f>
        <v>295.039285714286</v>
      </c>
      <c r="D1602">
        <v>12</v>
      </c>
      <c r="E1602" s="68">
        <f t="shared" ref="E1602:E1665" si="76">B1602/D1602</f>
        <v>34421.25</v>
      </c>
      <c r="F1602" s="69">
        <f t="shared" ref="F1602:F1665" si="77">E1602/1400</f>
        <v>24.5866071428571</v>
      </c>
    </row>
    <row r="1603" ht="14" customHeight="1" spans="1:6">
      <c r="A1603" t="s">
        <v>2995</v>
      </c>
      <c r="B1603" s="66">
        <v>411372</v>
      </c>
      <c r="C1603" s="67">
        <f t="shared" si="75"/>
        <v>293.837142857143</v>
      </c>
      <c r="D1603">
        <v>22</v>
      </c>
      <c r="E1603" s="68">
        <f t="shared" si="76"/>
        <v>18698.7272727273</v>
      </c>
      <c r="F1603" s="69">
        <f t="shared" si="77"/>
        <v>13.3562337662338</v>
      </c>
    </row>
    <row r="1604" ht="14" customHeight="1" spans="1:6">
      <c r="A1604" t="s">
        <v>2996</v>
      </c>
      <c r="B1604" s="66">
        <v>410213</v>
      </c>
      <c r="C1604" s="67">
        <f t="shared" si="75"/>
        <v>293.009285714286</v>
      </c>
      <c r="D1604">
        <v>36</v>
      </c>
      <c r="E1604" s="68">
        <f t="shared" si="76"/>
        <v>11394.8055555556</v>
      </c>
      <c r="F1604" s="69">
        <f t="shared" si="77"/>
        <v>8.13914682539682</v>
      </c>
    </row>
    <row r="1605" ht="14" customHeight="1" spans="1:6">
      <c r="A1605" t="s">
        <v>2997</v>
      </c>
      <c r="B1605" s="66">
        <v>410013</v>
      </c>
      <c r="C1605" s="67">
        <f t="shared" si="75"/>
        <v>292.866428571429</v>
      </c>
      <c r="D1605">
        <v>24</v>
      </c>
      <c r="E1605" s="68">
        <f t="shared" si="76"/>
        <v>17083.875</v>
      </c>
      <c r="F1605" s="69">
        <f t="shared" si="77"/>
        <v>12.2027678571429</v>
      </c>
    </row>
    <row r="1606" ht="14" customHeight="1" spans="1:6">
      <c r="A1606" t="s">
        <v>2998</v>
      </c>
      <c r="B1606" s="66">
        <v>409650</v>
      </c>
      <c r="C1606" s="67">
        <f t="shared" si="75"/>
        <v>292.607142857143</v>
      </c>
      <c r="D1606">
        <v>15</v>
      </c>
      <c r="E1606" s="68">
        <f t="shared" si="76"/>
        <v>27310</v>
      </c>
      <c r="F1606" s="69">
        <f t="shared" si="77"/>
        <v>19.5071428571429</v>
      </c>
    </row>
    <row r="1607" ht="14" customHeight="1" spans="1:6">
      <c r="A1607" t="s">
        <v>2999</v>
      </c>
      <c r="B1607" s="66">
        <v>409418</v>
      </c>
      <c r="C1607" s="67">
        <f t="shared" si="75"/>
        <v>292.441428571429</v>
      </c>
      <c r="D1607">
        <v>11</v>
      </c>
      <c r="E1607" s="68">
        <f t="shared" si="76"/>
        <v>37219.8181818182</v>
      </c>
      <c r="F1607" s="69">
        <f t="shared" si="77"/>
        <v>26.5855844155844</v>
      </c>
    </row>
    <row r="1608" ht="14" customHeight="1" spans="1:6">
      <c r="A1608" t="s">
        <v>3000</v>
      </c>
      <c r="B1608" s="66">
        <v>408411</v>
      </c>
      <c r="C1608" s="67">
        <f t="shared" si="75"/>
        <v>291.722142857143</v>
      </c>
      <c r="D1608">
        <v>18</v>
      </c>
      <c r="E1608" s="68">
        <f t="shared" si="76"/>
        <v>22689.5</v>
      </c>
      <c r="F1608" s="69">
        <f t="shared" si="77"/>
        <v>16.2067857142857</v>
      </c>
    </row>
    <row r="1609" ht="14" customHeight="1" spans="1:6">
      <c r="A1609" t="s">
        <v>3001</v>
      </c>
      <c r="B1609" s="66">
        <v>408229</v>
      </c>
      <c r="C1609" s="67">
        <f t="shared" si="75"/>
        <v>291.592142857143</v>
      </c>
      <c r="D1609">
        <v>18</v>
      </c>
      <c r="E1609" s="68">
        <f t="shared" si="76"/>
        <v>22679.3888888889</v>
      </c>
      <c r="F1609" s="69">
        <f t="shared" si="77"/>
        <v>16.1995634920635</v>
      </c>
    </row>
    <row r="1610" ht="14" customHeight="1" spans="1:6">
      <c r="A1610" t="s">
        <v>3002</v>
      </c>
      <c r="B1610" s="66">
        <v>407725</v>
      </c>
      <c r="C1610" s="67">
        <f t="shared" si="75"/>
        <v>291.232142857143</v>
      </c>
      <c r="D1610">
        <v>22</v>
      </c>
      <c r="E1610" s="68">
        <f t="shared" si="76"/>
        <v>18532.9545454545</v>
      </c>
      <c r="F1610" s="69">
        <f t="shared" si="77"/>
        <v>13.2378246753247</v>
      </c>
    </row>
    <row r="1611" ht="14" customHeight="1" spans="1:6">
      <c r="A1611" t="s">
        <v>3003</v>
      </c>
      <c r="B1611" s="66">
        <v>407050</v>
      </c>
      <c r="C1611" s="67">
        <f t="shared" si="75"/>
        <v>290.75</v>
      </c>
      <c r="D1611">
        <v>13</v>
      </c>
      <c r="E1611" s="68">
        <f t="shared" si="76"/>
        <v>31311.5384615385</v>
      </c>
      <c r="F1611" s="69">
        <f t="shared" si="77"/>
        <v>22.3653846153846</v>
      </c>
    </row>
    <row r="1612" ht="14" customHeight="1" spans="1:6">
      <c r="A1612" t="s">
        <v>3004</v>
      </c>
      <c r="B1612" s="66">
        <v>406016</v>
      </c>
      <c r="C1612" s="67">
        <f t="shared" si="75"/>
        <v>290.011428571429</v>
      </c>
      <c r="D1612">
        <v>22</v>
      </c>
      <c r="E1612" s="68">
        <f t="shared" si="76"/>
        <v>18455.2727272727</v>
      </c>
      <c r="F1612" s="69">
        <f t="shared" si="77"/>
        <v>13.1823376623377</v>
      </c>
    </row>
    <row r="1613" ht="14" customHeight="1" spans="1:6">
      <c r="A1613" t="s">
        <v>3005</v>
      </c>
      <c r="B1613" s="66">
        <v>405077</v>
      </c>
      <c r="C1613" s="67">
        <f t="shared" si="75"/>
        <v>289.340714285714</v>
      </c>
      <c r="D1613">
        <v>12</v>
      </c>
      <c r="E1613" s="68">
        <f t="shared" si="76"/>
        <v>33756.4166666667</v>
      </c>
      <c r="F1613" s="69">
        <f t="shared" si="77"/>
        <v>24.1117261904762</v>
      </c>
    </row>
    <row r="1614" ht="14" customHeight="1" spans="1:6">
      <c r="A1614" t="s">
        <v>3006</v>
      </c>
      <c r="B1614" s="66">
        <v>404978</v>
      </c>
      <c r="C1614" s="67">
        <f t="shared" si="75"/>
        <v>289.27</v>
      </c>
      <c r="D1614">
        <v>24</v>
      </c>
      <c r="E1614" s="68">
        <f t="shared" si="76"/>
        <v>16874.0833333333</v>
      </c>
      <c r="F1614" s="69">
        <f t="shared" si="77"/>
        <v>12.0529166666667</v>
      </c>
    </row>
    <row r="1615" ht="14" customHeight="1" spans="1:6">
      <c r="A1615" t="s">
        <v>3007</v>
      </c>
      <c r="B1615" s="66">
        <v>404919</v>
      </c>
      <c r="C1615" s="67">
        <f t="shared" si="75"/>
        <v>289.227857142857</v>
      </c>
      <c r="D1615">
        <v>17</v>
      </c>
      <c r="E1615" s="68">
        <f t="shared" si="76"/>
        <v>23818.7647058824</v>
      </c>
      <c r="F1615" s="69">
        <f t="shared" si="77"/>
        <v>17.0134033613445</v>
      </c>
    </row>
    <row r="1616" ht="14" customHeight="1" spans="1:6">
      <c r="A1616" t="s">
        <v>3008</v>
      </c>
      <c r="B1616" s="66">
        <v>403844</v>
      </c>
      <c r="C1616" s="67">
        <f t="shared" si="75"/>
        <v>288.46</v>
      </c>
      <c r="D1616">
        <v>5</v>
      </c>
      <c r="E1616" s="68">
        <f t="shared" si="76"/>
        <v>80768.8</v>
      </c>
      <c r="F1616" s="69">
        <f t="shared" si="77"/>
        <v>57.692</v>
      </c>
    </row>
    <row r="1617" ht="14" customHeight="1" spans="1:6">
      <c r="A1617" t="s">
        <v>3009</v>
      </c>
      <c r="B1617" s="66">
        <v>403344</v>
      </c>
      <c r="C1617" s="67">
        <f t="shared" si="75"/>
        <v>288.102857142857</v>
      </c>
      <c r="D1617">
        <v>7</v>
      </c>
      <c r="E1617" s="68">
        <f t="shared" si="76"/>
        <v>57620.5714285714</v>
      </c>
      <c r="F1617" s="69">
        <f t="shared" si="77"/>
        <v>41.1575510204082</v>
      </c>
    </row>
    <row r="1618" ht="14" customHeight="1" spans="1:6">
      <c r="A1618" t="s">
        <v>3010</v>
      </c>
      <c r="B1618" s="66">
        <v>402187</v>
      </c>
      <c r="C1618" s="67">
        <f t="shared" si="75"/>
        <v>287.276428571429</v>
      </c>
      <c r="D1618">
        <v>11</v>
      </c>
      <c r="E1618" s="68">
        <f t="shared" si="76"/>
        <v>36562.4545454545</v>
      </c>
      <c r="F1618" s="69">
        <f t="shared" si="77"/>
        <v>26.116038961039</v>
      </c>
    </row>
    <row r="1619" ht="14" customHeight="1" spans="1:6">
      <c r="A1619" t="s">
        <v>3011</v>
      </c>
      <c r="B1619" s="66">
        <v>402122</v>
      </c>
      <c r="C1619" s="67">
        <f t="shared" si="75"/>
        <v>287.23</v>
      </c>
      <c r="D1619">
        <v>21</v>
      </c>
      <c r="E1619" s="68">
        <f t="shared" si="76"/>
        <v>19148.6666666667</v>
      </c>
      <c r="F1619" s="69">
        <f t="shared" si="77"/>
        <v>13.677619047619</v>
      </c>
    </row>
    <row r="1620" ht="14" customHeight="1" spans="1:6">
      <c r="A1620" t="s">
        <v>3012</v>
      </c>
      <c r="B1620" s="66">
        <v>401752</v>
      </c>
      <c r="C1620" s="67">
        <f t="shared" si="75"/>
        <v>286.965714285714</v>
      </c>
      <c r="D1620">
        <v>24</v>
      </c>
      <c r="E1620" s="68">
        <f t="shared" si="76"/>
        <v>16739.6666666667</v>
      </c>
      <c r="F1620" s="69">
        <f t="shared" si="77"/>
        <v>11.9569047619048</v>
      </c>
    </row>
    <row r="1621" ht="14" customHeight="1" spans="1:6">
      <c r="A1621" t="s">
        <v>3013</v>
      </c>
      <c r="B1621" s="66">
        <v>400816</v>
      </c>
      <c r="C1621" s="67">
        <f t="shared" si="75"/>
        <v>286.297142857143</v>
      </c>
      <c r="D1621">
        <v>14</v>
      </c>
      <c r="E1621" s="68">
        <f t="shared" si="76"/>
        <v>28629.7142857143</v>
      </c>
      <c r="F1621" s="69">
        <f t="shared" si="77"/>
        <v>20.4497959183673</v>
      </c>
    </row>
    <row r="1622" ht="14" customHeight="1" spans="1:6">
      <c r="A1622" t="s">
        <v>3014</v>
      </c>
      <c r="B1622" s="66">
        <v>400619</v>
      </c>
      <c r="C1622" s="67">
        <f t="shared" si="75"/>
        <v>286.156428571429</v>
      </c>
      <c r="D1622">
        <v>15</v>
      </c>
      <c r="E1622" s="68">
        <f t="shared" si="76"/>
        <v>26707.9333333333</v>
      </c>
      <c r="F1622" s="69">
        <f t="shared" si="77"/>
        <v>19.0770952380952</v>
      </c>
    </row>
    <row r="1623" ht="14" customHeight="1" spans="1:6">
      <c r="A1623" t="s">
        <v>3015</v>
      </c>
      <c r="B1623" s="66">
        <v>400051</v>
      </c>
      <c r="C1623" s="67">
        <f t="shared" si="75"/>
        <v>285.750714285714</v>
      </c>
      <c r="D1623">
        <v>22</v>
      </c>
      <c r="E1623" s="68">
        <f t="shared" si="76"/>
        <v>18184.1363636364</v>
      </c>
      <c r="F1623" s="69">
        <f t="shared" si="77"/>
        <v>12.9886688311688</v>
      </c>
    </row>
    <row r="1624" ht="14" customHeight="1" spans="1:6">
      <c r="A1624" t="s">
        <v>3016</v>
      </c>
      <c r="B1624" s="66">
        <v>399622</v>
      </c>
      <c r="C1624" s="67">
        <f t="shared" si="75"/>
        <v>285.444285714286</v>
      </c>
      <c r="D1624">
        <v>12</v>
      </c>
      <c r="E1624" s="68">
        <f t="shared" si="76"/>
        <v>33301.8333333333</v>
      </c>
      <c r="F1624" s="69">
        <f t="shared" si="77"/>
        <v>23.7870238095238</v>
      </c>
    </row>
    <row r="1625" ht="14" customHeight="1" spans="1:6">
      <c r="A1625" t="s">
        <v>3017</v>
      </c>
      <c r="B1625" s="66">
        <v>398326</v>
      </c>
      <c r="C1625" s="67">
        <f t="shared" si="75"/>
        <v>284.518571428571</v>
      </c>
      <c r="D1625">
        <v>10</v>
      </c>
      <c r="E1625" s="68">
        <f t="shared" si="76"/>
        <v>39832.6</v>
      </c>
      <c r="F1625" s="69">
        <f t="shared" si="77"/>
        <v>28.4518571428571</v>
      </c>
    </row>
    <row r="1626" ht="14" customHeight="1" spans="1:6">
      <c r="A1626" t="s">
        <v>3018</v>
      </c>
      <c r="B1626" s="66">
        <v>398124</v>
      </c>
      <c r="C1626" s="67">
        <f t="shared" si="75"/>
        <v>284.374285714286</v>
      </c>
      <c r="D1626">
        <v>9</v>
      </c>
      <c r="E1626" s="68">
        <f t="shared" si="76"/>
        <v>44236</v>
      </c>
      <c r="F1626" s="69">
        <f t="shared" si="77"/>
        <v>31.5971428571429</v>
      </c>
    </row>
    <row r="1627" ht="14" customHeight="1" spans="1:6">
      <c r="A1627" t="s">
        <v>3019</v>
      </c>
      <c r="B1627" s="66">
        <v>397932</v>
      </c>
      <c r="C1627" s="67">
        <f t="shared" si="75"/>
        <v>284.237142857143</v>
      </c>
      <c r="D1627">
        <v>20</v>
      </c>
      <c r="E1627" s="68">
        <f t="shared" si="76"/>
        <v>19896.6</v>
      </c>
      <c r="F1627" s="69">
        <f t="shared" si="77"/>
        <v>14.2118571428571</v>
      </c>
    </row>
    <row r="1628" ht="14" customHeight="1" spans="1:6">
      <c r="A1628" t="s">
        <v>3020</v>
      </c>
      <c r="B1628" s="66">
        <v>397710</v>
      </c>
      <c r="C1628" s="67">
        <f t="shared" si="75"/>
        <v>284.078571428571</v>
      </c>
      <c r="D1628">
        <v>8</v>
      </c>
      <c r="E1628" s="68">
        <f t="shared" si="76"/>
        <v>49713.75</v>
      </c>
      <c r="F1628" s="69">
        <f t="shared" si="77"/>
        <v>35.5098214285714</v>
      </c>
    </row>
    <row r="1629" ht="14" customHeight="1" spans="1:6">
      <c r="A1629" t="s">
        <v>3021</v>
      </c>
      <c r="B1629" s="66">
        <v>397562</v>
      </c>
      <c r="C1629" s="67">
        <f t="shared" si="75"/>
        <v>283.972857142857</v>
      </c>
      <c r="D1629">
        <v>10</v>
      </c>
      <c r="E1629" s="68">
        <f t="shared" si="76"/>
        <v>39756.2</v>
      </c>
      <c r="F1629" s="69">
        <f t="shared" si="77"/>
        <v>28.3972857142857</v>
      </c>
    </row>
    <row r="1630" ht="14" customHeight="1" spans="1:6">
      <c r="A1630" t="s">
        <v>3022</v>
      </c>
      <c r="B1630" s="66">
        <v>396173</v>
      </c>
      <c r="C1630" s="67">
        <f t="shared" si="75"/>
        <v>282.980714285714</v>
      </c>
      <c r="D1630">
        <v>20</v>
      </c>
      <c r="E1630" s="68">
        <f t="shared" si="76"/>
        <v>19808.65</v>
      </c>
      <c r="F1630" s="69">
        <f t="shared" si="77"/>
        <v>14.1490357142857</v>
      </c>
    </row>
    <row r="1631" ht="14" customHeight="1" spans="1:6">
      <c r="A1631" t="s">
        <v>3023</v>
      </c>
      <c r="B1631" s="66">
        <v>395872</v>
      </c>
      <c r="C1631" s="67">
        <f t="shared" si="75"/>
        <v>282.765714285714</v>
      </c>
      <c r="D1631">
        <v>15</v>
      </c>
      <c r="E1631" s="68">
        <f t="shared" si="76"/>
        <v>26391.4666666667</v>
      </c>
      <c r="F1631" s="69">
        <f t="shared" si="77"/>
        <v>18.8510476190476</v>
      </c>
    </row>
    <row r="1632" ht="14" customHeight="1" spans="1:6">
      <c r="A1632" t="s">
        <v>3024</v>
      </c>
      <c r="B1632" s="66">
        <v>395580</v>
      </c>
      <c r="C1632" s="67">
        <f t="shared" si="75"/>
        <v>282.557142857143</v>
      </c>
      <c r="D1632">
        <v>8</v>
      </c>
      <c r="E1632" s="68">
        <f t="shared" si="76"/>
        <v>49447.5</v>
      </c>
      <c r="F1632" s="69">
        <f t="shared" si="77"/>
        <v>35.3196428571429</v>
      </c>
    </row>
    <row r="1633" ht="14" customHeight="1" spans="1:6">
      <c r="A1633" t="s">
        <v>3025</v>
      </c>
      <c r="B1633" s="66">
        <v>395293</v>
      </c>
      <c r="C1633" s="67">
        <f t="shared" si="75"/>
        <v>282.352142857143</v>
      </c>
      <c r="D1633">
        <v>12</v>
      </c>
      <c r="E1633" s="68">
        <f t="shared" si="76"/>
        <v>32941.0833333333</v>
      </c>
      <c r="F1633" s="69">
        <f t="shared" si="77"/>
        <v>23.5293452380952</v>
      </c>
    </row>
    <row r="1634" ht="14" customHeight="1" spans="1:6">
      <c r="A1634" t="s">
        <v>3026</v>
      </c>
      <c r="B1634" s="66">
        <v>394826</v>
      </c>
      <c r="C1634" s="67">
        <f t="shared" si="75"/>
        <v>282.018571428571</v>
      </c>
      <c r="D1634">
        <v>8</v>
      </c>
      <c r="E1634" s="68">
        <f t="shared" si="76"/>
        <v>49353.25</v>
      </c>
      <c r="F1634" s="69">
        <f t="shared" si="77"/>
        <v>35.2523214285714</v>
      </c>
    </row>
    <row r="1635" ht="14" customHeight="1" spans="1:6">
      <c r="A1635" t="s">
        <v>3027</v>
      </c>
      <c r="B1635" s="66">
        <v>394388</v>
      </c>
      <c r="C1635" s="67">
        <f t="shared" si="75"/>
        <v>281.705714285714</v>
      </c>
      <c r="D1635">
        <v>22</v>
      </c>
      <c r="E1635" s="68">
        <f t="shared" si="76"/>
        <v>17926.7272727273</v>
      </c>
      <c r="F1635" s="69">
        <f t="shared" si="77"/>
        <v>12.8048051948052</v>
      </c>
    </row>
    <row r="1636" ht="14" customHeight="1" spans="1:6">
      <c r="A1636" t="s">
        <v>3028</v>
      </c>
      <c r="B1636" s="66">
        <v>393308</v>
      </c>
      <c r="C1636" s="67">
        <f t="shared" si="75"/>
        <v>280.934285714286</v>
      </c>
      <c r="D1636">
        <v>14</v>
      </c>
      <c r="E1636" s="68">
        <f t="shared" si="76"/>
        <v>28093.4285714286</v>
      </c>
      <c r="F1636" s="69">
        <f t="shared" si="77"/>
        <v>20.0667346938776</v>
      </c>
    </row>
    <row r="1637" ht="14" customHeight="1" spans="1:6">
      <c r="A1637" t="s">
        <v>3029</v>
      </c>
      <c r="B1637" s="66">
        <v>393278</v>
      </c>
      <c r="C1637" s="67">
        <f t="shared" si="75"/>
        <v>280.912857142857</v>
      </c>
      <c r="D1637">
        <v>20</v>
      </c>
      <c r="E1637" s="68">
        <f t="shared" si="76"/>
        <v>19663.9</v>
      </c>
      <c r="F1637" s="69">
        <f t="shared" si="77"/>
        <v>14.0456428571429</v>
      </c>
    </row>
    <row r="1638" ht="14" customHeight="1" spans="1:6">
      <c r="A1638" t="s">
        <v>3030</v>
      </c>
      <c r="B1638" s="66">
        <v>391238</v>
      </c>
      <c r="C1638" s="67">
        <f t="shared" si="75"/>
        <v>279.455714285714</v>
      </c>
      <c r="D1638">
        <v>13</v>
      </c>
      <c r="E1638" s="68">
        <f t="shared" si="76"/>
        <v>30095.2307692308</v>
      </c>
      <c r="F1638" s="69">
        <f t="shared" si="77"/>
        <v>21.4965934065934</v>
      </c>
    </row>
    <row r="1639" ht="14" customHeight="1" spans="1:6">
      <c r="A1639" t="s">
        <v>3031</v>
      </c>
      <c r="B1639" s="66">
        <v>389877</v>
      </c>
      <c r="C1639" s="67">
        <f t="shared" si="75"/>
        <v>278.483571428571</v>
      </c>
      <c r="D1639">
        <v>18</v>
      </c>
      <c r="E1639" s="68">
        <f t="shared" si="76"/>
        <v>21659.8333333333</v>
      </c>
      <c r="F1639" s="69">
        <f t="shared" si="77"/>
        <v>15.4713095238095</v>
      </c>
    </row>
    <row r="1640" ht="14" customHeight="1" spans="1:6">
      <c r="A1640" t="s">
        <v>3032</v>
      </c>
      <c r="B1640" s="66">
        <v>389351</v>
      </c>
      <c r="C1640" s="67">
        <f t="shared" si="75"/>
        <v>278.107857142857</v>
      </c>
      <c r="D1640">
        <v>16</v>
      </c>
      <c r="E1640" s="68">
        <f t="shared" si="76"/>
        <v>24334.4375</v>
      </c>
      <c r="F1640" s="69">
        <f t="shared" si="77"/>
        <v>17.3817410714286</v>
      </c>
    </row>
    <row r="1641" ht="14" customHeight="1" spans="1:6">
      <c r="A1641" t="s">
        <v>3033</v>
      </c>
      <c r="B1641" s="66">
        <v>388688</v>
      </c>
      <c r="C1641" s="67">
        <f t="shared" si="75"/>
        <v>277.634285714286</v>
      </c>
      <c r="D1641">
        <v>19</v>
      </c>
      <c r="E1641" s="68">
        <f t="shared" si="76"/>
        <v>20457.2631578947</v>
      </c>
      <c r="F1641" s="69">
        <f t="shared" si="77"/>
        <v>14.6123308270677</v>
      </c>
    </row>
    <row r="1642" ht="14" customHeight="1" spans="1:6">
      <c r="A1642" t="s">
        <v>3034</v>
      </c>
      <c r="B1642" s="66">
        <v>388081</v>
      </c>
      <c r="C1642" s="67">
        <f t="shared" si="75"/>
        <v>277.200714285714</v>
      </c>
      <c r="D1642">
        <v>14</v>
      </c>
      <c r="E1642" s="68">
        <f t="shared" si="76"/>
        <v>27720.0714285714</v>
      </c>
      <c r="F1642" s="69">
        <f t="shared" si="77"/>
        <v>19.8000510204082</v>
      </c>
    </row>
    <row r="1643" ht="14" customHeight="1" spans="1:6">
      <c r="A1643" t="s">
        <v>3035</v>
      </c>
      <c r="B1643" s="66">
        <v>387600</v>
      </c>
      <c r="C1643" s="67">
        <f t="shared" si="75"/>
        <v>276.857142857143</v>
      </c>
      <c r="D1643">
        <v>5</v>
      </c>
      <c r="E1643" s="68">
        <f t="shared" si="76"/>
        <v>77520</v>
      </c>
      <c r="F1643" s="69">
        <f t="shared" si="77"/>
        <v>55.3714285714286</v>
      </c>
    </row>
    <row r="1644" ht="14" customHeight="1" spans="1:6">
      <c r="A1644" t="s">
        <v>3036</v>
      </c>
      <c r="B1644" s="66">
        <v>387062</v>
      </c>
      <c r="C1644" s="67">
        <f t="shared" si="75"/>
        <v>276.472857142857</v>
      </c>
      <c r="D1644">
        <v>12</v>
      </c>
      <c r="E1644" s="68">
        <f t="shared" si="76"/>
        <v>32255.1666666667</v>
      </c>
      <c r="F1644" s="69">
        <f t="shared" si="77"/>
        <v>23.0394047619048</v>
      </c>
    </row>
    <row r="1645" ht="14" customHeight="1" spans="1:6">
      <c r="A1645" t="s">
        <v>3037</v>
      </c>
      <c r="B1645" s="66">
        <v>386738</v>
      </c>
      <c r="C1645" s="67">
        <f t="shared" si="75"/>
        <v>276.241428571429</v>
      </c>
      <c r="D1645">
        <v>14</v>
      </c>
      <c r="E1645" s="68">
        <f t="shared" si="76"/>
        <v>27624.1428571429</v>
      </c>
      <c r="F1645" s="69">
        <f t="shared" si="77"/>
        <v>19.7315306122449</v>
      </c>
    </row>
    <row r="1646" ht="14" customHeight="1" spans="1:6">
      <c r="A1646" t="s">
        <v>3038</v>
      </c>
      <c r="B1646" s="66">
        <v>386169</v>
      </c>
      <c r="C1646" s="67">
        <f t="shared" si="75"/>
        <v>275.835</v>
      </c>
      <c r="D1646">
        <v>11</v>
      </c>
      <c r="E1646" s="68">
        <f t="shared" si="76"/>
        <v>35106.2727272727</v>
      </c>
      <c r="F1646" s="69">
        <f t="shared" si="77"/>
        <v>25.0759090909091</v>
      </c>
    </row>
    <row r="1647" ht="14" customHeight="1" spans="1:6">
      <c r="A1647" t="s">
        <v>3039</v>
      </c>
      <c r="B1647" s="66">
        <v>386159</v>
      </c>
      <c r="C1647" s="67">
        <f t="shared" si="75"/>
        <v>275.827857142857</v>
      </c>
      <c r="D1647">
        <v>15</v>
      </c>
      <c r="E1647" s="68">
        <f t="shared" si="76"/>
        <v>25743.9333333333</v>
      </c>
      <c r="F1647" s="69">
        <f t="shared" si="77"/>
        <v>18.3885238095238</v>
      </c>
    </row>
    <row r="1648" ht="14" customHeight="1" spans="1:6">
      <c r="A1648" t="s">
        <v>3040</v>
      </c>
      <c r="B1648" s="66">
        <v>386158</v>
      </c>
      <c r="C1648" s="67">
        <f t="shared" si="75"/>
        <v>275.827142857143</v>
      </c>
      <c r="D1648">
        <v>9</v>
      </c>
      <c r="E1648" s="68">
        <f t="shared" si="76"/>
        <v>42906.4444444444</v>
      </c>
      <c r="F1648" s="69">
        <f t="shared" si="77"/>
        <v>30.6474603174603</v>
      </c>
    </row>
    <row r="1649" ht="14" customHeight="1" spans="1:6">
      <c r="A1649" t="s">
        <v>3041</v>
      </c>
      <c r="B1649" s="66">
        <v>385587</v>
      </c>
      <c r="C1649" s="67">
        <f t="shared" si="75"/>
        <v>275.419285714286</v>
      </c>
      <c r="D1649">
        <v>20</v>
      </c>
      <c r="E1649" s="68">
        <f t="shared" si="76"/>
        <v>19279.35</v>
      </c>
      <c r="F1649" s="69">
        <f t="shared" si="77"/>
        <v>13.7709642857143</v>
      </c>
    </row>
    <row r="1650" ht="14" customHeight="1" spans="1:6">
      <c r="A1650" t="s">
        <v>3042</v>
      </c>
      <c r="B1650" s="66">
        <v>384794</v>
      </c>
      <c r="C1650" s="67">
        <f t="shared" si="75"/>
        <v>274.852857142857</v>
      </c>
      <c r="D1650">
        <v>7</v>
      </c>
      <c r="E1650" s="68">
        <f t="shared" si="76"/>
        <v>54970.5714285714</v>
      </c>
      <c r="F1650" s="69">
        <f t="shared" si="77"/>
        <v>39.264693877551</v>
      </c>
    </row>
    <row r="1651" ht="14" customHeight="1" spans="1:6">
      <c r="A1651" t="s">
        <v>3043</v>
      </c>
      <c r="B1651" s="66">
        <v>384102</v>
      </c>
      <c r="C1651" s="67">
        <f t="shared" si="75"/>
        <v>274.358571428571</v>
      </c>
      <c r="D1651">
        <v>7</v>
      </c>
      <c r="E1651" s="68">
        <f t="shared" si="76"/>
        <v>54871.7142857143</v>
      </c>
      <c r="F1651" s="69">
        <f t="shared" si="77"/>
        <v>39.1940816326531</v>
      </c>
    </row>
    <row r="1652" ht="14" customHeight="1" spans="1:6">
      <c r="A1652" t="s">
        <v>3044</v>
      </c>
      <c r="B1652" s="66">
        <v>383962</v>
      </c>
      <c r="C1652" s="67">
        <f t="shared" si="75"/>
        <v>274.258571428571</v>
      </c>
      <c r="D1652">
        <v>8</v>
      </c>
      <c r="E1652" s="68">
        <f t="shared" si="76"/>
        <v>47995.25</v>
      </c>
      <c r="F1652" s="69">
        <f t="shared" si="77"/>
        <v>34.2823214285714</v>
      </c>
    </row>
    <row r="1653" ht="14" customHeight="1" spans="1:6">
      <c r="A1653" t="s">
        <v>3045</v>
      </c>
      <c r="B1653" s="66">
        <v>383684</v>
      </c>
      <c r="C1653" s="67">
        <f t="shared" si="75"/>
        <v>274.06</v>
      </c>
      <c r="D1653">
        <v>19</v>
      </c>
      <c r="E1653" s="68">
        <f t="shared" si="76"/>
        <v>20193.8947368421</v>
      </c>
      <c r="F1653" s="69">
        <f t="shared" si="77"/>
        <v>14.4242105263158</v>
      </c>
    </row>
    <row r="1654" ht="14" customHeight="1" spans="1:6">
      <c r="A1654" t="s">
        <v>3046</v>
      </c>
      <c r="B1654" s="66">
        <v>383431</v>
      </c>
      <c r="C1654" s="67">
        <f t="shared" si="75"/>
        <v>273.879285714286</v>
      </c>
      <c r="D1654">
        <v>12</v>
      </c>
      <c r="E1654" s="68">
        <f t="shared" si="76"/>
        <v>31952.5833333333</v>
      </c>
      <c r="F1654" s="69">
        <f t="shared" si="77"/>
        <v>22.8232738095238</v>
      </c>
    </row>
    <row r="1655" ht="14" customHeight="1" spans="1:6">
      <c r="A1655" t="s">
        <v>3047</v>
      </c>
      <c r="B1655" s="66">
        <v>382298</v>
      </c>
      <c r="C1655" s="67">
        <f t="shared" si="75"/>
        <v>273.07</v>
      </c>
      <c r="D1655">
        <v>22</v>
      </c>
      <c r="E1655" s="68">
        <f t="shared" si="76"/>
        <v>17377.1818181818</v>
      </c>
      <c r="F1655" s="69">
        <f t="shared" si="77"/>
        <v>12.4122727272727</v>
      </c>
    </row>
    <row r="1656" ht="14" customHeight="1" spans="1:6">
      <c r="A1656" t="s">
        <v>3048</v>
      </c>
      <c r="B1656" s="66">
        <v>381919</v>
      </c>
      <c r="C1656" s="67">
        <f t="shared" si="75"/>
        <v>272.799285714286</v>
      </c>
      <c r="D1656">
        <v>14</v>
      </c>
      <c r="E1656" s="68">
        <f t="shared" si="76"/>
        <v>27279.9285714286</v>
      </c>
      <c r="F1656" s="69">
        <f t="shared" si="77"/>
        <v>19.4856632653061</v>
      </c>
    </row>
    <row r="1657" ht="14" customHeight="1" spans="1:6">
      <c r="A1657" t="s">
        <v>3049</v>
      </c>
      <c r="B1657" s="66">
        <v>381089</v>
      </c>
      <c r="C1657" s="67">
        <f t="shared" si="75"/>
        <v>272.206428571429</v>
      </c>
      <c r="D1657">
        <v>23</v>
      </c>
      <c r="E1657" s="68">
        <f t="shared" si="76"/>
        <v>16569.0869565217</v>
      </c>
      <c r="F1657" s="69">
        <f t="shared" si="77"/>
        <v>11.8350621118012</v>
      </c>
    </row>
    <row r="1658" ht="14" customHeight="1" spans="1:6">
      <c r="A1658" t="s">
        <v>3050</v>
      </c>
      <c r="B1658" s="66">
        <v>380973</v>
      </c>
      <c r="C1658" s="67">
        <f t="shared" si="75"/>
        <v>272.123571428571</v>
      </c>
      <c r="D1658">
        <v>39</v>
      </c>
      <c r="E1658" s="68">
        <f t="shared" si="76"/>
        <v>9768.53846153846</v>
      </c>
      <c r="F1658" s="69">
        <f t="shared" si="77"/>
        <v>6.97752747252747</v>
      </c>
    </row>
    <row r="1659" ht="14" customHeight="1" spans="1:6">
      <c r="A1659" t="s">
        <v>3051</v>
      </c>
      <c r="B1659" s="66">
        <v>380628</v>
      </c>
      <c r="C1659" s="67">
        <f t="shared" si="75"/>
        <v>271.877142857143</v>
      </c>
      <c r="D1659">
        <v>10</v>
      </c>
      <c r="E1659" s="68">
        <f t="shared" si="76"/>
        <v>38062.8</v>
      </c>
      <c r="F1659" s="69">
        <f t="shared" si="77"/>
        <v>27.1877142857143</v>
      </c>
    </row>
    <row r="1660" ht="14" customHeight="1" spans="1:6">
      <c r="A1660" t="s">
        <v>3052</v>
      </c>
      <c r="B1660" s="66">
        <v>380425</v>
      </c>
      <c r="C1660" s="67">
        <f t="shared" si="75"/>
        <v>271.732142857143</v>
      </c>
      <c r="D1660">
        <v>13</v>
      </c>
      <c r="E1660" s="68">
        <f t="shared" si="76"/>
        <v>29263.4615384615</v>
      </c>
      <c r="F1660" s="69">
        <f t="shared" si="77"/>
        <v>20.9024725274725</v>
      </c>
    </row>
    <row r="1661" ht="14" customHeight="1" spans="1:6">
      <c r="A1661" t="s">
        <v>3053</v>
      </c>
      <c r="B1661" s="66">
        <v>380118</v>
      </c>
      <c r="C1661" s="67">
        <f t="shared" si="75"/>
        <v>271.512857142857</v>
      </c>
      <c r="D1661">
        <v>32</v>
      </c>
      <c r="E1661" s="68">
        <f t="shared" si="76"/>
        <v>11878.6875</v>
      </c>
      <c r="F1661" s="69">
        <f t="shared" si="77"/>
        <v>8.48477678571428</v>
      </c>
    </row>
    <row r="1662" ht="14" customHeight="1" spans="1:6">
      <c r="A1662" t="s">
        <v>3054</v>
      </c>
      <c r="B1662" s="66">
        <v>379781</v>
      </c>
      <c r="C1662" s="67">
        <f t="shared" si="75"/>
        <v>271.272142857143</v>
      </c>
      <c r="D1662">
        <v>13</v>
      </c>
      <c r="E1662" s="68">
        <f t="shared" si="76"/>
        <v>29213.9230769231</v>
      </c>
      <c r="F1662" s="69">
        <f t="shared" si="77"/>
        <v>20.8670879120879</v>
      </c>
    </row>
    <row r="1663" ht="14" customHeight="1" spans="1:6">
      <c r="A1663" t="s">
        <v>3055</v>
      </c>
      <c r="B1663" s="66">
        <v>379718</v>
      </c>
      <c r="C1663" s="67">
        <f t="shared" si="75"/>
        <v>271.227142857143</v>
      </c>
      <c r="D1663">
        <v>7</v>
      </c>
      <c r="E1663" s="68">
        <f t="shared" si="76"/>
        <v>54245.4285714286</v>
      </c>
      <c r="F1663" s="69">
        <f t="shared" si="77"/>
        <v>38.7467346938775</v>
      </c>
    </row>
    <row r="1664" ht="14" customHeight="1" spans="1:6">
      <c r="A1664" t="s">
        <v>3056</v>
      </c>
      <c r="B1664" s="66">
        <v>379485</v>
      </c>
      <c r="C1664" s="67">
        <f t="shared" si="75"/>
        <v>271.060714285714</v>
      </c>
      <c r="D1664">
        <v>16</v>
      </c>
      <c r="E1664" s="68">
        <f t="shared" si="76"/>
        <v>23717.8125</v>
      </c>
      <c r="F1664" s="69">
        <f t="shared" si="77"/>
        <v>16.9412946428571</v>
      </c>
    </row>
    <row r="1665" ht="14" customHeight="1" spans="1:6">
      <c r="A1665" t="s">
        <v>3057</v>
      </c>
      <c r="B1665" s="66">
        <v>377834</v>
      </c>
      <c r="C1665" s="67">
        <f t="shared" si="75"/>
        <v>269.881428571429</v>
      </c>
      <c r="D1665">
        <v>15</v>
      </c>
      <c r="E1665" s="68">
        <f t="shared" si="76"/>
        <v>25188.9333333333</v>
      </c>
      <c r="F1665" s="69">
        <f t="shared" si="77"/>
        <v>17.9920952380952</v>
      </c>
    </row>
    <row r="1666" ht="14" customHeight="1" spans="1:6">
      <c r="A1666" t="s">
        <v>3058</v>
      </c>
      <c r="B1666" s="66">
        <v>375943</v>
      </c>
      <c r="C1666" s="67">
        <f t="shared" ref="C1666:C1729" si="78">B1666/1400</f>
        <v>268.530714285714</v>
      </c>
      <c r="D1666">
        <v>13</v>
      </c>
      <c r="E1666" s="68">
        <f t="shared" ref="E1666:E1729" si="79">B1666/D1666</f>
        <v>28918.6923076923</v>
      </c>
      <c r="F1666" s="69">
        <f t="shared" ref="F1666:F1729" si="80">E1666/1400</f>
        <v>20.6562087912088</v>
      </c>
    </row>
    <row r="1667" ht="14" customHeight="1" spans="1:6">
      <c r="A1667" t="s">
        <v>3059</v>
      </c>
      <c r="B1667" s="66">
        <v>375775</v>
      </c>
      <c r="C1667" s="67">
        <f t="shared" si="78"/>
        <v>268.410714285714</v>
      </c>
      <c r="D1667">
        <v>12</v>
      </c>
      <c r="E1667" s="68">
        <f t="shared" si="79"/>
        <v>31314.5833333333</v>
      </c>
      <c r="F1667" s="69">
        <f t="shared" si="80"/>
        <v>22.3675595238095</v>
      </c>
    </row>
    <row r="1668" ht="14" customHeight="1" spans="1:6">
      <c r="A1668" t="s">
        <v>3060</v>
      </c>
      <c r="B1668" s="66">
        <v>375335</v>
      </c>
      <c r="C1668" s="67">
        <f t="shared" si="78"/>
        <v>268.096428571429</v>
      </c>
      <c r="D1668">
        <v>12</v>
      </c>
      <c r="E1668" s="68">
        <f t="shared" si="79"/>
        <v>31277.9166666667</v>
      </c>
      <c r="F1668" s="69">
        <f t="shared" si="80"/>
        <v>22.341369047619</v>
      </c>
    </row>
    <row r="1669" ht="14" customHeight="1" spans="1:6">
      <c r="A1669" t="s">
        <v>3061</v>
      </c>
      <c r="B1669" s="66">
        <v>373069</v>
      </c>
      <c r="C1669" s="67">
        <f t="shared" si="78"/>
        <v>266.477857142857</v>
      </c>
      <c r="D1669">
        <v>18</v>
      </c>
      <c r="E1669" s="68">
        <f t="shared" si="79"/>
        <v>20726.0555555556</v>
      </c>
      <c r="F1669" s="69">
        <f t="shared" si="80"/>
        <v>14.8043253968254</v>
      </c>
    </row>
    <row r="1670" ht="14" customHeight="1" spans="1:6">
      <c r="A1670" t="s">
        <v>3062</v>
      </c>
      <c r="B1670" s="66">
        <v>372786</v>
      </c>
      <c r="C1670" s="67">
        <f t="shared" si="78"/>
        <v>266.275714285714</v>
      </c>
      <c r="D1670">
        <v>27</v>
      </c>
      <c r="E1670" s="68">
        <f t="shared" si="79"/>
        <v>13806.8888888889</v>
      </c>
      <c r="F1670" s="69">
        <f t="shared" si="80"/>
        <v>9.86206349206349</v>
      </c>
    </row>
    <row r="1671" ht="14" customHeight="1" spans="1:6">
      <c r="A1671" t="s">
        <v>3063</v>
      </c>
      <c r="B1671" s="66">
        <v>372778</v>
      </c>
      <c r="C1671" s="67">
        <f t="shared" si="78"/>
        <v>266.27</v>
      </c>
      <c r="D1671">
        <v>16</v>
      </c>
      <c r="E1671" s="68">
        <f t="shared" si="79"/>
        <v>23298.625</v>
      </c>
      <c r="F1671" s="69">
        <f t="shared" si="80"/>
        <v>16.641875</v>
      </c>
    </row>
    <row r="1672" ht="14" customHeight="1" spans="1:6">
      <c r="A1672" t="s">
        <v>3064</v>
      </c>
      <c r="B1672" s="66">
        <v>372169</v>
      </c>
      <c r="C1672" s="67">
        <f t="shared" si="78"/>
        <v>265.835</v>
      </c>
      <c r="D1672">
        <v>12</v>
      </c>
      <c r="E1672" s="68">
        <f t="shared" si="79"/>
        <v>31014.0833333333</v>
      </c>
      <c r="F1672" s="69">
        <f t="shared" si="80"/>
        <v>22.1529166666667</v>
      </c>
    </row>
    <row r="1673" ht="14" customHeight="1" spans="1:6">
      <c r="A1673" t="s">
        <v>3065</v>
      </c>
      <c r="B1673" s="66">
        <v>369099</v>
      </c>
      <c r="C1673" s="67">
        <f t="shared" si="78"/>
        <v>263.642142857143</v>
      </c>
      <c r="D1673">
        <v>23</v>
      </c>
      <c r="E1673" s="68">
        <f t="shared" si="79"/>
        <v>16047.7826086957</v>
      </c>
      <c r="F1673" s="69">
        <f t="shared" si="80"/>
        <v>11.462701863354</v>
      </c>
    </row>
    <row r="1674" ht="14" customHeight="1" spans="1:6">
      <c r="A1674" t="s">
        <v>3066</v>
      </c>
      <c r="B1674" s="66">
        <v>368498</v>
      </c>
      <c r="C1674" s="67">
        <f t="shared" si="78"/>
        <v>263.212857142857</v>
      </c>
      <c r="D1674">
        <v>19</v>
      </c>
      <c r="E1674" s="68">
        <f t="shared" si="79"/>
        <v>19394.6315789474</v>
      </c>
      <c r="F1674" s="69">
        <f t="shared" si="80"/>
        <v>13.8533082706767</v>
      </c>
    </row>
    <row r="1675" ht="14" customHeight="1" spans="1:6">
      <c r="A1675" t="s">
        <v>3067</v>
      </c>
      <c r="B1675" s="66">
        <v>368066</v>
      </c>
      <c r="C1675" s="67">
        <f t="shared" si="78"/>
        <v>262.904285714286</v>
      </c>
      <c r="D1675">
        <v>13</v>
      </c>
      <c r="E1675" s="68">
        <f t="shared" si="79"/>
        <v>28312.7692307692</v>
      </c>
      <c r="F1675" s="69">
        <f t="shared" si="80"/>
        <v>20.2234065934066</v>
      </c>
    </row>
    <row r="1676" ht="14" customHeight="1" spans="1:6">
      <c r="A1676" t="s">
        <v>3068</v>
      </c>
      <c r="B1676" s="66">
        <v>366438</v>
      </c>
      <c r="C1676" s="67">
        <f t="shared" si="78"/>
        <v>261.741428571429</v>
      </c>
      <c r="D1676">
        <v>20</v>
      </c>
      <c r="E1676" s="68">
        <f t="shared" si="79"/>
        <v>18321.9</v>
      </c>
      <c r="F1676" s="69">
        <f t="shared" si="80"/>
        <v>13.0870714285714</v>
      </c>
    </row>
    <row r="1677" ht="14" customHeight="1" spans="1:6">
      <c r="A1677" t="s">
        <v>3069</v>
      </c>
      <c r="B1677" s="66">
        <v>366433</v>
      </c>
      <c r="C1677" s="67">
        <f t="shared" si="78"/>
        <v>261.737857142857</v>
      </c>
      <c r="D1677">
        <v>14</v>
      </c>
      <c r="E1677" s="68">
        <f t="shared" si="79"/>
        <v>26173.7857142857</v>
      </c>
      <c r="F1677" s="69">
        <f t="shared" si="80"/>
        <v>18.6955612244898</v>
      </c>
    </row>
    <row r="1678" ht="14" customHeight="1" spans="1:6">
      <c r="A1678" t="s">
        <v>3070</v>
      </c>
      <c r="B1678" s="66">
        <v>365392</v>
      </c>
      <c r="C1678" s="67">
        <f t="shared" si="78"/>
        <v>260.994285714286</v>
      </c>
      <c r="D1678">
        <v>10</v>
      </c>
      <c r="E1678" s="68">
        <f t="shared" si="79"/>
        <v>36539.2</v>
      </c>
      <c r="F1678" s="69">
        <f t="shared" si="80"/>
        <v>26.0994285714286</v>
      </c>
    </row>
    <row r="1679" ht="14" customHeight="1" spans="1:6">
      <c r="A1679" t="s">
        <v>3071</v>
      </c>
      <c r="B1679" s="66">
        <v>363855</v>
      </c>
      <c r="C1679" s="67">
        <f t="shared" si="78"/>
        <v>259.896428571429</v>
      </c>
      <c r="D1679">
        <v>12</v>
      </c>
      <c r="E1679" s="68">
        <f t="shared" si="79"/>
        <v>30321.25</v>
      </c>
      <c r="F1679" s="69">
        <f t="shared" si="80"/>
        <v>21.6580357142857</v>
      </c>
    </row>
    <row r="1680" ht="14" customHeight="1" spans="1:6">
      <c r="A1680" t="s">
        <v>3072</v>
      </c>
      <c r="B1680" s="66">
        <v>363434</v>
      </c>
      <c r="C1680" s="67">
        <f t="shared" si="78"/>
        <v>259.595714285714</v>
      </c>
      <c r="D1680">
        <v>8</v>
      </c>
      <c r="E1680" s="68">
        <f t="shared" si="79"/>
        <v>45429.25</v>
      </c>
      <c r="F1680" s="69">
        <f t="shared" si="80"/>
        <v>32.4494642857143</v>
      </c>
    </row>
    <row r="1681" ht="14" customHeight="1" spans="1:6">
      <c r="A1681" t="s">
        <v>3073</v>
      </c>
      <c r="B1681" s="66">
        <v>363051</v>
      </c>
      <c r="C1681" s="67">
        <f t="shared" si="78"/>
        <v>259.322142857143</v>
      </c>
      <c r="D1681">
        <v>31</v>
      </c>
      <c r="E1681" s="68">
        <f t="shared" si="79"/>
        <v>11711.3225806452</v>
      </c>
      <c r="F1681" s="69">
        <f t="shared" si="80"/>
        <v>8.36523041474654</v>
      </c>
    </row>
    <row r="1682" ht="14" customHeight="1" spans="1:6">
      <c r="A1682" t="s">
        <v>3074</v>
      </c>
      <c r="B1682" s="66">
        <v>361168</v>
      </c>
      <c r="C1682" s="67">
        <f t="shared" si="78"/>
        <v>257.977142857143</v>
      </c>
      <c r="D1682">
        <v>22</v>
      </c>
      <c r="E1682" s="68">
        <f t="shared" si="79"/>
        <v>16416.7272727273</v>
      </c>
      <c r="F1682" s="69">
        <f t="shared" si="80"/>
        <v>11.7262337662338</v>
      </c>
    </row>
    <row r="1683" ht="14" customHeight="1" spans="1:6">
      <c r="A1683" t="s">
        <v>3075</v>
      </c>
      <c r="B1683" s="66">
        <v>357720</v>
      </c>
      <c r="C1683" s="67">
        <f t="shared" si="78"/>
        <v>255.514285714286</v>
      </c>
      <c r="D1683">
        <v>10</v>
      </c>
      <c r="E1683" s="68">
        <f t="shared" si="79"/>
        <v>35772</v>
      </c>
      <c r="F1683" s="69">
        <f t="shared" si="80"/>
        <v>25.5514285714286</v>
      </c>
    </row>
    <row r="1684" ht="14" customHeight="1" spans="1:6">
      <c r="A1684" t="s">
        <v>3076</v>
      </c>
      <c r="B1684" s="66">
        <v>357409</v>
      </c>
      <c r="C1684" s="67">
        <f t="shared" si="78"/>
        <v>255.292142857143</v>
      </c>
      <c r="D1684">
        <v>14</v>
      </c>
      <c r="E1684" s="68">
        <f t="shared" si="79"/>
        <v>25529.2142857143</v>
      </c>
      <c r="F1684" s="69">
        <f t="shared" si="80"/>
        <v>18.2351530612245</v>
      </c>
    </row>
    <row r="1685" ht="14" customHeight="1" spans="1:6">
      <c r="A1685" t="s">
        <v>3077</v>
      </c>
      <c r="B1685" s="66">
        <v>357298</v>
      </c>
      <c r="C1685" s="67">
        <f t="shared" si="78"/>
        <v>255.212857142857</v>
      </c>
      <c r="D1685">
        <v>8</v>
      </c>
      <c r="E1685" s="68">
        <f t="shared" si="79"/>
        <v>44662.25</v>
      </c>
      <c r="F1685" s="69">
        <f t="shared" si="80"/>
        <v>31.9016071428571</v>
      </c>
    </row>
    <row r="1686" ht="14" customHeight="1" spans="1:6">
      <c r="A1686" t="s">
        <v>3078</v>
      </c>
      <c r="B1686" s="66">
        <v>356088</v>
      </c>
      <c r="C1686" s="67">
        <f t="shared" si="78"/>
        <v>254.348571428571</v>
      </c>
      <c r="D1686">
        <v>9</v>
      </c>
      <c r="E1686" s="68">
        <f t="shared" si="79"/>
        <v>39565.3333333333</v>
      </c>
      <c r="F1686" s="69">
        <f t="shared" si="80"/>
        <v>28.2609523809524</v>
      </c>
    </row>
    <row r="1687" ht="14" customHeight="1" spans="1:6">
      <c r="A1687" t="s">
        <v>3079</v>
      </c>
      <c r="B1687" s="66">
        <v>355908</v>
      </c>
      <c r="C1687" s="67">
        <f t="shared" si="78"/>
        <v>254.22</v>
      </c>
      <c r="D1687">
        <v>21</v>
      </c>
      <c r="E1687" s="68">
        <f t="shared" si="79"/>
        <v>16948</v>
      </c>
      <c r="F1687" s="69">
        <f t="shared" si="80"/>
        <v>12.1057142857143</v>
      </c>
    </row>
    <row r="1688" ht="14" customHeight="1" spans="1:6">
      <c r="A1688" t="s">
        <v>3080</v>
      </c>
      <c r="B1688" s="66">
        <v>355872</v>
      </c>
      <c r="C1688" s="67">
        <f t="shared" si="78"/>
        <v>254.194285714286</v>
      </c>
      <c r="D1688">
        <v>13</v>
      </c>
      <c r="E1688" s="68">
        <f t="shared" si="79"/>
        <v>27374.7692307692</v>
      </c>
      <c r="F1688" s="69">
        <f t="shared" si="80"/>
        <v>19.5534065934066</v>
      </c>
    </row>
    <row r="1689" ht="14" customHeight="1" spans="1:6">
      <c r="A1689" t="s">
        <v>3081</v>
      </c>
      <c r="B1689" s="66">
        <v>355556</v>
      </c>
      <c r="C1689" s="67">
        <f t="shared" si="78"/>
        <v>253.968571428571</v>
      </c>
      <c r="D1689">
        <v>15</v>
      </c>
      <c r="E1689" s="68">
        <f t="shared" si="79"/>
        <v>23703.7333333333</v>
      </c>
      <c r="F1689" s="69">
        <f t="shared" si="80"/>
        <v>16.9312380952381</v>
      </c>
    </row>
    <row r="1690" ht="14" customHeight="1" spans="1:6">
      <c r="A1690" t="s">
        <v>3082</v>
      </c>
      <c r="B1690" s="66">
        <v>355221</v>
      </c>
      <c r="C1690" s="67">
        <f t="shared" si="78"/>
        <v>253.729285714286</v>
      </c>
      <c r="D1690">
        <v>16</v>
      </c>
      <c r="E1690" s="68">
        <f t="shared" si="79"/>
        <v>22201.3125</v>
      </c>
      <c r="F1690" s="69">
        <f t="shared" si="80"/>
        <v>15.8580803571429</v>
      </c>
    </row>
    <row r="1691" ht="14" customHeight="1" spans="1:6">
      <c r="A1691" t="s">
        <v>3083</v>
      </c>
      <c r="B1691" s="66">
        <v>354961</v>
      </c>
      <c r="C1691" s="67">
        <f t="shared" si="78"/>
        <v>253.543571428571</v>
      </c>
      <c r="D1691">
        <v>9</v>
      </c>
      <c r="E1691" s="68">
        <f t="shared" si="79"/>
        <v>39440.1111111111</v>
      </c>
      <c r="F1691" s="69">
        <f t="shared" si="80"/>
        <v>28.1715079365079</v>
      </c>
    </row>
    <row r="1692" ht="14" customHeight="1" spans="1:6">
      <c r="A1692" t="s">
        <v>3084</v>
      </c>
      <c r="B1692" s="66">
        <v>353750</v>
      </c>
      <c r="C1692" s="67">
        <f t="shared" si="78"/>
        <v>252.678571428571</v>
      </c>
      <c r="D1692">
        <v>18</v>
      </c>
      <c r="E1692" s="68">
        <f t="shared" si="79"/>
        <v>19652.7777777778</v>
      </c>
      <c r="F1692" s="69">
        <f t="shared" si="80"/>
        <v>14.0376984126984</v>
      </c>
    </row>
    <row r="1693" ht="14" customHeight="1" spans="1:6">
      <c r="A1693" t="s">
        <v>3085</v>
      </c>
      <c r="B1693" s="66">
        <v>352846</v>
      </c>
      <c r="C1693" s="67">
        <f t="shared" si="78"/>
        <v>252.032857142857</v>
      </c>
      <c r="D1693">
        <v>16</v>
      </c>
      <c r="E1693" s="68">
        <f t="shared" si="79"/>
        <v>22052.875</v>
      </c>
      <c r="F1693" s="69">
        <f t="shared" si="80"/>
        <v>15.7520535714286</v>
      </c>
    </row>
    <row r="1694" ht="14" customHeight="1" spans="1:6">
      <c r="A1694" t="s">
        <v>3086</v>
      </c>
      <c r="B1694" s="66">
        <v>352497</v>
      </c>
      <c r="C1694" s="67">
        <f t="shared" si="78"/>
        <v>251.783571428571</v>
      </c>
      <c r="D1694">
        <v>13</v>
      </c>
      <c r="E1694" s="68">
        <f t="shared" si="79"/>
        <v>27115.1538461538</v>
      </c>
      <c r="F1694" s="69">
        <f t="shared" si="80"/>
        <v>19.367967032967</v>
      </c>
    </row>
    <row r="1695" ht="14" customHeight="1" spans="1:6">
      <c r="A1695" t="s">
        <v>3087</v>
      </c>
      <c r="B1695" s="66">
        <v>352430</v>
      </c>
      <c r="C1695" s="67">
        <f t="shared" si="78"/>
        <v>251.735714285714</v>
      </c>
      <c r="D1695">
        <v>19</v>
      </c>
      <c r="E1695" s="68">
        <f t="shared" si="79"/>
        <v>18548.9473684211</v>
      </c>
      <c r="F1695" s="69">
        <f t="shared" si="80"/>
        <v>13.2492481203008</v>
      </c>
    </row>
    <row r="1696" ht="14" customHeight="1" spans="1:6">
      <c r="A1696" t="s">
        <v>3088</v>
      </c>
      <c r="B1696" s="66">
        <v>349196</v>
      </c>
      <c r="C1696" s="67">
        <f t="shared" si="78"/>
        <v>249.425714285714</v>
      </c>
      <c r="D1696">
        <v>13</v>
      </c>
      <c r="E1696" s="68">
        <f t="shared" si="79"/>
        <v>26861.2307692308</v>
      </c>
      <c r="F1696" s="69">
        <f t="shared" si="80"/>
        <v>19.1865934065934</v>
      </c>
    </row>
    <row r="1697" ht="14" customHeight="1" spans="1:6">
      <c r="A1697" t="s">
        <v>3089</v>
      </c>
      <c r="B1697" s="66">
        <v>347773</v>
      </c>
      <c r="C1697" s="67">
        <f t="shared" si="78"/>
        <v>248.409285714286</v>
      </c>
      <c r="D1697">
        <v>15</v>
      </c>
      <c r="E1697" s="68">
        <f t="shared" si="79"/>
        <v>23184.8666666667</v>
      </c>
      <c r="F1697" s="69">
        <f t="shared" si="80"/>
        <v>16.560619047619</v>
      </c>
    </row>
    <row r="1698" ht="14" customHeight="1" spans="1:6">
      <c r="A1698" t="s">
        <v>3090</v>
      </c>
      <c r="B1698" s="66">
        <v>347764</v>
      </c>
      <c r="C1698" s="67">
        <f t="shared" si="78"/>
        <v>248.402857142857</v>
      </c>
      <c r="D1698">
        <v>12</v>
      </c>
      <c r="E1698" s="68">
        <f t="shared" si="79"/>
        <v>28980.3333333333</v>
      </c>
      <c r="F1698" s="69">
        <f t="shared" si="80"/>
        <v>20.7002380952381</v>
      </c>
    </row>
    <row r="1699" ht="14" customHeight="1" spans="1:6">
      <c r="A1699" t="s">
        <v>3091</v>
      </c>
      <c r="B1699" s="66">
        <v>347590</v>
      </c>
      <c r="C1699" s="67">
        <f t="shared" si="78"/>
        <v>248.278571428571</v>
      </c>
      <c r="D1699">
        <v>10</v>
      </c>
      <c r="E1699" s="68">
        <f t="shared" si="79"/>
        <v>34759</v>
      </c>
      <c r="F1699" s="69">
        <f t="shared" si="80"/>
        <v>24.8278571428571</v>
      </c>
    </row>
    <row r="1700" ht="14" customHeight="1" spans="1:6">
      <c r="A1700" t="s">
        <v>3092</v>
      </c>
      <c r="B1700" s="66">
        <v>347150</v>
      </c>
      <c r="C1700" s="67">
        <f t="shared" si="78"/>
        <v>247.964285714286</v>
      </c>
      <c r="D1700">
        <v>17</v>
      </c>
      <c r="E1700" s="68">
        <f t="shared" si="79"/>
        <v>20420.5882352941</v>
      </c>
      <c r="F1700" s="69">
        <f t="shared" si="80"/>
        <v>14.5861344537815</v>
      </c>
    </row>
    <row r="1701" ht="14" customHeight="1" spans="1:6">
      <c r="A1701" t="s">
        <v>3093</v>
      </c>
      <c r="B1701" s="66">
        <v>346893</v>
      </c>
      <c r="C1701" s="67">
        <f t="shared" si="78"/>
        <v>247.780714285714</v>
      </c>
      <c r="D1701">
        <v>17</v>
      </c>
      <c r="E1701" s="68">
        <f t="shared" si="79"/>
        <v>20405.4705882353</v>
      </c>
      <c r="F1701" s="69">
        <f t="shared" si="80"/>
        <v>14.5753361344538</v>
      </c>
    </row>
    <row r="1702" ht="14" customHeight="1" spans="1:6">
      <c r="A1702" t="s">
        <v>3094</v>
      </c>
      <c r="B1702" s="66">
        <v>345468</v>
      </c>
      <c r="C1702" s="67">
        <f t="shared" si="78"/>
        <v>246.762857142857</v>
      </c>
      <c r="D1702">
        <v>9</v>
      </c>
      <c r="E1702" s="68">
        <f t="shared" si="79"/>
        <v>38385.3333333333</v>
      </c>
      <c r="F1702" s="69">
        <f t="shared" si="80"/>
        <v>27.4180952380952</v>
      </c>
    </row>
    <row r="1703" ht="14" customHeight="1" spans="1:6">
      <c r="A1703" t="s">
        <v>3095</v>
      </c>
      <c r="B1703" s="66">
        <v>344698</v>
      </c>
      <c r="C1703" s="67">
        <f t="shared" si="78"/>
        <v>246.212857142857</v>
      </c>
      <c r="D1703">
        <v>12</v>
      </c>
      <c r="E1703" s="68">
        <f t="shared" si="79"/>
        <v>28724.8333333333</v>
      </c>
      <c r="F1703" s="69">
        <f t="shared" si="80"/>
        <v>20.5177380952381</v>
      </c>
    </row>
    <row r="1704" ht="14" customHeight="1" spans="1:6">
      <c r="A1704" t="s">
        <v>3096</v>
      </c>
      <c r="B1704" s="66">
        <v>344206</v>
      </c>
      <c r="C1704" s="67">
        <f t="shared" si="78"/>
        <v>245.861428571429</v>
      </c>
      <c r="D1704">
        <v>16</v>
      </c>
      <c r="E1704" s="68">
        <f t="shared" si="79"/>
        <v>21512.875</v>
      </c>
      <c r="F1704" s="69">
        <f t="shared" si="80"/>
        <v>15.3663392857143</v>
      </c>
    </row>
    <row r="1705" ht="14" customHeight="1" spans="1:6">
      <c r="A1705" t="s">
        <v>3097</v>
      </c>
      <c r="B1705" s="66">
        <v>343598</v>
      </c>
      <c r="C1705" s="67">
        <f t="shared" si="78"/>
        <v>245.427142857143</v>
      </c>
      <c r="D1705">
        <v>4</v>
      </c>
      <c r="E1705" s="68">
        <f t="shared" si="79"/>
        <v>85899.5</v>
      </c>
      <c r="F1705" s="69">
        <f t="shared" si="80"/>
        <v>61.3567857142857</v>
      </c>
    </row>
    <row r="1706" ht="14" customHeight="1" spans="1:6">
      <c r="A1706" t="s">
        <v>3098</v>
      </c>
      <c r="B1706" s="66">
        <v>343164</v>
      </c>
      <c r="C1706" s="67">
        <f t="shared" si="78"/>
        <v>245.117142857143</v>
      </c>
      <c r="D1706">
        <v>5</v>
      </c>
      <c r="E1706" s="68">
        <f t="shared" si="79"/>
        <v>68632.8</v>
      </c>
      <c r="F1706" s="69">
        <f t="shared" si="80"/>
        <v>49.0234285714286</v>
      </c>
    </row>
    <row r="1707" ht="14" customHeight="1" spans="1:6">
      <c r="A1707" t="s">
        <v>3099</v>
      </c>
      <c r="B1707" s="66">
        <v>342524</v>
      </c>
      <c r="C1707" s="67">
        <f t="shared" si="78"/>
        <v>244.66</v>
      </c>
      <c r="D1707">
        <v>27</v>
      </c>
      <c r="E1707" s="68">
        <f t="shared" si="79"/>
        <v>12686.0740740741</v>
      </c>
      <c r="F1707" s="69">
        <f t="shared" si="80"/>
        <v>9.06148148148148</v>
      </c>
    </row>
    <row r="1708" ht="14" customHeight="1" spans="1:6">
      <c r="A1708" t="s">
        <v>3100</v>
      </c>
      <c r="B1708" s="66">
        <v>342342</v>
      </c>
      <c r="C1708" s="67">
        <f t="shared" si="78"/>
        <v>244.53</v>
      </c>
      <c r="D1708">
        <v>25</v>
      </c>
      <c r="E1708" s="68">
        <f t="shared" si="79"/>
        <v>13693.68</v>
      </c>
      <c r="F1708" s="69">
        <f t="shared" si="80"/>
        <v>9.7812</v>
      </c>
    </row>
    <row r="1709" ht="14" customHeight="1" spans="1:6">
      <c r="A1709" t="s">
        <v>3101</v>
      </c>
      <c r="B1709" s="66">
        <v>341880</v>
      </c>
      <c r="C1709" s="67">
        <f t="shared" si="78"/>
        <v>244.2</v>
      </c>
      <c r="D1709">
        <v>4</v>
      </c>
      <c r="E1709" s="68">
        <f t="shared" si="79"/>
        <v>85470</v>
      </c>
      <c r="F1709" s="69">
        <f t="shared" si="80"/>
        <v>61.05</v>
      </c>
    </row>
    <row r="1710" ht="14" customHeight="1" spans="1:6">
      <c r="A1710" t="s">
        <v>3102</v>
      </c>
      <c r="B1710" s="66">
        <v>341723</v>
      </c>
      <c r="C1710" s="67">
        <f t="shared" si="78"/>
        <v>244.087857142857</v>
      </c>
      <c r="D1710">
        <v>27</v>
      </c>
      <c r="E1710" s="68">
        <f t="shared" si="79"/>
        <v>12656.4074074074</v>
      </c>
      <c r="F1710" s="69">
        <f t="shared" si="80"/>
        <v>9.040291005291</v>
      </c>
    </row>
    <row r="1711" ht="14" customHeight="1" spans="1:6">
      <c r="A1711" t="s">
        <v>3103</v>
      </c>
      <c r="B1711" s="66">
        <v>341571</v>
      </c>
      <c r="C1711" s="67">
        <f t="shared" si="78"/>
        <v>243.979285714286</v>
      </c>
      <c r="D1711">
        <v>28</v>
      </c>
      <c r="E1711" s="68">
        <f t="shared" si="79"/>
        <v>12198.9642857143</v>
      </c>
      <c r="F1711" s="69">
        <f t="shared" si="80"/>
        <v>8.71354591836735</v>
      </c>
    </row>
    <row r="1712" ht="14" customHeight="1" spans="1:6">
      <c r="A1712" t="s">
        <v>3104</v>
      </c>
      <c r="B1712" s="66">
        <v>341392</v>
      </c>
      <c r="C1712" s="67">
        <f t="shared" si="78"/>
        <v>243.851428571429</v>
      </c>
      <c r="D1712">
        <v>15</v>
      </c>
      <c r="E1712" s="68">
        <f t="shared" si="79"/>
        <v>22759.4666666667</v>
      </c>
      <c r="F1712" s="69">
        <f t="shared" si="80"/>
        <v>16.2567619047619</v>
      </c>
    </row>
    <row r="1713" ht="14" customHeight="1" spans="1:6">
      <c r="A1713" t="s">
        <v>3105</v>
      </c>
      <c r="B1713" s="66">
        <v>339721</v>
      </c>
      <c r="C1713" s="67">
        <f t="shared" si="78"/>
        <v>242.657857142857</v>
      </c>
      <c r="D1713">
        <v>23</v>
      </c>
      <c r="E1713" s="68">
        <f t="shared" si="79"/>
        <v>14770.4782608696</v>
      </c>
      <c r="F1713" s="69">
        <f t="shared" si="80"/>
        <v>10.5503416149068</v>
      </c>
    </row>
    <row r="1714" ht="14" customHeight="1" spans="1:6">
      <c r="A1714" t="s">
        <v>3106</v>
      </c>
      <c r="B1714" s="66">
        <v>339183</v>
      </c>
      <c r="C1714" s="67">
        <f t="shared" si="78"/>
        <v>242.273571428571</v>
      </c>
      <c r="D1714">
        <v>13</v>
      </c>
      <c r="E1714" s="68">
        <f t="shared" si="79"/>
        <v>26091</v>
      </c>
      <c r="F1714" s="69">
        <f t="shared" si="80"/>
        <v>18.6364285714286</v>
      </c>
    </row>
    <row r="1715" ht="14" customHeight="1" spans="1:6">
      <c r="A1715" t="s">
        <v>3107</v>
      </c>
      <c r="B1715" s="66">
        <v>338497</v>
      </c>
      <c r="C1715" s="67">
        <f t="shared" si="78"/>
        <v>241.783571428571</v>
      </c>
      <c r="D1715">
        <v>8</v>
      </c>
      <c r="E1715" s="68">
        <f t="shared" si="79"/>
        <v>42312.125</v>
      </c>
      <c r="F1715" s="69">
        <f t="shared" si="80"/>
        <v>30.2229464285714</v>
      </c>
    </row>
    <row r="1716" ht="14" customHeight="1" spans="1:6">
      <c r="A1716" t="s">
        <v>3108</v>
      </c>
      <c r="B1716" s="66">
        <v>337981</v>
      </c>
      <c r="C1716" s="67">
        <f t="shared" si="78"/>
        <v>241.415</v>
      </c>
      <c r="D1716">
        <v>14</v>
      </c>
      <c r="E1716" s="68">
        <f t="shared" si="79"/>
        <v>24141.5</v>
      </c>
      <c r="F1716" s="69">
        <f t="shared" si="80"/>
        <v>17.2439285714286</v>
      </c>
    </row>
    <row r="1717" ht="14" customHeight="1" spans="1:6">
      <c r="A1717" t="s">
        <v>3109</v>
      </c>
      <c r="B1717" s="66">
        <v>337320</v>
      </c>
      <c r="C1717" s="67">
        <f t="shared" si="78"/>
        <v>240.942857142857</v>
      </c>
      <c r="D1717">
        <v>10</v>
      </c>
      <c r="E1717" s="68">
        <f t="shared" si="79"/>
        <v>33732</v>
      </c>
      <c r="F1717" s="69">
        <f t="shared" si="80"/>
        <v>24.0942857142857</v>
      </c>
    </row>
    <row r="1718" ht="14" customHeight="1" spans="1:6">
      <c r="A1718" t="s">
        <v>3110</v>
      </c>
      <c r="B1718" s="66">
        <v>336112</v>
      </c>
      <c r="C1718" s="67">
        <f t="shared" si="78"/>
        <v>240.08</v>
      </c>
      <c r="D1718">
        <v>9</v>
      </c>
      <c r="E1718" s="68">
        <f t="shared" si="79"/>
        <v>37345.7777777778</v>
      </c>
      <c r="F1718" s="69">
        <f t="shared" si="80"/>
        <v>26.6755555555556</v>
      </c>
    </row>
    <row r="1719" ht="14" customHeight="1" spans="1:6">
      <c r="A1719" t="s">
        <v>3111</v>
      </c>
      <c r="B1719" s="66">
        <v>336086</v>
      </c>
      <c r="C1719" s="67">
        <f t="shared" si="78"/>
        <v>240.061428571429</v>
      </c>
      <c r="D1719">
        <v>9</v>
      </c>
      <c r="E1719" s="68">
        <f t="shared" si="79"/>
        <v>37342.8888888889</v>
      </c>
      <c r="F1719" s="69">
        <f t="shared" si="80"/>
        <v>26.6734920634921</v>
      </c>
    </row>
    <row r="1720" ht="14" customHeight="1" spans="1:6">
      <c r="A1720" t="s">
        <v>3112</v>
      </c>
      <c r="B1720" s="66">
        <v>335971</v>
      </c>
      <c r="C1720" s="67">
        <f t="shared" si="78"/>
        <v>239.979285714286</v>
      </c>
      <c r="D1720">
        <v>13</v>
      </c>
      <c r="E1720" s="68">
        <f t="shared" si="79"/>
        <v>25843.9230769231</v>
      </c>
      <c r="F1720" s="69">
        <f t="shared" si="80"/>
        <v>18.4599450549451</v>
      </c>
    </row>
    <row r="1721" ht="14" customHeight="1" spans="1:6">
      <c r="A1721" t="s">
        <v>3113</v>
      </c>
      <c r="B1721" s="66">
        <v>335893</v>
      </c>
      <c r="C1721" s="67">
        <f t="shared" si="78"/>
        <v>239.923571428571</v>
      </c>
      <c r="D1721">
        <v>9</v>
      </c>
      <c r="E1721" s="68">
        <f t="shared" si="79"/>
        <v>37321.4444444444</v>
      </c>
      <c r="F1721" s="69">
        <f t="shared" si="80"/>
        <v>26.6581746031746</v>
      </c>
    </row>
    <row r="1722" ht="14" customHeight="1" spans="1:6">
      <c r="A1722" t="s">
        <v>3114</v>
      </c>
      <c r="B1722" s="66">
        <v>334206</v>
      </c>
      <c r="C1722" s="67">
        <f t="shared" si="78"/>
        <v>238.718571428571</v>
      </c>
      <c r="D1722">
        <v>13</v>
      </c>
      <c r="E1722" s="68">
        <f t="shared" si="79"/>
        <v>25708.1538461538</v>
      </c>
      <c r="F1722" s="69">
        <f t="shared" si="80"/>
        <v>18.362967032967</v>
      </c>
    </row>
    <row r="1723" ht="14" customHeight="1" spans="1:6">
      <c r="A1723" t="s">
        <v>3115</v>
      </c>
      <c r="B1723" s="66">
        <v>333909</v>
      </c>
      <c r="C1723" s="67">
        <f t="shared" si="78"/>
        <v>238.506428571429</v>
      </c>
      <c r="D1723">
        <v>11</v>
      </c>
      <c r="E1723" s="68">
        <f t="shared" si="79"/>
        <v>30355.3636363636</v>
      </c>
      <c r="F1723" s="69">
        <f t="shared" si="80"/>
        <v>21.6824025974026</v>
      </c>
    </row>
    <row r="1724" ht="14" customHeight="1" spans="1:6">
      <c r="A1724" t="s">
        <v>3116</v>
      </c>
      <c r="B1724" s="66">
        <v>333760</v>
      </c>
      <c r="C1724" s="67">
        <f t="shared" si="78"/>
        <v>238.4</v>
      </c>
      <c r="D1724">
        <v>11</v>
      </c>
      <c r="E1724" s="68">
        <f t="shared" si="79"/>
        <v>30341.8181818182</v>
      </c>
      <c r="F1724" s="69">
        <f t="shared" si="80"/>
        <v>21.6727272727273</v>
      </c>
    </row>
    <row r="1725" ht="14" customHeight="1" spans="1:6">
      <c r="A1725" t="s">
        <v>3117</v>
      </c>
      <c r="B1725" s="66">
        <v>333424</v>
      </c>
      <c r="C1725" s="67">
        <f t="shared" si="78"/>
        <v>238.16</v>
      </c>
      <c r="D1725">
        <v>9</v>
      </c>
      <c r="E1725" s="68">
        <f t="shared" si="79"/>
        <v>37047.1111111111</v>
      </c>
      <c r="F1725" s="69">
        <f t="shared" si="80"/>
        <v>26.4622222222222</v>
      </c>
    </row>
    <row r="1726" ht="14" customHeight="1" spans="1:6">
      <c r="A1726" t="s">
        <v>3118</v>
      </c>
      <c r="B1726" s="66">
        <v>332158</v>
      </c>
      <c r="C1726" s="67">
        <f t="shared" si="78"/>
        <v>237.255714285714</v>
      </c>
      <c r="D1726">
        <v>19</v>
      </c>
      <c r="E1726" s="68">
        <f t="shared" si="79"/>
        <v>17482</v>
      </c>
      <c r="F1726" s="69">
        <f t="shared" si="80"/>
        <v>12.4871428571429</v>
      </c>
    </row>
    <row r="1727" ht="14" customHeight="1" spans="1:6">
      <c r="A1727" t="s">
        <v>3119</v>
      </c>
      <c r="B1727" s="66">
        <v>331995</v>
      </c>
      <c r="C1727" s="67">
        <f t="shared" si="78"/>
        <v>237.139285714286</v>
      </c>
      <c r="D1727">
        <v>19</v>
      </c>
      <c r="E1727" s="68">
        <f t="shared" si="79"/>
        <v>17473.4210526316</v>
      </c>
      <c r="F1727" s="69">
        <f t="shared" si="80"/>
        <v>12.481015037594</v>
      </c>
    </row>
    <row r="1728" ht="14" customHeight="1" spans="1:6">
      <c r="A1728" t="s">
        <v>3120</v>
      </c>
      <c r="B1728" s="66">
        <v>331392</v>
      </c>
      <c r="C1728" s="67">
        <f t="shared" si="78"/>
        <v>236.708571428571</v>
      </c>
      <c r="D1728">
        <v>6</v>
      </c>
      <c r="E1728" s="68">
        <f t="shared" si="79"/>
        <v>55232</v>
      </c>
      <c r="F1728" s="69">
        <f t="shared" si="80"/>
        <v>39.4514285714286</v>
      </c>
    </row>
    <row r="1729" ht="14" customHeight="1" spans="1:6">
      <c r="A1729" t="s">
        <v>3121</v>
      </c>
      <c r="B1729" s="66">
        <v>331386</v>
      </c>
      <c r="C1729" s="67">
        <f t="shared" si="78"/>
        <v>236.704285714286</v>
      </c>
      <c r="D1729">
        <v>14</v>
      </c>
      <c r="E1729" s="68">
        <f t="shared" si="79"/>
        <v>23670.4285714286</v>
      </c>
      <c r="F1729" s="69">
        <f t="shared" si="80"/>
        <v>16.9074489795918</v>
      </c>
    </row>
    <row r="1730" ht="14" customHeight="1" spans="1:6">
      <c r="A1730" t="s">
        <v>3122</v>
      </c>
      <c r="B1730" s="66">
        <v>330706</v>
      </c>
      <c r="C1730" s="67">
        <f t="shared" ref="C1730:C1793" si="81">B1730/1400</f>
        <v>236.218571428571</v>
      </c>
      <c r="D1730">
        <v>10</v>
      </c>
      <c r="E1730" s="68">
        <f t="shared" ref="E1730:E1793" si="82">B1730/D1730</f>
        <v>33070.6</v>
      </c>
      <c r="F1730" s="69">
        <f t="shared" ref="F1730:F1793" si="83">E1730/1400</f>
        <v>23.6218571428571</v>
      </c>
    </row>
    <row r="1731" ht="14" customHeight="1" spans="1:6">
      <c r="A1731" t="s">
        <v>3123</v>
      </c>
      <c r="B1731" s="66">
        <v>330303</v>
      </c>
      <c r="C1731" s="67">
        <f t="shared" si="81"/>
        <v>235.930714285714</v>
      </c>
      <c r="D1731">
        <v>20</v>
      </c>
      <c r="E1731" s="68">
        <f t="shared" si="82"/>
        <v>16515.15</v>
      </c>
      <c r="F1731" s="69">
        <f t="shared" si="83"/>
        <v>11.7965357142857</v>
      </c>
    </row>
    <row r="1732" ht="14" customHeight="1" spans="1:6">
      <c r="A1732" t="s">
        <v>3124</v>
      </c>
      <c r="B1732" s="66">
        <v>330259</v>
      </c>
      <c r="C1732" s="67">
        <f t="shared" si="81"/>
        <v>235.899285714286</v>
      </c>
      <c r="D1732">
        <v>8</v>
      </c>
      <c r="E1732" s="68">
        <f t="shared" si="82"/>
        <v>41282.375</v>
      </c>
      <c r="F1732" s="69">
        <f t="shared" si="83"/>
        <v>29.4874107142857</v>
      </c>
    </row>
    <row r="1733" ht="14" customHeight="1" spans="1:6">
      <c r="A1733" t="s">
        <v>3125</v>
      </c>
      <c r="B1733" s="66">
        <v>330239</v>
      </c>
      <c r="C1733" s="67">
        <f t="shared" si="81"/>
        <v>235.885</v>
      </c>
      <c r="D1733">
        <v>5</v>
      </c>
      <c r="E1733" s="68">
        <f t="shared" si="82"/>
        <v>66047.8</v>
      </c>
      <c r="F1733" s="69">
        <f t="shared" si="83"/>
        <v>47.177</v>
      </c>
    </row>
    <row r="1734" ht="14" customHeight="1" spans="1:6">
      <c r="A1734" t="s">
        <v>3126</v>
      </c>
      <c r="B1734" s="66">
        <v>329497</v>
      </c>
      <c r="C1734" s="67">
        <f t="shared" si="81"/>
        <v>235.355</v>
      </c>
      <c r="D1734">
        <v>11</v>
      </c>
      <c r="E1734" s="68">
        <f t="shared" si="82"/>
        <v>29954.2727272727</v>
      </c>
      <c r="F1734" s="69">
        <f t="shared" si="83"/>
        <v>21.3959090909091</v>
      </c>
    </row>
    <row r="1735" ht="14" customHeight="1" spans="1:6">
      <c r="A1735" t="s">
        <v>3127</v>
      </c>
      <c r="B1735" s="66">
        <v>329352</v>
      </c>
      <c r="C1735" s="67">
        <f t="shared" si="81"/>
        <v>235.251428571429</v>
      </c>
      <c r="D1735">
        <v>18</v>
      </c>
      <c r="E1735" s="68">
        <f t="shared" si="82"/>
        <v>18297.3333333333</v>
      </c>
      <c r="F1735" s="69">
        <f t="shared" si="83"/>
        <v>13.0695238095238</v>
      </c>
    </row>
    <row r="1736" ht="14" customHeight="1" spans="1:6">
      <c r="A1736" t="s">
        <v>3128</v>
      </c>
      <c r="B1736" s="66">
        <v>329134</v>
      </c>
      <c r="C1736" s="67">
        <f t="shared" si="81"/>
        <v>235.095714285714</v>
      </c>
      <c r="D1736">
        <v>10</v>
      </c>
      <c r="E1736" s="68">
        <f t="shared" si="82"/>
        <v>32913.4</v>
      </c>
      <c r="F1736" s="69">
        <f t="shared" si="83"/>
        <v>23.5095714285714</v>
      </c>
    </row>
    <row r="1737" ht="14" customHeight="1" spans="1:6">
      <c r="A1737" t="s">
        <v>3129</v>
      </c>
      <c r="B1737" s="66">
        <v>328545</v>
      </c>
      <c r="C1737" s="67">
        <f t="shared" si="81"/>
        <v>234.675</v>
      </c>
      <c r="D1737">
        <v>10</v>
      </c>
      <c r="E1737" s="68">
        <f t="shared" si="82"/>
        <v>32854.5</v>
      </c>
      <c r="F1737" s="69">
        <f t="shared" si="83"/>
        <v>23.4675</v>
      </c>
    </row>
    <row r="1738" ht="14" customHeight="1" spans="1:6">
      <c r="A1738" t="s">
        <v>3130</v>
      </c>
      <c r="B1738" s="66">
        <v>328379</v>
      </c>
      <c r="C1738" s="67">
        <f t="shared" si="81"/>
        <v>234.556428571429</v>
      </c>
      <c r="D1738">
        <v>8</v>
      </c>
      <c r="E1738" s="68">
        <f t="shared" si="82"/>
        <v>41047.375</v>
      </c>
      <c r="F1738" s="69">
        <f t="shared" si="83"/>
        <v>29.3195535714286</v>
      </c>
    </row>
    <row r="1739" ht="14" customHeight="1" spans="1:6">
      <c r="A1739" t="s">
        <v>3131</v>
      </c>
      <c r="B1739" s="66">
        <v>327636</v>
      </c>
      <c r="C1739" s="67">
        <f t="shared" si="81"/>
        <v>234.025714285714</v>
      </c>
      <c r="D1739">
        <v>25</v>
      </c>
      <c r="E1739" s="68">
        <f t="shared" si="82"/>
        <v>13105.44</v>
      </c>
      <c r="F1739" s="69">
        <f t="shared" si="83"/>
        <v>9.36102857142857</v>
      </c>
    </row>
    <row r="1740" ht="14" customHeight="1" spans="1:6">
      <c r="A1740" t="s">
        <v>3132</v>
      </c>
      <c r="B1740" s="66">
        <v>327194</v>
      </c>
      <c r="C1740" s="67">
        <f t="shared" si="81"/>
        <v>233.71</v>
      </c>
      <c r="D1740">
        <v>13</v>
      </c>
      <c r="E1740" s="68">
        <f t="shared" si="82"/>
        <v>25168.7692307692</v>
      </c>
      <c r="F1740" s="69">
        <f t="shared" si="83"/>
        <v>17.9776923076923</v>
      </c>
    </row>
    <row r="1741" ht="14" customHeight="1" spans="1:6">
      <c r="A1741" t="s">
        <v>3133</v>
      </c>
      <c r="B1741" s="66">
        <v>326412</v>
      </c>
      <c r="C1741" s="67">
        <f t="shared" si="81"/>
        <v>233.151428571429</v>
      </c>
      <c r="D1741">
        <v>15</v>
      </c>
      <c r="E1741" s="68">
        <f t="shared" si="82"/>
        <v>21760.8</v>
      </c>
      <c r="F1741" s="69">
        <f t="shared" si="83"/>
        <v>15.5434285714286</v>
      </c>
    </row>
    <row r="1742" ht="14" customHeight="1" spans="1:6">
      <c r="A1742" t="s">
        <v>3134</v>
      </c>
      <c r="B1742" s="66">
        <v>325387</v>
      </c>
      <c r="C1742" s="67">
        <f t="shared" si="81"/>
        <v>232.419285714286</v>
      </c>
      <c r="D1742">
        <v>23</v>
      </c>
      <c r="E1742" s="68">
        <f t="shared" si="82"/>
        <v>14147.2608695652</v>
      </c>
      <c r="F1742" s="69">
        <f t="shared" si="83"/>
        <v>10.1051863354037</v>
      </c>
    </row>
    <row r="1743" ht="14" customHeight="1" spans="1:6">
      <c r="A1743" t="s">
        <v>3135</v>
      </c>
      <c r="B1743" s="66">
        <v>325322</v>
      </c>
      <c r="C1743" s="67">
        <f t="shared" si="81"/>
        <v>232.372857142857</v>
      </c>
      <c r="D1743">
        <v>20</v>
      </c>
      <c r="E1743" s="68">
        <f t="shared" si="82"/>
        <v>16266.1</v>
      </c>
      <c r="F1743" s="69">
        <f t="shared" si="83"/>
        <v>11.6186428571429</v>
      </c>
    </row>
    <row r="1744" ht="14" customHeight="1" spans="1:6">
      <c r="A1744" t="s">
        <v>3136</v>
      </c>
      <c r="B1744" s="66">
        <v>324695</v>
      </c>
      <c r="C1744" s="67">
        <f t="shared" si="81"/>
        <v>231.925</v>
      </c>
      <c r="D1744">
        <v>10</v>
      </c>
      <c r="E1744" s="68">
        <f t="shared" si="82"/>
        <v>32469.5</v>
      </c>
      <c r="F1744" s="69">
        <f t="shared" si="83"/>
        <v>23.1925</v>
      </c>
    </row>
    <row r="1745" ht="14" customHeight="1" spans="1:6">
      <c r="A1745" t="s">
        <v>3137</v>
      </c>
      <c r="B1745" s="66">
        <v>322302</v>
      </c>
      <c r="C1745" s="67">
        <f t="shared" si="81"/>
        <v>230.215714285714</v>
      </c>
      <c r="D1745">
        <v>14</v>
      </c>
      <c r="E1745" s="68">
        <f t="shared" si="82"/>
        <v>23021.5714285714</v>
      </c>
      <c r="F1745" s="69">
        <f t="shared" si="83"/>
        <v>16.4439795918367</v>
      </c>
    </row>
    <row r="1746" ht="14" customHeight="1" spans="1:6">
      <c r="A1746" t="s">
        <v>3138</v>
      </c>
      <c r="B1746" s="66">
        <v>322004</v>
      </c>
      <c r="C1746" s="67">
        <f t="shared" si="81"/>
        <v>230.002857142857</v>
      </c>
      <c r="D1746">
        <v>11</v>
      </c>
      <c r="E1746" s="68">
        <f t="shared" si="82"/>
        <v>29273.0909090909</v>
      </c>
      <c r="F1746" s="69">
        <f t="shared" si="83"/>
        <v>20.9093506493506</v>
      </c>
    </row>
    <row r="1747" ht="14" customHeight="1" spans="1:6">
      <c r="A1747" t="s">
        <v>3139</v>
      </c>
      <c r="B1747" s="66">
        <v>321273</v>
      </c>
      <c r="C1747" s="67">
        <f t="shared" si="81"/>
        <v>229.480714285714</v>
      </c>
      <c r="D1747">
        <v>21</v>
      </c>
      <c r="E1747" s="68">
        <f t="shared" si="82"/>
        <v>15298.7142857143</v>
      </c>
      <c r="F1747" s="69">
        <f t="shared" si="83"/>
        <v>10.9276530612245</v>
      </c>
    </row>
    <row r="1748" ht="14" customHeight="1" spans="1:6">
      <c r="A1748" t="s">
        <v>3140</v>
      </c>
      <c r="B1748" s="66">
        <v>320954</v>
      </c>
      <c r="C1748" s="67">
        <f t="shared" si="81"/>
        <v>229.252857142857</v>
      </c>
      <c r="D1748">
        <v>15</v>
      </c>
      <c r="E1748" s="68">
        <f t="shared" si="82"/>
        <v>21396.9333333333</v>
      </c>
      <c r="F1748" s="69">
        <f t="shared" si="83"/>
        <v>15.2835238095238</v>
      </c>
    </row>
    <row r="1749" ht="14" customHeight="1" spans="1:6">
      <c r="A1749" t="s">
        <v>3141</v>
      </c>
      <c r="B1749" s="66">
        <v>320336</v>
      </c>
      <c r="C1749" s="67">
        <f t="shared" si="81"/>
        <v>228.811428571429</v>
      </c>
      <c r="D1749">
        <v>7</v>
      </c>
      <c r="E1749" s="68">
        <f t="shared" si="82"/>
        <v>45762.2857142857</v>
      </c>
      <c r="F1749" s="69">
        <f t="shared" si="83"/>
        <v>32.6873469387755</v>
      </c>
    </row>
    <row r="1750" ht="14" customHeight="1" spans="1:6">
      <c r="A1750" t="s">
        <v>3142</v>
      </c>
      <c r="B1750" s="66">
        <v>319953</v>
      </c>
      <c r="C1750" s="67">
        <f t="shared" si="81"/>
        <v>228.537857142857</v>
      </c>
      <c r="D1750">
        <v>10</v>
      </c>
      <c r="E1750" s="68">
        <f t="shared" si="82"/>
        <v>31995.3</v>
      </c>
      <c r="F1750" s="69">
        <f t="shared" si="83"/>
        <v>22.8537857142857</v>
      </c>
    </row>
    <row r="1751" ht="14" customHeight="1" spans="1:6">
      <c r="A1751" t="s">
        <v>3143</v>
      </c>
      <c r="B1751" s="66">
        <v>319641</v>
      </c>
      <c r="C1751" s="67">
        <f t="shared" si="81"/>
        <v>228.315</v>
      </c>
      <c r="D1751">
        <v>6</v>
      </c>
      <c r="E1751" s="68">
        <f t="shared" si="82"/>
        <v>53273.5</v>
      </c>
      <c r="F1751" s="69">
        <f t="shared" si="83"/>
        <v>38.0525</v>
      </c>
    </row>
    <row r="1752" ht="14" customHeight="1" spans="1:6">
      <c r="A1752" t="s">
        <v>3144</v>
      </c>
      <c r="B1752" s="66">
        <v>319584</v>
      </c>
      <c r="C1752" s="67">
        <f t="shared" si="81"/>
        <v>228.274285714286</v>
      </c>
      <c r="D1752">
        <v>18</v>
      </c>
      <c r="E1752" s="68">
        <f t="shared" si="82"/>
        <v>17754.6666666667</v>
      </c>
      <c r="F1752" s="69">
        <f t="shared" si="83"/>
        <v>12.6819047619048</v>
      </c>
    </row>
    <row r="1753" ht="14" customHeight="1" spans="1:6">
      <c r="A1753" t="s">
        <v>3145</v>
      </c>
      <c r="B1753" s="66">
        <v>319020</v>
      </c>
      <c r="C1753" s="67">
        <f t="shared" si="81"/>
        <v>227.871428571429</v>
      </c>
      <c r="D1753">
        <v>8</v>
      </c>
      <c r="E1753" s="68">
        <f t="shared" si="82"/>
        <v>39877.5</v>
      </c>
      <c r="F1753" s="69">
        <f t="shared" si="83"/>
        <v>28.4839285714286</v>
      </c>
    </row>
    <row r="1754" ht="14" customHeight="1" spans="1:6">
      <c r="A1754" t="s">
        <v>3146</v>
      </c>
      <c r="B1754" s="66">
        <v>318124</v>
      </c>
      <c r="C1754" s="67">
        <f t="shared" si="81"/>
        <v>227.231428571429</v>
      </c>
      <c r="D1754">
        <v>9</v>
      </c>
      <c r="E1754" s="68">
        <f t="shared" si="82"/>
        <v>35347.1111111111</v>
      </c>
      <c r="F1754" s="69">
        <f t="shared" si="83"/>
        <v>25.2479365079365</v>
      </c>
    </row>
    <row r="1755" ht="14" customHeight="1" spans="1:6">
      <c r="A1755" t="s">
        <v>3147</v>
      </c>
      <c r="B1755" s="66">
        <v>317218</v>
      </c>
      <c r="C1755" s="67">
        <f t="shared" si="81"/>
        <v>226.584285714286</v>
      </c>
      <c r="D1755">
        <v>17</v>
      </c>
      <c r="E1755" s="68">
        <f t="shared" si="82"/>
        <v>18659.8823529412</v>
      </c>
      <c r="F1755" s="69">
        <f t="shared" si="83"/>
        <v>13.328487394958</v>
      </c>
    </row>
    <row r="1756" ht="14" customHeight="1" spans="1:6">
      <c r="A1756" t="s">
        <v>3148</v>
      </c>
      <c r="B1756" s="66">
        <v>316477</v>
      </c>
      <c r="C1756" s="67">
        <f t="shared" si="81"/>
        <v>226.055</v>
      </c>
      <c r="D1756">
        <v>9</v>
      </c>
      <c r="E1756" s="68">
        <f t="shared" si="82"/>
        <v>35164.1111111111</v>
      </c>
      <c r="F1756" s="69">
        <f t="shared" si="83"/>
        <v>25.1172222222222</v>
      </c>
    </row>
    <row r="1757" ht="14" customHeight="1" spans="1:6">
      <c r="A1757" t="s">
        <v>3149</v>
      </c>
      <c r="B1757" s="66">
        <v>315228</v>
      </c>
      <c r="C1757" s="67">
        <f t="shared" si="81"/>
        <v>225.162857142857</v>
      </c>
      <c r="D1757">
        <v>9</v>
      </c>
      <c r="E1757" s="68">
        <f t="shared" si="82"/>
        <v>35025.3333333333</v>
      </c>
      <c r="F1757" s="69">
        <f t="shared" si="83"/>
        <v>25.0180952380952</v>
      </c>
    </row>
    <row r="1758" ht="14" customHeight="1" spans="1:6">
      <c r="A1758" t="s">
        <v>3150</v>
      </c>
      <c r="B1758" s="66">
        <v>314496</v>
      </c>
      <c r="C1758" s="67">
        <f t="shared" si="81"/>
        <v>224.64</v>
      </c>
      <c r="D1758">
        <v>5</v>
      </c>
      <c r="E1758" s="68">
        <f t="shared" si="82"/>
        <v>62899.2</v>
      </c>
      <c r="F1758" s="69">
        <f t="shared" si="83"/>
        <v>44.928</v>
      </c>
    </row>
    <row r="1759" ht="14" customHeight="1" spans="1:6">
      <c r="A1759" t="s">
        <v>3151</v>
      </c>
      <c r="B1759" s="66">
        <v>314322</v>
      </c>
      <c r="C1759" s="67">
        <f t="shared" si="81"/>
        <v>224.515714285714</v>
      </c>
      <c r="D1759">
        <v>7</v>
      </c>
      <c r="E1759" s="68">
        <f t="shared" si="82"/>
        <v>44903.1428571429</v>
      </c>
      <c r="F1759" s="69">
        <f t="shared" si="83"/>
        <v>32.0736734693878</v>
      </c>
    </row>
    <row r="1760" ht="14" customHeight="1" spans="1:6">
      <c r="A1760" t="s">
        <v>3152</v>
      </c>
      <c r="B1760" s="66">
        <v>313509</v>
      </c>
      <c r="C1760" s="67">
        <f t="shared" si="81"/>
        <v>223.935</v>
      </c>
      <c r="D1760">
        <v>10</v>
      </c>
      <c r="E1760" s="68">
        <f t="shared" si="82"/>
        <v>31350.9</v>
      </c>
      <c r="F1760" s="69">
        <f t="shared" si="83"/>
        <v>22.3935</v>
      </c>
    </row>
    <row r="1761" ht="14" customHeight="1" spans="1:6">
      <c r="A1761" t="s">
        <v>3153</v>
      </c>
      <c r="B1761" s="66">
        <v>312228</v>
      </c>
      <c r="C1761" s="67">
        <f t="shared" si="81"/>
        <v>223.02</v>
      </c>
      <c r="D1761">
        <v>13</v>
      </c>
      <c r="E1761" s="68">
        <f t="shared" si="82"/>
        <v>24017.5384615385</v>
      </c>
      <c r="F1761" s="69">
        <f t="shared" si="83"/>
        <v>17.1553846153846</v>
      </c>
    </row>
    <row r="1762" ht="14" customHeight="1" spans="1:6">
      <c r="A1762" t="s">
        <v>3154</v>
      </c>
      <c r="B1762" s="66">
        <v>312051</v>
      </c>
      <c r="C1762" s="67">
        <f t="shared" si="81"/>
        <v>222.893571428571</v>
      </c>
      <c r="D1762">
        <v>12</v>
      </c>
      <c r="E1762" s="68">
        <f t="shared" si="82"/>
        <v>26004.25</v>
      </c>
      <c r="F1762" s="69">
        <f t="shared" si="83"/>
        <v>18.5744642857143</v>
      </c>
    </row>
    <row r="1763" ht="14" customHeight="1" spans="1:6">
      <c r="A1763" t="s">
        <v>3155</v>
      </c>
      <c r="B1763" s="66">
        <v>311313</v>
      </c>
      <c r="C1763" s="67">
        <f t="shared" si="81"/>
        <v>222.366428571429</v>
      </c>
      <c r="D1763">
        <v>14</v>
      </c>
      <c r="E1763" s="68">
        <f t="shared" si="82"/>
        <v>22236.6428571429</v>
      </c>
      <c r="F1763" s="69">
        <f t="shared" si="83"/>
        <v>15.8833163265306</v>
      </c>
    </row>
    <row r="1764" ht="14" customHeight="1" spans="1:6">
      <c r="A1764" t="s">
        <v>3156</v>
      </c>
      <c r="B1764" s="66">
        <v>310962</v>
      </c>
      <c r="C1764" s="67">
        <f t="shared" si="81"/>
        <v>222.115714285714</v>
      </c>
      <c r="D1764">
        <v>10</v>
      </c>
      <c r="E1764" s="68">
        <f t="shared" si="82"/>
        <v>31096.2</v>
      </c>
      <c r="F1764" s="69">
        <f t="shared" si="83"/>
        <v>22.2115714285714</v>
      </c>
    </row>
    <row r="1765" ht="14" customHeight="1" spans="1:6">
      <c r="A1765" t="s">
        <v>3157</v>
      </c>
      <c r="B1765" s="66">
        <v>309743</v>
      </c>
      <c r="C1765" s="67">
        <f t="shared" si="81"/>
        <v>221.245</v>
      </c>
      <c r="D1765">
        <v>26</v>
      </c>
      <c r="E1765" s="68">
        <f t="shared" si="82"/>
        <v>11913.1923076923</v>
      </c>
      <c r="F1765" s="69">
        <f t="shared" si="83"/>
        <v>8.50942307692308</v>
      </c>
    </row>
    <row r="1766" ht="14" customHeight="1" spans="1:6">
      <c r="A1766" t="s">
        <v>3158</v>
      </c>
      <c r="B1766" s="66">
        <v>309298</v>
      </c>
      <c r="C1766" s="67">
        <f t="shared" si="81"/>
        <v>220.927142857143</v>
      </c>
      <c r="D1766">
        <v>9</v>
      </c>
      <c r="E1766" s="68">
        <f t="shared" si="82"/>
        <v>34366.4444444444</v>
      </c>
      <c r="F1766" s="69">
        <f t="shared" si="83"/>
        <v>24.5474603174603</v>
      </c>
    </row>
    <row r="1767" ht="14" customHeight="1" spans="1:6">
      <c r="A1767" t="s">
        <v>3159</v>
      </c>
      <c r="B1767" s="66">
        <v>309157</v>
      </c>
      <c r="C1767" s="67">
        <f t="shared" si="81"/>
        <v>220.826428571429</v>
      </c>
      <c r="D1767">
        <v>10</v>
      </c>
      <c r="E1767" s="68">
        <f t="shared" si="82"/>
        <v>30915.7</v>
      </c>
      <c r="F1767" s="69">
        <f t="shared" si="83"/>
        <v>22.0826428571429</v>
      </c>
    </row>
    <row r="1768" ht="14" customHeight="1" spans="1:6">
      <c r="A1768" t="s">
        <v>3160</v>
      </c>
      <c r="B1768" s="66">
        <v>308322</v>
      </c>
      <c r="C1768" s="67">
        <f t="shared" si="81"/>
        <v>220.23</v>
      </c>
      <c r="D1768">
        <v>18</v>
      </c>
      <c r="E1768" s="68">
        <f t="shared" si="82"/>
        <v>17129</v>
      </c>
      <c r="F1768" s="69">
        <f t="shared" si="83"/>
        <v>12.235</v>
      </c>
    </row>
    <row r="1769" ht="14" customHeight="1" spans="1:6">
      <c r="A1769" t="s">
        <v>3161</v>
      </c>
      <c r="B1769" s="66">
        <v>308159</v>
      </c>
      <c r="C1769" s="67">
        <f t="shared" si="81"/>
        <v>220.113571428571</v>
      </c>
      <c r="D1769">
        <v>14</v>
      </c>
      <c r="E1769" s="68">
        <f t="shared" si="82"/>
        <v>22011.3571428571</v>
      </c>
      <c r="F1769" s="69">
        <f t="shared" si="83"/>
        <v>15.7223979591837</v>
      </c>
    </row>
    <row r="1770" ht="14" customHeight="1" spans="1:6">
      <c r="A1770" t="s">
        <v>3162</v>
      </c>
      <c r="B1770" s="66">
        <v>308126</v>
      </c>
      <c r="C1770" s="67">
        <f t="shared" si="81"/>
        <v>220.09</v>
      </c>
      <c r="D1770">
        <v>8</v>
      </c>
      <c r="E1770" s="68">
        <f t="shared" si="82"/>
        <v>38515.75</v>
      </c>
      <c r="F1770" s="69">
        <f t="shared" si="83"/>
        <v>27.51125</v>
      </c>
    </row>
    <row r="1771" ht="14" customHeight="1" spans="1:6">
      <c r="A1771" t="s">
        <v>3163</v>
      </c>
      <c r="B1771" s="66">
        <v>308120</v>
      </c>
      <c r="C1771" s="67">
        <f t="shared" si="81"/>
        <v>220.085714285714</v>
      </c>
      <c r="D1771">
        <v>10</v>
      </c>
      <c r="E1771" s="68">
        <f t="shared" si="82"/>
        <v>30812</v>
      </c>
      <c r="F1771" s="69">
        <f t="shared" si="83"/>
        <v>22.0085714285714</v>
      </c>
    </row>
    <row r="1772" ht="14" customHeight="1" spans="1:6">
      <c r="A1772" t="s">
        <v>3164</v>
      </c>
      <c r="B1772" s="66">
        <v>307540</v>
      </c>
      <c r="C1772" s="67">
        <f t="shared" si="81"/>
        <v>219.671428571429</v>
      </c>
      <c r="D1772">
        <v>16</v>
      </c>
      <c r="E1772" s="68">
        <f t="shared" si="82"/>
        <v>19221.25</v>
      </c>
      <c r="F1772" s="69">
        <f t="shared" si="83"/>
        <v>13.7294642857143</v>
      </c>
    </row>
    <row r="1773" ht="14" customHeight="1" spans="1:6">
      <c r="A1773" t="s">
        <v>3165</v>
      </c>
      <c r="B1773" s="66">
        <v>307302</v>
      </c>
      <c r="C1773" s="67">
        <f t="shared" si="81"/>
        <v>219.501428571429</v>
      </c>
      <c r="D1773">
        <v>8</v>
      </c>
      <c r="E1773" s="68">
        <f t="shared" si="82"/>
        <v>38412.75</v>
      </c>
      <c r="F1773" s="69">
        <f t="shared" si="83"/>
        <v>27.4376785714286</v>
      </c>
    </row>
    <row r="1774" ht="14" customHeight="1" spans="1:6">
      <c r="A1774" t="s">
        <v>3166</v>
      </c>
      <c r="B1774" s="66">
        <v>307208</v>
      </c>
      <c r="C1774" s="67">
        <f t="shared" si="81"/>
        <v>219.434285714286</v>
      </c>
      <c r="D1774">
        <v>14</v>
      </c>
      <c r="E1774" s="68">
        <f t="shared" si="82"/>
        <v>21943.4285714286</v>
      </c>
      <c r="F1774" s="69">
        <f t="shared" si="83"/>
        <v>15.6738775510204</v>
      </c>
    </row>
    <row r="1775" ht="14" customHeight="1" spans="1:6">
      <c r="A1775" t="s">
        <v>3167</v>
      </c>
      <c r="B1775" s="66">
        <v>306746</v>
      </c>
      <c r="C1775" s="67">
        <f t="shared" si="81"/>
        <v>219.104285714286</v>
      </c>
      <c r="D1775">
        <v>11</v>
      </c>
      <c r="E1775" s="68">
        <f t="shared" si="82"/>
        <v>27886</v>
      </c>
      <c r="F1775" s="69">
        <f t="shared" si="83"/>
        <v>19.9185714285714</v>
      </c>
    </row>
    <row r="1776" ht="14" customHeight="1" spans="1:6">
      <c r="A1776" t="s">
        <v>3168</v>
      </c>
      <c r="B1776" s="66">
        <v>306279</v>
      </c>
      <c r="C1776" s="67">
        <f t="shared" si="81"/>
        <v>218.770714285714</v>
      </c>
      <c r="D1776">
        <v>23</v>
      </c>
      <c r="E1776" s="68">
        <f t="shared" si="82"/>
        <v>13316.4782608696</v>
      </c>
      <c r="F1776" s="69">
        <f t="shared" si="83"/>
        <v>9.5117701863354</v>
      </c>
    </row>
    <row r="1777" ht="14" customHeight="1" spans="1:6">
      <c r="A1777" t="s">
        <v>3169</v>
      </c>
      <c r="B1777" s="66">
        <v>305484</v>
      </c>
      <c r="C1777" s="67">
        <f t="shared" si="81"/>
        <v>218.202857142857</v>
      </c>
      <c r="D1777">
        <v>13</v>
      </c>
      <c r="E1777" s="68">
        <f t="shared" si="82"/>
        <v>23498.7692307692</v>
      </c>
      <c r="F1777" s="69">
        <f t="shared" si="83"/>
        <v>16.7848351648352</v>
      </c>
    </row>
    <row r="1778" ht="14" customHeight="1" spans="1:6">
      <c r="A1778" t="s">
        <v>3170</v>
      </c>
      <c r="B1778" s="66">
        <v>303542</v>
      </c>
      <c r="C1778" s="67">
        <f t="shared" si="81"/>
        <v>216.815714285714</v>
      </c>
      <c r="D1778">
        <v>11</v>
      </c>
      <c r="E1778" s="68">
        <f t="shared" si="82"/>
        <v>27594.7272727273</v>
      </c>
      <c r="F1778" s="69">
        <f t="shared" si="83"/>
        <v>19.7105194805195</v>
      </c>
    </row>
    <row r="1779" ht="14" customHeight="1" spans="1:6">
      <c r="A1779" t="s">
        <v>3171</v>
      </c>
      <c r="B1779" s="66">
        <v>303538</v>
      </c>
      <c r="C1779" s="67">
        <f t="shared" si="81"/>
        <v>216.812857142857</v>
      </c>
      <c r="D1779">
        <v>7</v>
      </c>
      <c r="E1779" s="68">
        <f t="shared" si="82"/>
        <v>43362.5714285714</v>
      </c>
      <c r="F1779" s="69">
        <f t="shared" si="83"/>
        <v>30.9732653061224</v>
      </c>
    </row>
    <row r="1780" ht="14" customHeight="1" spans="1:6">
      <c r="A1780" t="s">
        <v>3172</v>
      </c>
      <c r="B1780" s="66">
        <v>303522</v>
      </c>
      <c r="C1780" s="67">
        <f t="shared" si="81"/>
        <v>216.801428571429</v>
      </c>
      <c r="D1780">
        <v>24</v>
      </c>
      <c r="E1780" s="68">
        <f t="shared" si="82"/>
        <v>12646.75</v>
      </c>
      <c r="F1780" s="69">
        <f t="shared" si="83"/>
        <v>9.03339285714286</v>
      </c>
    </row>
    <row r="1781" ht="14" customHeight="1" spans="1:6">
      <c r="A1781" t="s">
        <v>3173</v>
      </c>
      <c r="B1781" s="66">
        <v>302190</v>
      </c>
      <c r="C1781" s="67">
        <f t="shared" si="81"/>
        <v>215.85</v>
      </c>
      <c r="D1781">
        <v>7</v>
      </c>
      <c r="E1781" s="68">
        <f t="shared" si="82"/>
        <v>43170</v>
      </c>
      <c r="F1781" s="69">
        <f t="shared" si="83"/>
        <v>30.8357142857143</v>
      </c>
    </row>
    <row r="1782" ht="14" customHeight="1" spans="1:6">
      <c r="A1782" t="s">
        <v>3174</v>
      </c>
      <c r="B1782" s="66">
        <v>301424</v>
      </c>
      <c r="C1782" s="67">
        <f t="shared" si="81"/>
        <v>215.302857142857</v>
      </c>
      <c r="D1782">
        <v>13</v>
      </c>
      <c r="E1782" s="68">
        <f t="shared" si="82"/>
        <v>23186.4615384615</v>
      </c>
      <c r="F1782" s="69">
        <f t="shared" si="83"/>
        <v>16.5617582417582</v>
      </c>
    </row>
    <row r="1783" ht="14" customHeight="1" spans="1:6">
      <c r="A1783" t="s">
        <v>3175</v>
      </c>
      <c r="B1783" s="66">
        <v>300756</v>
      </c>
      <c r="C1783" s="67">
        <f t="shared" si="81"/>
        <v>214.825714285714</v>
      </c>
      <c r="D1783">
        <v>9</v>
      </c>
      <c r="E1783" s="68">
        <f t="shared" si="82"/>
        <v>33417.3333333333</v>
      </c>
      <c r="F1783" s="69">
        <f t="shared" si="83"/>
        <v>23.8695238095238</v>
      </c>
    </row>
    <row r="1784" ht="14" customHeight="1" spans="1:6">
      <c r="A1784" t="s">
        <v>3176</v>
      </c>
      <c r="B1784" s="66">
        <v>300046</v>
      </c>
      <c r="C1784" s="67">
        <f t="shared" si="81"/>
        <v>214.318571428571</v>
      </c>
      <c r="D1784">
        <v>12</v>
      </c>
      <c r="E1784" s="68">
        <f t="shared" si="82"/>
        <v>25003.8333333333</v>
      </c>
      <c r="F1784" s="69">
        <f t="shared" si="83"/>
        <v>17.859880952381</v>
      </c>
    </row>
    <row r="1785" ht="14" customHeight="1" spans="1:6">
      <c r="A1785" t="s">
        <v>3177</v>
      </c>
      <c r="B1785" s="66">
        <v>299902</v>
      </c>
      <c r="C1785" s="67">
        <f t="shared" si="81"/>
        <v>214.215714285714</v>
      </c>
      <c r="D1785">
        <v>11</v>
      </c>
      <c r="E1785" s="68">
        <f t="shared" si="82"/>
        <v>27263.8181818182</v>
      </c>
      <c r="F1785" s="69">
        <f t="shared" si="83"/>
        <v>19.4741558441558</v>
      </c>
    </row>
    <row r="1786" ht="14" customHeight="1" spans="1:6">
      <c r="A1786" t="s">
        <v>3178</v>
      </c>
      <c r="B1786" s="66">
        <v>299775</v>
      </c>
      <c r="C1786" s="67">
        <f t="shared" si="81"/>
        <v>214.125</v>
      </c>
      <c r="D1786">
        <v>10</v>
      </c>
      <c r="E1786" s="68">
        <f t="shared" si="82"/>
        <v>29977.5</v>
      </c>
      <c r="F1786" s="69">
        <f t="shared" si="83"/>
        <v>21.4125</v>
      </c>
    </row>
    <row r="1787" ht="14" customHeight="1" spans="1:6">
      <c r="A1787" t="s">
        <v>3179</v>
      </c>
      <c r="B1787" s="66">
        <v>298949</v>
      </c>
      <c r="C1787" s="67">
        <f t="shared" si="81"/>
        <v>213.535</v>
      </c>
      <c r="D1787">
        <v>10</v>
      </c>
      <c r="E1787" s="68">
        <f t="shared" si="82"/>
        <v>29894.9</v>
      </c>
      <c r="F1787" s="69">
        <f t="shared" si="83"/>
        <v>21.3535</v>
      </c>
    </row>
    <row r="1788" ht="14" customHeight="1" spans="1:6">
      <c r="A1788" t="s">
        <v>3180</v>
      </c>
      <c r="B1788" s="66">
        <v>298808</v>
      </c>
      <c r="C1788" s="67">
        <f t="shared" si="81"/>
        <v>213.434285714286</v>
      </c>
      <c r="D1788">
        <v>13</v>
      </c>
      <c r="E1788" s="68">
        <f t="shared" si="82"/>
        <v>22985.2307692308</v>
      </c>
      <c r="F1788" s="69">
        <f t="shared" si="83"/>
        <v>16.418021978022</v>
      </c>
    </row>
    <row r="1789" ht="14" customHeight="1" spans="1:6">
      <c r="A1789" t="s">
        <v>3181</v>
      </c>
      <c r="B1789" s="66">
        <v>298526</v>
      </c>
      <c r="C1789" s="67">
        <f t="shared" si="81"/>
        <v>213.232857142857</v>
      </c>
      <c r="D1789">
        <v>12</v>
      </c>
      <c r="E1789" s="68">
        <f t="shared" si="82"/>
        <v>24877.1666666667</v>
      </c>
      <c r="F1789" s="69">
        <f t="shared" si="83"/>
        <v>17.7694047619048</v>
      </c>
    </row>
    <row r="1790" ht="14" customHeight="1" spans="1:6">
      <c r="A1790" t="s">
        <v>3182</v>
      </c>
      <c r="B1790" s="66">
        <v>298102</v>
      </c>
      <c r="C1790" s="67">
        <f t="shared" si="81"/>
        <v>212.93</v>
      </c>
      <c r="D1790">
        <v>19</v>
      </c>
      <c r="E1790" s="68">
        <f t="shared" si="82"/>
        <v>15689.5789473684</v>
      </c>
      <c r="F1790" s="69">
        <f t="shared" si="83"/>
        <v>11.2068421052632</v>
      </c>
    </row>
    <row r="1791" ht="14" customHeight="1" spans="1:6">
      <c r="A1791" t="s">
        <v>3183</v>
      </c>
      <c r="B1791" s="66">
        <v>298102</v>
      </c>
      <c r="C1791" s="67">
        <f t="shared" si="81"/>
        <v>212.93</v>
      </c>
      <c r="D1791">
        <v>11</v>
      </c>
      <c r="E1791" s="68">
        <f t="shared" si="82"/>
        <v>27100.1818181818</v>
      </c>
      <c r="F1791" s="69">
        <f t="shared" si="83"/>
        <v>19.3572727272727</v>
      </c>
    </row>
    <row r="1792" ht="14" customHeight="1" spans="1:6">
      <c r="A1792" t="s">
        <v>3184</v>
      </c>
      <c r="B1792" s="66">
        <v>297528</v>
      </c>
      <c r="C1792" s="67">
        <f t="shared" si="81"/>
        <v>212.52</v>
      </c>
      <c r="D1792">
        <v>12</v>
      </c>
      <c r="E1792" s="68">
        <f t="shared" si="82"/>
        <v>24794</v>
      </c>
      <c r="F1792" s="69">
        <f t="shared" si="83"/>
        <v>17.71</v>
      </c>
    </row>
    <row r="1793" ht="14" customHeight="1" spans="1:6">
      <c r="A1793" t="s">
        <v>3185</v>
      </c>
      <c r="B1793" s="66">
        <v>296131</v>
      </c>
      <c r="C1793" s="67">
        <f t="shared" si="81"/>
        <v>211.522142857143</v>
      </c>
      <c r="D1793">
        <v>15</v>
      </c>
      <c r="E1793" s="68">
        <f t="shared" si="82"/>
        <v>19742.0666666667</v>
      </c>
      <c r="F1793" s="69">
        <f t="shared" si="83"/>
        <v>14.1014761904762</v>
      </c>
    </row>
    <row r="1794" ht="14" customHeight="1" spans="1:6">
      <c r="A1794" t="s">
        <v>3186</v>
      </c>
      <c r="B1794" s="66">
        <v>295812</v>
      </c>
      <c r="C1794" s="67">
        <f t="shared" ref="C1794:C1857" si="84">B1794/1400</f>
        <v>211.294285714286</v>
      </c>
      <c r="D1794">
        <v>26</v>
      </c>
      <c r="E1794" s="68">
        <f t="shared" ref="E1794:E1857" si="85">B1794/D1794</f>
        <v>11377.3846153846</v>
      </c>
      <c r="F1794" s="69">
        <f t="shared" ref="F1794:F1857" si="86">E1794/1400</f>
        <v>8.1267032967033</v>
      </c>
    </row>
    <row r="1795" ht="14" customHeight="1" spans="1:6">
      <c r="A1795" t="s">
        <v>3187</v>
      </c>
      <c r="B1795" s="66">
        <v>294514</v>
      </c>
      <c r="C1795" s="67">
        <f t="shared" si="84"/>
        <v>210.367142857143</v>
      </c>
      <c r="D1795">
        <v>6</v>
      </c>
      <c r="E1795" s="68">
        <f t="shared" si="85"/>
        <v>49085.6666666667</v>
      </c>
      <c r="F1795" s="69">
        <f t="shared" si="86"/>
        <v>35.0611904761905</v>
      </c>
    </row>
    <row r="1796" ht="14" customHeight="1" spans="1:6">
      <c r="A1796" t="s">
        <v>3188</v>
      </c>
      <c r="B1796" s="66">
        <v>292225</v>
      </c>
      <c r="C1796" s="67">
        <f t="shared" si="84"/>
        <v>208.732142857143</v>
      </c>
      <c r="D1796">
        <v>18</v>
      </c>
      <c r="E1796" s="68">
        <f t="shared" si="85"/>
        <v>16234.7222222222</v>
      </c>
      <c r="F1796" s="69">
        <f t="shared" si="86"/>
        <v>11.5962301587302</v>
      </c>
    </row>
    <row r="1797" ht="14" customHeight="1" spans="1:6">
      <c r="A1797" t="s">
        <v>3189</v>
      </c>
      <c r="B1797" s="66">
        <v>291667</v>
      </c>
      <c r="C1797" s="67">
        <f t="shared" si="84"/>
        <v>208.333571428571</v>
      </c>
      <c r="D1797">
        <v>8</v>
      </c>
      <c r="E1797" s="68">
        <f t="shared" si="85"/>
        <v>36458.375</v>
      </c>
      <c r="F1797" s="69">
        <f t="shared" si="86"/>
        <v>26.0416964285714</v>
      </c>
    </row>
    <row r="1798" ht="14" customHeight="1" spans="1:6">
      <c r="A1798" t="s">
        <v>3190</v>
      </c>
      <c r="B1798" s="66">
        <v>291531</v>
      </c>
      <c r="C1798" s="67">
        <f t="shared" si="84"/>
        <v>208.236428571429</v>
      </c>
      <c r="D1798">
        <v>17</v>
      </c>
      <c r="E1798" s="68">
        <f t="shared" si="85"/>
        <v>17148.8823529412</v>
      </c>
      <c r="F1798" s="69">
        <f t="shared" si="86"/>
        <v>12.2492016806723</v>
      </c>
    </row>
    <row r="1799" ht="14" customHeight="1" spans="1:6">
      <c r="A1799" t="s">
        <v>3191</v>
      </c>
      <c r="B1799" s="66">
        <v>290855</v>
      </c>
      <c r="C1799" s="67">
        <f t="shared" si="84"/>
        <v>207.753571428571</v>
      </c>
      <c r="D1799">
        <v>11</v>
      </c>
      <c r="E1799" s="68">
        <f t="shared" si="85"/>
        <v>26441.3636363636</v>
      </c>
      <c r="F1799" s="69">
        <f t="shared" si="86"/>
        <v>18.8866883116883</v>
      </c>
    </row>
    <row r="1800" ht="14" customHeight="1" spans="1:6">
      <c r="A1800" t="s">
        <v>3192</v>
      </c>
      <c r="B1800" s="66">
        <v>290768</v>
      </c>
      <c r="C1800" s="67">
        <f t="shared" si="84"/>
        <v>207.691428571429</v>
      </c>
      <c r="D1800">
        <v>23</v>
      </c>
      <c r="E1800" s="68">
        <f t="shared" si="85"/>
        <v>12642.0869565217</v>
      </c>
      <c r="F1800" s="69">
        <f t="shared" si="86"/>
        <v>9.03006211180124</v>
      </c>
    </row>
    <row r="1801" ht="14" customHeight="1" spans="1:6">
      <c r="A1801" t="s">
        <v>3193</v>
      </c>
      <c r="B1801" s="66">
        <v>290294</v>
      </c>
      <c r="C1801" s="67">
        <f t="shared" si="84"/>
        <v>207.352857142857</v>
      </c>
      <c r="D1801">
        <v>8</v>
      </c>
      <c r="E1801" s="68">
        <f t="shared" si="85"/>
        <v>36286.75</v>
      </c>
      <c r="F1801" s="69">
        <f t="shared" si="86"/>
        <v>25.9191071428571</v>
      </c>
    </row>
    <row r="1802" ht="14" customHeight="1" spans="1:6">
      <c r="A1802" t="s">
        <v>3194</v>
      </c>
      <c r="B1802" s="66">
        <v>290143</v>
      </c>
      <c r="C1802" s="67">
        <f t="shared" si="84"/>
        <v>207.245</v>
      </c>
      <c r="D1802">
        <v>8</v>
      </c>
      <c r="E1802" s="68">
        <f t="shared" si="85"/>
        <v>36267.875</v>
      </c>
      <c r="F1802" s="69">
        <f t="shared" si="86"/>
        <v>25.905625</v>
      </c>
    </row>
    <row r="1803" ht="14" customHeight="1" spans="1:6">
      <c r="A1803" t="s">
        <v>3195</v>
      </c>
      <c r="B1803" s="66">
        <v>289572</v>
      </c>
      <c r="C1803" s="67">
        <f t="shared" si="84"/>
        <v>206.837142857143</v>
      </c>
      <c r="D1803">
        <v>9</v>
      </c>
      <c r="E1803" s="68">
        <f t="shared" si="85"/>
        <v>32174.6666666667</v>
      </c>
      <c r="F1803" s="69">
        <f t="shared" si="86"/>
        <v>22.9819047619048</v>
      </c>
    </row>
    <row r="1804" ht="14" customHeight="1" spans="1:6">
      <c r="A1804" t="s">
        <v>3196</v>
      </c>
      <c r="B1804" s="66">
        <v>289319</v>
      </c>
      <c r="C1804" s="67">
        <f t="shared" si="84"/>
        <v>206.656428571429</v>
      </c>
      <c r="D1804">
        <v>16</v>
      </c>
      <c r="E1804" s="68">
        <f t="shared" si="85"/>
        <v>18082.4375</v>
      </c>
      <c r="F1804" s="69">
        <f t="shared" si="86"/>
        <v>12.9160267857143</v>
      </c>
    </row>
    <row r="1805" ht="14" customHeight="1" spans="1:6">
      <c r="A1805" t="s">
        <v>3197</v>
      </c>
      <c r="B1805" s="66">
        <v>287834</v>
      </c>
      <c r="C1805" s="67">
        <f t="shared" si="84"/>
        <v>205.595714285714</v>
      </c>
      <c r="D1805">
        <v>23</v>
      </c>
      <c r="E1805" s="68">
        <f t="shared" si="85"/>
        <v>12514.5217391304</v>
      </c>
      <c r="F1805" s="69">
        <f t="shared" si="86"/>
        <v>8.93894409937888</v>
      </c>
    </row>
    <row r="1806" ht="14" customHeight="1" spans="1:6">
      <c r="A1806" t="s">
        <v>3198</v>
      </c>
      <c r="B1806" s="66">
        <v>286864</v>
      </c>
      <c r="C1806" s="67">
        <f t="shared" si="84"/>
        <v>204.902857142857</v>
      </c>
      <c r="D1806">
        <v>14</v>
      </c>
      <c r="E1806" s="68">
        <f t="shared" si="85"/>
        <v>20490.2857142857</v>
      </c>
      <c r="F1806" s="69">
        <f t="shared" si="86"/>
        <v>14.6359183673469</v>
      </c>
    </row>
    <row r="1807" ht="14" customHeight="1" spans="1:6">
      <c r="A1807" t="s">
        <v>3199</v>
      </c>
      <c r="B1807" s="66">
        <v>285703</v>
      </c>
      <c r="C1807" s="67">
        <f t="shared" si="84"/>
        <v>204.073571428571</v>
      </c>
      <c r="D1807">
        <v>9</v>
      </c>
      <c r="E1807" s="68">
        <f t="shared" si="85"/>
        <v>31744.7777777778</v>
      </c>
      <c r="F1807" s="69">
        <f t="shared" si="86"/>
        <v>22.6748412698413</v>
      </c>
    </row>
    <row r="1808" ht="14" customHeight="1" spans="1:6">
      <c r="A1808" t="s">
        <v>3200</v>
      </c>
      <c r="B1808" s="66">
        <v>284725</v>
      </c>
      <c r="C1808" s="67">
        <f t="shared" si="84"/>
        <v>203.375</v>
      </c>
      <c r="D1808">
        <v>11</v>
      </c>
      <c r="E1808" s="68">
        <f t="shared" si="85"/>
        <v>25884.0909090909</v>
      </c>
      <c r="F1808" s="69">
        <f t="shared" si="86"/>
        <v>18.4886363636364</v>
      </c>
    </row>
    <row r="1809" ht="14" customHeight="1" spans="1:6">
      <c r="A1809" t="s">
        <v>3201</v>
      </c>
      <c r="B1809" s="66">
        <v>284630</v>
      </c>
      <c r="C1809" s="67">
        <f t="shared" si="84"/>
        <v>203.307142857143</v>
      </c>
      <c r="D1809">
        <v>6</v>
      </c>
      <c r="E1809" s="68">
        <f t="shared" si="85"/>
        <v>47438.3333333333</v>
      </c>
      <c r="F1809" s="69">
        <f t="shared" si="86"/>
        <v>33.8845238095238</v>
      </c>
    </row>
    <row r="1810" ht="14" customHeight="1" spans="1:6">
      <c r="A1810" t="s">
        <v>3202</v>
      </c>
      <c r="B1810" s="66">
        <v>284474</v>
      </c>
      <c r="C1810" s="67">
        <f t="shared" si="84"/>
        <v>203.195714285714</v>
      </c>
      <c r="D1810">
        <v>12</v>
      </c>
      <c r="E1810" s="68">
        <f t="shared" si="85"/>
        <v>23706.1666666667</v>
      </c>
      <c r="F1810" s="69">
        <f t="shared" si="86"/>
        <v>16.9329761904762</v>
      </c>
    </row>
    <row r="1811" ht="14" customHeight="1" spans="1:6">
      <c r="A1811" t="s">
        <v>3203</v>
      </c>
      <c r="B1811" s="66">
        <v>283871</v>
      </c>
      <c r="C1811" s="67">
        <f t="shared" si="84"/>
        <v>202.765</v>
      </c>
      <c r="D1811">
        <v>16</v>
      </c>
      <c r="E1811" s="68">
        <f t="shared" si="85"/>
        <v>17741.9375</v>
      </c>
      <c r="F1811" s="69">
        <f t="shared" si="86"/>
        <v>12.6728125</v>
      </c>
    </row>
    <row r="1812" ht="14" customHeight="1" spans="1:6">
      <c r="A1812" t="s">
        <v>3204</v>
      </c>
      <c r="B1812" s="66">
        <v>283803</v>
      </c>
      <c r="C1812" s="67">
        <f t="shared" si="84"/>
        <v>202.716428571429</v>
      </c>
      <c r="D1812">
        <v>11</v>
      </c>
      <c r="E1812" s="68">
        <f t="shared" si="85"/>
        <v>25800.2727272727</v>
      </c>
      <c r="F1812" s="69">
        <f t="shared" si="86"/>
        <v>18.4287662337662</v>
      </c>
    </row>
    <row r="1813" ht="14" customHeight="1" spans="1:6">
      <c r="A1813" t="s">
        <v>3205</v>
      </c>
      <c r="B1813" s="66">
        <v>280284</v>
      </c>
      <c r="C1813" s="67">
        <f t="shared" si="84"/>
        <v>200.202857142857</v>
      </c>
      <c r="D1813">
        <v>8</v>
      </c>
      <c r="E1813" s="68">
        <f t="shared" si="85"/>
        <v>35035.5</v>
      </c>
      <c r="F1813" s="69">
        <f t="shared" si="86"/>
        <v>25.0253571428571</v>
      </c>
    </row>
    <row r="1814" ht="14" customHeight="1" spans="1:6">
      <c r="A1814" t="s">
        <v>3206</v>
      </c>
      <c r="B1814" s="66">
        <v>280005</v>
      </c>
      <c r="C1814" s="67">
        <f t="shared" si="84"/>
        <v>200.003571428571</v>
      </c>
      <c r="D1814">
        <v>8</v>
      </c>
      <c r="E1814" s="68">
        <f t="shared" si="85"/>
        <v>35000.625</v>
      </c>
      <c r="F1814" s="69">
        <f t="shared" si="86"/>
        <v>25.0004464285714</v>
      </c>
    </row>
    <row r="1815" ht="14" customHeight="1" spans="1:6">
      <c r="A1815" t="s">
        <v>3207</v>
      </c>
      <c r="B1815" s="66">
        <v>279330</v>
      </c>
      <c r="C1815" s="67">
        <f t="shared" si="84"/>
        <v>199.521428571429</v>
      </c>
      <c r="D1815">
        <v>12</v>
      </c>
      <c r="E1815" s="68">
        <f t="shared" si="85"/>
        <v>23277.5</v>
      </c>
      <c r="F1815" s="69">
        <f t="shared" si="86"/>
        <v>16.6267857142857</v>
      </c>
    </row>
    <row r="1816" ht="14" customHeight="1" spans="1:6">
      <c r="A1816" t="s">
        <v>3208</v>
      </c>
      <c r="B1816" s="66">
        <v>279276</v>
      </c>
      <c r="C1816" s="67">
        <f t="shared" si="84"/>
        <v>199.482857142857</v>
      </c>
      <c r="D1816">
        <v>9</v>
      </c>
      <c r="E1816" s="68">
        <f t="shared" si="85"/>
        <v>31030.6666666667</v>
      </c>
      <c r="F1816" s="69">
        <f t="shared" si="86"/>
        <v>22.1647619047619</v>
      </c>
    </row>
    <row r="1817" ht="14" customHeight="1" spans="1:6">
      <c r="A1817" t="s">
        <v>3209</v>
      </c>
      <c r="B1817" s="66">
        <v>279242</v>
      </c>
      <c r="C1817" s="67">
        <f t="shared" si="84"/>
        <v>199.458571428571</v>
      </c>
      <c r="D1817">
        <v>16</v>
      </c>
      <c r="E1817" s="68">
        <f t="shared" si="85"/>
        <v>17452.625</v>
      </c>
      <c r="F1817" s="69">
        <f t="shared" si="86"/>
        <v>12.4661607142857</v>
      </c>
    </row>
    <row r="1818" ht="14" customHeight="1" spans="1:6">
      <c r="A1818" t="s">
        <v>3210</v>
      </c>
      <c r="B1818" s="66">
        <v>279031</v>
      </c>
      <c r="C1818" s="67">
        <f t="shared" si="84"/>
        <v>199.307857142857</v>
      </c>
      <c r="D1818">
        <v>16</v>
      </c>
      <c r="E1818" s="68">
        <f t="shared" si="85"/>
        <v>17439.4375</v>
      </c>
      <c r="F1818" s="69">
        <f t="shared" si="86"/>
        <v>12.4567410714286</v>
      </c>
    </row>
    <row r="1819" ht="14" customHeight="1" spans="1:6">
      <c r="A1819" t="s">
        <v>3211</v>
      </c>
      <c r="B1819" s="66">
        <v>278745</v>
      </c>
      <c r="C1819" s="67">
        <f t="shared" si="84"/>
        <v>199.103571428571</v>
      </c>
      <c r="D1819">
        <v>16</v>
      </c>
      <c r="E1819" s="68">
        <f t="shared" si="85"/>
        <v>17421.5625</v>
      </c>
      <c r="F1819" s="69">
        <f t="shared" si="86"/>
        <v>12.4439732142857</v>
      </c>
    </row>
    <row r="1820" ht="14" customHeight="1" spans="1:6">
      <c r="A1820" t="s">
        <v>3212</v>
      </c>
      <c r="B1820" s="66">
        <v>278224</v>
      </c>
      <c r="C1820" s="67">
        <f t="shared" si="84"/>
        <v>198.731428571429</v>
      </c>
      <c r="D1820">
        <v>8</v>
      </c>
      <c r="E1820" s="68">
        <f t="shared" si="85"/>
        <v>34778</v>
      </c>
      <c r="F1820" s="69">
        <f t="shared" si="86"/>
        <v>24.8414285714286</v>
      </c>
    </row>
    <row r="1821" ht="14" customHeight="1" spans="1:6">
      <c r="A1821" t="s">
        <v>3213</v>
      </c>
      <c r="B1821" s="66">
        <v>277750</v>
      </c>
      <c r="C1821" s="67">
        <f t="shared" si="84"/>
        <v>198.392857142857</v>
      </c>
      <c r="D1821">
        <v>21</v>
      </c>
      <c r="E1821" s="68">
        <f t="shared" si="85"/>
        <v>13226.1904761905</v>
      </c>
      <c r="F1821" s="69">
        <f t="shared" si="86"/>
        <v>9.44727891156463</v>
      </c>
    </row>
    <row r="1822" ht="14" customHeight="1" spans="1:6">
      <c r="A1822" t="s">
        <v>3214</v>
      </c>
      <c r="B1822" s="66">
        <v>277070</v>
      </c>
      <c r="C1822" s="67">
        <f t="shared" si="84"/>
        <v>197.907142857143</v>
      </c>
      <c r="D1822">
        <v>14</v>
      </c>
      <c r="E1822" s="68">
        <f t="shared" si="85"/>
        <v>19790.7142857143</v>
      </c>
      <c r="F1822" s="69">
        <f t="shared" si="86"/>
        <v>14.1362244897959</v>
      </c>
    </row>
    <row r="1823" ht="14" customHeight="1" spans="1:6">
      <c r="A1823" t="s">
        <v>3215</v>
      </c>
      <c r="B1823" s="66">
        <v>276692</v>
      </c>
      <c r="C1823" s="67">
        <f t="shared" si="84"/>
        <v>197.637142857143</v>
      </c>
      <c r="D1823">
        <v>11</v>
      </c>
      <c r="E1823" s="68">
        <f t="shared" si="85"/>
        <v>25153.8181818182</v>
      </c>
      <c r="F1823" s="69">
        <f t="shared" si="86"/>
        <v>17.967012987013</v>
      </c>
    </row>
    <row r="1824" ht="14" customHeight="1" spans="1:6">
      <c r="A1824" t="s">
        <v>3216</v>
      </c>
      <c r="B1824" s="66">
        <v>276534</v>
      </c>
      <c r="C1824" s="67">
        <f t="shared" si="84"/>
        <v>197.524285714286</v>
      </c>
      <c r="D1824">
        <v>6</v>
      </c>
      <c r="E1824" s="68">
        <f t="shared" si="85"/>
        <v>46089</v>
      </c>
      <c r="F1824" s="69">
        <f t="shared" si="86"/>
        <v>32.9207142857143</v>
      </c>
    </row>
    <row r="1825" ht="14" customHeight="1" spans="1:6">
      <c r="A1825" t="s">
        <v>3217</v>
      </c>
      <c r="B1825" s="66">
        <v>276336</v>
      </c>
      <c r="C1825" s="67">
        <f t="shared" si="84"/>
        <v>197.382857142857</v>
      </c>
      <c r="D1825">
        <v>8</v>
      </c>
      <c r="E1825" s="68">
        <f t="shared" si="85"/>
        <v>34542</v>
      </c>
      <c r="F1825" s="69">
        <f t="shared" si="86"/>
        <v>24.6728571428571</v>
      </c>
    </row>
    <row r="1826" ht="14" customHeight="1" spans="1:6">
      <c r="A1826" t="s">
        <v>3218</v>
      </c>
      <c r="B1826" s="66">
        <v>275988</v>
      </c>
      <c r="C1826" s="67">
        <f t="shared" si="84"/>
        <v>197.134285714286</v>
      </c>
      <c r="D1826">
        <v>14</v>
      </c>
      <c r="E1826" s="68">
        <f t="shared" si="85"/>
        <v>19713.4285714286</v>
      </c>
      <c r="F1826" s="69">
        <f t="shared" si="86"/>
        <v>14.0810204081633</v>
      </c>
    </row>
    <row r="1827" ht="14" customHeight="1" spans="1:6">
      <c r="A1827" t="s">
        <v>3219</v>
      </c>
      <c r="B1827" s="66">
        <v>275732</v>
      </c>
      <c r="C1827" s="67">
        <f t="shared" si="84"/>
        <v>196.951428571429</v>
      </c>
      <c r="D1827">
        <v>6</v>
      </c>
      <c r="E1827" s="68">
        <f t="shared" si="85"/>
        <v>45955.3333333333</v>
      </c>
      <c r="F1827" s="69">
        <f t="shared" si="86"/>
        <v>32.8252380952381</v>
      </c>
    </row>
    <row r="1828" ht="14" customHeight="1" spans="1:6">
      <c r="A1828" t="s">
        <v>3220</v>
      </c>
      <c r="B1828" s="66">
        <v>275582</v>
      </c>
      <c r="C1828" s="67">
        <f t="shared" si="84"/>
        <v>196.844285714286</v>
      </c>
      <c r="D1828">
        <v>6</v>
      </c>
      <c r="E1828" s="68">
        <f t="shared" si="85"/>
        <v>45930.3333333333</v>
      </c>
      <c r="F1828" s="69">
        <f t="shared" si="86"/>
        <v>32.807380952381</v>
      </c>
    </row>
    <row r="1829" ht="14" customHeight="1" spans="1:6">
      <c r="A1829" t="s">
        <v>3221</v>
      </c>
      <c r="B1829" s="66">
        <v>275418</v>
      </c>
      <c r="C1829" s="67">
        <f t="shared" si="84"/>
        <v>196.727142857143</v>
      </c>
      <c r="D1829">
        <v>8</v>
      </c>
      <c r="E1829" s="68">
        <f t="shared" si="85"/>
        <v>34427.25</v>
      </c>
      <c r="F1829" s="69">
        <f t="shared" si="86"/>
        <v>24.5908928571429</v>
      </c>
    </row>
    <row r="1830" ht="14" customHeight="1" spans="1:6">
      <c r="A1830" t="s">
        <v>3222</v>
      </c>
      <c r="B1830" s="66">
        <v>274720</v>
      </c>
      <c r="C1830" s="67">
        <f t="shared" si="84"/>
        <v>196.228571428571</v>
      </c>
      <c r="D1830">
        <v>14</v>
      </c>
      <c r="E1830" s="68">
        <f t="shared" si="85"/>
        <v>19622.8571428571</v>
      </c>
      <c r="F1830" s="69">
        <f t="shared" si="86"/>
        <v>14.0163265306122</v>
      </c>
    </row>
    <row r="1831" ht="14" customHeight="1" spans="1:6">
      <c r="A1831" t="s">
        <v>3223</v>
      </c>
      <c r="B1831" s="66">
        <v>274316</v>
      </c>
      <c r="C1831" s="67">
        <f t="shared" si="84"/>
        <v>195.94</v>
      </c>
      <c r="D1831">
        <v>14</v>
      </c>
      <c r="E1831" s="68">
        <f t="shared" si="85"/>
        <v>19594</v>
      </c>
      <c r="F1831" s="69">
        <f t="shared" si="86"/>
        <v>13.9957142857143</v>
      </c>
    </row>
    <row r="1832" ht="14" customHeight="1" spans="1:6">
      <c r="A1832" t="s">
        <v>3224</v>
      </c>
      <c r="B1832" s="66">
        <v>273778</v>
      </c>
      <c r="C1832" s="67">
        <f t="shared" si="84"/>
        <v>195.555714285714</v>
      </c>
      <c r="D1832">
        <v>7</v>
      </c>
      <c r="E1832" s="68">
        <f t="shared" si="85"/>
        <v>39111.1428571429</v>
      </c>
      <c r="F1832" s="69">
        <f t="shared" si="86"/>
        <v>27.9365306122449</v>
      </c>
    </row>
    <row r="1833" ht="14" customHeight="1" spans="1:6">
      <c r="A1833" t="s">
        <v>3225</v>
      </c>
      <c r="B1833" s="66">
        <v>273556</v>
      </c>
      <c r="C1833" s="67">
        <f t="shared" si="84"/>
        <v>195.397142857143</v>
      </c>
      <c r="D1833">
        <v>12</v>
      </c>
      <c r="E1833" s="68">
        <f t="shared" si="85"/>
        <v>22796.3333333333</v>
      </c>
      <c r="F1833" s="69">
        <f t="shared" si="86"/>
        <v>16.2830952380952</v>
      </c>
    </row>
    <row r="1834" ht="14" customHeight="1" spans="1:6">
      <c r="A1834" t="s">
        <v>3226</v>
      </c>
      <c r="B1834" s="66">
        <v>273481</v>
      </c>
      <c r="C1834" s="67">
        <f t="shared" si="84"/>
        <v>195.343571428571</v>
      </c>
      <c r="D1834">
        <v>8</v>
      </c>
      <c r="E1834" s="68">
        <f t="shared" si="85"/>
        <v>34185.125</v>
      </c>
      <c r="F1834" s="69">
        <f t="shared" si="86"/>
        <v>24.4179464285714</v>
      </c>
    </row>
    <row r="1835" ht="14" customHeight="1" spans="1:6">
      <c r="A1835" t="s">
        <v>3227</v>
      </c>
      <c r="B1835" s="66">
        <v>273276</v>
      </c>
      <c r="C1835" s="67">
        <f t="shared" si="84"/>
        <v>195.197142857143</v>
      </c>
      <c r="D1835">
        <v>9</v>
      </c>
      <c r="E1835" s="68">
        <f t="shared" si="85"/>
        <v>30364</v>
      </c>
      <c r="F1835" s="69">
        <f t="shared" si="86"/>
        <v>21.6885714285714</v>
      </c>
    </row>
    <row r="1836" ht="14" customHeight="1" spans="1:6">
      <c r="A1836" t="s">
        <v>3228</v>
      </c>
      <c r="B1836" s="66">
        <v>273218</v>
      </c>
      <c r="C1836" s="67">
        <f t="shared" si="84"/>
        <v>195.155714285714</v>
      </c>
      <c r="D1836">
        <v>17</v>
      </c>
      <c r="E1836" s="68">
        <f t="shared" si="85"/>
        <v>16071.6470588235</v>
      </c>
      <c r="F1836" s="69">
        <f t="shared" si="86"/>
        <v>11.4797478991597</v>
      </c>
    </row>
    <row r="1837" ht="14" customHeight="1" spans="1:6">
      <c r="A1837" t="s">
        <v>3229</v>
      </c>
      <c r="B1837" s="66">
        <v>273067</v>
      </c>
      <c r="C1837" s="67">
        <f t="shared" si="84"/>
        <v>195.047857142857</v>
      </c>
      <c r="D1837">
        <v>21</v>
      </c>
      <c r="E1837" s="68">
        <f t="shared" si="85"/>
        <v>13003.1904761905</v>
      </c>
      <c r="F1837" s="69">
        <f t="shared" si="86"/>
        <v>9.28799319727891</v>
      </c>
    </row>
    <row r="1838" ht="14" customHeight="1" spans="1:6">
      <c r="A1838" t="s">
        <v>3230</v>
      </c>
      <c r="B1838" s="66">
        <v>272622</v>
      </c>
      <c r="C1838" s="67">
        <f t="shared" si="84"/>
        <v>194.73</v>
      </c>
      <c r="D1838">
        <v>8</v>
      </c>
      <c r="E1838" s="68">
        <f t="shared" si="85"/>
        <v>34077.75</v>
      </c>
      <c r="F1838" s="69">
        <f t="shared" si="86"/>
        <v>24.34125</v>
      </c>
    </row>
    <row r="1839" ht="14" customHeight="1" spans="1:6">
      <c r="A1839" t="s">
        <v>3231</v>
      </c>
      <c r="B1839" s="66">
        <v>272475</v>
      </c>
      <c r="C1839" s="67">
        <f t="shared" si="84"/>
        <v>194.625</v>
      </c>
      <c r="D1839">
        <v>8</v>
      </c>
      <c r="E1839" s="68">
        <f t="shared" si="85"/>
        <v>34059.375</v>
      </c>
      <c r="F1839" s="69">
        <f t="shared" si="86"/>
        <v>24.328125</v>
      </c>
    </row>
    <row r="1840" ht="14" customHeight="1" spans="1:6">
      <c r="A1840" t="s">
        <v>3232</v>
      </c>
      <c r="B1840" s="66">
        <v>271756</v>
      </c>
      <c r="C1840" s="67">
        <f t="shared" si="84"/>
        <v>194.111428571429</v>
      </c>
      <c r="D1840">
        <v>15</v>
      </c>
      <c r="E1840" s="68">
        <f t="shared" si="85"/>
        <v>18117.0666666667</v>
      </c>
      <c r="F1840" s="69">
        <f t="shared" si="86"/>
        <v>12.9407619047619</v>
      </c>
    </row>
    <row r="1841" ht="14" customHeight="1" spans="1:6">
      <c r="A1841" t="s">
        <v>3233</v>
      </c>
      <c r="B1841" s="66">
        <v>271691</v>
      </c>
      <c r="C1841" s="67">
        <f t="shared" si="84"/>
        <v>194.065</v>
      </c>
      <c r="D1841">
        <v>17</v>
      </c>
      <c r="E1841" s="68">
        <f t="shared" si="85"/>
        <v>15981.8235294118</v>
      </c>
      <c r="F1841" s="69">
        <f t="shared" si="86"/>
        <v>11.4155882352941</v>
      </c>
    </row>
    <row r="1842" ht="14" customHeight="1" spans="1:6">
      <c r="A1842" t="s">
        <v>3234</v>
      </c>
      <c r="B1842" s="66">
        <v>271438</v>
      </c>
      <c r="C1842" s="67">
        <f t="shared" si="84"/>
        <v>193.884285714286</v>
      </c>
      <c r="D1842">
        <v>9</v>
      </c>
      <c r="E1842" s="68">
        <f t="shared" si="85"/>
        <v>30159.7777777778</v>
      </c>
      <c r="F1842" s="69">
        <f t="shared" si="86"/>
        <v>21.5426984126984</v>
      </c>
    </row>
    <row r="1843" ht="14" customHeight="1" spans="1:6">
      <c r="A1843" t="s">
        <v>3235</v>
      </c>
      <c r="B1843" s="66">
        <v>270531</v>
      </c>
      <c r="C1843" s="67">
        <f t="shared" si="84"/>
        <v>193.236428571429</v>
      </c>
      <c r="D1843">
        <v>16</v>
      </c>
      <c r="E1843" s="68">
        <f t="shared" si="85"/>
        <v>16908.1875</v>
      </c>
      <c r="F1843" s="69">
        <f t="shared" si="86"/>
        <v>12.0772767857143</v>
      </c>
    </row>
    <row r="1844" ht="14" customHeight="1" spans="1:6">
      <c r="A1844" t="s">
        <v>3236</v>
      </c>
      <c r="B1844" s="66">
        <v>270371</v>
      </c>
      <c r="C1844" s="67">
        <f t="shared" si="84"/>
        <v>193.122142857143</v>
      </c>
      <c r="D1844">
        <v>11</v>
      </c>
      <c r="E1844" s="68">
        <f t="shared" si="85"/>
        <v>24579.1818181818</v>
      </c>
      <c r="F1844" s="69">
        <f t="shared" si="86"/>
        <v>17.5565584415584</v>
      </c>
    </row>
    <row r="1845" ht="14" customHeight="1" spans="1:6">
      <c r="A1845" t="s">
        <v>3237</v>
      </c>
      <c r="B1845" s="66">
        <v>270064</v>
      </c>
      <c r="C1845" s="67">
        <f t="shared" si="84"/>
        <v>192.902857142857</v>
      </c>
      <c r="D1845">
        <v>14</v>
      </c>
      <c r="E1845" s="68">
        <f t="shared" si="85"/>
        <v>19290.2857142857</v>
      </c>
      <c r="F1845" s="69">
        <f t="shared" si="86"/>
        <v>13.7787755102041</v>
      </c>
    </row>
    <row r="1846" ht="14" customHeight="1" spans="1:6">
      <c r="A1846" t="s">
        <v>3238</v>
      </c>
      <c r="B1846" s="66">
        <v>269938</v>
      </c>
      <c r="C1846" s="67">
        <f t="shared" si="84"/>
        <v>192.812857142857</v>
      </c>
      <c r="D1846">
        <v>14</v>
      </c>
      <c r="E1846" s="68">
        <f t="shared" si="85"/>
        <v>19281.2857142857</v>
      </c>
      <c r="F1846" s="69">
        <f t="shared" si="86"/>
        <v>13.7723469387755</v>
      </c>
    </row>
    <row r="1847" ht="14" customHeight="1" spans="1:6">
      <c r="A1847" t="s">
        <v>3239</v>
      </c>
      <c r="B1847" s="66">
        <v>269452</v>
      </c>
      <c r="C1847" s="67">
        <f t="shared" si="84"/>
        <v>192.465714285714</v>
      </c>
      <c r="D1847">
        <v>15</v>
      </c>
      <c r="E1847" s="68">
        <f t="shared" si="85"/>
        <v>17963.4666666667</v>
      </c>
      <c r="F1847" s="69">
        <f t="shared" si="86"/>
        <v>12.8310476190476</v>
      </c>
    </row>
    <row r="1848" ht="14" customHeight="1" spans="1:6">
      <c r="A1848" t="s">
        <v>3240</v>
      </c>
      <c r="B1848" s="66">
        <v>269330</v>
      </c>
      <c r="C1848" s="67">
        <f t="shared" si="84"/>
        <v>192.378571428571</v>
      </c>
      <c r="D1848">
        <v>16</v>
      </c>
      <c r="E1848" s="68">
        <f t="shared" si="85"/>
        <v>16833.125</v>
      </c>
      <c r="F1848" s="69">
        <f t="shared" si="86"/>
        <v>12.0236607142857</v>
      </c>
    </row>
    <row r="1849" ht="14" customHeight="1" spans="1:6">
      <c r="A1849" t="s">
        <v>3241</v>
      </c>
      <c r="B1849" s="66">
        <v>269241</v>
      </c>
      <c r="C1849" s="67">
        <f t="shared" si="84"/>
        <v>192.315</v>
      </c>
      <c r="D1849">
        <v>22</v>
      </c>
      <c r="E1849" s="68">
        <f t="shared" si="85"/>
        <v>12238.2272727273</v>
      </c>
      <c r="F1849" s="69">
        <f t="shared" si="86"/>
        <v>8.74159090909091</v>
      </c>
    </row>
    <row r="1850" ht="14" customHeight="1" spans="1:6">
      <c r="A1850" t="s">
        <v>3242</v>
      </c>
      <c r="B1850" s="66">
        <v>268621</v>
      </c>
      <c r="C1850" s="67">
        <f t="shared" si="84"/>
        <v>191.872142857143</v>
      </c>
      <c r="D1850">
        <v>19</v>
      </c>
      <c r="E1850" s="68">
        <f t="shared" si="85"/>
        <v>14137.9473684211</v>
      </c>
      <c r="F1850" s="69">
        <f t="shared" si="86"/>
        <v>10.0985338345865</v>
      </c>
    </row>
    <row r="1851" ht="14" customHeight="1" spans="1:6">
      <c r="A1851" t="s">
        <v>3243</v>
      </c>
      <c r="B1851" s="66">
        <v>268405</v>
      </c>
      <c r="C1851" s="67">
        <f t="shared" si="84"/>
        <v>191.717857142857</v>
      </c>
      <c r="D1851">
        <v>9</v>
      </c>
      <c r="E1851" s="68">
        <f t="shared" si="85"/>
        <v>29822.7777777778</v>
      </c>
      <c r="F1851" s="69">
        <f t="shared" si="86"/>
        <v>21.3019841269841</v>
      </c>
    </row>
    <row r="1852" ht="14" customHeight="1" spans="1:6">
      <c r="A1852" t="s">
        <v>3244</v>
      </c>
      <c r="B1852" s="66">
        <v>267714</v>
      </c>
      <c r="C1852" s="67">
        <f t="shared" si="84"/>
        <v>191.224285714286</v>
      </c>
      <c r="D1852">
        <v>8</v>
      </c>
      <c r="E1852" s="68">
        <f t="shared" si="85"/>
        <v>33464.25</v>
      </c>
      <c r="F1852" s="69">
        <f t="shared" si="86"/>
        <v>23.9030357142857</v>
      </c>
    </row>
    <row r="1853" ht="14" customHeight="1" spans="1:6">
      <c r="A1853" t="s">
        <v>3245</v>
      </c>
      <c r="B1853" s="66">
        <v>265946</v>
      </c>
      <c r="C1853" s="67">
        <f t="shared" si="84"/>
        <v>189.961428571429</v>
      </c>
      <c r="D1853">
        <v>22</v>
      </c>
      <c r="E1853" s="68">
        <f t="shared" si="85"/>
        <v>12088.4545454545</v>
      </c>
      <c r="F1853" s="69">
        <f t="shared" si="86"/>
        <v>8.63461038961039</v>
      </c>
    </row>
    <row r="1854" ht="14" customHeight="1" spans="1:6">
      <c r="A1854" t="s">
        <v>3246</v>
      </c>
      <c r="B1854" s="66">
        <v>265568</v>
      </c>
      <c r="C1854" s="67">
        <f t="shared" si="84"/>
        <v>189.691428571429</v>
      </c>
      <c r="D1854">
        <v>13</v>
      </c>
      <c r="E1854" s="68">
        <f t="shared" si="85"/>
        <v>20428.3076923077</v>
      </c>
      <c r="F1854" s="69">
        <f t="shared" si="86"/>
        <v>14.5916483516484</v>
      </c>
    </row>
    <row r="1855" ht="14" customHeight="1" spans="1:6">
      <c r="A1855" t="s">
        <v>3247</v>
      </c>
      <c r="B1855" s="66">
        <v>265351</v>
      </c>
      <c r="C1855" s="67">
        <f t="shared" si="84"/>
        <v>189.536428571429</v>
      </c>
      <c r="D1855">
        <v>11</v>
      </c>
      <c r="E1855" s="68">
        <f t="shared" si="85"/>
        <v>24122.8181818182</v>
      </c>
      <c r="F1855" s="69">
        <f t="shared" si="86"/>
        <v>17.2305844155844</v>
      </c>
    </row>
    <row r="1856" ht="14" customHeight="1" spans="1:6">
      <c r="A1856" t="s">
        <v>3248</v>
      </c>
      <c r="B1856" s="66">
        <v>265271</v>
      </c>
      <c r="C1856" s="67">
        <f t="shared" si="84"/>
        <v>189.479285714286</v>
      </c>
      <c r="D1856">
        <v>14</v>
      </c>
      <c r="E1856" s="68">
        <f t="shared" si="85"/>
        <v>18947.9285714286</v>
      </c>
      <c r="F1856" s="69">
        <f t="shared" si="86"/>
        <v>13.5342346938776</v>
      </c>
    </row>
    <row r="1857" ht="14" customHeight="1" spans="1:6">
      <c r="A1857" t="s">
        <v>3249</v>
      </c>
      <c r="B1857" s="66">
        <v>264057</v>
      </c>
      <c r="C1857" s="67">
        <f t="shared" si="84"/>
        <v>188.612142857143</v>
      </c>
      <c r="D1857">
        <v>8</v>
      </c>
      <c r="E1857" s="68">
        <f t="shared" si="85"/>
        <v>33007.125</v>
      </c>
      <c r="F1857" s="69">
        <f t="shared" si="86"/>
        <v>23.5765178571429</v>
      </c>
    </row>
    <row r="1858" ht="14" customHeight="1" spans="1:6">
      <c r="A1858" t="s">
        <v>3250</v>
      </c>
      <c r="B1858" s="66">
        <v>262007</v>
      </c>
      <c r="C1858" s="67">
        <f t="shared" ref="C1858:C1921" si="87">B1858/1400</f>
        <v>187.147857142857</v>
      </c>
      <c r="D1858">
        <v>16</v>
      </c>
      <c r="E1858" s="68">
        <f t="shared" ref="E1858:E1921" si="88">B1858/D1858</f>
        <v>16375.4375</v>
      </c>
      <c r="F1858" s="69">
        <f t="shared" ref="F1858:F1921" si="89">E1858/1400</f>
        <v>11.6967410714286</v>
      </c>
    </row>
    <row r="1859" ht="14" customHeight="1" spans="1:6">
      <c r="A1859" t="s">
        <v>3251</v>
      </c>
      <c r="B1859" s="66">
        <v>261822</v>
      </c>
      <c r="C1859" s="67">
        <f t="shared" si="87"/>
        <v>187.015714285714</v>
      </c>
      <c r="D1859">
        <v>9</v>
      </c>
      <c r="E1859" s="68">
        <f t="shared" si="88"/>
        <v>29091.3333333333</v>
      </c>
      <c r="F1859" s="69">
        <f t="shared" si="89"/>
        <v>20.7795238095238</v>
      </c>
    </row>
    <row r="1860" ht="14" customHeight="1" spans="1:6">
      <c r="A1860" t="s">
        <v>3252</v>
      </c>
      <c r="B1860" s="66">
        <v>261439</v>
      </c>
      <c r="C1860" s="67">
        <f t="shared" si="87"/>
        <v>186.742142857143</v>
      </c>
      <c r="D1860">
        <v>18</v>
      </c>
      <c r="E1860" s="68">
        <f t="shared" si="88"/>
        <v>14524.3888888889</v>
      </c>
      <c r="F1860" s="69">
        <f t="shared" si="89"/>
        <v>10.3745634920635</v>
      </c>
    </row>
    <row r="1861" ht="14" customHeight="1" spans="1:6">
      <c r="A1861" t="s">
        <v>3253</v>
      </c>
      <c r="B1861" s="66">
        <v>261029</v>
      </c>
      <c r="C1861" s="67">
        <f t="shared" si="87"/>
        <v>186.449285714286</v>
      </c>
      <c r="D1861">
        <v>12</v>
      </c>
      <c r="E1861" s="68">
        <f t="shared" si="88"/>
        <v>21752.4166666667</v>
      </c>
      <c r="F1861" s="69">
        <f t="shared" si="89"/>
        <v>15.5374404761905</v>
      </c>
    </row>
    <row r="1862" ht="14" customHeight="1" spans="1:6">
      <c r="A1862" t="s">
        <v>3254</v>
      </c>
      <c r="B1862" s="66">
        <v>259974</v>
      </c>
      <c r="C1862" s="67">
        <f t="shared" si="87"/>
        <v>185.695714285714</v>
      </c>
      <c r="D1862">
        <v>11</v>
      </c>
      <c r="E1862" s="68">
        <f t="shared" si="88"/>
        <v>23634</v>
      </c>
      <c r="F1862" s="69">
        <f t="shared" si="89"/>
        <v>16.8814285714286</v>
      </c>
    </row>
    <row r="1863" ht="14" customHeight="1" spans="1:6">
      <c r="A1863" t="s">
        <v>3255</v>
      </c>
      <c r="B1863" s="66">
        <v>259714</v>
      </c>
      <c r="C1863" s="67">
        <f t="shared" si="87"/>
        <v>185.51</v>
      </c>
      <c r="D1863">
        <v>8</v>
      </c>
      <c r="E1863" s="68">
        <f t="shared" si="88"/>
        <v>32464.25</v>
      </c>
      <c r="F1863" s="69">
        <f t="shared" si="89"/>
        <v>23.18875</v>
      </c>
    </row>
    <row r="1864" ht="14" customHeight="1" spans="1:6">
      <c r="A1864" t="s">
        <v>3256</v>
      </c>
      <c r="B1864" s="66">
        <v>259664</v>
      </c>
      <c r="C1864" s="67">
        <f t="shared" si="87"/>
        <v>185.474285714286</v>
      </c>
      <c r="D1864">
        <v>3</v>
      </c>
      <c r="E1864" s="68">
        <f t="shared" si="88"/>
        <v>86554.6666666667</v>
      </c>
      <c r="F1864" s="69">
        <f t="shared" si="89"/>
        <v>61.8247619047619</v>
      </c>
    </row>
    <row r="1865" ht="14" customHeight="1" spans="1:6">
      <c r="A1865" t="s">
        <v>3257</v>
      </c>
      <c r="B1865" s="66">
        <v>259260</v>
      </c>
      <c r="C1865" s="67">
        <f t="shared" si="87"/>
        <v>185.185714285714</v>
      </c>
      <c r="D1865">
        <v>15</v>
      </c>
      <c r="E1865" s="68">
        <f t="shared" si="88"/>
        <v>17284</v>
      </c>
      <c r="F1865" s="69">
        <f t="shared" si="89"/>
        <v>12.3457142857143</v>
      </c>
    </row>
    <row r="1866" ht="14" customHeight="1" spans="1:6">
      <c r="A1866" t="s">
        <v>3258</v>
      </c>
      <c r="B1866" s="66">
        <v>258910</v>
      </c>
      <c r="C1866" s="67">
        <f t="shared" si="87"/>
        <v>184.935714285714</v>
      </c>
      <c r="D1866">
        <v>19</v>
      </c>
      <c r="E1866" s="68">
        <f t="shared" si="88"/>
        <v>13626.8421052632</v>
      </c>
      <c r="F1866" s="69">
        <f t="shared" si="89"/>
        <v>9.73345864661654</v>
      </c>
    </row>
    <row r="1867" ht="14" customHeight="1" spans="1:6">
      <c r="A1867" t="s">
        <v>3259</v>
      </c>
      <c r="B1867" s="66">
        <v>258718</v>
      </c>
      <c r="C1867" s="67">
        <f t="shared" si="87"/>
        <v>184.798571428571</v>
      </c>
      <c r="D1867">
        <v>11</v>
      </c>
      <c r="E1867" s="68">
        <f t="shared" si="88"/>
        <v>23519.8181818182</v>
      </c>
      <c r="F1867" s="69">
        <f t="shared" si="89"/>
        <v>16.7998701298701</v>
      </c>
    </row>
    <row r="1868" ht="14" customHeight="1" spans="1:6">
      <c r="A1868" t="s">
        <v>3260</v>
      </c>
      <c r="B1868" s="66">
        <v>258554</v>
      </c>
      <c r="C1868" s="67">
        <f t="shared" si="87"/>
        <v>184.681428571429</v>
      </c>
      <c r="D1868">
        <v>7</v>
      </c>
      <c r="E1868" s="68">
        <f t="shared" si="88"/>
        <v>36936.2857142857</v>
      </c>
      <c r="F1868" s="69">
        <f t="shared" si="89"/>
        <v>26.3830612244898</v>
      </c>
    </row>
    <row r="1869" ht="14" customHeight="1" spans="1:6">
      <c r="A1869" t="s">
        <v>3261</v>
      </c>
      <c r="B1869" s="66">
        <v>258014</v>
      </c>
      <c r="C1869" s="67">
        <f t="shared" si="87"/>
        <v>184.295714285714</v>
      </c>
      <c r="D1869">
        <v>6</v>
      </c>
      <c r="E1869" s="68">
        <f t="shared" si="88"/>
        <v>43002.3333333333</v>
      </c>
      <c r="F1869" s="69">
        <f t="shared" si="89"/>
        <v>30.7159523809524</v>
      </c>
    </row>
    <row r="1870" ht="14" customHeight="1" spans="1:6">
      <c r="A1870" t="s">
        <v>3262</v>
      </c>
      <c r="B1870" s="66">
        <v>256653</v>
      </c>
      <c r="C1870" s="67">
        <f t="shared" si="87"/>
        <v>183.323571428571</v>
      </c>
      <c r="D1870">
        <v>9</v>
      </c>
      <c r="E1870" s="68">
        <f t="shared" si="88"/>
        <v>28517</v>
      </c>
      <c r="F1870" s="69">
        <f t="shared" si="89"/>
        <v>20.3692857142857</v>
      </c>
    </row>
    <row r="1871" ht="14" customHeight="1" spans="1:6">
      <c r="A1871" t="s">
        <v>3263</v>
      </c>
      <c r="B1871" s="66">
        <v>256060</v>
      </c>
      <c r="C1871" s="67">
        <f t="shared" si="87"/>
        <v>182.9</v>
      </c>
      <c r="D1871">
        <v>8</v>
      </c>
      <c r="E1871" s="68">
        <f t="shared" si="88"/>
        <v>32007.5</v>
      </c>
      <c r="F1871" s="69">
        <f t="shared" si="89"/>
        <v>22.8625</v>
      </c>
    </row>
    <row r="1872" ht="14" customHeight="1" spans="1:6">
      <c r="A1872" t="s">
        <v>3264</v>
      </c>
      <c r="B1872" s="66">
        <v>255307</v>
      </c>
      <c r="C1872" s="67">
        <f t="shared" si="87"/>
        <v>182.362142857143</v>
      </c>
      <c r="D1872">
        <v>21</v>
      </c>
      <c r="E1872" s="68">
        <f t="shared" si="88"/>
        <v>12157.4761904762</v>
      </c>
      <c r="F1872" s="69">
        <f t="shared" si="89"/>
        <v>8.68391156462585</v>
      </c>
    </row>
    <row r="1873" ht="14" customHeight="1" spans="1:6">
      <c r="A1873" t="s">
        <v>3265</v>
      </c>
      <c r="B1873" s="66">
        <v>255160</v>
      </c>
      <c r="C1873" s="67">
        <f t="shared" si="87"/>
        <v>182.257142857143</v>
      </c>
      <c r="D1873">
        <v>17</v>
      </c>
      <c r="E1873" s="68">
        <f t="shared" si="88"/>
        <v>15009.4117647059</v>
      </c>
      <c r="F1873" s="69">
        <f t="shared" si="89"/>
        <v>10.7210084033613</v>
      </c>
    </row>
    <row r="1874" ht="14" customHeight="1" spans="1:6">
      <c r="A1874" t="s">
        <v>3266</v>
      </c>
      <c r="B1874" s="66">
        <v>252727</v>
      </c>
      <c r="C1874" s="67">
        <f t="shared" si="87"/>
        <v>180.519285714286</v>
      </c>
      <c r="D1874">
        <v>8</v>
      </c>
      <c r="E1874" s="68">
        <f t="shared" si="88"/>
        <v>31590.875</v>
      </c>
      <c r="F1874" s="69">
        <f t="shared" si="89"/>
        <v>22.5649107142857</v>
      </c>
    </row>
    <row r="1875" ht="14" customHeight="1" spans="1:6">
      <c r="A1875" t="s">
        <v>3267</v>
      </c>
      <c r="B1875" s="66">
        <v>252298</v>
      </c>
      <c r="C1875" s="67">
        <f t="shared" si="87"/>
        <v>180.212857142857</v>
      </c>
      <c r="D1875">
        <v>11</v>
      </c>
      <c r="E1875" s="68">
        <f t="shared" si="88"/>
        <v>22936.1818181818</v>
      </c>
      <c r="F1875" s="69">
        <f t="shared" si="89"/>
        <v>16.382987012987</v>
      </c>
    </row>
    <row r="1876" ht="14" customHeight="1" spans="1:6">
      <c r="A1876" t="s">
        <v>3268</v>
      </c>
      <c r="B1876" s="66">
        <v>252133</v>
      </c>
      <c r="C1876" s="67">
        <f t="shared" si="87"/>
        <v>180.095</v>
      </c>
      <c r="D1876">
        <v>14</v>
      </c>
      <c r="E1876" s="68">
        <f t="shared" si="88"/>
        <v>18009.5</v>
      </c>
      <c r="F1876" s="69">
        <f t="shared" si="89"/>
        <v>12.8639285714286</v>
      </c>
    </row>
    <row r="1877" ht="14" customHeight="1" spans="1:6">
      <c r="A1877" t="s">
        <v>3269</v>
      </c>
      <c r="B1877" s="66">
        <v>251417</v>
      </c>
      <c r="C1877" s="67">
        <f t="shared" si="87"/>
        <v>179.583571428571</v>
      </c>
      <c r="D1877">
        <v>10</v>
      </c>
      <c r="E1877" s="68">
        <f t="shared" si="88"/>
        <v>25141.7</v>
      </c>
      <c r="F1877" s="69">
        <f t="shared" si="89"/>
        <v>17.9583571428571</v>
      </c>
    </row>
    <row r="1878" ht="14" customHeight="1" spans="1:6">
      <c r="A1878" t="s">
        <v>3270</v>
      </c>
      <c r="B1878" s="66">
        <v>251170</v>
      </c>
      <c r="C1878" s="67">
        <f t="shared" si="87"/>
        <v>179.407142857143</v>
      </c>
      <c r="D1878">
        <v>8</v>
      </c>
      <c r="E1878" s="68">
        <f t="shared" si="88"/>
        <v>31396.25</v>
      </c>
      <c r="F1878" s="69">
        <f t="shared" si="89"/>
        <v>22.4258928571429</v>
      </c>
    </row>
    <row r="1879" ht="14" customHeight="1" spans="1:6">
      <c r="A1879" t="s">
        <v>3271</v>
      </c>
      <c r="B1879" s="66">
        <v>250970</v>
      </c>
      <c r="C1879" s="67">
        <f t="shared" si="87"/>
        <v>179.264285714286</v>
      </c>
      <c r="D1879">
        <v>8</v>
      </c>
      <c r="E1879" s="68">
        <f t="shared" si="88"/>
        <v>31371.25</v>
      </c>
      <c r="F1879" s="69">
        <f t="shared" si="89"/>
        <v>22.4080357142857</v>
      </c>
    </row>
    <row r="1880" ht="14" customHeight="1" spans="1:6">
      <c r="A1880" t="s">
        <v>3272</v>
      </c>
      <c r="B1880" s="66">
        <v>250303</v>
      </c>
      <c r="C1880" s="67">
        <f t="shared" si="87"/>
        <v>178.787857142857</v>
      </c>
      <c r="D1880">
        <v>8</v>
      </c>
      <c r="E1880" s="68">
        <f t="shared" si="88"/>
        <v>31287.875</v>
      </c>
      <c r="F1880" s="69">
        <f t="shared" si="89"/>
        <v>22.3484821428571</v>
      </c>
    </row>
    <row r="1881" ht="14" customHeight="1" spans="1:6">
      <c r="A1881" t="s">
        <v>3273</v>
      </c>
      <c r="B1881" s="66">
        <v>249200</v>
      </c>
      <c r="C1881" s="67">
        <f t="shared" si="87"/>
        <v>178</v>
      </c>
      <c r="D1881">
        <v>8</v>
      </c>
      <c r="E1881" s="68">
        <f t="shared" si="88"/>
        <v>31150</v>
      </c>
      <c r="F1881" s="69">
        <f t="shared" si="89"/>
        <v>22.25</v>
      </c>
    </row>
    <row r="1882" ht="14" customHeight="1" spans="1:6">
      <c r="A1882" t="s">
        <v>3274</v>
      </c>
      <c r="B1882" s="66">
        <v>248347</v>
      </c>
      <c r="C1882" s="67">
        <f t="shared" si="87"/>
        <v>177.390714285714</v>
      </c>
      <c r="D1882">
        <v>9</v>
      </c>
      <c r="E1882" s="68">
        <f t="shared" si="88"/>
        <v>27594.1111111111</v>
      </c>
      <c r="F1882" s="69">
        <f t="shared" si="89"/>
        <v>19.7100793650794</v>
      </c>
    </row>
    <row r="1883" ht="14" customHeight="1" spans="1:6">
      <c r="A1883" t="s">
        <v>3275</v>
      </c>
      <c r="B1883" s="66">
        <v>248300</v>
      </c>
      <c r="C1883" s="67">
        <f t="shared" si="87"/>
        <v>177.357142857143</v>
      </c>
      <c r="D1883">
        <v>14</v>
      </c>
      <c r="E1883" s="68">
        <f t="shared" si="88"/>
        <v>17735.7142857143</v>
      </c>
      <c r="F1883" s="69">
        <f t="shared" si="89"/>
        <v>12.6683673469388</v>
      </c>
    </row>
    <row r="1884" ht="14" customHeight="1" spans="1:6">
      <c r="A1884" t="s">
        <v>3276</v>
      </c>
      <c r="B1884" s="66">
        <v>247557</v>
      </c>
      <c r="C1884" s="67">
        <f t="shared" si="87"/>
        <v>176.826428571429</v>
      </c>
      <c r="D1884">
        <v>11</v>
      </c>
      <c r="E1884" s="68">
        <f t="shared" si="88"/>
        <v>22505.1818181818</v>
      </c>
      <c r="F1884" s="69">
        <f t="shared" si="89"/>
        <v>16.0751298701299</v>
      </c>
    </row>
    <row r="1885" ht="14" customHeight="1" spans="1:6">
      <c r="A1885" t="s">
        <v>3277</v>
      </c>
      <c r="B1885" s="66">
        <v>247364</v>
      </c>
      <c r="C1885" s="67">
        <f t="shared" si="87"/>
        <v>176.688571428571</v>
      </c>
      <c r="D1885">
        <v>8</v>
      </c>
      <c r="E1885" s="68">
        <f t="shared" si="88"/>
        <v>30920.5</v>
      </c>
      <c r="F1885" s="69">
        <f t="shared" si="89"/>
        <v>22.0860714285714</v>
      </c>
    </row>
    <row r="1886" ht="14" customHeight="1" spans="1:6">
      <c r="A1886" t="s">
        <v>3278</v>
      </c>
      <c r="B1886" s="66">
        <v>246973</v>
      </c>
      <c r="C1886" s="67">
        <f t="shared" si="87"/>
        <v>176.409285714286</v>
      </c>
      <c r="D1886">
        <v>18</v>
      </c>
      <c r="E1886" s="68">
        <f t="shared" si="88"/>
        <v>13720.7222222222</v>
      </c>
      <c r="F1886" s="69">
        <f t="shared" si="89"/>
        <v>9.80051587301587</v>
      </c>
    </row>
    <row r="1887" ht="14" customHeight="1" spans="1:6">
      <c r="A1887" t="s">
        <v>3279</v>
      </c>
      <c r="B1887" s="66">
        <v>245645</v>
      </c>
      <c r="C1887" s="67">
        <f t="shared" si="87"/>
        <v>175.460714285714</v>
      </c>
      <c r="D1887">
        <v>15</v>
      </c>
      <c r="E1887" s="68">
        <f t="shared" si="88"/>
        <v>16376.3333333333</v>
      </c>
      <c r="F1887" s="69">
        <f t="shared" si="89"/>
        <v>11.697380952381</v>
      </c>
    </row>
    <row r="1888" ht="14" customHeight="1" spans="1:6">
      <c r="A1888" t="s">
        <v>3280</v>
      </c>
      <c r="B1888" s="66">
        <v>245592</v>
      </c>
      <c r="C1888" s="67">
        <f t="shared" si="87"/>
        <v>175.422857142857</v>
      </c>
      <c r="D1888">
        <v>3</v>
      </c>
      <c r="E1888" s="68">
        <f t="shared" si="88"/>
        <v>81864</v>
      </c>
      <c r="F1888" s="69">
        <f t="shared" si="89"/>
        <v>58.4742857142857</v>
      </c>
    </row>
    <row r="1889" ht="14" customHeight="1" spans="1:6">
      <c r="A1889" t="s">
        <v>3281</v>
      </c>
      <c r="B1889" s="66">
        <v>245228</v>
      </c>
      <c r="C1889" s="67">
        <f t="shared" si="87"/>
        <v>175.162857142857</v>
      </c>
      <c r="D1889">
        <v>8</v>
      </c>
      <c r="E1889" s="68">
        <f t="shared" si="88"/>
        <v>30653.5</v>
      </c>
      <c r="F1889" s="69">
        <f t="shared" si="89"/>
        <v>21.8953571428571</v>
      </c>
    </row>
    <row r="1890" ht="14" customHeight="1" spans="1:6">
      <c r="A1890" t="s">
        <v>3282</v>
      </c>
      <c r="B1890" s="66">
        <v>243559</v>
      </c>
      <c r="C1890" s="67">
        <f t="shared" si="87"/>
        <v>173.970714285714</v>
      </c>
      <c r="D1890">
        <v>9</v>
      </c>
      <c r="E1890" s="68">
        <f t="shared" si="88"/>
        <v>27062.1111111111</v>
      </c>
      <c r="F1890" s="69">
        <f t="shared" si="89"/>
        <v>19.3300793650794</v>
      </c>
    </row>
    <row r="1891" ht="14" customHeight="1" spans="1:6">
      <c r="A1891" t="s">
        <v>3283</v>
      </c>
      <c r="B1891" s="66">
        <v>243126</v>
      </c>
      <c r="C1891" s="67">
        <f t="shared" si="87"/>
        <v>173.661428571429</v>
      </c>
      <c r="D1891">
        <v>7</v>
      </c>
      <c r="E1891" s="68">
        <f t="shared" si="88"/>
        <v>34732.2857142857</v>
      </c>
      <c r="F1891" s="69">
        <f t="shared" si="89"/>
        <v>24.8087755102041</v>
      </c>
    </row>
    <row r="1892" ht="14" customHeight="1" spans="1:6">
      <c r="A1892" t="s">
        <v>3284</v>
      </c>
      <c r="B1892" s="66">
        <v>242459</v>
      </c>
      <c r="C1892" s="67">
        <f t="shared" si="87"/>
        <v>173.185</v>
      </c>
      <c r="D1892">
        <v>16</v>
      </c>
      <c r="E1892" s="68">
        <f t="shared" si="88"/>
        <v>15153.6875</v>
      </c>
      <c r="F1892" s="69">
        <f t="shared" si="89"/>
        <v>10.8240625</v>
      </c>
    </row>
    <row r="1893" ht="14" customHeight="1" spans="1:6">
      <c r="A1893" t="s">
        <v>3285</v>
      </c>
      <c r="B1893" s="66">
        <v>242193</v>
      </c>
      <c r="C1893" s="67">
        <f t="shared" si="87"/>
        <v>172.995</v>
      </c>
      <c r="D1893">
        <v>12</v>
      </c>
      <c r="E1893" s="68">
        <f t="shared" si="88"/>
        <v>20182.75</v>
      </c>
      <c r="F1893" s="69">
        <f t="shared" si="89"/>
        <v>14.41625</v>
      </c>
    </row>
    <row r="1894" ht="14" customHeight="1" spans="1:6">
      <c r="A1894" t="s">
        <v>3286</v>
      </c>
      <c r="B1894" s="66">
        <v>241331</v>
      </c>
      <c r="C1894" s="67">
        <f t="shared" si="87"/>
        <v>172.379285714286</v>
      </c>
      <c r="D1894">
        <v>19</v>
      </c>
      <c r="E1894" s="68">
        <f t="shared" si="88"/>
        <v>12701.6315789474</v>
      </c>
      <c r="F1894" s="69">
        <f t="shared" si="89"/>
        <v>9.07259398496241</v>
      </c>
    </row>
    <row r="1895" ht="14" customHeight="1" spans="1:6">
      <c r="A1895" t="s">
        <v>3287</v>
      </c>
      <c r="B1895" s="66">
        <v>240874</v>
      </c>
      <c r="C1895" s="67">
        <f t="shared" si="87"/>
        <v>172.052857142857</v>
      </c>
      <c r="D1895">
        <v>10</v>
      </c>
      <c r="E1895" s="68">
        <f t="shared" si="88"/>
        <v>24087.4</v>
      </c>
      <c r="F1895" s="69">
        <f t="shared" si="89"/>
        <v>17.2052857142857</v>
      </c>
    </row>
    <row r="1896" ht="14" customHeight="1" spans="1:6">
      <c r="A1896" t="s">
        <v>3288</v>
      </c>
      <c r="B1896" s="66">
        <v>240466</v>
      </c>
      <c r="C1896" s="67">
        <f t="shared" si="87"/>
        <v>171.761428571429</v>
      </c>
      <c r="D1896">
        <v>12</v>
      </c>
      <c r="E1896" s="68">
        <f t="shared" si="88"/>
        <v>20038.8333333333</v>
      </c>
      <c r="F1896" s="69">
        <f t="shared" si="89"/>
        <v>14.3134523809524</v>
      </c>
    </row>
    <row r="1897" ht="14" customHeight="1" spans="1:6">
      <c r="A1897" t="s">
        <v>3289</v>
      </c>
      <c r="B1897" s="66">
        <v>238960</v>
      </c>
      <c r="C1897" s="67">
        <f t="shared" si="87"/>
        <v>170.685714285714</v>
      </c>
      <c r="D1897">
        <v>11</v>
      </c>
      <c r="E1897" s="68">
        <f t="shared" si="88"/>
        <v>21723.6363636364</v>
      </c>
      <c r="F1897" s="69">
        <f t="shared" si="89"/>
        <v>15.5168831168831</v>
      </c>
    </row>
    <row r="1898" ht="14" customHeight="1" spans="1:6">
      <c r="A1898" t="s">
        <v>3290</v>
      </c>
      <c r="B1898" s="66">
        <v>238942</v>
      </c>
      <c r="C1898" s="67">
        <f t="shared" si="87"/>
        <v>170.672857142857</v>
      </c>
      <c r="D1898">
        <v>8</v>
      </c>
      <c r="E1898" s="68">
        <f t="shared" si="88"/>
        <v>29867.75</v>
      </c>
      <c r="F1898" s="69">
        <f t="shared" si="89"/>
        <v>21.3341071428571</v>
      </c>
    </row>
    <row r="1899" ht="14" customHeight="1" spans="1:6">
      <c r="A1899" t="s">
        <v>3291</v>
      </c>
      <c r="B1899" s="66">
        <v>238488</v>
      </c>
      <c r="C1899" s="67">
        <f t="shared" si="87"/>
        <v>170.348571428571</v>
      </c>
      <c r="D1899">
        <v>18</v>
      </c>
      <c r="E1899" s="68">
        <f t="shared" si="88"/>
        <v>13249.3333333333</v>
      </c>
      <c r="F1899" s="69">
        <f t="shared" si="89"/>
        <v>9.46380952380952</v>
      </c>
    </row>
    <row r="1900" ht="14" customHeight="1" spans="1:6">
      <c r="A1900" t="s">
        <v>3292</v>
      </c>
      <c r="B1900" s="66">
        <v>238443</v>
      </c>
      <c r="C1900" s="67">
        <f t="shared" si="87"/>
        <v>170.316428571429</v>
      </c>
      <c r="D1900">
        <v>9</v>
      </c>
      <c r="E1900" s="68">
        <f t="shared" si="88"/>
        <v>26493.6666666667</v>
      </c>
      <c r="F1900" s="69">
        <f t="shared" si="89"/>
        <v>18.9240476190476</v>
      </c>
    </row>
    <row r="1901" ht="14" customHeight="1" spans="1:6">
      <c r="A1901" t="s">
        <v>3293</v>
      </c>
      <c r="B1901" s="66">
        <v>237871</v>
      </c>
      <c r="C1901" s="67">
        <f t="shared" si="87"/>
        <v>169.907857142857</v>
      </c>
      <c r="D1901">
        <v>10</v>
      </c>
      <c r="E1901" s="68">
        <f t="shared" si="88"/>
        <v>23787.1</v>
      </c>
      <c r="F1901" s="69">
        <f t="shared" si="89"/>
        <v>16.9907857142857</v>
      </c>
    </row>
    <row r="1902" ht="14" customHeight="1" spans="1:6">
      <c r="A1902" t="s">
        <v>3294</v>
      </c>
      <c r="B1902" s="66">
        <v>237830</v>
      </c>
      <c r="C1902" s="67">
        <f t="shared" si="87"/>
        <v>169.878571428571</v>
      </c>
      <c r="D1902">
        <v>13</v>
      </c>
      <c r="E1902" s="68">
        <f t="shared" si="88"/>
        <v>18294.6153846154</v>
      </c>
      <c r="F1902" s="69">
        <f t="shared" si="89"/>
        <v>13.0675824175824</v>
      </c>
    </row>
    <row r="1903" ht="14" customHeight="1" spans="1:6">
      <c r="A1903" t="s">
        <v>3295</v>
      </c>
      <c r="B1903" s="66">
        <v>235115</v>
      </c>
      <c r="C1903" s="67">
        <f t="shared" si="87"/>
        <v>167.939285714286</v>
      </c>
      <c r="D1903">
        <v>19</v>
      </c>
      <c r="E1903" s="68">
        <f t="shared" si="88"/>
        <v>12374.4736842105</v>
      </c>
      <c r="F1903" s="69">
        <f t="shared" si="89"/>
        <v>8.83890977443609</v>
      </c>
    </row>
    <row r="1904" ht="14" customHeight="1" spans="1:6">
      <c r="A1904" t="s">
        <v>3296</v>
      </c>
      <c r="B1904" s="66">
        <v>234350</v>
      </c>
      <c r="C1904" s="67">
        <f t="shared" si="87"/>
        <v>167.392857142857</v>
      </c>
      <c r="D1904">
        <v>9</v>
      </c>
      <c r="E1904" s="68">
        <f t="shared" si="88"/>
        <v>26038.8888888889</v>
      </c>
      <c r="F1904" s="69">
        <f t="shared" si="89"/>
        <v>18.5992063492064</v>
      </c>
    </row>
    <row r="1905" ht="14" customHeight="1" spans="1:6">
      <c r="A1905" t="s">
        <v>3297</v>
      </c>
      <c r="B1905" s="66">
        <v>233558</v>
      </c>
      <c r="C1905" s="67">
        <f t="shared" si="87"/>
        <v>166.827142857143</v>
      </c>
      <c r="D1905">
        <v>5</v>
      </c>
      <c r="E1905" s="68">
        <f t="shared" si="88"/>
        <v>46711.6</v>
      </c>
      <c r="F1905" s="69">
        <f t="shared" si="89"/>
        <v>33.3654285714286</v>
      </c>
    </row>
    <row r="1906" ht="14" customHeight="1" spans="1:6">
      <c r="A1906" t="s">
        <v>3298</v>
      </c>
      <c r="B1906" s="66">
        <v>233240</v>
      </c>
      <c r="C1906" s="67">
        <f t="shared" si="87"/>
        <v>166.6</v>
      </c>
      <c r="D1906">
        <v>17</v>
      </c>
      <c r="E1906" s="68">
        <f t="shared" si="88"/>
        <v>13720</v>
      </c>
      <c r="F1906" s="69">
        <f t="shared" si="89"/>
        <v>9.8</v>
      </c>
    </row>
    <row r="1907" ht="14" customHeight="1" spans="1:6">
      <c r="A1907" t="s">
        <v>3299</v>
      </c>
      <c r="B1907" s="66">
        <v>233061</v>
      </c>
      <c r="C1907" s="67">
        <f t="shared" si="87"/>
        <v>166.472142857143</v>
      </c>
      <c r="D1907">
        <v>14</v>
      </c>
      <c r="E1907" s="68">
        <f t="shared" si="88"/>
        <v>16647.2142857143</v>
      </c>
      <c r="F1907" s="69">
        <f t="shared" si="89"/>
        <v>11.8908673469388</v>
      </c>
    </row>
    <row r="1908" ht="14" customHeight="1" spans="1:6">
      <c r="A1908" t="s">
        <v>3300</v>
      </c>
      <c r="B1908" s="66">
        <v>232494</v>
      </c>
      <c r="C1908" s="67">
        <f t="shared" si="87"/>
        <v>166.067142857143</v>
      </c>
      <c r="D1908">
        <v>11</v>
      </c>
      <c r="E1908" s="68">
        <f t="shared" si="88"/>
        <v>21135.8181818182</v>
      </c>
      <c r="F1908" s="69">
        <f t="shared" si="89"/>
        <v>15.097012987013</v>
      </c>
    </row>
    <row r="1909" ht="14" customHeight="1" spans="1:6">
      <c r="A1909" t="s">
        <v>3301</v>
      </c>
      <c r="B1909" s="66">
        <v>230698</v>
      </c>
      <c r="C1909" s="67">
        <f t="shared" si="87"/>
        <v>164.784285714286</v>
      </c>
      <c r="D1909">
        <v>8</v>
      </c>
      <c r="E1909" s="68">
        <f t="shared" si="88"/>
        <v>28837.25</v>
      </c>
      <c r="F1909" s="69">
        <f t="shared" si="89"/>
        <v>20.5980357142857</v>
      </c>
    </row>
    <row r="1910" ht="14" customHeight="1" spans="1:6">
      <c r="A1910" t="s">
        <v>3302</v>
      </c>
      <c r="B1910" s="66">
        <v>230346</v>
      </c>
      <c r="C1910" s="67">
        <f t="shared" si="87"/>
        <v>164.532857142857</v>
      </c>
      <c r="D1910">
        <v>9</v>
      </c>
      <c r="E1910" s="68">
        <f t="shared" si="88"/>
        <v>25594</v>
      </c>
      <c r="F1910" s="69">
        <f t="shared" si="89"/>
        <v>18.2814285714286</v>
      </c>
    </row>
    <row r="1911" ht="14" customHeight="1" spans="1:6">
      <c r="A1911" t="s">
        <v>3303</v>
      </c>
      <c r="B1911" s="66">
        <v>230252</v>
      </c>
      <c r="C1911" s="67">
        <f t="shared" si="87"/>
        <v>164.465714285714</v>
      </c>
      <c r="D1911">
        <v>6</v>
      </c>
      <c r="E1911" s="68">
        <f t="shared" si="88"/>
        <v>38375.3333333333</v>
      </c>
      <c r="F1911" s="69">
        <f t="shared" si="89"/>
        <v>27.4109523809524</v>
      </c>
    </row>
    <row r="1912" ht="14" customHeight="1" spans="1:6">
      <c r="A1912" t="s">
        <v>3304</v>
      </c>
      <c r="B1912" s="66">
        <v>230216</v>
      </c>
      <c r="C1912" s="67">
        <f t="shared" si="87"/>
        <v>164.44</v>
      </c>
      <c r="D1912">
        <v>8</v>
      </c>
      <c r="E1912" s="68">
        <f t="shared" si="88"/>
        <v>28777</v>
      </c>
      <c r="F1912" s="69">
        <f t="shared" si="89"/>
        <v>20.555</v>
      </c>
    </row>
    <row r="1913" ht="14" customHeight="1" spans="1:6">
      <c r="A1913" t="s">
        <v>3305</v>
      </c>
      <c r="B1913" s="66">
        <v>230182</v>
      </c>
      <c r="C1913" s="67">
        <f t="shared" si="87"/>
        <v>164.415714285714</v>
      </c>
      <c r="D1913">
        <v>10</v>
      </c>
      <c r="E1913" s="68">
        <f t="shared" si="88"/>
        <v>23018.2</v>
      </c>
      <c r="F1913" s="69">
        <f t="shared" si="89"/>
        <v>16.4415714285714</v>
      </c>
    </row>
    <row r="1914" ht="14" customHeight="1" spans="1:6">
      <c r="A1914" t="s">
        <v>3306</v>
      </c>
      <c r="B1914" s="66">
        <v>230100</v>
      </c>
      <c r="C1914" s="67">
        <f t="shared" si="87"/>
        <v>164.357142857143</v>
      </c>
      <c r="D1914">
        <v>3</v>
      </c>
      <c r="E1914" s="68">
        <f t="shared" si="88"/>
        <v>76700</v>
      </c>
      <c r="F1914" s="69">
        <f t="shared" si="89"/>
        <v>54.7857142857143</v>
      </c>
    </row>
    <row r="1915" ht="14" customHeight="1" spans="1:6">
      <c r="A1915" t="s">
        <v>3307</v>
      </c>
      <c r="B1915" s="66">
        <v>229999</v>
      </c>
      <c r="C1915" s="67">
        <f t="shared" si="87"/>
        <v>164.285</v>
      </c>
      <c r="D1915">
        <v>10</v>
      </c>
      <c r="E1915" s="68">
        <f t="shared" si="88"/>
        <v>22999.9</v>
      </c>
      <c r="F1915" s="69">
        <f t="shared" si="89"/>
        <v>16.4285</v>
      </c>
    </row>
    <row r="1916" ht="14" customHeight="1" spans="1:6">
      <c r="A1916" t="s">
        <v>3308</v>
      </c>
      <c r="B1916" s="66">
        <v>229984</v>
      </c>
      <c r="C1916" s="67">
        <f t="shared" si="87"/>
        <v>164.274285714286</v>
      </c>
      <c r="D1916">
        <v>8</v>
      </c>
      <c r="E1916" s="68">
        <f t="shared" si="88"/>
        <v>28748</v>
      </c>
      <c r="F1916" s="69">
        <f t="shared" si="89"/>
        <v>20.5342857142857</v>
      </c>
    </row>
    <row r="1917" ht="14" customHeight="1" spans="1:6">
      <c r="A1917" t="s">
        <v>3309</v>
      </c>
      <c r="B1917" s="66">
        <v>229429</v>
      </c>
      <c r="C1917" s="67">
        <f t="shared" si="87"/>
        <v>163.877857142857</v>
      </c>
      <c r="D1917">
        <v>9</v>
      </c>
      <c r="E1917" s="68">
        <f t="shared" si="88"/>
        <v>25492.1111111111</v>
      </c>
      <c r="F1917" s="69">
        <f t="shared" si="89"/>
        <v>18.2086507936508</v>
      </c>
    </row>
    <row r="1918" ht="14" customHeight="1" spans="1:6">
      <c r="A1918" t="s">
        <v>3310</v>
      </c>
      <c r="B1918" s="66">
        <v>229400</v>
      </c>
      <c r="C1918" s="67">
        <f t="shared" si="87"/>
        <v>163.857142857143</v>
      </c>
      <c r="D1918">
        <v>8</v>
      </c>
      <c r="E1918" s="68">
        <f t="shared" si="88"/>
        <v>28675</v>
      </c>
      <c r="F1918" s="69">
        <f t="shared" si="89"/>
        <v>20.4821428571429</v>
      </c>
    </row>
    <row r="1919" ht="14" customHeight="1" spans="1:6">
      <c r="A1919" t="s">
        <v>3311</v>
      </c>
      <c r="B1919" s="66">
        <v>229286</v>
      </c>
      <c r="C1919" s="67">
        <f t="shared" si="87"/>
        <v>163.775714285714</v>
      </c>
      <c r="D1919">
        <v>9</v>
      </c>
      <c r="E1919" s="68">
        <f t="shared" si="88"/>
        <v>25476.2222222222</v>
      </c>
      <c r="F1919" s="69">
        <f t="shared" si="89"/>
        <v>18.1973015873016</v>
      </c>
    </row>
    <row r="1920" ht="14" customHeight="1" spans="1:6">
      <c r="A1920" t="s">
        <v>3312</v>
      </c>
      <c r="B1920" s="66">
        <v>228284</v>
      </c>
      <c r="C1920" s="67">
        <f t="shared" si="87"/>
        <v>163.06</v>
      </c>
      <c r="D1920">
        <v>7</v>
      </c>
      <c r="E1920" s="68">
        <f t="shared" si="88"/>
        <v>32612</v>
      </c>
      <c r="F1920" s="69">
        <f t="shared" si="89"/>
        <v>23.2942857142857</v>
      </c>
    </row>
    <row r="1921" ht="14" customHeight="1" spans="1:6">
      <c r="A1921" t="s">
        <v>3313</v>
      </c>
      <c r="B1921" s="66">
        <v>228120</v>
      </c>
      <c r="C1921" s="67">
        <f t="shared" si="87"/>
        <v>162.942857142857</v>
      </c>
      <c r="D1921">
        <v>15</v>
      </c>
      <c r="E1921" s="68">
        <f t="shared" si="88"/>
        <v>15208</v>
      </c>
      <c r="F1921" s="69">
        <f t="shared" si="89"/>
        <v>10.8628571428571</v>
      </c>
    </row>
    <row r="1922" ht="14" customHeight="1" spans="1:6">
      <c r="A1922" t="s">
        <v>3314</v>
      </c>
      <c r="B1922" s="66">
        <v>227742</v>
      </c>
      <c r="C1922" s="67">
        <f t="shared" ref="C1922:C1985" si="90">B1922/1400</f>
        <v>162.672857142857</v>
      </c>
      <c r="D1922">
        <v>8</v>
      </c>
      <c r="E1922" s="68">
        <f t="shared" ref="E1922:E1985" si="91">B1922/D1922</f>
        <v>28467.75</v>
      </c>
      <c r="F1922" s="69">
        <f t="shared" ref="F1922:F1985" si="92">E1922/1400</f>
        <v>20.3341071428571</v>
      </c>
    </row>
    <row r="1923" ht="14" customHeight="1" spans="1:6">
      <c r="A1923" t="s">
        <v>3315</v>
      </c>
      <c r="B1923" s="66">
        <v>227736</v>
      </c>
      <c r="C1923" s="67">
        <f t="shared" si="90"/>
        <v>162.668571428571</v>
      </c>
      <c r="D1923">
        <v>3</v>
      </c>
      <c r="E1923" s="68">
        <f t="shared" si="91"/>
        <v>75912</v>
      </c>
      <c r="F1923" s="69">
        <f t="shared" si="92"/>
        <v>54.2228571428571</v>
      </c>
    </row>
    <row r="1924" ht="14" customHeight="1" spans="1:6">
      <c r="A1924" t="s">
        <v>3316</v>
      </c>
      <c r="B1924" s="66">
        <v>227494</v>
      </c>
      <c r="C1924" s="67">
        <f t="shared" si="90"/>
        <v>162.495714285714</v>
      </c>
      <c r="D1924">
        <v>6</v>
      </c>
      <c r="E1924" s="68">
        <f t="shared" si="91"/>
        <v>37915.6666666667</v>
      </c>
      <c r="F1924" s="69">
        <f t="shared" si="92"/>
        <v>27.082619047619</v>
      </c>
    </row>
    <row r="1925" ht="14" customHeight="1" spans="1:6">
      <c r="A1925" t="s">
        <v>3317</v>
      </c>
      <c r="B1925" s="66">
        <v>226813</v>
      </c>
      <c r="C1925" s="67">
        <f t="shared" si="90"/>
        <v>162.009285714286</v>
      </c>
      <c r="D1925">
        <v>6</v>
      </c>
      <c r="E1925" s="68">
        <f t="shared" si="91"/>
        <v>37802.1666666667</v>
      </c>
      <c r="F1925" s="69">
        <f t="shared" si="92"/>
        <v>27.0015476190476</v>
      </c>
    </row>
    <row r="1926" ht="14" customHeight="1" spans="1:6">
      <c r="A1926" t="s">
        <v>3318</v>
      </c>
      <c r="B1926" s="66">
        <v>226680</v>
      </c>
      <c r="C1926" s="67">
        <f t="shared" si="90"/>
        <v>161.914285714286</v>
      </c>
      <c r="D1926">
        <v>11</v>
      </c>
      <c r="E1926" s="68">
        <f t="shared" si="91"/>
        <v>20607.2727272727</v>
      </c>
      <c r="F1926" s="69">
        <f t="shared" si="92"/>
        <v>14.7194805194805</v>
      </c>
    </row>
    <row r="1927" ht="14" customHeight="1" spans="1:6">
      <c r="A1927" t="s">
        <v>3319</v>
      </c>
      <c r="B1927" s="66">
        <v>224879</v>
      </c>
      <c r="C1927" s="67">
        <f t="shared" si="90"/>
        <v>160.627857142857</v>
      </c>
      <c r="D1927">
        <v>15</v>
      </c>
      <c r="E1927" s="68">
        <f t="shared" si="91"/>
        <v>14991.9333333333</v>
      </c>
      <c r="F1927" s="69">
        <f t="shared" si="92"/>
        <v>10.7085238095238</v>
      </c>
    </row>
    <row r="1928" ht="14" customHeight="1" spans="1:6">
      <c r="A1928" t="s">
        <v>3320</v>
      </c>
      <c r="B1928" s="66">
        <v>224869</v>
      </c>
      <c r="C1928" s="67">
        <f t="shared" si="90"/>
        <v>160.620714285714</v>
      </c>
      <c r="D1928">
        <v>5</v>
      </c>
      <c r="E1928" s="68">
        <f t="shared" si="91"/>
        <v>44973.8</v>
      </c>
      <c r="F1928" s="69">
        <f t="shared" si="92"/>
        <v>32.1241428571429</v>
      </c>
    </row>
    <row r="1929" ht="14" customHeight="1" spans="1:6">
      <c r="A1929" t="s">
        <v>3321</v>
      </c>
      <c r="B1929" s="66">
        <v>224296</v>
      </c>
      <c r="C1929" s="67">
        <f t="shared" si="90"/>
        <v>160.211428571429</v>
      </c>
      <c r="D1929">
        <v>6</v>
      </c>
      <c r="E1929" s="68">
        <f t="shared" si="91"/>
        <v>37382.6666666667</v>
      </c>
      <c r="F1929" s="69">
        <f t="shared" si="92"/>
        <v>26.7019047619048</v>
      </c>
    </row>
    <row r="1930" ht="14" customHeight="1" spans="1:6">
      <c r="A1930" t="s">
        <v>3322</v>
      </c>
      <c r="B1930" s="66">
        <v>223868</v>
      </c>
      <c r="C1930" s="67">
        <f t="shared" si="90"/>
        <v>159.905714285714</v>
      </c>
      <c r="D1930">
        <v>6</v>
      </c>
      <c r="E1930" s="68">
        <f t="shared" si="91"/>
        <v>37311.3333333333</v>
      </c>
      <c r="F1930" s="69">
        <f t="shared" si="92"/>
        <v>26.6509523809524</v>
      </c>
    </row>
    <row r="1931" ht="14" customHeight="1" spans="1:6">
      <c r="A1931" t="s">
        <v>3323</v>
      </c>
      <c r="B1931" s="66">
        <v>222962</v>
      </c>
      <c r="C1931" s="67">
        <f t="shared" si="90"/>
        <v>159.258571428571</v>
      </c>
      <c r="D1931">
        <v>10</v>
      </c>
      <c r="E1931" s="68">
        <f t="shared" si="91"/>
        <v>22296.2</v>
      </c>
      <c r="F1931" s="69">
        <f t="shared" si="92"/>
        <v>15.9258571428571</v>
      </c>
    </row>
    <row r="1932" ht="14" customHeight="1" spans="1:6">
      <c r="A1932" t="s">
        <v>3324</v>
      </c>
      <c r="B1932" s="66">
        <v>222962</v>
      </c>
      <c r="C1932" s="67">
        <f t="shared" si="90"/>
        <v>159.258571428571</v>
      </c>
      <c r="D1932">
        <v>7</v>
      </c>
      <c r="E1932" s="68">
        <f t="shared" si="91"/>
        <v>31851.7142857143</v>
      </c>
      <c r="F1932" s="69">
        <f t="shared" si="92"/>
        <v>22.7512244897959</v>
      </c>
    </row>
    <row r="1933" ht="14" customHeight="1" spans="1:6">
      <c r="A1933" t="s">
        <v>3325</v>
      </c>
      <c r="B1933" s="66">
        <v>222134</v>
      </c>
      <c r="C1933" s="67">
        <f t="shared" si="90"/>
        <v>158.667142857143</v>
      </c>
      <c r="D1933">
        <v>14</v>
      </c>
      <c r="E1933" s="68">
        <f t="shared" si="91"/>
        <v>15866.7142857143</v>
      </c>
      <c r="F1933" s="69">
        <f t="shared" si="92"/>
        <v>11.3333673469388</v>
      </c>
    </row>
    <row r="1934" ht="14" customHeight="1" spans="1:6">
      <c r="A1934" t="s">
        <v>3326</v>
      </c>
      <c r="B1934" s="66">
        <v>221075</v>
      </c>
      <c r="C1934" s="67">
        <f t="shared" si="90"/>
        <v>157.910714285714</v>
      </c>
      <c r="D1934">
        <v>9</v>
      </c>
      <c r="E1934" s="68">
        <f t="shared" si="91"/>
        <v>24563.8888888889</v>
      </c>
      <c r="F1934" s="69">
        <f t="shared" si="92"/>
        <v>17.5456349206349</v>
      </c>
    </row>
    <row r="1935" ht="14" customHeight="1" spans="1:6">
      <c r="A1935" t="s">
        <v>3327</v>
      </c>
      <c r="B1935" s="66">
        <v>218638</v>
      </c>
      <c r="C1935" s="67">
        <f t="shared" si="90"/>
        <v>156.17</v>
      </c>
      <c r="D1935">
        <v>6</v>
      </c>
      <c r="E1935" s="68">
        <f t="shared" si="91"/>
        <v>36439.6666666667</v>
      </c>
      <c r="F1935" s="69">
        <f t="shared" si="92"/>
        <v>26.0283333333333</v>
      </c>
    </row>
    <row r="1936" ht="14" customHeight="1" spans="1:6">
      <c r="A1936" t="s">
        <v>3328</v>
      </c>
      <c r="B1936" s="66">
        <v>218590</v>
      </c>
      <c r="C1936" s="67">
        <f t="shared" si="90"/>
        <v>156.135714285714</v>
      </c>
      <c r="D1936">
        <v>7</v>
      </c>
      <c r="E1936" s="68">
        <f t="shared" si="91"/>
        <v>31227.1428571429</v>
      </c>
      <c r="F1936" s="69">
        <f t="shared" si="92"/>
        <v>22.3051020408163</v>
      </c>
    </row>
    <row r="1937" ht="14" customHeight="1" spans="1:6">
      <c r="A1937" t="s">
        <v>3329</v>
      </c>
      <c r="B1937" s="66">
        <v>218535</v>
      </c>
      <c r="C1937" s="67">
        <f t="shared" si="90"/>
        <v>156.096428571429</v>
      </c>
      <c r="D1937">
        <v>6</v>
      </c>
      <c r="E1937" s="68">
        <f t="shared" si="91"/>
        <v>36422.5</v>
      </c>
      <c r="F1937" s="69">
        <f t="shared" si="92"/>
        <v>26.0160714285714</v>
      </c>
    </row>
    <row r="1938" ht="14" customHeight="1" spans="1:6">
      <c r="A1938" t="s">
        <v>3330</v>
      </c>
      <c r="B1938" s="66">
        <v>218047</v>
      </c>
      <c r="C1938" s="67">
        <f t="shared" si="90"/>
        <v>155.747857142857</v>
      </c>
      <c r="D1938">
        <v>21</v>
      </c>
      <c r="E1938" s="68">
        <f t="shared" si="91"/>
        <v>10383.1904761905</v>
      </c>
      <c r="F1938" s="69">
        <f t="shared" si="92"/>
        <v>7.41656462585034</v>
      </c>
    </row>
    <row r="1939" ht="14" customHeight="1" spans="1:6">
      <c r="A1939" t="s">
        <v>3331</v>
      </c>
      <c r="B1939" s="66">
        <v>218043</v>
      </c>
      <c r="C1939" s="67">
        <f t="shared" si="90"/>
        <v>155.745</v>
      </c>
      <c r="D1939">
        <v>13</v>
      </c>
      <c r="E1939" s="68">
        <f t="shared" si="91"/>
        <v>16772.5384615385</v>
      </c>
      <c r="F1939" s="69">
        <f t="shared" si="92"/>
        <v>11.9803846153846</v>
      </c>
    </row>
    <row r="1940" ht="14" customHeight="1" spans="1:6">
      <c r="A1940" t="s">
        <v>3332</v>
      </c>
      <c r="B1940" s="66">
        <v>217226</v>
      </c>
      <c r="C1940" s="67">
        <f t="shared" si="90"/>
        <v>155.161428571429</v>
      </c>
      <c r="D1940">
        <v>8</v>
      </c>
      <c r="E1940" s="68">
        <f t="shared" si="91"/>
        <v>27153.25</v>
      </c>
      <c r="F1940" s="69">
        <f t="shared" si="92"/>
        <v>19.3951785714286</v>
      </c>
    </row>
    <row r="1941" ht="14" customHeight="1" spans="1:6">
      <c r="A1941" t="s">
        <v>3333</v>
      </c>
      <c r="B1941" s="66">
        <v>216758</v>
      </c>
      <c r="C1941" s="67">
        <f t="shared" si="90"/>
        <v>154.827142857143</v>
      </c>
      <c r="D1941">
        <v>19</v>
      </c>
      <c r="E1941" s="68">
        <f t="shared" si="91"/>
        <v>11408.3157894737</v>
      </c>
      <c r="F1941" s="69">
        <f t="shared" si="92"/>
        <v>8.1487969924812</v>
      </c>
    </row>
    <row r="1942" ht="14" customHeight="1" spans="1:6">
      <c r="A1942" t="s">
        <v>3334</v>
      </c>
      <c r="B1942" s="66">
        <v>216694</v>
      </c>
      <c r="C1942" s="67">
        <f t="shared" si="90"/>
        <v>154.781428571429</v>
      </c>
      <c r="D1942">
        <v>14</v>
      </c>
      <c r="E1942" s="68">
        <f t="shared" si="91"/>
        <v>15478.1428571429</v>
      </c>
      <c r="F1942" s="69">
        <f t="shared" si="92"/>
        <v>11.0558163265306</v>
      </c>
    </row>
    <row r="1943" ht="14" customHeight="1" spans="1:6">
      <c r="A1943" t="s">
        <v>3335</v>
      </c>
      <c r="B1943" s="66">
        <v>216601</v>
      </c>
      <c r="C1943" s="67">
        <f t="shared" si="90"/>
        <v>154.715</v>
      </c>
      <c r="D1943">
        <v>9</v>
      </c>
      <c r="E1943" s="68">
        <f t="shared" si="91"/>
        <v>24066.7777777778</v>
      </c>
      <c r="F1943" s="69">
        <f t="shared" si="92"/>
        <v>17.1905555555556</v>
      </c>
    </row>
    <row r="1944" ht="14" customHeight="1" spans="1:6">
      <c r="A1944" t="s">
        <v>3336</v>
      </c>
      <c r="B1944" s="66">
        <v>216323</v>
      </c>
      <c r="C1944" s="67">
        <f t="shared" si="90"/>
        <v>154.516428571429</v>
      </c>
      <c r="D1944">
        <v>9</v>
      </c>
      <c r="E1944" s="68">
        <f t="shared" si="91"/>
        <v>24035.8888888889</v>
      </c>
      <c r="F1944" s="69">
        <f t="shared" si="92"/>
        <v>17.1684920634921</v>
      </c>
    </row>
    <row r="1945" ht="14" customHeight="1" spans="1:6">
      <c r="A1945" t="s">
        <v>3337</v>
      </c>
      <c r="B1945" s="66">
        <v>216164</v>
      </c>
      <c r="C1945" s="67">
        <f t="shared" si="90"/>
        <v>154.402857142857</v>
      </c>
      <c r="D1945">
        <v>8</v>
      </c>
      <c r="E1945" s="68">
        <f t="shared" si="91"/>
        <v>27020.5</v>
      </c>
      <c r="F1945" s="69">
        <f t="shared" si="92"/>
        <v>19.3003571428571</v>
      </c>
    </row>
    <row r="1946" ht="14" customHeight="1" spans="1:6">
      <c r="A1946" t="s">
        <v>3338</v>
      </c>
      <c r="B1946" s="66">
        <v>214502</v>
      </c>
      <c r="C1946" s="67">
        <f t="shared" si="90"/>
        <v>153.215714285714</v>
      </c>
      <c r="D1946">
        <v>7</v>
      </c>
      <c r="E1946" s="68">
        <f t="shared" si="91"/>
        <v>30643.1428571429</v>
      </c>
      <c r="F1946" s="69">
        <f t="shared" si="92"/>
        <v>21.8879591836735</v>
      </c>
    </row>
    <row r="1947" ht="14" customHeight="1" spans="1:6">
      <c r="A1947" t="s">
        <v>3339</v>
      </c>
      <c r="B1947" s="66">
        <v>213584</v>
      </c>
      <c r="C1947" s="67">
        <f t="shared" si="90"/>
        <v>152.56</v>
      </c>
      <c r="D1947">
        <v>6</v>
      </c>
      <c r="E1947" s="68">
        <f t="shared" si="91"/>
        <v>35597.3333333333</v>
      </c>
      <c r="F1947" s="69">
        <f t="shared" si="92"/>
        <v>25.4266666666667</v>
      </c>
    </row>
    <row r="1948" ht="14" customHeight="1" spans="1:6">
      <c r="A1948" t="s">
        <v>3340</v>
      </c>
      <c r="B1948" s="66">
        <v>213266</v>
      </c>
      <c r="C1948" s="67">
        <f t="shared" si="90"/>
        <v>152.332857142857</v>
      </c>
      <c r="D1948">
        <v>9</v>
      </c>
      <c r="E1948" s="68">
        <f t="shared" si="91"/>
        <v>23696.2222222222</v>
      </c>
      <c r="F1948" s="69">
        <f t="shared" si="92"/>
        <v>16.925873015873</v>
      </c>
    </row>
    <row r="1949" ht="14" customHeight="1" spans="1:6">
      <c r="A1949" t="s">
        <v>3341</v>
      </c>
      <c r="B1949" s="66">
        <v>212616</v>
      </c>
      <c r="C1949" s="67">
        <f t="shared" si="90"/>
        <v>151.868571428571</v>
      </c>
      <c r="D1949">
        <v>10</v>
      </c>
      <c r="E1949" s="68">
        <f t="shared" si="91"/>
        <v>21261.6</v>
      </c>
      <c r="F1949" s="69">
        <f t="shared" si="92"/>
        <v>15.1868571428571</v>
      </c>
    </row>
    <row r="1950" ht="14" customHeight="1" spans="1:6">
      <c r="A1950" t="s">
        <v>3342</v>
      </c>
      <c r="B1950" s="66">
        <v>212478</v>
      </c>
      <c r="C1950" s="67">
        <f t="shared" si="90"/>
        <v>151.77</v>
      </c>
      <c r="D1950">
        <v>7</v>
      </c>
      <c r="E1950" s="68">
        <f t="shared" si="91"/>
        <v>30354</v>
      </c>
      <c r="F1950" s="69">
        <f t="shared" si="92"/>
        <v>21.6814285714286</v>
      </c>
    </row>
    <row r="1951" ht="14" customHeight="1" spans="1:6">
      <c r="A1951" t="s">
        <v>3343</v>
      </c>
      <c r="B1951" s="66">
        <v>211704</v>
      </c>
      <c r="C1951" s="67">
        <f t="shared" si="90"/>
        <v>151.217142857143</v>
      </c>
      <c r="D1951">
        <v>9</v>
      </c>
      <c r="E1951" s="68">
        <f t="shared" si="91"/>
        <v>23522.6666666667</v>
      </c>
      <c r="F1951" s="69">
        <f t="shared" si="92"/>
        <v>16.8019047619048</v>
      </c>
    </row>
    <row r="1952" ht="14" customHeight="1" spans="1:6">
      <c r="A1952" t="s">
        <v>3344</v>
      </c>
      <c r="B1952" s="66">
        <v>211690</v>
      </c>
      <c r="C1952" s="67">
        <f t="shared" si="90"/>
        <v>151.207142857143</v>
      </c>
      <c r="D1952">
        <v>7</v>
      </c>
      <c r="E1952" s="68">
        <f t="shared" si="91"/>
        <v>30241.4285714286</v>
      </c>
      <c r="F1952" s="69">
        <f t="shared" si="92"/>
        <v>21.6010204081633</v>
      </c>
    </row>
    <row r="1953" ht="14" customHeight="1" spans="1:6">
      <c r="A1953" t="s">
        <v>3345</v>
      </c>
      <c r="B1953" s="66">
        <v>211527</v>
      </c>
      <c r="C1953" s="67">
        <f t="shared" si="90"/>
        <v>151.090714285714</v>
      </c>
      <c r="D1953">
        <v>8</v>
      </c>
      <c r="E1953" s="68">
        <f t="shared" si="91"/>
        <v>26440.875</v>
      </c>
      <c r="F1953" s="69">
        <f t="shared" si="92"/>
        <v>18.8863392857143</v>
      </c>
    </row>
    <row r="1954" ht="14" customHeight="1" spans="1:6">
      <c r="A1954" t="s">
        <v>3346</v>
      </c>
      <c r="B1954" s="66">
        <v>211136</v>
      </c>
      <c r="C1954" s="67">
        <f t="shared" si="90"/>
        <v>150.811428571429</v>
      </c>
      <c r="D1954">
        <v>10</v>
      </c>
      <c r="E1954" s="68">
        <f t="shared" si="91"/>
        <v>21113.6</v>
      </c>
      <c r="F1954" s="69">
        <f t="shared" si="92"/>
        <v>15.0811428571429</v>
      </c>
    </row>
    <row r="1955" ht="14" customHeight="1" spans="1:6">
      <c r="A1955" t="s">
        <v>3347</v>
      </c>
      <c r="B1955" s="66">
        <v>211066</v>
      </c>
      <c r="C1955" s="67">
        <f t="shared" si="90"/>
        <v>150.761428571429</v>
      </c>
      <c r="D1955">
        <v>9</v>
      </c>
      <c r="E1955" s="68">
        <f t="shared" si="91"/>
        <v>23451.7777777778</v>
      </c>
      <c r="F1955" s="69">
        <f t="shared" si="92"/>
        <v>16.7512698412698</v>
      </c>
    </row>
    <row r="1956" ht="14" customHeight="1" spans="1:6">
      <c r="A1956" t="s">
        <v>3348</v>
      </c>
      <c r="B1956" s="66">
        <v>209996</v>
      </c>
      <c r="C1956" s="67">
        <f t="shared" si="90"/>
        <v>149.997142857143</v>
      </c>
      <c r="D1956">
        <v>5</v>
      </c>
      <c r="E1956" s="68">
        <f t="shared" si="91"/>
        <v>41999.2</v>
      </c>
      <c r="F1956" s="69">
        <f t="shared" si="92"/>
        <v>29.9994285714286</v>
      </c>
    </row>
    <row r="1957" ht="14" customHeight="1" spans="1:6">
      <c r="A1957" t="s">
        <v>3349</v>
      </c>
      <c r="B1957" s="66">
        <v>209905</v>
      </c>
      <c r="C1957" s="67">
        <f t="shared" si="90"/>
        <v>149.932142857143</v>
      </c>
      <c r="D1957">
        <v>13</v>
      </c>
      <c r="E1957" s="68">
        <f t="shared" si="91"/>
        <v>16146.5384615385</v>
      </c>
      <c r="F1957" s="69">
        <f t="shared" si="92"/>
        <v>11.5332417582418</v>
      </c>
    </row>
    <row r="1958" ht="14" customHeight="1" spans="1:6">
      <c r="A1958" t="s">
        <v>3350</v>
      </c>
      <c r="B1958" s="66">
        <v>209729</v>
      </c>
      <c r="C1958" s="67">
        <f t="shared" si="90"/>
        <v>149.806428571429</v>
      </c>
      <c r="D1958">
        <v>7</v>
      </c>
      <c r="E1958" s="68">
        <f t="shared" si="91"/>
        <v>29961.2857142857</v>
      </c>
      <c r="F1958" s="69">
        <f t="shared" si="92"/>
        <v>21.4009183673469</v>
      </c>
    </row>
    <row r="1959" ht="14" customHeight="1" spans="1:6">
      <c r="A1959" t="s">
        <v>3351</v>
      </c>
      <c r="B1959" s="66">
        <v>209420</v>
      </c>
      <c r="C1959" s="67">
        <f t="shared" si="90"/>
        <v>149.585714285714</v>
      </c>
      <c r="D1959">
        <v>10</v>
      </c>
      <c r="E1959" s="68">
        <f t="shared" si="91"/>
        <v>20942</v>
      </c>
      <c r="F1959" s="69">
        <f t="shared" si="92"/>
        <v>14.9585714285714</v>
      </c>
    </row>
    <row r="1960" ht="14" customHeight="1" spans="1:6">
      <c r="A1960" t="s">
        <v>3352</v>
      </c>
      <c r="B1960" s="66">
        <v>208901</v>
      </c>
      <c r="C1960" s="67">
        <f t="shared" si="90"/>
        <v>149.215</v>
      </c>
      <c r="D1960">
        <v>12</v>
      </c>
      <c r="E1960" s="68">
        <f t="shared" si="91"/>
        <v>17408.4166666667</v>
      </c>
      <c r="F1960" s="69">
        <f t="shared" si="92"/>
        <v>12.4345833333333</v>
      </c>
    </row>
    <row r="1961" ht="14" customHeight="1" spans="1:6">
      <c r="A1961" t="s">
        <v>3353</v>
      </c>
      <c r="B1961" s="66">
        <v>208694</v>
      </c>
      <c r="C1961" s="67">
        <f t="shared" si="90"/>
        <v>149.067142857143</v>
      </c>
      <c r="D1961">
        <v>15</v>
      </c>
      <c r="E1961" s="68">
        <f t="shared" si="91"/>
        <v>13912.9333333333</v>
      </c>
      <c r="F1961" s="69">
        <f t="shared" si="92"/>
        <v>9.93780952380952</v>
      </c>
    </row>
    <row r="1962" ht="14" customHeight="1" spans="1:6">
      <c r="A1962" t="s">
        <v>3354</v>
      </c>
      <c r="B1962" s="66">
        <v>208366</v>
      </c>
      <c r="C1962" s="67">
        <f t="shared" si="90"/>
        <v>148.832857142857</v>
      </c>
      <c r="D1962">
        <v>12</v>
      </c>
      <c r="E1962" s="68">
        <f t="shared" si="91"/>
        <v>17363.8333333333</v>
      </c>
      <c r="F1962" s="69">
        <f t="shared" si="92"/>
        <v>12.4027380952381</v>
      </c>
    </row>
    <row r="1963" ht="14" customHeight="1" spans="1:6">
      <c r="A1963" t="s">
        <v>3355</v>
      </c>
      <c r="B1963" s="66">
        <v>207412</v>
      </c>
      <c r="C1963" s="67">
        <f t="shared" si="90"/>
        <v>148.151428571429</v>
      </c>
      <c r="D1963">
        <v>12</v>
      </c>
      <c r="E1963" s="68">
        <f t="shared" si="91"/>
        <v>17284.3333333333</v>
      </c>
      <c r="F1963" s="69">
        <f t="shared" si="92"/>
        <v>12.3459523809524</v>
      </c>
    </row>
    <row r="1964" ht="14" customHeight="1" spans="1:6">
      <c r="A1964" t="s">
        <v>3356</v>
      </c>
      <c r="B1964" s="66">
        <v>206961</v>
      </c>
      <c r="C1964" s="67">
        <f t="shared" si="90"/>
        <v>147.829285714286</v>
      </c>
      <c r="D1964">
        <v>9</v>
      </c>
      <c r="E1964" s="68">
        <f t="shared" si="91"/>
        <v>22995.6666666667</v>
      </c>
      <c r="F1964" s="69">
        <f t="shared" si="92"/>
        <v>16.4254761904762</v>
      </c>
    </row>
    <row r="1965" ht="14" customHeight="1" spans="1:6">
      <c r="A1965" t="s">
        <v>3357</v>
      </c>
      <c r="B1965" s="66">
        <v>205648</v>
      </c>
      <c r="C1965" s="67">
        <f t="shared" si="90"/>
        <v>146.891428571429</v>
      </c>
      <c r="D1965">
        <v>7</v>
      </c>
      <c r="E1965" s="68">
        <f t="shared" si="91"/>
        <v>29378.2857142857</v>
      </c>
      <c r="F1965" s="69">
        <f t="shared" si="92"/>
        <v>20.9844897959184</v>
      </c>
    </row>
    <row r="1966" ht="14" customHeight="1" spans="1:6">
      <c r="A1966" t="s">
        <v>3358</v>
      </c>
      <c r="B1966" s="66">
        <v>205404</v>
      </c>
      <c r="C1966" s="67">
        <f t="shared" si="90"/>
        <v>146.717142857143</v>
      </c>
      <c r="D1966">
        <v>10</v>
      </c>
      <c r="E1966" s="68">
        <f t="shared" si="91"/>
        <v>20540.4</v>
      </c>
      <c r="F1966" s="69">
        <f t="shared" si="92"/>
        <v>14.6717142857143</v>
      </c>
    </row>
    <row r="1967" ht="14" customHeight="1" spans="1:6">
      <c r="A1967" t="s">
        <v>3359</v>
      </c>
      <c r="B1967" s="66">
        <v>205306</v>
      </c>
      <c r="C1967" s="67">
        <f t="shared" si="90"/>
        <v>146.647142857143</v>
      </c>
      <c r="D1967">
        <v>5</v>
      </c>
      <c r="E1967" s="68">
        <f t="shared" si="91"/>
        <v>41061.2</v>
      </c>
      <c r="F1967" s="69">
        <f t="shared" si="92"/>
        <v>29.3294285714286</v>
      </c>
    </row>
    <row r="1968" ht="14" customHeight="1" spans="1:6">
      <c r="A1968" t="s">
        <v>3360</v>
      </c>
      <c r="B1968" s="66">
        <v>204866</v>
      </c>
      <c r="C1968" s="67">
        <f t="shared" si="90"/>
        <v>146.332857142857</v>
      </c>
      <c r="D1968">
        <v>4</v>
      </c>
      <c r="E1968" s="68">
        <f t="shared" si="91"/>
        <v>51216.5</v>
      </c>
      <c r="F1968" s="69">
        <f t="shared" si="92"/>
        <v>36.5832142857143</v>
      </c>
    </row>
    <row r="1969" ht="14" customHeight="1" spans="1:6">
      <c r="A1969" t="s">
        <v>3361</v>
      </c>
      <c r="B1969" s="66">
        <v>203850</v>
      </c>
      <c r="C1969" s="67">
        <f t="shared" si="90"/>
        <v>145.607142857143</v>
      </c>
      <c r="D1969">
        <v>9</v>
      </c>
      <c r="E1969" s="68">
        <f t="shared" si="91"/>
        <v>22650</v>
      </c>
      <c r="F1969" s="69">
        <f t="shared" si="92"/>
        <v>16.1785714285714</v>
      </c>
    </row>
    <row r="1970" ht="14" customHeight="1" spans="1:6">
      <c r="A1970" t="s">
        <v>3362</v>
      </c>
      <c r="B1970" s="66">
        <v>203768</v>
      </c>
      <c r="C1970" s="67">
        <f t="shared" si="90"/>
        <v>145.548571428571</v>
      </c>
      <c r="D1970">
        <v>9</v>
      </c>
      <c r="E1970" s="68">
        <f t="shared" si="91"/>
        <v>22640.8888888889</v>
      </c>
      <c r="F1970" s="69">
        <f t="shared" si="92"/>
        <v>16.1720634920635</v>
      </c>
    </row>
    <row r="1971" ht="14" customHeight="1" spans="1:6">
      <c r="A1971" t="s">
        <v>3363</v>
      </c>
      <c r="B1971" s="66">
        <v>203755</v>
      </c>
      <c r="C1971" s="67">
        <f t="shared" si="90"/>
        <v>145.539285714286</v>
      </c>
      <c r="D1971">
        <v>7</v>
      </c>
      <c r="E1971" s="68">
        <f t="shared" si="91"/>
        <v>29107.8571428571</v>
      </c>
      <c r="F1971" s="69">
        <f t="shared" si="92"/>
        <v>20.7913265306122</v>
      </c>
    </row>
    <row r="1972" ht="14" customHeight="1" spans="1:6">
      <c r="A1972" t="s">
        <v>3364</v>
      </c>
      <c r="B1972" s="66">
        <v>202874</v>
      </c>
      <c r="C1972" s="67">
        <f t="shared" si="90"/>
        <v>144.91</v>
      </c>
      <c r="D1972">
        <v>10</v>
      </c>
      <c r="E1972" s="68">
        <f t="shared" si="91"/>
        <v>20287.4</v>
      </c>
      <c r="F1972" s="69">
        <f t="shared" si="92"/>
        <v>14.491</v>
      </c>
    </row>
    <row r="1973" ht="14" customHeight="1" spans="1:6">
      <c r="A1973" t="s">
        <v>3365</v>
      </c>
      <c r="B1973" s="66">
        <v>202646</v>
      </c>
      <c r="C1973" s="67">
        <f t="shared" si="90"/>
        <v>144.747142857143</v>
      </c>
      <c r="D1973">
        <v>8</v>
      </c>
      <c r="E1973" s="68">
        <f t="shared" si="91"/>
        <v>25330.75</v>
      </c>
      <c r="F1973" s="69">
        <f t="shared" si="92"/>
        <v>18.0933928571429</v>
      </c>
    </row>
    <row r="1974" ht="14" customHeight="1" spans="1:6">
      <c r="A1974" t="s">
        <v>3366</v>
      </c>
      <c r="B1974" s="66">
        <v>202555</v>
      </c>
      <c r="C1974" s="67">
        <f t="shared" si="90"/>
        <v>144.682142857143</v>
      </c>
      <c r="D1974">
        <v>12</v>
      </c>
      <c r="E1974" s="68">
        <f t="shared" si="91"/>
        <v>16879.5833333333</v>
      </c>
      <c r="F1974" s="69">
        <f t="shared" si="92"/>
        <v>12.0568452380952</v>
      </c>
    </row>
    <row r="1975" ht="14" customHeight="1" spans="1:6">
      <c r="A1975" t="s">
        <v>3367</v>
      </c>
      <c r="B1975" s="66">
        <v>201762</v>
      </c>
      <c r="C1975" s="67">
        <f t="shared" si="90"/>
        <v>144.115714285714</v>
      </c>
      <c r="D1975">
        <v>6</v>
      </c>
      <c r="E1975" s="68">
        <f t="shared" si="91"/>
        <v>33627</v>
      </c>
      <c r="F1975" s="69">
        <f t="shared" si="92"/>
        <v>24.0192857142857</v>
      </c>
    </row>
    <row r="1976" ht="14" customHeight="1" spans="1:6">
      <c r="A1976" t="s">
        <v>3368</v>
      </c>
      <c r="B1976" s="66">
        <v>201476</v>
      </c>
      <c r="C1976" s="67">
        <f t="shared" si="90"/>
        <v>143.911428571429</v>
      </c>
      <c r="D1976">
        <v>3</v>
      </c>
      <c r="E1976" s="68">
        <f t="shared" si="91"/>
        <v>67158.6666666667</v>
      </c>
      <c r="F1976" s="69">
        <f t="shared" si="92"/>
        <v>47.9704761904762</v>
      </c>
    </row>
    <row r="1977" ht="14" customHeight="1" spans="1:6">
      <c r="A1977" t="s">
        <v>3369</v>
      </c>
      <c r="B1977" s="66">
        <v>199751</v>
      </c>
      <c r="C1977" s="67">
        <f t="shared" si="90"/>
        <v>142.679285714286</v>
      </c>
      <c r="D1977">
        <v>7</v>
      </c>
      <c r="E1977" s="68">
        <f t="shared" si="91"/>
        <v>28535.8571428571</v>
      </c>
      <c r="F1977" s="69">
        <f t="shared" si="92"/>
        <v>20.3827551020408</v>
      </c>
    </row>
    <row r="1978" ht="14" customHeight="1" spans="1:6">
      <c r="A1978" t="s">
        <v>3370</v>
      </c>
      <c r="B1978" s="66">
        <v>198866</v>
      </c>
      <c r="C1978" s="67">
        <f t="shared" si="90"/>
        <v>142.047142857143</v>
      </c>
      <c r="D1978">
        <v>13</v>
      </c>
      <c r="E1978" s="68">
        <f t="shared" si="91"/>
        <v>15297.3846153846</v>
      </c>
      <c r="F1978" s="69">
        <f t="shared" si="92"/>
        <v>10.9267032967033</v>
      </c>
    </row>
    <row r="1979" ht="14" customHeight="1" spans="1:6">
      <c r="A1979" t="s">
        <v>3371</v>
      </c>
      <c r="B1979" s="66">
        <v>198666</v>
      </c>
      <c r="C1979" s="67">
        <f t="shared" si="90"/>
        <v>141.904285714286</v>
      </c>
      <c r="D1979">
        <v>8</v>
      </c>
      <c r="E1979" s="68">
        <f t="shared" si="91"/>
        <v>24833.25</v>
      </c>
      <c r="F1979" s="69">
        <f t="shared" si="92"/>
        <v>17.7380357142857</v>
      </c>
    </row>
    <row r="1980" ht="14" customHeight="1" spans="1:6">
      <c r="A1980" t="s">
        <v>3372</v>
      </c>
      <c r="B1980" s="66">
        <v>198554</v>
      </c>
      <c r="C1980" s="67">
        <f t="shared" si="90"/>
        <v>141.824285714286</v>
      </c>
      <c r="D1980">
        <v>6</v>
      </c>
      <c r="E1980" s="68">
        <f t="shared" si="91"/>
        <v>33092.3333333333</v>
      </c>
      <c r="F1980" s="69">
        <f t="shared" si="92"/>
        <v>23.637380952381</v>
      </c>
    </row>
    <row r="1981" ht="14" customHeight="1" spans="1:6">
      <c r="A1981" t="s">
        <v>3373</v>
      </c>
      <c r="B1981" s="66">
        <v>198136</v>
      </c>
      <c r="C1981" s="67">
        <f t="shared" si="90"/>
        <v>141.525714285714</v>
      </c>
      <c r="D1981">
        <v>5</v>
      </c>
      <c r="E1981" s="68">
        <f t="shared" si="91"/>
        <v>39627.2</v>
      </c>
      <c r="F1981" s="69">
        <f t="shared" si="92"/>
        <v>28.3051428571429</v>
      </c>
    </row>
    <row r="1982" ht="14" customHeight="1" spans="1:6">
      <c r="A1982" t="s">
        <v>3374</v>
      </c>
      <c r="B1982" s="66">
        <v>194954</v>
      </c>
      <c r="C1982" s="67">
        <f t="shared" si="90"/>
        <v>139.252857142857</v>
      </c>
      <c r="D1982">
        <v>4</v>
      </c>
      <c r="E1982" s="68">
        <f t="shared" si="91"/>
        <v>48738.5</v>
      </c>
      <c r="F1982" s="69">
        <f t="shared" si="92"/>
        <v>34.8132142857143</v>
      </c>
    </row>
    <row r="1983" ht="14" customHeight="1" spans="1:6">
      <c r="A1983" t="s">
        <v>3375</v>
      </c>
      <c r="B1983" s="66">
        <v>194834</v>
      </c>
      <c r="C1983" s="67">
        <f t="shared" si="90"/>
        <v>139.167142857143</v>
      </c>
      <c r="D1983">
        <v>6</v>
      </c>
      <c r="E1983" s="68">
        <f t="shared" si="91"/>
        <v>32472.3333333333</v>
      </c>
      <c r="F1983" s="69">
        <f t="shared" si="92"/>
        <v>23.1945238095238</v>
      </c>
    </row>
    <row r="1984" ht="14" customHeight="1" spans="1:6">
      <c r="A1984" t="s">
        <v>3376</v>
      </c>
      <c r="B1984" s="66">
        <v>194683</v>
      </c>
      <c r="C1984" s="67">
        <f t="shared" si="90"/>
        <v>139.059285714286</v>
      </c>
      <c r="D1984">
        <v>5</v>
      </c>
      <c r="E1984" s="68">
        <f t="shared" si="91"/>
        <v>38936.6</v>
      </c>
      <c r="F1984" s="69">
        <f t="shared" si="92"/>
        <v>27.8118571428571</v>
      </c>
    </row>
    <row r="1985" ht="14" customHeight="1" spans="1:6">
      <c r="A1985" t="s">
        <v>3377</v>
      </c>
      <c r="B1985" s="66">
        <v>193678</v>
      </c>
      <c r="C1985" s="67">
        <f t="shared" si="90"/>
        <v>138.341428571429</v>
      </c>
      <c r="D1985">
        <v>10</v>
      </c>
      <c r="E1985" s="68">
        <f t="shared" si="91"/>
        <v>19367.8</v>
      </c>
      <c r="F1985" s="69">
        <f t="shared" si="92"/>
        <v>13.8341428571429</v>
      </c>
    </row>
    <row r="1986" ht="14" customHeight="1" spans="1:6">
      <c r="A1986" t="s">
        <v>3378</v>
      </c>
      <c r="B1986" s="66">
        <v>193657</v>
      </c>
      <c r="C1986" s="67">
        <f t="shared" ref="C1986:C2049" si="93">B1986/1400</f>
        <v>138.326428571429</v>
      </c>
      <c r="D1986">
        <v>12</v>
      </c>
      <c r="E1986" s="68">
        <f t="shared" ref="E1986:E2049" si="94">B1986/D1986</f>
        <v>16138.0833333333</v>
      </c>
      <c r="F1986" s="69">
        <f t="shared" ref="F1986:F2049" si="95">E1986/1400</f>
        <v>11.5272023809524</v>
      </c>
    </row>
    <row r="1987" ht="14" customHeight="1" spans="1:6">
      <c r="A1987" t="s">
        <v>3379</v>
      </c>
      <c r="B1987" s="66">
        <v>193064</v>
      </c>
      <c r="C1987" s="67">
        <f t="shared" si="93"/>
        <v>137.902857142857</v>
      </c>
      <c r="D1987">
        <v>11</v>
      </c>
      <c r="E1987" s="68">
        <f t="shared" si="94"/>
        <v>17551.2727272727</v>
      </c>
      <c r="F1987" s="69">
        <f t="shared" si="95"/>
        <v>12.5366233766234</v>
      </c>
    </row>
    <row r="1988" ht="14" customHeight="1" spans="1:6">
      <c r="A1988" t="s">
        <v>3380</v>
      </c>
      <c r="B1988" s="66">
        <v>192484</v>
      </c>
      <c r="C1988" s="67">
        <f t="shared" si="93"/>
        <v>137.488571428571</v>
      </c>
      <c r="D1988">
        <v>5</v>
      </c>
      <c r="E1988" s="68">
        <f t="shared" si="94"/>
        <v>38496.8</v>
      </c>
      <c r="F1988" s="69">
        <f t="shared" si="95"/>
        <v>27.4977142857143</v>
      </c>
    </row>
    <row r="1989" ht="14" customHeight="1" spans="1:6">
      <c r="A1989" t="s">
        <v>3381</v>
      </c>
      <c r="B1989" s="66">
        <v>192222</v>
      </c>
      <c r="C1989" s="67">
        <f t="shared" si="93"/>
        <v>137.301428571429</v>
      </c>
      <c r="D1989">
        <v>12</v>
      </c>
      <c r="E1989" s="68">
        <f t="shared" si="94"/>
        <v>16018.5</v>
      </c>
      <c r="F1989" s="69">
        <f t="shared" si="95"/>
        <v>11.4417857142857</v>
      </c>
    </row>
    <row r="1990" ht="14" customHeight="1" spans="1:6">
      <c r="A1990" t="s">
        <v>3382</v>
      </c>
      <c r="B1990" s="66">
        <v>192166</v>
      </c>
      <c r="C1990" s="67">
        <f t="shared" si="93"/>
        <v>137.261428571429</v>
      </c>
      <c r="D1990">
        <v>9</v>
      </c>
      <c r="E1990" s="68">
        <f t="shared" si="94"/>
        <v>21351.7777777778</v>
      </c>
      <c r="F1990" s="69">
        <f t="shared" si="95"/>
        <v>15.2512698412698</v>
      </c>
    </row>
    <row r="1991" ht="14" customHeight="1" spans="1:6">
      <c r="A1991" t="s">
        <v>3383</v>
      </c>
      <c r="B1991" s="66">
        <v>190764</v>
      </c>
      <c r="C1991" s="67">
        <f t="shared" si="93"/>
        <v>136.26</v>
      </c>
      <c r="D1991">
        <v>10</v>
      </c>
      <c r="E1991" s="68">
        <f t="shared" si="94"/>
        <v>19076.4</v>
      </c>
      <c r="F1991" s="69">
        <f t="shared" si="95"/>
        <v>13.626</v>
      </c>
    </row>
    <row r="1992" ht="14" customHeight="1" spans="1:6">
      <c r="A1992" t="s">
        <v>3384</v>
      </c>
      <c r="B1992" s="66">
        <v>189720</v>
      </c>
      <c r="C1992" s="67">
        <f t="shared" si="93"/>
        <v>135.514285714286</v>
      </c>
      <c r="D1992">
        <v>6</v>
      </c>
      <c r="E1992" s="68">
        <f t="shared" si="94"/>
        <v>31620</v>
      </c>
      <c r="F1992" s="69">
        <f t="shared" si="95"/>
        <v>22.5857142857143</v>
      </c>
    </row>
    <row r="1993" ht="14" customHeight="1" spans="1:6">
      <c r="A1993" t="s">
        <v>3385</v>
      </c>
      <c r="B1993" s="66">
        <v>189664</v>
      </c>
      <c r="C1993" s="67">
        <f t="shared" si="93"/>
        <v>135.474285714286</v>
      </c>
      <c r="D1993">
        <v>11</v>
      </c>
      <c r="E1993" s="68">
        <f t="shared" si="94"/>
        <v>17242.1818181818</v>
      </c>
      <c r="F1993" s="69">
        <f t="shared" si="95"/>
        <v>12.3158441558442</v>
      </c>
    </row>
    <row r="1994" ht="14" customHeight="1" spans="1:6">
      <c r="A1994" t="s">
        <v>3386</v>
      </c>
      <c r="B1994" s="66">
        <v>189062</v>
      </c>
      <c r="C1994" s="67">
        <f t="shared" si="93"/>
        <v>135.044285714286</v>
      </c>
      <c r="D1994">
        <v>7</v>
      </c>
      <c r="E1994" s="68">
        <f t="shared" si="94"/>
        <v>27008.8571428571</v>
      </c>
      <c r="F1994" s="69">
        <f t="shared" si="95"/>
        <v>19.2920408163265</v>
      </c>
    </row>
    <row r="1995" ht="14" customHeight="1" spans="1:6">
      <c r="A1995" t="s">
        <v>3387</v>
      </c>
      <c r="B1995" s="66">
        <v>187753</v>
      </c>
      <c r="C1995" s="67">
        <f t="shared" si="93"/>
        <v>134.109285714286</v>
      </c>
      <c r="D1995">
        <v>10</v>
      </c>
      <c r="E1995" s="68">
        <f t="shared" si="94"/>
        <v>18775.3</v>
      </c>
      <c r="F1995" s="69">
        <f t="shared" si="95"/>
        <v>13.4109285714286</v>
      </c>
    </row>
    <row r="1996" ht="14" customHeight="1" spans="1:6">
      <c r="A1996" t="s">
        <v>3388</v>
      </c>
      <c r="B1996" s="66">
        <v>187030</v>
      </c>
      <c r="C1996" s="67">
        <f t="shared" si="93"/>
        <v>133.592857142857</v>
      </c>
      <c r="D1996">
        <v>10</v>
      </c>
      <c r="E1996" s="68">
        <f t="shared" si="94"/>
        <v>18703</v>
      </c>
      <c r="F1996" s="69">
        <f t="shared" si="95"/>
        <v>13.3592857142857</v>
      </c>
    </row>
    <row r="1997" ht="14" customHeight="1" spans="1:6">
      <c r="A1997" t="s">
        <v>3389</v>
      </c>
      <c r="B1997" s="66">
        <v>185542</v>
      </c>
      <c r="C1997" s="67">
        <f t="shared" si="93"/>
        <v>132.53</v>
      </c>
      <c r="D1997">
        <v>9</v>
      </c>
      <c r="E1997" s="68">
        <f t="shared" si="94"/>
        <v>20615.7777777778</v>
      </c>
      <c r="F1997" s="69">
        <f t="shared" si="95"/>
        <v>14.7255555555556</v>
      </c>
    </row>
    <row r="1998" ht="14" customHeight="1" spans="1:6">
      <c r="A1998" t="s">
        <v>3390</v>
      </c>
      <c r="B1998" s="66">
        <v>185398</v>
      </c>
      <c r="C1998" s="67">
        <f t="shared" si="93"/>
        <v>132.427142857143</v>
      </c>
      <c r="D1998">
        <v>6</v>
      </c>
      <c r="E1998" s="68">
        <f t="shared" si="94"/>
        <v>30899.6666666667</v>
      </c>
      <c r="F1998" s="69">
        <f t="shared" si="95"/>
        <v>22.0711904761905</v>
      </c>
    </row>
    <row r="1999" ht="14" customHeight="1" spans="1:6">
      <c r="A1999" t="s">
        <v>3391</v>
      </c>
      <c r="B1999" s="66">
        <v>185015</v>
      </c>
      <c r="C1999" s="67">
        <f t="shared" si="93"/>
        <v>132.153571428571</v>
      </c>
      <c r="D1999">
        <v>5</v>
      </c>
      <c r="E1999" s="68">
        <f t="shared" si="94"/>
        <v>37003</v>
      </c>
      <c r="F1999" s="69">
        <f t="shared" si="95"/>
        <v>26.4307142857143</v>
      </c>
    </row>
    <row r="2000" ht="14" customHeight="1" spans="1:6">
      <c r="A2000" t="s">
        <v>3392</v>
      </c>
      <c r="B2000" s="66">
        <v>184395</v>
      </c>
      <c r="C2000" s="67">
        <f t="shared" si="93"/>
        <v>131.710714285714</v>
      </c>
      <c r="D2000">
        <v>9</v>
      </c>
      <c r="E2000" s="68">
        <f t="shared" si="94"/>
        <v>20488.3333333333</v>
      </c>
      <c r="F2000" s="69">
        <f t="shared" si="95"/>
        <v>14.6345238095238</v>
      </c>
    </row>
    <row r="2001" ht="14" customHeight="1" spans="1:6">
      <c r="A2001" t="s">
        <v>3393</v>
      </c>
      <c r="B2001" s="66">
        <v>184285</v>
      </c>
      <c r="C2001" s="67">
        <f t="shared" si="93"/>
        <v>131.632142857143</v>
      </c>
      <c r="D2001">
        <v>9</v>
      </c>
      <c r="E2001" s="68">
        <f t="shared" si="94"/>
        <v>20476.1111111111</v>
      </c>
      <c r="F2001" s="69">
        <f t="shared" si="95"/>
        <v>14.6257936507936</v>
      </c>
    </row>
    <row r="2002" ht="14" customHeight="1" spans="1:6">
      <c r="A2002" t="s">
        <v>3394</v>
      </c>
      <c r="B2002" s="66">
        <v>184274</v>
      </c>
      <c r="C2002" s="67">
        <f t="shared" si="93"/>
        <v>131.624285714286</v>
      </c>
      <c r="D2002">
        <v>4</v>
      </c>
      <c r="E2002" s="68">
        <f t="shared" si="94"/>
        <v>46068.5</v>
      </c>
      <c r="F2002" s="69">
        <f t="shared" si="95"/>
        <v>32.9060714285714</v>
      </c>
    </row>
    <row r="2003" ht="14" customHeight="1" spans="1:6">
      <c r="A2003" t="s">
        <v>3395</v>
      </c>
      <c r="B2003" s="66">
        <v>184236</v>
      </c>
      <c r="C2003" s="67">
        <f t="shared" si="93"/>
        <v>131.597142857143</v>
      </c>
      <c r="D2003">
        <v>5</v>
      </c>
      <c r="E2003" s="68">
        <f t="shared" si="94"/>
        <v>36847.2</v>
      </c>
      <c r="F2003" s="69">
        <f t="shared" si="95"/>
        <v>26.3194285714286</v>
      </c>
    </row>
    <row r="2004" ht="14" customHeight="1" spans="1:6">
      <c r="A2004" t="s">
        <v>3396</v>
      </c>
      <c r="B2004" s="66">
        <v>183978</v>
      </c>
      <c r="C2004" s="67">
        <f t="shared" si="93"/>
        <v>131.412857142857</v>
      </c>
      <c r="D2004">
        <v>7</v>
      </c>
      <c r="E2004" s="68">
        <f t="shared" si="94"/>
        <v>26282.5714285714</v>
      </c>
      <c r="F2004" s="69">
        <f t="shared" si="95"/>
        <v>18.7732653061224</v>
      </c>
    </row>
    <row r="2005" ht="14" customHeight="1" spans="1:6">
      <c r="A2005" t="s">
        <v>3397</v>
      </c>
      <c r="B2005" s="66">
        <v>183499</v>
      </c>
      <c r="C2005" s="67">
        <f t="shared" si="93"/>
        <v>131.070714285714</v>
      </c>
      <c r="D2005">
        <v>12</v>
      </c>
      <c r="E2005" s="68">
        <f t="shared" si="94"/>
        <v>15291.5833333333</v>
      </c>
      <c r="F2005" s="69">
        <f t="shared" si="95"/>
        <v>10.9225595238095</v>
      </c>
    </row>
    <row r="2006" ht="14" customHeight="1" spans="1:6">
      <c r="A2006" t="s">
        <v>3398</v>
      </c>
      <c r="B2006" s="66">
        <v>182731</v>
      </c>
      <c r="C2006" s="67">
        <f t="shared" si="93"/>
        <v>130.522142857143</v>
      </c>
      <c r="D2006">
        <v>4</v>
      </c>
      <c r="E2006" s="68">
        <f t="shared" si="94"/>
        <v>45682.75</v>
      </c>
      <c r="F2006" s="69">
        <f t="shared" si="95"/>
        <v>32.6305357142857</v>
      </c>
    </row>
    <row r="2007" ht="14" customHeight="1" spans="1:6">
      <c r="A2007" t="s">
        <v>3399</v>
      </c>
      <c r="B2007" s="66">
        <v>182425</v>
      </c>
      <c r="C2007" s="67">
        <f t="shared" si="93"/>
        <v>130.303571428571</v>
      </c>
      <c r="D2007">
        <v>12</v>
      </c>
      <c r="E2007" s="68">
        <f t="shared" si="94"/>
        <v>15202.0833333333</v>
      </c>
      <c r="F2007" s="69">
        <f t="shared" si="95"/>
        <v>10.858630952381</v>
      </c>
    </row>
    <row r="2008" ht="14" customHeight="1" spans="1:6">
      <c r="A2008" t="s">
        <v>3400</v>
      </c>
      <c r="B2008" s="66">
        <v>182400</v>
      </c>
      <c r="C2008" s="67">
        <f t="shared" si="93"/>
        <v>130.285714285714</v>
      </c>
      <c r="D2008">
        <v>8</v>
      </c>
      <c r="E2008" s="68">
        <f t="shared" si="94"/>
        <v>22800</v>
      </c>
      <c r="F2008" s="69">
        <f t="shared" si="95"/>
        <v>16.2857142857143</v>
      </c>
    </row>
    <row r="2009" ht="14" customHeight="1" spans="1:6">
      <c r="A2009" t="s">
        <v>3401</v>
      </c>
      <c r="B2009" s="66">
        <v>181910</v>
      </c>
      <c r="C2009" s="67">
        <f t="shared" si="93"/>
        <v>129.935714285714</v>
      </c>
      <c r="D2009">
        <v>5</v>
      </c>
      <c r="E2009" s="68">
        <f t="shared" si="94"/>
        <v>36382</v>
      </c>
      <c r="F2009" s="69">
        <f t="shared" si="95"/>
        <v>25.9871428571429</v>
      </c>
    </row>
    <row r="2010" ht="14" customHeight="1" spans="1:6">
      <c r="A2010" t="s">
        <v>3402</v>
      </c>
      <c r="B2010" s="66">
        <v>181832</v>
      </c>
      <c r="C2010" s="67">
        <f t="shared" si="93"/>
        <v>129.88</v>
      </c>
      <c r="D2010">
        <v>8</v>
      </c>
      <c r="E2010" s="68">
        <f t="shared" si="94"/>
        <v>22729</v>
      </c>
      <c r="F2010" s="69">
        <f t="shared" si="95"/>
        <v>16.235</v>
      </c>
    </row>
    <row r="2011" ht="14" customHeight="1" spans="1:6">
      <c r="A2011" t="s">
        <v>3403</v>
      </c>
      <c r="B2011" s="66">
        <v>181408</v>
      </c>
      <c r="C2011" s="67">
        <f t="shared" si="93"/>
        <v>129.577142857143</v>
      </c>
      <c r="D2011">
        <v>8</v>
      </c>
      <c r="E2011" s="68">
        <f t="shared" si="94"/>
        <v>22676</v>
      </c>
      <c r="F2011" s="69">
        <f t="shared" si="95"/>
        <v>16.1971428571429</v>
      </c>
    </row>
    <row r="2012" ht="14" customHeight="1" spans="1:6">
      <c r="A2012" t="s">
        <v>3404</v>
      </c>
      <c r="B2012" s="66">
        <v>179978</v>
      </c>
      <c r="C2012" s="67">
        <f t="shared" si="93"/>
        <v>128.555714285714</v>
      </c>
      <c r="D2012">
        <v>11</v>
      </c>
      <c r="E2012" s="68">
        <f t="shared" si="94"/>
        <v>16361.6363636364</v>
      </c>
      <c r="F2012" s="69">
        <f t="shared" si="95"/>
        <v>11.6868831168831</v>
      </c>
    </row>
    <row r="2013" ht="14" customHeight="1" spans="1:6">
      <c r="A2013" t="s">
        <v>3405</v>
      </c>
      <c r="B2013" s="66">
        <v>179927</v>
      </c>
      <c r="C2013" s="67">
        <f t="shared" si="93"/>
        <v>128.519285714286</v>
      </c>
      <c r="D2013">
        <v>8</v>
      </c>
      <c r="E2013" s="68">
        <f t="shared" si="94"/>
        <v>22490.875</v>
      </c>
      <c r="F2013" s="69">
        <f t="shared" si="95"/>
        <v>16.0649107142857</v>
      </c>
    </row>
    <row r="2014" ht="14" customHeight="1" spans="1:6">
      <c r="A2014" t="s">
        <v>3406</v>
      </c>
      <c r="B2014" s="66">
        <v>179409</v>
      </c>
      <c r="C2014" s="67">
        <f t="shared" si="93"/>
        <v>128.149285714286</v>
      </c>
      <c r="D2014">
        <v>7</v>
      </c>
      <c r="E2014" s="68">
        <f t="shared" si="94"/>
        <v>25629.8571428571</v>
      </c>
      <c r="F2014" s="69">
        <f t="shared" si="95"/>
        <v>18.3070408163265</v>
      </c>
    </row>
    <row r="2015" ht="14" customHeight="1" spans="1:6">
      <c r="A2015" t="s">
        <v>3407</v>
      </c>
      <c r="B2015" s="66">
        <v>179190</v>
      </c>
      <c r="C2015" s="67">
        <f t="shared" si="93"/>
        <v>127.992857142857</v>
      </c>
      <c r="D2015">
        <v>12</v>
      </c>
      <c r="E2015" s="68">
        <f t="shared" si="94"/>
        <v>14932.5</v>
      </c>
      <c r="F2015" s="69">
        <f t="shared" si="95"/>
        <v>10.6660714285714</v>
      </c>
    </row>
    <row r="2016" ht="14" customHeight="1" spans="1:6">
      <c r="A2016" t="s">
        <v>3408</v>
      </c>
      <c r="B2016" s="66">
        <v>178833</v>
      </c>
      <c r="C2016" s="67">
        <f t="shared" si="93"/>
        <v>127.737857142857</v>
      </c>
      <c r="D2016">
        <v>6</v>
      </c>
      <c r="E2016" s="68">
        <f t="shared" si="94"/>
        <v>29805.5</v>
      </c>
      <c r="F2016" s="69">
        <f t="shared" si="95"/>
        <v>21.2896428571429</v>
      </c>
    </row>
    <row r="2017" ht="14" customHeight="1" spans="1:6">
      <c r="A2017" t="s">
        <v>3409</v>
      </c>
      <c r="B2017" s="66">
        <v>178346</v>
      </c>
      <c r="C2017" s="67">
        <f t="shared" si="93"/>
        <v>127.39</v>
      </c>
      <c r="D2017">
        <v>8</v>
      </c>
      <c r="E2017" s="68">
        <f t="shared" si="94"/>
        <v>22293.25</v>
      </c>
      <c r="F2017" s="69">
        <f t="shared" si="95"/>
        <v>15.92375</v>
      </c>
    </row>
    <row r="2018" ht="14" customHeight="1" spans="1:6">
      <c r="A2018" t="s">
        <v>3410</v>
      </c>
      <c r="B2018" s="66">
        <v>178062</v>
      </c>
      <c r="C2018" s="67">
        <f t="shared" si="93"/>
        <v>127.187142857143</v>
      </c>
      <c r="D2018">
        <v>9</v>
      </c>
      <c r="E2018" s="68">
        <f t="shared" si="94"/>
        <v>19784.6666666667</v>
      </c>
      <c r="F2018" s="69">
        <f t="shared" si="95"/>
        <v>14.1319047619048</v>
      </c>
    </row>
    <row r="2019" ht="14" customHeight="1" spans="1:6">
      <c r="A2019" t="s">
        <v>3411</v>
      </c>
      <c r="B2019" s="66">
        <v>177024</v>
      </c>
      <c r="C2019" s="67">
        <f t="shared" si="93"/>
        <v>126.445714285714</v>
      </c>
      <c r="D2019">
        <v>14</v>
      </c>
      <c r="E2019" s="68">
        <f t="shared" si="94"/>
        <v>12644.5714285714</v>
      </c>
      <c r="F2019" s="69">
        <f t="shared" si="95"/>
        <v>9.03183673469388</v>
      </c>
    </row>
    <row r="2020" ht="14" customHeight="1" spans="1:6">
      <c r="A2020" t="s">
        <v>3412</v>
      </c>
      <c r="B2020" s="66">
        <v>176848</v>
      </c>
      <c r="C2020" s="67">
        <f t="shared" si="93"/>
        <v>126.32</v>
      </c>
      <c r="D2020">
        <v>7</v>
      </c>
      <c r="E2020" s="68">
        <f t="shared" si="94"/>
        <v>25264</v>
      </c>
      <c r="F2020" s="69">
        <f t="shared" si="95"/>
        <v>18.0457142857143</v>
      </c>
    </row>
    <row r="2021" ht="14" customHeight="1" spans="1:6">
      <c r="A2021" t="s">
        <v>3413</v>
      </c>
      <c r="B2021" s="66">
        <v>176730</v>
      </c>
      <c r="C2021" s="67">
        <f t="shared" si="93"/>
        <v>126.235714285714</v>
      </c>
      <c r="D2021">
        <v>5</v>
      </c>
      <c r="E2021" s="68">
        <f t="shared" si="94"/>
        <v>35346</v>
      </c>
      <c r="F2021" s="69">
        <f t="shared" si="95"/>
        <v>25.2471428571429</v>
      </c>
    </row>
    <row r="2022" ht="14" customHeight="1" spans="1:6">
      <c r="A2022" t="s">
        <v>3414</v>
      </c>
      <c r="B2022" s="66">
        <v>176124</v>
      </c>
      <c r="C2022" s="67">
        <f t="shared" si="93"/>
        <v>125.802857142857</v>
      </c>
      <c r="D2022">
        <v>5</v>
      </c>
      <c r="E2022" s="68">
        <f t="shared" si="94"/>
        <v>35224.8</v>
      </c>
      <c r="F2022" s="69">
        <f t="shared" si="95"/>
        <v>25.1605714285714</v>
      </c>
    </row>
    <row r="2023" ht="14" customHeight="1" spans="1:6">
      <c r="A2023" t="s">
        <v>3415</v>
      </c>
      <c r="B2023" s="66">
        <v>175624</v>
      </c>
      <c r="C2023" s="67">
        <f t="shared" si="93"/>
        <v>125.445714285714</v>
      </c>
      <c r="D2023">
        <v>9</v>
      </c>
      <c r="E2023" s="68">
        <f t="shared" si="94"/>
        <v>19513.7777777778</v>
      </c>
      <c r="F2023" s="69">
        <f t="shared" si="95"/>
        <v>13.9384126984127</v>
      </c>
    </row>
    <row r="2024" ht="14" customHeight="1" spans="1:6">
      <c r="A2024" t="s">
        <v>3416</v>
      </c>
      <c r="B2024" s="66">
        <v>175207</v>
      </c>
      <c r="C2024" s="67">
        <f t="shared" si="93"/>
        <v>125.147857142857</v>
      </c>
      <c r="D2024">
        <v>5</v>
      </c>
      <c r="E2024" s="68">
        <f t="shared" si="94"/>
        <v>35041.4</v>
      </c>
      <c r="F2024" s="69">
        <f t="shared" si="95"/>
        <v>25.0295714285714</v>
      </c>
    </row>
    <row r="2025" ht="14" customHeight="1" spans="1:6">
      <c r="A2025" t="s">
        <v>3417</v>
      </c>
      <c r="B2025" s="66">
        <v>174519</v>
      </c>
      <c r="C2025" s="67">
        <f t="shared" si="93"/>
        <v>124.656428571429</v>
      </c>
      <c r="D2025">
        <v>8</v>
      </c>
      <c r="E2025" s="68">
        <f t="shared" si="94"/>
        <v>21814.875</v>
      </c>
      <c r="F2025" s="69">
        <f t="shared" si="95"/>
        <v>15.5820535714286</v>
      </c>
    </row>
    <row r="2026" ht="14" customHeight="1" spans="1:6">
      <c r="A2026" t="s">
        <v>3418</v>
      </c>
      <c r="B2026" s="66">
        <v>174272</v>
      </c>
      <c r="C2026" s="67">
        <f t="shared" si="93"/>
        <v>124.48</v>
      </c>
      <c r="D2026">
        <v>6</v>
      </c>
      <c r="E2026" s="68">
        <f t="shared" si="94"/>
        <v>29045.3333333333</v>
      </c>
      <c r="F2026" s="69">
        <f t="shared" si="95"/>
        <v>20.7466666666667</v>
      </c>
    </row>
    <row r="2027" ht="14" customHeight="1" spans="1:6">
      <c r="A2027" t="s">
        <v>3419</v>
      </c>
      <c r="B2027" s="66">
        <v>174094</v>
      </c>
      <c r="C2027" s="67">
        <f t="shared" si="93"/>
        <v>124.352857142857</v>
      </c>
      <c r="D2027">
        <v>12</v>
      </c>
      <c r="E2027" s="68">
        <f t="shared" si="94"/>
        <v>14507.8333333333</v>
      </c>
      <c r="F2027" s="69">
        <f t="shared" si="95"/>
        <v>10.3627380952381</v>
      </c>
    </row>
    <row r="2028" ht="14" customHeight="1" spans="1:6">
      <c r="A2028" t="s">
        <v>3420</v>
      </c>
      <c r="B2028" s="66">
        <v>173742</v>
      </c>
      <c r="C2028" s="67">
        <f t="shared" si="93"/>
        <v>124.101428571429</v>
      </c>
      <c r="D2028">
        <v>7</v>
      </c>
      <c r="E2028" s="68">
        <f t="shared" si="94"/>
        <v>24820.2857142857</v>
      </c>
      <c r="F2028" s="69">
        <f t="shared" si="95"/>
        <v>17.7287755102041</v>
      </c>
    </row>
    <row r="2029" ht="14" customHeight="1" spans="1:6">
      <c r="A2029" t="s">
        <v>3421</v>
      </c>
      <c r="B2029" s="66">
        <v>173690</v>
      </c>
      <c r="C2029" s="67">
        <f t="shared" si="93"/>
        <v>124.064285714286</v>
      </c>
      <c r="D2029">
        <v>4</v>
      </c>
      <c r="E2029" s="68">
        <f t="shared" si="94"/>
        <v>43422.5</v>
      </c>
      <c r="F2029" s="69">
        <f t="shared" si="95"/>
        <v>31.0160714285714</v>
      </c>
    </row>
    <row r="2030" ht="14" customHeight="1" spans="1:6">
      <c r="A2030" t="s">
        <v>3422</v>
      </c>
      <c r="B2030" s="66">
        <v>173323</v>
      </c>
      <c r="C2030" s="67">
        <f t="shared" si="93"/>
        <v>123.802142857143</v>
      </c>
      <c r="D2030">
        <v>14</v>
      </c>
      <c r="E2030" s="68">
        <f t="shared" si="94"/>
        <v>12380.2142857143</v>
      </c>
      <c r="F2030" s="69">
        <f t="shared" si="95"/>
        <v>8.84301020408163</v>
      </c>
    </row>
    <row r="2031" ht="14" customHeight="1" spans="1:6">
      <c r="A2031" t="s">
        <v>3423</v>
      </c>
      <c r="B2031" s="66">
        <v>173177</v>
      </c>
      <c r="C2031" s="67">
        <f t="shared" si="93"/>
        <v>123.697857142857</v>
      </c>
      <c r="D2031">
        <v>2</v>
      </c>
      <c r="E2031" s="68">
        <f t="shared" si="94"/>
        <v>86588.5</v>
      </c>
      <c r="F2031" s="69">
        <f t="shared" si="95"/>
        <v>61.8489285714286</v>
      </c>
    </row>
    <row r="2032" ht="14" customHeight="1" spans="1:6">
      <c r="A2032" t="s">
        <v>3424</v>
      </c>
      <c r="B2032" s="66">
        <v>172901</v>
      </c>
      <c r="C2032" s="67">
        <f t="shared" si="93"/>
        <v>123.500714285714</v>
      </c>
      <c r="D2032">
        <v>6</v>
      </c>
      <c r="E2032" s="68">
        <f t="shared" si="94"/>
        <v>28816.8333333333</v>
      </c>
      <c r="F2032" s="69">
        <f t="shared" si="95"/>
        <v>20.5834523809524</v>
      </c>
    </row>
    <row r="2033" ht="14" customHeight="1" spans="1:6">
      <c r="A2033" t="s">
        <v>3425</v>
      </c>
      <c r="B2033" s="66">
        <v>172480</v>
      </c>
      <c r="C2033" s="67">
        <f t="shared" si="93"/>
        <v>123.2</v>
      </c>
      <c r="D2033">
        <v>6</v>
      </c>
      <c r="E2033" s="68">
        <f t="shared" si="94"/>
        <v>28746.6666666667</v>
      </c>
      <c r="F2033" s="69">
        <f t="shared" si="95"/>
        <v>20.5333333333333</v>
      </c>
    </row>
    <row r="2034" ht="14" customHeight="1" spans="1:6">
      <c r="A2034" t="s">
        <v>3426</v>
      </c>
      <c r="B2034" s="66">
        <v>171996</v>
      </c>
      <c r="C2034" s="67">
        <f t="shared" si="93"/>
        <v>122.854285714286</v>
      </c>
      <c r="D2034">
        <v>6</v>
      </c>
      <c r="E2034" s="68">
        <f t="shared" si="94"/>
        <v>28666</v>
      </c>
      <c r="F2034" s="69">
        <f t="shared" si="95"/>
        <v>20.4757142857143</v>
      </c>
    </row>
    <row r="2035" ht="14" customHeight="1" spans="1:6">
      <c r="A2035" t="s">
        <v>3427</v>
      </c>
      <c r="B2035" s="66">
        <v>171651</v>
      </c>
      <c r="C2035" s="67">
        <f t="shared" si="93"/>
        <v>122.607857142857</v>
      </c>
      <c r="D2035">
        <v>5</v>
      </c>
      <c r="E2035" s="68">
        <f t="shared" si="94"/>
        <v>34330.2</v>
      </c>
      <c r="F2035" s="69">
        <f t="shared" si="95"/>
        <v>24.5215714285714</v>
      </c>
    </row>
    <row r="2036" ht="14" customHeight="1" spans="1:6">
      <c r="A2036" t="s">
        <v>3428</v>
      </c>
      <c r="B2036" s="66">
        <v>171407</v>
      </c>
      <c r="C2036" s="67">
        <f t="shared" si="93"/>
        <v>122.433571428571</v>
      </c>
      <c r="D2036">
        <v>11</v>
      </c>
      <c r="E2036" s="68">
        <f t="shared" si="94"/>
        <v>15582.4545454545</v>
      </c>
      <c r="F2036" s="69">
        <f t="shared" si="95"/>
        <v>11.1303246753247</v>
      </c>
    </row>
    <row r="2037" ht="14" customHeight="1" spans="1:6">
      <c r="A2037" t="s">
        <v>3429</v>
      </c>
      <c r="B2037" s="66">
        <v>171348</v>
      </c>
      <c r="C2037" s="67">
        <f t="shared" si="93"/>
        <v>122.391428571429</v>
      </c>
      <c r="D2037">
        <v>9</v>
      </c>
      <c r="E2037" s="68">
        <f t="shared" si="94"/>
        <v>19038.6666666667</v>
      </c>
      <c r="F2037" s="69">
        <f t="shared" si="95"/>
        <v>13.5990476190476</v>
      </c>
    </row>
    <row r="2038" ht="14" customHeight="1" spans="1:6">
      <c r="A2038" t="s">
        <v>3430</v>
      </c>
      <c r="B2038" s="66">
        <v>171115</v>
      </c>
      <c r="C2038" s="67">
        <f t="shared" si="93"/>
        <v>122.225</v>
      </c>
      <c r="D2038">
        <v>6</v>
      </c>
      <c r="E2038" s="68">
        <f t="shared" si="94"/>
        <v>28519.1666666667</v>
      </c>
      <c r="F2038" s="69">
        <f t="shared" si="95"/>
        <v>20.3708333333333</v>
      </c>
    </row>
    <row r="2039" ht="14" customHeight="1" spans="1:6">
      <c r="A2039" t="s">
        <v>3431</v>
      </c>
      <c r="B2039" s="66">
        <v>170997</v>
      </c>
      <c r="C2039" s="67">
        <f t="shared" si="93"/>
        <v>122.140714285714</v>
      </c>
      <c r="D2039">
        <v>10</v>
      </c>
      <c r="E2039" s="68">
        <f t="shared" si="94"/>
        <v>17099.7</v>
      </c>
      <c r="F2039" s="69">
        <f t="shared" si="95"/>
        <v>12.2140714285714</v>
      </c>
    </row>
    <row r="2040" ht="14" customHeight="1" spans="1:6">
      <c r="A2040" t="s">
        <v>3432</v>
      </c>
      <c r="B2040" s="66">
        <v>170392</v>
      </c>
      <c r="C2040" s="67">
        <f t="shared" si="93"/>
        <v>121.708571428571</v>
      </c>
      <c r="D2040">
        <v>14</v>
      </c>
      <c r="E2040" s="68">
        <f t="shared" si="94"/>
        <v>12170.8571428571</v>
      </c>
      <c r="F2040" s="69">
        <f t="shared" si="95"/>
        <v>8.6934693877551</v>
      </c>
    </row>
    <row r="2041" ht="14" customHeight="1" spans="1:6">
      <c r="A2041" t="s">
        <v>3433</v>
      </c>
      <c r="B2041" s="66">
        <v>169562</v>
      </c>
      <c r="C2041" s="67">
        <f t="shared" si="93"/>
        <v>121.115714285714</v>
      </c>
      <c r="D2041">
        <v>4</v>
      </c>
      <c r="E2041" s="68">
        <f t="shared" si="94"/>
        <v>42390.5</v>
      </c>
      <c r="F2041" s="69">
        <f t="shared" si="95"/>
        <v>30.2789285714286</v>
      </c>
    </row>
    <row r="2042" ht="14" customHeight="1" spans="1:6">
      <c r="A2042" t="s">
        <v>3434</v>
      </c>
      <c r="B2042" s="66">
        <v>169464</v>
      </c>
      <c r="C2042" s="67">
        <f t="shared" si="93"/>
        <v>121.045714285714</v>
      </c>
      <c r="D2042">
        <v>10</v>
      </c>
      <c r="E2042" s="68">
        <f t="shared" si="94"/>
        <v>16946.4</v>
      </c>
      <c r="F2042" s="69">
        <f t="shared" si="95"/>
        <v>12.1045714285714</v>
      </c>
    </row>
    <row r="2043" ht="14" customHeight="1" spans="1:6">
      <c r="A2043" t="s">
        <v>3435</v>
      </c>
      <c r="B2043" s="66">
        <v>169256</v>
      </c>
      <c r="C2043" s="67">
        <f t="shared" si="93"/>
        <v>120.897142857143</v>
      </c>
      <c r="D2043">
        <v>5</v>
      </c>
      <c r="E2043" s="68">
        <f t="shared" si="94"/>
        <v>33851.2</v>
      </c>
      <c r="F2043" s="69">
        <f t="shared" si="95"/>
        <v>24.1794285714286</v>
      </c>
    </row>
    <row r="2044" ht="14" customHeight="1" spans="1:6">
      <c r="A2044" t="s">
        <v>3436</v>
      </c>
      <c r="B2044" s="66">
        <v>167964</v>
      </c>
      <c r="C2044" s="67">
        <f t="shared" si="93"/>
        <v>119.974285714286</v>
      </c>
      <c r="D2044">
        <v>5</v>
      </c>
      <c r="E2044" s="68">
        <f t="shared" si="94"/>
        <v>33592.8</v>
      </c>
      <c r="F2044" s="69">
        <f t="shared" si="95"/>
        <v>23.9948571428571</v>
      </c>
    </row>
    <row r="2045" ht="14" customHeight="1" spans="1:6">
      <c r="A2045" t="s">
        <v>3437</v>
      </c>
      <c r="B2045" s="66">
        <v>167958</v>
      </c>
      <c r="C2045" s="67">
        <f t="shared" si="93"/>
        <v>119.97</v>
      </c>
      <c r="D2045">
        <v>5</v>
      </c>
      <c r="E2045" s="68">
        <f t="shared" si="94"/>
        <v>33591.6</v>
      </c>
      <c r="F2045" s="69">
        <f t="shared" si="95"/>
        <v>23.994</v>
      </c>
    </row>
    <row r="2046" ht="14" customHeight="1" spans="1:6">
      <c r="A2046" t="s">
        <v>3438</v>
      </c>
      <c r="B2046" s="66">
        <v>167642</v>
      </c>
      <c r="C2046" s="67">
        <f t="shared" si="93"/>
        <v>119.744285714286</v>
      </c>
      <c r="D2046">
        <v>6</v>
      </c>
      <c r="E2046" s="68">
        <f t="shared" si="94"/>
        <v>27940.3333333333</v>
      </c>
      <c r="F2046" s="69">
        <f t="shared" si="95"/>
        <v>19.957380952381</v>
      </c>
    </row>
    <row r="2047" ht="14" customHeight="1" spans="1:6">
      <c r="A2047" t="s">
        <v>3439</v>
      </c>
      <c r="B2047" s="66">
        <v>167616</v>
      </c>
      <c r="C2047" s="67">
        <f t="shared" si="93"/>
        <v>119.725714285714</v>
      </c>
      <c r="D2047">
        <v>8</v>
      </c>
      <c r="E2047" s="68">
        <f t="shared" si="94"/>
        <v>20952</v>
      </c>
      <c r="F2047" s="69">
        <f t="shared" si="95"/>
        <v>14.9657142857143</v>
      </c>
    </row>
    <row r="2048" ht="14" customHeight="1" spans="1:6">
      <c r="A2048" t="s">
        <v>3440</v>
      </c>
      <c r="B2048" s="66">
        <v>167534</v>
      </c>
      <c r="C2048" s="67">
        <f t="shared" si="93"/>
        <v>119.667142857143</v>
      </c>
      <c r="D2048">
        <v>7</v>
      </c>
      <c r="E2048" s="68">
        <f t="shared" si="94"/>
        <v>23933.4285714286</v>
      </c>
      <c r="F2048" s="69">
        <f t="shared" si="95"/>
        <v>17.095306122449</v>
      </c>
    </row>
    <row r="2049" ht="14" customHeight="1" spans="1:6">
      <c r="A2049" t="s">
        <v>3441</v>
      </c>
      <c r="B2049" s="66">
        <v>167403</v>
      </c>
      <c r="C2049" s="67">
        <f t="shared" si="93"/>
        <v>119.573571428571</v>
      </c>
      <c r="D2049">
        <v>6</v>
      </c>
      <c r="E2049" s="68">
        <f t="shared" si="94"/>
        <v>27900.5</v>
      </c>
      <c r="F2049" s="69">
        <f t="shared" si="95"/>
        <v>19.9289285714286</v>
      </c>
    </row>
    <row r="2050" ht="14" customHeight="1" spans="1:6">
      <c r="A2050" t="s">
        <v>3442</v>
      </c>
      <c r="B2050" s="66">
        <v>167367</v>
      </c>
      <c r="C2050" s="67">
        <f t="shared" ref="C2050:C2113" si="96">B2050/1400</f>
        <v>119.547857142857</v>
      </c>
      <c r="D2050">
        <v>8</v>
      </c>
      <c r="E2050" s="68">
        <f t="shared" ref="E2050:E2113" si="97">B2050/D2050</f>
        <v>20920.875</v>
      </c>
      <c r="F2050" s="69">
        <f t="shared" ref="F2050:F2113" si="98">E2050/1400</f>
        <v>14.9434821428571</v>
      </c>
    </row>
    <row r="2051" ht="14" customHeight="1" spans="1:6">
      <c r="A2051" t="s">
        <v>3443</v>
      </c>
      <c r="B2051" s="66">
        <v>167054</v>
      </c>
      <c r="C2051" s="67">
        <f t="shared" si="96"/>
        <v>119.324285714286</v>
      </c>
      <c r="D2051">
        <v>4</v>
      </c>
      <c r="E2051" s="68">
        <f t="shared" si="97"/>
        <v>41763.5</v>
      </c>
      <c r="F2051" s="69">
        <f t="shared" si="98"/>
        <v>29.8310714285714</v>
      </c>
    </row>
    <row r="2052" ht="14" customHeight="1" spans="1:6">
      <c r="A2052" t="s">
        <v>3444</v>
      </c>
      <c r="B2052" s="66">
        <v>166861</v>
      </c>
      <c r="C2052" s="67">
        <f t="shared" si="96"/>
        <v>119.186428571429</v>
      </c>
      <c r="D2052">
        <v>11</v>
      </c>
      <c r="E2052" s="68">
        <f t="shared" si="97"/>
        <v>15169.1818181818</v>
      </c>
      <c r="F2052" s="69">
        <f t="shared" si="98"/>
        <v>10.8351298701299</v>
      </c>
    </row>
    <row r="2053" ht="14" customHeight="1" spans="1:6">
      <c r="A2053" t="s">
        <v>3445</v>
      </c>
      <c r="B2053" s="66">
        <v>165347</v>
      </c>
      <c r="C2053" s="67">
        <f t="shared" si="96"/>
        <v>118.105</v>
      </c>
      <c r="D2053">
        <v>6</v>
      </c>
      <c r="E2053" s="68">
        <f t="shared" si="97"/>
        <v>27557.8333333333</v>
      </c>
      <c r="F2053" s="69">
        <f t="shared" si="98"/>
        <v>19.6841666666667</v>
      </c>
    </row>
    <row r="2054" ht="14" customHeight="1" spans="1:6">
      <c r="A2054" t="s">
        <v>3446</v>
      </c>
      <c r="B2054" s="66">
        <v>165208</v>
      </c>
      <c r="C2054" s="67">
        <f t="shared" si="96"/>
        <v>118.005714285714</v>
      </c>
      <c r="D2054">
        <v>6</v>
      </c>
      <c r="E2054" s="68">
        <f t="shared" si="97"/>
        <v>27534.6666666667</v>
      </c>
      <c r="F2054" s="69">
        <f t="shared" si="98"/>
        <v>19.667619047619</v>
      </c>
    </row>
    <row r="2055" ht="14" customHeight="1" spans="1:6">
      <c r="A2055" t="s">
        <v>3447</v>
      </c>
      <c r="B2055" s="66">
        <v>164899</v>
      </c>
      <c r="C2055" s="67">
        <f t="shared" si="96"/>
        <v>117.785</v>
      </c>
      <c r="D2055">
        <v>9</v>
      </c>
      <c r="E2055" s="68">
        <f t="shared" si="97"/>
        <v>18322.1111111111</v>
      </c>
      <c r="F2055" s="69">
        <f t="shared" si="98"/>
        <v>13.0872222222222</v>
      </c>
    </row>
    <row r="2056" ht="14" customHeight="1" spans="1:6">
      <c r="A2056" t="s">
        <v>3448</v>
      </c>
      <c r="B2056" s="66">
        <v>163777</v>
      </c>
      <c r="C2056" s="67">
        <f t="shared" si="96"/>
        <v>116.983571428571</v>
      </c>
      <c r="D2056">
        <v>7</v>
      </c>
      <c r="E2056" s="68">
        <f t="shared" si="97"/>
        <v>23396.7142857143</v>
      </c>
      <c r="F2056" s="69">
        <f t="shared" si="98"/>
        <v>16.7119387755102</v>
      </c>
    </row>
    <row r="2057" ht="14" customHeight="1" spans="1:6">
      <c r="A2057" t="s">
        <v>3449</v>
      </c>
      <c r="B2057" s="66">
        <v>163600</v>
      </c>
      <c r="C2057" s="67">
        <f t="shared" si="96"/>
        <v>116.857142857143</v>
      </c>
      <c r="D2057">
        <v>5</v>
      </c>
      <c r="E2057" s="68">
        <f t="shared" si="97"/>
        <v>32720</v>
      </c>
      <c r="F2057" s="69">
        <f t="shared" si="98"/>
        <v>23.3714285714286</v>
      </c>
    </row>
    <row r="2058" ht="14" customHeight="1" spans="1:6">
      <c r="A2058" t="s">
        <v>3450</v>
      </c>
      <c r="B2058" s="66">
        <v>163376</v>
      </c>
      <c r="C2058" s="67">
        <f t="shared" si="96"/>
        <v>116.697142857143</v>
      </c>
      <c r="D2058">
        <v>5</v>
      </c>
      <c r="E2058" s="68">
        <f t="shared" si="97"/>
        <v>32675.2</v>
      </c>
      <c r="F2058" s="69">
        <f t="shared" si="98"/>
        <v>23.3394285714286</v>
      </c>
    </row>
    <row r="2059" ht="14" customHeight="1" spans="1:6">
      <c r="A2059" t="s">
        <v>3451</v>
      </c>
      <c r="B2059" s="66">
        <v>163043</v>
      </c>
      <c r="C2059" s="67">
        <f t="shared" si="96"/>
        <v>116.459285714286</v>
      </c>
      <c r="D2059">
        <v>10</v>
      </c>
      <c r="E2059" s="68">
        <f t="shared" si="97"/>
        <v>16304.3</v>
      </c>
      <c r="F2059" s="69">
        <f t="shared" si="98"/>
        <v>11.6459285714286</v>
      </c>
    </row>
    <row r="2060" ht="14" customHeight="1" spans="1:6">
      <c r="A2060" t="s">
        <v>3452</v>
      </c>
      <c r="B2060" s="66">
        <v>162577</v>
      </c>
      <c r="C2060" s="67">
        <f t="shared" si="96"/>
        <v>116.126428571429</v>
      </c>
      <c r="D2060">
        <v>8</v>
      </c>
      <c r="E2060" s="68">
        <f t="shared" si="97"/>
        <v>20322.125</v>
      </c>
      <c r="F2060" s="69">
        <f t="shared" si="98"/>
        <v>14.5158035714286</v>
      </c>
    </row>
    <row r="2061" ht="14" customHeight="1" spans="1:6">
      <c r="A2061" t="s">
        <v>3453</v>
      </c>
      <c r="B2061" s="66">
        <v>162138</v>
      </c>
      <c r="C2061" s="67">
        <f t="shared" si="96"/>
        <v>115.812857142857</v>
      </c>
      <c r="D2061">
        <v>5</v>
      </c>
      <c r="E2061" s="68">
        <f t="shared" si="97"/>
        <v>32427.6</v>
      </c>
      <c r="F2061" s="69">
        <f t="shared" si="98"/>
        <v>23.1625714285714</v>
      </c>
    </row>
    <row r="2062" ht="14" customHeight="1" spans="1:6">
      <c r="A2062" t="s">
        <v>3454</v>
      </c>
      <c r="B2062" s="66">
        <v>161321</v>
      </c>
      <c r="C2062" s="67">
        <f t="shared" si="96"/>
        <v>115.229285714286</v>
      </c>
      <c r="D2062">
        <v>8</v>
      </c>
      <c r="E2062" s="68">
        <f t="shared" si="97"/>
        <v>20165.125</v>
      </c>
      <c r="F2062" s="69">
        <f t="shared" si="98"/>
        <v>14.4036607142857</v>
      </c>
    </row>
    <row r="2063" ht="14" customHeight="1" spans="1:6">
      <c r="A2063" t="s">
        <v>3455</v>
      </c>
      <c r="B2063" s="66">
        <v>160514</v>
      </c>
      <c r="C2063" s="67">
        <f t="shared" si="96"/>
        <v>114.652857142857</v>
      </c>
      <c r="D2063">
        <v>10</v>
      </c>
      <c r="E2063" s="68">
        <f t="shared" si="97"/>
        <v>16051.4</v>
      </c>
      <c r="F2063" s="69">
        <f t="shared" si="98"/>
        <v>11.4652857142857</v>
      </c>
    </row>
    <row r="2064" ht="14" customHeight="1" spans="1:6">
      <c r="A2064" t="s">
        <v>3456</v>
      </c>
      <c r="B2064" s="66">
        <v>160416</v>
      </c>
      <c r="C2064" s="67">
        <f t="shared" si="96"/>
        <v>114.582857142857</v>
      </c>
      <c r="D2064">
        <v>12</v>
      </c>
      <c r="E2064" s="68">
        <f t="shared" si="97"/>
        <v>13368</v>
      </c>
      <c r="F2064" s="69">
        <f t="shared" si="98"/>
        <v>9.54857142857143</v>
      </c>
    </row>
    <row r="2065" ht="14" customHeight="1" spans="1:6">
      <c r="A2065" t="s">
        <v>3457</v>
      </c>
      <c r="B2065" s="66">
        <v>160044</v>
      </c>
      <c r="C2065" s="67">
        <f t="shared" si="96"/>
        <v>114.317142857143</v>
      </c>
      <c r="D2065">
        <v>7</v>
      </c>
      <c r="E2065" s="68">
        <f t="shared" si="97"/>
        <v>22863.4285714286</v>
      </c>
      <c r="F2065" s="69">
        <f t="shared" si="98"/>
        <v>16.3310204081633</v>
      </c>
    </row>
    <row r="2066" ht="14" customHeight="1" spans="1:6">
      <c r="A2066" t="s">
        <v>3458</v>
      </c>
      <c r="B2066" s="66">
        <v>159108</v>
      </c>
      <c r="C2066" s="67">
        <f t="shared" si="96"/>
        <v>113.648571428571</v>
      </c>
      <c r="D2066">
        <v>8</v>
      </c>
      <c r="E2066" s="68">
        <f t="shared" si="97"/>
        <v>19888.5</v>
      </c>
      <c r="F2066" s="69">
        <f t="shared" si="98"/>
        <v>14.2060714285714</v>
      </c>
    </row>
    <row r="2067" ht="14" customHeight="1" spans="1:6">
      <c r="A2067" t="s">
        <v>3459</v>
      </c>
      <c r="B2067" s="66">
        <v>159104</v>
      </c>
      <c r="C2067" s="67">
        <f t="shared" si="96"/>
        <v>113.645714285714</v>
      </c>
      <c r="D2067">
        <v>5</v>
      </c>
      <c r="E2067" s="68">
        <f t="shared" si="97"/>
        <v>31820.8</v>
      </c>
      <c r="F2067" s="69">
        <f t="shared" si="98"/>
        <v>22.7291428571429</v>
      </c>
    </row>
    <row r="2068" ht="14" customHeight="1" spans="1:6">
      <c r="A2068" t="s">
        <v>3460</v>
      </c>
      <c r="B2068" s="66">
        <v>158632</v>
      </c>
      <c r="C2068" s="67">
        <f t="shared" si="96"/>
        <v>113.308571428571</v>
      </c>
      <c r="D2068">
        <v>5</v>
      </c>
      <c r="E2068" s="68">
        <f t="shared" si="97"/>
        <v>31726.4</v>
      </c>
      <c r="F2068" s="69">
        <f t="shared" si="98"/>
        <v>22.6617142857143</v>
      </c>
    </row>
    <row r="2069" ht="14" customHeight="1" spans="1:6">
      <c r="A2069" t="s">
        <v>3461</v>
      </c>
      <c r="B2069" s="66">
        <v>157745</v>
      </c>
      <c r="C2069" s="67">
        <f t="shared" si="96"/>
        <v>112.675</v>
      </c>
      <c r="D2069">
        <v>5</v>
      </c>
      <c r="E2069" s="68">
        <f t="shared" si="97"/>
        <v>31549</v>
      </c>
      <c r="F2069" s="69">
        <f t="shared" si="98"/>
        <v>22.535</v>
      </c>
    </row>
    <row r="2070" ht="14" customHeight="1" spans="1:6">
      <c r="A2070" t="s">
        <v>3462</v>
      </c>
      <c r="B2070" s="66">
        <v>157355</v>
      </c>
      <c r="C2070" s="67">
        <f t="shared" si="96"/>
        <v>112.396428571429</v>
      </c>
      <c r="D2070">
        <v>11</v>
      </c>
      <c r="E2070" s="68">
        <f t="shared" si="97"/>
        <v>14305</v>
      </c>
      <c r="F2070" s="69">
        <f t="shared" si="98"/>
        <v>10.2178571428571</v>
      </c>
    </row>
    <row r="2071" ht="14" customHeight="1" spans="1:6">
      <c r="A2071" t="s">
        <v>3463</v>
      </c>
      <c r="B2071" s="66">
        <v>157306</v>
      </c>
      <c r="C2071" s="67">
        <f t="shared" si="96"/>
        <v>112.361428571429</v>
      </c>
      <c r="D2071">
        <v>3</v>
      </c>
      <c r="E2071" s="68">
        <f t="shared" si="97"/>
        <v>52435.3333333333</v>
      </c>
      <c r="F2071" s="69">
        <f t="shared" si="98"/>
        <v>37.4538095238095</v>
      </c>
    </row>
    <row r="2072" ht="14" customHeight="1" spans="1:6">
      <c r="A2072" t="s">
        <v>3464</v>
      </c>
      <c r="B2072" s="66">
        <v>156922</v>
      </c>
      <c r="C2072" s="67">
        <f t="shared" si="96"/>
        <v>112.087142857143</v>
      </c>
      <c r="D2072">
        <v>6</v>
      </c>
      <c r="E2072" s="68">
        <f t="shared" si="97"/>
        <v>26153.6666666667</v>
      </c>
      <c r="F2072" s="69">
        <f t="shared" si="98"/>
        <v>18.6811904761905</v>
      </c>
    </row>
    <row r="2073" ht="14" customHeight="1" spans="1:6">
      <c r="A2073" t="s">
        <v>3465</v>
      </c>
      <c r="B2073" s="66">
        <v>156856</v>
      </c>
      <c r="C2073" s="67">
        <f t="shared" si="96"/>
        <v>112.04</v>
      </c>
      <c r="D2073">
        <v>6</v>
      </c>
      <c r="E2073" s="68">
        <f t="shared" si="97"/>
        <v>26142.6666666667</v>
      </c>
      <c r="F2073" s="69">
        <f t="shared" si="98"/>
        <v>18.6733333333333</v>
      </c>
    </row>
    <row r="2074" ht="14" customHeight="1" spans="1:6">
      <c r="A2074" t="s">
        <v>3466</v>
      </c>
      <c r="B2074" s="66">
        <v>156070</v>
      </c>
      <c r="C2074" s="67">
        <f t="shared" si="96"/>
        <v>111.478571428571</v>
      </c>
      <c r="D2074">
        <v>9</v>
      </c>
      <c r="E2074" s="68">
        <f t="shared" si="97"/>
        <v>17341.1111111111</v>
      </c>
      <c r="F2074" s="69">
        <f t="shared" si="98"/>
        <v>12.3865079365079</v>
      </c>
    </row>
    <row r="2075" ht="14" customHeight="1" spans="1:6">
      <c r="A2075" t="s">
        <v>3467</v>
      </c>
      <c r="B2075" s="66">
        <v>156048</v>
      </c>
      <c r="C2075" s="67">
        <f t="shared" si="96"/>
        <v>111.462857142857</v>
      </c>
      <c r="D2075">
        <v>12</v>
      </c>
      <c r="E2075" s="68">
        <f t="shared" si="97"/>
        <v>13004</v>
      </c>
      <c r="F2075" s="69">
        <f t="shared" si="98"/>
        <v>9.28857142857143</v>
      </c>
    </row>
    <row r="2076" ht="14" customHeight="1" spans="1:6">
      <c r="A2076" t="s">
        <v>3468</v>
      </c>
      <c r="B2076" s="66">
        <v>155743</v>
      </c>
      <c r="C2076" s="67">
        <f t="shared" si="96"/>
        <v>111.245</v>
      </c>
      <c r="D2076">
        <v>3</v>
      </c>
      <c r="E2076" s="68">
        <f t="shared" si="97"/>
        <v>51914.3333333333</v>
      </c>
      <c r="F2076" s="69">
        <f t="shared" si="98"/>
        <v>37.0816666666667</v>
      </c>
    </row>
    <row r="2077" ht="14" customHeight="1" spans="1:6">
      <c r="A2077" t="s">
        <v>3469</v>
      </c>
      <c r="B2077" s="66">
        <v>155587</v>
      </c>
      <c r="C2077" s="67">
        <f t="shared" si="96"/>
        <v>111.133571428571</v>
      </c>
      <c r="D2077">
        <v>5</v>
      </c>
      <c r="E2077" s="68">
        <f t="shared" si="97"/>
        <v>31117.4</v>
      </c>
      <c r="F2077" s="69">
        <f t="shared" si="98"/>
        <v>22.2267142857143</v>
      </c>
    </row>
    <row r="2078" ht="14" customHeight="1" spans="1:6">
      <c r="A2078" t="s">
        <v>3470</v>
      </c>
      <c r="B2078" s="66">
        <v>155376</v>
      </c>
      <c r="C2078" s="67">
        <f t="shared" si="96"/>
        <v>110.982857142857</v>
      </c>
      <c r="D2078">
        <v>14</v>
      </c>
      <c r="E2078" s="68">
        <f t="shared" si="97"/>
        <v>11098.2857142857</v>
      </c>
      <c r="F2078" s="69">
        <f t="shared" si="98"/>
        <v>7.92734693877551</v>
      </c>
    </row>
    <row r="2079" ht="14" customHeight="1" spans="1:6">
      <c r="A2079" t="s">
        <v>3471</v>
      </c>
      <c r="B2079" s="66">
        <v>154524</v>
      </c>
      <c r="C2079" s="67">
        <f t="shared" si="96"/>
        <v>110.374285714286</v>
      </c>
      <c r="D2079">
        <v>4</v>
      </c>
      <c r="E2079" s="68">
        <f t="shared" si="97"/>
        <v>38631</v>
      </c>
      <c r="F2079" s="69">
        <f t="shared" si="98"/>
        <v>27.5935714285714</v>
      </c>
    </row>
    <row r="2080" ht="14" customHeight="1" spans="1:6">
      <c r="A2080" t="s">
        <v>3472</v>
      </c>
      <c r="B2080" s="66">
        <v>153486</v>
      </c>
      <c r="C2080" s="67">
        <f t="shared" si="96"/>
        <v>109.632857142857</v>
      </c>
      <c r="D2080">
        <v>6</v>
      </c>
      <c r="E2080" s="68">
        <f t="shared" si="97"/>
        <v>25581</v>
      </c>
      <c r="F2080" s="69">
        <f t="shared" si="98"/>
        <v>18.2721428571429</v>
      </c>
    </row>
    <row r="2081" ht="14" customHeight="1" spans="1:6">
      <c r="A2081" t="s">
        <v>3473</v>
      </c>
      <c r="B2081" s="66">
        <v>153191</v>
      </c>
      <c r="C2081" s="67">
        <f t="shared" si="96"/>
        <v>109.422142857143</v>
      </c>
      <c r="D2081">
        <v>8</v>
      </c>
      <c r="E2081" s="68">
        <f t="shared" si="97"/>
        <v>19148.875</v>
      </c>
      <c r="F2081" s="69">
        <f t="shared" si="98"/>
        <v>13.6777678571429</v>
      </c>
    </row>
    <row r="2082" ht="14" customHeight="1" spans="1:6">
      <c r="A2082" t="s">
        <v>3474</v>
      </c>
      <c r="B2082" s="66">
        <v>152663</v>
      </c>
      <c r="C2082" s="67">
        <f t="shared" si="96"/>
        <v>109.045</v>
      </c>
      <c r="D2082">
        <v>4</v>
      </c>
      <c r="E2082" s="68">
        <f t="shared" si="97"/>
        <v>38165.75</v>
      </c>
      <c r="F2082" s="69">
        <f t="shared" si="98"/>
        <v>27.26125</v>
      </c>
    </row>
    <row r="2083" ht="14" customHeight="1" spans="1:6">
      <c r="A2083" t="s">
        <v>3475</v>
      </c>
      <c r="B2083" s="66">
        <v>152648</v>
      </c>
      <c r="C2083" s="67">
        <f t="shared" si="96"/>
        <v>109.034285714286</v>
      </c>
      <c r="D2083">
        <v>8</v>
      </c>
      <c r="E2083" s="68">
        <f t="shared" si="97"/>
        <v>19081</v>
      </c>
      <c r="F2083" s="69">
        <f t="shared" si="98"/>
        <v>13.6292857142857</v>
      </c>
    </row>
    <row r="2084" ht="14" customHeight="1" spans="1:6">
      <c r="A2084" t="s">
        <v>3476</v>
      </c>
      <c r="B2084" s="66">
        <v>152540</v>
      </c>
      <c r="C2084" s="67">
        <f t="shared" si="96"/>
        <v>108.957142857143</v>
      </c>
      <c r="D2084">
        <v>6</v>
      </c>
      <c r="E2084" s="68">
        <f t="shared" si="97"/>
        <v>25423.3333333333</v>
      </c>
      <c r="F2084" s="69">
        <f t="shared" si="98"/>
        <v>18.1595238095238</v>
      </c>
    </row>
    <row r="2085" ht="14" customHeight="1" spans="1:6">
      <c r="A2085" t="s">
        <v>3477</v>
      </c>
      <c r="B2085" s="66">
        <v>151936</v>
      </c>
      <c r="C2085" s="67">
        <f t="shared" si="96"/>
        <v>108.525714285714</v>
      </c>
      <c r="D2085">
        <v>6</v>
      </c>
      <c r="E2085" s="68">
        <f t="shared" si="97"/>
        <v>25322.6666666667</v>
      </c>
      <c r="F2085" s="69">
        <f t="shared" si="98"/>
        <v>18.0876190476191</v>
      </c>
    </row>
    <row r="2086" ht="14" customHeight="1" spans="1:6">
      <c r="A2086" t="s">
        <v>3478</v>
      </c>
      <c r="B2086" s="66">
        <v>151822</v>
      </c>
      <c r="C2086" s="67">
        <f t="shared" si="96"/>
        <v>108.444285714286</v>
      </c>
      <c r="D2086">
        <v>11</v>
      </c>
      <c r="E2086" s="68">
        <f t="shared" si="97"/>
        <v>13802</v>
      </c>
      <c r="F2086" s="69">
        <f t="shared" si="98"/>
        <v>9.85857142857143</v>
      </c>
    </row>
    <row r="2087" ht="14" customHeight="1" spans="1:6">
      <c r="A2087" t="s">
        <v>3479</v>
      </c>
      <c r="B2087" s="66">
        <v>151782</v>
      </c>
      <c r="C2087" s="67">
        <f t="shared" si="96"/>
        <v>108.415714285714</v>
      </c>
      <c r="D2087">
        <v>5</v>
      </c>
      <c r="E2087" s="68">
        <f t="shared" si="97"/>
        <v>30356.4</v>
      </c>
      <c r="F2087" s="69">
        <f t="shared" si="98"/>
        <v>21.6831428571429</v>
      </c>
    </row>
    <row r="2088" ht="14" customHeight="1" spans="1:6">
      <c r="A2088" t="s">
        <v>3480</v>
      </c>
      <c r="B2088" s="66">
        <v>151495</v>
      </c>
      <c r="C2088" s="67">
        <f t="shared" si="96"/>
        <v>108.210714285714</v>
      </c>
      <c r="D2088">
        <v>6</v>
      </c>
      <c r="E2088" s="68">
        <f t="shared" si="97"/>
        <v>25249.1666666667</v>
      </c>
      <c r="F2088" s="69">
        <f t="shared" si="98"/>
        <v>18.035119047619</v>
      </c>
    </row>
    <row r="2089" ht="14" customHeight="1" spans="1:6">
      <c r="A2089" t="s">
        <v>3481</v>
      </c>
      <c r="B2089" s="66">
        <v>151274</v>
      </c>
      <c r="C2089" s="67">
        <f t="shared" si="96"/>
        <v>108.052857142857</v>
      </c>
      <c r="D2089">
        <v>5</v>
      </c>
      <c r="E2089" s="68">
        <f t="shared" si="97"/>
        <v>30254.8</v>
      </c>
      <c r="F2089" s="69">
        <f t="shared" si="98"/>
        <v>21.6105714285714</v>
      </c>
    </row>
    <row r="2090" ht="14" customHeight="1" spans="1:6">
      <c r="A2090" t="s">
        <v>3482</v>
      </c>
      <c r="B2090" s="66">
        <v>151122</v>
      </c>
      <c r="C2090" s="67">
        <f t="shared" si="96"/>
        <v>107.944285714286</v>
      </c>
      <c r="D2090">
        <v>6</v>
      </c>
      <c r="E2090" s="68">
        <f t="shared" si="97"/>
        <v>25187</v>
      </c>
      <c r="F2090" s="69">
        <f t="shared" si="98"/>
        <v>17.9907142857143</v>
      </c>
    </row>
    <row r="2091" ht="14" customHeight="1" spans="1:6">
      <c r="A2091" t="s">
        <v>3483</v>
      </c>
      <c r="B2091" s="66">
        <v>150722</v>
      </c>
      <c r="C2091" s="67">
        <f t="shared" si="96"/>
        <v>107.658571428571</v>
      </c>
      <c r="D2091">
        <v>10</v>
      </c>
      <c r="E2091" s="68">
        <f t="shared" si="97"/>
        <v>15072.2</v>
      </c>
      <c r="F2091" s="69">
        <f t="shared" si="98"/>
        <v>10.7658571428571</v>
      </c>
    </row>
    <row r="2092" ht="14" customHeight="1" spans="1:6">
      <c r="A2092" t="s">
        <v>3484</v>
      </c>
      <c r="B2092" s="66">
        <v>150480</v>
      </c>
      <c r="C2092" s="67">
        <f t="shared" si="96"/>
        <v>107.485714285714</v>
      </c>
      <c r="D2092">
        <v>4</v>
      </c>
      <c r="E2092" s="68">
        <f t="shared" si="97"/>
        <v>37620</v>
      </c>
      <c r="F2092" s="69">
        <f t="shared" si="98"/>
        <v>26.8714285714286</v>
      </c>
    </row>
    <row r="2093" ht="14" customHeight="1" spans="1:6">
      <c r="A2093" t="s">
        <v>3485</v>
      </c>
      <c r="B2093" s="66">
        <v>150472</v>
      </c>
      <c r="C2093" s="67">
        <f t="shared" si="96"/>
        <v>107.48</v>
      </c>
      <c r="D2093">
        <v>7</v>
      </c>
      <c r="E2093" s="68">
        <f t="shared" si="97"/>
        <v>21496</v>
      </c>
      <c r="F2093" s="69">
        <f t="shared" si="98"/>
        <v>15.3542857142857</v>
      </c>
    </row>
    <row r="2094" ht="14" customHeight="1" spans="1:6">
      <c r="A2094" t="s">
        <v>3486</v>
      </c>
      <c r="B2094" s="66">
        <v>150312</v>
      </c>
      <c r="C2094" s="67">
        <f t="shared" si="96"/>
        <v>107.365714285714</v>
      </c>
      <c r="D2094">
        <v>4</v>
      </c>
      <c r="E2094" s="68">
        <f t="shared" si="97"/>
        <v>37578</v>
      </c>
      <c r="F2094" s="69">
        <f t="shared" si="98"/>
        <v>26.8414285714286</v>
      </c>
    </row>
    <row r="2095" ht="14" customHeight="1" spans="1:6">
      <c r="A2095" t="s">
        <v>3487</v>
      </c>
      <c r="B2095" s="66">
        <v>149670</v>
      </c>
      <c r="C2095" s="67">
        <f t="shared" si="96"/>
        <v>106.907142857143</v>
      </c>
      <c r="D2095">
        <v>7</v>
      </c>
      <c r="E2095" s="68">
        <f t="shared" si="97"/>
        <v>21381.4285714286</v>
      </c>
      <c r="F2095" s="69">
        <f t="shared" si="98"/>
        <v>15.2724489795918</v>
      </c>
    </row>
    <row r="2096" ht="14" customHeight="1" spans="1:6">
      <c r="A2096" t="s">
        <v>3488</v>
      </c>
      <c r="B2096" s="66">
        <v>149327</v>
      </c>
      <c r="C2096" s="67">
        <f t="shared" si="96"/>
        <v>106.662142857143</v>
      </c>
      <c r="D2096">
        <v>16</v>
      </c>
      <c r="E2096" s="68">
        <f t="shared" si="97"/>
        <v>9332.9375</v>
      </c>
      <c r="F2096" s="69">
        <f t="shared" si="98"/>
        <v>6.66638392857143</v>
      </c>
    </row>
    <row r="2097" ht="14" customHeight="1" spans="1:6">
      <c r="A2097" t="s">
        <v>3489</v>
      </c>
      <c r="B2097" s="66">
        <v>149280</v>
      </c>
      <c r="C2097" s="67">
        <f t="shared" si="96"/>
        <v>106.628571428571</v>
      </c>
      <c r="D2097">
        <v>9</v>
      </c>
      <c r="E2097" s="68">
        <f t="shared" si="97"/>
        <v>16586.6666666667</v>
      </c>
      <c r="F2097" s="69">
        <f t="shared" si="98"/>
        <v>11.847619047619</v>
      </c>
    </row>
    <row r="2098" ht="14" customHeight="1" spans="1:6">
      <c r="A2098" t="s">
        <v>3490</v>
      </c>
      <c r="B2098" s="66">
        <v>149111</v>
      </c>
      <c r="C2098" s="67">
        <f t="shared" si="96"/>
        <v>106.507857142857</v>
      </c>
      <c r="D2098">
        <v>8</v>
      </c>
      <c r="E2098" s="68">
        <f t="shared" si="97"/>
        <v>18638.875</v>
      </c>
      <c r="F2098" s="69">
        <f t="shared" si="98"/>
        <v>13.3134821428571</v>
      </c>
    </row>
    <row r="2099" ht="14" customHeight="1" spans="1:6">
      <c r="A2099" t="s">
        <v>3491</v>
      </c>
      <c r="B2099" s="66">
        <v>148974</v>
      </c>
      <c r="C2099" s="67">
        <f t="shared" si="96"/>
        <v>106.41</v>
      </c>
      <c r="D2099">
        <v>5</v>
      </c>
      <c r="E2099" s="68">
        <f t="shared" si="97"/>
        <v>29794.8</v>
      </c>
      <c r="F2099" s="69">
        <f t="shared" si="98"/>
        <v>21.282</v>
      </c>
    </row>
    <row r="2100" ht="14" customHeight="1" spans="1:6">
      <c r="A2100" t="s">
        <v>3492</v>
      </c>
      <c r="B2100" s="66">
        <v>148668</v>
      </c>
      <c r="C2100" s="67">
        <f t="shared" si="96"/>
        <v>106.191428571429</v>
      </c>
      <c r="D2100">
        <v>9</v>
      </c>
      <c r="E2100" s="68">
        <f t="shared" si="97"/>
        <v>16518.6666666667</v>
      </c>
      <c r="F2100" s="69">
        <f t="shared" si="98"/>
        <v>11.7990476190476</v>
      </c>
    </row>
    <row r="2101" ht="14" customHeight="1" spans="1:6">
      <c r="A2101" t="s">
        <v>3493</v>
      </c>
      <c r="B2101" s="66">
        <v>148170</v>
      </c>
      <c r="C2101" s="67">
        <f t="shared" si="96"/>
        <v>105.835714285714</v>
      </c>
      <c r="D2101">
        <v>6</v>
      </c>
      <c r="E2101" s="68">
        <f t="shared" si="97"/>
        <v>24695</v>
      </c>
      <c r="F2101" s="69">
        <f t="shared" si="98"/>
        <v>17.6392857142857</v>
      </c>
    </row>
    <row r="2102" ht="14" customHeight="1" spans="1:6">
      <c r="A2102" t="s">
        <v>3494</v>
      </c>
      <c r="B2102" s="66">
        <v>148104</v>
      </c>
      <c r="C2102" s="67">
        <f t="shared" si="96"/>
        <v>105.788571428571</v>
      </c>
      <c r="D2102">
        <v>9</v>
      </c>
      <c r="E2102" s="68">
        <f t="shared" si="97"/>
        <v>16456</v>
      </c>
      <c r="F2102" s="69">
        <f t="shared" si="98"/>
        <v>11.7542857142857</v>
      </c>
    </row>
    <row r="2103" ht="14" customHeight="1" spans="1:6">
      <c r="A2103" t="s">
        <v>3495</v>
      </c>
      <c r="B2103" s="66">
        <v>147502</v>
      </c>
      <c r="C2103" s="67">
        <f t="shared" si="96"/>
        <v>105.358571428571</v>
      </c>
      <c r="D2103">
        <v>5</v>
      </c>
      <c r="E2103" s="68">
        <f t="shared" si="97"/>
        <v>29500.4</v>
      </c>
      <c r="F2103" s="69">
        <f t="shared" si="98"/>
        <v>21.0717142857143</v>
      </c>
    </row>
    <row r="2104" ht="14" customHeight="1" spans="1:6">
      <c r="A2104" t="s">
        <v>3496</v>
      </c>
      <c r="B2104" s="66">
        <v>147484</v>
      </c>
      <c r="C2104" s="67">
        <f t="shared" si="96"/>
        <v>105.345714285714</v>
      </c>
      <c r="D2104">
        <v>7</v>
      </c>
      <c r="E2104" s="68">
        <f t="shared" si="97"/>
        <v>21069.1428571429</v>
      </c>
      <c r="F2104" s="69">
        <f t="shared" si="98"/>
        <v>15.049387755102</v>
      </c>
    </row>
    <row r="2105" ht="14" customHeight="1" spans="1:6">
      <c r="A2105" t="s">
        <v>3497</v>
      </c>
      <c r="B2105" s="66">
        <v>147090</v>
      </c>
      <c r="C2105" s="67">
        <f t="shared" si="96"/>
        <v>105.064285714286</v>
      </c>
      <c r="D2105">
        <v>4</v>
      </c>
      <c r="E2105" s="68">
        <f t="shared" si="97"/>
        <v>36772.5</v>
      </c>
      <c r="F2105" s="69">
        <f t="shared" si="98"/>
        <v>26.2660714285714</v>
      </c>
    </row>
    <row r="2106" ht="14" customHeight="1" spans="1:6">
      <c r="A2106" t="s">
        <v>3498</v>
      </c>
      <c r="B2106" s="66">
        <v>146439</v>
      </c>
      <c r="C2106" s="67">
        <f t="shared" si="96"/>
        <v>104.599285714286</v>
      </c>
      <c r="D2106">
        <v>8</v>
      </c>
      <c r="E2106" s="68">
        <f t="shared" si="97"/>
        <v>18304.875</v>
      </c>
      <c r="F2106" s="69">
        <f t="shared" si="98"/>
        <v>13.0749107142857</v>
      </c>
    </row>
    <row r="2107" ht="14" customHeight="1" spans="1:6">
      <c r="A2107" t="s">
        <v>3499</v>
      </c>
      <c r="B2107" s="66">
        <v>145981</v>
      </c>
      <c r="C2107" s="67">
        <f t="shared" si="96"/>
        <v>104.272142857143</v>
      </c>
      <c r="D2107">
        <v>7</v>
      </c>
      <c r="E2107" s="68">
        <f t="shared" si="97"/>
        <v>20854.4285714286</v>
      </c>
      <c r="F2107" s="69">
        <f t="shared" si="98"/>
        <v>14.8960204081633</v>
      </c>
    </row>
    <row r="2108" ht="14" customHeight="1" spans="1:6">
      <c r="A2108" t="s">
        <v>3500</v>
      </c>
      <c r="B2108" s="66">
        <v>145490</v>
      </c>
      <c r="C2108" s="67">
        <f t="shared" si="96"/>
        <v>103.921428571429</v>
      </c>
      <c r="D2108">
        <v>11</v>
      </c>
      <c r="E2108" s="68">
        <f t="shared" si="97"/>
        <v>13226.3636363636</v>
      </c>
      <c r="F2108" s="69">
        <f t="shared" si="98"/>
        <v>9.4474025974026</v>
      </c>
    </row>
    <row r="2109" ht="14" customHeight="1" spans="1:6">
      <c r="A2109" t="s">
        <v>3501</v>
      </c>
      <c r="B2109" s="66">
        <v>145480</v>
      </c>
      <c r="C2109" s="67">
        <f t="shared" si="96"/>
        <v>103.914285714286</v>
      </c>
      <c r="D2109">
        <v>7</v>
      </c>
      <c r="E2109" s="68">
        <f t="shared" si="97"/>
        <v>20782.8571428571</v>
      </c>
      <c r="F2109" s="69">
        <f t="shared" si="98"/>
        <v>14.8448979591837</v>
      </c>
    </row>
    <row r="2110" ht="14" customHeight="1" spans="1:6">
      <c r="A2110" t="s">
        <v>3502</v>
      </c>
      <c r="B2110" s="66">
        <v>145253</v>
      </c>
      <c r="C2110" s="67">
        <f t="shared" si="96"/>
        <v>103.752142857143</v>
      </c>
      <c r="D2110">
        <v>6</v>
      </c>
      <c r="E2110" s="68">
        <f t="shared" si="97"/>
        <v>24208.8333333333</v>
      </c>
      <c r="F2110" s="69">
        <f t="shared" si="98"/>
        <v>17.2920238095238</v>
      </c>
    </row>
    <row r="2111" ht="14" customHeight="1" spans="1:6">
      <c r="A2111" t="s">
        <v>3503</v>
      </c>
      <c r="B2111" s="66">
        <v>143850</v>
      </c>
      <c r="C2111" s="67">
        <f t="shared" si="96"/>
        <v>102.75</v>
      </c>
      <c r="D2111">
        <v>5</v>
      </c>
      <c r="E2111" s="68">
        <f t="shared" si="97"/>
        <v>28770</v>
      </c>
      <c r="F2111" s="69">
        <f t="shared" si="98"/>
        <v>20.55</v>
      </c>
    </row>
    <row r="2112" ht="14" customHeight="1" spans="1:6">
      <c r="A2112" t="s">
        <v>3504</v>
      </c>
      <c r="B2112" s="66">
        <v>143103</v>
      </c>
      <c r="C2112" s="67">
        <f t="shared" si="96"/>
        <v>102.216428571429</v>
      </c>
      <c r="D2112">
        <v>5</v>
      </c>
      <c r="E2112" s="68">
        <f t="shared" si="97"/>
        <v>28620.6</v>
      </c>
      <c r="F2112" s="69">
        <f t="shared" si="98"/>
        <v>20.4432857142857</v>
      </c>
    </row>
    <row r="2113" ht="14" customHeight="1" spans="1:6">
      <c r="A2113" t="s">
        <v>3505</v>
      </c>
      <c r="B2113" s="66">
        <v>142874</v>
      </c>
      <c r="C2113" s="67">
        <f t="shared" si="96"/>
        <v>102.052857142857</v>
      </c>
      <c r="D2113">
        <v>2</v>
      </c>
      <c r="E2113" s="68">
        <f t="shared" si="97"/>
        <v>71437</v>
      </c>
      <c r="F2113" s="69">
        <f t="shared" si="98"/>
        <v>51.0264285714286</v>
      </c>
    </row>
    <row r="2114" ht="14" customHeight="1" spans="1:6">
      <c r="A2114" t="s">
        <v>3506</v>
      </c>
      <c r="B2114" s="66">
        <v>141636</v>
      </c>
      <c r="C2114" s="67">
        <f t="shared" ref="C2114:C2177" si="99">B2114/1400</f>
        <v>101.168571428571</v>
      </c>
      <c r="D2114">
        <v>5</v>
      </c>
      <c r="E2114" s="68">
        <f t="shared" ref="E2114:E2177" si="100">B2114/D2114</f>
        <v>28327.2</v>
      </c>
      <c r="F2114" s="69">
        <f t="shared" ref="F2114:F2177" si="101">E2114/1400</f>
        <v>20.2337142857143</v>
      </c>
    </row>
    <row r="2115" ht="14" customHeight="1" spans="1:6">
      <c r="A2115" t="s">
        <v>3507</v>
      </c>
      <c r="B2115" s="66">
        <v>141361</v>
      </c>
      <c r="C2115" s="67">
        <f t="shared" si="99"/>
        <v>100.972142857143</v>
      </c>
      <c r="D2115">
        <v>7</v>
      </c>
      <c r="E2115" s="68">
        <f t="shared" si="100"/>
        <v>20194.4285714286</v>
      </c>
      <c r="F2115" s="69">
        <f t="shared" si="101"/>
        <v>14.4245918367347</v>
      </c>
    </row>
    <row r="2116" ht="14" customHeight="1" spans="1:6">
      <c r="A2116" t="s">
        <v>3508</v>
      </c>
      <c r="B2116" s="66">
        <v>140928</v>
      </c>
      <c r="C2116" s="67">
        <f t="shared" si="99"/>
        <v>100.662857142857</v>
      </c>
      <c r="D2116">
        <v>9</v>
      </c>
      <c r="E2116" s="68">
        <f t="shared" si="100"/>
        <v>15658.6666666667</v>
      </c>
      <c r="F2116" s="69">
        <f t="shared" si="101"/>
        <v>11.1847619047619</v>
      </c>
    </row>
    <row r="2117" ht="14" customHeight="1" spans="1:6">
      <c r="A2117" t="s">
        <v>3509</v>
      </c>
      <c r="B2117" s="66">
        <v>140705</v>
      </c>
      <c r="C2117" s="67">
        <f t="shared" si="99"/>
        <v>100.503571428571</v>
      </c>
      <c r="D2117">
        <v>3</v>
      </c>
      <c r="E2117" s="68">
        <f t="shared" si="100"/>
        <v>46901.6666666667</v>
      </c>
      <c r="F2117" s="69">
        <f t="shared" si="101"/>
        <v>33.5011904761905</v>
      </c>
    </row>
    <row r="2118" ht="14" customHeight="1" spans="1:6">
      <c r="A2118" t="s">
        <v>3510</v>
      </c>
      <c r="B2118" s="66">
        <v>139896</v>
      </c>
      <c r="C2118" s="67">
        <f t="shared" si="99"/>
        <v>99.9257142857143</v>
      </c>
      <c r="D2118">
        <v>5</v>
      </c>
      <c r="E2118" s="68">
        <f t="shared" si="100"/>
        <v>27979.2</v>
      </c>
      <c r="F2118" s="69">
        <f t="shared" si="101"/>
        <v>19.9851428571429</v>
      </c>
    </row>
    <row r="2119" ht="14" customHeight="1" spans="1:6">
      <c r="A2119" t="s">
        <v>3511</v>
      </c>
      <c r="B2119" s="66">
        <v>139335</v>
      </c>
      <c r="C2119" s="67">
        <f t="shared" si="99"/>
        <v>99.525</v>
      </c>
      <c r="D2119">
        <v>11</v>
      </c>
      <c r="E2119" s="68">
        <f t="shared" si="100"/>
        <v>12666.8181818182</v>
      </c>
      <c r="F2119" s="69">
        <f t="shared" si="101"/>
        <v>9.04772727272727</v>
      </c>
    </row>
    <row r="2120" ht="14" customHeight="1" spans="1:6">
      <c r="A2120" t="s">
        <v>3512</v>
      </c>
      <c r="B2120" s="66">
        <v>138510</v>
      </c>
      <c r="C2120" s="67">
        <f t="shared" si="99"/>
        <v>98.9357142857143</v>
      </c>
      <c r="D2120">
        <v>7</v>
      </c>
      <c r="E2120" s="68">
        <f t="shared" si="100"/>
        <v>19787.1428571429</v>
      </c>
      <c r="F2120" s="69">
        <f t="shared" si="101"/>
        <v>14.1336734693878</v>
      </c>
    </row>
    <row r="2121" ht="14" customHeight="1" spans="1:6">
      <c r="A2121" t="s">
        <v>3513</v>
      </c>
      <c r="B2121" s="66">
        <v>136802</v>
      </c>
      <c r="C2121" s="67">
        <f t="shared" si="99"/>
        <v>97.7157142857143</v>
      </c>
      <c r="D2121">
        <v>11</v>
      </c>
      <c r="E2121" s="68">
        <f t="shared" si="100"/>
        <v>12436.5454545455</v>
      </c>
      <c r="F2121" s="69">
        <f t="shared" si="101"/>
        <v>8.88324675324675</v>
      </c>
    </row>
    <row r="2122" ht="14" customHeight="1" spans="1:6">
      <c r="A2122" t="s">
        <v>3514</v>
      </c>
      <c r="B2122" s="66">
        <v>136439</v>
      </c>
      <c r="C2122" s="67">
        <f t="shared" si="99"/>
        <v>97.4564285714286</v>
      </c>
      <c r="D2122">
        <v>8</v>
      </c>
      <c r="E2122" s="68">
        <f t="shared" si="100"/>
        <v>17054.875</v>
      </c>
      <c r="F2122" s="69">
        <f t="shared" si="101"/>
        <v>12.1820535714286</v>
      </c>
    </row>
    <row r="2123" ht="14" customHeight="1" spans="1:6">
      <c r="A2123" t="s">
        <v>3515</v>
      </c>
      <c r="B2123" s="66">
        <v>136093</v>
      </c>
      <c r="C2123" s="67">
        <f t="shared" si="99"/>
        <v>97.2092857142857</v>
      </c>
      <c r="D2123">
        <v>7</v>
      </c>
      <c r="E2123" s="68">
        <f t="shared" si="100"/>
        <v>19441.8571428571</v>
      </c>
      <c r="F2123" s="69">
        <f t="shared" si="101"/>
        <v>13.8870408163265</v>
      </c>
    </row>
    <row r="2124" ht="14" customHeight="1" spans="1:6">
      <c r="A2124" t="s">
        <v>3516</v>
      </c>
      <c r="B2124" s="66">
        <v>135729</v>
      </c>
      <c r="C2124" s="67">
        <f t="shared" si="99"/>
        <v>96.9492857142857</v>
      </c>
      <c r="D2124">
        <v>4</v>
      </c>
      <c r="E2124" s="68">
        <f t="shared" si="100"/>
        <v>33932.25</v>
      </c>
      <c r="F2124" s="69">
        <f t="shared" si="101"/>
        <v>24.2373214285714</v>
      </c>
    </row>
    <row r="2125" ht="14" customHeight="1" spans="1:6">
      <c r="A2125" t="s">
        <v>3517</v>
      </c>
      <c r="B2125" s="66">
        <v>135670</v>
      </c>
      <c r="C2125" s="67">
        <f t="shared" si="99"/>
        <v>96.9071428571429</v>
      </c>
      <c r="D2125">
        <v>7</v>
      </c>
      <c r="E2125" s="68">
        <f t="shared" si="100"/>
        <v>19381.4285714286</v>
      </c>
      <c r="F2125" s="69">
        <f t="shared" si="101"/>
        <v>13.8438775510204</v>
      </c>
    </row>
    <row r="2126" ht="14" customHeight="1" spans="1:6">
      <c r="A2126" t="s">
        <v>3518</v>
      </c>
      <c r="B2126" s="66">
        <v>135664</v>
      </c>
      <c r="C2126" s="67">
        <f t="shared" si="99"/>
        <v>96.9028571428571</v>
      </c>
      <c r="D2126">
        <v>5</v>
      </c>
      <c r="E2126" s="68">
        <f t="shared" si="100"/>
        <v>27132.8</v>
      </c>
      <c r="F2126" s="69">
        <f t="shared" si="101"/>
        <v>19.3805714285714</v>
      </c>
    </row>
    <row r="2127" ht="14" customHeight="1" spans="1:6">
      <c r="A2127" t="s">
        <v>3519</v>
      </c>
      <c r="B2127" s="66">
        <v>135582</v>
      </c>
      <c r="C2127" s="67">
        <f t="shared" si="99"/>
        <v>96.8442857142857</v>
      </c>
      <c r="D2127">
        <v>6</v>
      </c>
      <c r="E2127" s="68">
        <f t="shared" si="100"/>
        <v>22597</v>
      </c>
      <c r="F2127" s="69">
        <f t="shared" si="101"/>
        <v>16.1407142857143</v>
      </c>
    </row>
    <row r="2128" ht="14" customHeight="1" spans="1:6">
      <c r="A2128" t="s">
        <v>3520</v>
      </c>
      <c r="B2128" s="66">
        <v>135536</v>
      </c>
      <c r="C2128" s="67">
        <f t="shared" si="99"/>
        <v>96.8114285714286</v>
      </c>
      <c r="D2128">
        <v>6</v>
      </c>
      <c r="E2128" s="68">
        <f t="shared" si="100"/>
        <v>22589.3333333333</v>
      </c>
      <c r="F2128" s="69">
        <f t="shared" si="101"/>
        <v>16.1352380952381</v>
      </c>
    </row>
    <row r="2129" ht="14" customHeight="1" spans="1:6">
      <c r="A2129" t="s">
        <v>3521</v>
      </c>
      <c r="B2129" s="66">
        <v>135389</v>
      </c>
      <c r="C2129" s="67">
        <f t="shared" si="99"/>
        <v>96.7064285714286</v>
      </c>
      <c r="D2129">
        <v>11</v>
      </c>
      <c r="E2129" s="68">
        <f t="shared" si="100"/>
        <v>12308.0909090909</v>
      </c>
      <c r="F2129" s="69">
        <f t="shared" si="101"/>
        <v>8.79149350649351</v>
      </c>
    </row>
    <row r="2130" ht="14" customHeight="1" spans="1:6">
      <c r="A2130" t="s">
        <v>3522</v>
      </c>
      <c r="B2130" s="66">
        <v>135366</v>
      </c>
      <c r="C2130" s="67">
        <f t="shared" si="99"/>
        <v>96.69</v>
      </c>
      <c r="D2130">
        <v>5</v>
      </c>
      <c r="E2130" s="68">
        <f t="shared" si="100"/>
        <v>27073.2</v>
      </c>
      <c r="F2130" s="69">
        <f t="shared" si="101"/>
        <v>19.338</v>
      </c>
    </row>
    <row r="2131" ht="14" customHeight="1" spans="1:6">
      <c r="A2131" t="s">
        <v>3523</v>
      </c>
      <c r="B2131" s="66">
        <v>135094</v>
      </c>
      <c r="C2131" s="67">
        <f t="shared" si="99"/>
        <v>96.4957142857143</v>
      </c>
      <c r="D2131">
        <v>6</v>
      </c>
      <c r="E2131" s="68">
        <f t="shared" si="100"/>
        <v>22515.6666666667</v>
      </c>
      <c r="F2131" s="69">
        <f t="shared" si="101"/>
        <v>16.082619047619</v>
      </c>
    </row>
    <row r="2132" ht="14" customHeight="1" spans="1:6">
      <c r="A2132" t="s">
        <v>3524</v>
      </c>
      <c r="B2132" s="66">
        <v>134874</v>
      </c>
      <c r="C2132" s="67">
        <f t="shared" si="99"/>
        <v>96.3385714285714</v>
      </c>
      <c r="D2132">
        <v>3</v>
      </c>
      <c r="E2132" s="68">
        <f t="shared" si="100"/>
        <v>44958</v>
      </c>
      <c r="F2132" s="69">
        <f t="shared" si="101"/>
        <v>32.1128571428571</v>
      </c>
    </row>
    <row r="2133" ht="14" customHeight="1" spans="1:6">
      <c r="A2133" t="s">
        <v>3525</v>
      </c>
      <c r="B2133" s="66">
        <v>133846</v>
      </c>
      <c r="C2133" s="67">
        <f t="shared" si="99"/>
        <v>95.6042857142857</v>
      </c>
      <c r="D2133">
        <v>4</v>
      </c>
      <c r="E2133" s="68">
        <f t="shared" si="100"/>
        <v>33461.5</v>
      </c>
      <c r="F2133" s="69">
        <f t="shared" si="101"/>
        <v>23.9010714285714</v>
      </c>
    </row>
    <row r="2134" ht="14" customHeight="1" spans="1:6">
      <c r="A2134" t="s">
        <v>3526</v>
      </c>
      <c r="B2134" s="66">
        <v>133532</v>
      </c>
      <c r="C2134" s="67">
        <f t="shared" si="99"/>
        <v>95.38</v>
      </c>
      <c r="D2134">
        <v>5</v>
      </c>
      <c r="E2134" s="68">
        <f t="shared" si="100"/>
        <v>26706.4</v>
      </c>
      <c r="F2134" s="69">
        <f t="shared" si="101"/>
        <v>19.076</v>
      </c>
    </row>
    <row r="2135" ht="14" customHeight="1" spans="1:6">
      <c r="A2135" t="s">
        <v>3527</v>
      </c>
      <c r="B2135" s="66">
        <v>133508</v>
      </c>
      <c r="C2135" s="67">
        <f t="shared" si="99"/>
        <v>95.3628571428571</v>
      </c>
      <c r="D2135">
        <v>6</v>
      </c>
      <c r="E2135" s="68">
        <f t="shared" si="100"/>
        <v>22251.3333333333</v>
      </c>
      <c r="F2135" s="69">
        <f t="shared" si="101"/>
        <v>15.8938095238095</v>
      </c>
    </row>
    <row r="2136" ht="14" customHeight="1" spans="1:6">
      <c r="A2136" t="s">
        <v>3528</v>
      </c>
      <c r="B2136" s="66">
        <v>133369</v>
      </c>
      <c r="C2136" s="67">
        <f t="shared" si="99"/>
        <v>95.2635714285714</v>
      </c>
      <c r="D2136">
        <v>9</v>
      </c>
      <c r="E2136" s="68">
        <f t="shared" si="100"/>
        <v>14818.7777777778</v>
      </c>
      <c r="F2136" s="69">
        <f t="shared" si="101"/>
        <v>10.5848412698413</v>
      </c>
    </row>
    <row r="2137" ht="14" customHeight="1" spans="1:6">
      <c r="A2137" t="s">
        <v>3529</v>
      </c>
      <c r="B2137" s="66">
        <v>133102</v>
      </c>
      <c r="C2137" s="67">
        <f t="shared" si="99"/>
        <v>95.0728571428571</v>
      </c>
      <c r="D2137">
        <v>6</v>
      </c>
      <c r="E2137" s="68">
        <f t="shared" si="100"/>
        <v>22183.6666666667</v>
      </c>
      <c r="F2137" s="69">
        <f t="shared" si="101"/>
        <v>15.8454761904762</v>
      </c>
    </row>
    <row r="2138" ht="14" customHeight="1" spans="1:6">
      <c r="A2138" t="s">
        <v>3530</v>
      </c>
      <c r="B2138" s="66">
        <v>132998</v>
      </c>
      <c r="C2138" s="67">
        <f t="shared" si="99"/>
        <v>94.9985714285714</v>
      </c>
      <c r="D2138">
        <v>6</v>
      </c>
      <c r="E2138" s="68">
        <f t="shared" si="100"/>
        <v>22166.3333333333</v>
      </c>
      <c r="F2138" s="69">
        <f t="shared" si="101"/>
        <v>15.8330952380952</v>
      </c>
    </row>
    <row r="2139" ht="14" customHeight="1" spans="1:6">
      <c r="A2139" t="s">
        <v>3531</v>
      </c>
      <c r="B2139" s="66">
        <v>132470</v>
      </c>
      <c r="C2139" s="67">
        <f t="shared" si="99"/>
        <v>94.6214285714286</v>
      </c>
      <c r="D2139">
        <v>6</v>
      </c>
      <c r="E2139" s="68">
        <f t="shared" si="100"/>
        <v>22078.3333333333</v>
      </c>
      <c r="F2139" s="69">
        <f t="shared" si="101"/>
        <v>15.7702380952381</v>
      </c>
    </row>
    <row r="2140" ht="14" customHeight="1" spans="1:6">
      <c r="A2140" t="s">
        <v>3532</v>
      </c>
      <c r="B2140" s="66">
        <v>132372</v>
      </c>
      <c r="C2140" s="67">
        <f t="shared" si="99"/>
        <v>94.5514285714286</v>
      </c>
      <c r="D2140">
        <v>4</v>
      </c>
      <c r="E2140" s="68">
        <f t="shared" si="100"/>
        <v>33093</v>
      </c>
      <c r="F2140" s="69">
        <f t="shared" si="101"/>
        <v>23.6378571428571</v>
      </c>
    </row>
    <row r="2141" ht="14" customHeight="1" spans="1:6">
      <c r="A2141" t="s">
        <v>3533</v>
      </c>
      <c r="B2141" s="66">
        <v>131484</v>
      </c>
      <c r="C2141" s="67">
        <f t="shared" si="99"/>
        <v>93.9171428571429</v>
      </c>
      <c r="D2141">
        <v>3</v>
      </c>
      <c r="E2141" s="68">
        <f t="shared" si="100"/>
        <v>43828</v>
      </c>
      <c r="F2141" s="69">
        <f t="shared" si="101"/>
        <v>31.3057142857143</v>
      </c>
    </row>
    <row r="2142" ht="14" customHeight="1" spans="1:6">
      <c r="A2142" t="s">
        <v>3534</v>
      </c>
      <c r="B2142" s="66">
        <v>131468</v>
      </c>
      <c r="C2142" s="67">
        <f t="shared" si="99"/>
        <v>93.9057142857143</v>
      </c>
      <c r="D2142">
        <v>4</v>
      </c>
      <c r="E2142" s="68">
        <f t="shared" si="100"/>
        <v>32867</v>
      </c>
      <c r="F2142" s="69">
        <f t="shared" si="101"/>
        <v>23.4764285714286</v>
      </c>
    </row>
    <row r="2143" ht="14" customHeight="1" spans="1:6">
      <c r="A2143" t="s">
        <v>3535</v>
      </c>
      <c r="B2143" s="66">
        <v>130896</v>
      </c>
      <c r="C2143" s="67">
        <f t="shared" si="99"/>
        <v>93.4971428571429</v>
      </c>
      <c r="D2143">
        <v>7</v>
      </c>
      <c r="E2143" s="68">
        <f t="shared" si="100"/>
        <v>18699.4285714286</v>
      </c>
      <c r="F2143" s="69">
        <f t="shared" si="101"/>
        <v>13.3567346938776</v>
      </c>
    </row>
    <row r="2144" ht="14" customHeight="1" spans="1:6">
      <c r="A2144" t="s">
        <v>3536</v>
      </c>
      <c r="B2144" s="66">
        <v>130046</v>
      </c>
      <c r="C2144" s="67">
        <f t="shared" si="99"/>
        <v>92.89</v>
      </c>
      <c r="D2144">
        <v>3</v>
      </c>
      <c r="E2144" s="68">
        <f t="shared" si="100"/>
        <v>43348.6666666667</v>
      </c>
      <c r="F2144" s="69">
        <f t="shared" si="101"/>
        <v>30.9633333333333</v>
      </c>
    </row>
    <row r="2145" ht="14" customHeight="1" spans="1:6">
      <c r="A2145" t="s">
        <v>3537</v>
      </c>
      <c r="B2145" s="66">
        <v>129798</v>
      </c>
      <c r="C2145" s="67">
        <f t="shared" si="99"/>
        <v>92.7128571428571</v>
      </c>
      <c r="D2145">
        <v>6</v>
      </c>
      <c r="E2145" s="68">
        <f t="shared" si="100"/>
        <v>21633</v>
      </c>
      <c r="F2145" s="69">
        <f t="shared" si="101"/>
        <v>15.4521428571429</v>
      </c>
    </row>
    <row r="2146" ht="14" customHeight="1" spans="1:6">
      <c r="A2146" t="s">
        <v>3538</v>
      </c>
      <c r="B2146" s="66">
        <v>129664</v>
      </c>
      <c r="C2146" s="67">
        <f t="shared" si="99"/>
        <v>92.6171428571429</v>
      </c>
      <c r="D2146">
        <v>4</v>
      </c>
      <c r="E2146" s="68">
        <f t="shared" si="100"/>
        <v>32416</v>
      </c>
      <c r="F2146" s="69">
        <f t="shared" si="101"/>
        <v>23.1542857142857</v>
      </c>
    </row>
    <row r="2147" ht="14" customHeight="1" spans="1:6">
      <c r="A2147" t="s">
        <v>3539</v>
      </c>
      <c r="B2147" s="66">
        <v>129587</v>
      </c>
      <c r="C2147" s="67">
        <f t="shared" si="99"/>
        <v>92.5621428571429</v>
      </c>
      <c r="D2147">
        <v>5</v>
      </c>
      <c r="E2147" s="68">
        <f t="shared" si="100"/>
        <v>25917.4</v>
      </c>
      <c r="F2147" s="69">
        <f t="shared" si="101"/>
        <v>18.5124285714286</v>
      </c>
    </row>
    <row r="2148" ht="14" customHeight="1" spans="1:6">
      <c r="A2148" t="s">
        <v>3540</v>
      </c>
      <c r="B2148" s="66">
        <v>129355</v>
      </c>
      <c r="C2148" s="67">
        <f t="shared" si="99"/>
        <v>92.3964285714286</v>
      </c>
      <c r="D2148">
        <v>5</v>
      </c>
      <c r="E2148" s="68">
        <f t="shared" si="100"/>
        <v>25871</v>
      </c>
      <c r="F2148" s="69">
        <f t="shared" si="101"/>
        <v>18.4792857142857</v>
      </c>
    </row>
    <row r="2149" ht="14" customHeight="1" spans="1:6">
      <c r="A2149" t="s">
        <v>3541</v>
      </c>
      <c r="B2149" s="66">
        <v>128993</v>
      </c>
      <c r="C2149" s="67">
        <f t="shared" si="99"/>
        <v>92.1378571428571</v>
      </c>
      <c r="D2149">
        <v>8</v>
      </c>
      <c r="E2149" s="68">
        <f t="shared" si="100"/>
        <v>16124.125</v>
      </c>
      <c r="F2149" s="69">
        <f t="shared" si="101"/>
        <v>11.5172321428571</v>
      </c>
    </row>
    <row r="2150" ht="14" customHeight="1" spans="1:6">
      <c r="A2150" t="s">
        <v>3542</v>
      </c>
      <c r="B2150" s="66">
        <v>128574</v>
      </c>
      <c r="C2150" s="67">
        <f t="shared" si="99"/>
        <v>91.8385714285714</v>
      </c>
      <c r="D2150">
        <v>5</v>
      </c>
      <c r="E2150" s="68">
        <f t="shared" si="100"/>
        <v>25714.8</v>
      </c>
      <c r="F2150" s="69">
        <f t="shared" si="101"/>
        <v>18.3677142857143</v>
      </c>
    </row>
    <row r="2151" ht="14" customHeight="1" spans="1:6">
      <c r="A2151" t="s">
        <v>3543</v>
      </c>
      <c r="B2151" s="66">
        <v>127345</v>
      </c>
      <c r="C2151" s="67">
        <f t="shared" si="99"/>
        <v>90.9607142857143</v>
      </c>
      <c r="D2151">
        <v>9</v>
      </c>
      <c r="E2151" s="68">
        <f t="shared" si="100"/>
        <v>14149.4444444444</v>
      </c>
      <c r="F2151" s="69">
        <f t="shared" si="101"/>
        <v>10.106746031746</v>
      </c>
    </row>
    <row r="2152" ht="14" customHeight="1" spans="1:6">
      <c r="A2152" t="s">
        <v>3544</v>
      </c>
      <c r="B2152" s="66">
        <v>127174</v>
      </c>
      <c r="C2152" s="67">
        <f t="shared" si="99"/>
        <v>90.8385714285714</v>
      </c>
      <c r="D2152">
        <v>4</v>
      </c>
      <c r="E2152" s="68">
        <f t="shared" si="100"/>
        <v>31793.5</v>
      </c>
      <c r="F2152" s="69">
        <f t="shared" si="101"/>
        <v>22.7096428571429</v>
      </c>
    </row>
    <row r="2153" ht="14" customHeight="1" spans="1:6">
      <c r="A2153" t="s">
        <v>3545</v>
      </c>
      <c r="B2153" s="66">
        <v>127118</v>
      </c>
      <c r="C2153" s="67">
        <f t="shared" si="99"/>
        <v>90.7985714285714</v>
      </c>
      <c r="D2153">
        <v>11</v>
      </c>
      <c r="E2153" s="68">
        <f t="shared" si="100"/>
        <v>11556.1818181818</v>
      </c>
      <c r="F2153" s="69">
        <f t="shared" si="101"/>
        <v>8.25441558441558</v>
      </c>
    </row>
    <row r="2154" ht="14" customHeight="1" spans="1:6">
      <c r="A2154" t="s">
        <v>3546</v>
      </c>
      <c r="B2154" s="66">
        <v>126986</v>
      </c>
      <c r="C2154" s="67">
        <f t="shared" si="99"/>
        <v>90.7042857142857</v>
      </c>
      <c r="D2154">
        <v>4</v>
      </c>
      <c r="E2154" s="68">
        <f t="shared" si="100"/>
        <v>31746.5</v>
      </c>
      <c r="F2154" s="69">
        <f t="shared" si="101"/>
        <v>22.6760714285714</v>
      </c>
    </row>
    <row r="2155" ht="14" customHeight="1" spans="1:6">
      <c r="A2155" t="s">
        <v>3547</v>
      </c>
      <c r="B2155" s="66">
        <v>126511</v>
      </c>
      <c r="C2155" s="67">
        <f t="shared" si="99"/>
        <v>90.365</v>
      </c>
      <c r="D2155">
        <v>4</v>
      </c>
      <c r="E2155" s="68">
        <f t="shared" si="100"/>
        <v>31627.75</v>
      </c>
      <c r="F2155" s="69">
        <f t="shared" si="101"/>
        <v>22.59125</v>
      </c>
    </row>
    <row r="2156" ht="14" customHeight="1" spans="1:6">
      <c r="A2156" t="s">
        <v>3548</v>
      </c>
      <c r="B2156" s="66">
        <v>125281</v>
      </c>
      <c r="C2156" s="67">
        <f t="shared" si="99"/>
        <v>89.4864285714286</v>
      </c>
      <c r="D2156">
        <v>6</v>
      </c>
      <c r="E2156" s="68">
        <f t="shared" si="100"/>
        <v>20880.1666666667</v>
      </c>
      <c r="F2156" s="69">
        <f t="shared" si="101"/>
        <v>14.9144047619048</v>
      </c>
    </row>
    <row r="2157" ht="14" customHeight="1" spans="1:6">
      <c r="A2157" t="s">
        <v>3549</v>
      </c>
      <c r="B2157" s="66">
        <v>124934</v>
      </c>
      <c r="C2157" s="67">
        <f t="shared" si="99"/>
        <v>89.2385714285714</v>
      </c>
      <c r="D2157">
        <v>5</v>
      </c>
      <c r="E2157" s="68">
        <f t="shared" si="100"/>
        <v>24986.8</v>
      </c>
      <c r="F2157" s="69">
        <f t="shared" si="101"/>
        <v>17.8477142857143</v>
      </c>
    </row>
    <row r="2158" ht="14" customHeight="1" spans="1:6">
      <c r="A2158" t="s">
        <v>3550</v>
      </c>
      <c r="B2158" s="66">
        <v>124537</v>
      </c>
      <c r="C2158" s="67">
        <f t="shared" si="99"/>
        <v>88.955</v>
      </c>
      <c r="D2158">
        <v>4</v>
      </c>
      <c r="E2158" s="68">
        <f t="shared" si="100"/>
        <v>31134.25</v>
      </c>
      <c r="F2158" s="69">
        <f t="shared" si="101"/>
        <v>22.23875</v>
      </c>
    </row>
    <row r="2159" ht="14" customHeight="1" spans="1:6">
      <c r="A2159" t="s">
        <v>3551</v>
      </c>
      <c r="B2159" s="66">
        <v>124362</v>
      </c>
      <c r="C2159" s="67">
        <f t="shared" si="99"/>
        <v>88.83</v>
      </c>
      <c r="D2159">
        <v>6</v>
      </c>
      <c r="E2159" s="68">
        <f t="shared" si="100"/>
        <v>20727</v>
      </c>
      <c r="F2159" s="69">
        <f t="shared" si="101"/>
        <v>14.805</v>
      </c>
    </row>
    <row r="2160" ht="14" customHeight="1" spans="1:6">
      <c r="A2160" t="s">
        <v>3552</v>
      </c>
      <c r="B2160" s="66">
        <v>123425</v>
      </c>
      <c r="C2160" s="67">
        <f t="shared" si="99"/>
        <v>88.1607142857143</v>
      </c>
      <c r="D2160">
        <v>10</v>
      </c>
      <c r="E2160" s="68">
        <f t="shared" si="100"/>
        <v>12342.5</v>
      </c>
      <c r="F2160" s="69">
        <f t="shared" si="101"/>
        <v>8.81607142857143</v>
      </c>
    </row>
    <row r="2161" ht="14" customHeight="1" spans="1:6">
      <c r="A2161" t="s">
        <v>3553</v>
      </c>
      <c r="B2161" s="66">
        <v>123265</v>
      </c>
      <c r="C2161" s="67">
        <f t="shared" si="99"/>
        <v>88.0464285714286</v>
      </c>
      <c r="D2161">
        <v>5</v>
      </c>
      <c r="E2161" s="68">
        <f t="shared" si="100"/>
        <v>24653</v>
      </c>
      <c r="F2161" s="69">
        <f t="shared" si="101"/>
        <v>17.6092857142857</v>
      </c>
    </row>
    <row r="2162" ht="14" customHeight="1" spans="1:6">
      <c r="A2162" t="s">
        <v>3554</v>
      </c>
      <c r="B2162" s="66">
        <v>122449</v>
      </c>
      <c r="C2162" s="67">
        <f t="shared" si="99"/>
        <v>87.4635714285714</v>
      </c>
      <c r="D2162">
        <v>2</v>
      </c>
      <c r="E2162" s="68">
        <f t="shared" si="100"/>
        <v>61224.5</v>
      </c>
      <c r="F2162" s="69">
        <f t="shared" si="101"/>
        <v>43.7317857142857</v>
      </c>
    </row>
    <row r="2163" ht="14" customHeight="1" spans="1:6">
      <c r="A2163" t="s">
        <v>3555</v>
      </c>
      <c r="B2163" s="66">
        <v>122422</v>
      </c>
      <c r="C2163" s="67">
        <f t="shared" si="99"/>
        <v>87.4442857142857</v>
      </c>
      <c r="D2163">
        <v>4</v>
      </c>
      <c r="E2163" s="68">
        <f t="shared" si="100"/>
        <v>30605.5</v>
      </c>
      <c r="F2163" s="69">
        <f t="shared" si="101"/>
        <v>21.8610714285714</v>
      </c>
    </row>
    <row r="2164" ht="14" customHeight="1" spans="1:6">
      <c r="A2164" t="s">
        <v>3556</v>
      </c>
      <c r="B2164" s="66">
        <v>122310</v>
      </c>
      <c r="C2164" s="67">
        <f t="shared" si="99"/>
        <v>87.3642857142857</v>
      </c>
      <c r="D2164">
        <v>4</v>
      </c>
      <c r="E2164" s="68">
        <f t="shared" si="100"/>
        <v>30577.5</v>
      </c>
      <c r="F2164" s="69">
        <f t="shared" si="101"/>
        <v>21.8410714285714</v>
      </c>
    </row>
    <row r="2165" ht="14" customHeight="1" spans="1:6">
      <c r="A2165" t="s">
        <v>3557</v>
      </c>
      <c r="B2165" s="66">
        <v>122099</v>
      </c>
      <c r="C2165" s="67">
        <f t="shared" si="99"/>
        <v>87.2135714285714</v>
      </c>
      <c r="D2165">
        <v>4</v>
      </c>
      <c r="E2165" s="68">
        <f t="shared" si="100"/>
        <v>30524.75</v>
      </c>
      <c r="F2165" s="69">
        <f t="shared" si="101"/>
        <v>21.8033928571429</v>
      </c>
    </row>
    <row r="2166" ht="14" customHeight="1" spans="1:6">
      <c r="A2166" t="s">
        <v>3558</v>
      </c>
      <c r="B2166" s="66">
        <v>121812</v>
      </c>
      <c r="C2166" s="67">
        <f t="shared" si="99"/>
        <v>87.0085714285714</v>
      </c>
      <c r="D2166">
        <v>3</v>
      </c>
      <c r="E2166" s="68">
        <f t="shared" si="100"/>
        <v>40604</v>
      </c>
      <c r="F2166" s="69">
        <f t="shared" si="101"/>
        <v>29.0028571428571</v>
      </c>
    </row>
    <row r="2167" ht="14" customHeight="1" spans="1:6">
      <c r="A2167" t="s">
        <v>3559</v>
      </c>
      <c r="B2167" s="66">
        <v>121608</v>
      </c>
      <c r="C2167" s="67">
        <f t="shared" si="99"/>
        <v>86.8628571428571</v>
      </c>
      <c r="D2167">
        <v>7</v>
      </c>
      <c r="E2167" s="68">
        <f t="shared" si="100"/>
        <v>17372.5714285714</v>
      </c>
      <c r="F2167" s="69">
        <f t="shared" si="101"/>
        <v>12.4089795918367</v>
      </c>
    </row>
    <row r="2168" ht="14" customHeight="1" spans="1:6">
      <c r="A2168" t="s">
        <v>3560</v>
      </c>
      <c r="B2168" s="66">
        <v>119086</v>
      </c>
      <c r="C2168" s="67">
        <f t="shared" si="99"/>
        <v>85.0614285714286</v>
      </c>
      <c r="D2168">
        <v>5</v>
      </c>
      <c r="E2168" s="68">
        <f t="shared" si="100"/>
        <v>23817.2</v>
      </c>
      <c r="F2168" s="69">
        <f t="shared" si="101"/>
        <v>17.0122857142857</v>
      </c>
    </row>
    <row r="2169" ht="14" customHeight="1" spans="1:6">
      <c r="A2169" t="s">
        <v>3561</v>
      </c>
      <c r="B2169" s="66">
        <v>118748</v>
      </c>
      <c r="C2169" s="67">
        <f t="shared" si="99"/>
        <v>84.82</v>
      </c>
      <c r="D2169">
        <v>3</v>
      </c>
      <c r="E2169" s="68">
        <f t="shared" si="100"/>
        <v>39582.6666666667</v>
      </c>
      <c r="F2169" s="69">
        <f t="shared" si="101"/>
        <v>28.2733333333333</v>
      </c>
    </row>
    <row r="2170" ht="14" customHeight="1" spans="1:6">
      <c r="A2170" t="s">
        <v>3562</v>
      </c>
      <c r="B2170" s="66">
        <v>118716</v>
      </c>
      <c r="C2170" s="67">
        <f t="shared" si="99"/>
        <v>84.7971428571429</v>
      </c>
      <c r="D2170">
        <v>3</v>
      </c>
      <c r="E2170" s="68">
        <f t="shared" si="100"/>
        <v>39572</v>
      </c>
      <c r="F2170" s="69">
        <f t="shared" si="101"/>
        <v>28.2657142857143</v>
      </c>
    </row>
    <row r="2171" ht="14" customHeight="1" spans="1:6">
      <c r="A2171" t="s">
        <v>3563</v>
      </c>
      <c r="B2171" s="66">
        <v>118122</v>
      </c>
      <c r="C2171" s="67">
        <f t="shared" si="99"/>
        <v>84.3728571428571</v>
      </c>
      <c r="D2171">
        <v>3</v>
      </c>
      <c r="E2171" s="68">
        <f t="shared" si="100"/>
        <v>39374</v>
      </c>
      <c r="F2171" s="69">
        <f t="shared" si="101"/>
        <v>28.1242857142857</v>
      </c>
    </row>
    <row r="2172" ht="14" customHeight="1" spans="1:6">
      <c r="A2172" t="s">
        <v>3564</v>
      </c>
      <c r="B2172" s="66">
        <v>117692</v>
      </c>
      <c r="C2172" s="67">
        <f t="shared" si="99"/>
        <v>84.0657142857143</v>
      </c>
      <c r="D2172">
        <v>6</v>
      </c>
      <c r="E2172" s="68">
        <f t="shared" si="100"/>
        <v>19615.3333333333</v>
      </c>
      <c r="F2172" s="69">
        <f t="shared" si="101"/>
        <v>14.0109523809524</v>
      </c>
    </row>
    <row r="2173" ht="14" customHeight="1" spans="1:6">
      <c r="A2173" t="s">
        <v>3565</v>
      </c>
      <c r="B2173" s="66">
        <v>117288</v>
      </c>
      <c r="C2173" s="67">
        <f t="shared" si="99"/>
        <v>83.7771428571429</v>
      </c>
      <c r="D2173">
        <v>6</v>
      </c>
      <c r="E2173" s="68">
        <f t="shared" si="100"/>
        <v>19548</v>
      </c>
      <c r="F2173" s="69">
        <f t="shared" si="101"/>
        <v>13.9628571428571</v>
      </c>
    </row>
    <row r="2174" ht="14" customHeight="1" spans="1:6">
      <c r="A2174" t="s">
        <v>3566</v>
      </c>
      <c r="B2174" s="66">
        <v>117219</v>
      </c>
      <c r="C2174" s="67">
        <f t="shared" si="99"/>
        <v>83.7278571428571</v>
      </c>
      <c r="D2174">
        <v>7</v>
      </c>
      <c r="E2174" s="68">
        <f t="shared" si="100"/>
        <v>16745.5714285714</v>
      </c>
      <c r="F2174" s="69">
        <f t="shared" si="101"/>
        <v>11.9611224489796</v>
      </c>
    </row>
    <row r="2175" ht="14" customHeight="1" spans="1:6">
      <c r="A2175" t="s">
        <v>3567</v>
      </c>
      <c r="B2175" s="66">
        <v>117192</v>
      </c>
      <c r="C2175" s="67">
        <f t="shared" si="99"/>
        <v>83.7085714285714</v>
      </c>
      <c r="D2175">
        <v>6</v>
      </c>
      <c r="E2175" s="68">
        <f t="shared" si="100"/>
        <v>19532</v>
      </c>
      <c r="F2175" s="69">
        <f t="shared" si="101"/>
        <v>13.9514285714286</v>
      </c>
    </row>
    <row r="2176" ht="14" customHeight="1" spans="1:6">
      <c r="A2176" t="s">
        <v>3568</v>
      </c>
      <c r="B2176" s="66">
        <v>117165</v>
      </c>
      <c r="C2176" s="67">
        <f t="shared" si="99"/>
        <v>83.6892857142857</v>
      </c>
      <c r="D2176">
        <v>9</v>
      </c>
      <c r="E2176" s="68">
        <f t="shared" si="100"/>
        <v>13018.3333333333</v>
      </c>
      <c r="F2176" s="69">
        <f t="shared" si="101"/>
        <v>9.29880952380952</v>
      </c>
    </row>
    <row r="2177" ht="14" customHeight="1" spans="1:6">
      <c r="A2177" t="s">
        <v>3569</v>
      </c>
      <c r="B2177" s="66">
        <v>114168</v>
      </c>
      <c r="C2177" s="67">
        <f t="shared" si="99"/>
        <v>81.5485714285714</v>
      </c>
      <c r="D2177">
        <v>2</v>
      </c>
      <c r="E2177" s="68">
        <f t="shared" si="100"/>
        <v>57084</v>
      </c>
      <c r="F2177" s="69">
        <f t="shared" si="101"/>
        <v>40.7742857142857</v>
      </c>
    </row>
    <row r="2178" ht="14" customHeight="1" spans="1:6">
      <c r="A2178" t="s">
        <v>3570</v>
      </c>
      <c r="B2178" s="66">
        <v>113976</v>
      </c>
      <c r="C2178" s="67">
        <f t="shared" ref="C2178:C2241" si="102">B2178/1400</f>
        <v>81.4114285714286</v>
      </c>
      <c r="D2178">
        <v>3</v>
      </c>
      <c r="E2178" s="68">
        <f t="shared" ref="E2178:E2241" si="103">B2178/D2178</f>
        <v>37992</v>
      </c>
      <c r="F2178" s="69">
        <f t="shared" ref="F2178:F2241" si="104">E2178/1400</f>
        <v>27.1371428571429</v>
      </c>
    </row>
    <row r="2179" ht="14" customHeight="1" spans="1:6">
      <c r="A2179" t="s">
        <v>3571</v>
      </c>
      <c r="B2179" s="66">
        <v>113630</v>
      </c>
      <c r="C2179" s="67">
        <f t="shared" si="102"/>
        <v>81.1642857142857</v>
      </c>
      <c r="D2179">
        <v>4</v>
      </c>
      <c r="E2179" s="68">
        <f t="shared" si="103"/>
        <v>28407.5</v>
      </c>
      <c r="F2179" s="69">
        <f t="shared" si="104"/>
        <v>20.2910714285714</v>
      </c>
    </row>
    <row r="2180" ht="14" customHeight="1" spans="1:6">
      <c r="A2180" t="s">
        <v>3572</v>
      </c>
      <c r="B2180" s="66">
        <v>113463</v>
      </c>
      <c r="C2180" s="67">
        <f t="shared" si="102"/>
        <v>81.045</v>
      </c>
      <c r="D2180">
        <v>7</v>
      </c>
      <c r="E2180" s="68">
        <f t="shared" si="103"/>
        <v>16209</v>
      </c>
      <c r="F2180" s="69">
        <f t="shared" si="104"/>
        <v>11.5778571428571</v>
      </c>
    </row>
    <row r="2181" ht="14" customHeight="1" spans="1:6">
      <c r="A2181" t="s">
        <v>3573</v>
      </c>
      <c r="B2181" s="66">
        <v>113280</v>
      </c>
      <c r="C2181" s="67">
        <f t="shared" si="102"/>
        <v>80.9142857142857</v>
      </c>
      <c r="D2181">
        <v>4</v>
      </c>
      <c r="E2181" s="68">
        <f t="shared" si="103"/>
        <v>28320</v>
      </c>
      <c r="F2181" s="69">
        <f t="shared" si="104"/>
        <v>20.2285714285714</v>
      </c>
    </row>
    <row r="2182" ht="14" customHeight="1" spans="1:6">
      <c r="A2182" t="s">
        <v>3574</v>
      </c>
      <c r="B2182" s="66">
        <v>112939</v>
      </c>
      <c r="C2182" s="67">
        <f t="shared" si="102"/>
        <v>80.6707142857143</v>
      </c>
      <c r="D2182">
        <v>5</v>
      </c>
      <c r="E2182" s="68">
        <f t="shared" si="103"/>
        <v>22587.8</v>
      </c>
      <c r="F2182" s="69">
        <f t="shared" si="104"/>
        <v>16.1341428571429</v>
      </c>
    </row>
    <row r="2183" ht="14" customHeight="1" spans="1:6">
      <c r="A2183" t="s">
        <v>3575</v>
      </c>
      <c r="B2183" s="66">
        <v>112896</v>
      </c>
      <c r="C2183" s="67">
        <f t="shared" si="102"/>
        <v>80.64</v>
      </c>
      <c r="D2183">
        <v>5</v>
      </c>
      <c r="E2183" s="68">
        <f t="shared" si="103"/>
        <v>22579.2</v>
      </c>
      <c r="F2183" s="69">
        <f t="shared" si="104"/>
        <v>16.128</v>
      </c>
    </row>
    <row r="2184" ht="14" customHeight="1" spans="1:6">
      <c r="A2184" t="s">
        <v>3576</v>
      </c>
      <c r="B2184" s="66">
        <v>112606</v>
      </c>
      <c r="C2184" s="67">
        <f t="shared" si="102"/>
        <v>80.4328571428571</v>
      </c>
      <c r="D2184">
        <v>4</v>
      </c>
      <c r="E2184" s="68">
        <f t="shared" si="103"/>
        <v>28151.5</v>
      </c>
      <c r="F2184" s="69">
        <f t="shared" si="104"/>
        <v>20.1082142857143</v>
      </c>
    </row>
    <row r="2185" ht="14" customHeight="1" spans="1:6">
      <c r="A2185" t="s">
        <v>3577</v>
      </c>
      <c r="B2185" s="66">
        <v>111494</v>
      </c>
      <c r="C2185" s="67">
        <f t="shared" si="102"/>
        <v>79.6385714285714</v>
      </c>
      <c r="D2185">
        <v>4</v>
      </c>
      <c r="E2185" s="68">
        <f t="shared" si="103"/>
        <v>27873.5</v>
      </c>
      <c r="F2185" s="69">
        <f t="shared" si="104"/>
        <v>19.9096428571429</v>
      </c>
    </row>
    <row r="2186" ht="14" customHeight="1" spans="1:6">
      <c r="A2186" t="s">
        <v>3578</v>
      </c>
      <c r="B2186" s="66">
        <v>111371</v>
      </c>
      <c r="C2186" s="67">
        <f t="shared" si="102"/>
        <v>79.5507142857143</v>
      </c>
      <c r="D2186">
        <v>3</v>
      </c>
      <c r="E2186" s="68">
        <f t="shared" si="103"/>
        <v>37123.6666666667</v>
      </c>
      <c r="F2186" s="69">
        <f t="shared" si="104"/>
        <v>26.5169047619048</v>
      </c>
    </row>
    <row r="2187" ht="14" customHeight="1" spans="1:6">
      <c r="A2187" t="s">
        <v>3579</v>
      </c>
      <c r="B2187" s="66">
        <v>111332</v>
      </c>
      <c r="C2187" s="67">
        <f t="shared" si="102"/>
        <v>79.5228571428571</v>
      </c>
      <c r="D2187">
        <v>6</v>
      </c>
      <c r="E2187" s="68">
        <f t="shared" si="103"/>
        <v>18555.3333333333</v>
      </c>
      <c r="F2187" s="69">
        <f t="shared" si="104"/>
        <v>13.2538095238095</v>
      </c>
    </row>
    <row r="2188" ht="14" customHeight="1" spans="1:6">
      <c r="A2188" t="s">
        <v>3580</v>
      </c>
      <c r="B2188" s="66">
        <v>111184</v>
      </c>
      <c r="C2188" s="67">
        <f t="shared" si="102"/>
        <v>79.4171428571429</v>
      </c>
      <c r="D2188">
        <v>4</v>
      </c>
      <c r="E2188" s="68">
        <f t="shared" si="103"/>
        <v>27796</v>
      </c>
      <c r="F2188" s="69">
        <f t="shared" si="104"/>
        <v>19.8542857142857</v>
      </c>
    </row>
    <row r="2189" ht="14" customHeight="1" spans="1:6">
      <c r="A2189" t="s">
        <v>3581</v>
      </c>
      <c r="B2189" s="66">
        <v>110874</v>
      </c>
      <c r="C2189" s="67">
        <f t="shared" si="102"/>
        <v>79.1957142857143</v>
      </c>
      <c r="D2189">
        <v>3</v>
      </c>
      <c r="E2189" s="68">
        <f t="shared" si="103"/>
        <v>36958</v>
      </c>
      <c r="F2189" s="69">
        <f t="shared" si="104"/>
        <v>26.3985714285714</v>
      </c>
    </row>
    <row r="2190" ht="14" customHeight="1" spans="1:6">
      <c r="A2190" t="s">
        <v>3582</v>
      </c>
      <c r="B2190" s="66">
        <v>110632</v>
      </c>
      <c r="C2190" s="67">
        <f t="shared" si="102"/>
        <v>79.0228571428571</v>
      </c>
      <c r="D2190">
        <v>7</v>
      </c>
      <c r="E2190" s="68">
        <f t="shared" si="103"/>
        <v>15804.5714285714</v>
      </c>
      <c r="F2190" s="69">
        <f t="shared" si="104"/>
        <v>11.2889795918367</v>
      </c>
    </row>
    <row r="2191" ht="14" customHeight="1" spans="1:6">
      <c r="A2191" t="s">
        <v>3583</v>
      </c>
      <c r="B2191" s="66">
        <v>109006</v>
      </c>
      <c r="C2191" s="67">
        <f t="shared" si="102"/>
        <v>77.8614285714286</v>
      </c>
      <c r="D2191">
        <v>3</v>
      </c>
      <c r="E2191" s="68">
        <f t="shared" si="103"/>
        <v>36335.3333333333</v>
      </c>
      <c r="F2191" s="69">
        <f t="shared" si="104"/>
        <v>25.9538095238095</v>
      </c>
    </row>
    <row r="2192" ht="14" customHeight="1" spans="1:6">
      <c r="A2192" t="s">
        <v>3584</v>
      </c>
      <c r="B2192" s="66">
        <v>108029</v>
      </c>
      <c r="C2192" s="67">
        <f t="shared" si="102"/>
        <v>77.1635714285714</v>
      </c>
      <c r="D2192">
        <v>4</v>
      </c>
      <c r="E2192" s="68">
        <f t="shared" si="103"/>
        <v>27007.25</v>
      </c>
      <c r="F2192" s="69">
        <f t="shared" si="104"/>
        <v>19.2908928571429</v>
      </c>
    </row>
    <row r="2193" ht="14" customHeight="1" spans="1:6">
      <c r="A2193" t="s">
        <v>3585</v>
      </c>
      <c r="B2193" s="66">
        <v>107612</v>
      </c>
      <c r="C2193" s="67">
        <f t="shared" si="102"/>
        <v>76.8657142857143</v>
      </c>
      <c r="D2193">
        <v>2</v>
      </c>
      <c r="E2193" s="68">
        <f t="shared" si="103"/>
        <v>53806</v>
      </c>
      <c r="F2193" s="69">
        <f t="shared" si="104"/>
        <v>38.4328571428571</v>
      </c>
    </row>
    <row r="2194" ht="14" customHeight="1" spans="1:6">
      <c r="A2194" t="s">
        <v>3586</v>
      </c>
      <c r="B2194" s="66">
        <v>107070</v>
      </c>
      <c r="C2194" s="67">
        <f t="shared" si="102"/>
        <v>76.4785714285714</v>
      </c>
      <c r="D2194">
        <v>1</v>
      </c>
      <c r="E2194" s="68">
        <f t="shared" si="103"/>
        <v>107070</v>
      </c>
      <c r="F2194" s="69">
        <f t="shared" si="104"/>
        <v>76.4785714285714</v>
      </c>
    </row>
    <row r="2195" ht="14" customHeight="1" spans="1:6">
      <c r="A2195" t="s">
        <v>3587</v>
      </c>
      <c r="B2195" s="66">
        <v>106718</v>
      </c>
      <c r="C2195" s="67">
        <f t="shared" si="102"/>
        <v>76.2271428571429</v>
      </c>
      <c r="D2195">
        <v>6</v>
      </c>
      <c r="E2195" s="68">
        <f t="shared" si="103"/>
        <v>17786.3333333333</v>
      </c>
      <c r="F2195" s="69">
        <f t="shared" si="104"/>
        <v>12.7045238095238</v>
      </c>
    </row>
    <row r="2196" ht="14" customHeight="1" spans="1:6">
      <c r="A2196" t="s">
        <v>3588</v>
      </c>
      <c r="B2196" s="66">
        <v>106614</v>
      </c>
      <c r="C2196" s="67">
        <f t="shared" si="102"/>
        <v>76.1528571428571</v>
      </c>
      <c r="D2196">
        <v>6</v>
      </c>
      <c r="E2196" s="68">
        <f t="shared" si="103"/>
        <v>17769</v>
      </c>
      <c r="F2196" s="69">
        <f t="shared" si="104"/>
        <v>12.6921428571429</v>
      </c>
    </row>
    <row r="2197" ht="14" customHeight="1" spans="1:6">
      <c r="A2197" t="s">
        <v>3589</v>
      </c>
      <c r="B2197" s="66">
        <v>106367</v>
      </c>
      <c r="C2197" s="67">
        <f t="shared" si="102"/>
        <v>75.9764285714286</v>
      </c>
      <c r="D2197">
        <v>8</v>
      </c>
      <c r="E2197" s="68">
        <f t="shared" si="103"/>
        <v>13295.875</v>
      </c>
      <c r="F2197" s="69">
        <f t="shared" si="104"/>
        <v>9.49705357142857</v>
      </c>
    </row>
    <row r="2198" ht="14" customHeight="1" spans="1:6">
      <c r="A2198" t="s">
        <v>3590</v>
      </c>
      <c r="B2198" s="66">
        <v>106265</v>
      </c>
      <c r="C2198" s="67">
        <f t="shared" si="102"/>
        <v>75.9035714285714</v>
      </c>
      <c r="D2198">
        <v>4</v>
      </c>
      <c r="E2198" s="68">
        <f t="shared" si="103"/>
        <v>26566.25</v>
      </c>
      <c r="F2198" s="69">
        <f t="shared" si="104"/>
        <v>18.9758928571429</v>
      </c>
    </row>
    <row r="2199" ht="14" customHeight="1" spans="1:6">
      <c r="A2199" t="s">
        <v>3591</v>
      </c>
      <c r="B2199" s="66">
        <v>106262</v>
      </c>
      <c r="C2199" s="67">
        <f t="shared" si="102"/>
        <v>75.9014285714286</v>
      </c>
      <c r="D2199">
        <v>3</v>
      </c>
      <c r="E2199" s="68">
        <f t="shared" si="103"/>
        <v>35420.6666666667</v>
      </c>
      <c r="F2199" s="69">
        <f t="shared" si="104"/>
        <v>25.3004761904762</v>
      </c>
    </row>
    <row r="2200" ht="14" customHeight="1" spans="1:6">
      <c r="A2200" t="s">
        <v>3592</v>
      </c>
      <c r="B2200" s="66">
        <v>106092</v>
      </c>
      <c r="C2200" s="67">
        <f t="shared" si="102"/>
        <v>75.78</v>
      </c>
      <c r="D2200">
        <v>6</v>
      </c>
      <c r="E2200" s="68">
        <f t="shared" si="103"/>
        <v>17682</v>
      </c>
      <c r="F2200" s="69">
        <f t="shared" si="104"/>
        <v>12.63</v>
      </c>
    </row>
    <row r="2201" ht="14" customHeight="1" spans="1:6">
      <c r="A2201" t="s">
        <v>3593</v>
      </c>
      <c r="B2201" s="66">
        <v>106048</v>
      </c>
      <c r="C2201" s="67">
        <f t="shared" si="102"/>
        <v>75.7485714285714</v>
      </c>
      <c r="D2201">
        <v>7</v>
      </c>
      <c r="E2201" s="68">
        <f t="shared" si="103"/>
        <v>15149.7142857143</v>
      </c>
      <c r="F2201" s="69">
        <f t="shared" si="104"/>
        <v>10.8212244897959</v>
      </c>
    </row>
    <row r="2202" ht="14" customHeight="1" spans="1:6">
      <c r="A2202" t="s">
        <v>3594</v>
      </c>
      <c r="B2202" s="66">
        <v>105922</v>
      </c>
      <c r="C2202" s="67">
        <f t="shared" si="102"/>
        <v>75.6585714285714</v>
      </c>
      <c r="D2202">
        <v>4</v>
      </c>
      <c r="E2202" s="68">
        <f t="shared" si="103"/>
        <v>26480.5</v>
      </c>
      <c r="F2202" s="69">
        <f t="shared" si="104"/>
        <v>18.9146428571429</v>
      </c>
    </row>
    <row r="2203" ht="14" customHeight="1" spans="1:6">
      <c r="A2203" t="s">
        <v>3595</v>
      </c>
      <c r="B2203" s="66">
        <v>104442</v>
      </c>
      <c r="C2203" s="67">
        <f t="shared" si="102"/>
        <v>74.6014285714286</v>
      </c>
      <c r="D2203">
        <v>6</v>
      </c>
      <c r="E2203" s="68">
        <f t="shared" si="103"/>
        <v>17407</v>
      </c>
      <c r="F2203" s="69">
        <f t="shared" si="104"/>
        <v>12.4335714285714</v>
      </c>
    </row>
    <row r="2204" ht="14" customHeight="1" spans="1:6">
      <c r="A2204" t="s">
        <v>3596</v>
      </c>
      <c r="B2204" s="66">
        <v>103612</v>
      </c>
      <c r="C2204" s="67">
        <f t="shared" si="102"/>
        <v>74.0085714285714</v>
      </c>
      <c r="D2204">
        <v>3</v>
      </c>
      <c r="E2204" s="68">
        <f t="shared" si="103"/>
        <v>34537.3333333333</v>
      </c>
      <c r="F2204" s="69">
        <f t="shared" si="104"/>
        <v>24.6695238095238</v>
      </c>
    </row>
    <row r="2205" ht="14" customHeight="1" spans="1:6">
      <c r="A2205" t="s">
        <v>3597</v>
      </c>
      <c r="B2205" s="66">
        <v>103302</v>
      </c>
      <c r="C2205" s="67">
        <f t="shared" si="102"/>
        <v>73.7871428571429</v>
      </c>
      <c r="D2205">
        <v>6</v>
      </c>
      <c r="E2205" s="68">
        <f t="shared" si="103"/>
        <v>17217</v>
      </c>
      <c r="F2205" s="69">
        <f t="shared" si="104"/>
        <v>12.2978571428571</v>
      </c>
    </row>
    <row r="2206" ht="14" customHeight="1" spans="1:6">
      <c r="A2206" t="s">
        <v>3598</v>
      </c>
      <c r="B2206" s="66">
        <v>102867</v>
      </c>
      <c r="C2206" s="67">
        <f t="shared" si="102"/>
        <v>73.4764285714286</v>
      </c>
      <c r="D2206">
        <v>5</v>
      </c>
      <c r="E2206" s="68">
        <f t="shared" si="103"/>
        <v>20573.4</v>
      </c>
      <c r="F2206" s="69">
        <f t="shared" si="104"/>
        <v>14.6952857142857</v>
      </c>
    </row>
    <row r="2207" ht="14" customHeight="1" spans="1:6">
      <c r="A2207" t="s">
        <v>3599</v>
      </c>
      <c r="B2207" s="66">
        <v>102391</v>
      </c>
      <c r="C2207" s="67">
        <f t="shared" si="102"/>
        <v>73.1364285714286</v>
      </c>
      <c r="D2207">
        <v>5</v>
      </c>
      <c r="E2207" s="68">
        <f t="shared" si="103"/>
        <v>20478.2</v>
      </c>
      <c r="F2207" s="69">
        <f t="shared" si="104"/>
        <v>14.6272857142857</v>
      </c>
    </row>
    <row r="2208" ht="14" customHeight="1" spans="1:6">
      <c r="A2208" t="s">
        <v>3600</v>
      </c>
      <c r="B2208" s="66">
        <v>102109</v>
      </c>
      <c r="C2208" s="67">
        <f t="shared" si="102"/>
        <v>72.935</v>
      </c>
      <c r="D2208">
        <v>7</v>
      </c>
      <c r="E2208" s="68">
        <f t="shared" si="103"/>
        <v>14587</v>
      </c>
      <c r="F2208" s="69">
        <f t="shared" si="104"/>
        <v>10.4192857142857</v>
      </c>
    </row>
    <row r="2209" ht="14" customHeight="1" spans="1:6">
      <c r="A2209" t="s">
        <v>3601</v>
      </c>
      <c r="B2209" s="66">
        <v>101160</v>
      </c>
      <c r="C2209" s="67">
        <f t="shared" si="102"/>
        <v>72.2571428571429</v>
      </c>
      <c r="D2209">
        <v>6</v>
      </c>
      <c r="E2209" s="68">
        <f t="shared" si="103"/>
        <v>16860</v>
      </c>
      <c r="F2209" s="69">
        <f t="shared" si="104"/>
        <v>12.0428571428571</v>
      </c>
    </row>
    <row r="2210" ht="14" customHeight="1" spans="1:6">
      <c r="A2210" t="s">
        <v>3602</v>
      </c>
      <c r="B2210" s="66">
        <v>100622</v>
      </c>
      <c r="C2210" s="67">
        <f t="shared" si="102"/>
        <v>71.8728571428571</v>
      </c>
      <c r="D2210">
        <v>6</v>
      </c>
      <c r="E2210" s="68">
        <f t="shared" si="103"/>
        <v>16770.3333333333</v>
      </c>
      <c r="F2210" s="69">
        <f t="shared" si="104"/>
        <v>11.9788095238095</v>
      </c>
    </row>
    <row r="2211" ht="14" customHeight="1" spans="1:6">
      <c r="A2211" t="s">
        <v>3603</v>
      </c>
      <c r="B2211" s="66">
        <v>99920</v>
      </c>
      <c r="C2211" s="67">
        <f t="shared" si="102"/>
        <v>71.3714285714286</v>
      </c>
      <c r="D2211">
        <v>3</v>
      </c>
      <c r="E2211" s="68">
        <f t="shared" si="103"/>
        <v>33306.6666666667</v>
      </c>
      <c r="F2211" s="69">
        <f t="shared" si="104"/>
        <v>23.7904761904762</v>
      </c>
    </row>
    <row r="2212" ht="14" customHeight="1" spans="1:6">
      <c r="A2212" t="s">
        <v>3604</v>
      </c>
      <c r="B2212" s="66">
        <v>99833</v>
      </c>
      <c r="C2212" s="67">
        <f t="shared" si="102"/>
        <v>71.3092857142857</v>
      </c>
      <c r="D2212">
        <v>9</v>
      </c>
      <c r="E2212" s="68">
        <f t="shared" si="103"/>
        <v>11092.5555555556</v>
      </c>
      <c r="F2212" s="69">
        <f t="shared" si="104"/>
        <v>7.92325396825397</v>
      </c>
    </row>
    <row r="2213" ht="14" customHeight="1" spans="1:6">
      <c r="A2213" t="s">
        <v>3605</v>
      </c>
      <c r="B2213" s="66">
        <v>98760</v>
      </c>
      <c r="C2213" s="67">
        <f t="shared" si="102"/>
        <v>70.5428571428571</v>
      </c>
      <c r="D2213">
        <v>7</v>
      </c>
      <c r="E2213" s="68">
        <f t="shared" si="103"/>
        <v>14108.5714285714</v>
      </c>
      <c r="F2213" s="69">
        <f t="shared" si="104"/>
        <v>10.0775510204082</v>
      </c>
    </row>
    <row r="2214" ht="14" customHeight="1" spans="1:6">
      <c r="A2214" t="s">
        <v>3606</v>
      </c>
      <c r="B2214" s="66">
        <v>98228</v>
      </c>
      <c r="C2214" s="67">
        <f t="shared" si="102"/>
        <v>70.1628571428571</v>
      </c>
      <c r="D2214">
        <v>4</v>
      </c>
      <c r="E2214" s="68">
        <f t="shared" si="103"/>
        <v>24557</v>
      </c>
      <c r="F2214" s="69">
        <f t="shared" si="104"/>
        <v>17.5407142857143</v>
      </c>
    </row>
    <row r="2215" ht="14" customHeight="1" spans="1:6">
      <c r="A2215" t="s">
        <v>3607</v>
      </c>
      <c r="B2215" s="66">
        <v>97700</v>
      </c>
      <c r="C2215" s="67">
        <f t="shared" si="102"/>
        <v>69.7857142857143</v>
      </c>
      <c r="D2215">
        <v>9</v>
      </c>
      <c r="E2215" s="68">
        <f t="shared" si="103"/>
        <v>10855.5555555556</v>
      </c>
      <c r="F2215" s="69">
        <f t="shared" si="104"/>
        <v>7.75396825396825</v>
      </c>
    </row>
    <row r="2216" ht="14" customHeight="1" spans="1:6">
      <c r="A2216" t="s">
        <v>3608</v>
      </c>
      <c r="B2216" s="66">
        <v>97156</v>
      </c>
      <c r="C2216" s="67">
        <f t="shared" si="102"/>
        <v>69.3971428571429</v>
      </c>
      <c r="D2216">
        <v>5</v>
      </c>
      <c r="E2216" s="68">
        <f t="shared" si="103"/>
        <v>19431.2</v>
      </c>
      <c r="F2216" s="69">
        <f t="shared" si="104"/>
        <v>13.8794285714286</v>
      </c>
    </row>
    <row r="2217" ht="14" customHeight="1" spans="1:6">
      <c r="A2217" t="s">
        <v>3609</v>
      </c>
      <c r="B2217" s="66">
        <v>97032</v>
      </c>
      <c r="C2217" s="67">
        <f t="shared" si="102"/>
        <v>69.3085714285714</v>
      </c>
      <c r="D2217">
        <v>3</v>
      </c>
      <c r="E2217" s="68">
        <f t="shared" si="103"/>
        <v>32344</v>
      </c>
      <c r="F2217" s="69">
        <f t="shared" si="104"/>
        <v>23.1028571428571</v>
      </c>
    </row>
    <row r="2218" ht="14" customHeight="1" spans="1:6">
      <c r="A2218" t="s">
        <v>3610</v>
      </c>
      <c r="B2218" s="66">
        <v>96857</v>
      </c>
      <c r="C2218" s="67">
        <f t="shared" si="102"/>
        <v>69.1835714285714</v>
      </c>
      <c r="D2218">
        <v>1</v>
      </c>
      <c r="E2218" s="68">
        <f t="shared" si="103"/>
        <v>96857</v>
      </c>
      <c r="F2218" s="69">
        <f t="shared" si="104"/>
        <v>69.1835714285714</v>
      </c>
    </row>
    <row r="2219" ht="14" customHeight="1" spans="1:6">
      <c r="A2219" t="s">
        <v>3611</v>
      </c>
      <c r="B2219" s="66">
        <v>96673</v>
      </c>
      <c r="C2219" s="67">
        <f t="shared" si="102"/>
        <v>69.0521428571429</v>
      </c>
      <c r="D2219">
        <v>7</v>
      </c>
      <c r="E2219" s="68">
        <f t="shared" si="103"/>
        <v>13810.4285714286</v>
      </c>
      <c r="F2219" s="69">
        <f t="shared" si="104"/>
        <v>9.86459183673469</v>
      </c>
    </row>
    <row r="2220" ht="14" customHeight="1" spans="1:6">
      <c r="A2220" t="s">
        <v>3612</v>
      </c>
      <c r="B2220" s="66">
        <v>96114</v>
      </c>
      <c r="C2220" s="67">
        <f t="shared" si="102"/>
        <v>68.6528571428571</v>
      </c>
      <c r="D2220">
        <v>3</v>
      </c>
      <c r="E2220" s="68">
        <f t="shared" si="103"/>
        <v>32038</v>
      </c>
      <c r="F2220" s="69">
        <f t="shared" si="104"/>
        <v>22.8842857142857</v>
      </c>
    </row>
    <row r="2221" ht="14" customHeight="1" spans="1:6">
      <c r="A2221" t="s">
        <v>3613</v>
      </c>
      <c r="B2221" s="66">
        <v>95744</v>
      </c>
      <c r="C2221" s="67">
        <f t="shared" si="102"/>
        <v>68.3885714285714</v>
      </c>
      <c r="D2221">
        <v>3</v>
      </c>
      <c r="E2221" s="68">
        <f t="shared" si="103"/>
        <v>31914.6666666667</v>
      </c>
      <c r="F2221" s="69">
        <f t="shared" si="104"/>
        <v>22.7961904761905</v>
      </c>
    </row>
    <row r="2222" ht="14" customHeight="1" spans="1:6">
      <c r="A2222" t="s">
        <v>3614</v>
      </c>
      <c r="B2222" s="66">
        <v>95719</v>
      </c>
      <c r="C2222" s="67">
        <f t="shared" si="102"/>
        <v>68.3707142857143</v>
      </c>
      <c r="D2222">
        <v>3</v>
      </c>
      <c r="E2222" s="68">
        <f t="shared" si="103"/>
        <v>31906.3333333333</v>
      </c>
      <c r="F2222" s="69">
        <f t="shared" si="104"/>
        <v>22.7902380952381</v>
      </c>
    </row>
    <row r="2223" ht="14" customHeight="1" spans="1:6">
      <c r="A2223" t="s">
        <v>3615</v>
      </c>
      <c r="B2223" s="66">
        <v>95378</v>
      </c>
      <c r="C2223" s="67">
        <f t="shared" si="102"/>
        <v>68.1271428571429</v>
      </c>
      <c r="D2223">
        <v>6</v>
      </c>
      <c r="E2223" s="68">
        <f t="shared" si="103"/>
        <v>15896.3333333333</v>
      </c>
      <c r="F2223" s="69">
        <f t="shared" si="104"/>
        <v>11.3545238095238</v>
      </c>
    </row>
    <row r="2224" ht="14" customHeight="1" spans="1:6">
      <c r="A2224" t="s">
        <v>3616</v>
      </c>
      <c r="B2224" s="66">
        <v>95290</v>
      </c>
      <c r="C2224" s="67">
        <f t="shared" si="102"/>
        <v>68.0642857142857</v>
      </c>
      <c r="D2224">
        <v>2</v>
      </c>
      <c r="E2224" s="68">
        <f t="shared" si="103"/>
        <v>47645</v>
      </c>
      <c r="F2224" s="69">
        <f t="shared" si="104"/>
        <v>34.0321428571429</v>
      </c>
    </row>
    <row r="2225" ht="14" customHeight="1" spans="1:6">
      <c r="A2225" t="s">
        <v>3617</v>
      </c>
      <c r="B2225" s="66">
        <v>94962</v>
      </c>
      <c r="C2225" s="67">
        <f t="shared" si="102"/>
        <v>67.83</v>
      </c>
      <c r="D2225">
        <v>2</v>
      </c>
      <c r="E2225" s="68">
        <f t="shared" si="103"/>
        <v>47481</v>
      </c>
      <c r="F2225" s="69">
        <f t="shared" si="104"/>
        <v>33.915</v>
      </c>
    </row>
    <row r="2226" ht="14" customHeight="1" spans="1:6">
      <c r="A2226" t="s">
        <v>3618</v>
      </c>
      <c r="B2226" s="66">
        <v>94924</v>
      </c>
      <c r="C2226" s="67">
        <f t="shared" si="102"/>
        <v>67.8028571428571</v>
      </c>
      <c r="D2226">
        <v>2</v>
      </c>
      <c r="E2226" s="68">
        <f t="shared" si="103"/>
        <v>47462</v>
      </c>
      <c r="F2226" s="69">
        <f t="shared" si="104"/>
        <v>33.9014285714286</v>
      </c>
    </row>
    <row r="2227" ht="14" customHeight="1" spans="1:6">
      <c r="A2227" t="s">
        <v>3619</v>
      </c>
      <c r="B2227" s="66">
        <v>94845</v>
      </c>
      <c r="C2227" s="67">
        <f t="shared" si="102"/>
        <v>67.7464285714286</v>
      </c>
      <c r="D2227">
        <v>3</v>
      </c>
      <c r="E2227" s="68">
        <f t="shared" si="103"/>
        <v>31615</v>
      </c>
      <c r="F2227" s="69">
        <f t="shared" si="104"/>
        <v>22.5821428571429</v>
      </c>
    </row>
    <row r="2228" ht="14" customHeight="1" spans="1:6">
      <c r="A2228" t="s">
        <v>3620</v>
      </c>
      <c r="B2228" s="66">
        <v>94564</v>
      </c>
      <c r="C2228" s="67">
        <f t="shared" si="102"/>
        <v>67.5457142857143</v>
      </c>
      <c r="D2228">
        <v>5</v>
      </c>
      <c r="E2228" s="68">
        <f t="shared" si="103"/>
        <v>18912.8</v>
      </c>
      <c r="F2228" s="69">
        <f t="shared" si="104"/>
        <v>13.5091428571429</v>
      </c>
    </row>
    <row r="2229" ht="14" customHeight="1" spans="1:6">
      <c r="A2229" t="s">
        <v>3621</v>
      </c>
      <c r="B2229" s="66">
        <v>93996</v>
      </c>
      <c r="C2229" s="67">
        <f t="shared" si="102"/>
        <v>67.14</v>
      </c>
      <c r="D2229">
        <v>4</v>
      </c>
      <c r="E2229" s="68">
        <f t="shared" si="103"/>
        <v>23499</v>
      </c>
      <c r="F2229" s="69">
        <f t="shared" si="104"/>
        <v>16.785</v>
      </c>
    </row>
    <row r="2230" ht="14" customHeight="1" spans="1:6">
      <c r="A2230" t="s">
        <v>3622</v>
      </c>
      <c r="B2230" s="66">
        <v>93150</v>
      </c>
      <c r="C2230" s="67">
        <f t="shared" si="102"/>
        <v>66.5357142857143</v>
      </c>
      <c r="D2230">
        <v>4</v>
      </c>
      <c r="E2230" s="68">
        <f t="shared" si="103"/>
        <v>23287.5</v>
      </c>
      <c r="F2230" s="69">
        <f t="shared" si="104"/>
        <v>16.6339285714286</v>
      </c>
    </row>
    <row r="2231" ht="14" customHeight="1" spans="1:6">
      <c r="A2231" t="s">
        <v>3623</v>
      </c>
      <c r="B2231" s="66">
        <v>92111</v>
      </c>
      <c r="C2231" s="67">
        <f t="shared" si="102"/>
        <v>65.7935714285714</v>
      </c>
      <c r="D2231">
        <v>3</v>
      </c>
      <c r="E2231" s="68">
        <f t="shared" si="103"/>
        <v>30703.6666666667</v>
      </c>
      <c r="F2231" s="69">
        <f t="shared" si="104"/>
        <v>21.9311904761905</v>
      </c>
    </row>
    <row r="2232" ht="14" customHeight="1" spans="1:6">
      <c r="A2232" t="s">
        <v>3624</v>
      </c>
      <c r="B2232" s="66">
        <v>92052</v>
      </c>
      <c r="C2232" s="67">
        <f t="shared" si="102"/>
        <v>65.7514285714286</v>
      </c>
      <c r="D2232">
        <v>3</v>
      </c>
      <c r="E2232" s="68">
        <f t="shared" si="103"/>
        <v>30684</v>
      </c>
      <c r="F2232" s="69">
        <f t="shared" si="104"/>
        <v>21.9171428571429</v>
      </c>
    </row>
    <row r="2233" ht="14" customHeight="1" spans="1:6">
      <c r="A2233" t="s">
        <v>3625</v>
      </c>
      <c r="B2233" s="66">
        <v>91864</v>
      </c>
      <c r="C2233" s="67">
        <f t="shared" si="102"/>
        <v>65.6171428571429</v>
      </c>
      <c r="D2233">
        <v>5</v>
      </c>
      <c r="E2233" s="68">
        <f t="shared" si="103"/>
        <v>18372.8</v>
      </c>
      <c r="F2233" s="69">
        <f t="shared" si="104"/>
        <v>13.1234285714286</v>
      </c>
    </row>
    <row r="2234" ht="14" customHeight="1" spans="1:6">
      <c r="A2234" t="s">
        <v>3626</v>
      </c>
      <c r="B2234" s="66">
        <v>91802</v>
      </c>
      <c r="C2234" s="67">
        <f t="shared" si="102"/>
        <v>65.5728571428571</v>
      </c>
      <c r="D2234">
        <v>5</v>
      </c>
      <c r="E2234" s="68">
        <f t="shared" si="103"/>
        <v>18360.4</v>
      </c>
      <c r="F2234" s="69">
        <f t="shared" si="104"/>
        <v>13.1145714285714</v>
      </c>
    </row>
    <row r="2235" ht="14" customHeight="1" spans="1:6">
      <c r="A2235" t="s">
        <v>3627</v>
      </c>
      <c r="B2235" s="66">
        <v>91616</v>
      </c>
      <c r="C2235" s="67">
        <f t="shared" si="102"/>
        <v>65.44</v>
      </c>
      <c r="D2235">
        <v>3</v>
      </c>
      <c r="E2235" s="68">
        <f t="shared" si="103"/>
        <v>30538.6666666667</v>
      </c>
      <c r="F2235" s="69">
        <f t="shared" si="104"/>
        <v>21.8133333333333</v>
      </c>
    </row>
    <row r="2236" ht="14" customHeight="1" spans="1:6">
      <c r="A2236" t="s">
        <v>3628</v>
      </c>
      <c r="B2236" s="66">
        <v>90957</v>
      </c>
      <c r="C2236" s="67">
        <f t="shared" si="102"/>
        <v>64.9692857142857</v>
      </c>
      <c r="D2236">
        <v>5</v>
      </c>
      <c r="E2236" s="68">
        <f t="shared" si="103"/>
        <v>18191.4</v>
      </c>
      <c r="F2236" s="69">
        <f t="shared" si="104"/>
        <v>12.9938571428571</v>
      </c>
    </row>
    <row r="2237" ht="14" customHeight="1" spans="1:6">
      <c r="A2237" t="s">
        <v>3629</v>
      </c>
      <c r="B2237" s="66">
        <v>90812</v>
      </c>
      <c r="C2237" s="67">
        <f t="shared" si="102"/>
        <v>64.8657142857143</v>
      </c>
      <c r="D2237">
        <v>8</v>
      </c>
      <c r="E2237" s="68">
        <f t="shared" si="103"/>
        <v>11351.5</v>
      </c>
      <c r="F2237" s="69">
        <f t="shared" si="104"/>
        <v>8.10821428571429</v>
      </c>
    </row>
    <row r="2238" ht="14" customHeight="1" spans="1:6">
      <c r="A2238" t="s">
        <v>3630</v>
      </c>
      <c r="B2238" s="66">
        <v>90082</v>
      </c>
      <c r="C2238" s="67">
        <f t="shared" si="102"/>
        <v>64.3442857142857</v>
      </c>
      <c r="D2238">
        <v>2</v>
      </c>
      <c r="E2238" s="68">
        <f t="shared" si="103"/>
        <v>45041</v>
      </c>
      <c r="F2238" s="69">
        <f t="shared" si="104"/>
        <v>32.1721428571429</v>
      </c>
    </row>
    <row r="2239" ht="14" customHeight="1" spans="1:6">
      <c r="A2239" t="s">
        <v>3631</v>
      </c>
      <c r="B2239" s="66">
        <v>89560</v>
      </c>
      <c r="C2239" s="67">
        <f t="shared" si="102"/>
        <v>63.9714285714286</v>
      </c>
      <c r="D2239">
        <v>4</v>
      </c>
      <c r="E2239" s="68">
        <f t="shared" si="103"/>
        <v>22390</v>
      </c>
      <c r="F2239" s="69">
        <f t="shared" si="104"/>
        <v>15.9928571428571</v>
      </c>
    </row>
    <row r="2240" ht="14" customHeight="1" spans="1:6">
      <c r="A2240" t="s">
        <v>3632</v>
      </c>
      <c r="B2240" s="66">
        <v>88919</v>
      </c>
      <c r="C2240" s="67">
        <f t="shared" si="102"/>
        <v>63.5135714285714</v>
      </c>
      <c r="D2240">
        <v>5</v>
      </c>
      <c r="E2240" s="68">
        <f t="shared" si="103"/>
        <v>17783.8</v>
      </c>
      <c r="F2240" s="69">
        <f t="shared" si="104"/>
        <v>12.7027142857143</v>
      </c>
    </row>
    <row r="2241" ht="14" customHeight="1" spans="1:6">
      <c r="A2241" t="s">
        <v>3633</v>
      </c>
      <c r="B2241" s="66">
        <v>88634</v>
      </c>
      <c r="C2241" s="67">
        <f t="shared" si="102"/>
        <v>63.31</v>
      </c>
      <c r="D2241">
        <v>4</v>
      </c>
      <c r="E2241" s="68">
        <f t="shared" si="103"/>
        <v>22158.5</v>
      </c>
      <c r="F2241" s="69">
        <f t="shared" si="104"/>
        <v>15.8275</v>
      </c>
    </row>
    <row r="2242" ht="14" customHeight="1" spans="1:6">
      <c r="A2242" t="s">
        <v>3634</v>
      </c>
      <c r="B2242" s="66">
        <v>88482</v>
      </c>
      <c r="C2242" s="67">
        <f t="shared" ref="C2242:C2305" si="105">B2242/1400</f>
        <v>63.2014285714286</v>
      </c>
      <c r="D2242">
        <v>2</v>
      </c>
      <c r="E2242" s="68">
        <f t="shared" ref="E2242:E2305" si="106">B2242/D2242</f>
        <v>44241</v>
      </c>
      <c r="F2242" s="69">
        <f t="shared" ref="F2242:F2305" si="107">E2242/1400</f>
        <v>31.6007142857143</v>
      </c>
    </row>
    <row r="2243" ht="14" customHeight="1" spans="1:6">
      <c r="A2243" t="s">
        <v>3635</v>
      </c>
      <c r="B2243" s="66">
        <v>88380</v>
      </c>
      <c r="C2243" s="67">
        <f t="shared" si="105"/>
        <v>63.1285714285714</v>
      </c>
      <c r="D2243">
        <v>7</v>
      </c>
      <c r="E2243" s="68">
        <f t="shared" si="106"/>
        <v>12625.7142857143</v>
      </c>
      <c r="F2243" s="69">
        <f t="shared" si="107"/>
        <v>9.01836734693878</v>
      </c>
    </row>
    <row r="2244" ht="14" customHeight="1" spans="1:6">
      <c r="A2244" t="s">
        <v>3636</v>
      </c>
      <c r="B2244" s="66">
        <v>87874</v>
      </c>
      <c r="C2244" s="67">
        <f t="shared" si="105"/>
        <v>62.7671428571429</v>
      </c>
      <c r="D2244">
        <v>5</v>
      </c>
      <c r="E2244" s="68">
        <f t="shared" si="106"/>
        <v>17574.8</v>
      </c>
      <c r="F2244" s="69">
        <f t="shared" si="107"/>
        <v>12.5534285714286</v>
      </c>
    </row>
    <row r="2245" ht="14" customHeight="1" spans="1:6">
      <c r="A2245" t="s">
        <v>3637</v>
      </c>
      <c r="B2245" s="66">
        <v>87836</v>
      </c>
      <c r="C2245" s="67">
        <f t="shared" si="105"/>
        <v>62.74</v>
      </c>
      <c r="D2245">
        <v>9</v>
      </c>
      <c r="E2245" s="68">
        <f t="shared" si="106"/>
        <v>9759.55555555555</v>
      </c>
      <c r="F2245" s="69">
        <f t="shared" si="107"/>
        <v>6.97111111111111</v>
      </c>
    </row>
    <row r="2246" ht="14" customHeight="1" spans="1:6">
      <c r="A2246" t="s">
        <v>3638</v>
      </c>
      <c r="B2246" s="66">
        <v>87558</v>
      </c>
      <c r="C2246" s="67">
        <f t="shared" si="105"/>
        <v>62.5414285714286</v>
      </c>
      <c r="D2246">
        <v>8</v>
      </c>
      <c r="E2246" s="68">
        <f t="shared" si="106"/>
        <v>10944.75</v>
      </c>
      <c r="F2246" s="69">
        <f t="shared" si="107"/>
        <v>7.81767857142857</v>
      </c>
    </row>
    <row r="2247" ht="14" customHeight="1" spans="1:6">
      <c r="A2247" t="s">
        <v>3639</v>
      </c>
      <c r="B2247" s="66">
        <v>87410</v>
      </c>
      <c r="C2247" s="67">
        <f t="shared" si="105"/>
        <v>62.4357142857143</v>
      </c>
      <c r="D2247">
        <v>3</v>
      </c>
      <c r="E2247" s="68">
        <f t="shared" si="106"/>
        <v>29136.6666666667</v>
      </c>
      <c r="F2247" s="69">
        <f t="shared" si="107"/>
        <v>20.8119047619048</v>
      </c>
    </row>
    <row r="2248" ht="14" customHeight="1" spans="1:6">
      <c r="A2248" t="s">
        <v>3640</v>
      </c>
      <c r="B2248" s="66">
        <v>86732</v>
      </c>
      <c r="C2248" s="67">
        <f t="shared" si="105"/>
        <v>61.9514285714286</v>
      </c>
      <c r="D2248">
        <v>3</v>
      </c>
      <c r="E2248" s="68">
        <f t="shared" si="106"/>
        <v>28910.6666666667</v>
      </c>
      <c r="F2248" s="69">
        <f t="shared" si="107"/>
        <v>20.6504761904762</v>
      </c>
    </row>
    <row r="2249" ht="14" customHeight="1" spans="1:6">
      <c r="A2249" t="s">
        <v>3641</v>
      </c>
      <c r="B2249" s="66">
        <v>86320</v>
      </c>
      <c r="C2249" s="67">
        <f t="shared" si="105"/>
        <v>61.6571428571429</v>
      </c>
      <c r="D2249">
        <v>6</v>
      </c>
      <c r="E2249" s="68">
        <f t="shared" si="106"/>
        <v>14386.6666666667</v>
      </c>
      <c r="F2249" s="69">
        <f t="shared" si="107"/>
        <v>10.2761904761905</v>
      </c>
    </row>
    <row r="2250" ht="14" customHeight="1" spans="1:6">
      <c r="A2250" t="s">
        <v>3642</v>
      </c>
      <c r="B2250" s="66">
        <v>85626</v>
      </c>
      <c r="C2250" s="67">
        <f t="shared" si="105"/>
        <v>61.1614285714286</v>
      </c>
      <c r="D2250">
        <v>4</v>
      </c>
      <c r="E2250" s="68">
        <f t="shared" si="106"/>
        <v>21406.5</v>
      </c>
      <c r="F2250" s="69">
        <f t="shared" si="107"/>
        <v>15.2903571428571</v>
      </c>
    </row>
    <row r="2251" ht="14" customHeight="1" spans="1:6">
      <c r="A2251" t="s">
        <v>3643</v>
      </c>
      <c r="B2251" s="66">
        <v>85126</v>
      </c>
      <c r="C2251" s="67">
        <f t="shared" si="105"/>
        <v>60.8042857142857</v>
      </c>
      <c r="D2251">
        <v>6</v>
      </c>
      <c r="E2251" s="68">
        <f t="shared" si="106"/>
        <v>14187.6666666667</v>
      </c>
      <c r="F2251" s="69">
        <f t="shared" si="107"/>
        <v>10.1340476190476</v>
      </c>
    </row>
    <row r="2252" ht="14" customHeight="1" spans="1:6">
      <c r="A2252" t="s">
        <v>3644</v>
      </c>
      <c r="B2252" s="66">
        <v>84862</v>
      </c>
      <c r="C2252" s="67">
        <f t="shared" si="105"/>
        <v>60.6157142857143</v>
      </c>
      <c r="D2252">
        <v>3</v>
      </c>
      <c r="E2252" s="68">
        <f t="shared" si="106"/>
        <v>28287.3333333333</v>
      </c>
      <c r="F2252" s="69">
        <f t="shared" si="107"/>
        <v>20.2052380952381</v>
      </c>
    </row>
    <row r="2253" ht="14" customHeight="1" spans="1:6">
      <c r="A2253" t="s">
        <v>3645</v>
      </c>
      <c r="B2253" s="66">
        <v>84512</v>
      </c>
      <c r="C2253" s="67">
        <f t="shared" si="105"/>
        <v>60.3657142857143</v>
      </c>
      <c r="D2253">
        <v>3</v>
      </c>
      <c r="E2253" s="68">
        <f t="shared" si="106"/>
        <v>28170.6666666667</v>
      </c>
      <c r="F2253" s="69">
        <f t="shared" si="107"/>
        <v>20.1219047619048</v>
      </c>
    </row>
    <row r="2254" ht="14" customHeight="1" spans="1:6">
      <c r="A2254" t="s">
        <v>3646</v>
      </c>
      <c r="B2254" s="66">
        <v>84472</v>
      </c>
      <c r="C2254" s="67">
        <f t="shared" si="105"/>
        <v>60.3371428571429</v>
      </c>
      <c r="D2254">
        <v>2</v>
      </c>
      <c r="E2254" s="68">
        <f t="shared" si="106"/>
        <v>42236</v>
      </c>
      <c r="F2254" s="69">
        <f t="shared" si="107"/>
        <v>30.1685714285714</v>
      </c>
    </row>
    <row r="2255" ht="14" customHeight="1" spans="1:6">
      <c r="A2255" t="s">
        <v>3647</v>
      </c>
      <c r="B2255" s="66">
        <v>84362</v>
      </c>
      <c r="C2255" s="67">
        <f t="shared" si="105"/>
        <v>60.2585714285714</v>
      </c>
      <c r="D2255">
        <v>2</v>
      </c>
      <c r="E2255" s="68">
        <f t="shared" si="106"/>
        <v>42181</v>
      </c>
      <c r="F2255" s="69">
        <f t="shared" si="107"/>
        <v>30.1292857142857</v>
      </c>
    </row>
    <row r="2256" ht="14" customHeight="1" spans="1:6">
      <c r="A2256" t="s">
        <v>3648</v>
      </c>
      <c r="B2256" s="66">
        <v>84140</v>
      </c>
      <c r="C2256" s="67">
        <f t="shared" si="105"/>
        <v>60.1</v>
      </c>
      <c r="D2256">
        <v>2</v>
      </c>
      <c r="E2256" s="68">
        <f t="shared" si="106"/>
        <v>42070</v>
      </c>
      <c r="F2256" s="69">
        <f t="shared" si="107"/>
        <v>30.05</v>
      </c>
    </row>
    <row r="2257" ht="14" customHeight="1" spans="1:6">
      <c r="A2257" t="s">
        <v>3649</v>
      </c>
      <c r="B2257" s="66">
        <v>84042</v>
      </c>
      <c r="C2257" s="67">
        <f t="shared" si="105"/>
        <v>60.03</v>
      </c>
      <c r="D2257">
        <v>4</v>
      </c>
      <c r="E2257" s="68">
        <f t="shared" si="106"/>
        <v>21010.5</v>
      </c>
      <c r="F2257" s="69">
        <f t="shared" si="107"/>
        <v>15.0075</v>
      </c>
    </row>
    <row r="2258" ht="14" customHeight="1" spans="1:6">
      <c r="A2258" t="s">
        <v>3650</v>
      </c>
      <c r="B2258" s="66">
        <v>83844</v>
      </c>
      <c r="C2258" s="67">
        <f t="shared" si="105"/>
        <v>59.8885714285714</v>
      </c>
      <c r="D2258">
        <v>2</v>
      </c>
      <c r="E2258" s="68">
        <f t="shared" si="106"/>
        <v>41922</v>
      </c>
      <c r="F2258" s="69">
        <f t="shared" si="107"/>
        <v>29.9442857142857</v>
      </c>
    </row>
    <row r="2259" ht="14" customHeight="1" spans="1:6">
      <c r="A2259" t="s">
        <v>3651</v>
      </c>
      <c r="B2259" s="66">
        <v>83731</v>
      </c>
      <c r="C2259" s="67">
        <f t="shared" si="105"/>
        <v>59.8078571428571</v>
      </c>
      <c r="D2259">
        <v>6</v>
      </c>
      <c r="E2259" s="68">
        <f t="shared" si="106"/>
        <v>13955.1666666667</v>
      </c>
      <c r="F2259" s="69">
        <f t="shared" si="107"/>
        <v>9.96797619047619</v>
      </c>
    </row>
    <row r="2260" ht="14" customHeight="1" spans="1:6">
      <c r="A2260" t="s">
        <v>3652</v>
      </c>
      <c r="B2260" s="66">
        <v>83625</v>
      </c>
      <c r="C2260" s="67">
        <f t="shared" si="105"/>
        <v>59.7321428571429</v>
      </c>
      <c r="D2260">
        <v>5</v>
      </c>
      <c r="E2260" s="68">
        <f t="shared" si="106"/>
        <v>16725</v>
      </c>
      <c r="F2260" s="69">
        <f t="shared" si="107"/>
        <v>11.9464285714286</v>
      </c>
    </row>
    <row r="2261" ht="14" customHeight="1" spans="1:6">
      <c r="A2261" t="s">
        <v>3653</v>
      </c>
      <c r="B2261" s="66">
        <v>82950</v>
      </c>
      <c r="C2261" s="67">
        <f t="shared" si="105"/>
        <v>59.25</v>
      </c>
      <c r="D2261">
        <v>2</v>
      </c>
      <c r="E2261" s="68">
        <f t="shared" si="106"/>
        <v>41475</v>
      </c>
      <c r="F2261" s="69">
        <f t="shared" si="107"/>
        <v>29.625</v>
      </c>
    </row>
    <row r="2262" ht="14" customHeight="1" spans="1:6">
      <c r="A2262" t="s">
        <v>3654</v>
      </c>
      <c r="B2262" s="66">
        <v>82116</v>
      </c>
      <c r="C2262" s="67">
        <f t="shared" si="105"/>
        <v>58.6542857142857</v>
      </c>
      <c r="D2262">
        <v>3</v>
      </c>
      <c r="E2262" s="68">
        <f t="shared" si="106"/>
        <v>27372</v>
      </c>
      <c r="F2262" s="69">
        <f t="shared" si="107"/>
        <v>19.5514285714286</v>
      </c>
    </row>
    <row r="2263" ht="14" customHeight="1" spans="1:6">
      <c r="A2263" t="s">
        <v>3655</v>
      </c>
      <c r="B2263" s="66">
        <v>82080</v>
      </c>
      <c r="C2263" s="67">
        <f t="shared" si="105"/>
        <v>58.6285714285714</v>
      </c>
      <c r="D2263">
        <v>1</v>
      </c>
      <c r="E2263" s="68">
        <f t="shared" si="106"/>
        <v>82080</v>
      </c>
      <c r="F2263" s="69">
        <f t="shared" si="107"/>
        <v>58.6285714285714</v>
      </c>
    </row>
    <row r="2264" ht="14" customHeight="1" spans="1:6">
      <c r="A2264" t="s">
        <v>3656</v>
      </c>
      <c r="B2264" s="66">
        <v>81587</v>
      </c>
      <c r="C2264" s="67">
        <f t="shared" si="105"/>
        <v>58.2764285714286</v>
      </c>
      <c r="D2264">
        <v>6</v>
      </c>
      <c r="E2264" s="68">
        <f t="shared" si="106"/>
        <v>13597.8333333333</v>
      </c>
      <c r="F2264" s="69">
        <f t="shared" si="107"/>
        <v>9.7127380952381</v>
      </c>
    </row>
    <row r="2265" ht="14" customHeight="1" spans="1:6">
      <c r="A2265" t="s">
        <v>3657</v>
      </c>
      <c r="B2265" s="66">
        <v>81180</v>
      </c>
      <c r="C2265" s="67">
        <f t="shared" si="105"/>
        <v>57.9857142857143</v>
      </c>
      <c r="D2265">
        <v>3</v>
      </c>
      <c r="E2265" s="68">
        <f t="shared" si="106"/>
        <v>27060</v>
      </c>
      <c r="F2265" s="69">
        <f t="shared" si="107"/>
        <v>19.3285714285714</v>
      </c>
    </row>
    <row r="2266" ht="14" customHeight="1" spans="1:6">
      <c r="A2266" t="s">
        <v>3658</v>
      </c>
      <c r="B2266" s="66">
        <v>80184</v>
      </c>
      <c r="C2266" s="67">
        <f t="shared" si="105"/>
        <v>57.2742857142857</v>
      </c>
      <c r="D2266">
        <v>4</v>
      </c>
      <c r="E2266" s="68">
        <f t="shared" si="106"/>
        <v>20046</v>
      </c>
      <c r="F2266" s="69">
        <f t="shared" si="107"/>
        <v>14.3185714285714</v>
      </c>
    </row>
    <row r="2267" ht="14" customHeight="1" spans="1:6">
      <c r="A2267" t="s">
        <v>3659</v>
      </c>
      <c r="B2267" s="66">
        <v>79885</v>
      </c>
      <c r="C2267" s="67">
        <f t="shared" si="105"/>
        <v>57.0607142857143</v>
      </c>
      <c r="D2267">
        <v>4</v>
      </c>
      <c r="E2267" s="68">
        <f t="shared" si="106"/>
        <v>19971.25</v>
      </c>
      <c r="F2267" s="69">
        <f t="shared" si="107"/>
        <v>14.2651785714286</v>
      </c>
    </row>
    <row r="2268" ht="14" customHeight="1" spans="1:6">
      <c r="A2268" t="s">
        <v>3660</v>
      </c>
      <c r="B2268" s="66">
        <v>79763</v>
      </c>
      <c r="C2268" s="67">
        <f t="shared" si="105"/>
        <v>56.9735714285714</v>
      </c>
      <c r="D2268">
        <v>4</v>
      </c>
      <c r="E2268" s="68">
        <f t="shared" si="106"/>
        <v>19940.75</v>
      </c>
      <c r="F2268" s="69">
        <f t="shared" si="107"/>
        <v>14.2433928571429</v>
      </c>
    </row>
    <row r="2269" ht="14" customHeight="1" spans="1:6">
      <c r="A2269" t="s">
        <v>3661</v>
      </c>
      <c r="B2269" s="66">
        <v>79713</v>
      </c>
      <c r="C2269" s="67">
        <f t="shared" si="105"/>
        <v>56.9378571428571</v>
      </c>
      <c r="D2269">
        <v>6</v>
      </c>
      <c r="E2269" s="68">
        <f t="shared" si="106"/>
        <v>13285.5</v>
      </c>
      <c r="F2269" s="69">
        <f t="shared" si="107"/>
        <v>9.48964285714286</v>
      </c>
    </row>
    <row r="2270" ht="14" customHeight="1" spans="1:6">
      <c r="A2270" t="s">
        <v>3662</v>
      </c>
      <c r="B2270" s="66">
        <v>79694</v>
      </c>
      <c r="C2270" s="67">
        <f t="shared" si="105"/>
        <v>56.9242857142857</v>
      </c>
      <c r="D2270">
        <v>4</v>
      </c>
      <c r="E2270" s="68">
        <f t="shared" si="106"/>
        <v>19923.5</v>
      </c>
      <c r="F2270" s="69">
        <f t="shared" si="107"/>
        <v>14.2310714285714</v>
      </c>
    </row>
    <row r="2271" ht="14" customHeight="1" spans="1:6">
      <c r="A2271" t="s">
        <v>3663</v>
      </c>
      <c r="B2271" s="66">
        <v>79315</v>
      </c>
      <c r="C2271" s="67">
        <f t="shared" si="105"/>
        <v>56.6535714285714</v>
      </c>
      <c r="D2271">
        <v>2</v>
      </c>
      <c r="E2271" s="68">
        <f t="shared" si="106"/>
        <v>39657.5</v>
      </c>
      <c r="F2271" s="69">
        <f t="shared" si="107"/>
        <v>28.3267857142857</v>
      </c>
    </row>
    <row r="2272" ht="14" customHeight="1" spans="1:6">
      <c r="A2272" t="s">
        <v>3664</v>
      </c>
      <c r="B2272" s="66">
        <v>79168</v>
      </c>
      <c r="C2272" s="67">
        <f t="shared" si="105"/>
        <v>56.5485714285714</v>
      </c>
      <c r="D2272">
        <v>1</v>
      </c>
      <c r="E2272" s="68">
        <f t="shared" si="106"/>
        <v>79168</v>
      </c>
      <c r="F2272" s="69">
        <f t="shared" si="107"/>
        <v>56.5485714285714</v>
      </c>
    </row>
    <row r="2273" ht="14" customHeight="1" spans="1:6">
      <c r="A2273" t="s">
        <v>3665</v>
      </c>
      <c r="B2273" s="66">
        <v>78706</v>
      </c>
      <c r="C2273" s="67">
        <f t="shared" si="105"/>
        <v>56.2185714285714</v>
      </c>
      <c r="D2273">
        <v>4</v>
      </c>
      <c r="E2273" s="68">
        <f t="shared" si="106"/>
        <v>19676.5</v>
      </c>
      <c r="F2273" s="69">
        <f t="shared" si="107"/>
        <v>14.0546428571429</v>
      </c>
    </row>
    <row r="2274" ht="14" customHeight="1" spans="1:6">
      <c r="A2274" t="s">
        <v>3666</v>
      </c>
      <c r="B2274" s="66">
        <v>78657</v>
      </c>
      <c r="C2274" s="67">
        <f t="shared" si="105"/>
        <v>56.1835714285714</v>
      </c>
      <c r="D2274">
        <v>4</v>
      </c>
      <c r="E2274" s="68">
        <f t="shared" si="106"/>
        <v>19664.25</v>
      </c>
      <c r="F2274" s="69">
        <f t="shared" si="107"/>
        <v>14.0458928571429</v>
      </c>
    </row>
    <row r="2275" ht="14" customHeight="1" spans="1:6">
      <c r="A2275" t="s">
        <v>3667</v>
      </c>
      <c r="B2275" s="66">
        <v>78434</v>
      </c>
      <c r="C2275" s="67">
        <f t="shared" si="105"/>
        <v>56.0242857142857</v>
      </c>
      <c r="D2275">
        <v>4</v>
      </c>
      <c r="E2275" s="68">
        <f t="shared" si="106"/>
        <v>19608.5</v>
      </c>
      <c r="F2275" s="69">
        <f t="shared" si="107"/>
        <v>14.0060714285714</v>
      </c>
    </row>
    <row r="2276" ht="14" customHeight="1" spans="1:6">
      <c r="A2276" t="s">
        <v>3668</v>
      </c>
      <c r="B2276" s="66">
        <v>78136</v>
      </c>
      <c r="C2276" s="67">
        <f t="shared" si="105"/>
        <v>55.8114285714286</v>
      </c>
      <c r="D2276">
        <v>7</v>
      </c>
      <c r="E2276" s="68">
        <f t="shared" si="106"/>
        <v>11162.2857142857</v>
      </c>
      <c r="F2276" s="69">
        <f t="shared" si="107"/>
        <v>7.9730612244898</v>
      </c>
    </row>
    <row r="2277" ht="14" customHeight="1" spans="1:6">
      <c r="A2277" t="s">
        <v>3669</v>
      </c>
      <c r="B2277" s="66">
        <v>77651</v>
      </c>
      <c r="C2277" s="67">
        <f t="shared" si="105"/>
        <v>55.465</v>
      </c>
      <c r="D2277">
        <v>2</v>
      </c>
      <c r="E2277" s="68">
        <f t="shared" si="106"/>
        <v>38825.5</v>
      </c>
      <c r="F2277" s="69">
        <f t="shared" si="107"/>
        <v>27.7325</v>
      </c>
    </row>
    <row r="2278" ht="14" customHeight="1" spans="1:6">
      <c r="A2278" t="s">
        <v>3670</v>
      </c>
      <c r="B2278" s="66">
        <v>77477</v>
      </c>
      <c r="C2278" s="67">
        <f t="shared" si="105"/>
        <v>55.3407142857143</v>
      </c>
      <c r="D2278">
        <v>6</v>
      </c>
      <c r="E2278" s="68">
        <f t="shared" si="106"/>
        <v>12912.8333333333</v>
      </c>
      <c r="F2278" s="69">
        <f t="shared" si="107"/>
        <v>9.22345238095238</v>
      </c>
    </row>
    <row r="2279" ht="14" customHeight="1" spans="1:6">
      <c r="A2279" t="s">
        <v>3671</v>
      </c>
      <c r="B2279" s="66">
        <v>77014</v>
      </c>
      <c r="C2279" s="67">
        <f t="shared" si="105"/>
        <v>55.01</v>
      </c>
      <c r="D2279">
        <v>4</v>
      </c>
      <c r="E2279" s="68">
        <f t="shared" si="106"/>
        <v>19253.5</v>
      </c>
      <c r="F2279" s="69">
        <f t="shared" si="107"/>
        <v>13.7525</v>
      </c>
    </row>
    <row r="2280" ht="14" customHeight="1" spans="1:6">
      <c r="A2280" t="s">
        <v>3672</v>
      </c>
      <c r="B2280" s="66">
        <v>76294</v>
      </c>
      <c r="C2280" s="67">
        <f t="shared" si="105"/>
        <v>54.4957142857143</v>
      </c>
      <c r="D2280">
        <v>5</v>
      </c>
      <c r="E2280" s="68">
        <f t="shared" si="106"/>
        <v>15258.8</v>
      </c>
      <c r="F2280" s="69">
        <f t="shared" si="107"/>
        <v>10.8991428571429</v>
      </c>
    </row>
    <row r="2281" ht="14" customHeight="1" spans="1:6">
      <c r="A2281" t="s">
        <v>3673</v>
      </c>
      <c r="B2281" s="66">
        <v>76280</v>
      </c>
      <c r="C2281" s="67">
        <f t="shared" si="105"/>
        <v>54.4857142857143</v>
      </c>
      <c r="D2281">
        <v>1</v>
      </c>
      <c r="E2281" s="68">
        <f t="shared" si="106"/>
        <v>76280</v>
      </c>
      <c r="F2281" s="69">
        <f t="shared" si="107"/>
        <v>54.4857142857143</v>
      </c>
    </row>
    <row r="2282" ht="14" customHeight="1" spans="1:6">
      <c r="A2282" t="s">
        <v>3674</v>
      </c>
      <c r="B2282" s="66">
        <v>76081</v>
      </c>
      <c r="C2282" s="67">
        <f t="shared" si="105"/>
        <v>54.3435714285714</v>
      </c>
      <c r="D2282">
        <v>8</v>
      </c>
      <c r="E2282" s="68">
        <f t="shared" si="106"/>
        <v>9510.125</v>
      </c>
      <c r="F2282" s="69">
        <f t="shared" si="107"/>
        <v>6.79294642857143</v>
      </c>
    </row>
    <row r="2283" ht="14" customHeight="1" spans="1:6">
      <c r="A2283" t="s">
        <v>3675</v>
      </c>
      <c r="B2283" s="66">
        <v>75895</v>
      </c>
      <c r="C2283" s="67">
        <f t="shared" si="105"/>
        <v>54.2107142857143</v>
      </c>
      <c r="D2283">
        <v>3</v>
      </c>
      <c r="E2283" s="68">
        <f t="shared" si="106"/>
        <v>25298.3333333333</v>
      </c>
      <c r="F2283" s="69">
        <f t="shared" si="107"/>
        <v>18.0702380952381</v>
      </c>
    </row>
    <row r="2284" ht="14" customHeight="1" spans="1:6">
      <c r="A2284" t="s">
        <v>3676</v>
      </c>
      <c r="B2284" s="66">
        <v>75622</v>
      </c>
      <c r="C2284" s="67">
        <f t="shared" si="105"/>
        <v>54.0157142857143</v>
      </c>
      <c r="D2284">
        <v>4</v>
      </c>
      <c r="E2284" s="68">
        <f t="shared" si="106"/>
        <v>18905.5</v>
      </c>
      <c r="F2284" s="69">
        <f t="shared" si="107"/>
        <v>13.5039285714286</v>
      </c>
    </row>
    <row r="2285" ht="14" customHeight="1" spans="1:6">
      <c r="A2285" t="s">
        <v>3677</v>
      </c>
      <c r="B2285" s="66">
        <v>75482</v>
      </c>
      <c r="C2285" s="67">
        <f t="shared" si="105"/>
        <v>53.9157142857143</v>
      </c>
      <c r="D2285">
        <v>3</v>
      </c>
      <c r="E2285" s="68">
        <f t="shared" si="106"/>
        <v>25160.6666666667</v>
      </c>
      <c r="F2285" s="69">
        <f t="shared" si="107"/>
        <v>17.9719047619048</v>
      </c>
    </row>
    <row r="2286" ht="14" customHeight="1" spans="1:6">
      <c r="A2286" t="s">
        <v>3678</v>
      </c>
      <c r="B2286" s="66">
        <v>75242</v>
      </c>
      <c r="C2286" s="67">
        <f t="shared" si="105"/>
        <v>53.7442857142857</v>
      </c>
      <c r="D2286">
        <v>3</v>
      </c>
      <c r="E2286" s="68">
        <f t="shared" si="106"/>
        <v>25080.6666666667</v>
      </c>
      <c r="F2286" s="69">
        <f t="shared" si="107"/>
        <v>17.9147619047619</v>
      </c>
    </row>
    <row r="2287" ht="14" customHeight="1" spans="1:6">
      <c r="A2287" t="s">
        <v>3679</v>
      </c>
      <c r="B2287" s="66">
        <v>74242</v>
      </c>
      <c r="C2287" s="67">
        <f t="shared" si="105"/>
        <v>53.03</v>
      </c>
      <c r="D2287">
        <v>3</v>
      </c>
      <c r="E2287" s="68">
        <f t="shared" si="106"/>
        <v>24747.3333333333</v>
      </c>
      <c r="F2287" s="69">
        <f t="shared" si="107"/>
        <v>17.6766666666667</v>
      </c>
    </row>
    <row r="2288" ht="14" customHeight="1" spans="1:6">
      <c r="A2288" t="s">
        <v>3680</v>
      </c>
      <c r="B2288" s="66">
        <v>74120</v>
      </c>
      <c r="C2288" s="67">
        <f t="shared" si="105"/>
        <v>52.9428571428571</v>
      </c>
      <c r="D2288">
        <v>1</v>
      </c>
      <c r="E2288" s="68">
        <f t="shared" si="106"/>
        <v>74120</v>
      </c>
      <c r="F2288" s="69">
        <f t="shared" si="107"/>
        <v>52.9428571428571</v>
      </c>
    </row>
    <row r="2289" ht="14" customHeight="1" spans="1:6">
      <c r="A2289" t="s">
        <v>3681</v>
      </c>
      <c r="B2289" s="66">
        <v>74054</v>
      </c>
      <c r="C2289" s="67">
        <f t="shared" si="105"/>
        <v>52.8957142857143</v>
      </c>
      <c r="D2289">
        <v>2</v>
      </c>
      <c r="E2289" s="68">
        <f t="shared" si="106"/>
        <v>37027</v>
      </c>
      <c r="F2289" s="69">
        <f t="shared" si="107"/>
        <v>26.4478571428571</v>
      </c>
    </row>
    <row r="2290" ht="14" customHeight="1" spans="1:6">
      <c r="A2290" t="s">
        <v>3682</v>
      </c>
      <c r="B2290" s="66">
        <v>73930</v>
      </c>
      <c r="C2290" s="67">
        <f t="shared" si="105"/>
        <v>52.8071428571429</v>
      </c>
      <c r="D2290">
        <v>2</v>
      </c>
      <c r="E2290" s="68">
        <f t="shared" si="106"/>
        <v>36965</v>
      </c>
      <c r="F2290" s="69">
        <f t="shared" si="107"/>
        <v>26.4035714285714</v>
      </c>
    </row>
    <row r="2291" ht="14" customHeight="1" spans="1:6">
      <c r="A2291" t="s">
        <v>3683</v>
      </c>
      <c r="B2291" s="66">
        <v>73430</v>
      </c>
      <c r="C2291" s="67">
        <f t="shared" si="105"/>
        <v>52.45</v>
      </c>
      <c r="D2291">
        <v>5</v>
      </c>
      <c r="E2291" s="68">
        <f t="shared" si="106"/>
        <v>14686</v>
      </c>
      <c r="F2291" s="69">
        <f t="shared" si="107"/>
        <v>10.49</v>
      </c>
    </row>
    <row r="2292" ht="14" customHeight="1" spans="1:6">
      <c r="A2292" t="s">
        <v>3684</v>
      </c>
      <c r="B2292" s="66">
        <v>73269</v>
      </c>
      <c r="C2292" s="67">
        <f t="shared" si="105"/>
        <v>52.335</v>
      </c>
      <c r="D2292">
        <v>3</v>
      </c>
      <c r="E2292" s="68">
        <f t="shared" si="106"/>
        <v>24423</v>
      </c>
      <c r="F2292" s="69">
        <f t="shared" si="107"/>
        <v>17.445</v>
      </c>
    </row>
    <row r="2293" ht="14" customHeight="1" spans="1:6">
      <c r="A2293" t="s">
        <v>3685</v>
      </c>
      <c r="B2293" s="66">
        <v>71706</v>
      </c>
      <c r="C2293" s="67">
        <f t="shared" si="105"/>
        <v>51.2185714285714</v>
      </c>
      <c r="D2293">
        <v>5</v>
      </c>
      <c r="E2293" s="68">
        <f t="shared" si="106"/>
        <v>14341.2</v>
      </c>
      <c r="F2293" s="69">
        <f t="shared" si="107"/>
        <v>10.2437142857143</v>
      </c>
    </row>
    <row r="2294" ht="14" customHeight="1" spans="1:6">
      <c r="A2294" t="s">
        <v>3686</v>
      </c>
      <c r="B2294" s="66">
        <v>70824</v>
      </c>
      <c r="C2294" s="67">
        <f t="shared" si="105"/>
        <v>50.5885714285714</v>
      </c>
      <c r="D2294">
        <v>2</v>
      </c>
      <c r="E2294" s="68">
        <f t="shared" si="106"/>
        <v>35412</v>
      </c>
      <c r="F2294" s="69">
        <f t="shared" si="107"/>
        <v>25.2942857142857</v>
      </c>
    </row>
    <row r="2295" ht="14" customHeight="1" spans="1:6">
      <c r="A2295" t="s">
        <v>3687</v>
      </c>
      <c r="B2295" s="66">
        <v>70540</v>
      </c>
      <c r="C2295" s="67">
        <f t="shared" si="105"/>
        <v>50.3857142857143</v>
      </c>
      <c r="D2295">
        <v>3</v>
      </c>
      <c r="E2295" s="68">
        <f t="shared" si="106"/>
        <v>23513.3333333333</v>
      </c>
      <c r="F2295" s="69">
        <f t="shared" si="107"/>
        <v>16.7952380952381</v>
      </c>
    </row>
    <row r="2296" ht="14" customHeight="1" spans="1:6">
      <c r="A2296" t="s">
        <v>3688</v>
      </c>
      <c r="B2296" s="66">
        <v>70262</v>
      </c>
      <c r="C2296" s="67">
        <f t="shared" si="105"/>
        <v>50.1871428571429</v>
      </c>
      <c r="D2296">
        <v>3</v>
      </c>
      <c r="E2296" s="68">
        <f t="shared" si="106"/>
        <v>23420.6666666667</v>
      </c>
      <c r="F2296" s="69">
        <f t="shared" si="107"/>
        <v>16.7290476190476</v>
      </c>
    </row>
    <row r="2297" ht="14" customHeight="1" spans="1:6">
      <c r="A2297" t="s">
        <v>3689</v>
      </c>
      <c r="B2297" s="66">
        <v>69200</v>
      </c>
      <c r="C2297" s="67">
        <f t="shared" si="105"/>
        <v>49.4285714285714</v>
      </c>
      <c r="D2297">
        <v>6</v>
      </c>
      <c r="E2297" s="68">
        <f t="shared" si="106"/>
        <v>11533.3333333333</v>
      </c>
      <c r="F2297" s="69">
        <f t="shared" si="107"/>
        <v>8.23809523809524</v>
      </c>
    </row>
    <row r="2298" ht="14" customHeight="1" spans="1:6">
      <c r="A2298" t="s">
        <v>3690</v>
      </c>
      <c r="B2298" s="66">
        <v>69121</v>
      </c>
      <c r="C2298" s="67">
        <f t="shared" si="105"/>
        <v>49.3721428571429</v>
      </c>
      <c r="D2298">
        <v>5</v>
      </c>
      <c r="E2298" s="68">
        <f t="shared" si="106"/>
        <v>13824.2</v>
      </c>
      <c r="F2298" s="69">
        <f t="shared" si="107"/>
        <v>9.87442857142857</v>
      </c>
    </row>
    <row r="2299" ht="14" customHeight="1" spans="1:6">
      <c r="A2299" t="s">
        <v>3691</v>
      </c>
      <c r="B2299" s="66">
        <v>69096</v>
      </c>
      <c r="C2299" s="67">
        <f t="shared" si="105"/>
        <v>49.3542857142857</v>
      </c>
      <c r="D2299">
        <v>4</v>
      </c>
      <c r="E2299" s="68">
        <f t="shared" si="106"/>
        <v>17274</v>
      </c>
      <c r="F2299" s="69">
        <f t="shared" si="107"/>
        <v>12.3385714285714</v>
      </c>
    </row>
    <row r="2300" ht="14" customHeight="1" spans="1:6">
      <c r="A2300" t="s">
        <v>3692</v>
      </c>
      <c r="B2300" s="66">
        <v>68981</v>
      </c>
      <c r="C2300" s="67">
        <f t="shared" si="105"/>
        <v>49.2721428571429</v>
      </c>
      <c r="D2300">
        <v>3</v>
      </c>
      <c r="E2300" s="68">
        <f t="shared" si="106"/>
        <v>22993.6666666667</v>
      </c>
      <c r="F2300" s="69">
        <f t="shared" si="107"/>
        <v>16.4240476190476</v>
      </c>
    </row>
    <row r="2301" ht="14" customHeight="1" spans="1:6">
      <c r="A2301" t="s">
        <v>3693</v>
      </c>
      <c r="B2301" s="66">
        <v>68838</v>
      </c>
      <c r="C2301" s="67">
        <f t="shared" si="105"/>
        <v>49.17</v>
      </c>
      <c r="D2301">
        <v>3</v>
      </c>
      <c r="E2301" s="68">
        <f t="shared" si="106"/>
        <v>22946</v>
      </c>
      <c r="F2301" s="69">
        <f t="shared" si="107"/>
        <v>16.39</v>
      </c>
    </row>
    <row r="2302" ht="14" customHeight="1" spans="1:6">
      <c r="A2302" t="s">
        <v>3694</v>
      </c>
      <c r="B2302" s="66">
        <v>68361</v>
      </c>
      <c r="C2302" s="67">
        <f t="shared" si="105"/>
        <v>48.8292857142857</v>
      </c>
      <c r="D2302">
        <v>2</v>
      </c>
      <c r="E2302" s="68">
        <f t="shared" si="106"/>
        <v>34180.5</v>
      </c>
      <c r="F2302" s="69">
        <f t="shared" si="107"/>
        <v>24.4146428571429</v>
      </c>
    </row>
    <row r="2303" ht="14" customHeight="1" spans="1:6">
      <c r="A2303" t="s">
        <v>3695</v>
      </c>
      <c r="B2303" s="66">
        <v>68340</v>
      </c>
      <c r="C2303" s="67">
        <f t="shared" si="105"/>
        <v>48.8142857142857</v>
      </c>
      <c r="D2303">
        <v>1</v>
      </c>
      <c r="E2303" s="68">
        <f t="shared" si="106"/>
        <v>68340</v>
      </c>
      <c r="F2303" s="69">
        <f t="shared" si="107"/>
        <v>48.8142857142857</v>
      </c>
    </row>
    <row r="2304" ht="14" customHeight="1" spans="1:6">
      <c r="A2304" t="s">
        <v>3696</v>
      </c>
      <c r="B2304" s="66">
        <v>67774</v>
      </c>
      <c r="C2304" s="67">
        <f t="shared" si="105"/>
        <v>48.41</v>
      </c>
      <c r="D2304">
        <v>3</v>
      </c>
      <c r="E2304" s="68">
        <f t="shared" si="106"/>
        <v>22591.3333333333</v>
      </c>
      <c r="F2304" s="69">
        <f t="shared" si="107"/>
        <v>16.1366666666667</v>
      </c>
    </row>
    <row r="2305" ht="14" customHeight="1" spans="1:6">
      <c r="A2305" t="s">
        <v>3697</v>
      </c>
      <c r="B2305" s="66">
        <v>67694</v>
      </c>
      <c r="C2305" s="67">
        <f t="shared" si="105"/>
        <v>48.3528571428571</v>
      </c>
      <c r="D2305">
        <v>3</v>
      </c>
      <c r="E2305" s="68">
        <f t="shared" si="106"/>
        <v>22564.6666666667</v>
      </c>
      <c r="F2305" s="69">
        <f t="shared" si="107"/>
        <v>16.117619047619</v>
      </c>
    </row>
    <row r="2306" ht="14" customHeight="1" spans="1:6">
      <c r="A2306" t="s">
        <v>3698</v>
      </c>
      <c r="B2306" s="66">
        <v>67359</v>
      </c>
      <c r="C2306" s="67">
        <f t="shared" ref="C2306:C2369" si="108">B2306/1400</f>
        <v>48.1135714285714</v>
      </c>
      <c r="D2306">
        <v>3</v>
      </c>
      <c r="E2306" s="68">
        <f t="shared" ref="E2306:E2369" si="109">B2306/D2306</f>
        <v>22453</v>
      </c>
      <c r="F2306" s="69">
        <f t="shared" ref="F2306:F2369" si="110">E2306/1400</f>
        <v>16.0378571428571</v>
      </c>
    </row>
    <row r="2307" ht="14" customHeight="1" spans="1:6">
      <c r="A2307" t="s">
        <v>3699</v>
      </c>
      <c r="B2307" s="66">
        <v>66532</v>
      </c>
      <c r="C2307" s="67">
        <f t="shared" si="108"/>
        <v>47.5228571428571</v>
      </c>
      <c r="D2307">
        <v>5</v>
      </c>
      <c r="E2307" s="68">
        <f t="shared" si="109"/>
        <v>13306.4</v>
      </c>
      <c r="F2307" s="69">
        <f t="shared" si="110"/>
        <v>9.50457142857143</v>
      </c>
    </row>
    <row r="2308" ht="14" customHeight="1" spans="1:6">
      <c r="A2308" t="s">
        <v>3700</v>
      </c>
      <c r="B2308" s="66">
        <v>66292</v>
      </c>
      <c r="C2308" s="67">
        <f t="shared" si="108"/>
        <v>47.3514285714286</v>
      </c>
      <c r="D2308">
        <v>2</v>
      </c>
      <c r="E2308" s="68">
        <f t="shared" si="109"/>
        <v>33146</v>
      </c>
      <c r="F2308" s="69">
        <f t="shared" si="110"/>
        <v>23.6757142857143</v>
      </c>
    </row>
    <row r="2309" ht="14" customHeight="1" spans="1:6">
      <c r="A2309" t="s">
        <v>3701</v>
      </c>
      <c r="B2309" s="66">
        <v>66169</v>
      </c>
      <c r="C2309" s="67">
        <f t="shared" si="108"/>
        <v>47.2635714285714</v>
      </c>
      <c r="D2309">
        <v>4</v>
      </c>
      <c r="E2309" s="68">
        <f t="shared" si="109"/>
        <v>16542.25</v>
      </c>
      <c r="F2309" s="69">
        <f t="shared" si="110"/>
        <v>11.8158928571429</v>
      </c>
    </row>
    <row r="2310" ht="14" customHeight="1" spans="1:6">
      <c r="A2310" t="s">
        <v>3702</v>
      </c>
      <c r="B2310" s="66">
        <v>65153</v>
      </c>
      <c r="C2310" s="67">
        <f t="shared" si="108"/>
        <v>46.5378571428571</v>
      </c>
      <c r="D2310">
        <v>5</v>
      </c>
      <c r="E2310" s="68">
        <f t="shared" si="109"/>
        <v>13030.6</v>
      </c>
      <c r="F2310" s="69">
        <f t="shared" si="110"/>
        <v>9.30757142857143</v>
      </c>
    </row>
    <row r="2311" ht="14" customHeight="1" spans="1:6">
      <c r="A2311" t="s">
        <v>3703</v>
      </c>
      <c r="B2311" s="66">
        <v>63604</v>
      </c>
      <c r="C2311" s="67">
        <f t="shared" si="108"/>
        <v>45.4314285714286</v>
      </c>
      <c r="D2311">
        <v>3</v>
      </c>
      <c r="E2311" s="68">
        <f t="shared" si="109"/>
        <v>21201.3333333333</v>
      </c>
      <c r="F2311" s="69">
        <f t="shared" si="110"/>
        <v>15.1438095238095</v>
      </c>
    </row>
    <row r="2312" ht="14" customHeight="1" spans="1:6">
      <c r="A2312" t="s">
        <v>3704</v>
      </c>
      <c r="B2312" s="66">
        <v>63329</v>
      </c>
      <c r="C2312" s="67">
        <f t="shared" si="108"/>
        <v>45.235</v>
      </c>
      <c r="D2312">
        <v>3</v>
      </c>
      <c r="E2312" s="68">
        <f t="shared" si="109"/>
        <v>21109.6666666667</v>
      </c>
      <c r="F2312" s="69">
        <f t="shared" si="110"/>
        <v>15.0783333333333</v>
      </c>
    </row>
    <row r="2313" ht="14" customHeight="1" spans="1:6">
      <c r="A2313" t="s">
        <v>3705</v>
      </c>
      <c r="B2313" s="66">
        <v>62986</v>
      </c>
      <c r="C2313" s="67">
        <f t="shared" si="108"/>
        <v>44.99</v>
      </c>
      <c r="D2313">
        <v>3</v>
      </c>
      <c r="E2313" s="68">
        <f t="shared" si="109"/>
        <v>20995.3333333333</v>
      </c>
      <c r="F2313" s="69">
        <f t="shared" si="110"/>
        <v>14.9966666666667</v>
      </c>
    </row>
    <row r="2314" ht="14" customHeight="1" spans="1:6">
      <c r="A2314" t="s">
        <v>3706</v>
      </c>
      <c r="B2314" s="66">
        <v>62408</v>
      </c>
      <c r="C2314" s="67">
        <f t="shared" si="108"/>
        <v>44.5771428571429</v>
      </c>
      <c r="D2314">
        <v>4</v>
      </c>
      <c r="E2314" s="68">
        <f t="shared" si="109"/>
        <v>15602</v>
      </c>
      <c r="F2314" s="69">
        <f t="shared" si="110"/>
        <v>11.1442857142857</v>
      </c>
    </row>
    <row r="2315" ht="14" customHeight="1" spans="1:6">
      <c r="A2315" t="s">
        <v>3707</v>
      </c>
      <c r="B2315" s="66">
        <v>62306</v>
      </c>
      <c r="C2315" s="67">
        <f t="shared" si="108"/>
        <v>44.5042857142857</v>
      </c>
      <c r="D2315">
        <v>3</v>
      </c>
      <c r="E2315" s="68">
        <f t="shared" si="109"/>
        <v>20768.6666666667</v>
      </c>
      <c r="F2315" s="69">
        <f t="shared" si="110"/>
        <v>14.8347619047619</v>
      </c>
    </row>
    <row r="2316" ht="14" customHeight="1" spans="1:6">
      <c r="A2316" t="s">
        <v>3708</v>
      </c>
      <c r="B2316" s="66">
        <v>62271</v>
      </c>
      <c r="C2316" s="67">
        <f t="shared" si="108"/>
        <v>44.4792857142857</v>
      </c>
      <c r="D2316">
        <v>1</v>
      </c>
      <c r="E2316" s="68">
        <f t="shared" si="109"/>
        <v>62271</v>
      </c>
      <c r="F2316" s="69">
        <f t="shared" si="110"/>
        <v>44.4792857142857</v>
      </c>
    </row>
    <row r="2317" ht="14" customHeight="1" spans="1:6">
      <c r="A2317" t="s">
        <v>3709</v>
      </c>
      <c r="B2317" s="66">
        <v>61710</v>
      </c>
      <c r="C2317" s="67">
        <f t="shared" si="108"/>
        <v>44.0785714285714</v>
      </c>
      <c r="D2317">
        <v>2</v>
      </c>
      <c r="E2317" s="68">
        <f t="shared" si="109"/>
        <v>30855</v>
      </c>
      <c r="F2317" s="69">
        <f t="shared" si="110"/>
        <v>22.0392857142857</v>
      </c>
    </row>
    <row r="2318" ht="14" customHeight="1" spans="1:6">
      <c r="A2318" t="s">
        <v>3710</v>
      </c>
      <c r="B2318" s="66">
        <v>61093</v>
      </c>
      <c r="C2318" s="67">
        <f t="shared" si="108"/>
        <v>43.6378571428571</v>
      </c>
      <c r="D2318">
        <v>4</v>
      </c>
      <c r="E2318" s="68">
        <f t="shared" si="109"/>
        <v>15273.25</v>
      </c>
      <c r="F2318" s="69">
        <f t="shared" si="110"/>
        <v>10.9094642857143</v>
      </c>
    </row>
    <row r="2319" ht="14" customHeight="1" spans="1:6">
      <c r="A2319" t="s">
        <v>3711</v>
      </c>
      <c r="B2319" s="66">
        <v>60327</v>
      </c>
      <c r="C2319" s="67">
        <f t="shared" si="108"/>
        <v>43.0907142857143</v>
      </c>
      <c r="D2319">
        <v>3</v>
      </c>
      <c r="E2319" s="68">
        <f t="shared" si="109"/>
        <v>20109</v>
      </c>
      <c r="F2319" s="69">
        <f t="shared" si="110"/>
        <v>14.3635714285714</v>
      </c>
    </row>
    <row r="2320" ht="14" customHeight="1" spans="1:6">
      <c r="A2320" t="s">
        <v>3712</v>
      </c>
      <c r="B2320" s="66">
        <v>60298</v>
      </c>
      <c r="C2320" s="67">
        <f t="shared" si="108"/>
        <v>43.07</v>
      </c>
      <c r="D2320">
        <v>5</v>
      </c>
      <c r="E2320" s="68">
        <f t="shared" si="109"/>
        <v>12059.6</v>
      </c>
      <c r="F2320" s="69">
        <f t="shared" si="110"/>
        <v>8.614</v>
      </c>
    </row>
    <row r="2321" ht="14" customHeight="1" spans="1:6">
      <c r="A2321" t="s">
        <v>3713</v>
      </c>
      <c r="B2321" s="66">
        <v>59482</v>
      </c>
      <c r="C2321" s="67">
        <f t="shared" si="108"/>
        <v>42.4871428571429</v>
      </c>
      <c r="D2321">
        <v>2</v>
      </c>
      <c r="E2321" s="68">
        <f t="shared" si="109"/>
        <v>29741</v>
      </c>
      <c r="F2321" s="69">
        <f t="shared" si="110"/>
        <v>21.2435714285714</v>
      </c>
    </row>
    <row r="2322" ht="14" customHeight="1" spans="1:6">
      <c r="A2322" t="s">
        <v>3714</v>
      </c>
      <c r="B2322" s="66">
        <v>59222</v>
      </c>
      <c r="C2322" s="67">
        <f t="shared" si="108"/>
        <v>42.3014285714286</v>
      </c>
      <c r="D2322">
        <v>2</v>
      </c>
      <c r="E2322" s="68">
        <f t="shared" si="109"/>
        <v>29611</v>
      </c>
      <c r="F2322" s="69">
        <f t="shared" si="110"/>
        <v>21.1507142857143</v>
      </c>
    </row>
    <row r="2323" ht="14" customHeight="1" spans="1:6">
      <c r="A2323" t="s">
        <v>3715</v>
      </c>
      <c r="B2323" s="66">
        <v>59134</v>
      </c>
      <c r="C2323" s="67">
        <f t="shared" si="108"/>
        <v>42.2385714285714</v>
      </c>
      <c r="D2323">
        <v>3</v>
      </c>
      <c r="E2323" s="68">
        <f t="shared" si="109"/>
        <v>19711.3333333333</v>
      </c>
      <c r="F2323" s="69">
        <f t="shared" si="110"/>
        <v>14.0795238095238</v>
      </c>
    </row>
    <row r="2324" ht="14" customHeight="1" spans="1:6">
      <c r="A2324" t="s">
        <v>3716</v>
      </c>
      <c r="B2324" s="66">
        <v>59016</v>
      </c>
      <c r="C2324" s="67">
        <f t="shared" si="108"/>
        <v>42.1542857142857</v>
      </c>
      <c r="D2324">
        <v>4</v>
      </c>
      <c r="E2324" s="68">
        <f t="shared" si="109"/>
        <v>14754</v>
      </c>
      <c r="F2324" s="69">
        <f t="shared" si="110"/>
        <v>10.5385714285714</v>
      </c>
    </row>
    <row r="2325" ht="14" customHeight="1" spans="1:6">
      <c r="A2325" t="s">
        <v>3717</v>
      </c>
      <c r="B2325" s="66">
        <v>58552</v>
      </c>
      <c r="C2325" s="67">
        <f t="shared" si="108"/>
        <v>41.8228571428571</v>
      </c>
      <c r="D2325">
        <v>3</v>
      </c>
      <c r="E2325" s="68">
        <f t="shared" si="109"/>
        <v>19517.3333333333</v>
      </c>
      <c r="F2325" s="69">
        <f t="shared" si="110"/>
        <v>13.9409523809524</v>
      </c>
    </row>
    <row r="2326" ht="14" customHeight="1" spans="1:6">
      <c r="A2326" t="s">
        <v>3718</v>
      </c>
      <c r="B2326" s="66">
        <v>58481</v>
      </c>
      <c r="C2326" s="67">
        <f t="shared" si="108"/>
        <v>41.7721428571429</v>
      </c>
      <c r="D2326">
        <v>2</v>
      </c>
      <c r="E2326" s="68">
        <f t="shared" si="109"/>
        <v>29240.5</v>
      </c>
      <c r="F2326" s="69">
        <f t="shared" si="110"/>
        <v>20.8860714285714</v>
      </c>
    </row>
    <row r="2327" ht="14" customHeight="1" spans="1:6">
      <c r="A2327" t="s">
        <v>3719</v>
      </c>
      <c r="B2327" s="66">
        <v>58340</v>
      </c>
      <c r="C2327" s="67">
        <f t="shared" si="108"/>
        <v>41.6714285714286</v>
      </c>
      <c r="D2327">
        <v>3</v>
      </c>
      <c r="E2327" s="68">
        <f t="shared" si="109"/>
        <v>19446.6666666667</v>
      </c>
      <c r="F2327" s="69">
        <f t="shared" si="110"/>
        <v>13.8904761904762</v>
      </c>
    </row>
    <row r="2328" ht="14" customHeight="1" spans="1:6">
      <c r="A2328" t="s">
        <v>3720</v>
      </c>
      <c r="B2328" s="66">
        <v>57682</v>
      </c>
      <c r="C2328" s="67">
        <f t="shared" si="108"/>
        <v>41.2014285714286</v>
      </c>
      <c r="D2328">
        <v>3</v>
      </c>
      <c r="E2328" s="68">
        <f t="shared" si="109"/>
        <v>19227.3333333333</v>
      </c>
      <c r="F2328" s="69">
        <f t="shared" si="110"/>
        <v>13.7338095238095</v>
      </c>
    </row>
    <row r="2329" ht="14" customHeight="1" spans="1:6">
      <c r="A2329" t="s">
        <v>3721</v>
      </c>
      <c r="B2329" s="66">
        <v>57386</v>
      </c>
      <c r="C2329" s="67">
        <f t="shared" si="108"/>
        <v>40.99</v>
      </c>
      <c r="D2329">
        <v>4</v>
      </c>
      <c r="E2329" s="68">
        <f t="shared" si="109"/>
        <v>14346.5</v>
      </c>
      <c r="F2329" s="69">
        <f t="shared" si="110"/>
        <v>10.2475</v>
      </c>
    </row>
    <row r="2330" ht="14" customHeight="1" spans="1:6">
      <c r="A2330" t="s">
        <v>3722</v>
      </c>
      <c r="B2330" s="66">
        <v>57340</v>
      </c>
      <c r="C2330" s="67">
        <f t="shared" si="108"/>
        <v>40.9571428571429</v>
      </c>
      <c r="D2330">
        <v>2</v>
      </c>
      <c r="E2330" s="68">
        <f t="shared" si="109"/>
        <v>28670</v>
      </c>
      <c r="F2330" s="69">
        <f t="shared" si="110"/>
        <v>20.4785714285714</v>
      </c>
    </row>
    <row r="2331" ht="14" customHeight="1" spans="1:6">
      <c r="A2331" t="s">
        <v>3723</v>
      </c>
      <c r="B2331" s="66">
        <v>56880</v>
      </c>
      <c r="C2331" s="67">
        <f t="shared" si="108"/>
        <v>40.6285714285714</v>
      </c>
      <c r="D2331">
        <v>2</v>
      </c>
      <c r="E2331" s="68">
        <f t="shared" si="109"/>
        <v>28440</v>
      </c>
      <c r="F2331" s="69">
        <f t="shared" si="110"/>
        <v>20.3142857142857</v>
      </c>
    </row>
    <row r="2332" ht="14" customHeight="1" spans="1:6">
      <c r="A2332" t="s">
        <v>3724</v>
      </c>
      <c r="B2332" s="66">
        <v>56812</v>
      </c>
      <c r="C2332" s="67">
        <f t="shared" si="108"/>
        <v>40.58</v>
      </c>
      <c r="D2332">
        <v>2</v>
      </c>
      <c r="E2332" s="68">
        <f t="shared" si="109"/>
        <v>28406</v>
      </c>
      <c r="F2332" s="69">
        <f t="shared" si="110"/>
        <v>20.29</v>
      </c>
    </row>
    <row r="2333" ht="14" customHeight="1" spans="1:6">
      <c r="A2333" t="s">
        <v>3725</v>
      </c>
      <c r="B2333" s="66">
        <v>56784</v>
      </c>
      <c r="C2333" s="67">
        <f t="shared" si="108"/>
        <v>40.56</v>
      </c>
      <c r="D2333">
        <v>2</v>
      </c>
      <c r="E2333" s="68">
        <f t="shared" si="109"/>
        <v>28392</v>
      </c>
      <c r="F2333" s="69">
        <f t="shared" si="110"/>
        <v>20.28</v>
      </c>
    </row>
    <row r="2334" ht="14" customHeight="1" spans="1:6">
      <c r="A2334" t="s">
        <v>3726</v>
      </c>
      <c r="B2334" s="66">
        <v>56250</v>
      </c>
      <c r="C2334" s="67">
        <f t="shared" si="108"/>
        <v>40.1785714285714</v>
      </c>
      <c r="D2334">
        <v>3</v>
      </c>
      <c r="E2334" s="68">
        <f t="shared" si="109"/>
        <v>18750</v>
      </c>
      <c r="F2334" s="69">
        <f t="shared" si="110"/>
        <v>13.3928571428571</v>
      </c>
    </row>
    <row r="2335" ht="14" customHeight="1" spans="1:6">
      <c r="A2335" t="s">
        <v>3727</v>
      </c>
      <c r="B2335" s="66">
        <v>56114</v>
      </c>
      <c r="C2335" s="67">
        <f t="shared" si="108"/>
        <v>40.0814285714286</v>
      </c>
      <c r="D2335">
        <v>2</v>
      </c>
      <c r="E2335" s="68">
        <f t="shared" si="109"/>
        <v>28057</v>
      </c>
      <c r="F2335" s="69">
        <f t="shared" si="110"/>
        <v>20.0407142857143</v>
      </c>
    </row>
    <row r="2336" ht="14" customHeight="1" spans="1:6">
      <c r="A2336" t="s">
        <v>3728</v>
      </c>
      <c r="B2336" s="66">
        <v>55510</v>
      </c>
      <c r="C2336" s="67">
        <f t="shared" si="108"/>
        <v>39.65</v>
      </c>
      <c r="D2336">
        <v>3</v>
      </c>
      <c r="E2336" s="68">
        <f t="shared" si="109"/>
        <v>18503.3333333333</v>
      </c>
      <c r="F2336" s="69">
        <f t="shared" si="110"/>
        <v>13.2166666666667</v>
      </c>
    </row>
    <row r="2337" ht="14" customHeight="1" spans="1:6">
      <c r="A2337" t="s">
        <v>3729</v>
      </c>
      <c r="B2337" s="66">
        <v>55334</v>
      </c>
      <c r="C2337" s="67">
        <f t="shared" si="108"/>
        <v>39.5242857142857</v>
      </c>
      <c r="D2337">
        <v>4</v>
      </c>
      <c r="E2337" s="68">
        <f t="shared" si="109"/>
        <v>13833.5</v>
      </c>
      <c r="F2337" s="69">
        <f t="shared" si="110"/>
        <v>9.88107142857143</v>
      </c>
    </row>
    <row r="2338" ht="14" customHeight="1" spans="1:6">
      <c r="A2338" t="s">
        <v>3730</v>
      </c>
      <c r="B2338" s="66">
        <v>55236</v>
      </c>
      <c r="C2338" s="67">
        <f t="shared" si="108"/>
        <v>39.4542857142857</v>
      </c>
      <c r="D2338">
        <v>5</v>
      </c>
      <c r="E2338" s="68">
        <f t="shared" si="109"/>
        <v>11047.2</v>
      </c>
      <c r="F2338" s="69">
        <f t="shared" si="110"/>
        <v>7.89085714285714</v>
      </c>
    </row>
    <row r="2339" ht="14" customHeight="1" spans="1:6">
      <c r="A2339" t="s">
        <v>3731</v>
      </c>
      <c r="B2339" s="66">
        <v>55160</v>
      </c>
      <c r="C2339" s="67">
        <f t="shared" si="108"/>
        <v>39.4</v>
      </c>
      <c r="D2339">
        <v>2</v>
      </c>
      <c r="E2339" s="68">
        <f t="shared" si="109"/>
        <v>27580</v>
      </c>
      <c r="F2339" s="69">
        <f t="shared" si="110"/>
        <v>19.7</v>
      </c>
    </row>
    <row r="2340" ht="14" customHeight="1" spans="1:6">
      <c r="A2340" t="s">
        <v>3732</v>
      </c>
      <c r="B2340" s="66">
        <v>54822</v>
      </c>
      <c r="C2340" s="67">
        <f t="shared" si="108"/>
        <v>39.1585714285714</v>
      </c>
      <c r="D2340">
        <v>1</v>
      </c>
      <c r="E2340" s="68">
        <f t="shared" si="109"/>
        <v>54822</v>
      </c>
      <c r="F2340" s="69">
        <f t="shared" si="110"/>
        <v>39.1585714285714</v>
      </c>
    </row>
    <row r="2341" ht="14" customHeight="1" spans="1:6">
      <c r="A2341" t="s">
        <v>3733</v>
      </c>
      <c r="B2341" s="66">
        <v>54809</v>
      </c>
      <c r="C2341" s="67">
        <f t="shared" si="108"/>
        <v>39.1492857142857</v>
      </c>
      <c r="D2341">
        <v>6</v>
      </c>
      <c r="E2341" s="68">
        <f t="shared" si="109"/>
        <v>9134.83333333333</v>
      </c>
      <c r="F2341" s="69">
        <f t="shared" si="110"/>
        <v>6.52488095238095</v>
      </c>
    </row>
    <row r="2342" ht="14" customHeight="1" spans="1:6">
      <c r="A2342" t="s">
        <v>3734</v>
      </c>
      <c r="B2342" s="66">
        <v>54401</v>
      </c>
      <c r="C2342" s="67">
        <f t="shared" si="108"/>
        <v>38.8578571428571</v>
      </c>
      <c r="D2342">
        <v>2</v>
      </c>
      <c r="E2342" s="68">
        <f t="shared" si="109"/>
        <v>27200.5</v>
      </c>
      <c r="F2342" s="69">
        <f t="shared" si="110"/>
        <v>19.4289285714286</v>
      </c>
    </row>
    <row r="2343" ht="14" customHeight="1" spans="1:6">
      <c r="A2343" t="s">
        <v>3735</v>
      </c>
      <c r="B2343" s="66">
        <v>52761</v>
      </c>
      <c r="C2343" s="67">
        <f t="shared" si="108"/>
        <v>37.6864285714286</v>
      </c>
      <c r="D2343">
        <v>1</v>
      </c>
      <c r="E2343" s="68">
        <f t="shared" si="109"/>
        <v>52761</v>
      </c>
      <c r="F2343" s="69">
        <f t="shared" si="110"/>
        <v>37.6864285714286</v>
      </c>
    </row>
    <row r="2344" ht="14" customHeight="1" spans="1:6">
      <c r="A2344" t="s">
        <v>3736</v>
      </c>
      <c r="B2344" s="66">
        <v>52470</v>
      </c>
      <c r="C2344" s="67">
        <f t="shared" si="108"/>
        <v>37.4785714285714</v>
      </c>
      <c r="D2344">
        <v>2</v>
      </c>
      <c r="E2344" s="68">
        <f t="shared" si="109"/>
        <v>26235</v>
      </c>
      <c r="F2344" s="69">
        <f t="shared" si="110"/>
        <v>18.7392857142857</v>
      </c>
    </row>
    <row r="2345" ht="14" customHeight="1" spans="1:6">
      <c r="A2345" t="s">
        <v>3737</v>
      </c>
      <c r="B2345" s="66">
        <v>52452</v>
      </c>
      <c r="C2345" s="67">
        <f t="shared" si="108"/>
        <v>37.4657142857143</v>
      </c>
      <c r="D2345">
        <v>4</v>
      </c>
      <c r="E2345" s="68">
        <f t="shared" si="109"/>
        <v>13113</v>
      </c>
      <c r="F2345" s="69">
        <f t="shared" si="110"/>
        <v>9.36642857142857</v>
      </c>
    </row>
    <row r="2346" ht="14" customHeight="1" spans="1:6">
      <c r="A2346" t="s">
        <v>3738</v>
      </c>
      <c r="B2346" s="66">
        <v>52380</v>
      </c>
      <c r="C2346" s="67">
        <f t="shared" si="108"/>
        <v>37.4142857142857</v>
      </c>
      <c r="D2346">
        <v>2</v>
      </c>
      <c r="E2346" s="68">
        <f t="shared" si="109"/>
        <v>26190</v>
      </c>
      <c r="F2346" s="69">
        <f t="shared" si="110"/>
        <v>18.7071428571429</v>
      </c>
    </row>
    <row r="2347" ht="14" customHeight="1" spans="1:6">
      <c r="A2347" t="s">
        <v>3739</v>
      </c>
      <c r="B2347" s="66">
        <v>51784</v>
      </c>
      <c r="C2347" s="67">
        <f t="shared" si="108"/>
        <v>36.9885714285714</v>
      </c>
      <c r="D2347">
        <v>4</v>
      </c>
      <c r="E2347" s="68">
        <f t="shared" si="109"/>
        <v>12946</v>
      </c>
      <c r="F2347" s="69">
        <f t="shared" si="110"/>
        <v>9.24714285714286</v>
      </c>
    </row>
    <row r="2348" ht="14" customHeight="1" spans="1:6">
      <c r="A2348" t="s">
        <v>3740</v>
      </c>
      <c r="B2348" s="66">
        <v>51524</v>
      </c>
      <c r="C2348" s="67">
        <f t="shared" si="108"/>
        <v>36.8028571428571</v>
      </c>
      <c r="D2348">
        <v>2</v>
      </c>
      <c r="E2348" s="68">
        <f t="shared" si="109"/>
        <v>25762</v>
      </c>
      <c r="F2348" s="69">
        <f t="shared" si="110"/>
        <v>18.4014285714286</v>
      </c>
    </row>
    <row r="2349" ht="14" customHeight="1" spans="1:6">
      <c r="A2349" t="s">
        <v>3741</v>
      </c>
      <c r="B2349" s="66">
        <v>49666</v>
      </c>
      <c r="C2349" s="67">
        <f t="shared" si="108"/>
        <v>35.4757142857143</v>
      </c>
      <c r="D2349">
        <v>3</v>
      </c>
      <c r="E2349" s="68">
        <f t="shared" si="109"/>
        <v>16555.3333333333</v>
      </c>
      <c r="F2349" s="69">
        <f t="shared" si="110"/>
        <v>11.8252380952381</v>
      </c>
    </row>
    <row r="2350" ht="14" customHeight="1" spans="1:6">
      <c r="A2350" t="s">
        <v>3742</v>
      </c>
      <c r="B2350" s="66">
        <v>49610</v>
      </c>
      <c r="C2350" s="67">
        <f t="shared" si="108"/>
        <v>35.4357142857143</v>
      </c>
      <c r="D2350">
        <v>1</v>
      </c>
      <c r="E2350" s="68">
        <f t="shared" si="109"/>
        <v>49610</v>
      </c>
      <c r="F2350" s="69">
        <f t="shared" si="110"/>
        <v>35.4357142857143</v>
      </c>
    </row>
    <row r="2351" ht="14" customHeight="1" spans="1:6">
      <c r="A2351" t="s">
        <v>3743</v>
      </c>
      <c r="B2351" s="66">
        <v>49597</v>
      </c>
      <c r="C2351" s="67">
        <f t="shared" si="108"/>
        <v>35.4264285714286</v>
      </c>
      <c r="D2351">
        <v>3</v>
      </c>
      <c r="E2351" s="68">
        <f t="shared" si="109"/>
        <v>16532.3333333333</v>
      </c>
      <c r="F2351" s="69">
        <f t="shared" si="110"/>
        <v>11.8088095238095</v>
      </c>
    </row>
    <row r="2352" ht="14" customHeight="1" spans="1:6">
      <c r="A2352" t="s">
        <v>3744</v>
      </c>
      <c r="B2352" s="66">
        <v>49370</v>
      </c>
      <c r="C2352" s="67">
        <f t="shared" si="108"/>
        <v>35.2642857142857</v>
      </c>
      <c r="D2352">
        <v>3</v>
      </c>
      <c r="E2352" s="68">
        <f t="shared" si="109"/>
        <v>16456.6666666667</v>
      </c>
      <c r="F2352" s="69">
        <f t="shared" si="110"/>
        <v>11.7547619047619</v>
      </c>
    </row>
    <row r="2353" ht="14" customHeight="1" spans="1:6">
      <c r="A2353" t="s">
        <v>3745</v>
      </c>
      <c r="B2353" s="66">
        <v>48934</v>
      </c>
      <c r="C2353" s="67">
        <f t="shared" si="108"/>
        <v>34.9528571428571</v>
      </c>
      <c r="D2353">
        <v>2</v>
      </c>
      <c r="E2353" s="68">
        <f t="shared" si="109"/>
        <v>24467</v>
      </c>
      <c r="F2353" s="69">
        <f t="shared" si="110"/>
        <v>17.4764285714286</v>
      </c>
    </row>
    <row r="2354" ht="14" customHeight="1" spans="1:6">
      <c r="A2354" t="s">
        <v>3746</v>
      </c>
      <c r="B2354" s="66">
        <v>48631</v>
      </c>
      <c r="C2354" s="67">
        <f t="shared" si="108"/>
        <v>34.7364285714286</v>
      </c>
      <c r="D2354">
        <v>2</v>
      </c>
      <c r="E2354" s="68">
        <f t="shared" si="109"/>
        <v>24315.5</v>
      </c>
      <c r="F2354" s="69">
        <f t="shared" si="110"/>
        <v>17.3682142857143</v>
      </c>
    </row>
    <row r="2355" ht="14" customHeight="1" spans="1:6">
      <c r="A2355" t="s">
        <v>3747</v>
      </c>
      <c r="B2355" s="66">
        <v>48564</v>
      </c>
      <c r="C2355" s="67">
        <f t="shared" si="108"/>
        <v>34.6885714285714</v>
      </c>
      <c r="D2355">
        <v>4</v>
      </c>
      <c r="E2355" s="68">
        <f t="shared" si="109"/>
        <v>12141</v>
      </c>
      <c r="F2355" s="69">
        <f t="shared" si="110"/>
        <v>8.67214285714286</v>
      </c>
    </row>
    <row r="2356" ht="14" customHeight="1" spans="1:6">
      <c r="A2356" t="s">
        <v>3748</v>
      </c>
      <c r="B2356" s="66">
        <v>48224</v>
      </c>
      <c r="C2356" s="67">
        <f t="shared" si="108"/>
        <v>34.4457142857143</v>
      </c>
      <c r="D2356">
        <v>2</v>
      </c>
      <c r="E2356" s="68">
        <f t="shared" si="109"/>
        <v>24112</v>
      </c>
      <c r="F2356" s="69">
        <f t="shared" si="110"/>
        <v>17.2228571428571</v>
      </c>
    </row>
    <row r="2357" ht="14" customHeight="1" spans="1:6">
      <c r="A2357" t="s">
        <v>3749</v>
      </c>
      <c r="B2357" s="66">
        <v>48164</v>
      </c>
      <c r="C2357" s="67">
        <f t="shared" si="108"/>
        <v>34.4028571428571</v>
      </c>
      <c r="D2357">
        <v>2</v>
      </c>
      <c r="E2357" s="68">
        <f t="shared" si="109"/>
        <v>24082</v>
      </c>
      <c r="F2357" s="69">
        <f t="shared" si="110"/>
        <v>17.2014285714286</v>
      </c>
    </row>
    <row r="2358" ht="14" customHeight="1" spans="1:6">
      <c r="A2358" t="s">
        <v>3750</v>
      </c>
      <c r="B2358" s="66">
        <v>47887</v>
      </c>
      <c r="C2358" s="67">
        <f t="shared" si="108"/>
        <v>34.205</v>
      </c>
      <c r="D2358">
        <v>6</v>
      </c>
      <c r="E2358" s="68">
        <f t="shared" si="109"/>
        <v>7981.16666666667</v>
      </c>
      <c r="F2358" s="69">
        <f t="shared" si="110"/>
        <v>5.70083333333333</v>
      </c>
    </row>
    <row r="2359" ht="14" customHeight="1" spans="1:6">
      <c r="A2359" t="s">
        <v>3751</v>
      </c>
      <c r="B2359" s="66">
        <v>47314</v>
      </c>
      <c r="C2359" s="67">
        <f t="shared" si="108"/>
        <v>33.7957142857143</v>
      </c>
      <c r="D2359">
        <v>2</v>
      </c>
      <c r="E2359" s="68">
        <f t="shared" si="109"/>
        <v>23657</v>
      </c>
      <c r="F2359" s="69">
        <f t="shared" si="110"/>
        <v>16.8978571428571</v>
      </c>
    </row>
    <row r="2360" ht="14" customHeight="1" spans="1:6">
      <c r="A2360" t="s">
        <v>3752</v>
      </c>
      <c r="B2360" s="66">
        <v>47191</v>
      </c>
      <c r="C2360" s="67">
        <f t="shared" si="108"/>
        <v>33.7078571428571</v>
      </c>
      <c r="D2360">
        <v>3</v>
      </c>
      <c r="E2360" s="68">
        <f t="shared" si="109"/>
        <v>15730.3333333333</v>
      </c>
      <c r="F2360" s="69">
        <f t="shared" si="110"/>
        <v>11.2359523809524</v>
      </c>
    </row>
    <row r="2361" ht="14" customHeight="1" spans="1:6">
      <c r="A2361" t="s">
        <v>3753</v>
      </c>
      <c r="B2361" s="66">
        <v>47012</v>
      </c>
      <c r="C2361" s="67">
        <f t="shared" si="108"/>
        <v>33.58</v>
      </c>
      <c r="D2361">
        <v>1</v>
      </c>
      <c r="E2361" s="68">
        <f t="shared" si="109"/>
        <v>47012</v>
      </c>
      <c r="F2361" s="69">
        <f t="shared" si="110"/>
        <v>33.58</v>
      </c>
    </row>
    <row r="2362" ht="14" customHeight="1" spans="1:6">
      <c r="A2362" t="s">
        <v>3754</v>
      </c>
      <c r="B2362" s="66">
        <v>45799</v>
      </c>
      <c r="C2362" s="67">
        <f t="shared" si="108"/>
        <v>32.7135714285714</v>
      </c>
      <c r="D2362">
        <v>2</v>
      </c>
      <c r="E2362" s="68">
        <f t="shared" si="109"/>
        <v>22899.5</v>
      </c>
      <c r="F2362" s="69">
        <f t="shared" si="110"/>
        <v>16.3567857142857</v>
      </c>
    </row>
    <row r="2363" ht="14" customHeight="1" spans="1:6">
      <c r="A2363" t="s">
        <v>3755</v>
      </c>
      <c r="B2363" s="66">
        <v>45502</v>
      </c>
      <c r="C2363" s="67">
        <f t="shared" si="108"/>
        <v>32.5014285714286</v>
      </c>
      <c r="D2363">
        <v>3</v>
      </c>
      <c r="E2363" s="68">
        <f t="shared" si="109"/>
        <v>15167.3333333333</v>
      </c>
      <c r="F2363" s="69">
        <f t="shared" si="110"/>
        <v>10.8338095238095</v>
      </c>
    </row>
    <row r="2364" ht="14" customHeight="1" spans="1:6">
      <c r="A2364" t="s">
        <v>3756</v>
      </c>
      <c r="B2364" s="66">
        <v>45032</v>
      </c>
      <c r="C2364" s="67">
        <f t="shared" si="108"/>
        <v>32.1657142857143</v>
      </c>
      <c r="D2364">
        <v>3</v>
      </c>
      <c r="E2364" s="68">
        <f t="shared" si="109"/>
        <v>15010.6666666667</v>
      </c>
      <c r="F2364" s="69">
        <f t="shared" si="110"/>
        <v>10.7219047619048</v>
      </c>
    </row>
    <row r="2365" ht="14" customHeight="1" spans="1:6">
      <c r="A2365" t="s">
        <v>3757</v>
      </c>
      <c r="B2365" s="66">
        <v>43492</v>
      </c>
      <c r="C2365" s="67">
        <f t="shared" si="108"/>
        <v>31.0657142857143</v>
      </c>
      <c r="D2365">
        <v>1</v>
      </c>
      <c r="E2365" s="68">
        <f t="shared" si="109"/>
        <v>43492</v>
      </c>
      <c r="F2365" s="69">
        <f t="shared" si="110"/>
        <v>31.0657142857143</v>
      </c>
    </row>
    <row r="2366" ht="14" customHeight="1" spans="1:6">
      <c r="A2366" t="s">
        <v>3758</v>
      </c>
      <c r="B2366" s="66">
        <v>40709</v>
      </c>
      <c r="C2366" s="67">
        <f t="shared" si="108"/>
        <v>29.0778571428571</v>
      </c>
      <c r="D2366">
        <v>2</v>
      </c>
      <c r="E2366" s="68">
        <f t="shared" si="109"/>
        <v>20354.5</v>
      </c>
      <c r="F2366" s="69">
        <f t="shared" si="110"/>
        <v>14.5389285714286</v>
      </c>
    </row>
    <row r="2367" ht="14" customHeight="1" spans="1:6">
      <c r="A2367" t="s">
        <v>3759</v>
      </c>
      <c r="B2367" s="66">
        <v>40145</v>
      </c>
      <c r="C2367" s="67">
        <f t="shared" si="108"/>
        <v>28.675</v>
      </c>
      <c r="D2367">
        <v>2</v>
      </c>
      <c r="E2367" s="68">
        <f t="shared" si="109"/>
        <v>20072.5</v>
      </c>
      <c r="F2367" s="69">
        <f t="shared" si="110"/>
        <v>14.3375</v>
      </c>
    </row>
    <row r="2368" ht="14" customHeight="1" spans="1:6">
      <c r="A2368" t="s">
        <v>3760</v>
      </c>
      <c r="B2368" s="66">
        <v>38948</v>
      </c>
      <c r="C2368" s="67">
        <f t="shared" si="108"/>
        <v>27.82</v>
      </c>
      <c r="D2368">
        <v>3</v>
      </c>
      <c r="E2368" s="68">
        <f t="shared" si="109"/>
        <v>12982.6666666667</v>
      </c>
      <c r="F2368" s="69">
        <f t="shared" si="110"/>
        <v>9.27333333333333</v>
      </c>
    </row>
    <row r="2369" ht="14" customHeight="1" spans="1:6">
      <c r="A2369" t="s">
        <v>3761</v>
      </c>
      <c r="B2369" s="66">
        <v>37920</v>
      </c>
      <c r="C2369" s="67">
        <f t="shared" si="108"/>
        <v>27.0857142857143</v>
      </c>
      <c r="D2369">
        <v>1</v>
      </c>
      <c r="E2369" s="68">
        <f t="shared" si="109"/>
        <v>37920</v>
      </c>
      <c r="F2369" s="69">
        <f t="shared" si="110"/>
        <v>27.0857142857143</v>
      </c>
    </row>
    <row r="2370" ht="14" customHeight="1" spans="1:6">
      <c r="A2370" t="s">
        <v>3762</v>
      </c>
      <c r="B2370" s="66">
        <v>37709</v>
      </c>
      <c r="C2370" s="67">
        <f t="shared" ref="C2370:C2433" si="111">B2370/1400</f>
        <v>26.935</v>
      </c>
      <c r="D2370">
        <v>1</v>
      </c>
      <c r="E2370" s="68">
        <f t="shared" ref="E2370:E2433" si="112">B2370/D2370</f>
        <v>37709</v>
      </c>
      <c r="F2370" s="69">
        <f t="shared" ref="F2370:F2433" si="113">E2370/1400</f>
        <v>26.935</v>
      </c>
    </row>
    <row r="2371" ht="14" customHeight="1" spans="1:6">
      <c r="A2371" t="s">
        <v>3763</v>
      </c>
      <c r="B2371" s="66">
        <v>37622</v>
      </c>
      <c r="C2371" s="67">
        <f t="shared" si="111"/>
        <v>26.8728571428571</v>
      </c>
      <c r="D2371">
        <v>1</v>
      </c>
      <c r="E2371" s="68">
        <f t="shared" si="112"/>
        <v>37622</v>
      </c>
      <c r="F2371" s="69">
        <f t="shared" si="113"/>
        <v>26.8728571428571</v>
      </c>
    </row>
    <row r="2372" ht="14" customHeight="1" spans="1:6">
      <c r="A2372" t="s">
        <v>3764</v>
      </c>
      <c r="B2372" s="66">
        <v>37604</v>
      </c>
      <c r="C2372" s="67">
        <f t="shared" si="111"/>
        <v>26.86</v>
      </c>
      <c r="D2372">
        <v>2</v>
      </c>
      <c r="E2372" s="68">
        <f t="shared" si="112"/>
        <v>18802</v>
      </c>
      <c r="F2372" s="69">
        <f t="shared" si="113"/>
        <v>13.43</v>
      </c>
    </row>
    <row r="2373" ht="14" customHeight="1" spans="1:6">
      <c r="A2373" t="s">
        <v>3765</v>
      </c>
      <c r="B2373" s="66">
        <v>37514</v>
      </c>
      <c r="C2373" s="67">
        <f t="shared" si="111"/>
        <v>26.7957142857143</v>
      </c>
      <c r="D2373">
        <v>3</v>
      </c>
      <c r="E2373" s="68">
        <f t="shared" si="112"/>
        <v>12504.6666666667</v>
      </c>
      <c r="F2373" s="69">
        <f t="shared" si="113"/>
        <v>8.93190476190476</v>
      </c>
    </row>
    <row r="2374" ht="14" customHeight="1" spans="1:6">
      <c r="A2374" t="s">
        <v>3766</v>
      </c>
      <c r="B2374" s="66">
        <v>37382</v>
      </c>
      <c r="C2374" s="67">
        <f t="shared" si="111"/>
        <v>26.7014285714286</v>
      </c>
      <c r="D2374">
        <v>1</v>
      </c>
      <c r="E2374" s="68">
        <f t="shared" si="112"/>
        <v>37382</v>
      </c>
      <c r="F2374" s="69">
        <f t="shared" si="113"/>
        <v>26.7014285714286</v>
      </c>
    </row>
    <row r="2375" ht="14" customHeight="1" spans="1:6">
      <c r="A2375" t="s">
        <v>3767</v>
      </c>
      <c r="B2375" s="66">
        <v>37277</v>
      </c>
      <c r="C2375" s="67">
        <f t="shared" si="111"/>
        <v>26.6264285714286</v>
      </c>
      <c r="D2375">
        <v>2</v>
      </c>
      <c r="E2375" s="68">
        <f t="shared" si="112"/>
        <v>18638.5</v>
      </c>
      <c r="F2375" s="69">
        <f t="shared" si="113"/>
        <v>13.3132142857143</v>
      </c>
    </row>
    <row r="2376" ht="14" customHeight="1" spans="1:6">
      <c r="A2376" t="s">
        <v>3768</v>
      </c>
      <c r="B2376" s="66">
        <v>36860</v>
      </c>
      <c r="C2376" s="67">
        <f t="shared" si="111"/>
        <v>26.3285714285714</v>
      </c>
      <c r="D2376">
        <v>1</v>
      </c>
      <c r="E2376" s="68">
        <f t="shared" si="112"/>
        <v>36860</v>
      </c>
      <c r="F2376" s="69">
        <f t="shared" si="113"/>
        <v>26.3285714285714</v>
      </c>
    </row>
    <row r="2377" ht="14" customHeight="1" spans="1:6">
      <c r="A2377" t="s">
        <v>3769</v>
      </c>
      <c r="B2377" s="66">
        <v>36693</v>
      </c>
      <c r="C2377" s="67">
        <f t="shared" si="111"/>
        <v>26.2092857142857</v>
      </c>
      <c r="D2377">
        <v>2</v>
      </c>
      <c r="E2377" s="68">
        <f t="shared" si="112"/>
        <v>18346.5</v>
      </c>
      <c r="F2377" s="69">
        <f t="shared" si="113"/>
        <v>13.1046428571429</v>
      </c>
    </row>
    <row r="2378" ht="14" customHeight="1" spans="1:6">
      <c r="A2378" t="s">
        <v>3770</v>
      </c>
      <c r="B2378" s="66">
        <v>36613</v>
      </c>
      <c r="C2378" s="67">
        <f t="shared" si="111"/>
        <v>26.1521428571429</v>
      </c>
      <c r="D2378">
        <v>4</v>
      </c>
      <c r="E2378" s="68">
        <f t="shared" si="112"/>
        <v>9153.25</v>
      </c>
      <c r="F2378" s="69">
        <f t="shared" si="113"/>
        <v>6.53803571428571</v>
      </c>
    </row>
    <row r="2379" ht="14" customHeight="1" spans="1:6">
      <c r="A2379" t="s">
        <v>3771</v>
      </c>
      <c r="B2379" s="66">
        <v>36060</v>
      </c>
      <c r="C2379" s="67">
        <f t="shared" si="111"/>
        <v>25.7571428571429</v>
      </c>
      <c r="D2379">
        <v>2</v>
      </c>
      <c r="E2379" s="68">
        <f t="shared" si="112"/>
        <v>18030</v>
      </c>
      <c r="F2379" s="69">
        <f t="shared" si="113"/>
        <v>12.8785714285714</v>
      </c>
    </row>
    <row r="2380" ht="14" customHeight="1" spans="1:6">
      <c r="A2380" t="s">
        <v>3772</v>
      </c>
      <c r="B2380" s="66">
        <v>36011</v>
      </c>
      <c r="C2380" s="67">
        <f t="shared" si="111"/>
        <v>25.7221428571429</v>
      </c>
      <c r="D2380">
        <v>1</v>
      </c>
      <c r="E2380" s="68">
        <f t="shared" si="112"/>
        <v>36011</v>
      </c>
      <c r="F2380" s="69">
        <f t="shared" si="113"/>
        <v>25.7221428571429</v>
      </c>
    </row>
    <row r="2381" ht="14" customHeight="1" spans="1:6">
      <c r="A2381" t="s">
        <v>3773</v>
      </c>
      <c r="B2381" s="66">
        <v>35515</v>
      </c>
      <c r="C2381" s="67">
        <f t="shared" si="111"/>
        <v>25.3678571428571</v>
      </c>
      <c r="D2381">
        <v>2</v>
      </c>
      <c r="E2381" s="68">
        <f t="shared" si="112"/>
        <v>17757.5</v>
      </c>
      <c r="F2381" s="69">
        <f t="shared" si="113"/>
        <v>12.6839285714286</v>
      </c>
    </row>
    <row r="2382" ht="14" customHeight="1" spans="1:6">
      <c r="A2382" t="s">
        <v>3774</v>
      </c>
      <c r="B2382" s="66">
        <v>34982</v>
      </c>
      <c r="C2382" s="67">
        <f t="shared" si="111"/>
        <v>24.9871428571429</v>
      </c>
      <c r="D2382">
        <v>1</v>
      </c>
      <c r="E2382" s="68">
        <f t="shared" si="112"/>
        <v>34982</v>
      </c>
      <c r="F2382" s="69">
        <f t="shared" si="113"/>
        <v>24.9871428571429</v>
      </c>
    </row>
    <row r="2383" ht="14" customHeight="1" spans="1:6">
      <c r="A2383" t="s">
        <v>3775</v>
      </c>
      <c r="B2383" s="66">
        <v>34590</v>
      </c>
      <c r="C2383" s="67">
        <f t="shared" si="111"/>
        <v>24.7071428571429</v>
      </c>
      <c r="D2383">
        <v>1</v>
      </c>
      <c r="E2383" s="68">
        <f t="shared" si="112"/>
        <v>34590</v>
      </c>
      <c r="F2383" s="69">
        <f t="shared" si="113"/>
        <v>24.7071428571429</v>
      </c>
    </row>
    <row r="2384" ht="14" customHeight="1" spans="1:6">
      <c r="A2384" t="s">
        <v>3776</v>
      </c>
      <c r="B2384" s="66">
        <v>34320</v>
      </c>
      <c r="C2384" s="67">
        <f t="shared" si="111"/>
        <v>24.5142857142857</v>
      </c>
      <c r="D2384">
        <v>1</v>
      </c>
      <c r="E2384" s="68">
        <f t="shared" si="112"/>
        <v>34320</v>
      </c>
      <c r="F2384" s="69">
        <f t="shared" si="113"/>
        <v>24.5142857142857</v>
      </c>
    </row>
    <row r="2385" ht="14" customHeight="1" spans="1:6">
      <c r="A2385" t="s">
        <v>3777</v>
      </c>
      <c r="B2385" s="66">
        <v>33468</v>
      </c>
      <c r="C2385" s="67">
        <f t="shared" si="111"/>
        <v>23.9057142857143</v>
      </c>
      <c r="D2385">
        <v>2</v>
      </c>
      <c r="E2385" s="68">
        <f t="shared" si="112"/>
        <v>16734</v>
      </c>
      <c r="F2385" s="69">
        <f t="shared" si="113"/>
        <v>11.9528571428571</v>
      </c>
    </row>
    <row r="2386" ht="14" customHeight="1" spans="1:6">
      <c r="A2386" t="s">
        <v>3778</v>
      </c>
      <c r="B2386" s="66">
        <v>33371</v>
      </c>
      <c r="C2386" s="67">
        <f t="shared" si="111"/>
        <v>23.8364285714286</v>
      </c>
      <c r="D2386">
        <v>3</v>
      </c>
      <c r="E2386" s="68">
        <f t="shared" si="112"/>
        <v>11123.6666666667</v>
      </c>
      <c r="F2386" s="69">
        <f t="shared" si="113"/>
        <v>7.94547619047619</v>
      </c>
    </row>
    <row r="2387" ht="14" customHeight="1" spans="1:6">
      <c r="A2387" t="s">
        <v>3779</v>
      </c>
      <c r="B2387" s="66">
        <v>33152</v>
      </c>
      <c r="C2387" s="67">
        <f t="shared" si="111"/>
        <v>23.68</v>
      </c>
      <c r="D2387">
        <v>3</v>
      </c>
      <c r="E2387" s="68">
        <f t="shared" si="112"/>
        <v>11050.6666666667</v>
      </c>
      <c r="F2387" s="69">
        <f t="shared" si="113"/>
        <v>7.89333333333333</v>
      </c>
    </row>
    <row r="2388" ht="14" customHeight="1" spans="1:6">
      <c r="A2388" t="s">
        <v>3780</v>
      </c>
      <c r="B2388" s="66">
        <v>32908</v>
      </c>
      <c r="C2388" s="67">
        <f t="shared" si="111"/>
        <v>23.5057142857143</v>
      </c>
      <c r="D2388">
        <v>2</v>
      </c>
      <c r="E2388" s="68">
        <f t="shared" si="112"/>
        <v>16454</v>
      </c>
      <c r="F2388" s="69">
        <f t="shared" si="113"/>
        <v>11.7528571428571</v>
      </c>
    </row>
    <row r="2389" ht="14" customHeight="1" spans="1:6">
      <c r="A2389" t="s">
        <v>3781</v>
      </c>
      <c r="B2389" s="66">
        <v>32752</v>
      </c>
      <c r="C2389" s="67">
        <f t="shared" si="111"/>
        <v>23.3942857142857</v>
      </c>
      <c r="D2389">
        <v>3</v>
      </c>
      <c r="E2389" s="68">
        <f t="shared" si="112"/>
        <v>10917.3333333333</v>
      </c>
      <c r="F2389" s="69">
        <f t="shared" si="113"/>
        <v>7.79809523809524</v>
      </c>
    </row>
    <row r="2390" ht="14" customHeight="1" spans="1:6">
      <c r="A2390" t="s">
        <v>3782</v>
      </c>
      <c r="B2390" s="66">
        <v>32080</v>
      </c>
      <c r="C2390" s="67">
        <f t="shared" si="111"/>
        <v>22.9142857142857</v>
      </c>
      <c r="D2390">
        <v>1</v>
      </c>
      <c r="E2390" s="68">
        <f t="shared" si="112"/>
        <v>32080</v>
      </c>
      <c r="F2390" s="69">
        <f t="shared" si="113"/>
        <v>22.9142857142857</v>
      </c>
    </row>
    <row r="2391" ht="14" customHeight="1" spans="1:6">
      <c r="A2391" t="s">
        <v>3783</v>
      </c>
      <c r="B2391" s="66">
        <v>31884</v>
      </c>
      <c r="C2391" s="67">
        <f t="shared" si="111"/>
        <v>22.7742857142857</v>
      </c>
      <c r="D2391">
        <v>3</v>
      </c>
      <c r="E2391" s="68">
        <f t="shared" si="112"/>
        <v>10628</v>
      </c>
      <c r="F2391" s="69">
        <f t="shared" si="113"/>
        <v>7.59142857142857</v>
      </c>
    </row>
    <row r="2392" ht="14" customHeight="1" spans="1:6">
      <c r="A2392" t="s">
        <v>3784</v>
      </c>
      <c r="B2392" s="66">
        <v>31660</v>
      </c>
      <c r="C2392" s="67">
        <f t="shared" si="111"/>
        <v>22.6142857142857</v>
      </c>
      <c r="D2392">
        <v>2</v>
      </c>
      <c r="E2392" s="68">
        <f t="shared" si="112"/>
        <v>15830</v>
      </c>
      <c r="F2392" s="69">
        <f t="shared" si="113"/>
        <v>11.3071428571429</v>
      </c>
    </row>
    <row r="2393" ht="14" customHeight="1" spans="1:6">
      <c r="A2393" t="s">
        <v>3785</v>
      </c>
      <c r="B2393" s="66">
        <v>31562</v>
      </c>
      <c r="C2393" s="67">
        <f t="shared" si="111"/>
        <v>22.5442857142857</v>
      </c>
      <c r="D2393">
        <v>2</v>
      </c>
      <c r="E2393" s="68">
        <f t="shared" si="112"/>
        <v>15781</v>
      </c>
      <c r="F2393" s="69">
        <f t="shared" si="113"/>
        <v>11.2721428571429</v>
      </c>
    </row>
    <row r="2394" ht="14" customHeight="1" spans="1:6">
      <c r="A2394" t="s">
        <v>3786</v>
      </c>
      <c r="B2394" s="66">
        <v>31372</v>
      </c>
      <c r="C2394" s="67">
        <f t="shared" si="111"/>
        <v>22.4085714285714</v>
      </c>
      <c r="D2394">
        <v>3</v>
      </c>
      <c r="E2394" s="68">
        <f t="shared" si="112"/>
        <v>10457.3333333333</v>
      </c>
      <c r="F2394" s="69">
        <f t="shared" si="113"/>
        <v>7.46952380952381</v>
      </c>
    </row>
    <row r="2395" ht="14" customHeight="1" spans="1:6">
      <c r="A2395" t="s">
        <v>3787</v>
      </c>
      <c r="B2395" s="66">
        <v>30695</v>
      </c>
      <c r="C2395" s="67">
        <f t="shared" si="111"/>
        <v>21.925</v>
      </c>
      <c r="D2395">
        <v>3</v>
      </c>
      <c r="E2395" s="68">
        <f t="shared" si="112"/>
        <v>10231.6666666667</v>
      </c>
      <c r="F2395" s="69">
        <f t="shared" si="113"/>
        <v>7.30833333333333</v>
      </c>
    </row>
    <row r="2396" ht="14" customHeight="1" spans="1:6">
      <c r="A2396" t="s">
        <v>3788</v>
      </c>
      <c r="B2396" s="66">
        <v>30522</v>
      </c>
      <c r="C2396" s="67">
        <f t="shared" si="111"/>
        <v>21.8014285714286</v>
      </c>
      <c r="D2396">
        <v>1</v>
      </c>
      <c r="E2396" s="68">
        <f t="shared" si="112"/>
        <v>30522</v>
      </c>
      <c r="F2396" s="69">
        <f t="shared" si="113"/>
        <v>21.8014285714286</v>
      </c>
    </row>
    <row r="2397" ht="14" customHeight="1" spans="1:6">
      <c r="A2397" t="s">
        <v>3789</v>
      </c>
      <c r="B2397" s="66">
        <v>29674</v>
      </c>
      <c r="C2397" s="67">
        <f t="shared" si="111"/>
        <v>21.1957142857143</v>
      </c>
      <c r="D2397">
        <v>3</v>
      </c>
      <c r="E2397" s="68">
        <f t="shared" si="112"/>
        <v>9891.33333333333</v>
      </c>
      <c r="F2397" s="69">
        <f t="shared" si="113"/>
        <v>7.0652380952381</v>
      </c>
    </row>
    <row r="2398" ht="14" customHeight="1" spans="1:6">
      <c r="A2398" t="s">
        <v>3790</v>
      </c>
      <c r="B2398" s="66">
        <v>29470</v>
      </c>
      <c r="C2398" s="67">
        <f t="shared" si="111"/>
        <v>21.05</v>
      </c>
      <c r="D2398">
        <v>1</v>
      </c>
      <c r="E2398" s="68">
        <f t="shared" si="112"/>
        <v>29470</v>
      </c>
      <c r="F2398" s="69">
        <f t="shared" si="113"/>
        <v>21.05</v>
      </c>
    </row>
    <row r="2399" ht="14" customHeight="1" spans="1:6">
      <c r="A2399" t="s">
        <v>3791</v>
      </c>
      <c r="B2399" s="66">
        <v>29180</v>
      </c>
      <c r="C2399" s="67">
        <f t="shared" si="111"/>
        <v>20.8428571428571</v>
      </c>
      <c r="D2399">
        <v>2</v>
      </c>
      <c r="E2399" s="68">
        <f t="shared" si="112"/>
        <v>14590</v>
      </c>
      <c r="F2399" s="69">
        <f t="shared" si="113"/>
        <v>10.4214285714286</v>
      </c>
    </row>
    <row r="2400" ht="14" customHeight="1" spans="1:6">
      <c r="A2400" t="s">
        <v>3792</v>
      </c>
      <c r="B2400" s="66">
        <v>29142</v>
      </c>
      <c r="C2400" s="67">
        <f t="shared" si="111"/>
        <v>20.8157142857143</v>
      </c>
      <c r="D2400">
        <v>1</v>
      </c>
      <c r="E2400" s="68">
        <f t="shared" si="112"/>
        <v>29142</v>
      </c>
      <c r="F2400" s="69">
        <f t="shared" si="113"/>
        <v>20.8157142857143</v>
      </c>
    </row>
    <row r="2401" ht="14" customHeight="1" spans="1:6">
      <c r="A2401" t="s">
        <v>3793</v>
      </c>
      <c r="B2401" s="66">
        <v>28780</v>
      </c>
      <c r="C2401" s="67">
        <f t="shared" si="111"/>
        <v>20.5571428571429</v>
      </c>
      <c r="D2401">
        <v>1</v>
      </c>
      <c r="E2401" s="68">
        <f t="shared" si="112"/>
        <v>28780</v>
      </c>
      <c r="F2401" s="69">
        <f t="shared" si="113"/>
        <v>20.5571428571429</v>
      </c>
    </row>
    <row r="2402" ht="14" customHeight="1" spans="1:6">
      <c r="A2402" t="s">
        <v>3794</v>
      </c>
      <c r="B2402" s="66">
        <v>28592</v>
      </c>
      <c r="C2402" s="67">
        <f t="shared" si="111"/>
        <v>20.4228571428571</v>
      </c>
      <c r="D2402">
        <v>1</v>
      </c>
      <c r="E2402" s="68">
        <f t="shared" si="112"/>
        <v>28592</v>
      </c>
      <c r="F2402" s="69">
        <f t="shared" si="113"/>
        <v>20.4228571428571</v>
      </c>
    </row>
    <row r="2403" ht="14" customHeight="1" spans="1:6">
      <c r="A2403" t="s">
        <v>3795</v>
      </c>
      <c r="B2403" s="66">
        <v>28142</v>
      </c>
      <c r="C2403" s="67">
        <f t="shared" si="111"/>
        <v>20.1014285714286</v>
      </c>
      <c r="D2403">
        <v>1</v>
      </c>
      <c r="E2403" s="68">
        <f t="shared" si="112"/>
        <v>28142</v>
      </c>
      <c r="F2403" s="69">
        <f t="shared" si="113"/>
        <v>20.1014285714286</v>
      </c>
    </row>
    <row r="2404" ht="14" customHeight="1" spans="1:6">
      <c r="A2404" t="s">
        <v>3796</v>
      </c>
      <c r="B2404" s="66">
        <v>27608</v>
      </c>
      <c r="C2404" s="67">
        <f t="shared" si="111"/>
        <v>19.72</v>
      </c>
      <c r="D2404">
        <v>3</v>
      </c>
      <c r="E2404" s="68">
        <f t="shared" si="112"/>
        <v>9202.66666666667</v>
      </c>
      <c r="F2404" s="69">
        <f t="shared" si="113"/>
        <v>6.57333333333333</v>
      </c>
    </row>
    <row r="2405" ht="14" customHeight="1" spans="1:6">
      <c r="A2405" t="s">
        <v>3797</v>
      </c>
      <c r="B2405" s="66">
        <v>27524</v>
      </c>
      <c r="C2405" s="67">
        <f t="shared" si="111"/>
        <v>19.66</v>
      </c>
      <c r="D2405">
        <v>2</v>
      </c>
      <c r="E2405" s="68">
        <f t="shared" si="112"/>
        <v>13762</v>
      </c>
      <c r="F2405" s="69">
        <f t="shared" si="113"/>
        <v>9.83</v>
      </c>
    </row>
    <row r="2406" ht="14" customHeight="1" spans="1:6">
      <c r="A2406" t="s">
        <v>3798</v>
      </c>
      <c r="B2406" s="66">
        <v>26112</v>
      </c>
      <c r="C2406" s="67">
        <f t="shared" si="111"/>
        <v>18.6514285714286</v>
      </c>
      <c r="D2406">
        <v>1</v>
      </c>
      <c r="E2406" s="68">
        <f t="shared" si="112"/>
        <v>26112</v>
      </c>
      <c r="F2406" s="69">
        <f t="shared" si="113"/>
        <v>18.6514285714286</v>
      </c>
    </row>
    <row r="2407" ht="14" customHeight="1" spans="1:6">
      <c r="A2407" t="s">
        <v>3799</v>
      </c>
      <c r="B2407" s="66">
        <v>25990</v>
      </c>
      <c r="C2407" s="67">
        <f t="shared" si="111"/>
        <v>18.5642857142857</v>
      </c>
      <c r="D2407">
        <v>1</v>
      </c>
      <c r="E2407" s="68">
        <f t="shared" si="112"/>
        <v>25990</v>
      </c>
      <c r="F2407" s="69">
        <f t="shared" si="113"/>
        <v>18.5642857142857</v>
      </c>
    </row>
    <row r="2408" ht="14" customHeight="1" spans="1:6">
      <c r="A2408" t="s">
        <v>3800</v>
      </c>
      <c r="B2408" s="66">
        <v>25861</v>
      </c>
      <c r="C2408" s="67">
        <f t="shared" si="111"/>
        <v>18.4721428571429</v>
      </c>
      <c r="D2408">
        <v>1</v>
      </c>
      <c r="E2408" s="68">
        <f t="shared" si="112"/>
        <v>25861</v>
      </c>
      <c r="F2408" s="69">
        <f t="shared" si="113"/>
        <v>18.4721428571429</v>
      </c>
    </row>
    <row r="2409" ht="14" customHeight="1" spans="1:6">
      <c r="A2409" t="s">
        <v>3801</v>
      </c>
      <c r="B2409" s="66">
        <v>25780</v>
      </c>
      <c r="C2409" s="67">
        <f t="shared" si="111"/>
        <v>18.4142857142857</v>
      </c>
      <c r="D2409">
        <v>1</v>
      </c>
      <c r="E2409" s="68">
        <f t="shared" si="112"/>
        <v>25780</v>
      </c>
      <c r="F2409" s="69">
        <f t="shared" si="113"/>
        <v>18.4142857142857</v>
      </c>
    </row>
    <row r="2410" ht="14" customHeight="1" spans="1:6">
      <c r="A2410" t="s">
        <v>3802</v>
      </c>
      <c r="B2410" s="66">
        <v>25552</v>
      </c>
      <c r="C2410" s="67">
        <f t="shared" si="111"/>
        <v>18.2514285714286</v>
      </c>
      <c r="D2410">
        <v>2</v>
      </c>
      <c r="E2410" s="68">
        <f t="shared" si="112"/>
        <v>12776</v>
      </c>
      <c r="F2410" s="69">
        <f t="shared" si="113"/>
        <v>9.12571428571429</v>
      </c>
    </row>
    <row r="2411" ht="14" customHeight="1" spans="1:6">
      <c r="A2411" t="s">
        <v>3803</v>
      </c>
      <c r="B2411" s="66">
        <v>25152</v>
      </c>
      <c r="C2411" s="67">
        <f t="shared" si="111"/>
        <v>17.9657142857143</v>
      </c>
      <c r="D2411">
        <v>1</v>
      </c>
      <c r="E2411" s="68">
        <f t="shared" si="112"/>
        <v>25152</v>
      </c>
      <c r="F2411" s="69">
        <f t="shared" si="113"/>
        <v>17.9657142857143</v>
      </c>
    </row>
    <row r="2412" ht="14" customHeight="1" spans="1:6">
      <c r="A2412" t="s">
        <v>3804</v>
      </c>
      <c r="B2412" s="66">
        <v>24091</v>
      </c>
      <c r="C2412" s="67">
        <f t="shared" si="111"/>
        <v>17.2078571428571</v>
      </c>
      <c r="D2412">
        <v>1</v>
      </c>
      <c r="E2412" s="68">
        <f t="shared" si="112"/>
        <v>24091</v>
      </c>
      <c r="F2412" s="69">
        <f t="shared" si="113"/>
        <v>17.2078571428571</v>
      </c>
    </row>
    <row r="2413" ht="14" customHeight="1" spans="1:6">
      <c r="A2413" t="s">
        <v>3805</v>
      </c>
      <c r="B2413" s="66">
        <v>24080</v>
      </c>
      <c r="C2413" s="67">
        <f t="shared" si="111"/>
        <v>17.2</v>
      </c>
      <c r="D2413">
        <v>2</v>
      </c>
      <c r="E2413" s="68">
        <f t="shared" si="112"/>
        <v>12040</v>
      </c>
      <c r="F2413" s="69">
        <f t="shared" si="113"/>
        <v>8.6</v>
      </c>
    </row>
    <row r="2414" ht="14" customHeight="1" spans="1:6">
      <c r="A2414" t="s">
        <v>3806</v>
      </c>
      <c r="B2414" s="66">
        <v>23642</v>
      </c>
      <c r="C2414" s="67">
        <f t="shared" si="111"/>
        <v>16.8871428571429</v>
      </c>
      <c r="D2414">
        <v>1</v>
      </c>
      <c r="E2414" s="68">
        <f t="shared" si="112"/>
        <v>23642</v>
      </c>
      <c r="F2414" s="69">
        <f t="shared" si="113"/>
        <v>16.8871428571429</v>
      </c>
    </row>
    <row r="2415" ht="14" customHeight="1" spans="1:6">
      <c r="A2415" t="s">
        <v>3807</v>
      </c>
      <c r="B2415" s="66">
        <v>23370</v>
      </c>
      <c r="C2415" s="67">
        <f t="shared" si="111"/>
        <v>16.6928571428571</v>
      </c>
      <c r="D2415">
        <v>2</v>
      </c>
      <c r="E2415" s="68">
        <f t="shared" si="112"/>
        <v>11685</v>
      </c>
      <c r="F2415" s="69">
        <f t="shared" si="113"/>
        <v>8.34642857142857</v>
      </c>
    </row>
    <row r="2416" ht="14" customHeight="1" spans="1:6">
      <c r="A2416" t="s">
        <v>3808</v>
      </c>
      <c r="B2416" s="66">
        <v>23352</v>
      </c>
      <c r="C2416" s="67">
        <f t="shared" si="111"/>
        <v>16.68</v>
      </c>
      <c r="D2416">
        <v>1</v>
      </c>
      <c r="E2416" s="68">
        <f t="shared" si="112"/>
        <v>23352</v>
      </c>
      <c r="F2416" s="69">
        <f t="shared" si="113"/>
        <v>16.68</v>
      </c>
    </row>
    <row r="2417" ht="14" customHeight="1" spans="1:6">
      <c r="A2417" t="s">
        <v>3809</v>
      </c>
      <c r="B2417" s="66">
        <v>23329</v>
      </c>
      <c r="C2417" s="67">
        <f t="shared" si="111"/>
        <v>16.6635714285714</v>
      </c>
      <c r="D2417">
        <v>1</v>
      </c>
      <c r="E2417" s="68">
        <f t="shared" si="112"/>
        <v>23329</v>
      </c>
      <c r="F2417" s="69">
        <f t="shared" si="113"/>
        <v>16.6635714285714</v>
      </c>
    </row>
    <row r="2418" ht="14" customHeight="1" spans="1:6">
      <c r="A2418" t="s">
        <v>3810</v>
      </c>
      <c r="B2418" s="66">
        <v>23032</v>
      </c>
      <c r="C2418" s="67">
        <f t="shared" si="111"/>
        <v>16.4514285714286</v>
      </c>
      <c r="D2418">
        <v>1</v>
      </c>
      <c r="E2418" s="68">
        <f t="shared" si="112"/>
        <v>23032</v>
      </c>
      <c r="F2418" s="69">
        <f t="shared" si="113"/>
        <v>16.4514285714286</v>
      </c>
    </row>
    <row r="2419" ht="14" customHeight="1" spans="1:6">
      <c r="A2419" t="s">
        <v>3811</v>
      </c>
      <c r="B2419" s="66">
        <v>22868</v>
      </c>
      <c r="C2419" s="67">
        <f t="shared" si="111"/>
        <v>16.3342857142857</v>
      </c>
      <c r="D2419">
        <v>1</v>
      </c>
      <c r="E2419" s="68">
        <f t="shared" si="112"/>
        <v>22868</v>
      </c>
      <c r="F2419" s="69">
        <f t="shared" si="113"/>
        <v>16.3342857142857</v>
      </c>
    </row>
    <row r="2420" ht="14" customHeight="1" spans="1:6">
      <c r="A2420" t="s">
        <v>3812</v>
      </c>
      <c r="B2420" s="66">
        <v>22699</v>
      </c>
      <c r="C2420" s="67">
        <f t="shared" si="111"/>
        <v>16.2135714285714</v>
      </c>
      <c r="D2420">
        <v>1</v>
      </c>
      <c r="E2420" s="68">
        <f t="shared" si="112"/>
        <v>22699</v>
      </c>
      <c r="F2420" s="69">
        <f t="shared" si="113"/>
        <v>16.2135714285714</v>
      </c>
    </row>
    <row r="2421" ht="14" customHeight="1" spans="1:6">
      <c r="A2421" t="s">
        <v>3813</v>
      </c>
      <c r="B2421" s="66">
        <v>22632</v>
      </c>
      <c r="C2421" s="67">
        <f t="shared" si="111"/>
        <v>16.1657142857143</v>
      </c>
      <c r="D2421">
        <v>1</v>
      </c>
      <c r="E2421" s="68">
        <f t="shared" si="112"/>
        <v>22632</v>
      </c>
      <c r="F2421" s="69">
        <f t="shared" si="113"/>
        <v>16.1657142857143</v>
      </c>
    </row>
    <row r="2422" ht="14" customHeight="1" spans="1:6">
      <c r="A2422" t="s">
        <v>3814</v>
      </c>
      <c r="B2422" s="66">
        <v>22440</v>
      </c>
      <c r="C2422" s="67">
        <f t="shared" si="111"/>
        <v>16.0285714285714</v>
      </c>
      <c r="D2422">
        <v>1</v>
      </c>
      <c r="E2422" s="68">
        <f t="shared" si="112"/>
        <v>22440</v>
      </c>
      <c r="F2422" s="69">
        <f t="shared" si="113"/>
        <v>16.0285714285714</v>
      </c>
    </row>
    <row r="2423" ht="14" customHeight="1" spans="1:6">
      <c r="A2423" t="s">
        <v>3815</v>
      </c>
      <c r="B2423" s="66">
        <v>21762</v>
      </c>
      <c r="C2423" s="67">
        <f t="shared" si="111"/>
        <v>15.5442857142857</v>
      </c>
      <c r="D2423">
        <v>1</v>
      </c>
      <c r="E2423" s="68">
        <f t="shared" si="112"/>
        <v>21762</v>
      </c>
      <c r="F2423" s="69">
        <f t="shared" si="113"/>
        <v>15.5442857142857</v>
      </c>
    </row>
    <row r="2424" ht="14" customHeight="1" spans="1:6">
      <c r="A2424" t="s">
        <v>3816</v>
      </c>
      <c r="B2424" s="66">
        <v>21490</v>
      </c>
      <c r="C2424" s="67">
        <f t="shared" si="111"/>
        <v>15.35</v>
      </c>
      <c r="D2424">
        <v>1</v>
      </c>
      <c r="E2424" s="68">
        <f t="shared" si="112"/>
        <v>21490</v>
      </c>
      <c r="F2424" s="69">
        <f t="shared" si="113"/>
        <v>15.35</v>
      </c>
    </row>
    <row r="2425" ht="14" customHeight="1" spans="1:6">
      <c r="A2425" t="s">
        <v>3817</v>
      </c>
      <c r="B2425" s="66">
        <v>20980</v>
      </c>
      <c r="C2425" s="67">
        <f t="shared" si="111"/>
        <v>14.9857142857143</v>
      </c>
      <c r="D2425">
        <v>1</v>
      </c>
      <c r="E2425" s="68">
        <f t="shared" si="112"/>
        <v>20980</v>
      </c>
      <c r="F2425" s="69">
        <f t="shared" si="113"/>
        <v>14.9857142857143</v>
      </c>
    </row>
    <row r="2426" ht="14" customHeight="1" spans="1:6">
      <c r="A2426" t="s">
        <v>3818</v>
      </c>
      <c r="B2426" s="66">
        <v>20680</v>
      </c>
      <c r="C2426" s="67">
        <f t="shared" si="111"/>
        <v>14.7714285714286</v>
      </c>
      <c r="D2426">
        <v>2</v>
      </c>
      <c r="E2426" s="68">
        <f t="shared" si="112"/>
        <v>10340</v>
      </c>
      <c r="F2426" s="69">
        <f t="shared" si="113"/>
        <v>7.38571428571429</v>
      </c>
    </row>
    <row r="2427" ht="14" customHeight="1" spans="1:6">
      <c r="A2427" t="s">
        <v>3819</v>
      </c>
      <c r="B2427" s="66">
        <v>20178</v>
      </c>
      <c r="C2427" s="67">
        <f t="shared" si="111"/>
        <v>14.4128571428571</v>
      </c>
      <c r="D2427">
        <v>1</v>
      </c>
      <c r="E2427" s="68">
        <f t="shared" si="112"/>
        <v>20178</v>
      </c>
      <c r="F2427" s="69">
        <f t="shared" si="113"/>
        <v>14.4128571428571</v>
      </c>
    </row>
    <row r="2428" ht="14" customHeight="1" spans="1:6">
      <c r="A2428" t="s">
        <v>3820</v>
      </c>
      <c r="B2428" s="66">
        <v>19988</v>
      </c>
      <c r="C2428" s="67">
        <f t="shared" si="111"/>
        <v>14.2771428571429</v>
      </c>
      <c r="D2428">
        <v>2</v>
      </c>
      <c r="E2428" s="68">
        <f t="shared" si="112"/>
        <v>9994</v>
      </c>
      <c r="F2428" s="69">
        <f t="shared" si="113"/>
        <v>7.13857142857143</v>
      </c>
    </row>
    <row r="2429" ht="14" customHeight="1" spans="1:6">
      <c r="A2429" t="s">
        <v>3821</v>
      </c>
      <c r="B2429" s="66">
        <v>19948</v>
      </c>
      <c r="C2429" s="67">
        <f t="shared" si="111"/>
        <v>14.2485714285714</v>
      </c>
      <c r="D2429">
        <v>1</v>
      </c>
      <c r="E2429" s="68">
        <f t="shared" si="112"/>
        <v>19948</v>
      </c>
      <c r="F2429" s="69">
        <f t="shared" si="113"/>
        <v>14.2485714285714</v>
      </c>
    </row>
    <row r="2430" ht="14" customHeight="1" spans="1:6">
      <c r="A2430" t="s">
        <v>3822</v>
      </c>
      <c r="B2430" s="66">
        <v>19782</v>
      </c>
      <c r="C2430" s="67">
        <f t="shared" si="111"/>
        <v>14.13</v>
      </c>
      <c r="D2430">
        <v>1</v>
      </c>
      <c r="E2430" s="68">
        <f t="shared" si="112"/>
        <v>19782</v>
      </c>
      <c r="F2430" s="69">
        <f t="shared" si="113"/>
        <v>14.13</v>
      </c>
    </row>
    <row r="2431" ht="14" customHeight="1" spans="1:6">
      <c r="A2431" t="s">
        <v>3823</v>
      </c>
      <c r="B2431" s="66">
        <v>19440</v>
      </c>
      <c r="C2431" s="67">
        <f t="shared" si="111"/>
        <v>13.8857142857143</v>
      </c>
      <c r="D2431">
        <v>1</v>
      </c>
      <c r="E2431" s="68">
        <f t="shared" si="112"/>
        <v>19440</v>
      </c>
      <c r="F2431" s="69">
        <f t="shared" si="113"/>
        <v>13.8857142857143</v>
      </c>
    </row>
    <row r="2432" ht="14" customHeight="1" spans="1:6">
      <c r="A2432" t="s">
        <v>3824</v>
      </c>
      <c r="B2432" s="66">
        <v>19390</v>
      </c>
      <c r="C2432" s="67">
        <f t="shared" si="111"/>
        <v>13.85</v>
      </c>
      <c r="D2432">
        <v>1</v>
      </c>
      <c r="E2432" s="68">
        <f t="shared" si="112"/>
        <v>19390</v>
      </c>
      <c r="F2432" s="69">
        <f t="shared" si="113"/>
        <v>13.85</v>
      </c>
    </row>
    <row r="2433" ht="14" customHeight="1" spans="1:6">
      <c r="A2433" t="s">
        <v>3825</v>
      </c>
      <c r="B2433" s="66">
        <v>19170</v>
      </c>
      <c r="C2433" s="67">
        <f t="shared" si="111"/>
        <v>13.6928571428571</v>
      </c>
      <c r="D2433">
        <v>1</v>
      </c>
      <c r="E2433" s="68">
        <f t="shared" si="112"/>
        <v>19170</v>
      </c>
      <c r="F2433" s="69">
        <f t="shared" si="113"/>
        <v>13.6928571428571</v>
      </c>
    </row>
    <row r="2434" ht="14" customHeight="1" spans="1:6">
      <c r="A2434" t="s">
        <v>3826</v>
      </c>
      <c r="B2434" s="66">
        <v>19028</v>
      </c>
      <c r="C2434" s="67">
        <f t="shared" ref="C2434:C2468" si="114">B2434/1400</f>
        <v>13.5914285714286</v>
      </c>
      <c r="D2434">
        <v>1</v>
      </c>
      <c r="E2434" s="68">
        <f t="shared" ref="E2434:E2468" si="115">B2434/D2434</f>
        <v>19028</v>
      </c>
      <c r="F2434" s="69">
        <f t="shared" ref="F2434:F2468" si="116">E2434/1400</f>
        <v>13.5914285714286</v>
      </c>
    </row>
    <row r="2435" ht="14" customHeight="1" spans="1:6">
      <c r="A2435" t="s">
        <v>3827</v>
      </c>
      <c r="B2435" s="66">
        <v>18772</v>
      </c>
      <c r="C2435" s="67">
        <f t="shared" si="114"/>
        <v>13.4085714285714</v>
      </c>
      <c r="D2435">
        <v>2</v>
      </c>
      <c r="E2435" s="68">
        <f t="shared" si="115"/>
        <v>9386</v>
      </c>
      <c r="F2435" s="69">
        <f t="shared" si="116"/>
        <v>6.70428571428571</v>
      </c>
    </row>
    <row r="2436" ht="14" customHeight="1" spans="1:6">
      <c r="A2436" t="s">
        <v>3828</v>
      </c>
      <c r="B2436" s="66">
        <v>18480</v>
      </c>
      <c r="C2436" s="67">
        <f t="shared" si="114"/>
        <v>13.2</v>
      </c>
      <c r="D2436">
        <v>2</v>
      </c>
      <c r="E2436" s="68">
        <f t="shared" si="115"/>
        <v>9240</v>
      </c>
      <c r="F2436" s="69">
        <f t="shared" si="116"/>
        <v>6.6</v>
      </c>
    </row>
    <row r="2437" ht="14" customHeight="1" spans="1:6">
      <c r="A2437" t="s">
        <v>3829</v>
      </c>
      <c r="B2437" s="66">
        <v>18200</v>
      </c>
      <c r="C2437" s="67">
        <f t="shared" si="114"/>
        <v>13</v>
      </c>
      <c r="D2437">
        <v>7</v>
      </c>
      <c r="E2437" s="68">
        <f t="shared" si="115"/>
        <v>2600</v>
      </c>
      <c r="F2437" s="69">
        <f t="shared" si="116"/>
        <v>1.85714285714286</v>
      </c>
    </row>
    <row r="2438" ht="14" customHeight="1" spans="1:6">
      <c r="A2438" t="s">
        <v>3830</v>
      </c>
      <c r="B2438" s="66">
        <v>18058</v>
      </c>
      <c r="C2438" s="67">
        <f t="shared" si="114"/>
        <v>12.8985714285714</v>
      </c>
      <c r="D2438">
        <v>1</v>
      </c>
      <c r="E2438" s="68">
        <f t="shared" si="115"/>
        <v>18058</v>
      </c>
      <c r="F2438" s="69">
        <f t="shared" si="116"/>
        <v>12.8985714285714</v>
      </c>
    </row>
    <row r="2439" ht="14" customHeight="1" spans="1:6">
      <c r="A2439" t="s">
        <v>3831</v>
      </c>
      <c r="B2439" s="66">
        <v>17840</v>
      </c>
      <c r="C2439" s="67">
        <f t="shared" si="114"/>
        <v>12.7428571428571</v>
      </c>
      <c r="D2439">
        <v>1</v>
      </c>
      <c r="E2439" s="68">
        <f t="shared" si="115"/>
        <v>17840</v>
      </c>
      <c r="F2439" s="69">
        <f t="shared" si="116"/>
        <v>12.7428571428571</v>
      </c>
    </row>
    <row r="2440" ht="14" customHeight="1" spans="1:6">
      <c r="A2440" t="s">
        <v>3832</v>
      </c>
      <c r="B2440" s="66">
        <v>17732</v>
      </c>
      <c r="C2440" s="67">
        <f t="shared" si="114"/>
        <v>12.6657142857143</v>
      </c>
      <c r="D2440">
        <v>1</v>
      </c>
      <c r="E2440" s="68">
        <f t="shared" si="115"/>
        <v>17732</v>
      </c>
      <c r="F2440" s="69">
        <f t="shared" si="116"/>
        <v>12.6657142857143</v>
      </c>
    </row>
    <row r="2441" ht="14" customHeight="1" spans="1:6">
      <c r="A2441" t="s">
        <v>3833</v>
      </c>
      <c r="B2441" s="66">
        <v>17710</v>
      </c>
      <c r="C2441" s="67">
        <f t="shared" si="114"/>
        <v>12.65</v>
      </c>
      <c r="D2441">
        <v>2</v>
      </c>
      <c r="E2441" s="68">
        <f t="shared" si="115"/>
        <v>8855</v>
      </c>
      <c r="F2441" s="69">
        <f t="shared" si="116"/>
        <v>6.325</v>
      </c>
    </row>
    <row r="2442" ht="14" customHeight="1" spans="1:6">
      <c r="A2442" t="s">
        <v>3834</v>
      </c>
      <c r="B2442" s="66">
        <v>17440</v>
      </c>
      <c r="C2442" s="67">
        <f t="shared" si="114"/>
        <v>12.4571428571429</v>
      </c>
      <c r="D2442">
        <v>1</v>
      </c>
      <c r="E2442" s="68">
        <f t="shared" si="115"/>
        <v>17440</v>
      </c>
      <c r="F2442" s="69">
        <f t="shared" si="116"/>
        <v>12.4571428571429</v>
      </c>
    </row>
    <row r="2443" ht="14" customHeight="1" spans="1:6">
      <c r="A2443" t="s">
        <v>3835</v>
      </c>
      <c r="B2443" s="66">
        <v>17060</v>
      </c>
      <c r="C2443" s="67">
        <f t="shared" si="114"/>
        <v>12.1857142857143</v>
      </c>
      <c r="D2443">
        <v>3</v>
      </c>
      <c r="E2443" s="68">
        <f t="shared" si="115"/>
        <v>5686.66666666667</v>
      </c>
      <c r="F2443" s="69">
        <f t="shared" si="116"/>
        <v>4.06190476190476</v>
      </c>
    </row>
    <row r="2444" ht="14" customHeight="1" spans="1:6">
      <c r="A2444" t="s">
        <v>3836</v>
      </c>
      <c r="B2444" s="66">
        <v>16662</v>
      </c>
      <c r="C2444" s="67">
        <f t="shared" si="114"/>
        <v>11.9014285714286</v>
      </c>
      <c r="D2444">
        <v>1</v>
      </c>
      <c r="E2444" s="68">
        <f t="shared" si="115"/>
        <v>16662</v>
      </c>
      <c r="F2444" s="69">
        <f t="shared" si="116"/>
        <v>11.9014285714286</v>
      </c>
    </row>
    <row r="2445" ht="14" customHeight="1" spans="1:6">
      <c r="A2445" t="s">
        <v>3837</v>
      </c>
      <c r="B2445" s="66">
        <v>15968</v>
      </c>
      <c r="C2445" s="67">
        <f t="shared" si="114"/>
        <v>11.4057142857143</v>
      </c>
      <c r="D2445">
        <v>1</v>
      </c>
      <c r="E2445" s="68">
        <f t="shared" si="115"/>
        <v>15968</v>
      </c>
      <c r="F2445" s="69">
        <f t="shared" si="116"/>
        <v>11.4057142857143</v>
      </c>
    </row>
    <row r="2446" ht="14" customHeight="1" spans="1:6">
      <c r="A2446" t="s">
        <v>3838</v>
      </c>
      <c r="B2446" s="66">
        <v>15870</v>
      </c>
      <c r="C2446" s="67">
        <f t="shared" si="114"/>
        <v>11.3357142857143</v>
      </c>
      <c r="D2446">
        <v>3</v>
      </c>
      <c r="E2446" s="68">
        <f t="shared" si="115"/>
        <v>5290</v>
      </c>
      <c r="F2446" s="69">
        <f t="shared" si="116"/>
        <v>3.77857142857143</v>
      </c>
    </row>
    <row r="2447" ht="14" customHeight="1" spans="1:6">
      <c r="A2447" t="s">
        <v>3839</v>
      </c>
      <c r="B2447" s="66">
        <v>15815</v>
      </c>
      <c r="C2447" s="67">
        <f t="shared" si="114"/>
        <v>11.2964285714286</v>
      </c>
      <c r="D2447">
        <v>2</v>
      </c>
      <c r="E2447" s="68">
        <f t="shared" si="115"/>
        <v>7907.5</v>
      </c>
      <c r="F2447" s="69">
        <f t="shared" si="116"/>
        <v>5.64821428571429</v>
      </c>
    </row>
    <row r="2448" ht="14" customHeight="1" spans="1:6">
      <c r="A2448" t="s">
        <v>3840</v>
      </c>
      <c r="B2448" s="66">
        <v>15222</v>
      </c>
      <c r="C2448" s="67">
        <f t="shared" si="114"/>
        <v>10.8728571428571</v>
      </c>
      <c r="D2448">
        <v>2</v>
      </c>
      <c r="E2448" s="68">
        <f t="shared" si="115"/>
        <v>7611</v>
      </c>
      <c r="F2448" s="69">
        <f t="shared" si="116"/>
        <v>5.43642857142857</v>
      </c>
    </row>
    <row r="2449" ht="14" customHeight="1" spans="1:6">
      <c r="A2449" t="s">
        <v>3841</v>
      </c>
      <c r="B2449" s="66">
        <v>14980</v>
      </c>
      <c r="C2449" s="67">
        <f t="shared" si="114"/>
        <v>10.7</v>
      </c>
      <c r="D2449">
        <v>1</v>
      </c>
      <c r="E2449" s="68">
        <f t="shared" si="115"/>
        <v>14980</v>
      </c>
      <c r="F2449" s="69">
        <f t="shared" si="116"/>
        <v>10.7</v>
      </c>
    </row>
    <row r="2450" ht="14" customHeight="1" spans="1:6">
      <c r="A2450" t="s">
        <v>3842</v>
      </c>
      <c r="B2450" s="66">
        <v>14842</v>
      </c>
      <c r="C2450" s="67">
        <f t="shared" si="114"/>
        <v>10.6014285714286</v>
      </c>
      <c r="D2450">
        <v>1</v>
      </c>
      <c r="E2450" s="68">
        <f t="shared" si="115"/>
        <v>14842</v>
      </c>
      <c r="F2450" s="69">
        <f t="shared" si="116"/>
        <v>10.6014285714286</v>
      </c>
    </row>
    <row r="2451" ht="14" customHeight="1" spans="1:6">
      <c r="A2451" t="s">
        <v>3843</v>
      </c>
      <c r="B2451" s="66">
        <v>14580</v>
      </c>
      <c r="C2451" s="67">
        <f t="shared" si="114"/>
        <v>10.4142857142857</v>
      </c>
      <c r="D2451">
        <v>1</v>
      </c>
      <c r="E2451" s="68">
        <f t="shared" si="115"/>
        <v>14580</v>
      </c>
      <c r="F2451" s="69">
        <f t="shared" si="116"/>
        <v>10.4142857142857</v>
      </c>
    </row>
    <row r="2452" ht="14" customHeight="1" spans="1:6">
      <c r="A2452" t="s">
        <v>3844</v>
      </c>
      <c r="B2452" s="66">
        <v>14232</v>
      </c>
      <c r="C2452" s="67">
        <f t="shared" si="114"/>
        <v>10.1657142857143</v>
      </c>
      <c r="D2452">
        <v>1</v>
      </c>
      <c r="E2452" s="68">
        <f t="shared" si="115"/>
        <v>14232</v>
      </c>
      <c r="F2452" s="69">
        <f t="shared" si="116"/>
        <v>10.1657142857143</v>
      </c>
    </row>
    <row r="2453" ht="14" customHeight="1" spans="1:6">
      <c r="A2453" t="s">
        <v>3845</v>
      </c>
      <c r="B2453" s="66">
        <v>13700</v>
      </c>
      <c r="C2453" s="67">
        <f t="shared" si="114"/>
        <v>9.78571428571429</v>
      </c>
      <c r="D2453">
        <v>1</v>
      </c>
      <c r="E2453" s="68">
        <f t="shared" si="115"/>
        <v>13700</v>
      </c>
      <c r="F2453" s="69">
        <f t="shared" si="116"/>
        <v>9.78571428571429</v>
      </c>
    </row>
    <row r="2454" ht="14" customHeight="1" spans="1:6">
      <c r="A2454" t="s">
        <v>3846</v>
      </c>
      <c r="B2454" s="66">
        <v>13441</v>
      </c>
      <c r="C2454" s="67">
        <f t="shared" si="114"/>
        <v>9.60071428571429</v>
      </c>
      <c r="D2454">
        <v>1</v>
      </c>
      <c r="E2454" s="68">
        <f t="shared" si="115"/>
        <v>13441</v>
      </c>
      <c r="F2454" s="69">
        <f t="shared" si="116"/>
        <v>9.60071428571429</v>
      </c>
    </row>
    <row r="2455" ht="14" customHeight="1" spans="1:6">
      <c r="A2455" t="s">
        <v>3847</v>
      </c>
      <c r="B2455" s="66">
        <v>13171</v>
      </c>
      <c r="C2455" s="67">
        <f t="shared" si="114"/>
        <v>9.40785714285714</v>
      </c>
      <c r="D2455">
        <v>1</v>
      </c>
      <c r="E2455" s="68">
        <f t="shared" si="115"/>
        <v>13171</v>
      </c>
      <c r="F2455" s="69">
        <f t="shared" si="116"/>
        <v>9.40785714285714</v>
      </c>
    </row>
    <row r="2456" ht="14" customHeight="1" spans="1:6">
      <c r="A2456" t="s">
        <v>3848</v>
      </c>
      <c r="B2456" s="66">
        <v>12048</v>
      </c>
      <c r="C2456" s="67">
        <f t="shared" si="114"/>
        <v>8.60571428571428</v>
      </c>
      <c r="D2456">
        <v>1</v>
      </c>
      <c r="E2456" s="68">
        <f t="shared" si="115"/>
        <v>12048</v>
      </c>
      <c r="F2456" s="69">
        <f t="shared" si="116"/>
        <v>8.60571428571428</v>
      </c>
    </row>
    <row r="2457" ht="14" customHeight="1" spans="1:6">
      <c r="A2457" t="s">
        <v>3849</v>
      </c>
      <c r="B2457" s="66">
        <v>11941</v>
      </c>
      <c r="C2457" s="67">
        <f t="shared" si="114"/>
        <v>8.52928571428571</v>
      </c>
      <c r="D2457">
        <v>1</v>
      </c>
      <c r="E2457" s="68">
        <f t="shared" si="115"/>
        <v>11941</v>
      </c>
      <c r="F2457" s="69">
        <f t="shared" si="116"/>
        <v>8.52928571428571</v>
      </c>
    </row>
    <row r="2458" ht="14" customHeight="1" spans="1:6">
      <c r="A2458" t="s">
        <v>3850</v>
      </c>
      <c r="B2458" s="66">
        <v>11080</v>
      </c>
      <c r="C2458" s="67">
        <f t="shared" si="114"/>
        <v>7.91428571428571</v>
      </c>
      <c r="D2458">
        <v>1</v>
      </c>
      <c r="E2458" s="68">
        <f t="shared" si="115"/>
        <v>11080</v>
      </c>
      <c r="F2458" s="69">
        <f t="shared" si="116"/>
        <v>7.91428571428571</v>
      </c>
    </row>
    <row r="2459" ht="14" customHeight="1" spans="1:6">
      <c r="A2459" t="s">
        <v>3851</v>
      </c>
      <c r="B2459" s="66">
        <v>10840</v>
      </c>
      <c r="C2459" s="67">
        <f t="shared" si="114"/>
        <v>7.74285714285714</v>
      </c>
      <c r="D2459">
        <v>1</v>
      </c>
      <c r="E2459" s="68">
        <f t="shared" si="115"/>
        <v>10840</v>
      </c>
      <c r="F2459" s="69">
        <f t="shared" si="116"/>
        <v>7.74285714285714</v>
      </c>
    </row>
    <row r="2460" ht="14" customHeight="1" spans="1:6">
      <c r="A2460" t="s">
        <v>3852</v>
      </c>
      <c r="B2460" s="66">
        <v>10608</v>
      </c>
      <c r="C2460" s="67">
        <f t="shared" si="114"/>
        <v>7.57714285714286</v>
      </c>
      <c r="D2460">
        <v>1</v>
      </c>
      <c r="E2460" s="68">
        <f t="shared" si="115"/>
        <v>10608</v>
      </c>
      <c r="F2460" s="69">
        <f t="shared" si="116"/>
        <v>7.57714285714286</v>
      </c>
    </row>
    <row r="2461" ht="14" customHeight="1" spans="1:6">
      <c r="A2461" t="s">
        <v>3853</v>
      </c>
      <c r="B2461" s="66">
        <v>10280</v>
      </c>
      <c r="C2461" s="67">
        <f t="shared" si="114"/>
        <v>7.34285714285714</v>
      </c>
      <c r="D2461">
        <v>1</v>
      </c>
      <c r="E2461" s="68">
        <f t="shared" si="115"/>
        <v>10280</v>
      </c>
      <c r="F2461" s="69">
        <f t="shared" si="116"/>
        <v>7.34285714285714</v>
      </c>
    </row>
    <row r="2462" ht="14" customHeight="1" spans="1:6">
      <c r="A2462" t="s">
        <v>3854</v>
      </c>
      <c r="B2462" s="66">
        <v>9040</v>
      </c>
      <c r="C2462" s="67">
        <f t="shared" si="114"/>
        <v>6.45714285714286</v>
      </c>
      <c r="D2462">
        <v>1</v>
      </c>
      <c r="E2462" s="68">
        <f t="shared" si="115"/>
        <v>9040</v>
      </c>
      <c r="F2462" s="69">
        <f t="shared" si="116"/>
        <v>6.45714285714286</v>
      </c>
    </row>
    <row r="2463" ht="14" customHeight="1" spans="1:6">
      <c r="A2463" t="s">
        <v>3855</v>
      </c>
      <c r="B2463" s="66">
        <v>7680</v>
      </c>
      <c r="C2463" s="67">
        <f t="shared" si="114"/>
        <v>5.48571428571429</v>
      </c>
      <c r="D2463">
        <v>1</v>
      </c>
      <c r="E2463" s="68">
        <f t="shared" si="115"/>
        <v>7680</v>
      </c>
      <c r="F2463" s="69">
        <f t="shared" si="116"/>
        <v>5.48571428571429</v>
      </c>
    </row>
    <row r="2464" ht="14" customHeight="1" spans="1:6">
      <c r="A2464" t="s">
        <v>3856</v>
      </c>
      <c r="B2464" s="66">
        <v>7060</v>
      </c>
      <c r="C2464" s="67">
        <f t="shared" si="114"/>
        <v>5.04285714285714</v>
      </c>
      <c r="D2464">
        <v>1</v>
      </c>
      <c r="E2464" s="68">
        <f t="shared" si="115"/>
        <v>7060</v>
      </c>
      <c r="F2464" s="69">
        <f t="shared" si="116"/>
        <v>5.04285714285714</v>
      </c>
    </row>
    <row r="2465" ht="14" customHeight="1" spans="1:6">
      <c r="A2465" t="s">
        <v>3857</v>
      </c>
      <c r="B2465" s="66">
        <v>6920</v>
      </c>
      <c r="C2465" s="67">
        <f t="shared" si="114"/>
        <v>4.94285714285714</v>
      </c>
      <c r="D2465">
        <v>1</v>
      </c>
      <c r="E2465" s="68">
        <f t="shared" si="115"/>
        <v>6920</v>
      </c>
      <c r="F2465" s="69">
        <f t="shared" si="116"/>
        <v>4.94285714285714</v>
      </c>
    </row>
    <row r="2466" ht="14" customHeight="1" spans="1:6">
      <c r="A2466" t="s">
        <v>3858</v>
      </c>
      <c r="B2466" s="66">
        <v>6680</v>
      </c>
      <c r="C2466" s="67">
        <f t="shared" si="114"/>
        <v>4.77142857142857</v>
      </c>
      <c r="D2466">
        <v>1</v>
      </c>
      <c r="E2466" s="68">
        <f t="shared" si="115"/>
        <v>6680</v>
      </c>
      <c r="F2466" s="69">
        <f t="shared" si="116"/>
        <v>4.77142857142857</v>
      </c>
    </row>
    <row r="2467" ht="14" customHeight="1" spans="1:6">
      <c r="A2467" t="s">
        <v>3859</v>
      </c>
      <c r="B2467" s="66">
        <v>6339</v>
      </c>
      <c r="C2467" s="67">
        <f t="shared" si="114"/>
        <v>4.52785714285714</v>
      </c>
      <c r="D2467">
        <v>1</v>
      </c>
      <c r="E2467" s="68">
        <f t="shared" si="115"/>
        <v>6339</v>
      </c>
      <c r="F2467" s="69">
        <f t="shared" si="116"/>
        <v>4.52785714285714</v>
      </c>
    </row>
    <row r="2468" ht="14" customHeight="1" spans="1:6">
      <c r="A2468" t="s">
        <v>3860</v>
      </c>
      <c r="B2468" s="64">
        <v>5131125025</v>
      </c>
      <c r="C2468" s="67">
        <f t="shared" si="114"/>
        <v>3665089.30357143</v>
      </c>
      <c r="D2468" s="67">
        <v>158176</v>
      </c>
      <c r="E2468" s="68">
        <f t="shared" si="115"/>
        <v>32439.3398808922</v>
      </c>
      <c r="F2468" s="69">
        <f t="shared" si="116"/>
        <v>23.1709570577801</v>
      </c>
    </row>
    <row r="2470" ht="409.5" customHeight="1" spans="1:6">
      <c r="A2470" s="60" t="s">
        <v>3861</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75"/>
  <sheetViews>
    <sheetView workbookViewId="0">
      <selection activeCell="M12" sqref="M12"/>
    </sheetView>
  </sheetViews>
  <sheetFormatPr defaultColWidth="8.72727272727273" defaultRowHeight="12.5"/>
  <sheetData>
    <row r="1" spans="1:11">
      <c r="A1" t="s">
        <v>3862</v>
      </c>
      <c r="B1" t="s">
        <v>3863</v>
      </c>
      <c r="C1" t="s">
        <v>3864</v>
      </c>
      <c r="D1" t="s">
        <v>3865</v>
      </c>
      <c r="E1" t="s">
        <v>3866</v>
      </c>
      <c r="F1" t="s">
        <v>3867</v>
      </c>
      <c r="G1" t="s">
        <v>3868</v>
      </c>
      <c r="H1" t="s">
        <v>3869</v>
      </c>
      <c r="I1" t="s">
        <v>3870</v>
      </c>
      <c r="J1" t="s">
        <v>3871</v>
      </c>
      <c r="K1" t="s">
        <v>3872</v>
      </c>
    </row>
    <row r="2" spans="1:11">
      <c r="A2" t="s">
        <v>3873</v>
      </c>
      <c r="B2" t="s">
        <v>3874</v>
      </c>
      <c r="C2" t="s">
        <v>3875</v>
      </c>
      <c r="D2" t="s">
        <v>3876</v>
      </c>
      <c r="E2" t="s">
        <v>3877</v>
      </c>
      <c r="F2" t="s">
        <v>387</v>
      </c>
      <c r="G2" t="s">
        <v>3878</v>
      </c>
      <c r="H2" s="66">
        <v>537</v>
      </c>
      <c r="I2" s="66">
        <v>336</v>
      </c>
      <c r="J2">
        <v>805</v>
      </c>
      <c r="K2">
        <v>2.394906733</v>
      </c>
    </row>
    <row r="3" spans="1:11">
      <c r="A3" t="s">
        <v>3873</v>
      </c>
      <c r="B3" t="s">
        <v>3874</v>
      </c>
      <c r="C3" t="s">
        <v>3875</v>
      </c>
      <c r="D3" t="s">
        <v>3876</v>
      </c>
      <c r="E3" t="s">
        <v>3879</v>
      </c>
      <c r="F3" t="s">
        <v>283</v>
      </c>
      <c r="G3" t="s">
        <v>3880</v>
      </c>
      <c r="H3" s="66">
        <v>476</v>
      </c>
      <c r="I3" s="66">
        <v>479</v>
      </c>
      <c r="J3">
        <v>1113</v>
      </c>
      <c r="K3">
        <v>2.322427176</v>
      </c>
    </row>
    <row r="4" spans="1:11">
      <c r="A4" t="s">
        <v>3873</v>
      </c>
      <c r="B4" t="s">
        <v>3874</v>
      </c>
      <c r="C4" t="s">
        <v>3875</v>
      </c>
      <c r="D4" t="s">
        <v>3876</v>
      </c>
      <c r="E4" t="s">
        <v>3881</v>
      </c>
      <c r="F4" t="s">
        <v>193</v>
      </c>
      <c r="G4" t="s">
        <v>3880</v>
      </c>
      <c r="H4" s="66">
        <v>445</v>
      </c>
      <c r="I4" s="66">
        <v>333</v>
      </c>
      <c r="J4">
        <v>769</v>
      </c>
      <c r="K4">
        <v>2.310697115</v>
      </c>
    </row>
    <row r="5" spans="1:11">
      <c r="A5" t="s">
        <v>3873</v>
      </c>
      <c r="B5" t="s">
        <v>3874</v>
      </c>
      <c r="C5" t="s">
        <v>3875</v>
      </c>
      <c r="D5" t="s">
        <v>3876</v>
      </c>
      <c r="E5" t="s">
        <v>3882</v>
      </c>
      <c r="F5" t="s">
        <v>209</v>
      </c>
      <c r="G5" t="s">
        <v>3880</v>
      </c>
      <c r="H5" s="66">
        <v>398</v>
      </c>
      <c r="I5" s="66">
        <v>378</v>
      </c>
      <c r="J5">
        <v>944</v>
      </c>
      <c r="K5">
        <v>2.496033845</v>
      </c>
    </row>
    <row r="6" spans="1:11">
      <c r="A6" t="s">
        <v>3873</v>
      </c>
      <c r="B6" t="s">
        <v>3874</v>
      </c>
      <c r="C6" t="s">
        <v>3875</v>
      </c>
      <c r="D6" t="s">
        <v>3876</v>
      </c>
      <c r="E6" t="s">
        <v>3883</v>
      </c>
      <c r="F6" t="s">
        <v>197</v>
      </c>
      <c r="G6" t="s">
        <v>3878</v>
      </c>
      <c r="H6" s="66">
        <v>374</v>
      </c>
      <c r="I6" s="66">
        <v>376</v>
      </c>
      <c r="J6">
        <v>617</v>
      </c>
      <c r="K6">
        <v>1.642398914</v>
      </c>
    </row>
    <row r="7" spans="1:11">
      <c r="A7" t="s">
        <v>3873</v>
      </c>
      <c r="B7" t="s">
        <v>3874</v>
      </c>
      <c r="C7" t="s">
        <v>3875</v>
      </c>
      <c r="D7" t="s">
        <v>3876</v>
      </c>
      <c r="E7" t="s">
        <v>3884</v>
      </c>
      <c r="F7" t="s">
        <v>368</v>
      </c>
      <c r="G7" t="s">
        <v>3878</v>
      </c>
      <c r="H7" s="66">
        <v>372</v>
      </c>
      <c r="I7" s="66">
        <v>322</v>
      </c>
      <c r="J7">
        <v>855</v>
      </c>
      <c r="K7">
        <v>2.65940902</v>
      </c>
    </row>
    <row r="8" spans="1:11">
      <c r="A8" t="s">
        <v>3873</v>
      </c>
      <c r="B8" t="s">
        <v>3874</v>
      </c>
      <c r="C8" t="s">
        <v>3875</v>
      </c>
      <c r="D8" t="s">
        <v>3876</v>
      </c>
      <c r="E8" t="s">
        <v>3885</v>
      </c>
      <c r="F8" t="s">
        <v>271</v>
      </c>
      <c r="G8" t="s">
        <v>3878</v>
      </c>
      <c r="H8" s="66">
        <v>361</v>
      </c>
      <c r="I8" s="66">
        <v>160</v>
      </c>
      <c r="J8">
        <v>989</v>
      </c>
      <c r="K8">
        <v>6.188986233</v>
      </c>
    </row>
    <row r="9" spans="1:11">
      <c r="A9" t="s">
        <v>3873</v>
      </c>
      <c r="B9" t="s">
        <v>3874</v>
      </c>
      <c r="C9" t="s">
        <v>3875</v>
      </c>
      <c r="D9" t="s">
        <v>3876</v>
      </c>
      <c r="E9" t="s">
        <v>3886</v>
      </c>
      <c r="F9" t="s">
        <v>232</v>
      </c>
      <c r="G9" t="s">
        <v>3880</v>
      </c>
      <c r="H9" s="66">
        <v>300</v>
      </c>
      <c r="I9" s="66">
        <v>302</v>
      </c>
      <c r="J9">
        <v>267</v>
      </c>
      <c r="K9">
        <v>0.884545304</v>
      </c>
    </row>
    <row r="10" spans="1:11">
      <c r="A10" t="s">
        <v>3873</v>
      </c>
      <c r="B10" t="s">
        <v>3874</v>
      </c>
      <c r="C10" t="s">
        <v>3875</v>
      </c>
      <c r="D10" t="s">
        <v>3876</v>
      </c>
      <c r="E10" t="s">
        <v>3887</v>
      </c>
      <c r="F10" t="s">
        <v>674</v>
      </c>
      <c r="G10" t="s">
        <v>3888</v>
      </c>
      <c r="H10" s="66">
        <v>299</v>
      </c>
      <c r="I10" s="66">
        <v>242</v>
      </c>
      <c r="J10">
        <v>434</v>
      </c>
      <c r="K10">
        <v>1.795168762</v>
      </c>
    </row>
    <row r="11" spans="1:11">
      <c r="A11" t="s">
        <v>3873</v>
      </c>
      <c r="B11" t="s">
        <v>3874</v>
      </c>
      <c r="C11" t="s">
        <v>3875</v>
      </c>
      <c r="D11" t="s">
        <v>3876</v>
      </c>
      <c r="E11" t="s">
        <v>3889</v>
      </c>
      <c r="F11" t="s">
        <v>245</v>
      </c>
      <c r="G11" t="s">
        <v>3880</v>
      </c>
      <c r="H11" s="66">
        <v>299</v>
      </c>
      <c r="I11" s="66">
        <v>286</v>
      </c>
      <c r="J11">
        <v>389</v>
      </c>
      <c r="K11">
        <v>1.360425264</v>
      </c>
    </row>
    <row r="12" spans="1:11">
      <c r="A12" t="s">
        <v>3873</v>
      </c>
      <c r="B12" t="s">
        <v>3874</v>
      </c>
      <c r="C12" t="s">
        <v>3875</v>
      </c>
      <c r="D12" t="s">
        <v>3876</v>
      </c>
      <c r="E12" t="s">
        <v>3890</v>
      </c>
      <c r="F12" t="s">
        <v>259</v>
      </c>
      <c r="G12" t="s">
        <v>3878</v>
      </c>
      <c r="H12" s="66">
        <v>299</v>
      </c>
      <c r="I12" s="66">
        <v>122</v>
      </c>
      <c r="J12">
        <v>1155</v>
      </c>
      <c r="K12">
        <v>9.476534296</v>
      </c>
    </row>
    <row r="13" spans="1:11">
      <c r="A13" t="s">
        <v>3873</v>
      </c>
      <c r="B13" t="s">
        <v>3874</v>
      </c>
      <c r="C13" t="s">
        <v>3875</v>
      </c>
      <c r="D13" t="s">
        <v>3876</v>
      </c>
      <c r="E13" t="s">
        <v>3891</v>
      </c>
      <c r="F13" t="s">
        <v>819</v>
      </c>
      <c r="G13" t="s">
        <v>3880</v>
      </c>
      <c r="H13" s="66">
        <v>294</v>
      </c>
      <c r="I13" s="66">
        <v>267</v>
      </c>
      <c r="J13">
        <v>405</v>
      </c>
      <c r="K13">
        <v>1.516967563</v>
      </c>
    </row>
    <row r="14" spans="1:11">
      <c r="A14" t="s">
        <v>3873</v>
      </c>
      <c r="B14" t="s">
        <v>3874</v>
      </c>
      <c r="C14" t="s">
        <v>3875</v>
      </c>
      <c r="D14" t="s">
        <v>3876</v>
      </c>
      <c r="E14" t="s">
        <v>3892</v>
      </c>
      <c r="F14" t="s">
        <v>254</v>
      </c>
      <c r="G14" t="s">
        <v>3880</v>
      </c>
      <c r="H14" s="66">
        <v>293</v>
      </c>
      <c r="I14" s="66">
        <v>249</v>
      </c>
      <c r="J14">
        <v>915</v>
      </c>
      <c r="K14">
        <v>3.67720934</v>
      </c>
    </row>
    <row r="15" spans="1:11">
      <c r="A15" t="s">
        <v>3873</v>
      </c>
      <c r="B15" t="s">
        <v>3874</v>
      </c>
      <c r="C15" t="s">
        <v>3875</v>
      </c>
      <c r="D15" t="s">
        <v>3876</v>
      </c>
      <c r="E15" t="s">
        <v>3893</v>
      </c>
      <c r="F15" t="s">
        <v>482</v>
      </c>
      <c r="G15" t="s">
        <v>3880</v>
      </c>
      <c r="H15" s="66">
        <v>284</v>
      </c>
      <c r="I15" s="66">
        <v>173</v>
      </c>
      <c r="J15">
        <v>791</v>
      </c>
      <c r="K15">
        <v>4.580727357</v>
      </c>
    </row>
    <row r="16" spans="1:11">
      <c r="A16" t="s">
        <v>3873</v>
      </c>
      <c r="B16" t="s">
        <v>3874</v>
      </c>
      <c r="C16" t="s">
        <v>3875</v>
      </c>
      <c r="D16" t="s">
        <v>3876</v>
      </c>
      <c r="E16" t="s">
        <v>3894</v>
      </c>
      <c r="F16" t="s">
        <v>189</v>
      </c>
      <c r="G16" t="s">
        <v>3878</v>
      </c>
      <c r="H16" s="66">
        <v>251</v>
      </c>
      <c r="I16" s="66">
        <v>242</v>
      </c>
      <c r="J16">
        <v>374</v>
      </c>
      <c r="K16">
        <v>1.547949174</v>
      </c>
    </row>
    <row r="17" spans="1:11">
      <c r="A17" t="s">
        <v>3873</v>
      </c>
      <c r="B17" t="s">
        <v>3874</v>
      </c>
      <c r="C17" t="s">
        <v>3875</v>
      </c>
      <c r="D17" t="s">
        <v>3876</v>
      </c>
      <c r="E17" t="s">
        <v>3895</v>
      </c>
      <c r="F17" t="s">
        <v>466</v>
      </c>
      <c r="G17" t="s">
        <v>3878</v>
      </c>
      <c r="H17" s="66">
        <v>249</v>
      </c>
      <c r="I17" s="66">
        <v>245</v>
      </c>
      <c r="J17">
        <v>537</v>
      </c>
      <c r="K17">
        <v>2.193896311</v>
      </c>
    </row>
    <row r="18" spans="1:11">
      <c r="A18" t="s">
        <v>3873</v>
      </c>
      <c r="B18" t="s">
        <v>3874</v>
      </c>
      <c r="C18" t="s">
        <v>3875</v>
      </c>
      <c r="D18" t="s">
        <v>3876</v>
      </c>
      <c r="E18" t="s">
        <v>3896</v>
      </c>
      <c r="F18" t="s">
        <v>213</v>
      </c>
      <c r="G18" t="s">
        <v>3878</v>
      </c>
      <c r="H18" s="66">
        <v>247</v>
      </c>
      <c r="I18" s="66">
        <v>235</v>
      </c>
      <c r="J18">
        <v>748</v>
      </c>
      <c r="K18">
        <v>3.183114175</v>
      </c>
    </row>
    <row r="19" spans="1:11">
      <c r="A19" t="s">
        <v>3873</v>
      </c>
      <c r="B19" t="s">
        <v>3874</v>
      </c>
      <c r="C19" t="s">
        <v>3875</v>
      </c>
      <c r="D19" t="s">
        <v>3876</v>
      </c>
      <c r="E19" t="s">
        <v>3897</v>
      </c>
      <c r="F19" t="s">
        <v>236</v>
      </c>
      <c r="G19" t="s">
        <v>3878</v>
      </c>
      <c r="H19" s="66">
        <v>243</v>
      </c>
      <c r="I19" s="66">
        <v>240</v>
      </c>
      <c r="J19">
        <v>971</v>
      </c>
      <c r="K19">
        <v>4.050558985</v>
      </c>
    </row>
    <row r="20" spans="1:11">
      <c r="A20" t="s">
        <v>3873</v>
      </c>
      <c r="B20" t="s">
        <v>3874</v>
      </c>
      <c r="C20" t="s">
        <v>3875</v>
      </c>
      <c r="D20" t="s">
        <v>3876</v>
      </c>
      <c r="E20" t="s">
        <v>3898</v>
      </c>
      <c r="F20" t="s">
        <v>714</v>
      </c>
      <c r="G20" t="s">
        <v>3888</v>
      </c>
      <c r="H20" s="66">
        <v>239</v>
      </c>
      <c r="I20" s="66">
        <v>245</v>
      </c>
      <c r="J20">
        <v>460</v>
      </c>
      <c r="K20">
        <v>1.87755102</v>
      </c>
    </row>
    <row r="21" spans="1:11">
      <c r="A21" t="s">
        <v>3873</v>
      </c>
      <c r="B21" t="s">
        <v>3874</v>
      </c>
      <c r="C21" t="s">
        <v>3875</v>
      </c>
      <c r="D21" t="s">
        <v>3876</v>
      </c>
      <c r="E21" t="s">
        <v>3899</v>
      </c>
      <c r="F21" t="s">
        <v>469</v>
      </c>
      <c r="G21" t="s">
        <v>3888</v>
      </c>
      <c r="H21" s="66">
        <v>226</v>
      </c>
      <c r="I21" s="66">
        <v>215</v>
      </c>
      <c r="J21">
        <v>339</v>
      </c>
      <c r="K21">
        <v>1.576304287</v>
      </c>
    </row>
    <row r="22" spans="1:11">
      <c r="A22" t="s">
        <v>3873</v>
      </c>
      <c r="B22" t="s">
        <v>3874</v>
      </c>
      <c r="C22" t="s">
        <v>3875</v>
      </c>
      <c r="D22" t="s">
        <v>3876</v>
      </c>
      <c r="E22" t="s">
        <v>3900</v>
      </c>
      <c r="F22" t="s">
        <v>3901</v>
      </c>
      <c r="G22" t="s">
        <v>3878</v>
      </c>
      <c r="H22" s="66">
        <v>225</v>
      </c>
      <c r="I22" s="66">
        <v>227</v>
      </c>
      <c r="J22">
        <v>828</v>
      </c>
      <c r="K22">
        <v>3.640200475</v>
      </c>
    </row>
    <row r="23" spans="1:11">
      <c r="A23" t="s">
        <v>3873</v>
      </c>
      <c r="B23" t="s">
        <v>3874</v>
      </c>
      <c r="C23" t="s">
        <v>3875</v>
      </c>
      <c r="D23" t="s">
        <v>3876</v>
      </c>
      <c r="E23" t="s">
        <v>3902</v>
      </c>
      <c r="F23" t="s">
        <v>498</v>
      </c>
      <c r="G23" t="s">
        <v>3880</v>
      </c>
      <c r="H23" s="66">
        <v>223</v>
      </c>
      <c r="I23" s="66">
        <v>181</v>
      </c>
      <c r="J23">
        <v>356</v>
      </c>
      <c r="K23">
        <v>1.964571492</v>
      </c>
    </row>
    <row r="24" spans="1:11">
      <c r="A24" t="s">
        <v>3873</v>
      </c>
      <c r="B24" t="s">
        <v>3874</v>
      </c>
      <c r="C24" t="s">
        <v>3875</v>
      </c>
      <c r="D24" t="s">
        <v>3876</v>
      </c>
      <c r="E24" t="s">
        <v>3903</v>
      </c>
      <c r="F24" t="s">
        <v>488</v>
      </c>
      <c r="G24" t="s">
        <v>3878</v>
      </c>
      <c r="H24" s="66">
        <v>218</v>
      </c>
      <c r="I24" s="66">
        <v>215</v>
      </c>
      <c r="J24">
        <v>312</v>
      </c>
      <c r="K24">
        <v>1.45271686</v>
      </c>
    </row>
    <row r="25" spans="1:11">
      <c r="A25" t="s">
        <v>3873</v>
      </c>
      <c r="B25" t="s">
        <v>3874</v>
      </c>
      <c r="C25" t="s">
        <v>3875</v>
      </c>
      <c r="D25" t="s">
        <v>3876</v>
      </c>
      <c r="E25" t="s">
        <v>3904</v>
      </c>
      <c r="F25" t="s">
        <v>461</v>
      </c>
      <c r="G25" t="s">
        <v>3878</v>
      </c>
      <c r="H25" s="66">
        <v>210</v>
      </c>
      <c r="I25" s="66">
        <v>136</v>
      </c>
      <c r="J25">
        <v>440</v>
      </c>
      <c r="K25">
        <v>3.241968759</v>
      </c>
    </row>
    <row r="26" spans="1:11">
      <c r="A26" t="s">
        <v>3873</v>
      </c>
      <c r="B26" t="s">
        <v>3874</v>
      </c>
      <c r="C26" t="s">
        <v>3875</v>
      </c>
      <c r="D26" t="s">
        <v>3876</v>
      </c>
      <c r="E26" t="s">
        <v>3905</v>
      </c>
      <c r="F26" t="s">
        <v>293</v>
      </c>
      <c r="G26" t="s">
        <v>3880</v>
      </c>
      <c r="H26" s="66">
        <v>201</v>
      </c>
      <c r="I26" s="66">
        <v>201</v>
      </c>
      <c r="J26">
        <v>473</v>
      </c>
      <c r="K26">
        <v>2.349259958</v>
      </c>
    </row>
    <row r="27" spans="1:11">
      <c r="A27" t="s">
        <v>3873</v>
      </c>
      <c r="B27" t="s">
        <v>3874</v>
      </c>
      <c r="C27" t="s">
        <v>3875</v>
      </c>
      <c r="D27" t="s">
        <v>3876</v>
      </c>
      <c r="E27" t="s">
        <v>3906</v>
      </c>
      <c r="F27" t="s">
        <v>3907</v>
      </c>
      <c r="G27" t="s">
        <v>3888</v>
      </c>
      <c r="H27" s="66">
        <v>189</v>
      </c>
      <c r="I27" s="66">
        <v>183</v>
      </c>
      <c r="J27">
        <v>151</v>
      </c>
      <c r="K27">
        <v>0.827170638</v>
      </c>
    </row>
    <row r="28" spans="1:11">
      <c r="A28" t="s">
        <v>3873</v>
      </c>
      <c r="B28" t="s">
        <v>3874</v>
      </c>
      <c r="C28" t="s">
        <v>3875</v>
      </c>
      <c r="D28" t="s">
        <v>3876</v>
      </c>
      <c r="E28" t="s">
        <v>3908</v>
      </c>
      <c r="F28" t="s">
        <v>463</v>
      </c>
      <c r="G28" t="s">
        <v>3880</v>
      </c>
      <c r="H28" s="66">
        <v>188</v>
      </c>
      <c r="I28" s="66">
        <v>190</v>
      </c>
      <c r="J28">
        <v>492</v>
      </c>
      <c r="K28">
        <v>2.586342848</v>
      </c>
    </row>
    <row r="29" spans="1:11">
      <c r="A29" t="s">
        <v>3873</v>
      </c>
      <c r="B29" t="s">
        <v>3874</v>
      </c>
      <c r="C29" t="s">
        <v>3875</v>
      </c>
      <c r="D29" t="s">
        <v>3876</v>
      </c>
      <c r="E29" t="s">
        <v>3909</v>
      </c>
      <c r="F29" t="s">
        <v>394</v>
      </c>
      <c r="G29" t="s">
        <v>3880</v>
      </c>
      <c r="H29" s="66">
        <v>188</v>
      </c>
      <c r="I29" s="66">
        <v>188</v>
      </c>
      <c r="J29">
        <v>92</v>
      </c>
      <c r="K29">
        <v>0.48957003</v>
      </c>
    </row>
    <row r="30" spans="1:11">
      <c r="A30" t="s">
        <v>3873</v>
      </c>
      <c r="B30" t="s">
        <v>3874</v>
      </c>
      <c r="C30" t="s">
        <v>3875</v>
      </c>
      <c r="D30" t="s">
        <v>3876</v>
      </c>
      <c r="E30" t="s">
        <v>3910</v>
      </c>
      <c r="F30" t="s">
        <v>186</v>
      </c>
      <c r="G30" t="s">
        <v>3878</v>
      </c>
      <c r="H30" s="66">
        <v>188</v>
      </c>
      <c r="I30" s="66">
        <v>188</v>
      </c>
      <c r="J30">
        <v>418</v>
      </c>
      <c r="K30">
        <v>2.224350788</v>
      </c>
    </row>
    <row r="31" spans="1:11">
      <c r="A31" t="s">
        <v>3873</v>
      </c>
      <c r="B31" t="s">
        <v>3874</v>
      </c>
      <c r="C31" t="s">
        <v>3875</v>
      </c>
      <c r="D31" t="s">
        <v>3876</v>
      </c>
      <c r="E31" t="s">
        <v>3911</v>
      </c>
      <c r="F31" t="s">
        <v>376</v>
      </c>
      <c r="G31" t="s">
        <v>3880</v>
      </c>
      <c r="H31" s="66">
        <v>184</v>
      </c>
      <c r="I31" s="66">
        <v>72</v>
      </c>
      <c r="J31">
        <v>667</v>
      </c>
      <c r="K31">
        <v>9.226725688</v>
      </c>
    </row>
    <row r="32" spans="1:11">
      <c r="A32" t="s">
        <v>3873</v>
      </c>
      <c r="B32" t="s">
        <v>3874</v>
      </c>
      <c r="C32" t="s">
        <v>3875</v>
      </c>
      <c r="D32" t="s">
        <v>3876</v>
      </c>
      <c r="E32" t="s">
        <v>3912</v>
      </c>
      <c r="F32" t="s">
        <v>441</v>
      </c>
      <c r="G32" t="s">
        <v>3880</v>
      </c>
      <c r="H32" s="66">
        <v>183</v>
      </c>
      <c r="I32" s="66">
        <v>100</v>
      </c>
      <c r="J32">
        <v>587</v>
      </c>
      <c r="K32">
        <v>5.846613546</v>
      </c>
    </row>
    <row r="33" spans="1:11">
      <c r="A33" t="s">
        <v>3873</v>
      </c>
      <c r="B33" t="s">
        <v>3874</v>
      </c>
      <c r="C33" t="s">
        <v>3875</v>
      </c>
      <c r="D33" t="s">
        <v>3876</v>
      </c>
      <c r="E33" t="s">
        <v>3913</v>
      </c>
      <c r="F33" t="s">
        <v>773</v>
      </c>
      <c r="G33" t="s">
        <v>3888</v>
      </c>
      <c r="H33" s="66">
        <v>182</v>
      </c>
      <c r="I33" s="66">
        <v>153</v>
      </c>
      <c r="J33">
        <v>373</v>
      </c>
      <c r="K33">
        <v>2.441419034</v>
      </c>
    </row>
    <row r="34" spans="1:11">
      <c r="A34" t="s">
        <v>3873</v>
      </c>
      <c r="B34" t="s">
        <v>3874</v>
      </c>
      <c r="C34" t="s">
        <v>3875</v>
      </c>
      <c r="D34" t="s">
        <v>3876</v>
      </c>
      <c r="E34" t="s">
        <v>3914</v>
      </c>
      <c r="F34" t="s">
        <v>3915</v>
      </c>
      <c r="G34" t="s">
        <v>3878</v>
      </c>
      <c r="H34" s="66">
        <v>176</v>
      </c>
      <c r="I34" s="66">
        <v>146</v>
      </c>
      <c r="J34">
        <v>531</v>
      </c>
      <c r="K34">
        <v>3.624820807</v>
      </c>
    </row>
    <row r="35" spans="1:11">
      <c r="A35" t="s">
        <v>3873</v>
      </c>
      <c r="B35" t="s">
        <v>3874</v>
      </c>
      <c r="C35" t="s">
        <v>3875</v>
      </c>
      <c r="D35" t="s">
        <v>3876</v>
      </c>
      <c r="E35" t="s">
        <v>3916</v>
      </c>
      <c r="F35" t="s">
        <v>201</v>
      </c>
      <c r="G35" t="s">
        <v>3878</v>
      </c>
      <c r="H35" s="66">
        <v>174</v>
      </c>
      <c r="I35" s="66">
        <v>193</v>
      </c>
      <c r="J35">
        <v>666</v>
      </c>
      <c r="K35">
        <v>3.457764394</v>
      </c>
    </row>
    <row r="36" spans="1:11">
      <c r="A36" t="s">
        <v>3873</v>
      </c>
      <c r="B36" t="s">
        <v>3874</v>
      </c>
      <c r="C36" t="s">
        <v>3875</v>
      </c>
      <c r="D36" t="s">
        <v>3876</v>
      </c>
      <c r="E36" t="s">
        <v>3917</v>
      </c>
      <c r="F36" t="s">
        <v>297</v>
      </c>
      <c r="G36" t="s">
        <v>3880</v>
      </c>
      <c r="H36" s="66">
        <v>172</v>
      </c>
      <c r="I36" s="66">
        <v>183</v>
      </c>
      <c r="J36">
        <v>1525</v>
      </c>
      <c r="K36">
        <v>8.353418054</v>
      </c>
    </row>
    <row r="37" spans="1:11">
      <c r="A37" t="s">
        <v>3873</v>
      </c>
      <c r="B37" t="s">
        <v>3874</v>
      </c>
      <c r="C37" t="s">
        <v>3875</v>
      </c>
      <c r="D37" t="s">
        <v>3876</v>
      </c>
      <c r="E37" t="s">
        <v>3918</v>
      </c>
      <c r="F37" t="s">
        <v>183</v>
      </c>
      <c r="G37" t="s">
        <v>3880</v>
      </c>
      <c r="H37" s="66">
        <v>171</v>
      </c>
      <c r="I37" s="66">
        <v>193</v>
      </c>
      <c r="J37">
        <v>350</v>
      </c>
      <c r="K37">
        <v>1.816294759</v>
      </c>
    </row>
    <row r="38" spans="1:11">
      <c r="A38" t="s">
        <v>3873</v>
      </c>
      <c r="B38" t="s">
        <v>3874</v>
      </c>
      <c r="C38" t="s">
        <v>3875</v>
      </c>
      <c r="D38" t="s">
        <v>3876</v>
      </c>
      <c r="E38" t="s">
        <v>3919</v>
      </c>
      <c r="F38" t="s">
        <v>342</v>
      </c>
      <c r="G38" t="s">
        <v>3878</v>
      </c>
      <c r="H38" s="66">
        <v>168</v>
      </c>
      <c r="I38" s="66">
        <v>148</v>
      </c>
      <c r="J38">
        <v>302</v>
      </c>
      <c r="K38">
        <v>2.036412677</v>
      </c>
    </row>
    <row r="39" spans="1:11">
      <c r="A39" t="s">
        <v>3873</v>
      </c>
      <c r="B39" t="s">
        <v>3874</v>
      </c>
      <c r="C39" t="s">
        <v>3875</v>
      </c>
      <c r="D39" t="s">
        <v>3876</v>
      </c>
      <c r="E39" t="s">
        <v>3920</v>
      </c>
      <c r="F39" t="s">
        <v>220</v>
      </c>
      <c r="G39" t="s">
        <v>3878</v>
      </c>
      <c r="H39" s="66">
        <v>165</v>
      </c>
      <c r="I39" s="66">
        <v>179</v>
      </c>
      <c r="J39">
        <v>570</v>
      </c>
      <c r="K39">
        <v>3.177788928</v>
      </c>
    </row>
    <row r="40" spans="1:11">
      <c r="A40" t="s">
        <v>3873</v>
      </c>
      <c r="B40" t="s">
        <v>3874</v>
      </c>
      <c r="C40" t="s">
        <v>3875</v>
      </c>
      <c r="D40" t="s">
        <v>3876</v>
      </c>
      <c r="E40" t="s">
        <v>3921</v>
      </c>
      <c r="F40" t="s">
        <v>429</v>
      </c>
      <c r="G40" t="s">
        <v>3878</v>
      </c>
      <c r="H40" s="66">
        <v>163</v>
      </c>
      <c r="I40" s="66">
        <v>165</v>
      </c>
      <c r="J40">
        <v>775</v>
      </c>
      <c r="K40">
        <v>4.684760926</v>
      </c>
    </row>
    <row r="41" spans="1:11">
      <c r="A41" t="s">
        <v>3873</v>
      </c>
      <c r="B41" t="s">
        <v>3874</v>
      </c>
      <c r="C41" t="s">
        <v>3875</v>
      </c>
      <c r="D41" t="s">
        <v>3876</v>
      </c>
      <c r="E41" t="s">
        <v>3922</v>
      </c>
      <c r="F41" t="s">
        <v>267</v>
      </c>
      <c r="G41" t="s">
        <v>3878</v>
      </c>
      <c r="H41" s="66">
        <v>161</v>
      </c>
      <c r="I41" s="66">
        <v>161</v>
      </c>
      <c r="J41">
        <v>374</v>
      </c>
      <c r="K41">
        <v>2.321971813</v>
      </c>
    </row>
    <row r="42" spans="1:11">
      <c r="A42" t="s">
        <v>3873</v>
      </c>
      <c r="B42" t="s">
        <v>3874</v>
      </c>
      <c r="C42" t="s">
        <v>3875</v>
      </c>
      <c r="D42" t="s">
        <v>3876</v>
      </c>
      <c r="E42" t="s">
        <v>3923</v>
      </c>
      <c r="F42" t="s">
        <v>475</v>
      </c>
      <c r="G42" t="s">
        <v>3880</v>
      </c>
      <c r="H42" s="66">
        <v>157</v>
      </c>
      <c r="I42" s="66">
        <v>97</v>
      </c>
      <c r="J42">
        <v>410</v>
      </c>
      <c r="K42">
        <v>4.239040529</v>
      </c>
    </row>
    <row r="43" spans="1:11">
      <c r="A43" t="s">
        <v>3873</v>
      </c>
      <c r="B43" t="s">
        <v>3874</v>
      </c>
      <c r="C43" t="s">
        <v>3875</v>
      </c>
      <c r="D43" t="s">
        <v>3876</v>
      </c>
      <c r="E43" t="s">
        <v>3924</v>
      </c>
      <c r="F43" t="s">
        <v>349</v>
      </c>
      <c r="G43" t="s">
        <v>3878</v>
      </c>
      <c r="H43" s="66">
        <v>155</v>
      </c>
      <c r="I43" s="66">
        <v>147</v>
      </c>
      <c r="J43">
        <v>413</v>
      </c>
      <c r="K43">
        <v>2.80952381</v>
      </c>
    </row>
    <row r="44" spans="1:11">
      <c r="A44" t="s">
        <v>3873</v>
      </c>
      <c r="B44" t="s">
        <v>3874</v>
      </c>
      <c r="C44" t="s">
        <v>3875</v>
      </c>
      <c r="D44" t="s">
        <v>3876</v>
      </c>
      <c r="E44" t="s">
        <v>3925</v>
      </c>
      <c r="F44" t="s">
        <v>722</v>
      </c>
      <c r="G44" t="s">
        <v>3888</v>
      </c>
      <c r="H44" s="66">
        <v>155</v>
      </c>
      <c r="I44" s="66">
        <v>140</v>
      </c>
      <c r="J44">
        <v>112</v>
      </c>
      <c r="K44">
        <v>0.799257832</v>
      </c>
    </row>
    <row r="45" spans="1:11">
      <c r="A45" t="s">
        <v>3873</v>
      </c>
      <c r="B45" t="s">
        <v>3874</v>
      </c>
      <c r="C45" t="s">
        <v>3875</v>
      </c>
      <c r="D45" t="s">
        <v>3876</v>
      </c>
      <c r="E45" t="s">
        <v>3926</v>
      </c>
      <c r="F45" t="s">
        <v>516</v>
      </c>
      <c r="G45" t="s">
        <v>3878</v>
      </c>
      <c r="H45" s="66">
        <v>149</v>
      </c>
      <c r="I45" s="66">
        <v>88</v>
      </c>
      <c r="J45">
        <v>627</v>
      </c>
      <c r="K45">
        <v>7.091957923</v>
      </c>
    </row>
    <row r="46" spans="1:11">
      <c r="A46" t="s">
        <v>3873</v>
      </c>
      <c r="B46" t="s">
        <v>3874</v>
      </c>
      <c r="C46" t="s">
        <v>3875</v>
      </c>
      <c r="D46" t="s">
        <v>3876</v>
      </c>
      <c r="E46" t="s">
        <v>3927</v>
      </c>
      <c r="F46" t="s">
        <v>412</v>
      </c>
      <c r="G46" t="s">
        <v>3880</v>
      </c>
      <c r="H46" s="66">
        <v>148</v>
      </c>
      <c r="I46" s="66">
        <v>151</v>
      </c>
      <c r="J46">
        <v>1142</v>
      </c>
      <c r="K46">
        <v>7.543430874</v>
      </c>
    </row>
    <row r="47" spans="1:11">
      <c r="A47" t="s">
        <v>3873</v>
      </c>
      <c r="B47" t="s">
        <v>3874</v>
      </c>
      <c r="C47" t="s">
        <v>3875</v>
      </c>
      <c r="D47" t="s">
        <v>3876</v>
      </c>
      <c r="E47" t="s">
        <v>3928</v>
      </c>
      <c r="F47" t="s">
        <v>3929</v>
      </c>
      <c r="G47" t="s">
        <v>3878</v>
      </c>
      <c r="H47" s="66">
        <v>146</v>
      </c>
      <c r="I47" s="66">
        <v>175</v>
      </c>
      <c r="J47">
        <v>635</v>
      </c>
      <c r="K47">
        <v>3.632515302</v>
      </c>
    </row>
    <row r="48" spans="1:11">
      <c r="A48" t="s">
        <v>3873</v>
      </c>
      <c r="B48" t="s">
        <v>3874</v>
      </c>
      <c r="C48" t="s">
        <v>3875</v>
      </c>
      <c r="D48" t="s">
        <v>3876</v>
      </c>
      <c r="E48" t="s">
        <v>3930</v>
      </c>
      <c r="F48" t="s">
        <v>249</v>
      </c>
      <c r="G48" t="s">
        <v>3880</v>
      </c>
      <c r="H48" s="66">
        <v>144</v>
      </c>
      <c r="I48" s="66">
        <v>149</v>
      </c>
      <c r="J48">
        <v>275</v>
      </c>
      <c r="K48">
        <v>1.84501845</v>
      </c>
    </row>
    <row r="49" spans="1:11">
      <c r="A49" t="s">
        <v>3873</v>
      </c>
      <c r="B49" t="s">
        <v>3874</v>
      </c>
      <c r="C49" t="s">
        <v>3875</v>
      </c>
      <c r="D49" t="s">
        <v>3876</v>
      </c>
      <c r="E49" t="s">
        <v>3931</v>
      </c>
      <c r="F49" t="s">
        <v>903</v>
      </c>
      <c r="G49" t="s">
        <v>3888</v>
      </c>
      <c r="H49" s="66">
        <v>141</v>
      </c>
      <c r="I49" s="66">
        <v>143</v>
      </c>
      <c r="J49">
        <v>209</v>
      </c>
      <c r="K49">
        <v>1.464919044</v>
      </c>
    </row>
    <row r="50" spans="1:11">
      <c r="A50" t="s">
        <v>3873</v>
      </c>
      <c r="B50" t="s">
        <v>3874</v>
      </c>
      <c r="C50" t="s">
        <v>3875</v>
      </c>
      <c r="D50" t="s">
        <v>3876</v>
      </c>
      <c r="E50" t="s">
        <v>3932</v>
      </c>
      <c r="F50" t="s">
        <v>290</v>
      </c>
      <c r="G50" t="s">
        <v>3880</v>
      </c>
      <c r="H50" s="66">
        <v>137</v>
      </c>
      <c r="I50" s="66">
        <v>96</v>
      </c>
      <c r="J50">
        <v>648</v>
      </c>
      <c r="K50">
        <v>6.740871736</v>
      </c>
    </row>
    <row r="51" spans="1:11">
      <c r="A51" t="s">
        <v>3873</v>
      </c>
      <c r="B51" t="s">
        <v>3874</v>
      </c>
      <c r="C51" t="s">
        <v>3875</v>
      </c>
      <c r="D51" t="s">
        <v>3876</v>
      </c>
      <c r="E51" t="s">
        <v>3933</v>
      </c>
      <c r="F51" t="s">
        <v>854</v>
      </c>
      <c r="G51" t="s">
        <v>3888</v>
      </c>
      <c r="H51" s="66">
        <v>136</v>
      </c>
      <c r="I51" s="66">
        <v>142</v>
      </c>
      <c r="J51">
        <v>82</v>
      </c>
      <c r="K51">
        <v>0.575761831</v>
      </c>
    </row>
    <row r="52" spans="1:11">
      <c r="A52" t="s">
        <v>3873</v>
      </c>
      <c r="B52" t="s">
        <v>3874</v>
      </c>
      <c r="C52" t="s">
        <v>3875</v>
      </c>
      <c r="D52" t="s">
        <v>3876</v>
      </c>
      <c r="E52" t="s">
        <v>3934</v>
      </c>
      <c r="F52" t="s">
        <v>319</v>
      </c>
      <c r="G52" t="s">
        <v>3880</v>
      </c>
      <c r="H52" s="66">
        <v>134</v>
      </c>
      <c r="I52" s="66">
        <v>134</v>
      </c>
      <c r="J52">
        <v>440</v>
      </c>
      <c r="K52">
        <v>3.277955748</v>
      </c>
    </row>
    <row r="53" spans="1:11">
      <c r="A53" t="s">
        <v>3873</v>
      </c>
      <c r="B53" t="s">
        <v>3874</v>
      </c>
      <c r="C53" t="s">
        <v>3875</v>
      </c>
      <c r="D53" t="s">
        <v>3876</v>
      </c>
      <c r="E53" t="s">
        <v>3935</v>
      </c>
      <c r="F53" t="s">
        <v>240</v>
      </c>
      <c r="G53" t="s">
        <v>3878</v>
      </c>
      <c r="H53" s="66">
        <v>132</v>
      </c>
      <c r="I53" s="66">
        <v>109</v>
      </c>
      <c r="J53">
        <v>344</v>
      </c>
      <c r="K53">
        <v>3.166421208</v>
      </c>
    </row>
    <row r="54" spans="1:11">
      <c r="A54" t="s">
        <v>3873</v>
      </c>
      <c r="B54" t="s">
        <v>3874</v>
      </c>
      <c r="C54" t="s">
        <v>3875</v>
      </c>
      <c r="D54" t="s">
        <v>3876</v>
      </c>
      <c r="E54" t="s">
        <v>3936</v>
      </c>
      <c r="F54" t="s">
        <v>614</v>
      </c>
      <c r="G54" t="s">
        <v>3888</v>
      </c>
      <c r="H54" s="66">
        <v>130</v>
      </c>
      <c r="I54" s="66">
        <v>105</v>
      </c>
      <c r="J54">
        <v>329</v>
      </c>
      <c r="K54">
        <v>3.119074706</v>
      </c>
    </row>
    <row r="55" spans="1:11">
      <c r="A55" t="s">
        <v>3873</v>
      </c>
      <c r="B55" t="s">
        <v>3874</v>
      </c>
      <c r="C55" t="s">
        <v>3875</v>
      </c>
      <c r="D55" t="s">
        <v>3876</v>
      </c>
      <c r="E55" t="s">
        <v>3937</v>
      </c>
      <c r="F55" t="s">
        <v>755</v>
      </c>
      <c r="G55" t="s">
        <v>3888</v>
      </c>
      <c r="H55" s="66">
        <v>129</v>
      </c>
      <c r="I55" s="66">
        <v>121</v>
      </c>
      <c r="J55">
        <v>212</v>
      </c>
      <c r="K55">
        <v>1.75293534</v>
      </c>
    </row>
    <row r="56" spans="1:11">
      <c r="A56" t="s">
        <v>3873</v>
      </c>
      <c r="B56" t="s">
        <v>3874</v>
      </c>
      <c r="C56" t="s">
        <v>3875</v>
      </c>
      <c r="D56" t="s">
        <v>3876</v>
      </c>
      <c r="E56" t="s">
        <v>3938</v>
      </c>
      <c r="F56" t="s">
        <v>224</v>
      </c>
      <c r="G56" t="s">
        <v>3888</v>
      </c>
      <c r="H56" s="66">
        <v>127</v>
      </c>
      <c r="I56" s="66">
        <v>110</v>
      </c>
      <c r="J56">
        <v>277</v>
      </c>
      <c r="K56">
        <v>2.525298569</v>
      </c>
    </row>
    <row r="57" spans="1:11">
      <c r="A57" t="s">
        <v>3873</v>
      </c>
      <c r="B57" t="s">
        <v>3874</v>
      </c>
      <c r="C57" t="s">
        <v>3875</v>
      </c>
      <c r="D57" t="s">
        <v>3876</v>
      </c>
      <c r="E57" t="s">
        <v>3939</v>
      </c>
      <c r="F57" t="s">
        <v>323</v>
      </c>
      <c r="G57" t="s">
        <v>3878</v>
      </c>
      <c r="H57" s="66">
        <v>121</v>
      </c>
      <c r="I57" s="66">
        <v>121</v>
      </c>
      <c r="J57">
        <v>486</v>
      </c>
      <c r="K57">
        <v>4.022845791</v>
      </c>
    </row>
    <row r="58" spans="1:11">
      <c r="A58" t="s">
        <v>3873</v>
      </c>
      <c r="B58" t="s">
        <v>3874</v>
      </c>
      <c r="C58" t="s">
        <v>3875</v>
      </c>
      <c r="D58" t="s">
        <v>3876</v>
      </c>
      <c r="E58" t="s">
        <v>3940</v>
      </c>
      <c r="F58" t="s">
        <v>385</v>
      </c>
      <c r="G58" t="s">
        <v>3880</v>
      </c>
      <c r="H58" s="66">
        <v>119</v>
      </c>
      <c r="I58" s="66">
        <v>133</v>
      </c>
      <c r="J58">
        <v>313</v>
      </c>
      <c r="K58">
        <v>2.35302962</v>
      </c>
    </row>
    <row r="59" spans="1:11">
      <c r="A59" t="s">
        <v>3873</v>
      </c>
      <c r="B59" t="s">
        <v>3874</v>
      </c>
      <c r="C59" t="s">
        <v>3875</v>
      </c>
      <c r="D59" t="s">
        <v>3876</v>
      </c>
      <c r="E59" t="s">
        <v>3941</v>
      </c>
      <c r="F59" t="s">
        <v>353</v>
      </c>
      <c r="G59" t="s">
        <v>3878</v>
      </c>
      <c r="H59" s="66">
        <v>119</v>
      </c>
      <c r="I59" s="66">
        <v>117</v>
      </c>
      <c r="J59">
        <v>391</v>
      </c>
      <c r="K59">
        <v>3.343595006</v>
      </c>
    </row>
    <row r="60" spans="1:11">
      <c r="A60" t="s">
        <v>3873</v>
      </c>
      <c r="B60" t="s">
        <v>3874</v>
      </c>
      <c r="C60" t="s">
        <v>3875</v>
      </c>
      <c r="D60" t="s">
        <v>3876</v>
      </c>
      <c r="E60" t="s">
        <v>3942</v>
      </c>
      <c r="F60" t="s">
        <v>286</v>
      </c>
      <c r="G60" t="s">
        <v>3880</v>
      </c>
      <c r="H60" s="66">
        <v>117</v>
      </c>
      <c r="I60" s="66">
        <v>131</v>
      </c>
      <c r="J60">
        <v>727</v>
      </c>
      <c r="K60">
        <v>5.543271064</v>
      </c>
    </row>
    <row r="61" spans="1:11">
      <c r="A61" t="s">
        <v>3873</v>
      </c>
      <c r="B61" t="s">
        <v>3874</v>
      </c>
      <c r="C61" t="s">
        <v>3875</v>
      </c>
      <c r="D61" t="s">
        <v>3876</v>
      </c>
      <c r="E61" t="s">
        <v>3943</v>
      </c>
      <c r="F61" t="s">
        <v>416</v>
      </c>
      <c r="G61" t="s">
        <v>3888</v>
      </c>
      <c r="H61" s="66">
        <v>112</v>
      </c>
      <c r="I61" s="66">
        <v>107</v>
      </c>
      <c r="J61">
        <v>358</v>
      </c>
      <c r="K61">
        <v>3.333954181</v>
      </c>
    </row>
    <row r="62" spans="1:11">
      <c r="A62" t="s">
        <v>3873</v>
      </c>
      <c r="B62" t="s">
        <v>3874</v>
      </c>
      <c r="C62" t="s">
        <v>3875</v>
      </c>
      <c r="D62" t="s">
        <v>3876</v>
      </c>
      <c r="E62" t="s">
        <v>3944</v>
      </c>
      <c r="F62" t="s">
        <v>438</v>
      </c>
      <c r="G62" t="s">
        <v>3880</v>
      </c>
      <c r="H62" s="66">
        <v>111</v>
      </c>
      <c r="I62" s="66">
        <v>107</v>
      </c>
      <c r="J62">
        <v>170</v>
      </c>
      <c r="K62">
        <v>1.5831626</v>
      </c>
    </row>
    <row r="63" spans="1:11">
      <c r="A63" t="s">
        <v>3873</v>
      </c>
      <c r="B63" t="s">
        <v>3874</v>
      </c>
      <c r="C63" t="s">
        <v>3875</v>
      </c>
      <c r="D63" t="s">
        <v>3876</v>
      </c>
      <c r="E63" t="s">
        <v>3945</v>
      </c>
      <c r="F63" t="s">
        <v>301</v>
      </c>
      <c r="G63" t="s">
        <v>3878</v>
      </c>
      <c r="H63" s="66">
        <v>110</v>
      </c>
      <c r="I63" s="66">
        <v>128</v>
      </c>
      <c r="J63">
        <v>578</v>
      </c>
      <c r="K63">
        <v>4.533333333</v>
      </c>
    </row>
    <row r="64" spans="1:11">
      <c r="A64" t="s">
        <v>3873</v>
      </c>
      <c r="B64" t="s">
        <v>3874</v>
      </c>
      <c r="C64" t="s">
        <v>3875</v>
      </c>
      <c r="D64" t="s">
        <v>3876</v>
      </c>
      <c r="E64" t="s">
        <v>3946</v>
      </c>
      <c r="F64" t="s">
        <v>308</v>
      </c>
      <c r="G64" t="s">
        <v>3880</v>
      </c>
      <c r="H64" s="66">
        <v>107</v>
      </c>
      <c r="I64" s="66">
        <v>54</v>
      </c>
      <c r="J64">
        <v>690</v>
      </c>
      <c r="K64">
        <v>12.85155522</v>
      </c>
    </row>
    <row r="65" spans="1:11">
      <c r="A65" t="s">
        <v>3873</v>
      </c>
      <c r="B65" t="s">
        <v>3874</v>
      </c>
      <c r="C65" t="s">
        <v>3875</v>
      </c>
      <c r="D65" t="s">
        <v>3876</v>
      </c>
      <c r="E65" t="s">
        <v>3947</v>
      </c>
      <c r="F65" t="s">
        <v>403</v>
      </c>
      <c r="G65" t="s">
        <v>3878</v>
      </c>
      <c r="H65" s="66">
        <v>107</v>
      </c>
      <c r="I65" s="66">
        <v>107</v>
      </c>
      <c r="J65">
        <v>213</v>
      </c>
      <c r="K65">
        <v>1.983609611</v>
      </c>
    </row>
    <row r="66" spans="1:11">
      <c r="A66" t="s">
        <v>3873</v>
      </c>
      <c r="B66" t="s">
        <v>3874</v>
      </c>
      <c r="C66" t="s">
        <v>3875</v>
      </c>
      <c r="D66" t="s">
        <v>3876</v>
      </c>
      <c r="E66" t="s">
        <v>3948</v>
      </c>
      <c r="F66" t="s">
        <v>594</v>
      </c>
      <c r="G66" t="s">
        <v>3880</v>
      </c>
      <c r="H66" s="66">
        <v>107</v>
      </c>
      <c r="I66" s="66">
        <v>107</v>
      </c>
      <c r="J66">
        <v>283</v>
      </c>
      <c r="K66">
        <v>2.635500093</v>
      </c>
    </row>
    <row r="67" spans="1:11">
      <c r="A67" t="s">
        <v>3873</v>
      </c>
      <c r="B67" t="s">
        <v>3874</v>
      </c>
      <c r="C67" t="s">
        <v>3875</v>
      </c>
      <c r="D67" t="s">
        <v>3876</v>
      </c>
      <c r="E67" t="s">
        <v>3949</v>
      </c>
      <c r="F67" t="s">
        <v>435</v>
      </c>
      <c r="G67" t="s">
        <v>3888</v>
      </c>
      <c r="H67" s="66">
        <v>105</v>
      </c>
      <c r="I67" s="66">
        <v>113</v>
      </c>
      <c r="J67">
        <v>413</v>
      </c>
      <c r="K67">
        <v>3.658104517</v>
      </c>
    </row>
    <row r="68" spans="1:11">
      <c r="A68" t="s">
        <v>3873</v>
      </c>
      <c r="B68" t="s">
        <v>3874</v>
      </c>
      <c r="C68" t="s">
        <v>3875</v>
      </c>
      <c r="D68" t="s">
        <v>3876</v>
      </c>
      <c r="E68" t="s">
        <v>3950</v>
      </c>
      <c r="F68" t="s">
        <v>330</v>
      </c>
      <c r="G68" t="s">
        <v>3878</v>
      </c>
      <c r="H68" s="66">
        <v>102</v>
      </c>
      <c r="I68" s="66">
        <v>103</v>
      </c>
      <c r="J68">
        <v>1008</v>
      </c>
      <c r="K68">
        <v>9.787357996</v>
      </c>
    </row>
    <row r="69" spans="1:11">
      <c r="A69" t="s">
        <v>3873</v>
      </c>
      <c r="B69" t="s">
        <v>3874</v>
      </c>
      <c r="C69" t="s">
        <v>3875</v>
      </c>
      <c r="D69" t="s">
        <v>3876</v>
      </c>
      <c r="E69" t="s">
        <v>3951</v>
      </c>
      <c r="F69" t="s">
        <v>549</v>
      </c>
      <c r="G69" t="s">
        <v>3880</v>
      </c>
      <c r="H69" s="66">
        <v>101</v>
      </c>
      <c r="I69" s="66">
        <v>91</v>
      </c>
      <c r="J69">
        <v>477</v>
      </c>
      <c r="K69">
        <v>5.256198347</v>
      </c>
    </row>
    <row r="70" spans="1:11">
      <c r="A70" t="s">
        <v>3873</v>
      </c>
      <c r="B70" t="s">
        <v>3874</v>
      </c>
      <c r="C70" t="s">
        <v>3875</v>
      </c>
      <c r="D70" t="s">
        <v>3876</v>
      </c>
      <c r="E70" t="s">
        <v>3952</v>
      </c>
      <c r="F70" t="s">
        <v>119</v>
      </c>
      <c r="G70" t="s">
        <v>3878</v>
      </c>
      <c r="H70" s="66">
        <v>94</v>
      </c>
      <c r="I70" s="66">
        <v>94</v>
      </c>
      <c r="J70">
        <v>293</v>
      </c>
      <c r="K70">
        <v>3.118348233</v>
      </c>
    </row>
    <row r="71" spans="1:11">
      <c r="A71" t="s">
        <v>3873</v>
      </c>
      <c r="B71" t="s">
        <v>3874</v>
      </c>
      <c r="C71" t="s">
        <v>3875</v>
      </c>
      <c r="D71" t="s">
        <v>3876</v>
      </c>
      <c r="E71" t="s">
        <v>3953</v>
      </c>
      <c r="F71" t="s">
        <v>840</v>
      </c>
      <c r="G71" t="s">
        <v>3888</v>
      </c>
      <c r="H71" s="66">
        <v>93</v>
      </c>
      <c r="I71" s="66">
        <v>87</v>
      </c>
      <c r="J71">
        <v>238</v>
      </c>
      <c r="K71">
        <v>2.725294859</v>
      </c>
    </row>
    <row r="72" spans="1:11">
      <c r="A72" t="s">
        <v>3873</v>
      </c>
      <c r="B72" t="s">
        <v>3874</v>
      </c>
      <c r="C72" t="s">
        <v>3875</v>
      </c>
      <c r="D72" t="s">
        <v>3876</v>
      </c>
      <c r="E72" t="s">
        <v>3954</v>
      </c>
      <c r="F72" t="s">
        <v>458</v>
      </c>
      <c r="G72" t="s">
        <v>3878</v>
      </c>
      <c r="H72" s="66">
        <v>91</v>
      </c>
      <c r="I72" s="66">
        <v>91</v>
      </c>
      <c r="J72">
        <v>218</v>
      </c>
      <c r="K72">
        <v>2.388255916</v>
      </c>
    </row>
    <row r="73" spans="1:11">
      <c r="A73" t="s">
        <v>3873</v>
      </c>
      <c r="B73" t="s">
        <v>3874</v>
      </c>
      <c r="C73" t="s">
        <v>3875</v>
      </c>
      <c r="D73" t="s">
        <v>3876</v>
      </c>
      <c r="E73" t="s">
        <v>3955</v>
      </c>
      <c r="F73" t="s">
        <v>407</v>
      </c>
      <c r="G73" t="s">
        <v>3888</v>
      </c>
      <c r="H73" s="66">
        <v>89</v>
      </c>
      <c r="I73" s="66">
        <v>56</v>
      </c>
      <c r="J73">
        <v>71</v>
      </c>
      <c r="K73">
        <v>1.265822785</v>
      </c>
    </row>
    <row r="74" spans="1:11">
      <c r="A74" t="s">
        <v>3873</v>
      </c>
      <c r="B74" t="s">
        <v>3874</v>
      </c>
      <c r="C74" t="s">
        <v>3875</v>
      </c>
      <c r="D74" t="s">
        <v>3876</v>
      </c>
      <c r="E74" t="s">
        <v>3956</v>
      </c>
      <c r="F74" t="s">
        <v>557</v>
      </c>
      <c r="G74" t="s">
        <v>3880</v>
      </c>
      <c r="H74" s="66">
        <v>89</v>
      </c>
      <c r="I74" s="66">
        <v>71</v>
      </c>
      <c r="J74">
        <v>538</v>
      </c>
      <c r="K74">
        <v>7.594579334</v>
      </c>
    </row>
    <row r="75" spans="1:11">
      <c r="A75" t="s">
        <v>3873</v>
      </c>
      <c r="B75" t="s">
        <v>3874</v>
      </c>
      <c r="C75" t="s">
        <v>3875</v>
      </c>
      <c r="D75" t="s">
        <v>3876</v>
      </c>
      <c r="E75" t="s">
        <v>3957</v>
      </c>
      <c r="F75" t="s">
        <v>729</v>
      </c>
      <c r="G75" t="s">
        <v>3878</v>
      </c>
      <c r="H75" s="66">
        <v>87</v>
      </c>
      <c r="I75" s="66">
        <v>87</v>
      </c>
      <c r="J75">
        <v>140</v>
      </c>
      <c r="K75">
        <v>1.600182878</v>
      </c>
    </row>
    <row r="76" spans="1:11">
      <c r="A76" t="s">
        <v>3873</v>
      </c>
      <c r="B76" t="s">
        <v>3874</v>
      </c>
      <c r="C76" t="s">
        <v>3875</v>
      </c>
      <c r="D76" t="s">
        <v>3876</v>
      </c>
      <c r="E76" t="s">
        <v>3958</v>
      </c>
      <c r="F76" t="s">
        <v>591</v>
      </c>
      <c r="G76" t="s">
        <v>3888</v>
      </c>
      <c r="H76" s="66">
        <v>86</v>
      </c>
      <c r="I76" s="66">
        <v>76</v>
      </c>
      <c r="J76">
        <v>162</v>
      </c>
      <c r="K76">
        <v>2.145695364</v>
      </c>
    </row>
    <row r="77" spans="1:11">
      <c r="A77" t="s">
        <v>3873</v>
      </c>
      <c r="B77" t="s">
        <v>3874</v>
      </c>
      <c r="C77" t="s">
        <v>3875</v>
      </c>
      <c r="D77" t="s">
        <v>3876</v>
      </c>
      <c r="E77" t="s">
        <v>3959</v>
      </c>
      <c r="F77" t="s">
        <v>923</v>
      </c>
      <c r="G77" t="s">
        <v>3888</v>
      </c>
      <c r="H77" s="66">
        <v>86</v>
      </c>
      <c r="I77" s="66">
        <v>70</v>
      </c>
      <c r="J77">
        <v>146</v>
      </c>
      <c r="K77">
        <v>2.081847997</v>
      </c>
    </row>
    <row r="78" spans="1:11">
      <c r="A78" t="s">
        <v>3873</v>
      </c>
      <c r="B78" t="s">
        <v>3874</v>
      </c>
      <c r="C78" t="s">
        <v>3875</v>
      </c>
      <c r="D78" t="s">
        <v>3876</v>
      </c>
      <c r="E78" t="s">
        <v>3960</v>
      </c>
      <c r="F78" t="s">
        <v>492</v>
      </c>
      <c r="G78" t="s">
        <v>3878</v>
      </c>
      <c r="H78" s="66">
        <v>86</v>
      </c>
      <c r="I78" s="66">
        <v>87</v>
      </c>
      <c r="J78">
        <v>353</v>
      </c>
      <c r="K78">
        <v>4.0752713</v>
      </c>
    </row>
    <row r="79" spans="1:11">
      <c r="A79" t="s">
        <v>3873</v>
      </c>
      <c r="B79" t="s">
        <v>3874</v>
      </c>
      <c r="C79" t="s">
        <v>3875</v>
      </c>
      <c r="D79" t="s">
        <v>3876</v>
      </c>
      <c r="E79" t="s">
        <v>3961</v>
      </c>
      <c r="F79" t="s">
        <v>3962</v>
      </c>
      <c r="G79" t="s">
        <v>3878</v>
      </c>
      <c r="H79" s="66">
        <v>85</v>
      </c>
      <c r="I79" s="66">
        <v>34</v>
      </c>
      <c r="J79">
        <v>77</v>
      </c>
      <c r="K79">
        <v>2.238372093</v>
      </c>
    </row>
    <row r="80" spans="1:11">
      <c r="A80" t="s">
        <v>3873</v>
      </c>
      <c r="B80" t="s">
        <v>3874</v>
      </c>
      <c r="C80" t="s">
        <v>3875</v>
      </c>
      <c r="D80" t="s">
        <v>3876</v>
      </c>
      <c r="E80" t="s">
        <v>3963</v>
      </c>
      <c r="F80" t="s">
        <v>825</v>
      </c>
      <c r="G80" t="s">
        <v>3888</v>
      </c>
      <c r="H80" s="66">
        <v>85</v>
      </c>
      <c r="I80" s="66">
        <v>78</v>
      </c>
      <c r="J80">
        <v>206</v>
      </c>
      <c r="K80">
        <v>2.631915165</v>
      </c>
    </row>
    <row r="81" spans="1:11">
      <c r="A81" t="s">
        <v>3873</v>
      </c>
      <c r="B81" t="s">
        <v>3874</v>
      </c>
      <c r="C81" t="s">
        <v>3875</v>
      </c>
      <c r="D81" t="s">
        <v>3876</v>
      </c>
      <c r="E81" t="s">
        <v>3964</v>
      </c>
      <c r="F81" t="s">
        <v>559</v>
      </c>
      <c r="G81" t="s">
        <v>3880</v>
      </c>
      <c r="H81" s="66">
        <v>85</v>
      </c>
      <c r="I81" s="66">
        <v>69</v>
      </c>
      <c r="J81">
        <v>250</v>
      </c>
      <c r="K81">
        <v>3.61219477</v>
      </c>
    </row>
    <row r="82" spans="1:11">
      <c r="A82" t="s">
        <v>3873</v>
      </c>
      <c r="B82" t="s">
        <v>3874</v>
      </c>
      <c r="C82" t="s">
        <v>3875</v>
      </c>
      <c r="D82" t="s">
        <v>3876</v>
      </c>
      <c r="E82" t="s">
        <v>3965</v>
      </c>
      <c r="F82" t="s">
        <v>746</v>
      </c>
      <c r="G82" t="s">
        <v>3880</v>
      </c>
      <c r="H82" s="66">
        <v>84</v>
      </c>
      <c r="I82" s="66">
        <v>84</v>
      </c>
      <c r="J82">
        <v>150</v>
      </c>
      <c r="K82">
        <v>1.788055787</v>
      </c>
    </row>
    <row r="83" spans="1:11">
      <c r="A83" t="s">
        <v>3873</v>
      </c>
      <c r="B83" t="s">
        <v>3874</v>
      </c>
      <c r="C83" t="s">
        <v>3875</v>
      </c>
      <c r="D83" t="s">
        <v>3876</v>
      </c>
      <c r="E83" t="s">
        <v>3966</v>
      </c>
      <c r="F83" t="s">
        <v>696</v>
      </c>
      <c r="G83" t="s">
        <v>3880</v>
      </c>
      <c r="H83" s="66">
        <v>84</v>
      </c>
      <c r="I83" s="66">
        <v>81</v>
      </c>
      <c r="J83">
        <v>75</v>
      </c>
      <c r="K83">
        <v>0.931214303</v>
      </c>
    </row>
    <row r="84" spans="1:11">
      <c r="A84" t="s">
        <v>3873</v>
      </c>
      <c r="B84" t="s">
        <v>3874</v>
      </c>
      <c r="C84" t="s">
        <v>3875</v>
      </c>
      <c r="D84" t="s">
        <v>3876</v>
      </c>
      <c r="E84" t="s">
        <v>3967</v>
      </c>
      <c r="F84" t="s">
        <v>472</v>
      </c>
      <c r="G84" t="s">
        <v>3888</v>
      </c>
      <c r="H84" s="66">
        <v>83</v>
      </c>
      <c r="I84" s="66">
        <v>63</v>
      </c>
      <c r="J84">
        <v>505</v>
      </c>
      <c r="K84">
        <v>8.063228485</v>
      </c>
    </row>
    <row r="85" spans="1:11">
      <c r="A85" t="s">
        <v>3873</v>
      </c>
      <c r="B85" t="s">
        <v>3874</v>
      </c>
      <c r="C85" t="s">
        <v>3875</v>
      </c>
      <c r="D85" t="s">
        <v>3876</v>
      </c>
      <c r="E85" t="s">
        <v>3968</v>
      </c>
      <c r="F85" t="s">
        <v>813</v>
      </c>
      <c r="G85" t="s">
        <v>3888</v>
      </c>
      <c r="H85" s="66">
        <v>83</v>
      </c>
      <c r="I85" s="66">
        <v>0</v>
      </c>
      <c r="J85">
        <v>136</v>
      </c>
      <c r="K85">
        <v>0</v>
      </c>
    </row>
    <row r="86" spans="1:11">
      <c r="A86" t="s">
        <v>3873</v>
      </c>
      <c r="B86" t="s">
        <v>3874</v>
      </c>
      <c r="C86" t="s">
        <v>3875</v>
      </c>
      <c r="D86" t="s">
        <v>3876</v>
      </c>
      <c r="E86" t="s">
        <v>3969</v>
      </c>
      <c r="F86" t="s">
        <v>884</v>
      </c>
      <c r="H86" s="66">
        <v>79</v>
      </c>
      <c r="I86" s="66">
        <v>0</v>
      </c>
      <c r="J86">
        <v>0</v>
      </c>
      <c r="K86">
        <v>0</v>
      </c>
    </row>
    <row r="87" spans="1:11">
      <c r="A87" t="s">
        <v>3873</v>
      </c>
      <c r="B87" t="s">
        <v>3874</v>
      </c>
      <c r="C87" t="s">
        <v>3875</v>
      </c>
      <c r="D87" t="s">
        <v>3876</v>
      </c>
      <c r="E87" t="s">
        <v>3970</v>
      </c>
      <c r="F87" t="s">
        <v>501</v>
      </c>
      <c r="G87" t="s">
        <v>3878</v>
      </c>
      <c r="H87" s="66">
        <v>76</v>
      </c>
      <c r="I87" s="66">
        <v>77</v>
      </c>
      <c r="J87">
        <v>680</v>
      </c>
      <c r="K87">
        <v>8.884243533</v>
      </c>
    </row>
    <row r="88" spans="1:11">
      <c r="A88" t="s">
        <v>3873</v>
      </c>
      <c r="B88" t="s">
        <v>3874</v>
      </c>
      <c r="C88" t="s">
        <v>3875</v>
      </c>
      <c r="D88" t="s">
        <v>3876</v>
      </c>
      <c r="E88" t="s">
        <v>3971</v>
      </c>
      <c r="F88" t="s">
        <v>893</v>
      </c>
      <c r="G88" t="s">
        <v>3888</v>
      </c>
      <c r="H88" s="66">
        <v>76</v>
      </c>
      <c r="I88" s="66">
        <v>70</v>
      </c>
      <c r="J88">
        <v>64</v>
      </c>
      <c r="K88">
        <v>0.92073083</v>
      </c>
    </row>
    <row r="89" spans="1:11">
      <c r="A89" t="s">
        <v>3873</v>
      </c>
      <c r="B89" t="s">
        <v>3874</v>
      </c>
      <c r="C89" t="s">
        <v>3875</v>
      </c>
      <c r="D89" t="s">
        <v>3876</v>
      </c>
      <c r="E89" t="s">
        <v>3972</v>
      </c>
      <c r="F89" t="s">
        <v>897</v>
      </c>
      <c r="G89" t="s">
        <v>3888</v>
      </c>
      <c r="H89" s="66">
        <v>72</v>
      </c>
      <c r="I89" s="66">
        <v>33</v>
      </c>
      <c r="J89">
        <v>259</v>
      </c>
      <c r="K89">
        <v>7.745215311</v>
      </c>
    </row>
    <row r="90" spans="1:11">
      <c r="A90" t="s">
        <v>3873</v>
      </c>
      <c r="B90" t="s">
        <v>3874</v>
      </c>
      <c r="C90" t="s">
        <v>3875</v>
      </c>
      <c r="D90" t="s">
        <v>3876</v>
      </c>
      <c r="E90" t="s">
        <v>3973</v>
      </c>
      <c r="F90" t="s">
        <v>279</v>
      </c>
      <c r="G90" t="s">
        <v>3880</v>
      </c>
      <c r="H90" s="66">
        <v>72</v>
      </c>
      <c r="I90" s="66">
        <v>72</v>
      </c>
      <c r="J90">
        <v>131</v>
      </c>
      <c r="K90">
        <v>1.812145525</v>
      </c>
    </row>
    <row r="91" spans="1:11">
      <c r="A91" t="s">
        <v>3873</v>
      </c>
      <c r="B91" t="s">
        <v>3874</v>
      </c>
      <c r="C91" t="s">
        <v>3875</v>
      </c>
      <c r="D91" t="s">
        <v>3876</v>
      </c>
      <c r="E91" t="s">
        <v>3974</v>
      </c>
      <c r="F91" t="s">
        <v>702</v>
      </c>
      <c r="G91" t="s">
        <v>3888</v>
      </c>
      <c r="H91" s="66">
        <v>72</v>
      </c>
      <c r="I91" s="66">
        <v>80</v>
      </c>
      <c r="J91">
        <v>179</v>
      </c>
      <c r="K91">
        <v>2.247332078</v>
      </c>
    </row>
    <row r="92" spans="1:11">
      <c r="A92" t="s">
        <v>3873</v>
      </c>
      <c r="B92" t="s">
        <v>3874</v>
      </c>
      <c r="C92" t="s">
        <v>3875</v>
      </c>
      <c r="D92" t="s">
        <v>3876</v>
      </c>
      <c r="E92" t="s">
        <v>3975</v>
      </c>
      <c r="F92" t="s">
        <v>451</v>
      </c>
      <c r="G92" t="s">
        <v>3888</v>
      </c>
      <c r="H92" s="66">
        <v>70</v>
      </c>
      <c r="I92" s="66">
        <v>70</v>
      </c>
      <c r="J92">
        <v>165</v>
      </c>
      <c r="K92">
        <v>2.341421882</v>
      </c>
    </row>
    <row r="93" spans="1:11">
      <c r="A93" t="s">
        <v>3873</v>
      </c>
      <c r="B93" t="s">
        <v>3874</v>
      </c>
      <c r="C93" t="s">
        <v>3875</v>
      </c>
      <c r="D93" t="s">
        <v>3876</v>
      </c>
      <c r="E93" t="s">
        <v>3976</v>
      </c>
      <c r="F93" t="s">
        <v>569</v>
      </c>
      <c r="G93" t="s">
        <v>3880</v>
      </c>
      <c r="H93" s="66">
        <v>67</v>
      </c>
      <c r="I93" s="66">
        <v>67</v>
      </c>
      <c r="J93">
        <v>320</v>
      </c>
      <c r="K93">
        <v>4.768290866</v>
      </c>
    </row>
    <row r="94" spans="1:11">
      <c r="A94" t="s">
        <v>3873</v>
      </c>
      <c r="B94" t="s">
        <v>3874</v>
      </c>
      <c r="C94" t="s">
        <v>3875</v>
      </c>
      <c r="D94" t="s">
        <v>3876</v>
      </c>
      <c r="E94" t="s">
        <v>3977</v>
      </c>
      <c r="F94" t="s">
        <v>682</v>
      </c>
      <c r="H94" s="66">
        <v>67</v>
      </c>
      <c r="I94" s="66">
        <v>0</v>
      </c>
      <c r="J94">
        <v>0</v>
      </c>
      <c r="K94">
        <v>0</v>
      </c>
    </row>
    <row r="95" spans="1:11">
      <c r="A95" t="s">
        <v>3873</v>
      </c>
      <c r="B95" t="s">
        <v>3874</v>
      </c>
      <c r="C95" t="s">
        <v>3875</v>
      </c>
      <c r="D95" t="s">
        <v>3876</v>
      </c>
      <c r="E95" t="s">
        <v>3978</v>
      </c>
      <c r="F95" t="s">
        <v>642</v>
      </c>
      <c r="G95" t="s">
        <v>3888</v>
      </c>
      <c r="H95" s="66">
        <v>63</v>
      </c>
      <c r="I95" s="66">
        <v>70</v>
      </c>
      <c r="J95">
        <v>111</v>
      </c>
      <c r="K95">
        <v>1.587074635</v>
      </c>
    </row>
    <row r="96" spans="1:11">
      <c r="A96" t="s">
        <v>3873</v>
      </c>
      <c r="B96" t="s">
        <v>3874</v>
      </c>
      <c r="C96" t="s">
        <v>3875</v>
      </c>
      <c r="D96" t="s">
        <v>3876</v>
      </c>
      <c r="E96" t="s">
        <v>3979</v>
      </c>
      <c r="F96" t="s">
        <v>181</v>
      </c>
      <c r="G96" t="s">
        <v>3888</v>
      </c>
      <c r="H96" s="66">
        <v>60</v>
      </c>
      <c r="I96" s="66">
        <v>57</v>
      </c>
      <c r="J96">
        <v>193</v>
      </c>
      <c r="K96">
        <v>3.404480508</v>
      </c>
    </row>
    <row r="97" spans="1:11">
      <c r="A97" t="s">
        <v>3873</v>
      </c>
      <c r="B97" t="s">
        <v>3874</v>
      </c>
      <c r="C97" t="s">
        <v>3875</v>
      </c>
      <c r="D97" t="s">
        <v>3876</v>
      </c>
      <c r="E97" t="s">
        <v>3980</v>
      </c>
      <c r="F97" t="s">
        <v>658</v>
      </c>
      <c r="G97" t="s">
        <v>3888</v>
      </c>
      <c r="H97" s="66">
        <v>60</v>
      </c>
      <c r="I97" s="66">
        <v>40</v>
      </c>
      <c r="J97">
        <v>245</v>
      </c>
      <c r="K97">
        <v>6.129597198</v>
      </c>
    </row>
    <row r="98" spans="1:11">
      <c r="A98" t="s">
        <v>3873</v>
      </c>
      <c r="B98" t="s">
        <v>3874</v>
      </c>
      <c r="C98" t="s">
        <v>3875</v>
      </c>
      <c r="D98" t="s">
        <v>3876</v>
      </c>
      <c r="E98" t="s">
        <v>3981</v>
      </c>
      <c r="F98" t="s">
        <v>364</v>
      </c>
      <c r="G98" t="s">
        <v>3880</v>
      </c>
      <c r="H98" s="66">
        <v>59</v>
      </c>
      <c r="I98" s="66">
        <v>46</v>
      </c>
      <c r="J98">
        <v>197</v>
      </c>
      <c r="K98">
        <v>4.295682512</v>
      </c>
    </row>
    <row r="99" spans="1:11">
      <c r="A99" t="s">
        <v>3873</v>
      </c>
      <c r="B99" t="s">
        <v>3874</v>
      </c>
      <c r="C99" t="s">
        <v>3875</v>
      </c>
      <c r="D99" t="s">
        <v>3876</v>
      </c>
      <c r="E99" t="s">
        <v>3982</v>
      </c>
      <c r="F99" t="s">
        <v>740</v>
      </c>
      <c r="G99" t="s">
        <v>3888</v>
      </c>
      <c r="H99" s="66">
        <v>57</v>
      </c>
      <c r="I99" s="66">
        <v>60</v>
      </c>
      <c r="J99">
        <v>36</v>
      </c>
      <c r="K99">
        <v>0.603925516</v>
      </c>
    </row>
    <row r="100" spans="1:11">
      <c r="A100" t="s">
        <v>3873</v>
      </c>
      <c r="B100" t="s">
        <v>3874</v>
      </c>
      <c r="C100" t="s">
        <v>3875</v>
      </c>
      <c r="D100" t="s">
        <v>3876</v>
      </c>
      <c r="E100" t="s">
        <v>3983</v>
      </c>
      <c r="F100" t="s">
        <v>546</v>
      </c>
      <c r="G100" t="s">
        <v>3878</v>
      </c>
      <c r="H100" s="66">
        <v>56</v>
      </c>
      <c r="I100" s="66">
        <v>56</v>
      </c>
      <c r="J100">
        <v>176</v>
      </c>
      <c r="K100">
        <v>3.121674353</v>
      </c>
    </row>
    <row r="101" spans="1:11">
      <c r="A101" t="s">
        <v>3873</v>
      </c>
      <c r="B101" t="s">
        <v>3874</v>
      </c>
      <c r="C101" t="s">
        <v>3875</v>
      </c>
      <c r="D101" t="s">
        <v>3876</v>
      </c>
      <c r="E101" t="s">
        <v>3984</v>
      </c>
      <c r="F101" t="s">
        <v>228</v>
      </c>
      <c r="G101" t="s">
        <v>3880</v>
      </c>
      <c r="H101" s="66">
        <v>56</v>
      </c>
      <c r="I101" s="66">
        <v>54</v>
      </c>
      <c r="J101">
        <v>154</v>
      </c>
      <c r="K101">
        <v>2.868318123</v>
      </c>
    </row>
    <row r="102" spans="1:11">
      <c r="A102" t="s">
        <v>3873</v>
      </c>
      <c r="B102" t="s">
        <v>3874</v>
      </c>
      <c r="C102" t="s">
        <v>3875</v>
      </c>
      <c r="D102" t="s">
        <v>3876</v>
      </c>
      <c r="E102" t="s">
        <v>3985</v>
      </c>
      <c r="F102" t="s">
        <v>752</v>
      </c>
      <c r="G102" t="s">
        <v>3878</v>
      </c>
      <c r="H102" s="66">
        <v>55</v>
      </c>
      <c r="I102" s="66">
        <v>44</v>
      </c>
      <c r="J102">
        <v>77</v>
      </c>
      <c r="K102">
        <v>1.738934056</v>
      </c>
    </row>
    <row r="103" spans="1:11">
      <c r="A103" t="s">
        <v>3873</v>
      </c>
      <c r="B103" t="s">
        <v>3874</v>
      </c>
      <c r="C103" t="s">
        <v>3875</v>
      </c>
      <c r="D103" t="s">
        <v>3876</v>
      </c>
      <c r="E103" t="s">
        <v>3986</v>
      </c>
      <c r="F103" t="s">
        <v>337</v>
      </c>
      <c r="G103" t="s">
        <v>3878</v>
      </c>
      <c r="H103" s="66">
        <v>54</v>
      </c>
      <c r="I103" s="66">
        <v>54</v>
      </c>
      <c r="J103">
        <v>249</v>
      </c>
      <c r="K103">
        <v>4.637735146</v>
      </c>
    </row>
    <row r="104" spans="1:11">
      <c r="A104" t="s">
        <v>3873</v>
      </c>
      <c r="B104" t="s">
        <v>3874</v>
      </c>
      <c r="C104" t="s">
        <v>3875</v>
      </c>
      <c r="D104" t="s">
        <v>3876</v>
      </c>
      <c r="E104" t="s">
        <v>3987</v>
      </c>
      <c r="F104" t="s">
        <v>806</v>
      </c>
      <c r="G104" t="s">
        <v>3888</v>
      </c>
      <c r="H104" s="66">
        <v>54</v>
      </c>
      <c r="I104" s="66">
        <v>54</v>
      </c>
      <c r="J104">
        <v>67</v>
      </c>
      <c r="K104">
        <v>1.247904638</v>
      </c>
    </row>
    <row r="105" spans="1:11">
      <c r="A105" t="s">
        <v>3873</v>
      </c>
      <c r="B105" t="s">
        <v>3874</v>
      </c>
      <c r="C105" t="s">
        <v>3875</v>
      </c>
      <c r="D105" t="s">
        <v>3876</v>
      </c>
      <c r="E105" t="s">
        <v>3988</v>
      </c>
      <c r="F105" t="s">
        <v>927</v>
      </c>
      <c r="G105" t="s">
        <v>3888</v>
      </c>
      <c r="H105" s="66">
        <v>54</v>
      </c>
      <c r="I105" s="66">
        <v>54</v>
      </c>
      <c r="J105">
        <v>61</v>
      </c>
      <c r="K105">
        <v>1.136151984</v>
      </c>
    </row>
    <row r="106" spans="1:11">
      <c r="A106" t="s">
        <v>3873</v>
      </c>
      <c r="B106" t="s">
        <v>3874</v>
      </c>
      <c r="C106" t="s">
        <v>3875</v>
      </c>
      <c r="D106" t="s">
        <v>3876</v>
      </c>
      <c r="E106" t="s">
        <v>3969</v>
      </c>
      <c r="F106" t="s">
        <v>884</v>
      </c>
      <c r="G106" t="s">
        <v>3888</v>
      </c>
      <c r="H106" s="66">
        <v>53</v>
      </c>
      <c r="I106" s="66">
        <v>54</v>
      </c>
      <c r="J106">
        <v>232</v>
      </c>
      <c r="K106">
        <v>4.321102626</v>
      </c>
    </row>
    <row r="107" spans="1:11">
      <c r="A107" t="s">
        <v>3873</v>
      </c>
      <c r="B107" t="s">
        <v>3874</v>
      </c>
      <c r="C107" t="s">
        <v>3875</v>
      </c>
      <c r="D107" t="s">
        <v>3876</v>
      </c>
      <c r="E107" t="s">
        <v>3989</v>
      </c>
      <c r="F107" t="s">
        <v>762</v>
      </c>
      <c r="G107" t="s">
        <v>3888</v>
      </c>
      <c r="H107" s="66">
        <v>53</v>
      </c>
      <c r="I107" s="66">
        <v>60</v>
      </c>
      <c r="J107">
        <v>84</v>
      </c>
      <c r="K107">
        <v>1.390728477</v>
      </c>
    </row>
    <row r="108" spans="1:11">
      <c r="A108" t="s">
        <v>3873</v>
      </c>
      <c r="B108" t="s">
        <v>3874</v>
      </c>
      <c r="C108" t="s">
        <v>3875</v>
      </c>
      <c r="D108" t="s">
        <v>3876</v>
      </c>
      <c r="E108" t="s">
        <v>3990</v>
      </c>
      <c r="F108" t="s">
        <v>83</v>
      </c>
      <c r="G108" t="s">
        <v>3880</v>
      </c>
      <c r="H108" s="66">
        <v>51</v>
      </c>
      <c r="I108" s="66">
        <v>54</v>
      </c>
      <c r="J108">
        <v>425</v>
      </c>
      <c r="K108">
        <v>7.825446511</v>
      </c>
    </row>
    <row r="109" spans="1:11">
      <c r="A109" t="s">
        <v>3873</v>
      </c>
      <c r="B109" t="s">
        <v>3874</v>
      </c>
      <c r="C109" t="s">
        <v>3875</v>
      </c>
      <c r="D109" t="s">
        <v>3876</v>
      </c>
      <c r="E109" t="s">
        <v>3991</v>
      </c>
      <c r="F109" t="s">
        <v>478</v>
      </c>
      <c r="G109" t="s">
        <v>3878</v>
      </c>
      <c r="H109" s="66">
        <v>50</v>
      </c>
      <c r="I109" s="66">
        <v>50</v>
      </c>
      <c r="J109">
        <v>58</v>
      </c>
      <c r="K109">
        <v>1.152165276</v>
      </c>
    </row>
    <row r="110" spans="1:11">
      <c r="A110" t="s">
        <v>3873</v>
      </c>
      <c r="B110" t="s">
        <v>3874</v>
      </c>
      <c r="C110" t="s">
        <v>3875</v>
      </c>
      <c r="D110" t="s">
        <v>3876</v>
      </c>
      <c r="E110" t="s">
        <v>3992</v>
      </c>
      <c r="F110" t="s">
        <v>448</v>
      </c>
      <c r="G110" t="s">
        <v>3888</v>
      </c>
      <c r="H110" s="66">
        <v>50</v>
      </c>
      <c r="I110" s="66">
        <v>48</v>
      </c>
      <c r="J110">
        <v>162</v>
      </c>
      <c r="K110">
        <v>3.383458647</v>
      </c>
    </row>
    <row r="111" spans="1:11">
      <c r="A111" t="s">
        <v>3873</v>
      </c>
      <c r="B111" t="s">
        <v>3874</v>
      </c>
      <c r="C111" t="s">
        <v>3875</v>
      </c>
      <c r="D111" t="s">
        <v>3876</v>
      </c>
      <c r="E111" t="s">
        <v>3993</v>
      </c>
      <c r="F111" t="s">
        <v>535</v>
      </c>
      <c r="G111" t="s">
        <v>3888</v>
      </c>
      <c r="H111" s="66">
        <v>49</v>
      </c>
      <c r="I111" s="66">
        <v>49</v>
      </c>
      <c r="J111">
        <v>66</v>
      </c>
      <c r="K111">
        <v>1.336302895</v>
      </c>
    </row>
    <row r="112" spans="1:11">
      <c r="A112" t="s">
        <v>3873</v>
      </c>
      <c r="B112" t="s">
        <v>3874</v>
      </c>
      <c r="C112" t="s">
        <v>3875</v>
      </c>
      <c r="D112" t="s">
        <v>3876</v>
      </c>
      <c r="E112" t="s">
        <v>3994</v>
      </c>
      <c r="F112" t="s">
        <v>758</v>
      </c>
      <c r="G112" t="s">
        <v>3888</v>
      </c>
      <c r="H112" s="66">
        <v>44</v>
      </c>
      <c r="I112" s="66">
        <v>42</v>
      </c>
      <c r="J112">
        <v>400</v>
      </c>
      <c r="K112">
        <v>9.425070688</v>
      </c>
    </row>
    <row r="113" spans="1:11">
      <c r="A113" t="s">
        <v>3873</v>
      </c>
      <c r="B113" t="s">
        <v>3874</v>
      </c>
      <c r="C113" t="s">
        <v>3875</v>
      </c>
      <c r="D113" t="s">
        <v>3876</v>
      </c>
      <c r="E113" t="s">
        <v>3995</v>
      </c>
      <c r="F113" t="s">
        <v>737</v>
      </c>
      <c r="G113" t="s">
        <v>3888</v>
      </c>
      <c r="H113" s="66">
        <v>43</v>
      </c>
      <c r="I113" s="66">
        <v>44</v>
      </c>
      <c r="J113">
        <v>75</v>
      </c>
      <c r="K113">
        <v>1.719394773</v>
      </c>
    </row>
    <row r="114" spans="1:11">
      <c r="A114" t="s">
        <v>3873</v>
      </c>
      <c r="B114" t="s">
        <v>3874</v>
      </c>
      <c r="C114" t="s">
        <v>3875</v>
      </c>
      <c r="D114" t="s">
        <v>3876</v>
      </c>
      <c r="E114" t="s">
        <v>3996</v>
      </c>
      <c r="F114" t="s">
        <v>538</v>
      </c>
      <c r="G114" t="s">
        <v>3878</v>
      </c>
      <c r="H114" s="66">
        <v>42</v>
      </c>
      <c r="I114" s="66">
        <v>28</v>
      </c>
      <c r="J114">
        <v>89</v>
      </c>
      <c r="K114">
        <v>3.123903124</v>
      </c>
    </row>
    <row r="115" spans="1:11">
      <c r="A115" t="s">
        <v>3873</v>
      </c>
      <c r="B115" t="s">
        <v>3874</v>
      </c>
      <c r="C115" t="s">
        <v>3875</v>
      </c>
      <c r="D115" t="s">
        <v>3876</v>
      </c>
      <c r="E115" t="s">
        <v>3997</v>
      </c>
      <c r="F115" t="s">
        <v>699</v>
      </c>
      <c r="G115" t="s">
        <v>3880</v>
      </c>
      <c r="H115" s="66">
        <v>42</v>
      </c>
      <c r="I115" s="66">
        <v>39</v>
      </c>
      <c r="J115">
        <v>194</v>
      </c>
      <c r="K115">
        <v>4.959100204</v>
      </c>
    </row>
    <row r="116" spans="1:11">
      <c r="A116" t="s">
        <v>3873</v>
      </c>
      <c r="B116" t="s">
        <v>3874</v>
      </c>
      <c r="C116" t="s">
        <v>3875</v>
      </c>
      <c r="D116" t="s">
        <v>3876</v>
      </c>
      <c r="E116" t="s">
        <v>3998</v>
      </c>
      <c r="F116" t="s">
        <v>735</v>
      </c>
      <c r="G116" t="s">
        <v>3880</v>
      </c>
      <c r="H116" s="66">
        <v>42</v>
      </c>
      <c r="I116" s="66">
        <v>42</v>
      </c>
      <c r="J116">
        <v>92</v>
      </c>
      <c r="K116">
        <v>2.175969726</v>
      </c>
    </row>
    <row r="117" spans="1:11">
      <c r="A117" t="s">
        <v>3873</v>
      </c>
      <c r="B117" t="s">
        <v>3874</v>
      </c>
      <c r="C117" t="s">
        <v>3875</v>
      </c>
      <c r="D117" t="s">
        <v>3876</v>
      </c>
      <c r="E117" t="s">
        <v>3999</v>
      </c>
      <c r="F117" t="s">
        <v>711</v>
      </c>
      <c r="G117" t="s">
        <v>3878</v>
      </c>
      <c r="H117" s="66">
        <v>42</v>
      </c>
      <c r="I117" s="66">
        <v>42</v>
      </c>
      <c r="J117">
        <v>159</v>
      </c>
      <c r="K117">
        <v>3.76064333</v>
      </c>
    </row>
    <row r="118" spans="1:11">
      <c r="A118" t="s">
        <v>3873</v>
      </c>
      <c r="B118" t="s">
        <v>3874</v>
      </c>
      <c r="C118" t="s">
        <v>3875</v>
      </c>
      <c r="D118" t="s">
        <v>3876</v>
      </c>
      <c r="E118" t="s">
        <v>4000</v>
      </c>
      <c r="F118" t="s">
        <v>793</v>
      </c>
      <c r="G118" t="s">
        <v>3888</v>
      </c>
      <c r="H118" s="66">
        <v>42</v>
      </c>
      <c r="I118" s="66">
        <v>33</v>
      </c>
      <c r="J118">
        <v>94</v>
      </c>
      <c r="K118">
        <v>2.888752305</v>
      </c>
    </row>
    <row r="119" spans="1:11">
      <c r="A119" t="s">
        <v>3873</v>
      </c>
      <c r="B119" t="s">
        <v>3874</v>
      </c>
      <c r="C119" t="s">
        <v>3875</v>
      </c>
      <c r="D119" t="s">
        <v>3876</v>
      </c>
      <c r="E119" t="s">
        <v>4001</v>
      </c>
      <c r="F119" t="s">
        <v>531</v>
      </c>
      <c r="G119" t="s">
        <v>3888</v>
      </c>
      <c r="H119" s="66">
        <v>42</v>
      </c>
      <c r="I119" s="66">
        <v>36</v>
      </c>
      <c r="J119">
        <v>257</v>
      </c>
      <c r="K119">
        <v>7.062379775</v>
      </c>
    </row>
    <row r="120" spans="1:11">
      <c r="A120" t="s">
        <v>3873</v>
      </c>
      <c r="B120" t="s">
        <v>3874</v>
      </c>
      <c r="C120" t="s">
        <v>3875</v>
      </c>
      <c r="D120" t="s">
        <v>3876</v>
      </c>
      <c r="E120" t="s">
        <v>4002</v>
      </c>
      <c r="F120" t="s">
        <v>276</v>
      </c>
      <c r="G120" t="s">
        <v>3878</v>
      </c>
      <c r="H120" s="66">
        <v>40</v>
      </c>
      <c r="I120" s="66">
        <v>40</v>
      </c>
      <c r="J120">
        <v>210</v>
      </c>
      <c r="K120">
        <v>5.214800099</v>
      </c>
    </row>
    <row r="121" spans="1:11">
      <c r="A121" t="s">
        <v>3873</v>
      </c>
      <c r="B121" t="s">
        <v>3874</v>
      </c>
      <c r="C121" t="s">
        <v>3875</v>
      </c>
      <c r="D121" t="s">
        <v>3876</v>
      </c>
      <c r="E121" t="s">
        <v>3977</v>
      </c>
      <c r="F121" t="s">
        <v>682</v>
      </c>
      <c r="G121" t="s">
        <v>3878</v>
      </c>
      <c r="H121" s="66">
        <v>40</v>
      </c>
      <c r="I121" s="66">
        <v>40</v>
      </c>
      <c r="J121">
        <v>105</v>
      </c>
      <c r="K121">
        <v>2.626970228</v>
      </c>
    </row>
    <row r="122" spans="1:11">
      <c r="A122" t="s">
        <v>3873</v>
      </c>
      <c r="B122" t="s">
        <v>3874</v>
      </c>
      <c r="C122" t="s">
        <v>3875</v>
      </c>
      <c r="D122" t="s">
        <v>3876</v>
      </c>
      <c r="E122" t="s">
        <v>3974</v>
      </c>
      <c r="F122" t="s">
        <v>702</v>
      </c>
      <c r="H122" s="66">
        <v>37</v>
      </c>
      <c r="I122" s="66">
        <v>41</v>
      </c>
      <c r="J122">
        <v>0</v>
      </c>
      <c r="K122">
        <v>0</v>
      </c>
    </row>
    <row r="123" spans="1:11">
      <c r="A123" t="s">
        <v>3873</v>
      </c>
      <c r="B123" t="s">
        <v>3874</v>
      </c>
      <c r="C123" t="s">
        <v>3875</v>
      </c>
      <c r="D123" t="s">
        <v>3876</v>
      </c>
      <c r="E123" t="s">
        <v>4003</v>
      </c>
      <c r="F123" t="s">
        <v>509</v>
      </c>
      <c r="G123" t="s">
        <v>3888</v>
      </c>
      <c r="H123" s="66">
        <v>36</v>
      </c>
      <c r="I123" s="66">
        <v>21</v>
      </c>
      <c r="J123">
        <v>45</v>
      </c>
      <c r="K123">
        <v>2.096924511</v>
      </c>
    </row>
    <row r="124" spans="1:11">
      <c r="A124" t="s">
        <v>3873</v>
      </c>
      <c r="B124" t="s">
        <v>3874</v>
      </c>
      <c r="C124" t="s">
        <v>3875</v>
      </c>
      <c r="D124" t="s">
        <v>3876</v>
      </c>
      <c r="E124" t="s">
        <v>4004</v>
      </c>
      <c r="F124" t="s">
        <v>633</v>
      </c>
      <c r="G124" t="s">
        <v>3888</v>
      </c>
      <c r="H124" s="66">
        <v>36</v>
      </c>
      <c r="I124" s="66">
        <v>35</v>
      </c>
      <c r="J124">
        <v>203</v>
      </c>
      <c r="K124">
        <v>5.78677309</v>
      </c>
    </row>
    <row r="125" spans="1:11">
      <c r="A125" t="s">
        <v>3873</v>
      </c>
      <c r="B125" t="s">
        <v>3874</v>
      </c>
      <c r="C125" t="s">
        <v>3875</v>
      </c>
      <c r="D125" t="s">
        <v>3876</v>
      </c>
      <c r="E125" t="s">
        <v>4005</v>
      </c>
      <c r="F125" t="s">
        <v>850</v>
      </c>
      <c r="G125" t="s">
        <v>3888</v>
      </c>
      <c r="H125" s="66">
        <v>34</v>
      </c>
      <c r="I125" s="66">
        <v>34</v>
      </c>
      <c r="J125">
        <v>86</v>
      </c>
      <c r="K125">
        <v>2.562574493</v>
      </c>
    </row>
    <row r="126" spans="1:11">
      <c r="A126" t="s">
        <v>3873</v>
      </c>
      <c r="B126" t="s">
        <v>3874</v>
      </c>
      <c r="C126" t="s">
        <v>3875</v>
      </c>
      <c r="D126" t="s">
        <v>3876</v>
      </c>
      <c r="E126" t="s">
        <v>4006</v>
      </c>
      <c r="F126" t="s">
        <v>455</v>
      </c>
      <c r="G126" t="s">
        <v>3878</v>
      </c>
      <c r="H126" s="66">
        <v>32</v>
      </c>
      <c r="I126" s="66">
        <v>32</v>
      </c>
      <c r="J126">
        <v>131</v>
      </c>
      <c r="K126">
        <v>4.137713203</v>
      </c>
    </row>
    <row r="127" spans="1:11">
      <c r="A127" t="s">
        <v>3873</v>
      </c>
      <c r="B127" t="s">
        <v>3874</v>
      </c>
      <c r="C127" t="s">
        <v>3875</v>
      </c>
      <c r="D127" t="s">
        <v>3876</v>
      </c>
      <c r="E127" t="s">
        <v>4007</v>
      </c>
      <c r="F127" t="s">
        <v>759</v>
      </c>
      <c r="G127" t="s">
        <v>3888</v>
      </c>
      <c r="H127" s="66">
        <v>27</v>
      </c>
      <c r="I127" s="66">
        <v>20</v>
      </c>
      <c r="J127">
        <v>227</v>
      </c>
      <c r="K127">
        <v>11.41851107</v>
      </c>
    </row>
    <row r="128" spans="1:11">
      <c r="A128" t="s">
        <v>3873</v>
      </c>
      <c r="B128" t="s">
        <v>3874</v>
      </c>
      <c r="C128" t="s">
        <v>3875</v>
      </c>
      <c r="D128" t="s">
        <v>3876</v>
      </c>
      <c r="E128" t="s">
        <v>4008</v>
      </c>
      <c r="F128" t="s">
        <v>930</v>
      </c>
      <c r="G128" t="s">
        <v>3888</v>
      </c>
      <c r="H128" s="66">
        <v>27</v>
      </c>
      <c r="I128" s="66">
        <v>28</v>
      </c>
      <c r="J128">
        <v>127</v>
      </c>
      <c r="K128">
        <v>4.505143668</v>
      </c>
    </row>
    <row r="129" spans="1:11">
      <c r="A129" t="s">
        <v>3873</v>
      </c>
      <c r="B129" t="s">
        <v>3874</v>
      </c>
      <c r="C129" t="s">
        <v>3875</v>
      </c>
      <c r="D129" t="s">
        <v>3876</v>
      </c>
      <c r="E129" t="s">
        <v>4009</v>
      </c>
      <c r="F129" t="s">
        <v>665</v>
      </c>
      <c r="G129" t="s">
        <v>3880</v>
      </c>
      <c r="H129" s="66">
        <v>27</v>
      </c>
      <c r="I129" s="66">
        <v>27</v>
      </c>
      <c r="J129">
        <v>55</v>
      </c>
      <c r="K129">
        <v>2.048417132</v>
      </c>
    </row>
    <row r="130" spans="1:11">
      <c r="A130" t="s">
        <v>3873</v>
      </c>
      <c r="B130" t="s">
        <v>3874</v>
      </c>
      <c r="C130" t="s">
        <v>3875</v>
      </c>
      <c r="D130" t="s">
        <v>3876</v>
      </c>
      <c r="E130" t="s">
        <v>4010</v>
      </c>
      <c r="F130" t="s">
        <v>672</v>
      </c>
      <c r="G130" t="s">
        <v>3888</v>
      </c>
      <c r="H130" s="66">
        <v>26</v>
      </c>
      <c r="I130" s="66">
        <v>21</v>
      </c>
      <c r="J130">
        <v>91</v>
      </c>
      <c r="K130">
        <v>4.417475728</v>
      </c>
    </row>
    <row r="131" spans="1:11">
      <c r="A131" t="s">
        <v>3873</v>
      </c>
      <c r="B131" t="s">
        <v>3874</v>
      </c>
      <c r="C131" t="s">
        <v>3875</v>
      </c>
      <c r="D131" t="s">
        <v>3876</v>
      </c>
      <c r="E131" t="s">
        <v>4011</v>
      </c>
      <c r="F131" t="s">
        <v>155</v>
      </c>
      <c r="G131" t="s">
        <v>3880</v>
      </c>
      <c r="H131" s="66">
        <v>24</v>
      </c>
      <c r="I131" s="66">
        <v>24</v>
      </c>
      <c r="J131">
        <v>120</v>
      </c>
      <c r="K131">
        <v>4.966887417</v>
      </c>
    </row>
    <row r="132" spans="1:11">
      <c r="A132" t="s">
        <v>3873</v>
      </c>
      <c r="B132" t="s">
        <v>3874</v>
      </c>
      <c r="C132" t="s">
        <v>3875</v>
      </c>
      <c r="D132" t="s">
        <v>3876</v>
      </c>
      <c r="E132" t="s">
        <v>4012</v>
      </c>
      <c r="F132" t="s">
        <v>908</v>
      </c>
      <c r="G132" t="s">
        <v>3878</v>
      </c>
      <c r="H132" s="66">
        <v>22</v>
      </c>
      <c r="I132" s="66">
        <v>22</v>
      </c>
      <c r="J132">
        <v>19</v>
      </c>
      <c r="K132">
        <v>0.852782765</v>
      </c>
    </row>
    <row r="133" spans="1:11">
      <c r="A133" t="s">
        <v>3873</v>
      </c>
      <c r="B133" t="s">
        <v>3874</v>
      </c>
      <c r="C133" t="s">
        <v>3875</v>
      </c>
      <c r="D133" t="s">
        <v>3876</v>
      </c>
      <c r="E133" t="s">
        <v>4013</v>
      </c>
      <c r="F133" t="s">
        <v>359</v>
      </c>
      <c r="G133" t="s">
        <v>3878</v>
      </c>
      <c r="H133" s="66">
        <v>20</v>
      </c>
      <c r="I133" s="66">
        <v>20</v>
      </c>
      <c r="J133">
        <v>12</v>
      </c>
      <c r="K133">
        <v>0.596125186</v>
      </c>
    </row>
    <row r="134" spans="1:11">
      <c r="A134" t="s">
        <v>3873</v>
      </c>
      <c r="B134" t="s">
        <v>3874</v>
      </c>
      <c r="C134" t="s">
        <v>3875</v>
      </c>
      <c r="D134" t="s">
        <v>3876</v>
      </c>
      <c r="E134" t="s">
        <v>4014</v>
      </c>
      <c r="F134" t="s">
        <v>88</v>
      </c>
      <c r="G134" t="s">
        <v>3880</v>
      </c>
      <c r="H134" s="66">
        <v>20</v>
      </c>
      <c r="I134" s="66">
        <v>20</v>
      </c>
      <c r="J134">
        <v>182</v>
      </c>
      <c r="K134">
        <v>9.041231992</v>
      </c>
    </row>
    <row r="135" spans="1:11">
      <c r="A135" t="s">
        <v>3873</v>
      </c>
      <c r="B135" t="s">
        <v>3874</v>
      </c>
      <c r="C135" t="s">
        <v>3875</v>
      </c>
      <c r="D135" t="s">
        <v>3876</v>
      </c>
      <c r="E135" t="s">
        <v>4015</v>
      </c>
      <c r="F135" t="s">
        <v>136</v>
      </c>
      <c r="G135" t="s">
        <v>3880</v>
      </c>
      <c r="H135" s="66">
        <v>19</v>
      </c>
      <c r="I135" s="66">
        <v>19</v>
      </c>
      <c r="J135">
        <v>42</v>
      </c>
      <c r="K135">
        <v>2.230483271</v>
      </c>
    </row>
    <row r="136" spans="1:11">
      <c r="A136" t="s">
        <v>3873</v>
      </c>
      <c r="B136" t="s">
        <v>3874</v>
      </c>
      <c r="C136" t="s">
        <v>3875</v>
      </c>
      <c r="D136" t="s">
        <v>3876</v>
      </c>
      <c r="E136" t="s">
        <v>4016</v>
      </c>
      <c r="F136" t="s">
        <v>638</v>
      </c>
      <c r="G136" t="s">
        <v>3880</v>
      </c>
      <c r="H136" s="66">
        <v>19</v>
      </c>
      <c r="I136" s="66">
        <v>19</v>
      </c>
      <c r="J136">
        <v>53</v>
      </c>
      <c r="K136">
        <v>2.829684997</v>
      </c>
    </row>
    <row r="137" spans="1:11">
      <c r="A137" t="s">
        <v>3873</v>
      </c>
      <c r="B137" t="s">
        <v>3874</v>
      </c>
      <c r="C137" t="s">
        <v>3875</v>
      </c>
      <c r="D137" t="s">
        <v>3876</v>
      </c>
      <c r="E137" t="s">
        <v>4017</v>
      </c>
      <c r="F137" t="s">
        <v>140</v>
      </c>
      <c r="G137" t="s">
        <v>3880</v>
      </c>
      <c r="H137" s="66">
        <v>18</v>
      </c>
      <c r="I137" s="66">
        <v>9</v>
      </c>
      <c r="J137">
        <v>170</v>
      </c>
      <c r="K137">
        <v>18.00847458</v>
      </c>
    </row>
    <row r="138" spans="1:11">
      <c r="A138" t="s">
        <v>3873</v>
      </c>
      <c r="B138" t="s">
        <v>3874</v>
      </c>
      <c r="C138" t="s">
        <v>3875</v>
      </c>
      <c r="D138" t="s">
        <v>3876</v>
      </c>
      <c r="E138" t="s">
        <v>4018</v>
      </c>
      <c r="F138" t="s">
        <v>810</v>
      </c>
      <c r="G138" t="s">
        <v>3878</v>
      </c>
      <c r="H138" s="66">
        <v>16</v>
      </c>
      <c r="I138" s="66">
        <v>16</v>
      </c>
      <c r="J138">
        <v>154</v>
      </c>
      <c r="K138">
        <v>9.55927995</v>
      </c>
    </row>
    <row r="139" spans="1:11">
      <c r="A139" t="s">
        <v>3873</v>
      </c>
      <c r="B139" t="s">
        <v>3874</v>
      </c>
      <c r="C139" t="s">
        <v>3875</v>
      </c>
      <c r="D139" t="s">
        <v>3876</v>
      </c>
      <c r="E139" t="s">
        <v>4019</v>
      </c>
      <c r="F139" t="s">
        <v>432</v>
      </c>
      <c r="G139" t="s">
        <v>3878</v>
      </c>
      <c r="H139" s="66">
        <v>15</v>
      </c>
      <c r="I139" s="66">
        <v>15</v>
      </c>
      <c r="J139">
        <v>154</v>
      </c>
      <c r="K139">
        <v>9.987029831</v>
      </c>
    </row>
    <row r="140" spans="1:11">
      <c r="A140" t="s">
        <v>3873</v>
      </c>
      <c r="B140" t="s">
        <v>3874</v>
      </c>
      <c r="C140" t="s">
        <v>3875</v>
      </c>
      <c r="D140" t="s">
        <v>3876</v>
      </c>
      <c r="E140" t="s">
        <v>3899</v>
      </c>
      <c r="F140" t="s">
        <v>469</v>
      </c>
      <c r="H140" s="66">
        <v>15</v>
      </c>
      <c r="I140" s="66">
        <v>0</v>
      </c>
      <c r="J140">
        <v>0</v>
      </c>
      <c r="K140">
        <v>0</v>
      </c>
    </row>
    <row r="141" spans="1:11">
      <c r="A141" t="s">
        <v>3873</v>
      </c>
      <c r="B141" t="s">
        <v>3874</v>
      </c>
      <c r="C141" t="s">
        <v>3875</v>
      </c>
      <c r="D141" t="s">
        <v>3876</v>
      </c>
      <c r="E141" t="s">
        <v>4020</v>
      </c>
      <c r="F141" t="s">
        <v>780</v>
      </c>
      <c r="G141" t="s">
        <v>3888</v>
      </c>
      <c r="H141" s="66">
        <v>14</v>
      </c>
      <c r="I141" s="66">
        <v>13</v>
      </c>
      <c r="J141">
        <v>150</v>
      </c>
      <c r="K141">
        <v>11.76470588</v>
      </c>
    </row>
    <row r="142" spans="1:11">
      <c r="A142" t="s">
        <v>3873</v>
      </c>
      <c r="B142" t="s">
        <v>3874</v>
      </c>
      <c r="C142" t="s">
        <v>3875</v>
      </c>
      <c r="D142" t="s">
        <v>3876</v>
      </c>
      <c r="E142" t="s">
        <v>4021</v>
      </c>
      <c r="F142" t="s">
        <v>598</v>
      </c>
      <c r="G142" t="s">
        <v>3888</v>
      </c>
      <c r="H142" s="66">
        <v>13</v>
      </c>
      <c r="I142" s="66">
        <v>11</v>
      </c>
      <c r="J142">
        <v>68</v>
      </c>
      <c r="K142">
        <v>6.033717835</v>
      </c>
    </row>
    <row r="143" spans="1:11">
      <c r="A143" t="s">
        <v>3873</v>
      </c>
      <c r="B143" t="s">
        <v>3874</v>
      </c>
      <c r="C143" t="s">
        <v>3875</v>
      </c>
      <c r="D143" t="s">
        <v>3876</v>
      </c>
      <c r="E143" t="s">
        <v>4022</v>
      </c>
      <c r="F143" t="s">
        <v>877</v>
      </c>
      <c r="G143" t="s">
        <v>3888</v>
      </c>
      <c r="H143" s="66">
        <v>13</v>
      </c>
      <c r="I143" s="66">
        <v>13</v>
      </c>
      <c r="J143">
        <v>85</v>
      </c>
      <c r="K143">
        <v>6.333830104</v>
      </c>
    </row>
    <row r="144" spans="1:11">
      <c r="A144" t="s">
        <v>3873</v>
      </c>
      <c r="B144" t="s">
        <v>3874</v>
      </c>
      <c r="C144" t="s">
        <v>3875</v>
      </c>
      <c r="D144" t="s">
        <v>3876</v>
      </c>
      <c r="E144" t="s">
        <v>3911</v>
      </c>
      <c r="F144" t="s">
        <v>376</v>
      </c>
      <c r="H144" s="66">
        <v>13</v>
      </c>
      <c r="I144" s="66">
        <v>0</v>
      </c>
      <c r="J144">
        <v>0</v>
      </c>
      <c r="K144">
        <v>0</v>
      </c>
    </row>
    <row r="145" spans="1:11">
      <c r="A145" t="s">
        <v>3873</v>
      </c>
      <c r="B145" t="s">
        <v>3874</v>
      </c>
      <c r="C145" t="s">
        <v>3875</v>
      </c>
      <c r="D145" t="s">
        <v>3876</v>
      </c>
      <c r="E145" t="s">
        <v>4023</v>
      </c>
      <c r="F145" t="s">
        <v>732</v>
      </c>
      <c r="G145" t="s">
        <v>3888</v>
      </c>
      <c r="H145" s="66">
        <v>12</v>
      </c>
      <c r="I145" s="66">
        <v>11</v>
      </c>
      <c r="J145">
        <v>382</v>
      </c>
      <c r="K145">
        <v>34.91773309</v>
      </c>
    </row>
    <row r="146" spans="1:11">
      <c r="A146" t="s">
        <v>3873</v>
      </c>
      <c r="B146" t="s">
        <v>3874</v>
      </c>
      <c r="C146" t="s">
        <v>3875</v>
      </c>
      <c r="D146" t="s">
        <v>3876</v>
      </c>
      <c r="E146" t="s">
        <v>4024</v>
      </c>
      <c r="F146" t="s">
        <v>651</v>
      </c>
      <c r="G146" t="s">
        <v>3880</v>
      </c>
      <c r="H146" s="66">
        <v>12</v>
      </c>
      <c r="I146" s="66">
        <v>12</v>
      </c>
      <c r="J146">
        <v>132</v>
      </c>
      <c r="K146">
        <v>11.17696867</v>
      </c>
    </row>
    <row r="147" spans="1:11">
      <c r="A147" t="s">
        <v>3873</v>
      </c>
      <c r="B147" t="s">
        <v>3874</v>
      </c>
      <c r="C147" t="s">
        <v>3875</v>
      </c>
      <c r="D147" t="s">
        <v>3876</v>
      </c>
      <c r="E147" t="s">
        <v>4003</v>
      </c>
      <c r="F147" t="s">
        <v>509</v>
      </c>
      <c r="H147" s="66">
        <v>10</v>
      </c>
      <c r="I147" s="66">
        <v>0</v>
      </c>
      <c r="J147">
        <v>0</v>
      </c>
      <c r="K147">
        <v>0</v>
      </c>
    </row>
    <row r="148" spans="1:11">
      <c r="A148" t="s">
        <v>3873</v>
      </c>
      <c r="B148" t="s">
        <v>3874</v>
      </c>
      <c r="C148" t="s">
        <v>3875</v>
      </c>
      <c r="D148" t="s">
        <v>3876</v>
      </c>
      <c r="E148" t="s">
        <v>3894</v>
      </c>
      <c r="F148" t="s">
        <v>189</v>
      </c>
      <c r="H148" s="66">
        <v>9</v>
      </c>
      <c r="I148" s="66">
        <v>0</v>
      </c>
      <c r="J148">
        <v>0</v>
      </c>
      <c r="K148">
        <v>0</v>
      </c>
    </row>
    <row r="149" spans="1:11">
      <c r="A149" t="s">
        <v>3873</v>
      </c>
      <c r="B149" t="s">
        <v>3874</v>
      </c>
      <c r="C149" t="s">
        <v>3875</v>
      </c>
      <c r="D149" t="s">
        <v>3876</v>
      </c>
      <c r="E149" t="s">
        <v>4025</v>
      </c>
      <c r="F149" t="s">
        <v>371</v>
      </c>
      <c r="G149" t="s">
        <v>3880</v>
      </c>
      <c r="H149" s="66">
        <v>5</v>
      </c>
      <c r="I149" s="66">
        <v>17</v>
      </c>
      <c r="J149">
        <v>132</v>
      </c>
      <c r="K149">
        <v>7.77385159</v>
      </c>
    </row>
    <row r="150" spans="1:11">
      <c r="A150" t="s">
        <v>3873</v>
      </c>
      <c r="B150" t="s">
        <v>3874</v>
      </c>
      <c r="C150" t="s">
        <v>3875</v>
      </c>
      <c r="D150" t="s">
        <v>3876</v>
      </c>
      <c r="E150" t="s">
        <v>3924</v>
      </c>
      <c r="F150" t="s">
        <v>349</v>
      </c>
      <c r="H150" s="66">
        <v>5</v>
      </c>
      <c r="I150" s="66">
        <v>0</v>
      </c>
      <c r="J150">
        <v>0</v>
      </c>
      <c r="K150">
        <v>0</v>
      </c>
    </row>
    <row r="151" spans="1:11">
      <c r="A151" t="s">
        <v>3873</v>
      </c>
      <c r="B151" t="s">
        <v>3874</v>
      </c>
      <c r="C151" t="s">
        <v>3875</v>
      </c>
      <c r="D151" t="s">
        <v>3876</v>
      </c>
      <c r="E151" t="s">
        <v>3961</v>
      </c>
      <c r="F151" t="s">
        <v>3962</v>
      </c>
      <c r="H151" s="66">
        <v>4</v>
      </c>
      <c r="I151" s="66">
        <v>0</v>
      </c>
      <c r="J151">
        <v>0</v>
      </c>
      <c r="K151">
        <v>0</v>
      </c>
    </row>
    <row r="152" spans="1:11">
      <c r="A152" t="s">
        <v>3873</v>
      </c>
      <c r="B152" t="s">
        <v>3874</v>
      </c>
      <c r="C152" t="s">
        <v>3875</v>
      </c>
      <c r="D152" t="s">
        <v>3876</v>
      </c>
      <c r="E152" t="s">
        <v>3993</v>
      </c>
      <c r="F152" t="s">
        <v>535</v>
      </c>
      <c r="H152" s="66">
        <v>4</v>
      </c>
      <c r="I152" s="66">
        <v>0</v>
      </c>
      <c r="J152">
        <v>0</v>
      </c>
      <c r="K152">
        <v>0</v>
      </c>
    </row>
    <row r="153" spans="1:11">
      <c r="A153" t="s">
        <v>3873</v>
      </c>
      <c r="B153" t="s">
        <v>3874</v>
      </c>
      <c r="C153" t="s">
        <v>3875</v>
      </c>
      <c r="D153" t="s">
        <v>3876</v>
      </c>
      <c r="E153" t="s">
        <v>4002</v>
      </c>
      <c r="F153" t="s">
        <v>276</v>
      </c>
      <c r="H153" s="66">
        <v>2</v>
      </c>
      <c r="I153" s="66">
        <v>0</v>
      </c>
      <c r="J153">
        <v>0</v>
      </c>
      <c r="K153">
        <v>0</v>
      </c>
    </row>
    <row r="154" spans="1:11">
      <c r="A154" t="s">
        <v>3873</v>
      </c>
      <c r="B154" t="s">
        <v>3874</v>
      </c>
      <c r="C154" t="s">
        <v>3875</v>
      </c>
      <c r="D154" t="s">
        <v>3876</v>
      </c>
      <c r="E154" t="s">
        <v>4022</v>
      </c>
      <c r="F154" t="s">
        <v>877</v>
      </c>
      <c r="H154" s="66">
        <v>1</v>
      </c>
      <c r="I154" s="66">
        <v>0</v>
      </c>
      <c r="J154">
        <v>0</v>
      </c>
      <c r="K154">
        <v>0</v>
      </c>
    </row>
    <row r="155" spans="1:11">
      <c r="A155" t="s">
        <v>3873</v>
      </c>
      <c r="B155" t="s">
        <v>3874</v>
      </c>
      <c r="C155" t="s">
        <v>3875</v>
      </c>
      <c r="D155" t="s">
        <v>3876</v>
      </c>
      <c r="E155" t="s">
        <v>4026</v>
      </c>
      <c r="F155" t="s">
        <v>875</v>
      </c>
      <c r="G155" t="s">
        <v>3888</v>
      </c>
      <c r="H155" s="66">
        <v>1</v>
      </c>
      <c r="I155" s="66">
        <v>1</v>
      </c>
      <c r="J155">
        <v>50</v>
      </c>
      <c r="K155">
        <v>90.90909091</v>
      </c>
    </row>
    <row r="156" spans="1:11">
      <c r="A156" t="s">
        <v>3873</v>
      </c>
      <c r="B156" t="s">
        <v>3874</v>
      </c>
      <c r="C156" t="s">
        <v>3875</v>
      </c>
      <c r="D156" t="s">
        <v>3876</v>
      </c>
      <c r="E156" t="s">
        <v>3890</v>
      </c>
      <c r="F156" t="s">
        <v>259</v>
      </c>
      <c r="H156" s="66">
        <v>0</v>
      </c>
      <c r="I156" s="66">
        <v>0</v>
      </c>
      <c r="J156">
        <v>0</v>
      </c>
      <c r="K156">
        <v>0</v>
      </c>
    </row>
    <row r="157" spans="1:11">
      <c r="A157" t="s">
        <v>3873</v>
      </c>
      <c r="B157" t="s">
        <v>3874</v>
      </c>
      <c r="C157" t="s">
        <v>3875</v>
      </c>
      <c r="D157" t="s">
        <v>3876</v>
      </c>
      <c r="E157" t="s">
        <v>3877</v>
      </c>
      <c r="F157" t="s">
        <v>387</v>
      </c>
      <c r="H157" s="66">
        <v>0</v>
      </c>
      <c r="I157" s="66">
        <v>0</v>
      </c>
      <c r="J157">
        <v>0</v>
      </c>
      <c r="K157">
        <v>0</v>
      </c>
    </row>
    <row r="158" spans="1:11">
      <c r="A158" t="s">
        <v>3873</v>
      </c>
      <c r="B158" t="s">
        <v>3874</v>
      </c>
      <c r="C158" t="s">
        <v>3875</v>
      </c>
      <c r="D158" t="s">
        <v>3876</v>
      </c>
      <c r="E158" t="s">
        <v>3885</v>
      </c>
      <c r="F158" t="s">
        <v>271</v>
      </c>
      <c r="H158" s="66">
        <v>0</v>
      </c>
      <c r="I158" s="66">
        <v>0</v>
      </c>
      <c r="J158">
        <v>0</v>
      </c>
      <c r="K158">
        <v>0</v>
      </c>
    </row>
    <row r="159" spans="1:11">
      <c r="A159" t="s">
        <v>3873</v>
      </c>
      <c r="B159" t="s">
        <v>3874</v>
      </c>
      <c r="C159" t="s">
        <v>3875</v>
      </c>
      <c r="D159" t="s">
        <v>3876</v>
      </c>
      <c r="E159" t="s">
        <v>4027</v>
      </c>
      <c r="F159" t="s">
        <v>677</v>
      </c>
      <c r="H159" s="66">
        <v>0</v>
      </c>
      <c r="I159" s="66">
        <v>0</v>
      </c>
      <c r="J159">
        <v>0</v>
      </c>
      <c r="K159">
        <v>0</v>
      </c>
    </row>
    <row r="160" spans="1:11">
      <c r="A160" t="s">
        <v>3873</v>
      </c>
      <c r="B160" t="s">
        <v>3874</v>
      </c>
      <c r="C160" t="s">
        <v>3875</v>
      </c>
      <c r="D160" t="s">
        <v>3876</v>
      </c>
      <c r="E160" t="s">
        <v>4027</v>
      </c>
      <c r="F160" t="s">
        <v>677</v>
      </c>
      <c r="G160" t="s">
        <v>3878</v>
      </c>
      <c r="H160" s="66">
        <v>0</v>
      </c>
      <c r="I160" s="66">
        <v>0</v>
      </c>
      <c r="J160">
        <v>0</v>
      </c>
      <c r="K160">
        <v>0</v>
      </c>
    </row>
    <row r="161" spans="1:11">
      <c r="A161" t="s">
        <v>3873</v>
      </c>
      <c r="B161" t="s">
        <v>3874</v>
      </c>
      <c r="C161" t="s">
        <v>3875</v>
      </c>
      <c r="D161" t="s">
        <v>3876</v>
      </c>
      <c r="E161" t="s">
        <v>4028</v>
      </c>
      <c r="F161" t="s">
        <v>205</v>
      </c>
      <c r="G161" t="s">
        <v>3878</v>
      </c>
      <c r="H161" s="66">
        <v>0</v>
      </c>
      <c r="I161" s="66">
        <v>0</v>
      </c>
      <c r="J161">
        <v>63</v>
      </c>
      <c r="K161">
        <v>0</v>
      </c>
    </row>
    <row r="162" spans="1:11">
      <c r="A162" t="s">
        <v>3873</v>
      </c>
      <c r="B162" t="s">
        <v>3874</v>
      </c>
      <c r="C162" t="s">
        <v>3875</v>
      </c>
      <c r="D162" t="s">
        <v>3876</v>
      </c>
      <c r="E162" t="s">
        <v>4029</v>
      </c>
      <c r="F162" t="s">
        <v>686</v>
      </c>
      <c r="H162" s="66">
        <v>0</v>
      </c>
      <c r="I162" s="66">
        <v>0</v>
      </c>
      <c r="J162">
        <v>0</v>
      </c>
      <c r="K162">
        <v>0</v>
      </c>
    </row>
    <row r="163" spans="1:11">
      <c r="A163" t="s">
        <v>3873</v>
      </c>
      <c r="B163" t="s">
        <v>3874</v>
      </c>
      <c r="C163" t="s">
        <v>3875</v>
      </c>
      <c r="D163" t="s">
        <v>3876</v>
      </c>
      <c r="E163" t="s">
        <v>4029</v>
      </c>
      <c r="F163" t="s">
        <v>686</v>
      </c>
      <c r="G163" t="s">
        <v>3878</v>
      </c>
      <c r="H163" s="66">
        <v>0</v>
      </c>
      <c r="I163" s="66">
        <v>0</v>
      </c>
      <c r="J163">
        <v>0</v>
      </c>
      <c r="K163">
        <v>0</v>
      </c>
    </row>
    <row r="164" spans="1:11">
      <c r="A164" t="s">
        <v>3873</v>
      </c>
      <c r="B164" t="s">
        <v>3874</v>
      </c>
      <c r="C164" t="s">
        <v>3875</v>
      </c>
      <c r="D164" t="s">
        <v>3876</v>
      </c>
      <c r="E164" t="s">
        <v>4030</v>
      </c>
      <c r="F164" t="s">
        <v>4031</v>
      </c>
      <c r="H164" s="66">
        <v>0</v>
      </c>
      <c r="I164" s="66">
        <v>0</v>
      </c>
      <c r="J164">
        <v>0</v>
      </c>
      <c r="K164">
        <v>0</v>
      </c>
    </row>
    <row r="165" spans="1:11">
      <c r="A165" t="s">
        <v>3873</v>
      </c>
      <c r="B165" t="s">
        <v>3874</v>
      </c>
      <c r="C165" t="s">
        <v>3875</v>
      </c>
      <c r="D165" t="s">
        <v>3876</v>
      </c>
      <c r="E165" t="s">
        <v>4032</v>
      </c>
      <c r="F165" t="s">
        <v>345</v>
      </c>
      <c r="G165" t="s">
        <v>3878</v>
      </c>
      <c r="H165" s="66">
        <v>0</v>
      </c>
      <c r="I165" s="66">
        <v>0</v>
      </c>
      <c r="J165">
        <v>119</v>
      </c>
      <c r="K165">
        <v>0</v>
      </c>
    </row>
    <row r="166" spans="1:11">
      <c r="A166" t="s">
        <v>3873</v>
      </c>
      <c r="B166" t="s">
        <v>3874</v>
      </c>
      <c r="C166" t="s">
        <v>3875</v>
      </c>
      <c r="D166" t="s">
        <v>3876</v>
      </c>
      <c r="E166" t="s">
        <v>3935</v>
      </c>
      <c r="F166" t="s">
        <v>240</v>
      </c>
      <c r="H166" s="66">
        <v>0</v>
      </c>
      <c r="I166" s="66">
        <v>0</v>
      </c>
      <c r="J166">
        <v>0</v>
      </c>
      <c r="K166">
        <v>0</v>
      </c>
    </row>
    <row r="167" spans="1:11">
      <c r="A167" t="s">
        <v>3873</v>
      </c>
      <c r="B167" t="s">
        <v>3874</v>
      </c>
      <c r="C167" t="s">
        <v>3875</v>
      </c>
      <c r="D167" t="s">
        <v>3876</v>
      </c>
      <c r="E167" t="s">
        <v>4033</v>
      </c>
      <c r="F167" t="s">
        <v>933</v>
      </c>
      <c r="H167" s="66">
        <v>0</v>
      </c>
      <c r="I167" s="66">
        <v>0</v>
      </c>
      <c r="J167">
        <v>0</v>
      </c>
      <c r="K167">
        <v>0</v>
      </c>
    </row>
    <row r="168" spans="1:11">
      <c r="A168" t="s">
        <v>3873</v>
      </c>
      <c r="B168" t="s">
        <v>3874</v>
      </c>
      <c r="C168" t="s">
        <v>3875</v>
      </c>
      <c r="D168" t="s">
        <v>3876</v>
      </c>
      <c r="E168" t="s">
        <v>4034</v>
      </c>
      <c r="F168" t="s">
        <v>816</v>
      </c>
      <c r="G168" t="s">
        <v>3888</v>
      </c>
      <c r="H168" s="66">
        <v>0</v>
      </c>
      <c r="I168" s="66">
        <v>0</v>
      </c>
      <c r="J168">
        <v>0</v>
      </c>
      <c r="K168">
        <v>0</v>
      </c>
    </row>
    <row r="169" spans="1:11">
      <c r="A169" t="s">
        <v>3873</v>
      </c>
      <c r="B169" t="s">
        <v>3874</v>
      </c>
      <c r="C169" t="s">
        <v>3875</v>
      </c>
      <c r="D169" t="s">
        <v>3876</v>
      </c>
      <c r="E169" t="s">
        <v>4035</v>
      </c>
      <c r="F169" t="s">
        <v>620</v>
      </c>
      <c r="G169" t="s">
        <v>3878</v>
      </c>
      <c r="H169" s="66">
        <v>0</v>
      </c>
      <c r="I169" s="66">
        <v>0</v>
      </c>
      <c r="J169">
        <v>11</v>
      </c>
      <c r="K169">
        <v>0</v>
      </c>
    </row>
    <row r="170" spans="1:11">
      <c r="A170" t="s">
        <v>3873</v>
      </c>
      <c r="B170" t="s">
        <v>3874</v>
      </c>
      <c r="C170" t="s">
        <v>3875</v>
      </c>
      <c r="D170" t="s">
        <v>3876</v>
      </c>
      <c r="E170" t="s">
        <v>4036</v>
      </c>
      <c r="F170" t="s">
        <v>767</v>
      </c>
      <c r="G170" t="s">
        <v>3888</v>
      </c>
      <c r="H170" s="66">
        <v>0</v>
      </c>
      <c r="I170" s="66">
        <v>0</v>
      </c>
      <c r="J170">
        <v>0</v>
      </c>
      <c r="K170">
        <v>0</v>
      </c>
    </row>
    <row r="171" spans="1:11">
      <c r="A171" t="s">
        <v>3873</v>
      </c>
      <c r="B171" t="s">
        <v>3874</v>
      </c>
      <c r="C171" t="s">
        <v>3875</v>
      </c>
      <c r="D171" t="s">
        <v>3876</v>
      </c>
      <c r="E171" t="s">
        <v>4037</v>
      </c>
      <c r="F171" t="s">
        <v>116</v>
      </c>
      <c r="G171" t="s">
        <v>3888</v>
      </c>
      <c r="H171" s="66">
        <v>0</v>
      </c>
      <c r="I171" s="66">
        <v>0</v>
      </c>
      <c r="J171">
        <v>0</v>
      </c>
      <c r="K171">
        <v>0</v>
      </c>
    </row>
    <row r="172" spans="1:11">
      <c r="A172" t="s">
        <v>3873</v>
      </c>
      <c r="B172" t="s">
        <v>3874</v>
      </c>
      <c r="C172" t="s">
        <v>3875</v>
      </c>
      <c r="D172" t="s">
        <v>3876</v>
      </c>
      <c r="E172" t="s">
        <v>4038</v>
      </c>
      <c r="F172" t="s">
        <v>828</v>
      </c>
      <c r="G172" t="s">
        <v>3888</v>
      </c>
      <c r="H172" s="66">
        <v>0</v>
      </c>
      <c r="I172" s="66">
        <v>0</v>
      </c>
      <c r="J172">
        <v>36</v>
      </c>
      <c r="K172">
        <v>0</v>
      </c>
    </row>
    <row r="173" spans="1:11">
      <c r="A173" t="s">
        <v>3860</v>
      </c>
      <c r="H173" s="66">
        <v>17759</v>
      </c>
      <c r="I173" s="66">
        <v>15564</v>
      </c>
      <c r="J173">
        <v>49144</v>
      </c>
      <c r="K173">
        <v>3.157559278</v>
      </c>
    </row>
    <row r="175" ht="409.5" customHeight="1" spans="1:11">
      <c r="A175" s="60" t="s">
        <v>4039</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99"/>
  <sheetViews>
    <sheetView workbookViewId="0">
      <selection activeCell="A1" sqref="A1:V299"/>
    </sheetView>
  </sheetViews>
  <sheetFormatPr defaultColWidth="8.72727272727273" defaultRowHeight="12.5"/>
  <sheetData>
    <row r="1" spans="1:22">
      <c r="A1" t="s">
        <v>4040</v>
      </c>
      <c r="B1" t="s">
        <v>4041</v>
      </c>
      <c r="C1" t="s">
        <v>4042</v>
      </c>
      <c r="D1" t="s">
        <v>4043</v>
      </c>
      <c r="E1" t="s">
        <v>4044</v>
      </c>
      <c r="F1" t="s">
        <v>4045</v>
      </c>
      <c r="G1" t="s">
        <v>4046</v>
      </c>
      <c r="H1" t="s">
        <v>4047</v>
      </c>
      <c r="I1" t="s">
        <v>4048</v>
      </c>
      <c r="J1" t="s">
        <v>4049</v>
      </c>
      <c r="K1" t="s">
        <v>4050</v>
      </c>
      <c r="L1" t="s">
        <v>4051</v>
      </c>
      <c r="M1" t="s">
        <v>4052</v>
      </c>
      <c r="N1" t="s">
        <v>4053</v>
      </c>
      <c r="O1" t="s">
        <v>4054</v>
      </c>
      <c r="P1" t="s">
        <v>4055</v>
      </c>
      <c r="Q1" t="s">
        <v>4056</v>
      </c>
      <c r="R1" t="s">
        <v>4057</v>
      </c>
      <c r="S1" t="s">
        <v>4058</v>
      </c>
      <c r="T1" t="s">
        <v>4059</v>
      </c>
      <c r="U1" t="s">
        <v>4060</v>
      </c>
      <c r="V1" t="s">
        <v>4061</v>
      </c>
    </row>
    <row r="2" spans="1:22">
      <c r="A2" t="s">
        <v>609</v>
      </c>
      <c r="B2">
        <v>84860</v>
      </c>
      <c r="C2">
        <v>238945</v>
      </c>
      <c r="D2" s="66">
        <v>3125</v>
      </c>
      <c r="E2" s="66">
        <v>262</v>
      </c>
      <c r="F2" s="65">
        <v>0.084</v>
      </c>
      <c r="I2" s="66">
        <v>1378</v>
      </c>
      <c r="J2">
        <v>5.3</v>
      </c>
      <c r="K2">
        <v>144</v>
      </c>
      <c r="L2">
        <v>82</v>
      </c>
      <c r="M2" s="65">
        <v>0.5694</v>
      </c>
      <c r="N2" s="67">
        <v>1836</v>
      </c>
      <c r="O2" s="65">
        <v>0.5876</v>
      </c>
      <c r="P2">
        <v>1</v>
      </c>
      <c r="Q2">
        <v>1</v>
      </c>
      <c r="R2" s="65">
        <v>1</v>
      </c>
      <c r="S2">
        <v>1</v>
      </c>
      <c r="T2">
        <v>1</v>
      </c>
      <c r="U2" s="65">
        <v>1</v>
      </c>
      <c r="V2">
        <v>4</v>
      </c>
    </row>
    <row r="3" spans="1:22">
      <c r="A3" t="s">
        <v>3929</v>
      </c>
      <c r="B3">
        <v>99515</v>
      </c>
      <c r="C3">
        <v>259435</v>
      </c>
      <c r="D3" s="66">
        <v>2793</v>
      </c>
      <c r="E3" s="66">
        <v>86</v>
      </c>
      <c r="F3" s="65">
        <v>0.0307</v>
      </c>
      <c r="I3" s="66">
        <v>666</v>
      </c>
      <c r="J3">
        <v>7.8</v>
      </c>
      <c r="K3">
        <v>233</v>
      </c>
      <c r="L3">
        <v>63</v>
      </c>
      <c r="M3" s="65">
        <v>0.2704</v>
      </c>
      <c r="N3">
        <v>848</v>
      </c>
      <c r="O3" s="65">
        <v>0.3034</v>
      </c>
      <c r="P3">
        <v>1</v>
      </c>
      <c r="Q3">
        <v>1</v>
      </c>
      <c r="R3" s="65">
        <v>1</v>
      </c>
      <c r="S3">
        <v>1</v>
      </c>
      <c r="T3">
        <v>1</v>
      </c>
      <c r="U3" s="65">
        <v>1</v>
      </c>
      <c r="V3">
        <v>3</v>
      </c>
    </row>
    <row r="4" spans="1:22">
      <c r="A4" t="s">
        <v>323</v>
      </c>
      <c r="B4">
        <v>62040</v>
      </c>
      <c r="C4">
        <v>189643</v>
      </c>
      <c r="D4" s="66">
        <v>2719</v>
      </c>
      <c r="E4" s="66">
        <v>766</v>
      </c>
      <c r="F4" s="65">
        <v>0.2817</v>
      </c>
      <c r="I4" s="66">
        <v>1574</v>
      </c>
      <c r="J4">
        <v>2.1</v>
      </c>
      <c r="K4">
        <v>156</v>
      </c>
      <c r="L4">
        <v>146</v>
      </c>
      <c r="M4" s="65">
        <v>0.9359</v>
      </c>
      <c r="N4" s="67">
        <v>2611</v>
      </c>
      <c r="O4" s="65">
        <v>0.9605</v>
      </c>
      <c r="P4">
        <v>1</v>
      </c>
      <c r="Q4">
        <v>1</v>
      </c>
      <c r="R4" s="65">
        <v>1</v>
      </c>
      <c r="S4">
        <v>1</v>
      </c>
      <c r="T4">
        <v>1</v>
      </c>
      <c r="U4" s="65">
        <v>1</v>
      </c>
      <c r="V4">
        <v>7</v>
      </c>
    </row>
    <row r="5" spans="1:22">
      <c r="A5" t="s">
        <v>249</v>
      </c>
      <c r="B5">
        <v>61250</v>
      </c>
      <c r="C5">
        <v>188423</v>
      </c>
      <c r="D5" s="66">
        <v>2325</v>
      </c>
      <c r="E5" s="66">
        <v>126</v>
      </c>
      <c r="F5" s="65">
        <v>0.054</v>
      </c>
      <c r="I5" s="66">
        <v>423</v>
      </c>
      <c r="J5">
        <v>3.4</v>
      </c>
      <c r="K5">
        <v>131</v>
      </c>
      <c r="L5">
        <v>38</v>
      </c>
      <c r="M5" s="65">
        <v>0.2901</v>
      </c>
      <c r="N5">
        <v>625</v>
      </c>
      <c r="O5" s="65">
        <v>0.2686</v>
      </c>
      <c r="P5">
        <v>1</v>
      </c>
      <c r="Q5">
        <v>1</v>
      </c>
      <c r="R5" s="65">
        <v>1</v>
      </c>
      <c r="S5">
        <v>1</v>
      </c>
      <c r="T5">
        <v>1</v>
      </c>
      <c r="U5" s="65">
        <v>1</v>
      </c>
      <c r="V5">
        <v>2</v>
      </c>
    </row>
    <row r="6" spans="1:22">
      <c r="A6" t="s">
        <v>189</v>
      </c>
      <c r="B6">
        <v>65184</v>
      </c>
      <c r="C6">
        <v>206080</v>
      </c>
      <c r="D6" s="66">
        <v>2306</v>
      </c>
      <c r="E6" s="66">
        <v>443</v>
      </c>
      <c r="F6" s="65">
        <v>0.1921</v>
      </c>
      <c r="I6" s="66">
        <v>881</v>
      </c>
      <c r="J6">
        <v>2</v>
      </c>
      <c r="K6">
        <v>253</v>
      </c>
      <c r="L6">
        <v>162</v>
      </c>
      <c r="M6" s="65">
        <v>0.6403</v>
      </c>
      <c r="N6" s="67">
        <v>1524</v>
      </c>
      <c r="O6" s="65">
        <v>0.6609</v>
      </c>
      <c r="P6">
        <v>1</v>
      </c>
      <c r="Q6">
        <v>1</v>
      </c>
      <c r="R6" s="65">
        <v>1</v>
      </c>
      <c r="S6">
        <v>1</v>
      </c>
      <c r="T6">
        <v>1</v>
      </c>
      <c r="U6" s="65">
        <v>1</v>
      </c>
      <c r="V6">
        <v>3</v>
      </c>
    </row>
    <row r="7" spans="1:22">
      <c r="A7" t="s">
        <v>263</v>
      </c>
      <c r="B7">
        <v>6209</v>
      </c>
      <c r="C7">
        <v>114434</v>
      </c>
      <c r="D7" s="66">
        <v>2219</v>
      </c>
      <c r="K7">
        <v>79</v>
      </c>
      <c r="P7">
        <v>1</v>
      </c>
      <c r="S7">
        <v>1</v>
      </c>
      <c r="V7">
        <v>1</v>
      </c>
    </row>
    <row r="8" spans="1:22">
      <c r="A8" t="s">
        <v>301</v>
      </c>
      <c r="B8">
        <v>96498</v>
      </c>
      <c r="C8">
        <v>255244</v>
      </c>
      <c r="D8" s="66">
        <v>2137</v>
      </c>
      <c r="E8" s="66">
        <v>381</v>
      </c>
      <c r="F8" s="65">
        <v>0.1783</v>
      </c>
      <c r="I8" s="66">
        <v>1188</v>
      </c>
      <c r="J8">
        <v>3.1</v>
      </c>
      <c r="K8">
        <v>71</v>
      </c>
      <c r="L8">
        <v>57</v>
      </c>
      <c r="M8" s="65">
        <v>0.8028</v>
      </c>
      <c r="N8" s="67">
        <v>1752</v>
      </c>
      <c r="O8" s="65">
        <v>0.8198</v>
      </c>
      <c r="P8">
        <v>1</v>
      </c>
      <c r="Q8">
        <v>1</v>
      </c>
      <c r="R8" s="65">
        <v>1</v>
      </c>
      <c r="S8">
        <v>1</v>
      </c>
      <c r="T8">
        <v>1</v>
      </c>
      <c r="U8" s="65">
        <v>1</v>
      </c>
      <c r="V8">
        <v>16</v>
      </c>
    </row>
    <row r="9" spans="1:22">
      <c r="A9" t="s">
        <v>4062</v>
      </c>
      <c r="B9">
        <v>95595</v>
      </c>
      <c r="C9">
        <v>253919</v>
      </c>
      <c r="D9" s="66">
        <v>2097</v>
      </c>
      <c r="E9" s="66">
        <v>817</v>
      </c>
      <c r="F9" s="65">
        <v>0.3899</v>
      </c>
      <c r="I9" s="66">
        <v>928</v>
      </c>
      <c r="J9">
        <v>1.1</v>
      </c>
      <c r="K9">
        <v>118</v>
      </c>
      <c r="L9">
        <v>105</v>
      </c>
      <c r="M9" s="65">
        <v>0.8898</v>
      </c>
      <c r="N9" s="67">
        <v>1907</v>
      </c>
      <c r="O9" s="65">
        <v>0.9093</v>
      </c>
      <c r="P9">
        <v>1</v>
      </c>
      <c r="Q9">
        <v>1</v>
      </c>
      <c r="R9" s="65">
        <v>1</v>
      </c>
      <c r="S9">
        <v>1</v>
      </c>
      <c r="T9">
        <v>1</v>
      </c>
      <c r="U9" s="65">
        <v>1</v>
      </c>
      <c r="V9">
        <v>2</v>
      </c>
    </row>
    <row r="10" spans="1:22">
      <c r="A10" t="s">
        <v>293</v>
      </c>
      <c r="B10">
        <v>81690</v>
      </c>
      <c r="C10">
        <v>234112</v>
      </c>
      <c r="D10" s="66">
        <v>2074</v>
      </c>
      <c r="E10" s="66">
        <v>99</v>
      </c>
      <c r="F10" s="65">
        <v>0.0478</v>
      </c>
      <c r="I10" s="66">
        <v>646</v>
      </c>
      <c r="J10">
        <v>6.5</v>
      </c>
      <c r="K10">
        <v>110</v>
      </c>
      <c r="L10">
        <v>40</v>
      </c>
      <c r="M10" s="65">
        <v>0.3636</v>
      </c>
      <c r="N10">
        <v>840</v>
      </c>
      <c r="O10" s="65">
        <v>0.4052</v>
      </c>
      <c r="P10">
        <v>1</v>
      </c>
      <c r="Q10">
        <v>1</v>
      </c>
      <c r="R10" s="65">
        <v>1</v>
      </c>
      <c r="S10">
        <v>1</v>
      </c>
      <c r="T10">
        <v>1</v>
      </c>
      <c r="U10" s="65">
        <v>1</v>
      </c>
      <c r="V10">
        <v>3</v>
      </c>
    </row>
    <row r="11" spans="1:22">
      <c r="A11" t="s">
        <v>297</v>
      </c>
      <c r="B11">
        <v>65409</v>
      </c>
      <c r="C11">
        <v>206407</v>
      </c>
      <c r="D11" s="66">
        <v>2014</v>
      </c>
      <c r="K11">
        <v>67</v>
      </c>
      <c r="P11">
        <v>1</v>
      </c>
      <c r="S11">
        <v>1</v>
      </c>
      <c r="V11">
        <v>1</v>
      </c>
    </row>
    <row r="12" spans="1:22">
      <c r="A12" t="s">
        <v>186</v>
      </c>
      <c r="B12">
        <v>82481</v>
      </c>
      <c r="C12">
        <v>235407</v>
      </c>
      <c r="D12" s="66">
        <v>1995</v>
      </c>
      <c r="E12" s="66">
        <v>2</v>
      </c>
      <c r="F12" s="65">
        <v>0.001</v>
      </c>
      <c r="I12" s="66">
        <v>50</v>
      </c>
      <c r="J12">
        <v>25</v>
      </c>
      <c r="K12">
        <v>64</v>
      </c>
      <c r="L12">
        <v>1</v>
      </c>
      <c r="M12" s="65">
        <v>0.0156</v>
      </c>
      <c r="N12">
        <v>53</v>
      </c>
      <c r="O12" s="65">
        <v>0.0268</v>
      </c>
      <c r="P12">
        <v>1</v>
      </c>
      <c r="Q12">
        <v>1</v>
      </c>
      <c r="R12" s="65">
        <v>1</v>
      </c>
      <c r="S12">
        <v>1</v>
      </c>
      <c r="T12">
        <v>1</v>
      </c>
      <c r="U12" s="65">
        <v>1</v>
      </c>
      <c r="V12">
        <v>2</v>
      </c>
    </row>
    <row r="13" spans="1:22">
      <c r="A13" t="s">
        <v>283</v>
      </c>
      <c r="B13">
        <v>3637</v>
      </c>
      <c r="C13">
        <v>111089</v>
      </c>
      <c r="D13" s="66">
        <v>1986</v>
      </c>
      <c r="E13" s="66">
        <v>287</v>
      </c>
      <c r="F13" s="65">
        <v>0.1445</v>
      </c>
      <c r="I13" s="66">
        <v>1027</v>
      </c>
      <c r="J13">
        <v>3.6</v>
      </c>
      <c r="K13">
        <v>95</v>
      </c>
      <c r="L13">
        <v>65</v>
      </c>
      <c r="M13" s="65">
        <v>0.6842</v>
      </c>
      <c r="N13" s="67">
        <v>1448</v>
      </c>
      <c r="O13" s="65">
        <v>0.7289</v>
      </c>
      <c r="P13">
        <v>1</v>
      </c>
      <c r="Q13">
        <v>1</v>
      </c>
      <c r="R13" s="65">
        <v>1</v>
      </c>
      <c r="S13">
        <v>1</v>
      </c>
      <c r="T13">
        <v>1</v>
      </c>
      <c r="U13" s="65">
        <v>1</v>
      </c>
      <c r="V13">
        <v>3</v>
      </c>
    </row>
    <row r="14" spans="1:22">
      <c r="A14" t="s">
        <v>193</v>
      </c>
      <c r="B14">
        <v>80556</v>
      </c>
      <c r="C14">
        <v>231763</v>
      </c>
      <c r="D14" s="66">
        <v>1942</v>
      </c>
      <c r="E14" s="66">
        <v>290</v>
      </c>
      <c r="F14" s="65">
        <v>0.1493</v>
      </c>
      <c r="I14" s="66">
        <v>679</v>
      </c>
      <c r="J14">
        <v>2.3</v>
      </c>
      <c r="K14">
        <v>142</v>
      </c>
      <c r="L14">
        <v>78</v>
      </c>
      <c r="M14" s="65">
        <v>0.5493</v>
      </c>
      <c r="N14" s="67">
        <v>1080</v>
      </c>
      <c r="O14" s="65">
        <v>0.5562</v>
      </c>
      <c r="P14">
        <v>1</v>
      </c>
      <c r="Q14">
        <v>1</v>
      </c>
      <c r="R14" s="65">
        <v>1</v>
      </c>
      <c r="S14">
        <v>1</v>
      </c>
      <c r="T14">
        <v>1</v>
      </c>
      <c r="U14" s="65">
        <v>1</v>
      </c>
      <c r="V14">
        <v>4</v>
      </c>
    </row>
    <row r="15" spans="1:22">
      <c r="A15" t="s">
        <v>319</v>
      </c>
      <c r="B15">
        <v>18940</v>
      </c>
      <c r="C15">
        <v>126869</v>
      </c>
      <c r="D15" s="66">
        <v>1919</v>
      </c>
      <c r="K15">
        <v>68</v>
      </c>
      <c r="P15">
        <v>1</v>
      </c>
      <c r="S15">
        <v>1</v>
      </c>
      <c r="V15">
        <v>1</v>
      </c>
    </row>
    <row r="16" spans="1:22">
      <c r="A16" t="s">
        <v>119</v>
      </c>
      <c r="B16">
        <v>98845</v>
      </c>
      <c r="C16">
        <v>258499</v>
      </c>
      <c r="D16" s="66">
        <v>1897</v>
      </c>
      <c r="E16" s="66">
        <v>23</v>
      </c>
      <c r="F16" s="65">
        <v>0.0123</v>
      </c>
      <c r="I16" s="66">
        <v>124</v>
      </c>
      <c r="J16">
        <v>5.3</v>
      </c>
      <c r="K16">
        <v>111</v>
      </c>
      <c r="L16">
        <v>6</v>
      </c>
      <c r="M16" s="65">
        <v>0.0541</v>
      </c>
      <c r="N16">
        <v>165</v>
      </c>
      <c r="O16" s="65">
        <v>0.087</v>
      </c>
      <c r="P16">
        <v>1</v>
      </c>
      <c r="Q16">
        <v>1</v>
      </c>
      <c r="R16" s="65">
        <v>1</v>
      </c>
      <c r="S16">
        <v>1</v>
      </c>
      <c r="T16">
        <v>1</v>
      </c>
      <c r="U16" s="65">
        <v>1</v>
      </c>
      <c r="V16">
        <v>4</v>
      </c>
    </row>
    <row r="17" spans="1:22">
      <c r="A17" t="s">
        <v>312</v>
      </c>
      <c r="B17">
        <v>97797</v>
      </c>
      <c r="C17">
        <v>256951</v>
      </c>
      <c r="D17" s="66">
        <v>1863</v>
      </c>
      <c r="K17">
        <v>97</v>
      </c>
      <c r="P17">
        <v>1</v>
      </c>
      <c r="S17">
        <v>1</v>
      </c>
      <c r="V17">
        <v>1</v>
      </c>
    </row>
    <row r="18" spans="1:22">
      <c r="A18" t="s">
        <v>315</v>
      </c>
      <c r="B18">
        <v>76396</v>
      </c>
      <c r="C18">
        <v>224313</v>
      </c>
      <c r="D18" s="66">
        <v>1789</v>
      </c>
      <c r="K18">
        <v>121</v>
      </c>
      <c r="P18">
        <v>1</v>
      </c>
      <c r="S18">
        <v>1</v>
      </c>
      <c r="V18">
        <v>1</v>
      </c>
    </row>
    <row r="19" spans="1:22">
      <c r="A19" t="s">
        <v>213</v>
      </c>
      <c r="B19">
        <v>75271</v>
      </c>
      <c r="C19">
        <v>249642</v>
      </c>
      <c r="D19" s="66">
        <v>1752</v>
      </c>
      <c r="E19" s="66">
        <v>145</v>
      </c>
      <c r="F19" s="65">
        <v>0.0828</v>
      </c>
      <c r="I19" s="66">
        <v>788</v>
      </c>
      <c r="J19">
        <v>5.4</v>
      </c>
      <c r="K19">
        <v>46</v>
      </c>
      <c r="L19">
        <v>26</v>
      </c>
      <c r="M19" s="65">
        <v>0.5652</v>
      </c>
      <c r="N19" s="67">
        <v>1000</v>
      </c>
      <c r="O19" s="65">
        <v>0.5709</v>
      </c>
      <c r="P19">
        <v>1</v>
      </c>
      <c r="Q19">
        <v>1</v>
      </c>
      <c r="R19" s="65">
        <v>1</v>
      </c>
      <c r="S19">
        <v>1</v>
      </c>
      <c r="T19">
        <v>1</v>
      </c>
      <c r="U19" s="65">
        <v>1</v>
      </c>
      <c r="V19">
        <v>6</v>
      </c>
    </row>
    <row r="20" spans="1:22">
      <c r="A20" t="s">
        <v>271</v>
      </c>
      <c r="B20">
        <v>15604</v>
      </c>
      <c r="C20">
        <v>127053</v>
      </c>
      <c r="D20" s="66">
        <v>1738</v>
      </c>
      <c r="E20" s="66">
        <v>17</v>
      </c>
      <c r="F20" s="65">
        <v>0.0097</v>
      </c>
      <c r="I20" s="66">
        <v>488</v>
      </c>
      <c r="J20">
        <v>28.8</v>
      </c>
      <c r="K20">
        <v>57</v>
      </c>
      <c r="L20">
        <v>18</v>
      </c>
      <c r="M20" s="65">
        <v>0.3158</v>
      </c>
      <c r="N20">
        <v>544</v>
      </c>
      <c r="O20" s="65">
        <v>0.313</v>
      </c>
      <c r="P20">
        <v>1</v>
      </c>
      <c r="Q20">
        <v>1</v>
      </c>
      <c r="R20" s="65">
        <v>1</v>
      </c>
      <c r="S20">
        <v>1</v>
      </c>
      <c r="T20">
        <v>1</v>
      </c>
      <c r="U20" s="65">
        <v>1</v>
      </c>
      <c r="V20">
        <v>2</v>
      </c>
    </row>
    <row r="21" spans="1:22">
      <c r="A21" t="s">
        <v>88</v>
      </c>
      <c r="B21">
        <v>91411</v>
      </c>
      <c r="C21">
        <v>248252</v>
      </c>
      <c r="D21" s="66">
        <v>1684</v>
      </c>
      <c r="E21" s="66">
        <v>24</v>
      </c>
      <c r="F21" s="65">
        <v>0.014</v>
      </c>
      <c r="I21" s="66">
        <v>180</v>
      </c>
      <c r="J21">
        <v>7.6</v>
      </c>
      <c r="K21">
        <v>179</v>
      </c>
      <c r="L21">
        <v>21</v>
      </c>
      <c r="M21" s="65">
        <v>0.1173</v>
      </c>
      <c r="N21">
        <v>235</v>
      </c>
      <c r="O21" s="65">
        <v>0.1398</v>
      </c>
      <c r="P21">
        <v>1</v>
      </c>
      <c r="Q21">
        <v>1</v>
      </c>
      <c r="R21" s="65">
        <v>1</v>
      </c>
      <c r="S21">
        <v>1</v>
      </c>
      <c r="T21">
        <v>1</v>
      </c>
      <c r="U21" s="65">
        <v>1</v>
      </c>
      <c r="V21">
        <v>4</v>
      </c>
    </row>
    <row r="22" spans="1:22">
      <c r="A22" t="s">
        <v>259</v>
      </c>
      <c r="B22">
        <v>16831</v>
      </c>
      <c r="C22">
        <v>128839</v>
      </c>
      <c r="D22" s="66">
        <v>1669</v>
      </c>
      <c r="K22">
        <v>48</v>
      </c>
      <c r="P22">
        <v>1</v>
      </c>
      <c r="S22">
        <v>1</v>
      </c>
      <c r="V22">
        <v>1</v>
      </c>
    </row>
    <row r="23" spans="1:22">
      <c r="A23" t="s">
        <v>140</v>
      </c>
      <c r="B23">
        <v>99161</v>
      </c>
      <c r="C23">
        <v>258985</v>
      </c>
      <c r="D23" s="66">
        <v>1659</v>
      </c>
      <c r="E23" s="66">
        <v>2</v>
      </c>
      <c r="F23" s="65">
        <v>0.0014</v>
      </c>
      <c r="I23" s="66">
        <v>84</v>
      </c>
      <c r="J23">
        <v>37</v>
      </c>
      <c r="K23">
        <v>45</v>
      </c>
      <c r="L23">
        <v>3</v>
      </c>
      <c r="M23" s="65">
        <v>0.0667</v>
      </c>
      <c r="N23">
        <v>96</v>
      </c>
      <c r="O23" s="65">
        <v>0.0579</v>
      </c>
      <c r="P23">
        <v>1</v>
      </c>
      <c r="Q23">
        <v>1</v>
      </c>
      <c r="R23" s="65">
        <v>1</v>
      </c>
      <c r="S23">
        <v>1</v>
      </c>
      <c r="T23">
        <v>1</v>
      </c>
      <c r="U23" s="65">
        <v>1</v>
      </c>
      <c r="V23">
        <v>3</v>
      </c>
    </row>
    <row r="24" spans="1:22">
      <c r="A24" t="s">
        <v>368</v>
      </c>
      <c r="B24">
        <v>85586</v>
      </c>
      <c r="C24">
        <v>239865</v>
      </c>
      <c r="D24" s="66">
        <v>1649</v>
      </c>
      <c r="E24" s="66">
        <v>424</v>
      </c>
      <c r="F24" s="65">
        <v>0.2568</v>
      </c>
      <c r="I24" s="66">
        <v>1005</v>
      </c>
      <c r="J24">
        <v>2.4</v>
      </c>
      <c r="K24">
        <v>125</v>
      </c>
      <c r="L24">
        <v>117</v>
      </c>
      <c r="M24" s="65">
        <v>0.936</v>
      </c>
      <c r="N24" s="67">
        <v>1588</v>
      </c>
      <c r="O24" s="65">
        <v>0.9628</v>
      </c>
      <c r="P24">
        <v>1</v>
      </c>
      <c r="Q24">
        <v>1</v>
      </c>
      <c r="R24" s="65">
        <v>1</v>
      </c>
      <c r="S24">
        <v>1</v>
      </c>
      <c r="T24">
        <v>1</v>
      </c>
      <c r="U24" s="65">
        <v>1</v>
      </c>
      <c r="V24">
        <v>8</v>
      </c>
    </row>
    <row r="25" spans="1:22">
      <c r="A25" t="s">
        <v>4063</v>
      </c>
      <c r="B25">
        <v>65144</v>
      </c>
      <c r="C25">
        <v>206036</v>
      </c>
      <c r="D25" s="66">
        <v>1629</v>
      </c>
      <c r="E25" s="66">
        <v>16</v>
      </c>
      <c r="F25" s="65">
        <v>0.0097</v>
      </c>
      <c r="I25" s="66">
        <v>51</v>
      </c>
      <c r="J25">
        <v>3.2</v>
      </c>
      <c r="K25">
        <v>125</v>
      </c>
      <c r="L25">
        <v>4</v>
      </c>
      <c r="M25" s="65">
        <v>0.032</v>
      </c>
      <c r="N25">
        <v>75</v>
      </c>
      <c r="O25" s="65">
        <v>0.0458</v>
      </c>
      <c r="P25">
        <v>1</v>
      </c>
      <c r="Q25">
        <v>1</v>
      </c>
      <c r="R25" s="65">
        <v>1</v>
      </c>
      <c r="S25">
        <v>1</v>
      </c>
      <c r="T25">
        <v>1</v>
      </c>
      <c r="U25" s="65">
        <v>1</v>
      </c>
      <c r="V25">
        <v>2</v>
      </c>
    </row>
    <row r="26" spans="1:22">
      <c r="A26" t="s">
        <v>380</v>
      </c>
      <c r="B26">
        <v>77212</v>
      </c>
      <c r="C26">
        <v>225872</v>
      </c>
      <c r="D26" s="66">
        <v>1622</v>
      </c>
      <c r="E26" s="66">
        <v>67</v>
      </c>
      <c r="F26" s="65">
        <v>0.0414</v>
      </c>
      <c r="I26" s="66">
        <v>320</v>
      </c>
      <c r="J26">
        <v>4.8</v>
      </c>
      <c r="K26">
        <v>58</v>
      </c>
      <c r="L26">
        <v>18</v>
      </c>
      <c r="M26" s="65">
        <v>0.3103</v>
      </c>
      <c r="N26">
        <v>436</v>
      </c>
      <c r="O26" s="65">
        <v>0.2689</v>
      </c>
      <c r="P26">
        <v>1</v>
      </c>
      <c r="Q26">
        <v>1</v>
      </c>
      <c r="R26" s="65">
        <v>1</v>
      </c>
      <c r="S26">
        <v>1</v>
      </c>
      <c r="T26">
        <v>1</v>
      </c>
      <c r="U26" s="65">
        <v>1</v>
      </c>
      <c r="V26">
        <v>2</v>
      </c>
    </row>
    <row r="27" spans="1:22">
      <c r="A27" t="s">
        <v>267</v>
      </c>
      <c r="B27">
        <v>5704</v>
      </c>
      <c r="C27">
        <v>236634</v>
      </c>
      <c r="D27" s="66">
        <v>1603</v>
      </c>
      <c r="E27" s="66">
        <v>13</v>
      </c>
      <c r="F27" s="65">
        <v>0.0079</v>
      </c>
      <c r="I27" s="66">
        <v>670</v>
      </c>
      <c r="J27">
        <v>52.9</v>
      </c>
      <c r="K27">
        <v>49</v>
      </c>
      <c r="L27">
        <v>15</v>
      </c>
      <c r="M27" s="65">
        <v>0.3061</v>
      </c>
      <c r="N27">
        <v>722</v>
      </c>
      <c r="O27" s="65">
        <v>0.45</v>
      </c>
      <c r="P27">
        <v>1</v>
      </c>
      <c r="Q27">
        <v>1</v>
      </c>
      <c r="R27" s="65">
        <v>1</v>
      </c>
      <c r="S27">
        <v>1</v>
      </c>
      <c r="T27">
        <v>1</v>
      </c>
      <c r="U27" s="65">
        <v>1</v>
      </c>
      <c r="V27">
        <v>2</v>
      </c>
    </row>
    <row r="28" spans="1:22">
      <c r="A28" t="s">
        <v>516</v>
      </c>
      <c r="B28">
        <v>74739</v>
      </c>
      <c r="C28">
        <v>220553</v>
      </c>
      <c r="D28" s="66">
        <v>1595</v>
      </c>
      <c r="E28" s="66">
        <v>360</v>
      </c>
      <c r="F28" s="65">
        <v>0.2258</v>
      </c>
      <c r="I28" s="66">
        <v>994</v>
      </c>
      <c r="J28">
        <v>2.8</v>
      </c>
      <c r="K28">
        <v>141</v>
      </c>
      <c r="L28">
        <v>135</v>
      </c>
      <c r="M28" s="65">
        <v>0.9574</v>
      </c>
      <c r="N28" s="67">
        <v>1540</v>
      </c>
      <c r="O28" s="65">
        <v>0.9652</v>
      </c>
      <c r="P28">
        <v>1</v>
      </c>
      <c r="Q28">
        <v>1</v>
      </c>
      <c r="R28" s="65">
        <v>1</v>
      </c>
      <c r="S28">
        <v>1</v>
      </c>
      <c r="T28">
        <v>1</v>
      </c>
      <c r="U28" s="65">
        <v>1</v>
      </c>
      <c r="V28">
        <v>5</v>
      </c>
    </row>
    <row r="29" spans="1:22">
      <c r="A29" t="s">
        <v>290</v>
      </c>
      <c r="B29">
        <v>65927</v>
      </c>
      <c r="C29">
        <v>207122</v>
      </c>
      <c r="D29" s="66">
        <v>1586</v>
      </c>
      <c r="E29" s="66">
        <v>276</v>
      </c>
      <c r="F29" s="65">
        <v>0.1743</v>
      </c>
      <c r="I29" s="66">
        <v>1133</v>
      </c>
      <c r="J29">
        <v>4.1</v>
      </c>
      <c r="K29">
        <v>60</v>
      </c>
      <c r="L29">
        <v>59</v>
      </c>
      <c r="M29" s="65">
        <v>0.9833</v>
      </c>
      <c r="N29" s="67">
        <v>1572</v>
      </c>
      <c r="O29" s="65">
        <v>0.991</v>
      </c>
      <c r="P29">
        <v>1</v>
      </c>
      <c r="Q29">
        <v>1</v>
      </c>
      <c r="R29" s="65">
        <v>1</v>
      </c>
      <c r="S29">
        <v>1</v>
      </c>
      <c r="T29">
        <v>1</v>
      </c>
      <c r="U29" s="65">
        <v>1</v>
      </c>
      <c r="V29">
        <v>8</v>
      </c>
    </row>
    <row r="30" spans="1:22">
      <c r="A30" t="s">
        <v>4064</v>
      </c>
      <c r="B30">
        <v>7699</v>
      </c>
      <c r="C30">
        <v>116404</v>
      </c>
      <c r="D30" s="66">
        <v>1577</v>
      </c>
      <c r="E30" s="66">
        <v>18</v>
      </c>
      <c r="F30" s="65">
        <v>0.0113</v>
      </c>
      <c r="I30" s="66">
        <v>533</v>
      </c>
      <c r="J30">
        <v>29.8</v>
      </c>
      <c r="K30">
        <v>46</v>
      </c>
      <c r="L30">
        <v>20</v>
      </c>
      <c r="M30" s="65">
        <v>0.4348</v>
      </c>
      <c r="N30">
        <v>585</v>
      </c>
      <c r="O30" s="65">
        <v>0.3712</v>
      </c>
      <c r="P30">
        <v>1</v>
      </c>
      <c r="Q30">
        <v>1</v>
      </c>
      <c r="R30" s="65">
        <v>1</v>
      </c>
      <c r="S30">
        <v>1</v>
      </c>
      <c r="T30">
        <v>1</v>
      </c>
      <c r="U30" s="65">
        <v>1</v>
      </c>
      <c r="V30">
        <v>2</v>
      </c>
    </row>
    <row r="31" spans="1:22">
      <c r="A31" t="s">
        <v>220</v>
      </c>
      <c r="B31">
        <v>72400</v>
      </c>
      <c r="C31">
        <v>215423</v>
      </c>
      <c r="D31" s="66">
        <v>1528</v>
      </c>
      <c r="E31" s="66">
        <v>52</v>
      </c>
      <c r="F31" s="65">
        <v>0.0338</v>
      </c>
      <c r="I31" s="66">
        <v>292</v>
      </c>
      <c r="J31">
        <v>5.6</v>
      </c>
      <c r="K31">
        <v>62</v>
      </c>
      <c r="L31">
        <v>15</v>
      </c>
      <c r="M31" s="65">
        <v>0.2419</v>
      </c>
      <c r="N31">
        <v>386</v>
      </c>
      <c r="O31" s="65">
        <v>0.2529</v>
      </c>
      <c r="P31">
        <v>1</v>
      </c>
      <c r="Q31">
        <v>1</v>
      </c>
      <c r="R31" s="65">
        <v>1</v>
      </c>
      <c r="S31">
        <v>1</v>
      </c>
      <c r="T31">
        <v>1</v>
      </c>
      <c r="U31" s="65">
        <v>1</v>
      </c>
      <c r="V31">
        <v>3</v>
      </c>
    </row>
    <row r="32" spans="1:22">
      <c r="A32" t="s">
        <v>441</v>
      </c>
      <c r="B32">
        <v>7747</v>
      </c>
      <c r="C32">
        <v>116559</v>
      </c>
      <c r="D32" s="66">
        <v>1519</v>
      </c>
      <c r="E32" s="66">
        <v>3</v>
      </c>
      <c r="F32" s="65">
        <v>0.0021</v>
      </c>
      <c r="I32" s="66">
        <v>0</v>
      </c>
      <c r="J32">
        <v>0</v>
      </c>
      <c r="K32">
        <v>80</v>
      </c>
      <c r="L32">
        <v>1</v>
      </c>
      <c r="M32" s="65">
        <v>0.0125</v>
      </c>
      <c r="N32">
        <v>26</v>
      </c>
      <c r="O32" s="65">
        <v>0.017</v>
      </c>
      <c r="P32">
        <v>1</v>
      </c>
      <c r="Q32">
        <v>1</v>
      </c>
      <c r="R32" s="65">
        <v>1</v>
      </c>
      <c r="S32">
        <v>1</v>
      </c>
      <c r="T32">
        <v>1</v>
      </c>
      <c r="U32" s="65">
        <v>1</v>
      </c>
      <c r="V32">
        <v>2</v>
      </c>
    </row>
    <row r="33" spans="1:22">
      <c r="A33" t="s">
        <v>412</v>
      </c>
      <c r="B33">
        <v>80974</v>
      </c>
      <c r="C33">
        <v>232714</v>
      </c>
      <c r="D33" s="66">
        <v>1513</v>
      </c>
      <c r="E33" s="66">
        <v>71</v>
      </c>
      <c r="F33" s="65">
        <v>0.0468</v>
      </c>
      <c r="I33" s="66">
        <v>864</v>
      </c>
      <c r="J33">
        <v>12.2</v>
      </c>
      <c r="K33">
        <v>105</v>
      </c>
      <c r="L33">
        <v>64</v>
      </c>
      <c r="M33" s="65">
        <v>0.6095</v>
      </c>
      <c r="N33" s="67">
        <v>1035</v>
      </c>
      <c r="O33" s="65">
        <v>0.6839</v>
      </c>
      <c r="P33">
        <v>1</v>
      </c>
      <c r="Q33">
        <v>1</v>
      </c>
      <c r="R33" s="65">
        <v>1</v>
      </c>
      <c r="S33">
        <v>1</v>
      </c>
      <c r="T33">
        <v>1</v>
      </c>
      <c r="U33" s="65">
        <v>1</v>
      </c>
      <c r="V33">
        <v>5</v>
      </c>
    </row>
    <row r="34" spans="1:22">
      <c r="A34" t="s">
        <v>197</v>
      </c>
      <c r="B34">
        <v>61721</v>
      </c>
      <c r="C34">
        <v>189179</v>
      </c>
      <c r="D34" s="66">
        <v>1506</v>
      </c>
      <c r="E34" s="66">
        <v>160</v>
      </c>
      <c r="F34" s="65">
        <v>0.1061</v>
      </c>
      <c r="I34" s="66">
        <v>969</v>
      </c>
      <c r="J34">
        <v>6.1</v>
      </c>
      <c r="K34">
        <v>76</v>
      </c>
      <c r="L34">
        <v>55</v>
      </c>
      <c r="M34" s="65">
        <v>0.7237</v>
      </c>
      <c r="N34" s="67">
        <v>1270</v>
      </c>
      <c r="O34" s="65">
        <v>0.8431</v>
      </c>
      <c r="P34">
        <v>1</v>
      </c>
      <c r="Q34">
        <v>1</v>
      </c>
      <c r="R34" s="65">
        <v>1</v>
      </c>
      <c r="S34">
        <v>1</v>
      </c>
      <c r="T34">
        <v>1</v>
      </c>
      <c r="U34" s="65">
        <v>1</v>
      </c>
      <c r="V34">
        <v>4</v>
      </c>
    </row>
    <row r="35" spans="1:22">
      <c r="A35" t="s">
        <v>228</v>
      </c>
      <c r="B35">
        <v>79420</v>
      </c>
      <c r="C35">
        <v>229928</v>
      </c>
      <c r="D35" s="66">
        <v>1491</v>
      </c>
      <c r="E35" s="66">
        <v>139</v>
      </c>
      <c r="F35" s="65">
        <v>0.0935</v>
      </c>
      <c r="I35" s="66">
        <v>1036</v>
      </c>
      <c r="J35">
        <v>7.4</v>
      </c>
      <c r="K35">
        <v>49</v>
      </c>
      <c r="L35">
        <v>47</v>
      </c>
      <c r="M35" s="65">
        <v>0.9592</v>
      </c>
      <c r="N35" s="67">
        <v>1440</v>
      </c>
      <c r="O35" s="65">
        <v>0.9657</v>
      </c>
      <c r="P35">
        <v>1</v>
      </c>
      <c r="Q35">
        <v>1</v>
      </c>
      <c r="R35" s="65">
        <v>1</v>
      </c>
      <c r="S35">
        <v>1</v>
      </c>
      <c r="T35">
        <v>1</v>
      </c>
      <c r="U35" s="65">
        <v>1</v>
      </c>
      <c r="V35">
        <v>7</v>
      </c>
    </row>
    <row r="36" spans="1:22">
      <c r="A36" t="s">
        <v>422</v>
      </c>
      <c r="B36">
        <v>97483</v>
      </c>
      <c r="C36">
        <v>256555</v>
      </c>
      <c r="D36" s="66">
        <v>1449</v>
      </c>
      <c r="E36" s="66">
        <v>288</v>
      </c>
      <c r="F36" s="65">
        <v>0.1985</v>
      </c>
      <c r="I36" s="66">
        <v>632</v>
      </c>
      <c r="J36">
        <v>2.2</v>
      </c>
      <c r="K36">
        <v>49</v>
      </c>
      <c r="L36">
        <v>36</v>
      </c>
      <c r="M36" s="65">
        <v>0.7347</v>
      </c>
      <c r="N36" s="67">
        <v>1038</v>
      </c>
      <c r="O36" s="65">
        <v>0.716</v>
      </c>
      <c r="P36">
        <v>1</v>
      </c>
      <c r="Q36">
        <v>1</v>
      </c>
      <c r="R36" s="65">
        <v>1</v>
      </c>
      <c r="S36">
        <v>1</v>
      </c>
      <c r="T36">
        <v>1</v>
      </c>
      <c r="U36" s="65">
        <v>1</v>
      </c>
      <c r="V36">
        <v>6</v>
      </c>
    </row>
    <row r="37" spans="1:22">
      <c r="A37" t="s">
        <v>429</v>
      </c>
      <c r="B37">
        <v>16804</v>
      </c>
      <c r="C37">
        <v>128794</v>
      </c>
      <c r="D37" s="66">
        <v>1424</v>
      </c>
      <c r="E37" s="66">
        <v>82</v>
      </c>
      <c r="F37" s="65">
        <v>0.0574</v>
      </c>
      <c r="I37" s="66">
        <v>326</v>
      </c>
      <c r="J37">
        <v>4</v>
      </c>
      <c r="K37">
        <v>43</v>
      </c>
      <c r="L37">
        <v>13</v>
      </c>
      <c r="M37" s="65">
        <v>0.3023</v>
      </c>
      <c r="N37">
        <v>439</v>
      </c>
      <c r="O37" s="65">
        <v>0.3087</v>
      </c>
      <c r="P37">
        <v>1</v>
      </c>
      <c r="Q37">
        <v>1</v>
      </c>
      <c r="R37" s="65">
        <v>1</v>
      </c>
      <c r="S37">
        <v>1</v>
      </c>
      <c r="T37">
        <v>1</v>
      </c>
      <c r="U37" s="65">
        <v>1</v>
      </c>
      <c r="V37">
        <v>3</v>
      </c>
    </row>
    <row r="38" spans="1:22">
      <c r="A38" t="s">
        <v>224</v>
      </c>
      <c r="B38">
        <v>74388</v>
      </c>
      <c r="C38">
        <v>219280</v>
      </c>
      <c r="D38" s="66">
        <v>1397</v>
      </c>
      <c r="K38">
        <v>63</v>
      </c>
      <c r="P38">
        <v>1</v>
      </c>
      <c r="S38">
        <v>1</v>
      </c>
      <c r="V38">
        <v>1</v>
      </c>
    </row>
    <row r="39" spans="1:22">
      <c r="A39" t="s">
        <v>232</v>
      </c>
      <c r="B39">
        <v>72787</v>
      </c>
      <c r="C39">
        <v>215908</v>
      </c>
      <c r="D39" s="66">
        <v>1379</v>
      </c>
      <c r="E39" s="66">
        <v>12</v>
      </c>
      <c r="F39" s="65">
        <v>0.0087</v>
      </c>
      <c r="I39" s="66">
        <v>130</v>
      </c>
      <c r="J39">
        <v>10.8</v>
      </c>
      <c r="K39">
        <v>66</v>
      </c>
      <c r="L39">
        <v>5</v>
      </c>
      <c r="M39" s="65">
        <v>0.0758</v>
      </c>
      <c r="N39">
        <v>158</v>
      </c>
      <c r="O39" s="65">
        <v>0.1144</v>
      </c>
      <c r="P39">
        <v>1</v>
      </c>
      <c r="Q39">
        <v>1</v>
      </c>
      <c r="R39" s="65">
        <v>1</v>
      </c>
      <c r="S39">
        <v>1</v>
      </c>
      <c r="T39">
        <v>1</v>
      </c>
      <c r="U39" s="65">
        <v>1</v>
      </c>
      <c r="V39">
        <v>3</v>
      </c>
    </row>
    <row r="40" spans="1:22">
      <c r="A40" t="s">
        <v>330</v>
      </c>
      <c r="B40">
        <v>59416</v>
      </c>
      <c r="C40">
        <v>185519</v>
      </c>
      <c r="D40" s="66">
        <v>1379</v>
      </c>
      <c r="E40" s="66">
        <v>86</v>
      </c>
      <c r="F40" s="65">
        <v>0.0621</v>
      </c>
      <c r="I40" s="66">
        <v>457</v>
      </c>
      <c r="J40">
        <v>5.3</v>
      </c>
      <c r="K40">
        <v>76</v>
      </c>
      <c r="L40">
        <v>26</v>
      </c>
      <c r="M40" s="65">
        <v>0.3421</v>
      </c>
      <c r="N40">
        <v>608</v>
      </c>
      <c r="O40" s="65">
        <v>0.4411</v>
      </c>
      <c r="P40">
        <v>1</v>
      </c>
      <c r="Q40">
        <v>1</v>
      </c>
      <c r="R40" s="65">
        <v>1</v>
      </c>
      <c r="S40">
        <v>1</v>
      </c>
      <c r="T40">
        <v>1</v>
      </c>
      <c r="U40" s="65">
        <v>1</v>
      </c>
      <c r="V40">
        <v>4</v>
      </c>
    </row>
    <row r="41" spans="1:22">
      <c r="A41" t="s">
        <v>376</v>
      </c>
      <c r="B41">
        <v>74692</v>
      </c>
      <c r="C41">
        <v>220493</v>
      </c>
      <c r="D41" s="66">
        <v>1359</v>
      </c>
      <c r="E41" s="66">
        <v>7</v>
      </c>
      <c r="F41" s="65">
        <v>0.0054</v>
      </c>
      <c r="I41" s="66">
        <v>174</v>
      </c>
      <c r="J41">
        <v>23.8</v>
      </c>
      <c r="K41">
        <v>72</v>
      </c>
      <c r="L41">
        <v>12</v>
      </c>
      <c r="M41" s="65">
        <v>0.1667</v>
      </c>
      <c r="N41">
        <v>205</v>
      </c>
      <c r="O41" s="65">
        <v>0.1512</v>
      </c>
      <c r="P41">
        <v>1</v>
      </c>
      <c r="Q41">
        <v>1</v>
      </c>
      <c r="R41" s="65">
        <v>1</v>
      </c>
      <c r="S41">
        <v>1</v>
      </c>
      <c r="T41">
        <v>1</v>
      </c>
      <c r="U41" s="65">
        <v>1</v>
      </c>
      <c r="V41">
        <v>2</v>
      </c>
    </row>
    <row r="42" spans="1:22">
      <c r="A42" t="s">
        <v>279</v>
      </c>
      <c r="B42">
        <v>26944</v>
      </c>
      <c r="C42">
        <v>142373</v>
      </c>
      <c r="D42" s="66">
        <v>1338</v>
      </c>
      <c r="E42" s="66">
        <v>12</v>
      </c>
      <c r="F42" s="65">
        <v>0.0091</v>
      </c>
      <c r="I42" s="66">
        <v>275</v>
      </c>
      <c r="J42">
        <v>22.7</v>
      </c>
      <c r="K42">
        <v>97</v>
      </c>
      <c r="L42">
        <v>16</v>
      </c>
      <c r="M42" s="65">
        <v>0.1649</v>
      </c>
      <c r="N42">
        <v>323</v>
      </c>
      <c r="O42" s="65">
        <v>0.2413</v>
      </c>
      <c r="P42">
        <v>1</v>
      </c>
      <c r="Q42">
        <v>1</v>
      </c>
      <c r="R42" s="65">
        <v>1</v>
      </c>
      <c r="S42">
        <v>1</v>
      </c>
      <c r="T42">
        <v>1</v>
      </c>
      <c r="U42" s="65">
        <v>1</v>
      </c>
      <c r="V42">
        <v>2</v>
      </c>
    </row>
    <row r="43" spans="1:22">
      <c r="A43" t="s">
        <v>305</v>
      </c>
      <c r="B43">
        <v>85922</v>
      </c>
      <c r="C43">
        <v>240410</v>
      </c>
      <c r="D43" s="66">
        <v>1306</v>
      </c>
      <c r="K43">
        <v>87</v>
      </c>
      <c r="P43">
        <v>1</v>
      </c>
      <c r="S43">
        <v>1</v>
      </c>
      <c r="V43">
        <v>1</v>
      </c>
    </row>
    <row r="44" spans="1:22">
      <c r="A44" t="s">
        <v>746</v>
      </c>
      <c r="B44">
        <v>6539</v>
      </c>
      <c r="C44">
        <v>114650</v>
      </c>
      <c r="D44" s="66">
        <v>1289</v>
      </c>
      <c r="E44" s="66">
        <v>228</v>
      </c>
      <c r="F44" s="65">
        <v>0.1766</v>
      </c>
      <c r="I44" s="66">
        <v>853</v>
      </c>
      <c r="J44">
        <v>3.7</v>
      </c>
      <c r="K44">
        <v>82</v>
      </c>
      <c r="L44">
        <v>76</v>
      </c>
      <c r="M44" s="65">
        <v>0.9268</v>
      </c>
      <c r="N44" s="67">
        <v>1222</v>
      </c>
      <c r="O44" s="65">
        <v>0.9477</v>
      </c>
      <c r="P44">
        <v>1</v>
      </c>
      <c r="Q44">
        <v>1</v>
      </c>
      <c r="R44" s="65">
        <v>1</v>
      </c>
      <c r="S44">
        <v>1</v>
      </c>
      <c r="T44">
        <v>1</v>
      </c>
      <c r="U44" s="65">
        <v>1</v>
      </c>
      <c r="V44">
        <v>4</v>
      </c>
    </row>
    <row r="45" spans="1:22">
      <c r="A45" t="s">
        <v>482</v>
      </c>
      <c r="B45">
        <v>97642</v>
      </c>
      <c r="C45">
        <v>256756</v>
      </c>
      <c r="D45" s="66">
        <v>1280</v>
      </c>
      <c r="E45" s="66">
        <v>127</v>
      </c>
      <c r="F45" s="65">
        <v>0.0991</v>
      </c>
      <c r="I45" s="66">
        <v>413</v>
      </c>
      <c r="J45">
        <v>3.3</v>
      </c>
      <c r="K45">
        <v>50</v>
      </c>
      <c r="L45">
        <v>21</v>
      </c>
      <c r="M45" s="65">
        <v>0.42</v>
      </c>
      <c r="N45">
        <v>601</v>
      </c>
      <c r="O45" s="65">
        <v>0.4694</v>
      </c>
      <c r="P45">
        <v>1</v>
      </c>
      <c r="Q45">
        <v>1</v>
      </c>
      <c r="R45" s="65">
        <v>1</v>
      </c>
      <c r="S45">
        <v>1</v>
      </c>
      <c r="T45">
        <v>1</v>
      </c>
      <c r="U45" s="65">
        <v>1</v>
      </c>
      <c r="V45">
        <v>5</v>
      </c>
    </row>
    <row r="46" spans="1:22">
      <c r="A46" t="s">
        <v>308</v>
      </c>
      <c r="B46">
        <v>72023</v>
      </c>
      <c r="C46">
        <v>214944</v>
      </c>
      <c r="D46" s="66">
        <v>1277</v>
      </c>
      <c r="E46" s="66">
        <v>110</v>
      </c>
      <c r="F46" s="65">
        <v>0.0862</v>
      </c>
      <c r="I46" s="66">
        <v>565</v>
      </c>
      <c r="J46">
        <v>5.1</v>
      </c>
      <c r="K46">
        <v>86</v>
      </c>
      <c r="L46">
        <v>50</v>
      </c>
      <c r="M46" s="65">
        <v>0.5814</v>
      </c>
      <c r="N46">
        <v>785</v>
      </c>
      <c r="O46" s="65">
        <v>0.6149</v>
      </c>
      <c r="P46">
        <v>1</v>
      </c>
      <c r="Q46">
        <v>1</v>
      </c>
      <c r="R46" s="65">
        <v>1</v>
      </c>
      <c r="S46">
        <v>1</v>
      </c>
      <c r="T46">
        <v>1</v>
      </c>
      <c r="U46" s="65">
        <v>1</v>
      </c>
      <c r="V46">
        <v>9</v>
      </c>
    </row>
    <row r="47" spans="1:22">
      <c r="A47" t="s">
        <v>528</v>
      </c>
      <c r="B47">
        <v>93272</v>
      </c>
      <c r="C47">
        <v>250740</v>
      </c>
      <c r="D47" s="66">
        <v>1272</v>
      </c>
      <c r="E47" s="66">
        <v>251</v>
      </c>
      <c r="F47" s="65">
        <v>0.1976</v>
      </c>
      <c r="I47" s="66">
        <v>674</v>
      </c>
      <c r="J47">
        <v>2.7</v>
      </c>
      <c r="K47">
        <v>29</v>
      </c>
      <c r="L47">
        <v>21</v>
      </c>
      <c r="M47" s="65">
        <v>0.7241</v>
      </c>
      <c r="N47" s="67">
        <v>1003</v>
      </c>
      <c r="O47" s="65">
        <v>0.7883</v>
      </c>
      <c r="P47">
        <v>1</v>
      </c>
      <c r="Q47">
        <v>1</v>
      </c>
      <c r="R47" s="65">
        <v>1</v>
      </c>
      <c r="S47">
        <v>1</v>
      </c>
      <c r="T47">
        <v>1</v>
      </c>
      <c r="U47" s="65">
        <v>1</v>
      </c>
      <c r="V47">
        <v>9</v>
      </c>
    </row>
    <row r="48" spans="1:22">
      <c r="A48" t="s">
        <v>236</v>
      </c>
      <c r="B48">
        <v>7727</v>
      </c>
      <c r="C48">
        <v>114582</v>
      </c>
      <c r="D48" s="66">
        <v>1257</v>
      </c>
      <c r="E48" s="66">
        <v>27</v>
      </c>
      <c r="F48" s="65">
        <v>0.0211</v>
      </c>
      <c r="I48" s="66">
        <v>118</v>
      </c>
      <c r="J48">
        <v>4.4</v>
      </c>
      <c r="K48">
        <v>69</v>
      </c>
      <c r="L48">
        <v>9</v>
      </c>
      <c r="M48" s="65">
        <v>0.1304</v>
      </c>
      <c r="N48">
        <v>163</v>
      </c>
      <c r="O48" s="65">
        <v>0.1298</v>
      </c>
      <c r="P48">
        <v>1</v>
      </c>
      <c r="Q48">
        <v>1</v>
      </c>
      <c r="R48" s="65">
        <v>1</v>
      </c>
      <c r="S48">
        <v>1</v>
      </c>
      <c r="T48">
        <v>1</v>
      </c>
      <c r="U48" s="65">
        <v>1</v>
      </c>
      <c r="V48">
        <v>2</v>
      </c>
    </row>
    <row r="49" spans="1:22">
      <c r="A49" t="s">
        <v>385</v>
      </c>
      <c r="B49">
        <v>25565</v>
      </c>
      <c r="C49">
        <v>140812</v>
      </c>
      <c r="D49" s="66">
        <v>1229</v>
      </c>
      <c r="E49" s="66">
        <v>22</v>
      </c>
      <c r="F49" s="65">
        <v>0.0176</v>
      </c>
      <c r="I49" s="66">
        <v>150</v>
      </c>
      <c r="J49">
        <v>7</v>
      </c>
      <c r="K49">
        <v>92</v>
      </c>
      <c r="L49">
        <v>12</v>
      </c>
      <c r="M49" s="65">
        <v>0.1304</v>
      </c>
      <c r="N49">
        <v>226</v>
      </c>
      <c r="O49" s="65">
        <v>0.1842</v>
      </c>
      <c r="P49">
        <v>1</v>
      </c>
      <c r="Q49">
        <v>1</v>
      </c>
      <c r="R49" s="65">
        <v>1</v>
      </c>
      <c r="S49">
        <v>1</v>
      </c>
      <c r="T49">
        <v>1</v>
      </c>
      <c r="U49" s="65">
        <v>1</v>
      </c>
      <c r="V49">
        <v>3</v>
      </c>
    </row>
    <row r="50" spans="1:22">
      <c r="A50" t="s">
        <v>356</v>
      </c>
      <c r="B50">
        <v>96990</v>
      </c>
      <c r="C50">
        <v>256008</v>
      </c>
      <c r="D50" s="66">
        <v>1226</v>
      </c>
      <c r="K50">
        <v>49</v>
      </c>
      <c r="P50">
        <v>1</v>
      </c>
      <c r="S50">
        <v>1</v>
      </c>
      <c r="V50">
        <v>1</v>
      </c>
    </row>
    <row r="51" spans="1:22">
      <c r="A51" t="s">
        <v>394</v>
      </c>
      <c r="B51">
        <v>76577</v>
      </c>
      <c r="C51">
        <v>224620</v>
      </c>
      <c r="D51" s="66">
        <v>1212</v>
      </c>
      <c r="E51" s="66">
        <v>6</v>
      </c>
      <c r="F51" s="65">
        <v>0.0053</v>
      </c>
      <c r="I51" s="66">
        <v>259</v>
      </c>
      <c r="J51">
        <v>40.7</v>
      </c>
      <c r="K51">
        <v>46</v>
      </c>
      <c r="L51">
        <v>10</v>
      </c>
      <c r="M51" s="65">
        <v>0.2174</v>
      </c>
      <c r="N51">
        <v>330</v>
      </c>
      <c r="O51" s="65">
        <v>0.2725</v>
      </c>
      <c r="P51">
        <v>1</v>
      </c>
      <c r="Q51">
        <v>1</v>
      </c>
      <c r="R51" s="65">
        <v>1</v>
      </c>
      <c r="S51">
        <v>1</v>
      </c>
      <c r="T51">
        <v>1</v>
      </c>
      <c r="U51" s="65">
        <v>1</v>
      </c>
      <c r="V51">
        <v>2</v>
      </c>
    </row>
    <row r="52" spans="1:22">
      <c r="A52" t="s">
        <v>546</v>
      </c>
      <c r="B52">
        <v>97761</v>
      </c>
      <c r="C52">
        <v>257029</v>
      </c>
      <c r="D52" s="66">
        <v>1198</v>
      </c>
      <c r="E52" s="66">
        <v>365</v>
      </c>
      <c r="F52" s="65">
        <v>0.3046</v>
      </c>
      <c r="I52" s="66">
        <v>699</v>
      </c>
      <c r="J52">
        <v>1.9</v>
      </c>
      <c r="K52">
        <v>66</v>
      </c>
      <c r="L52">
        <v>65</v>
      </c>
      <c r="M52" s="65">
        <v>0.9848</v>
      </c>
      <c r="N52" s="67">
        <v>1189</v>
      </c>
      <c r="O52" s="65">
        <v>0.9927</v>
      </c>
      <c r="P52">
        <v>1</v>
      </c>
      <c r="Q52">
        <v>1</v>
      </c>
      <c r="R52" s="65">
        <v>1</v>
      </c>
      <c r="S52">
        <v>1</v>
      </c>
      <c r="T52">
        <v>1</v>
      </c>
      <c r="U52" s="65">
        <v>1</v>
      </c>
      <c r="V52">
        <v>16</v>
      </c>
    </row>
    <row r="53" spans="1:22">
      <c r="A53" t="s">
        <v>254</v>
      </c>
      <c r="B53">
        <v>4177</v>
      </c>
      <c r="C53">
        <v>111484</v>
      </c>
      <c r="D53" s="66">
        <v>1176</v>
      </c>
      <c r="E53" s="66">
        <v>179</v>
      </c>
      <c r="F53" s="65">
        <v>0.1522</v>
      </c>
      <c r="I53" s="66">
        <v>681</v>
      </c>
      <c r="J53">
        <v>3.8</v>
      </c>
      <c r="K53">
        <v>45</v>
      </c>
      <c r="L53">
        <v>34</v>
      </c>
      <c r="M53" s="65">
        <v>0.7556</v>
      </c>
      <c r="N53">
        <v>941</v>
      </c>
      <c r="O53" s="65">
        <v>0.8001</v>
      </c>
      <c r="P53">
        <v>1</v>
      </c>
      <c r="Q53">
        <v>1</v>
      </c>
      <c r="R53" s="65">
        <v>1</v>
      </c>
      <c r="S53">
        <v>1</v>
      </c>
      <c r="T53">
        <v>1</v>
      </c>
      <c r="U53" s="65">
        <v>1</v>
      </c>
      <c r="V53">
        <v>4</v>
      </c>
    </row>
    <row r="54" spans="1:22">
      <c r="A54" t="s">
        <v>448</v>
      </c>
      <c r="B54">
        <v>90730</v>
      </c>
      <c r="C54">
        <v>246577</v>
      </c>
      <c r="D54" s="66">
        <v>1166</v>
      </c>
      <c r="E54" s="66">
        <v>9</v>
      </c>
      <c r="F54" s="65">
        <v>0.0079</v>
      </c>
      <c r="I54" s="66">
        <v>287</v>
      </c>
      <c r="J54">
        <v>31.3</v>
      </c>
      <c r="K54">
        <v>33</v>
      </c>
      <c r="L54">
        <v>11</v>
      </c>
      <c r="M54" s="65">
        <v>0.3333</v>
      </c>
      <c r="N54">
        <v>327</v>
      </c>
      <c r="O54" s="65">
        <v>0.2801</v>
      </c>
      <c r="P54">
        <v>1</v>
      </c>
      <c r="Q54">
        <v>1</v>
      </c>
      <c r="R54" s="65">
        <v>1</v>
      </c>
      <c r="S54">
        <v>1</v>
      </c>
      <c r="T54">
        <v>1</v>
      </c>
      <c r="U54" s="65">
        <v>1</v>
      </c>
      <c r="V54">
        <v>2</v>
      </c>
    </row>
    <row r="55" spans="1:22">
      <c r="A55" t="s">
        <v>387</v>
      </c>
      <c r="B55">
        <v>73299</v>
      </c>
      <c r="C55">
        <v>216573</v>
      </c>
      <c r="D55" s="66">
        <v>1159</v>
      </c>
      <c r="E55" s="66">
        <v>304</v>
      </c>
      <c r="F55" s="65">
        <v>0.2626</v>
      </c>
      <c r="I55" s="66">
        <v>736</v>
      </c>
      <c r="J55">
        <v>2.4</v>
      </c>
      <c r="K55">
        <v>74</v>
      </c>
      <c r="L55">
        <v>74</v>
      </c>
      <c r="M55" s="65">
        <v>1</v>
      </c>
      <c r="N55" s="67">
        <v>1159</v>
      </c>
      <c r="O55" s="65">
        <v>1</v>
      </c>
      <c r="P55">
        <v>1</v>
      </c>
      <c r="Q55">
        <v>1</v>
      </c>
      <c r="R55" s="65">
        <v>1</v>
      </c>
      <c r="S55">
        <v>1</v>
      </c>
      <c r="T55">
        <v>1</v>
      </c>
      <c r="U55" s="65">
        <v>1</v>
      </c>
      <c r="V55">
        <v>4</v>
      </c>
    </row>
    <row r="56" spans="1:22">
      <c r="A56" t="s">
        <v>571</v>
      </c>
      <c r="B56">
        <v>14829</v>
      </c>
      <c r="C56">
        <v>126378</v>
      </c>
      <c r="D56" s="66">
        <v>1155</v>
      </c>
      <c r="K56">
        <v>46</v>
      </c>
      <c r="P56">
        <v>1</v>
      </c>
      <c r="S56">
        <v>1</v>
      </c>
      <c r="V56">
        <v>1</v>
      </c>
    </row>
    <row r="57" spans="1:22">
      <c r="A57" t="s">
        <v>420</v>
      </c>
      <c r="B57">
        <v>12257</v>
      </c>
      <c r="C57">
        <v>122287</v>
      </c>
      <c r="D57" s="66">
        <v>1147</v>
      </c>
      <c r="K57">
        <v>60</v>
      </c>
      <c r="P57">
        <v>1</v>
      </c>
      <c r="S57">
        <v>1</v>
      </c>
      <c r="V57">
        <v>1</v>
      </c>
    </row>
    <row r="58" spans="1:22">
      <c r="A58" t="s">
        <v>498</v>
      </c>
      <c r="B58">
        <v>7105</v>
      </c>
      <c r="C58">
        <v>115626</v>
      </c>
      <c r="D58" s="66">
        <v>1145</v>
      </c>
      <c r="E58" s="66">
        <v>261</v>
      </c>
      <c r="F58" s="65">
        <v>0.2276</v>
      </c>
      <c r="I58" s="66">
        <v>505</v>
      </c>
      <c r="J58">
        <v>1.9</v>
      </c>
      <c r="K58">
        <v>70</v>
      </c>
      <c r="L58">
        <v>57</v>
      </c>
      <c r="M58" s="65">
        <v>0.8143</v>
      </c>
      <c r="N58">
        <v>853</v>
      </c>
      <c r="O58" s="65">
        <v>0.7452</v>
      </c>
      <c r="P58">
        <v>1</v>
      </c>
      <c r="Q58">
        <v>1</v>
      </c>
      <c r="R58" s="65">
        <v>1</v>
      </c>
      <c r="S58">
        <v>1</v>
      </c>
      <c r="T58">
        <v>1</v>
      </c>
      <c r="U58" s="65">
        <v>1</v>
      </c>
      <c r="V58">
        <v>2</v>
      </c>
    </row>
    <row r="59" spans="1:22">
      <c r="A59" t="s">
        <v>364</v>
      </c>
      <c r="B59">
        <v>73228</v>
      </c>
      <c r="C59">
        <v>216481</v>
      </c>
      <c r="D59" s="66">
        <v>1136</v>
      </c>
      <c r="E59" s="66">
        <v>15</v>
      </c>
      <c r="F59" s="65">
        <v>0.0132</v>
      </c>
      <c r="I59" s="66">
        <v>422</v>
      </c>
      <c r="J59">
        <v>28.2</v>
      </c>
      <c r="K59">
        <v>36</v>
      </c>
      <c r="L59">
        <v>16</v>
      </c>
      <c r="M59" s="65">
        <v>0.4444</v>
      </c>
      <c r="N59">
        <v>464</v>
      </c>
      <c r="O59" s="65">
        <v>0.4083</v>
      </c>
      <c r="P59">
        <v>1</v>
      </c>
      <c r="Q59">
        <v>1</v>
      </c>
      <c r="R59" s="65">
        <v>1</v>
      </c>
      <c r="S59">
        <v>1</v>
      </c>
      <c r="T59">
        <v>1</v>
      </c>
      <c r="U59" s="65">
        <v>1</v>
      </c>
      <c r="V59">
        <v>3</v>
      </c>
    </row>
    <row r="60" spans="1:22">
      <c r="A60" t="s">
        <v>333</v>
      </c>
      <c r="B60">
        <v>64514</v>
      </c>
      <c r="C60">
        <v>204949</v>
      </c>
      <c r="D60" s="66">
        <v>1133</v>
      </c>
      <c r="E60" s="66">
        <v>88</v>
      </c>
      <c r="F60" s="65">
        <v>0.0778</v>
      </c>
      <c r="I60" s="66">
        <v>760</v>
      </c>
      <c r="J60">
        <v>8.6</v>
      </c>
      <c r="K60">
        <v>65</v>
      </c>
      <c r="L60">
        <v>48</v>
      </c>
      <c r="M60" s="65">
        <v>0.7385</v>
      </c>
      <c r="N60">
        <v>976</v>
      </c>
      <c r="O60" s="65">
        <v>0.8612</v>
      </c>
      <c r="P60">
        <v>1</v>
      </c>
      <c r="Q60">
        <v>1</v>
      </c>
      <c r="R60" s="65">
        <v>1</v>
      </c>
      <c r="S60">
        <v>1</v>
      </c>
      <c r="T60">
        <v>1</v>
      </c>
      <c r="U60" s="65">
        <v>1</v>
      </c>
      <c r="V60">
        <v>5</v>
      </c>
    </row>
    <row r="61" spans="1:22">
      <c r="A61" t="s">
        <v>478</v>
      </c>
      <c r="B61">
        <v>79080</v>
      </c>
      <c r="C61">
        <v>229402</v>
      </c>
      <c r="D61" s="66">
        <v>1132</v>
      </c>
      <c r="E61" s="66">
        <v>161</v>
      </c>
      <c r="F61" s="65">
        <v>0.1419</v>
      </c>
      <c r="I61" s="66">
        <v>654</v>
      </c>
      <c r="J61">
        <v>4.1</v>
      </c>
      <c r="K61">
        <v>70</v>
      </c>
      <c r="L61">
        <v>55</v>
      </c>
      <c r="M61" s="65">
        <v>0.7857</v>
      </c>
      <c r="N61">
        <v>928</v>
      </c>
      <c r="O61" s="65">
        <v>0.8192</v>
      </c>
      <c r="P61">
        <v>1</v>
      </c>
      <c r="Q61">
        <v>1</v>
      </c>
      <c r="R61" s="65">
        <v>1</v>
      </c>
      <c r="S61">
        <v>1</v>
      </c>
      <c r="T61">
        <v>1</v>
      </c>
      <c r="U61" s="65">
        <v>1</v>
      </c>
      <c r="V61">
        <v>6</v>
      </c>
    </row>
    <row r="62" spans="1:22">
      <c r="A62" t="s">
        <v>337</v>
      </c>
      <c r="B62">
        <v>62396</v>
      </c>
      <c r="C62">
        <v>256251</v>
      </c>
      <c r="D62" s="66">
        <v>1105</v>
      </c>
      <c r="E62" s="66">
        <v>67</v>
      </c>
      <c r="F62" s="65">
        <v>0.0602</v>
      </c>
      <c r="I62" s="66">
        <v>613</v>
      </c>
      <c r="J62">
        <v>9.2</v>
      </c>
      <c r="K62">
        <v>58</v>
      </c>
      <c r="L62">
        <v>30</v>
      </c>
      <c r="M62" s="65">
        <v>0.5172</v>
      </c>
      <c r="N62">
        <v>752</v>
      </c>
      <c r="O62" s="65">
        <v>0.6801</v>
      </c>
      <c r="P62">
        <v>1</v>
      </c>
      <c r="Q62">
        <v>1</v>
      </c>
      <c r="R62" s="65">
        <v>1</v>
      </c>
      <c r="S62">
        <v>1</v>
      </c>
      <c r="T62">
        <v>1</v>
      </c>
      <c r="U62" s="65">
        <v>1</v>
      </c>
      <c r="V62">
        <v>4</v>
      </c>
    </row>
    <row r="63" spans="1:22">
      <c r="A63" t="s">
        <v>432</v>
      </c>
      <c r="B63">
        <v>89157</v>
      </c>
      <c r="C63">
        <v>244558</v>
      </c>
      <c r="D63" s="66">
        <v>1105</v>
      </c>
      <c r="E63" s="66">
        <v>17</v>
      </c>
      <c r="F63" s="65">
        <v>0.0154</v>
      </c>
      <c r="I63" s="66">
        <v>430</v>
      </c>
      <c r="J63">
        <v>25.3</v>
      </c>
      <c r="K63">
        <v>62</v>
      </c>
      <c r="L63">
        <v>26</v>
      </c>
      <c r="M63" s="65">
        <v>0.4194</v>
      </c>
      <c r="N63">
        <v>504</v>
      </c>
      <c r="O63" s="65">
        <v>0.4558</v>
      </c>
      <c r="P63">
        <v>1</v>
      </c>
      <c r="Q63">
        <v>1</v>
      </c>
      <c r="R63" s="65">
        <v>1</v>
      </c>
      <c r="S63">
        <v>1</v>
      </c>
      <c r="T63">
        <v>1</v>
      </c>
      <c r="U63" s="65">
        <v>1</v>
      </c>
      <c r="V63">
        <v>2</v>
      </c>
    </row>
    <row r="64" spans="1:22">
      <c r="A64" t="s">
        <v>276</v>
      </c>
      <c r="B64">
        <v>69475</v>
      </c>
      <c r="C64">
        <v>211747</v>
      </c>
      <c r="D64" s="66">
        <v>1092</v>
      </c>
      <c r="K64">
        <v>49</v>
      </c>
      <c r="P64">
        <v>1</v>
      </c>
      <c r="S64">
        <v>1</v>
      </c>
      <c r="V64">
        <v>1</v>
      </c>
    </row>
    <row r="65" spans="1:22">
      <c r="A65" t="s">
        <v>403</v>
      </c>
      <c r="B65">
        <v>80682</v>
      </c>
      <c r="C65">
        <v>231972</v>
      </c>
      <c r="D65" s="66">
        <v>1088</v>
      </c>
      <c r="K65">
        <v>62</v>
      </c>
      <c r="P65">
        <v>1</v>
      </c>
      <c r="S65">
        <v>1</v>
      </c>
      <c r="V65">
        <v>1</v>
      </c>
    </row>
    <row r="66" spans="1:22">
      <c r="A66" t="s">
        <v>501</v>
      </c>
      <c r="B66">
        <v>89768</v>
      </c>
      <c r="C66">
        <v>245285</v>
      </c>
      <c r="D66" s="66">
        <v>1082</v>
      </c>
      <c r="E66" s="66">
        <v>167</v>
      </c>
      <c r="F66" s="65">
        <v>0.1544</v>
      </c>
      <c r="I66" s="66">
        <v>419</v>
      </c>
      <c r="J66">
        <v>2.5</v>
      </c>
      <c r="K66">
        <v>42</v>
      </c>
      <c r="L66">
        <v>21</v>
      </c>
      <c r="M66" s="65">
        <v>0.5</v>
      </c>
      <c r="N66">
        <v>689</v>
      </c>
      <c r="O66" s="65">
        <v>0.637</v>
      </c>
      <c r="P66">
        <v>1</v>
      </c>
      <c r="Q66">
        <v>1</v>
      </c>
      <c r="R66" s="65">
        <v>1</v>
      </c>
      <c r="S66">
        <v>1</v>
      </c>
      <c r="T66">
        <v>1</v>
      </c>
      <c r="U66" s="65">
        <v>1</v>
      </c>
      <c r="V66">
        <v>7</v>
      </c>
    </row>
    <row r="67" spans="1:22">
      <c r="A67" t="s">
        <v>525</v>
      </c>
      <c r="B67">
        <v>18792</v>
      </c>
      <c r="C67">
        <v>129974</v>
      </c>
      <c r="D67" s="66">
        <v>1060</v>
      </c>
      <c r="K67">
        <v>30</v>
      </c>
      <c r="P67">
        <v>1</v>
      </c>
      <c r="S67">
        <v>1</v>
      </c>
      <c r="V67">
        <v>1</v>
      </c>
    </row>
    <row r="68" spans="1:22">
      <c r="A68" t="s">
        <v>205</v>
      </c>
      <c r="B68">
        <v>7536</v>
      </c>
      <c r="C68">
        <v>116176</v>
      </c>
      <c r="D68" s="66">
        <v>1055</v>
      </c>
      <c r="K68">
        <v>39</v>
      </c>
      <c r="P68">
        <v>1</v>
      </c>
      <c r="S68">
        <v>1</v>
      </c>
      <c r="V68">
        <v>1</v>
      </c>
    </row>
    <row r="69" spans="1:22">
      <c r="A69" t="s">
        <v>696</v>
      </c>
      <c r="B69">
        <v>6630</v>
      </c>
      <c r="C69">
        <v>114955</v>
      </c>
      <c r="D69" s="66">
        <v>1045</v>
      </c>
      <c r="E69" s="66">
        <v>66</v>
      </c>
      <c r="F69" s="65">
        <v>0.0636</v>
      </c>
      <c r="I69" s="66">
        <v>368</v>
      </c>
      <c r="J69">
        <v>5.5</v>
      </c>
      <c r="K69">
        <v>100</v>
      </c>
      <c r="L69">
        <v>46</v>
      </c>
      <c r="M69" s="65">
        <v>0.46</v>
      </c>
      <c r="N69">
        <v>496</v>
      </c>
      <c r="O69" s="65">
        <v>0.4748</v>
      </c>
      <c r="P69">
        <v>1</v>
      </c>
      <c r="Q69">
        <v>1</v>
      </c>
      <c r="R69" s="65">
        <v>1</v>
      </c>
      <c r="S69">
        <v>1</v>
      </c>
      <c r="T69">
        <v>1</v>
      </c>
      <c r="U69" s="65">
        <v>1</v>
      </c>
      <c r="V69">
        <v>5</v>
      </c>
    </row>
    <row r="70" spans="1:22">
      <c r="A70" t="s">
        <v>371</v>
      </c>
      <c r="B70">
        <v>20558</v>
      </c>
      <c r="C70">
        <v>134990</v>
      </c>
      <c r="D70" s="66">
        <v>1042</v>
      </c>
      <c r="K70">
        <v>53</v>
      </c>
      <c r="P70">
        <v>1</v>
      </c>
      <c r="S70">
        <v>1</v>
      </c>
      <c r="V70">
        <v>1</v>
      </c>
    </row>
    <row r="71" spans="1:22">
      <c r="A71" t="s">
        <v>458</v>
      </c>
      <c r="B71">
        <v>71386</v>
      </c>
      <c r="C71">
        <v>214144</v>
      </c>
      <c r="D71" s="66">
        <v>1041</v>
      </c>
      <c r="E71" s="66">
        <v>97</v>
      </c>
      <c r="F71" s="65">
        <v>0.0928</v>
      </c>
      <c r="I71" s="66">
        <v>635</v>
      </c>
      <c r="J71">
        <v>6.6</v>
      </c>
      <c r="K71">
        <v>62</v>
      </c>
      <c r="L71">
        <v>49</v>
      </c>
      <c r="M71" s="65">
        <v>0.7903</v>
      </c>
      <c r="N71">
        <v>825</v>
      </c>
      <c r="O71" s="65">
        <v>0.7922</v>
      </c>
      <c r="P71">
        <v>1</v>
      </c>
      <c r="Q71">
        <v>1</v>
      </c>
      <c r="R71" s="65">
        <v>1</v>
      </c>
      <c r="S71">
        <v>1</v>
      </c>
      <c r="T71">
        <v>1</v>
      </c>
      <c r="U71" s="65">
        <v>1</v>
      </c>
      <c r="V71">
        <v>6</v>
      </c>
    </row>
    <row r="72" spans="1:22">
      <c r="A72" t="s">
        <v>359</v>
      </c>
      <c r="B72">
        <v>90791</v>
      </c>
      <c r="C72">
        <v>246641</v>
      </c>
      <c r="D72" s="66">
        <v>1023</v>
      </c>
      <c r="K72">
        <v>62</v>
      </c>
      <c r="P72">
        <v>1</v>
      </c>
      <c r="S72">
        <v>1</v>
      </c>
      <c r="V72">
        <v>1</v>
      </c>
    </row>
    <row r="73" spans="1:22">
      <c r="A73" t="s">
        <v>505</v>
      </c>
      <c r="B73">
        <v>92510</v>
      </c>
      <c r="C73">
        <v>249752</v>
      </c>
      <c r="D73" s="66">
        <v>1021</v>
      </c>
      <c r="K73">
        <v>41</v>
      </c>
      <c r="P73">
        <v>1</v>
      </c>
      <c r="S73">
        <v>1</v>
      </c>
      <c r="V73">
        <v>1</v>
      </c>
    </row>
    <row r="74" spans="1:22">
      <c r="A74" t="s">
        <v>693</v>
      </c>
      <c r="B74">
        <v>97534</v>
      </c>
      <c r="C74">
        <v>257065</v>
      </c>
      <c r="D74" s="66">
        <v>1020</v>
      </c>
      <c r="K74">
        <v>24</v>
      </c>
      <c r="P74">
        <v>1</v>
      </c>
      <c r="S74">
        <v>1</v>
      </c>
      <c r="V74">
        <v>1</v>
      </c>
    </row>
    <row r="75" spans="1:22">
      <c r="A75" t="s">
        <v>463</v>
      </c>
      <c r="B75">
        <v>12497</v>
      </c>
      <c r="C75">
        <v>122827</v>
      </c>
      <c r="D75" s="66">
        <v>1016</v>
      </c>
      <c r="E75" s="66">
        <v>11</v>
      </c>
      <c r="F75" s="65">
        <v>0.0109</v>
      </c>
      <c r="I75" s="66">
        <v>373</v>
      </c>
      <c r="J75">
        <v>33.8</v>
      </c>
      <c r="K75">
        <v>45</v>
      </c>
      <c r="L75">
        <v>16</v>
      </c>
      <c r="M75" s="65">
        <v>0.3556</v>
      </c>
      <c r="N75">
        <v>414</v>
      </c>
      <c r="O75" s="65">
        <v>0.4074</v>
      </c>
      <c r="P75">
        <v>1</v>
      </c>
      <c r="Q75">
        <v>1</v>
      </c>
      <c r="R75" s="65">
        <v>1</v>
      </c>
      <c r="S75">
        <v>1</v>
      </c>
      <c r="T75">
        <v>1</v>
      </c>
      <c r="U75" s="65">
        <v>1</v>
      </c>
      <c r="V75">
        <v>2</v>
      </c>
    </row>
    <row r="76" spans="1:22">
      <c r="A76" t="s">
        <v>143</v>
      </c>
      <c r="B76">
        <v>99168</v>
      </c>
      <c r="C76">
        <v>258902</v>
      </c>
      <c r="D76" s="66">
        <v>1001</v>
      </c>
      <c r="E76" s="66">
        <v>8</v>
      </c>
      <c r="F76" s="65">
        <v>0.0079</v>
      </c>
      <c r="I76" s="66">
        <v>68</v>
      </c>
      <c r="J76">
        <v>8.6</v>
      </c>
      <c r="K76">
        <v>66</v>
      </c>
      <c r="L76">
        <v>6</v>
      </c>
      <c r="M76" s="65">
        <v>0.0909</v>
      </c>
      <c r="N76">
        <v>88</v>
      </c>
      <c r="O76" s="65">
        <v>0.088</v>
      </c>
      <c r="P76">
        <v>1</v>
      </c>
      <c r="Q76">
        <v>1</v>
      </c>
      <c r="R76" s="65">
        <v>1</v>
      </c>
      <c r="S76">
        <v>1</v>
      </c>
      <c r="T76">
        <v>1</v>
      </c>
      <c r="U76" s="65">
        <v>1</v>
      </c>
      <c r="V76">
        <v>5</v>
      </c>
    </row>
    <row r="77" spans="1:22">
      <c r="A77" t="s">
        <v>617</v>
      </c>
      <c r="B77">
        <v>98108</v>
      </c>
      <c r="C77">
        <v>257357</v>
      </c>
      <c r="D77" s="66">
        <v>978</v>
      </c>
      <c r="K77">
        <v>82</v>
      </c>
      <c r="P77">
        <v>1</v>
      </c>
      <c r="S77">
        <v>1</v>
      </c>
      <c r="V77">
        <v>1</v>
      </c>
    </row>
    <row r="78" spans="1:22">
      <c r="A78" t="s">
        <v>717</v>
      </c>
      <c r="B78">
        <v>96735</v>
      </c>
      <c r="C78">
        <v>255500</v>
      </c>
      <c r="D78" s="66">
        <v>962</v>
      </c>
      <c r="E78" s="66">
        <v>42</v>
      </c>
      <c r="F78" s="65">
        <v>0.0437</v>
      </c>
      <c r="I78" s="66">
        <v>275</v>
      </c>
      <c r="J78">
        <v>6.5</v>
      </c>
      <c r="K78">
        <v>45</v>
      </c>
      <c r="L78">
        <v>16</v>
      </c>
      <c r="M78" s="65">
        <v>0.3556</v>
      </c>
      <c r="N78">
        <v>369</v>
      </c>
      <c r="O78" s="65">
        <v>0.3836</v>
      </c>
      <c r="P78">
        <v>1</v>
      </c>
      <c r="Q78">
        <v>1</v>
      </c>
      <c r="R78" s="65">
        <v>1</v>
      </c>
      <c r="S78">
        <v>1</v>
      </c>
      <c r="T78">
        <v>1</v>
      </c>
      <c r="U78" s="65">
        <v>1</v>
      </c>
      <c r="V78">
        <v>3</v>
      </c>
    </row>
    <row r="79" spans="1:22">
      <c r="A79" t="s">
        <v>353</v>
      </c>
      <c r="B79">
        <v>72439</v>
      </c>
      <c r="C79">
        <v>215517</v>
      </c>
      <c r="D79" s="66">
        <v>958</v>
      </c>
      <c r="E79" s="66">
        <v>160</v>
      </c>
      <c r="F79" s="65">
        <v>0.167</v>
      </c>
      <c r="I79" s="66">
        <v>414</v>
      </c>
      <c r="J79">
        <v>2.6</v>
      </c>
      <c r="K79">
        <v>44</v>
      </c>
      <c r="L79">
        <v>23</v>
      </c>
      <c r="M79" s="65">
        <v>0.5227</v>
      </c>
      <c r="N79">
        <v>635</v>
      </c>
      <c r="O79" s="65">
        <v>0.6626</v>
      </c>
      <c r="P79">
        <v>1</v>
      </c>
      <c r="Q79">
        <v>1</v>
      </c>
      <c r="R79" s="65">
        <v>1</v>
      </c>
      <c r="S79">
        <v>1</v>
      </c>
      <c r="T79">
        <v>1</v>
      </c>
      <c r="U79" s="65">
        <v>1</v>
      </c>
      <c r="V79">
        <v>3</v>
      </c>
    </row>
    <row r="80" spans="1:22">
      <c r="A80" t="s">
        <v>488</v>
      </c>
      <c r="B80">
        <v>17590</v>
      </c>
      <c r="C80">
        <v>129733</v>
      </c>
      <c r="D80" s="66">
        <v>948</v>
      </c>
      <c r="E80" s="66">
        <v>14</v>
      </c>
      <c r="F80" s="65">
        <v>0.0149</v>
      </c>
      <c r="I80" s="66">
        <v>138</v>
      </c>
      <c r="J80">
        <v>9.8</v>
      </c>
      <c r="K80">
        <v>38</v>
      </c>
      <c r="L80">
        <v>5</v>
      </c>
      <c r="M80" s="65">
        <v>0.1316</v>
      </c>
      <c r="N80">
        <v>166</v>
      </c>
      <c r="O80" s="65">
        <v>0.1753</v>
      </c>
      <c r="P80">
        <v>1</v>
      </c>
      <c r="Q80">
        <v>1</v>
      </c>
      <c r="R80" s="65">
        <v>1</v>
      </c>
      <c r="S80">
        <v>1</v>
      </c>
      <c r="T80">
        <v>1</v>
      </c>
      <c r="U80" s="65">
        <v>1</v>
      </c>
      <c r="V80">
        <v>2</v>
      </c>
    </row>
    <row r="81" spans="1:22">
      <c r="A81" t="s">
        <v>209</v>
      </c>
      <c r="B81">
        <v>73909</v>
      </c>
      <c r="C81">
        <v>217354</v>
      </c>
      <c r="D81" s="66">
        <v>943</v>
      </c>
      <c r="E81" s="66">
        <v>21</v>
      </c>
      <c r="F81" s="65">
        <v>0.0219</v>
      </c>
      <c r="I81" s="66">
        <v>100</v>
      </c>
      <c r="J81">
        <v>4.9</v>
      </c>
      <c r="K81">
        <v>24</v>
      </c>
      <c r="L81">
        <v>3</v>
      </c>
      <c r="M81" s="65">
        <v>0.125</v>
      </c>
      <c r="N81">
        <v>130</v>
      </c>
      <c r="O81" s="65">
        <v>0.1379</v>
      </c>
      <c r="P81">
        <v>1</v>
      </c>
      <c r="Q81">
        <v>1</v>
      </c>
      <c r="R81" s="65">
        <v>1</v>
      </c>
      <c r="S81">
        <v>1</v>
      </c>
      <c r="T81">
        <v>1</v>
      </c>
      <c r="U81" s="65">
        <v>1</v>
      </c>
      <c r="V81">
        <v>2</v>
      </c>
    </row>
    <row r="82" spans="1:22">
      <c r="A82" t="s">
        <v>55</v>
      </c>
      <c r="B82">
        <v>71862</v>
      </c>
      <c r="C82">
        <v>214730</v>
      </c>
      <c r="D82" s="66">
        <v>937</v>
      </c>
      <c r="E82" s="66">
        <v>124</v>
      </c>
      <c r="F82" s="65">
        <v>0.1325</v>
      </c>
      <c r="I82" s="66">
        <v>496</v>
      </c>
      <c r="J82">
        <v>4</v>
      </c>
      <c r="K82">
        <v>55</v>
      </c>
      <c r="L82">
        <v>40</v>
      </c>
      <c r="M82" s="65">
        <v>0.7273</v>
      </c>
      <c r="N82">
        <v>704</v>
      </c>
      <c r="O82" s="65">
        <v>0.7512</v>
      </c>
      <c r="P82">
        <v>1</v>
      </c>
      <c r="Q82">
        <v>1</v>
      </c>
      <c r="R82" s="65">
        <v>1</v>
      </c>
      <c r="S82">
        <v>1</v>
      </c>
      <c r="T82">
        <v>1</v>
      </c>
      <c r="U82" s="65">
        <v>1</v>
      </c>
      <c r="V82">
        <v>2</v>
      </c>
    </row>
    <row r="83" spans="1:22">
      <c r="A83" t="s">
        <v>557</v>
      </c>
      <c r="B83">
        <v>20111</v>
      </c>
      <c r="C83">
        <v>134205</v>
      </c>
      <c r="D83" s="66">
        <v>936</v>
      </c>
      <c r="E83" s="66">
        <v>235</v>
      </c>
      <c r="F83" s="65">
        <v>0.2514</v>
      </c>
      <c r="I83" s="66">
        <v>574</v>
      </c>
      <c r="J83">
        <v>2.4</v>
      </c>
      <c r="K83">
        <v>41</v>
      </c>
      <c r="L83">
        <v>40</v>
      </c>
      <c r="M83" s="65">
        <v>0.9756</v>
      </c>
      <c r="N83">
        <v>914</v>
      </c>
      <c r="O83" s="65">
        <v>0.9758</v>
      </c>
      <c r="P83">
        <v>1</v>
      </c>
      <c r="Q83">
        <v>1</v>
      </c>
      <c r="R83" s="65">
        <v>1</v>
      </c>
      <c r="S83">
        <v>1</v>
      </c>
      <c r="T83">
        <v>1</v>
      </c>
      <c r="U83" s="65">
        <v>1</v>
      </c>
      <c r="V83">
        <v>4</v>
      </c>
    </row>
    <row r="84" spans="1:22">
      <c r="A84" t="s">
        <v>494</v>
      </c>
      <c r="B84">
        <v>4468</v>
      </c>
      <c r="C84">
        <v>112022</v>
      </c>
      <c r="D84" s="66">
        <v>932</v>
      </c>
      <c r="K84">
        <v>26</v>
      </c>
      <c r="P84">
        <v>1</v>
      </c>
      <c r="S84">
        <v>1</v>
      </c>
      <c r="V84">
        <v>1</v>
      </c>
    </row>
    <row r="85" spans="1:22">
      <c r="A85" t="s">
        <v>83</v>
      </c>
      <c r="B85">
        <v>9049</v>
      </c>
      <c r="C85">
        <v>118984</v>
      </c>
      <c r="D85" s="66">
        <v>919</v>
      </c>
      <c r="K85">
        <v>40</v>
      </c>
      <c r="P85">
        <v>1</v>
      </c>
      <c r="S85">
        <v>1</v>
      </c>
      <c r="V85">
        <v>1</v>
      </c>
    </row>
    <row r="86" spans="1:22">
      <c r="A86" t="s">
        <v>426</v>
      </c>
      <c r="B86">
        <v>18084</v>
      </c>
      <c r="C86">
        <v>130552</v>
      </c>
      <c r="D86" s="66">
        <v>917</v>
      </c>
      <c r="E86" s="66">
        <v>137</v>
      </c>
      <c r="F86" s="65">
        <v>0.1493</v>
      </c>
      <c r="I86" s="66">
        <v>508</v>
      </c>
      <c r="J86">
        <v>3.7</v>
      </c>
      <c r="K86">
        <v>63</v>
      </c>
      <c r="L86">
        <v>48</v>
      </c>
      <c r="M86" s="65">
        <v>0.7619</v>
      </c>
      <c r="N86">
        <v>728</v>
      </c>
      <c r="O86" s="65">
        <v>0.7938</v>
      </c>
      <c r="P86">
        <v>1</v>
      </c>
      <c r="Q86">
        <v>1</v>
      </c>
      <c r="R86" s="65">
        <v>1</v>
      </c>
      <c r="S86">
        <v>1</v>
      </c>
      <c r="T86">
        <v>1</v>
      </c>
      <c r="U86" s="65">
        <v>1</v>
      </c>
      <c r="V86">
        <v>5</v>
      </c>
    </row>
    <row r="87" spans="1:22">
      <c r="A87" t="s">
        <v>591</v>
      </c>
      <c r="B87">
        <v>16107</v>
      </c>
      <c r="C87">
        <v>119754</v>
      </c>
      <c r="D87" s="66">
        <v>915</v>
      </c>
      <c r="E87" s="66">
        <v>80</v>
      </c>
      <c r="F87" s="65">
        <v>0.0875</v>
      </c>
      <c r="I87" s="66">
        <v>789</v>
      </c>
      <c r="J87">
        <v>9.8</v>
      </c>
      <c r="K87">
        <v>16</v>
      </c>
      <c r="L87">
        <v>16</v>
      </c>
      <c r="M87" s="65">
        <v>1</v>
      </c>
      <c r="N87">
        <v>915</v>
      </c>
      <c r="O87" s="65">
        <v>1</v>
      </c>
      <c r="P87">
        <v>1</v>
      </c>
      <c r="Q87">
        <v>1</v>
      </c>
      <c r="R87" s="65">
        <v>1</v>
      </c>
      <c r="S87">
        <v>1</v>
      </c>
      <c r="T87">
        <v>1</v>
      </c>
      <c r="U87" s="65">
        <v>1</v>
      </c>
      <c r="V87">
        <v>5</v>
      </c>
    </row>
    <row r="88" spans="1:22">
      <c r="A88" t="s">
        <v>553</v>
      </c>
      <c r="B88">
        <v>82278</v>
      </c>
      <c r="C88">
        <v>235125</v>
      </c>
      <c r="D88" s="66">
        <v>908</v>
      </c>
      <c r="K88">
        <v>24</v>
      </c>
      <c r="P88">
        <v>1</v>
      </c>
      <c r="S88">
        <v>1</v>
      </c>
      <c r="V88">
        <v>1</v>
      </c>
    </row>
    <row r="89" spans="1:22">
      <c r="A89" t="s">
        <v>401</v>
      </c>
      <c r="B89">
        <v>97548</v>
      </c>
      <c r="C89">
        <v>256623</v>
      </c>
      <c r="D89" s="66">
        <v>908</v>
      </c>
      <c r="K89">
        <v>37</v>
      </c>
      <c r="P89">
        <v>1</v>
      </c>
      <c r="S89">
        <v>1</v>
      </c>
      <c r="V89">
        <v>1</v>
      </c>
    </row>
    <row r="90" spans="1:22">
      <c r="A90" t="s">
        <v>569</v>
      </c>
      <c r="B90">
        <v>11094</v>
      </c>
      <c r="C90">
        <v>121104</v>
      </c>
      <c r="D90" s="66">
        <v>906</v>
      </c>
      <c r="K90">
        <v>61</v>
      </c>
      <c r="P90">
        <v>1</v>
      </c>
      <c r="S90">
        <v>1</v>
      </c>
      <c r="V90">
        <v>1</v>
      </c>
    </row>
    <row r="91" spans="1:22">
      <c r="A91" t="s">
        <v>145</v>
      </c>
      <c r="B91">
        <v>99207</v>
      </c>
      <c r="C91">
        <v>258980</v>
      </c>
      <c r="D91" s="66">
        <v>901</v>
      </c>
      <c r="K91">
        <v>90</v>
      </c>
      <c r="P91">
        <v>1</v>
      </c>
      <c r="S91">
        <v>1</v>
      </c>
      <c r="V91">
        <v>1</v>
      </c>
    </row>
    <row r="92" spans="1:22">
      <c r="A92" t="s">
        <v>127</v>
      </c>
      <c r="B92">
        <v>99110</v>
      </c>
      <c r="C92">
        <v>259364</v>
      </c>
      <c r="D92" s="66">
        <v>899</v>
      </c>
      <c r="E92" s="66">
        <v>36</v>
      </c>
      <c r="F92" s="65">
        <v>0.0397</v>
      </c>
      <c r="I92" s="66">
        <v>70</v>
      </c>
      <c r="J92">
        <v>2</v>
      </c>
      <c r="K92">
        <v>55</v>
      </c>
      <c r="L92">
        <v>7</v>
      </c>
      <c r="M92" s="65">
        <v>0.1273</v>
      </c>
      <c r="N92">
        <v>123</v>
      </c>
      <c r="O92" s="65">
        <v>0.1368</v>
      </c>
      <c r="P92">
        <v>1</v>
      </c>
      <c r="Q92">
        <v>1</v>
      </c>
      <c r="R92" s="65">
        <v>1</v>
      </c>
      <c r="S92">
        <v>1</v>
      </c>
      <c r="T92">
        <v>1</v>
      </c>
      <c r="U92" s="65">
        <v>1</v>
      </c>
      <c r="V92">
        <v>2</v>
      </c>
    </row>
    <row r="93" spans="1:22">
      <c r="A93" t="s">
        <v>623</v>
      </c>
      <c r="B93">
        <v>34497</v>
      </c>
      <c r="C93">
        <v>140749</v>
      </c>
      <c r="D93" s="66">
        <v>898</v>
      </c>
      <c r="K93">
        <v>27</v>
      </c>
      <c r="P93">
        <v>1</v>
      </c>
      <c r="S93">
        <v>1</v>
      </c>
      <c r="V93">
        <v>1</v>
      </c>
    </row>
    <row r="94" spans="1:22">
      <c r="A94" t="s">
        <v>606</v>
      </c>
      <c r="B94">
        <v>94812</v>
      </c>
      <c r="C94">
        <v>252683</v>
      </c>
      <c r="D94" s="66">
        <v>889</v>
      </c>
      <c r="K94">
        <v>24</v>
      </c>
      <c r="P94">
        <v>1</v>
      </c>
      <c r="S94">
        <v>1</v>
      </c>
      <c r="V94">
        <v>1</v>
      </c>
    </row>
    <row r="95" spans="1:22">
      <c r="A95" t="s">
        <v>720</v>
      </c>
      <c r="B95">
        <v>97535</v>
      </c>
      <c r="C95">
        <v>257054</v>
      </c>
      <c r="D95" s="66">
        <v>863</v>
      </c>
      <c r="K95">
        <v>16</v>
      </c>
      <c r="P95">
        <v>1</v>
      </c>
      <c r="S95">
        <v>1</v>
      </c>
      <c r="V95">
        <v>1</v>
      </c>
    </row>
    <row r="96" spans="1:22">
      <c r="A96" t="s">
        <v>759</v>
      </c>
      <c r="B96">
        <v>96611</v>
      </c>
      <c r="C96">
        <v>255809</v>
      </c>
      <c r="D96" s="66">
        <v>856</v>
      </c>
      <c r="K96">
        <v>33</v>
      </c>
      <c r="P96">
        <v>1</v>
      </c>
      <c r="S96">
        <v>1</v>
      </c>
      <c r="V96">
        <v>1</v>
      </c>
    </row>
    <row r="97" spans="1:22">
      <c r="A97" t="s">
        <v>392</v>
      </c>
      <c r="B97">
        <v>92154</v>
      </c>
      <c r="C97">
        <v>249237</v>
      </c>
      <c r="D97" s="66">
        <v>849</v>
      </c>
      <c r="E97" s="66">
        <v>10</v>
      </c>
      <c r="F97" s="65">
        <v>0.0114</v>
      </c>
      <c r="I97" s="66">
        <v>67</v>
      </c>
      <c r="J97">
        <v>6.9</v>
      </c>
      <c r="K97">
        <v>52</v>
      </c>
      <c r="L97">
        <v>5</v>
      </c>
      <c r="M97" s="65">
        <v>0.0962</v>
      </c>
      <c r="N97">
        <v>84</v>
      </c>
      <c r="O97" s="65">
        <v>0.0991</v>
      </c>
      <c r="P97">
        <v>1</v>
      </c>
      <c r="Q97">
        <v>1</v>
      </c>
      <c r="R97" s="65">
        <v>1</v>
      </c>
      <c r="S97">
        <v>1</v>
      </c>
      <c r="T97">
        <v>1</v>
      </c>
      <c r="U97" s="65">
        <v>1</v>
      </c>
      <c r="V97">
        <v>2</v>
      </c>
    </row>
    <row r="98" spans="1:22">
      <c r="A98" t="s">
        <v>576</v>
      </c>
      <c r="B98">
        <v>83627</v>
      </c>
      <c r="C98">
        <v>237322</v>
      </c>
      <c r="D98" s="66">
        <v>837</v>
      </c>
      <c r="K98">
        <v>100</v>
      </c>
      <c r="P98">
        <v>1</v>
      </c>
      <c r="S98">
        <v>1</v>
      </c>
      <c r="V98">
        <v>1</v>
      </c>
    </row>
    <row r="99" spans="1:22">
      <c r="A99" t="s">
        <v>912</v>
      </c>
      <c r="B99">
        <v>95794</v>
      </c>
      <c r="C99">
        <v>254360</v>
      </c>
      <c r="D99" s="66">
        <v>823</v>
      </c>
      <c r="K99">
        <v>49</v>
      </c>
      <c r="P99">
        <v>1</v>
      </c>
      <c r="S99">
        <v>1</v>
      </c>
      <c r="V99">
        <v>1</v>
      </c>
    </row>
    <row r="100" spans="1:22">
      <c r="A100" t="s">
        <v>484</v>
      </c>
      <c r="B100">
        <v>73231</v>
      </c>
      <c r="C100">
        <v>216484</v>
      </c>
      <c r="D100" s="66">
        <v>823</v>
      </c>
      <c r="E100" s="66">
        <v>6</v>
      </c>
      <c r="F100" s="65">
        <v>0.0068</v>
      </c>
      <c r="I100" s="66">
        <v>160</v>
      </c>
      <c r="J100">
        <v>28.7</v>
      </c>
      <c r="K100">
        <v>44</v>
      </c>
      <c r="L100">
        <v>8</v>
      </c>
      <c r="M100" s="65">
        <v>0.1818</v>
      </c>
      <c r="N100">
        <v>176</v>
      </c>
      <c r="O100" s="65">
        <v>0.2134</v>
      </c>
      <c r="P100">
        <v>1</v>
      </c>
      <c r="Q100">
        <v>1</v>
      </c>
      <c r="R100" s="65">
        <v>1</v>
      </c>
      <c r="S100">
        <v>1</v>
      </c>
      <c r="T100">
        <v>1</v>
      </c>
      <c r="U100" s="65">
        <v>1</v>
      </c>
      <c r="V100">
        <v>2</v>
      </c>
    </row>
    <row r="101" spans="1:22">
      <c r="A101" t="s">
        <v>842</v>
      </c>
      <c r="B101">
        <v>87581</v>
      </c>
      <c r="C101">
        <v>242635</v>
      </c>
      <c r="D101" s="66">
        <v>819</v>
      </c>
      <c r="K101">
        <v>22</v>
      </c>
      <c r="P101">
        <v>1</v>
      </c>
      <c r="S101">
        <v>1</v>
      </c>
      <c r="V101">
        <v>1</v>
      </c>
    </row>
    <row r="102" spans="1:22">
      <c r="A102" t="s">
        <v>690</v>
      </c>
      <c r="B102">
        <v>65271</v>
      </c>
      <c r="C102">
        <v>206198</v>
      </c>
      <c r="D102" s="66">
        <v>818</v>
      </c>
      <c r="K102">
        <v>30</v>
      </c>
      <c r="P102">
        <v>1</v>
      </c>
      <c r="S102">
        <v>1</v>
      </c>
      <c r="V102">
        <v>1</v>
      </c>
    </row>
    <row r="103" spans="1:22">
      <c r="A103" t="s">
        <v>822</v>
      </c>
      <c r="B103">
        <v>98474</v>
      </c>
      <c r="C103">
        <v>257944</v>
      </c>
      <c r="D103" s="66">
        <v>796</v>
      </c>
      <c r="K103">
        <v>19</v>
      </c>
      <c r="P103">
        <v>1</v>
      </c>
      <c r="S103">
        <v>1</v>
      </c>
      <c r="V103">
        <v>1</v>
      </c>
    </row>
    <row r="104" spans="1:22">
      <c r="A104" t="s">
        <v>614</v>
      </c>
      <c r="B104">
        <v>6735</v>
      </c>
      <c r="C104">
        <v>114978</v>
      </c>
      <c r="D104" s="66">
        <v>791</v>
      </c>
      <c r="E104" s="66">
        <v>80</v>
      </c>
      <c r="F104" s="65">
        <v>0.1012</v>
      </c>
      <c r="I104" s="66">
        <v>559</v>
      </c>
      <c r="J104">
        <v>7</v>
      </c>
      <c r="K104">
        <v>31</v>
      </c>
      <c r="L104">
        <v>28</v>
      </c>
      <c r="M104" s="65">
        <v>0.9032</v>
      </c>
      <c r="N104">
        <v>703</v>
      </c>
      <c r="O104" s="65">
        <v>0.8893</v>
      </c>
      <c r="P104">
        <v>1</v>
      </c>
      <c r="Q104">
        <v>1</v>
      </c>
      <c r="R104" s="65">
        <v>1</v>
      </c>
      <c r="S104">
        <v>1</v>
      </c>
      <c r="T104">
        <v>1</v>
      </c>
      <c r="U104" s="65">
        <v>1</v>
      </c>
      <c r="V104">
        <v>5</v>
      </c>
    </row>
    <row r="105" spans="1:22">
      <c r="A105" t="s">
        <v>631</v>
      </c>
      <c r="B105">
        <v>85923</v>
      </c>
      <c r="C105">
        <v>240411</v>
      </c>
      <c r="D105" s="66">
        <v>785</v>
      </c>
      <c r="E105" s="66">
        <v>5</v>
      </c>
      <c r="F105" s="65">
        <v>0.0061</v>
      </c>
      <c r="I105" s="66">
        <v>134</v>
      </c>
      <c r="J105">
        <v>27.9</v>
      </c>
      <c r="K105">
        <v>45</v>
      </c>
      <c r="L105">
        <v>7</v>
      </c>
      <c r="M105" s="65">
        <v>0.1556</v>
      </c>
      <c r="N105">
        <v>151</v>
      </c>
      <c r="O105" s="65">
        <v>0.1919</v>
      </c>
      <c r="P105">
        <v>1</v>
      </c>
      <c r="Q105">
        <v>1</v>
      </c>
      <c r="R105" s="65">
        <v>1</v>
      </c>
      <c r="S105">
        <v>1</v>
      </c>
      <c r="T105">
        <v>1</v>
      </c>
      <c r="U105" s="65">
        <v>1</v>
      </c>
      <c r="V105">
        <v>2</v>
      </c>
    </row>
    <row r="106" spans="1:22">
      <c r="A106" t="s">
        <v>665</v>
      </c>
      <c r="B106">
        <v>28270</v>
      </c>
      <c r="C106">
        <v>261347</v>
      </c>
      <c r="D106" s="66">
        <v>783</v>
      </c>
      <c r="E106" s="66">
        <v>65</v>
      </c>
      <c r="F106" s="65">
        <v>0.0831</v>
      </c>
      <c r="I106" s="66">
        <v>424</v>
      </c>
      <c r="J106">
        <v>6.5</v>
      </c>
      <c r="K106">
        <v>39</v>
      </c>
      <c r="L106">
        <v>28</v>
      </c>
      <c r="M106" s="65">
        <v>0.7179</v>
      </c>
      <c r="N106">
        <v>560</v>
      </c>
      <c r="O106" s="65">
        <v>0.7147</v>
      </c>
      <c r="P106">
        <v>1</v>
      </c>
      <c r="Q106">
        <v>1</v>
      </c>
      <c r="R106" s="65">
        <v>1</v>
      </c>
      <c r="S106">
        <v>1</v>
      </c>
      <c r="T106">
        <v>1</v>
      </c>
      <c r="U106" s="65">
        <v>1</v>
      </c>
      <c r="V106">
        <v>5</v>
      </c>
    </row>
    <row r="107" spans="1:22">
      <c r="A107" t="s">
        <v>435</v>
      </c>
      <c r="B107">
        <v>97218</v>
      </c>
      <c r="C107">
        <v>256223</v>
      </c>
      <c r="D107" s="66">
        <v>779</v>
      </c>
      <c r="E107" s="66">
        <v>6</v>
      </c>
      <c r="F107" s="65">
        <v>0.0072</v>
      </c>
      <c r="I107" s="66">
        <v>47</v>
      </c>
      <c r="J107">
        <v>8.3</v>
      </c>
      <c r="K107">
        <v>30</v>
      </c>
      <c r="L107">
        <v>2</v>
      </c>
      <c r="M107" s="65">
        <v>0.0667</v>
      </c>
      <c r="N107">
        <v>57</v>
      </c>
      <c r="O107" s="65">
        <v>0.0736</v>
      </c>
      <c r="P107">
        <v>1</v>
      </c>
      <c r="Q107">
        <v>1</v>
      </c>
      <c r="R107" s="65">
        <v>1</v>
      </c>
      <c r="S107">
        <v>1</v>
      </c>
      <c r="T107">
        <v>1</v>
      </c>
      <c r="U107" s="65">
        <v>1</v>
      </c>
      <c r="V107">
        <v>2</v>
      </c>
    </row>
    <row r="108" spans="1:22">
      <c r="A108" t="s">
        <v>131</v>
      </c>
      <c r="B108">
        <v>99130</v>
      </c>
      <c r="C108">
        <v>259091</v>
      </c>
      <c r="D108" s="66">
        <v>765</v>
      </c>
      <c r="K108">
        <v>28</v>
      </c>
      <c r="P108">
        <v>1</v>
      </c>
      <c r="S108">
        <v>1</v>
      </c>
      <c r="V108">
        <v>1</v>
      </c>
    </row>
    <row r="109" spans="1:22">
      <c r="A109" t="s">
        <v>466</v>
      </c>
      <c r="B109">
        <v>26900</v>
      </c>
      <c r="C109">
        <v>142317</v>
      </c>
      <c r="D109" s="66">
        <v>757</v>
      </c>
      <c r="E109" s="66">
        <v>20</v>
      </c>
      <c r="F109" s="65">
        <v>0.0268</v>
      </c>
      <c r="I109" s="66">
        <v>88</v>
      </c>
      <c r="J109">
        <v>4.4</v>
      </c>
      <c r="K109">
        <v>54</v>
      </c>
      <c r="L109">
        <v>9</v>
      </c>
      <c r="M109" s="65">
        <v>0.1667</v>
      </c>
      <c r="N109">
        <v>135</v>
      </c>
      <c r="O109" s="65">
        <v>0.1777</v>
      </c>
      <c r="P109">
        <v>1</v>
      </c>
      <c r="Q109">
        <v>1</v>
      </c>
      <c r="R109" s="65">
        <v>1</v>
      </c>
      <c r="S109">
        <v>1</v>
      </c>
      <c r="T109">
        <v>1</v>
      </c>
      <c r="U109" s="65">
        <v>1</v>
      </c>
      <c r="V109">
        <v>3</v>
      </c>
    </row>
    <row r="110" spans="1:22">
      <c r="A110" t="s">
        <v>531</v>
      </c>
      <c r="B110">
        <v>73175</v>
      </c>
      <c r="C110">
        <v>216413</v>
      </c>
      <c r="D110" s="66">
        <v>756</v>
      </c>
      <c r="E110" s="66">
        <v>5</v>
      </c>
      <c r="F110" s="65">
        <v>0.0062</v>
      </c>
      <c r="I110" s="66">
        <v>33</v>
      </c>
      <c r="J110">
        <v>7.1</v>
      </c>
      <c r="K110">
        <v>27</v>
      </c>
      <c r="L110">
        <v>2</v>
      </c>
      <c r="M110" s="65">
        <v>0.0741</v>
      </c>
      <c r="N110">
        <v>42</v>
      </c>
      <c r="O110" s="65">
        <v>0.056</v>
      </c>
      <c r="P110">
        <v>1</v>
      </c>
      <c r="Q110">
        <v>1</v>
      </c>
      <c r="R110" s="65">
        <v>1</v>
      </c>
      <c r="S110">
        <v>1</v>
      </c>
      <c r="T110">
        <v>1</v>
      </c>
      <c r="U110" s="65">
        <v>1</v>
      </c>
      <c r="V110">
        <v>3</v>
      </c>
    </row>
    <row r="111" spans="1:22">
      <c r="A111" t="s">
        <v>342</v>
      </c>
      <c r="B111">
        <v>20767</v>
      </c>
      <c r="C111">
        <v>135231</v>
      </c>
      <c r="D111" s="66">
        <v>754</v>
      </c>
      <c r="E111" s="66">
        <v>45</v>
      </c>
      <c r="F111" s="65">
        <v>0.0592</v>
      </c>
      <c r="I111" s="66">
        <v>159</v>
      </c>
      <c r="J111">
        <v>3.6</v>
      </c>
      <c r="K111">
        <v>36</v>
      </c>
      <c r="L111">
        <v>12</v>
      </c>
      <c r="M111" s="65">
        <v>0.3333</v>
      </c>
      <c r="N111">
        <v>231</v>
      </c>
      <c r="O111" s="65">
        <v>0.3057</v>
      </c>
      <c r="P111">
        <v>1</v>
      </c>
      <c r="Q111">
        <v>1</v>
      </c>
      <c r="R111" s="65">
        <v>1</v>
      </c>
      <c r="S111">
        <v>1</v>
      </c>
      <c r="T111">
        <v>1</v>
      </c>
      <c r="U111" s="65">
        <v>1</v>
      </c>
      <c r="V111">
        <v>3</v>
      </c>
    </row>
    <row r="112" spans="1:22">
      <c r="A112" t="s">
        <v>651</v>
      </c>
      <c r="B112">
        <v>16545</v>
      </c>
      <c r="C112">
        <v>240943</v>
      </c>
      <c r="D112" s="66">
        <v>752</v>
      </c>
      <c r="K112">
        <v>40</v>
      </c>
      <c r="P112">
        <v>1</v>
      </c>
      <c r="S112">
        <v>1</v>
      </c>
      <c r="V112">
        <v>1</v>
      </c>
    </row>
    <row r="113" spans="1:22">
      <c r="A113" t="s">
        <v>397</v>
      </c>
      <c r="B113">
        <v>97113</v>
      </c>
      <c r="C113">
        <v>256085</v>
      </c>
      <c r="D113" s="66">
        <v>736</v>
      </c>
      <c r="E113" s="66">
        <v>113</v>
      </c>
      <c r="F113" s="65">
        <v>0.1541</v>
      </c>
      <c r="I113" s="66">
        <v>463</v>
      </c>
      <c r="J113">
        <v>4.1</v>
      </c>
      <c r="K113">
        <v>36</v>
      </c>
      <c r="L113">
        <v>32</v>
      </c>
      <c r="M113" s="65">
        <v>0.8889</v>
      </c>
      <c r="N113">
        <v>638</v>
      </c>
      <c r="O113" s="65">
        <v>0.8666</v>
      </c>
      <c r="P113">
        <v>1</v>
      </c>
      <c r="Q113">
        <v>1</v>
      </c>
      <c r="R113" s="65">
        <v>1</v>
      </c>
      <c r="S113">
        <v>1</v>
      </c>
      <c r="T113">
        <v>1</v>
      </c>
      <c r="U113" s="65">
        <v>1</v>
      </c>
      <c r="V113">
        <v>7</v>
      </c>
    </row>
    <row r="114" spans="1:22">
      <c r="A114" t="s">
        <v>758</v>
      </c>
      <c r="B114">
        <v>73345</v>
      </c>
      <c r="C114">
        <v>216627</v>
      </c>
      <c r="D114" s="66">
        <v>731</v>
      </c>
      <c r="K114">
        <v>29</v>
      </c>
      <c r="P114">
        <v>1</v>
      </c>
      <c r="S114">
        <v>1</v>
      </c>
      <c r="V114">
        <v>1</v>
      </c>
    </row>
    <row r="115" spans="1:22">
      <c r="A115" t="s">
        <v>240</v>
      </c>
      <c r="B115">
        <v>80996</v>
      </c>
      <c r="C115">
        <v>232751</v>
      </c>
      <c r="D115" s="66">
        <v>708</v>
      </c>
      <c r="E115" s="66">
        <v>121</v>
      </c>
      <c r="F115" s="65">
        <v>0.171</v>
      </c>
      <c r="I115" s="66">
        <v>479</v>
      </c>
      <c r="J115">
        <v>4</v>
      </c>
      <c r="K115">
        <v>74</v>
      </c>
      <c r="L115">
        <v>73</v>
      </c>
      <c r="M115" s="65">
        <v>0.9865</v>
      </c>
      <c r="N115">
        <v>703</v>
      </c>
      <c r="O115" s="65">
        <v>0.9931</v>
      </c>
      <c r="P115">
        <v>1</v>
      </c>
      <c r="Q115">
        <v>1</v>
      </c>
      <c r="R115" s="65">
        <v>1</v>
      </c>
      <c r="S115">
        <v>1</v>
      </c>
      <c r="T115">
        <v>1</v>
      </c>
      <c r="U115" s="65">
        <v>1</v>
      </c>
      <c r="V115">
        <v>2</v>
      </c>
    </row>
    <row r="116" spans="1:22">
      <c r="A116" t="s">
        <v>455</v>
      </c>
      <c r="B116">
        <v>12287</v>
      </c>
      <c r="C116">
        <v>122381</v>
      </c>
      <c r="D116" s="66">
        <v>706</v>
      </c>
      <c r="E116" s="66">
        <v>57</v>
      </c>
      <c r="F116" s="65">
        <v>0.0811</v>
      </c>
      <c r="I116" s="66">
        <v>526</v>
      </c>
      <c r="J116">
        <v>9.2</v>
      </c>
      <c r="K116">
        <v>38</v>
      </c>
      <c r="L116">
        <v>32</v>
      </c>
      <c r="M116" s="65">
        <v>0.8421</v>
      </c>
      <c r="N116">
        <v>653</v>
      </c>
      <c r="O116" s="65">
        <v>0.9254</v>
      </c>
      <c r="P116">
        <v>1</v>
      </c>
      <c r="Q116">
        <v>1</v>
      </c>
      <c r="R116" s="65">
        <v>1</v>
      </c>
      <c r="S116">
        <v>1</v>
      </c>
      <c r="T116">
        <v>1</v>
      </c>
      <c r="U116" s="65">
        <v>1</v>
      </c>
      <c r="V116">
        <v>5</v>
      </c>
    </row>
    <row r="117" spans="1:22">
      <c r="A117" t="s">
        <v>201</v>
      </c>
      <c r="B117">
        <v>20217</v>
      </c>
      <c r="C117">
        <v>232261</v>
      </c>
      <c r="D117" s="66">
        <v>680</v>
      </c>
      <c r="E117" s="66">
        <v>2</v>
      </c>
      <c r="F117" s="65">
        <v>0.0025</v>
      </c>
      <c r="I117" s="66">
        <v>53</v>
      </c>
      <c r="J117">
        <v>30.4</v>
      </c>
      <c r="K117">
        <v>31</v>
      </c>
      <c r="L117">
        <v>2</v>
      </c>
      <c r="M117" s="65">
        <v>0.0645</v>
      </c>
      <c r="N117">
        <v>61</v>
      </c>
      <c r="O117" s="65">
        <v>0.0894</v>
      </c>
      <c r="P117">
        <v>1</v>
      </c>
      <c r="Q117">
        <v>1</v>
      </c>
      <c r="R117" s="65">
        <v>1</v>
      </c>
      <c r="S117">
        <v>1</v>
      </c>
      <c r="T117">
        <v>1</v>
      </c>
      <c r="U117" s="65">
        <v>1</v>
      </c>
      <c r="V117">
        <v>2</v>
      </c>
    </row>
    <row r="118" spans="1:22">
      <c r="A118" t="s">
        <v>620</v>
      </c>
      <c r="B118">
        <v>97481</v>
      </c>
      <c r="C118">
        <v>256551</v>
      </c>
      <c r="D118" s="66">
        <v>675</v>
      </c>
      <c r="E118" s="66">
        <v>85</v>
      </c>
      <c r="F118" s="65">
        <v>0.1255</v>
      </c>
      <c r="I118" s="66">
        <v>339</v>
      </c>
      <c r="J118">
        <v>4</v>
      </c>
      <c r="K118">
        <v>50</v>
      </c>
      <c r="L118">
        <v>40</v>
      </c>
      <c r="M118" s="65">
        <v>0.8</v>
      </c>
      <c r="N118">
        <v>504</v>
      </c>
      <c r="O118" s="65">
        <v>0.7461</v>
      </c>
      <c r="P118">
        <v>1</v>
      </c>
      <c r="Q118">
        <v>1</v>
      </c>
      <c r="R118" s="65">
        <v>1</v>
      </c>
      <c r="S118">
        <v>1</v>
      </c>
      <c r="T118">
        <v>1</v>
      </c>
      <c r="U118" s="65">
        <v>1</v>
      </c>
      <c r="V118">
        <v>2</v>
      </c>
    </row>
    <row r="119" spans="1:22">
      <c r="A119" t="s">
        <v>810</v>
      </c>
      <c r="B119">
        <v>94120</v>
      </c>
      <c r="C119">
        <v>251843</v>
      </c>
      <c r="D119" s="66">
        <v>672</v>
      </c>
      <c r="E119" s="66">
        <v>105</v>
      </c>
      <c r="F119" s="65">
        <v>0.1555</v>
      </c>
      <c r="I119" s="66">
        <v>444</v>
      </c>
      <c r="J119">
        <v>4.3</v>
      </c>
      <c r="K119">
        <v>64</v>
      </c>
      <c r="L119">
        <v>60</v>
      </c>
      <c r="M119" s="65">
        <v>0.9375</v>
      </c>
      <c r="N119">
        <v>628</v>
      </c>
      <c r="O119" s="65">
        <v>0.9337</v>
      </c>
      <c r="P119">
        <v>1</v>
      </c>
      <c r="Q119">
        <v>1</v>
      </c>
      <c r="R119" s="65">
        <v>1</v>
      </c>
      <c r="S119">
        <v>1</v>
      </c>
      <c r="T119">
        <v>1</v>
      </c>
      <c r="U119" s="65">
        <v>1</v>
      </c>
      <c r="V119">
        <v>4</v>
      </c>
    </row>
    <row r="120" spans="1:22">
      <c r="A120" t="s">
        <v>201</v>
      </c>
      <c r="B120">
        <v>20217</v>
      </c>
      <c r="C120">
        <v>238388</v>
      </c>
      <c r="D120" s="66">
        <v>671</v>
      </c>
      <c r="K120">
        <v>33</v>
      </c>
      <c r="P120">
        <v>1</v>
      </c>
      <c r="S120">
        <v>1</v>
      </c>
      <c r="V120">
        <v>1</v>
      </c>
    </row>
    <row r="121" spans="1:22">
      <c r="A121" t="s">
        <v>729</v>
      </c>
      <c r="B121">
        <v>8999</v>
      </c>
      <c r="C121">
        <v>118810</v>
      </c>
      <c r="D121" s="66">
        <v>667</v>
      </c>
      <c r="E121" s="66">
        <v>122</v>
      </c>
      <c r="F121" s="65">
        <v>0.1833</v>
      </c>
      <c r="I121" s="66">
        <v>430</v>
      </c>
      <c r="J121">
        <v>3.5</v>
      </c>
      <c r="K121">
        <v>57</v>
      </c>
      <c r="L121">
        <v>55</v>
      </c>
      <c r="M121" s="65">
        <v>0.9649</v>
      </c>
      <c r="N121">
        <v>653</v>
      </c>
      <c r="O121" s="65">
        <v>0.9792</v>
      </c>
      <c r="P121">
        <v>1</v>
      </c>
      <c r="Q121">
        <v>1</v>
      </c>
      <c r="R121" s="65">
        <v>1</v>
      </c>
      <c r="S121">
        <v>1</v>
      </c>
      <c r="T121">
        <v>1</v>
      </c>
      <c r="U121" s="65">
        <v>1</v>
      </c>
      <c r="V121">
        <v>3</v>
      </c>
    </row>
    <row r="122" spans="1:22">
      <c r="A122" t="s">
        <v>337</v>
      </c>
      <c r="B122">
        <v>62396</v>
      </c>
      <c r="C122">
        <v>191547</v>
      </c>
      <c r="D122" s="66">
        <v>662</v>
      </c>
      <c r="E122" s="66">
        <v>48</v>
      </c>
      <c r="F122" s="65">
        <v>0.0728</v>
      </c>
      <c r="I122" s="66">
        <v>424</v>
      </c>
      <c r="J122">
        <v>8.8</v>
      </c>
      <c r="K122">
        <v>33</v>
      </c>
      <c r="L122">
        <v>22</v>
      </c>
      <c r="M122" s="65">
        <v>0.6667</v>
      </c>
      <c r="N122">
        <v>526</v>
      </c>
      <c r="O122" s="65">
        <v>0.7933</v>
      </c>
      <c r="P122">
        <v>1</v>
      </c>
      <c r="Q122">
        <v>1</v>
      </c>
      <c r="R122" s="65">
        <v>1</v>
      </c>
      <c r="S122">
        <v>1</v>
      </c>
      <c r="T122">
        <v>1</v>
      </c>
      <c r="U122" s="65">
        <v>1</v>
      </c>
      <c r="V122">
        <v>3</v>
      </c>
    </row>
    <row r="123" spans="1:22">
      <c r="A123" t="s">
        <v>837</v>
      </c>
      <c r="B123">
        <v>91070</v>
      </c>
      <c r="C123">
        <v>247043</v>
      </c>
      <c r="D123" s="66">
        <v>658</v>
      </c>
      <c r="K123">
        <v>25</v>
      </c>
      <c r="P123">
        <v>1</v>
      </c>
      <c r="S123">
        <v>1</v>
      </c>
      <c r="V123">
        <v>1</v>
      </c>
    </row>
    <row r="124" spans="1:22">
      <c r="A124" t="s">
        <v>549</v>
      </c>
      <c r="B124">
        <v>16747</v>
      </c>
      <c r="C124">
        <v>113970</v>
      </c>
      <c r="D124" s="66">
        <v>653</v>
      </c>
      <c r="E124" s="66">
        <v>6</v>
      </c>
      <c r="F124" s="65">
        <v>0.0094</v>
      </c>
      <c r="I124" s="66">
        <v>179</v>
      </c>
      <c r="J124">
        <v>29.3</v>
      </c>
      <c r="K124">
        <v>27</v>
      </c>
      <c r="L124">
        <v>7</v>
      </c>
      <c r="M124" s="65">
        <v>0.2593</v>
      </c>
      <c r="N124">
        <v>198</v>
      </c>
      <c r="O124" s="65">
        <v>0.3029</v>
      </c>
      <c r="P124">
        <v>1</v>
      </c>
      <c r="Q124">
        <v>1</v>
      </c>
      <c r="R124" s="65">
        <v>1</v>
      </c>
      <c r="S124">
        <v>1</v>
      </c>
      <c r="T124">
        <v>1</v>
      </c>
      <c r="U124" s="65">
        <v>1</v>
      </c>
      <c r="V124">
        <v>2</v>
      </c>
    </row>
    <row r="125" spans="1:22">
      <c r="A125" t="s">
        <v>123</v>
      </c>
      <c r="B125">
        <v>99037</v>
      </c>
      <c r="C125">
        <v>258744</v>
      </c>
      <c r="D125" s="66">
        <v>645</v>
      </c>
      <c r="E125" s="66">
        <v>6</v>
      </c>
      <c r="F125" s="65">
        <v>0.0087</v>
      </c>
      <c r="I125" s="66">
        <v>103</v>
      </c>
      <c r="J125">
        <v>18.3</v>
      </c>
      <c r="K125">
        <v>63</v>
      </c>
      <c r="L125">
        <v>9</v>
      </c>
      <c r="M125" s="65">
        <v>0.1429</v>
      </c>
      <c r="N125">
        <v>124</v>
      </c>
      <c r="O125" s="65">
        <v>0.1925</v>
      </c>
      <c r="P125">
        <v>1</v>
      </c>
      <c r="Q125">
        <v>1</v>
      </c>
      <c r="R125" s="65">
        <v>1</v>
      </c>
      <c r="S125">
        <v>1</v>
      </c>
      <c r="T125">
        <v>1</v>
      </c>
      <c r="U125" s="65">
        <v>1</v>
      </c>
      <c r="V125">
        <v>3</v>
      </c>
    </row>
    <row r="126" spans="1:22">
      <c r="A126" t="s">
        <v>783</v>
      </c>
      <c r="B126">
        <v>92723</v>
      </c>
      <c r="C126">
        <v>254007</v>
      </c>
      <c r="D126" s="66">
        <v>645</v>
      </c>
      <c r="K126">
        <v>43</v>
      </c>
      <c r="P126">
        <v>1</v>
      </c>
      <c r="S126">
        <v>1</v>
      </c>
      <c r="V126">
        <v>1</v>
      </c>
    </row>
    <row r="127" spans="1:22">
      <c r="A127" t="s">
        <v>638</v>
      </c>
      <c r="B127">
        <v>75451</v>
      </c>
      <c r="C127">
        <v>221908</v>
      </c>
      <c r="D127" s="66">
        <v>644</v>
      </c>
      <c r="E127" s="66">
        <v>94</v>
      </c>
      <c r="F127" s="65">
        <v>0.1467</v>
      </c>
      <c r="I127" s="66">
        <v>424</v>
      </c>
      <c r="J127">
        <v>4.5</v>
      </c>
      <c r="K127">
        <v>41</v>
      </c>
      <c r="L127">
        <v>40</v>
      </c>
      <c r="M127" s="65">
        <v>0.9756</v>
      </c>
      <c r="N127">
        <v>633</v>
      </c>
      <c r="O127" s="65">
        <v>0.9839</v>
      </c>
      <c r="P127">
        <v>1</v>
      </c>
      <c r="Q127">
        <v>1</v>
      </c>
      <c r="R127" s="65">
        <v>1</v>
      </c>
      <c r="S127">
        <v>1</v>
      </c>
      <c r="T127">
        <v>1</v>
      </c>
      <c r="U127" s="65">
        <v>1</v>
      </c>
      <c r="V127">
        <v>3</v>
      </c>
    </row>
    <row r="128" spans="1:22">
      <c r="A128" t="s">
        <v>668</v>
      </c>
      <c r="B128">
        <v>74305</v>
      </c>
      <c r="C128">
        <v>219158</v>
      </c>
      <c r="D128" s="66">
        <v>639</v>
      </c>
      <c r="E128" s="66">
        <v>81</v>
      </c>
      <c r="F128" s="65">
        <v>0.1272</v>
      </c>
      <c r="I128" s="66">
        <v>226</v>
      </c>
      <c r="J128">
        <v>2.8</v>
      </c>
      <c r="K128">
        <v>39</v>
      </c>
      <c r="L128">
        <v>22</v>
      </c>
      <c r="M128" s="65">
        <v>0.5641</v>
      </c>
      <c r="N128">
        <v>352</v>
      </c>
      <c r="O128" s="65">
        <v>0.551</v>
      </c>
      <c r="P128">
        <v>1</v>
      </c>
      <c r="Q128">
        <v>1</v>
      </c>
      <c r="R128" s="65">
        <v>1</v>
      </c>
      <c r="S128">
        <v>1</v>
      </c>
      <c r="T128">
        <v>1</v>
      </c>
      <c r="U128" s="65">
        <v>1</v>
      </c>
      <c r="V128">
        <v>5</v>
      </c>
    </row>
    <row r="129" spans="1:22">
      <c r="A129" t="s">
        <v>647</v>
      </c>
      <c r="B129">
        <v>67215</v>
      </c>
      <c r="C129">
        <v>208846</v>
      </c>
      <c r="D129" s="66">
        <v>631</v>
      </c>
      <c r="E129" s="66">
        <v>8</v>
      </c>
      <c r="F129" s="65">
        <v>0.012</v>
      </c>
      <c r="I129" s="66">
        <v>242</v>
      </c>
      <c r="J129">
        <v>32</v>
      </c>
      <c r="K129">
        <v>32</v>
      </c>
      <c r="L129">
        <v>12</v>
      </c>
      <c r="M129" s="65">
        <v>0.375</v>
      </c>
      <c r="N129">
        <v>279</v>
      </c>
      <c r="O129" s="65">
        <v>0.4422</v>
      </c>
      <c r="P129">
        <v>1</v>
      </c>
      <c r="Q129">
        <v>1</v>
      </c>
      <c r="R129" s="65">
        <v>1</v>
      </c>
      <c r="S129">
        <v>1</v>
      </c>
      <c r="T129">
        <v>1</v>
      </c>
      <c r="U129" s="65">
        <v>1</v>
      </c>
      <c r="V129">
        <v>2</v>
      </c>
    </row>
    <row r="130" spans="1:22">
      <c r="A130" t="s">
        <v>438</v>
      </c>
      <c r="B130">
        <v>75591</v>
      </c>
      <c r="C130">
        <v>222191</v>
      </c>
      <c r="D130" s="66">
        <v>625</v>
      </c>
      <c r="E130" s="66">
        <v>31</v>
      </c>
      <c r="F130" s="65">
        <v>0.049</v>
      </c>
      <c r="I130" s="66">
        <v>467</v>
      </c>
      <c r="J130">
        <v>15.2</v>
      </c>
      <c r="K130">
        <v>46</v>
      </c>
      <c r="L130">
        <v>43</v>
      </c>
      <c r="M130" s="65">
        <v>0.9348</v>
      </c>
      <c r="N130">
        <v>581</v>
      </c>
      <c r="O130" s="65">
        <v>0.9298</v>
      </c>
      <c r="P130">
        <v>1</v>
      </c>
      <c r="Q130">
        <v>1</v>
      </c>
      <c r="R130" s="65">
        <v>1</v>
      </c>
      <c r="S130">
        <v>1</v>
      </c>
      <c r="T130">
        <v>1</v>
      </c>
      <c r="U130" s="65">
        <v>1</v>
      </c>
      <c r="V130">
        <v>4</v>
      </c>
    </row>
    <row r="131" spans="1:22">
      <c r="A131" t="s">
        <v>472</v>
      </c>
      <c r="B131">
        <v>19022</v>
      </c>
      <c r="C131">
        <v>132244</v>
      </c>
      <c r="D131" s="66">
        <v>623</v>
      </c>
      <c r="K131">
        <v>19</v>
      </c>
      <c r="P131">
        <v>1</v>
      </c>
      <c r="S131">
        <v>1</v>
      </c>
      <c r="V131">
        <v>1</v>
      </c>
    </row>
    <row r="132" spans="1:22">
      <c r="A132" t="s">
        <v>416</v>
      </c>
      <c r="B132">
        <v>8275</v>
      </c>
      <c r="C132">
        <v>115140</v>
      </c>
      <c r="D132" s="66">
        <v>621</v>
      </c>
      <c r="K132">
        <v>18</v>
      </c>
      <c r="P132">
        <v>1</v>
      </c>
      <c r="S132">
        <v>1</v>
      </c>
      <c r="V132">
        <v>1</v>
      </c>
    </row>
    <row r="133" spans="1:22">
      <c r="A133" t="s">
        <v>181</v>
      </c>
      <c r="B133">
        <v>99597</v>
      </c>
      <c r="C133">
        <v>259512</v>
      </c>
      <c r="D133" s="66">
        <v>618</v>
      </c>
      <c r="E133" s="66">
        <v>81</v>
      </c>
      <c r="F133" s="65">
        <v>0.1304</v>
      </c>
      <c r="I133" s="66">
        <v>456</v>
      </c>
      <c r="J133">
        <v>5.7</v>
      </c>
      <c r="K133">
        <v>27</v>
      </c>
      <c r="L133">
        <v>27</v>
      </c>
      <c r="M133" s="65">
        <v>1</v>
      </c>
      <c r="N133">
        <v>618</v>
      </c>
      <c r="O133" s="65">
        <v>1</v>
      </c>
      <c r="P133">
        <v>1</v>
      </c>
      <c r="Q133">
        <v>1</v>
      </c>
      <c r="R133" s="65">
        <v>1</v>
      </c>
      <c r="S133">
        <v>1</v>
      </c>
      <c r="T133">
        <v>1</v>
      </c>
      <c r="U133" s="65">
        <v>1</v>
      </c>
      <c r="V133">
        <v>1</v>
      </c>
    </row>
    <row r="134" spans="1:22">
      <c r="A134" t="s">
        <v>732</v>
      </c>
      <c r="B134">
        <v>18392</v>
      </c>
      <c r="C134">
        <v>130983</v>
      </c>
      <c r="D134" s="66">
        <v>603</v>
      </c>
      <c r="K134">
        <v>25</v>
      </c>
      <c r="P134">
        <v>1</v>
      </c>
      <c r="S134">
        <v>1</v>
      </c>
      <c r="V134">
        <v>1</v>
      </c>
    </row>
    <row r="135" spans="1:22">
      <c r="A135" t="s">
        <v>475</v>
      </c>
      <c r="B135">
        <v>8915</v>
      </c>
      <c r="C135">
        <v>118744</v>
      </c>
      <c r="D135" s="66">
        <v>601</v>
      </c>
      <c r="K135">
        <v>26</v>
      </c>
      <c r="P135">
        <v>1</v>
      </c>
      <c r="S135">
        <v>1</v>
      </c>
      <c r="V135">
        <v>1</v>
      </c>
    </row>
    <row r="136" spans="1:22">
      <c r="A136" t="s">
        <v>416</v>
      </c>
      <c r="B136">
        <v>8275</v>
      </c>
      <c r="C136">
        <v>117634</v>
      </c>
      <c r="D136" s="66">
        <v>600</v>
      </c>
      <c r="K136">
        <v>18</v>
      </c>
      <c r="P136">
        <v>1</v>
      </c>
      <c r="S136">
        <v>1</v>
      </c>
      <c r="V136">
        <v>1</v>
      </c>
    </row>
    <row r="137" spans="1:22">
      <c r="A137" t="s">
        <v>662</v>
      </c>
      <c r="B137">
        <v>76599</v>
      </c>
      <c r="C137">
        <v>224665</v>
      </c>
      <c r="D137" s="66">
        <v>598</v>
      </c>
      <c r="K137">
        <v>29</v>
      </c>
      <c r="P137">
        <v>1</v>
      </c>
      <c r="S137">
        <v>1</v>
      </c>
      <c r="V137">
        <v>1</v>
      </c>
    </row>
    <row r="138" spans="1:22">
      <c r="A138" t="s">
        <v>936</v>
      </c>
      <c r="B138">
        <v>89184</v>
      </c>
      <c r="C138">
        <v>244544</v>
      </c>
      <c r="D138" s="66">
        <v>598</v>
      </c>
      <c r="E138" s="66">
        <v>48</v>
      </c>
      <c r="F138" s="65">
        <v>0.081</v>
      </c>
      <c r="I138" s="66">
        <v>158</v>
      </c>
      <c r="J138">
        <v>3.3</v>
      </c>
      <c r="K138">
        <v>29</v>
      </c>
      <c r="L138">
        <v>11</v>
      </c>
      <c r="M138" s="65">
        <v>0.3793</v>
      </c>
      <c r="N138">
        <v>237</v>
      </c>
      <c r="O138" s="65">
        <v>0.3959</v>
      </c>
      <c r="P138">
        <v>1</v>
      </c>
      <c r="Q138">
        <v>1</v>
      </c>
      <c r="R138" s="65">
        <v>1</v>
      </c>
      <c r="S138">
        <v>1</v>
      </c>
      <c r="T138">
        <v>1</v>
      </c>
      <c r="U138" s="65">
        <v>1</v>
      </c>
      <c r="V138">
        <v>3</v>
      </c>
    </row>
    <row r="139" spans="1:22">
      <c r="A139" t="s">
        <v>245</v>
      </c>
      <c r="B139">
        <v>10785</v>
      </c>
      <c r="C139">
        <v>120819</v>
      </c>
      <c r="D139" s="66">
        <v>596</v>
      </c>
      <c r="E139" s="66">
        <v>5</v>
      </c>
      <c r="F139" s="65">
        <v>0.009</v>
      </c>
      <c r="I139" s="66">
        <v>41</v>
      </c>
      <c r="J139">
        <v>7.7</v>
      </c>
      <c r="K139">
        <v>36</v>
      </c>
      <c r="L139">
        <v>2</v>
      </c>
      <c r="M139" s="65">
        <v>0.0556</v>
      </c>
      <c r="N139">
        <v>55</v>
      </c>
      <c r="O139" s="65">
        <v>0.0917</v>
      </c>
      <c r="P139">
        <v>1</v>
      </c>
      <c r="Q139">
        <v>1</v>
      </c>
      <c r="R139" s="65">
        <v>1</v>
      </c>
      <c r="S139">
        <v>1</v>
      </c>
      <c r="T139">
        <v>1</v>
      </c>
      <c r="U139" s="65">
        <v>1</v>
      </c>
      <c r="V139">
        <v>2</v>
      </c>
    </row>
    <row r="140" spans="1:22">
      <c r="A140" t="s">
        <v>644</v>
      </c>
      <c r="B140">
        <v>69522</v>
      </c>
      <c r="C140">
        <v>211806</v>
      </c>
      <c r="D140" s="66">
        <v>594</v>
      </c>
      <c r="K140">
        <v>32</v>
      </c>
      <c r="P140">
        <v>1</v>
      </c>
      <c r="S140">
        <v>1</v>
      </c>
      <c r="V140">
        <v>1</v>
      </c>
    </row>
    <row r="141" spans="1:22">
      <c r="A141" t="s">
        <v>177</v>
      </c>
      <c r="B141">
        <v>99575</v>
      </c>
      <c r="C141">
        <v>259479</v>
      </c>
      <c r="D141" s="66">
        <v>583</v>
      </c>
      <c r="K141">
        <v>48</v>
      </c>
      <c r="P141">
        <v>1</v>
      </c>
      <c r="S141">
        <v>1</v>
      </c>
      <c r="V141">
        <v>1</v>
      </c>
    </row>
    <row r="142" spans="1:22">
      <c r="A142" t="s">
        <v>636</v>
      </c>
      <c r="B142">
        <v>16766</v>
      </c>
      <c r="C142">
        <v>128616</v>
      </c>
      <c r="D142" s="66">
        <v>581</v>
      </c>
      <c r="K142">
        <v>21</v>
      </c>
      <c r="P142">
        <v>1</v>
      </c>
      <c r="S142">
        <v>1</v>
      </c>
      <c r="V142">
        <v>1</v>
      </c>
    </row>
    <row r="143" spans="1:22">
      <c r="A143" t="s">
        <v>155</v>
      </c>
      <c r="B143">
        <v>99450</v>
      </c>
      <c r="C143">
        <v>259381</v>
      </c>
      <c r="D143" s="66">
        <v>576</v>
      </c>
      <c r="E143" s="66">
        <v>7</v>
      </c>
      <c r="F143" s="65">
        <v>0.013</v>
      </c>
      <c r="I143" s="66">
        <v>178</v>
      </c>
      <c r="J143">
        <v>23.8</v>
      </c>
      <c r="K143">
        <v>37</v>
      </c>
      <c r="L143">
        <v>12</v>
      </c>
      <c r="M143" s="65">
        <v>0.3243</v>
      </c>
      <c r="N143">
        <v>197</v>
      </c>
      <c r="O143" s="65">
        <v>0.3417</v>
      </c>
      <c r="P143">
        <v>1</v>
      </c>
      <c r="Q143">
        <v>1</v>
      </c>
      <c r="R143" s="65">
        <v>1</v>
      </c>
      <c r="S143">
        <v>1</v>
      </c>
      <c r="T143">
        <v>1</v>
      </c>
      <c r="U143" s="65">
        <v>1</v>
      </c>
      <c r="V143">
        <v>2</v>
      </c>
    </row>
    <row r="144" spans="1:22">
      <c r="A144" t="s">
        <v>602</v>
      </c>
      <c r="B144">
        <v>84088</v>
      </c>
      <c r="C144">
        <v>237975</v>
      </c>
      <c r="D144" s="66">
        <v>573</v>
      </c>
      <c r="K144">
        <v>46</v>
      </c>
      <c r="P144">
        <v>1</v>
      </c>
      <c r="S144">
        <v>1</v>
      </c>
      <c r="V144">
        <v>1</v>
      </c>
    </row>
    <row r="145" spans="1:22">
      <c r="A145" t="s">
        <v>461</v>
      </c>
      <c r="B145">
        <v>92813</v>
      </c>
      <c r="C145">
        <v>250125</v>
      </c>
      <c r="D145" s="66">
        <v>567</v>
      </c>
      <c r="E145" s="66">
        <v>15</v>
      </c>
      <c r="F145" s="65">
        <v>0.0266</v>
      </c>
      <c r="I145" s="66">
        <v>73</v>
      </c>
      <c r="J145">
        <v>4.9</v>
      </c>
      <c r="K145">
        <v>32</v>
      </c>
      <c r="L145">
        <v>4</v>
      </c>
      <c r="M145" s="65">
        <v>0.125</v>
      </c>
      <c r="N145">
        <v>100</v>
      </c>
      <c r="O145" s="65">
        <v>0.1764</v>
      </c>
      <c r="P145">
        <v>1</v>
      </c>
      <c r="Q145">
        <v>1</v>
      </c>
      <c r="R145" s="65">
        <v>1</v>
      </c>
      <c r="S145">
        <v>1</v>
      </c>
      <c r="T145">
        <v>1</v>
      </c>
      <c r="U145" s="65">
        <v>1</v>
      </c>
      <c r="V145">
        <v>3</v>
      </c>
    </row>
    <row r="146" spans="1:22">
      <c r="A146" t="s">
        <v>627</v>
      </c>
      <c r="B146">
        <v>77504</v>
      </c>
      <c r="C146">
        <v>226515</v>
      </c>
      <c r="D146" s="66">
        <v>567</v>
      </c>
      <c r="K146">
        <v>18</v>
      </c>
      <c r="P146">
        <v>1</v>
      </c>
      <c r="S146">
        <v>1</v>
      </c>
      <c r="V146">
        <v>1</v>
      </c>
    </row>
    <row r="147" spans="1:22">
      <c r="A147" t="s">
        <v>875</v>
      </c>
      <c r="B147">
        <v>96175</v>
      </c>
      <c r="C147">
        <v>254663</v>
      </c>
      <c r="D147" s="66">
        <v>563</v>
      </c>
      <c r="E147" s="66">
        <v>19</v>
      </c>
      <c r="F147" s="65">
        <v>0.034</v>
      </c>
      <c r="I147" s="66">
        <v>85</v>
      </c>
      <c r="J147">
        <v>4.4</v>
      </c>
      <c r="K147">
        <v>46</v>
      </c>
      <c r="L147">
        <v>11</v>
      </c>
      <c r="M147" s="65">
        <v>0.2391</v>
      </c>
      <c r="N147">
        <v>128</v>
      </c>
      <c r="O147" s="65">
        <v>0.2275</v>
      </c>
      <c r="P147">
        <v>1</v>
      </c>
      <c r="Q147">
        <v>1</v>
      </c>
      <c r="R147" s="65">
        <v>1</v>
      </c>
      <c r="S147">
        <v>1</v>
      </c>
      <c r="T147">
        <v>1</v>
      </c>
      <c r="U147" s="65">
        <v>1</v>
      </c>
      <c r="V147">
        <v>6</v>
      </c>
    </row>
    <row r="148" spans="1:22">
      <c r="A148" t="s">
        <v>900</v>
      </c>
      <c r="B148">
        <v>93790</v>
      </c>
      <c r="C148">
        <v>251431</v>
      </c>
      <c r="D148" s="66">
        <v>562</v>
      </c>
      <c r="E148" s="66">
        <v>114</v>
      </c>
      <c r="F148" s="65">
        <v>0.2039</v>
      </c>
      <c r="I148" s="66">
        <v>389</v>
      </c>
      <c r="J148">
        <v>3.4</v>
      </c>
      <c r="K148">
        <v>23</v>
      </c>
      <c r="L148">
        <v>23</v>
      </c>
      <c r="M148" s="65">
        <v>1</v>
      </c>
      <c r="N148">
        <v>562</v>
      </c>
      <c r="O148" s="65">
        <v>1</v>
      </c>
      <c r="P148">
        <v>1</v>
      </c>
      <c r="Q148">
        <v>1</v>
      </c>
      <c r="R148" s="65">
        <v>1</v>
      </c>
      <c r="S148">
        <v>1</v>
      </c>
      <c r="T148">
        <v>1</v>
      </c>
      <c r="U148" s="65">
        <v>1</v>
      </c>
      <c r="V148">
        <v>4</v>
      </c>
    </row>
    <row r="149" spans="1:22">
      <c r="A149" t="s">
        <v>714</v>
      </c>
      <c r="B149">
        <v>70315</v>
      </c>
      <c r="C149">
        <v>212786</v>
      </c>
      <c r="D149" s="66">
        <v>561</v>
      </c>
      <c r="K149">
        <v>24</v>
      </c>
      <c r="P149">
        <v>1</v>
      </c>
      <c r="S149">
        <v>1</v>
      </c>
      <c r="V149">
        <v>1</v>
      </c>
    </row>
    <row r="150" spans="1:22">
      <c r="A150" t="s">
        <v>574</v>
      </c>
      <c r="B150">
        <v>97217</v>
      </c>
      <c r="C150">
        <v>256275</v>
      </c>
      <c r="D150" s="66">
        <v>560</v>
      </c>
      <c r="E150" s="66">
        <v>150</v>
      </c>
      <c r="F150" s="65">
        <v>0.2676</v>
      </c>
      <c r="I150" s="66">
        <v>316</v>
      </c>
      <c r="J150">
        <v>2.1</v>
      </c>
      <c r="K150">
        <v>32</v>
      </c>
      <c r="L150">
        <v>30</v>
      </c>
      <c r="M150" s="65">
        <v>0.9375</v>
      </c>
      <c r="N150">
        <v>543</v>
      </c>
      <c r="O150" s="65">
        <v>0.9701</v>
      </c>
      <c r="P150">
        <v>1</v>
      </c>
      <c r="Q150">
        <v>1</v>
      </c>
      <c r="R150" s="65">
        <v>1</v>
      </c>
      <c r="S150">
        <v>1</v>
      </c>
      <c r="T150">
        <v>1</v>
      </c>
      <c r="U150" s="65">
        <v>1</v>
      </c>
      <c r="V150">
        <v>8</v>
      </c>
    </row>
    <row r="151" spans="1:22">
      <c r="A151" t="s">
        <v>183</v>
      </c>
      <c r="B151">
        <v>99651</v>
      </c>
      <c r="C151">
        <v>259577</v>
      </c>
      <c r="D151" s="66">
        <v>557</v>
      </c>
      <c r="E151" s="66">
        <v>0</v>
      </c>
      <c r="F151" s="65">
        <v>0.0004</v>
      </c>
      <c r="I151" s="66">
        <v>128</v>
      </c>
      <c r="J151">
        <v>544.7</v>
      </c>
      <c r="K151">
        <v>19</v>
      </c>
      <c r="L151">
        <v>5</v>
      </c>
      <c r="M151" s="65">
        <v>0.2632</v>
      </c>
      <c r="N151">
        <v>137</v>
      </c>
      <c r="O151" s="65">
        <v>0.2464</v>
      </c>
      <c r="P151">
        <v>1</v>
      </c>
      <c r="Q151">
        <v>1</v>
      </c>
      <c r="R151" s="65">
        <v>1</v>
      </c>
      <c r="S151">
        <v>1</v>
      </c>
      <c r="T151">
        <v>1</v>
      </c>
      <c r="U151" s="65">
        <v>1</v>
      </c>
      <c r="V151">
        <v>3</v>
      </c>
    </row>
    <row r="152" spans="1:22">
      <c r="A152" t="s">
        <v>349</v>
      </c>
      <c r="B152">
        <v>66908</v>
      </c>
      <c r="C152">
        <v>208378</v>
      </c>
      <c r="D152" s="66">
        <v>553</v>
      </c>
      <c r="E152" s="66">
        <v>20</v>
      </c>
      <c r="F152" s="65">
        <v>0.0371</v>
      </c>
      <c r="I152" s="66">
        <v>151</v>
      </c>
      <c r="J152">
        <v>7.4</v>
      </c>
      <c r="K152">
        <v>31</v>
      </c>
      <c r="L152">
        <v>10</v>
      </c>
      <c r="M152" s="65">
        <v>0.3226</v>
      </c>
      <c r="N152">
        <v>192</v>
      </c>
      <c r="O152" s="65">
        <v>0.348</v>
      </c>
      <c r="P152">
        <v>1</v>
      </c>
      <c r="Q152">
        <v>1</v>
      </c>
      <c r="R152" s="65">
        <v>1</v>
      </c>
      <c r="S152">
        <v>1</v>
      </c>
      <c r="T152">
        <v>1</v>
      </c>
      <c r="U152" s="65">
        <v>1</v>
      </c>
      <c r="V152">
        <v>4</v>
      </c>
    </row>
    <row r="153" spans="1:22">
      <c r="A153" t="s">
        <v>151</v>
      </c>
      <c r="B153">
        <v>99420</v>
      </c>
      <c r="C153">
        <v>259260</v>
      </c>
      <c r="D153" s="66">
        <v>553</v>
      </c>
      <c r="K153">
        <v>33</v>
      </c>
      <c r="P153">
        <v>1</v>
      </c>
      <c r="S153">
        <v>1</v>
      </c>
      <c r="V153">
        <v>1</v>
      </c>
    </row>
    <row r="154" spans="1:22">
      <c r="A154" t="s">
        <v>773</v>
      </c>
      <c r="B154">
        <v>71563</v>
      </c>
      <c r="C154">
        <v>214371</v>
      </c>
      <c r="D154" s="66">
        <v>552</v>
      </c>
      <c r="E154" s="66">
        <v>5</v>
      </c>
      <c r="F154" s="65">
        <v>0.0087</v>
      </c>
      <c r="I154" s="66">
        <v>88</v>
      </c>
      <c r="J154">
        <v>18.3</v>
      </c>
      <c r="K154">
        <v>24</v>
      </c>
      <c r="L154">
        <v>5</v>
      </c>
      <c r="M154" s="65">
        <v>0.2083</v>
      </c>
      <c r="N154">
        <v>101</v>
      </c>
      <c r="O154" s="65">
        <v>0.184</v>
      </c>
      <c r="P154">
        <v>1</v>
      </c>
      <c r="Q154">
        <v>1</v>
      </c>
      <c r="R154" s="65">
        <v>1</v>
      </c>
      <c r="S154">
        <v>1</v>
      </c>
      <c r="T154">
        <v>1</v>
      </c>
      <c r="U154" s="65">
        <v>1</v>
      </c>
      <c r="V154">
        <v>2</v>
      </c>
    </row>
    <row r="155" spans="1:22">
      <c r="A155" t="s">
        <v>512</v>
      </c>
      <c r="B155">
        <v>78021</v>
      </c>
      <c r="C155">
        <v>227410</v>
      </c>
      <c r="D155" s="66">
        <v>548</v>
      </c>
      <c r="K155">
        <v>32</v>
      </c>
      <c r="P155">
        <v>1</v>
      </c>
      <c r="S155">
        <v>1</v>
      </c>
      <c r="V155">
        <v>1</v>
      </c>
    </row>
    <row r="156" spans="1:22">
      <c r="A156" t="s">
        <v>538</v>
      </c>
      <c r="B156">
        <v>72481</v>
      </c>
      <c r="C156">
        <v>220018</v>
      </c>
      <c r="D156" s="66">
        <v>543</v>
      </c>
      <c r="K156">
        <v>35</v>
      </c>
      <c r="P156">
        <v>1</v>
      </c>
      <c r="S156">
        <v>1</v>
      </c>
      <c r="V156">
        <v>1</v>
      </c>
    </row>
    <row r="157" spans="1:22">
      <c r="A157" t="s">
        <v>589</v>
      </c>
      <c r="B157">
        <v>95506</v>
      </c>
      <c r="C157">
        <v>253693</v>
      </c>
      <c r="D157" s="66">
        <v>541</v>
      </c>
      <c r="K157">
        <v>20</v>
      </c>
      <c r="P157">
        <v>1</v>
      </c>
      <c r="S157">
        <v>1</v>
      </c>
      <c r="V157">
        <v>1</v>
      </c>
    </row>
    <row r="158" spans="1:22">
      <c r="A158" t="s">
        <v>840</v>
      </c>
      <c r="B158">
        <v>79560</v>
      </c>
      <c r="C158">
        <v>230097</v>
      </c>
      <c r="D158" s="66">
        <v>540</v>
      </c>
      <c r="E158" s="66">
        <v>158</v>
      </c>
      <c r="F158" s="65">
        <v>0.2924</v>
      </c>
      <c r="I158" s="66">
        <v>313</v>
      </c>
      <c r="J158">
        <v>2</v>
      </c>
      <c r="K158">
        <v>36</v>
      </c>
      <c r="L158">
        <v>35</v>
      </c>
      <c r="M158" s="65">
        <v>0.9722</v>
      </c>
      <c r="N158">
        <v>518</v>
      </c>
      <c r="O158" s="65">
        <v>0.9593</v>
      </c>
      <c r="P158">
        <v>1</v>
      </c>
      <c r="Q158">
        <v>1</v>
      </c>
      <c r="R158" s="65">
        <v>1</v>
      </c>
      <c r="S158">
        <v>1</v>
      </c>
      <c r="T158">
        <v>1</v>
      </c>
      <c r="U158" s="65">
        <v>1</v>
      </c>
      <c r="V158">
        <v>3</v>
      </c>
    </row>
    <row r="159" spans="1:22">
      <c r="A159" t="s">
        <v>685</v>
      </c>
      <c r="B159">
        <v>69465</v>
      </c>
      <c r="C159">
        <v>211737</v>
      </c>
      <c r="D159" s="66">
        <v>539</v>
      </c>
      <c r="E159" s="66">
        <v>70</v>
      </c>
      <c r="F159" s="65">
        <v>0.1303</v>
      </c>
      <c r="I159" s="66">
        <v>233</v>
      </c>
      <c r="J159">
        <v>3.3</v>
      </c>
      <c r="K159">
        <v>31</v>
      </c>
      <c r="L159">
        <v>19</v>
      </c>
      <c r="M159" s="65">
        <v>0.6129</v>
      </c>
      <c r="N159">
        <v>344</v>
      </c>
      <c r="O159" s="65">
        <v>0.6384</v>
      </c>
      <c r="P159">
        <v>1</v>
      </c>
      <c r="Q159">
        <v>1</v>
      </c>
      <c r="R159" s="65">
        <v>1</v>
      </c>
      <c r="S159">
        <v>1</v>
      </c>
      <c r="T159">
        <v>1</v>
      </c>
      <c r="U159" s="65">
        <v>1</v>
      </c>
      <c r="V159">
        <v>4</v>
      </c>
    </row>
    <row r="160" spans="1:22">
      <c r="A160" t="s">
        <v>877</v>
      </c>
      <c r="B160">
        <v>84831</v>
      </c>
      <c r="C160">
        <v>238890</v>
      </c>
      <c r="D160" s="66">
        <v>537</v>
      </c>
      <c r="E160" s="66">
        <v>157</v>
      </c>
      <c r="F160" s="65">
        <v>0.2915</v>
      </c>
      <c r="I160" s="66">
        <v>325</v>
      </c>
      <c r="J160">
        <v>2.1</v>
      </c>
      <c r="K160">
        <v>37</v>
      </c>
      <c r="L160">
        <v>37</v>
      </c>
      <c r="M160" s="65">
        <v>1</v>
      </c>
      <c r="N160">
        <v>537</v>
      </c>
      <c r="O160" s="65">
        <v>1</v>
      </c>
      <c r="P160">
        <v>1</v>
      </c>
      <c r="Q160">
        <v>1</v>
      </c>
      <c r="R160" s="65">
        <v>1</v>
      </c>
      <c r="S160">
        <v>1</v>
      </c>
      <c r="T160">
        <v>1</v>
      </c>
      <c r="U160" s="65">
        <v>1</v>
      </c>
      <c r="V160">
        <v>2</v>
      </c>
    </row>
    <row r="161" spans="1:22">
      <c r="A161" t="s">
        <v>387</v>
      </c>
      <c r="B161">
        <v>73299</v>
      </c>
      <c r="C161">
        <v>250935</v>
      </c>
      <c r="D161" s="66">
        <v>536</v>
      </c>
      <c r="K161">
        <v>37</v>
      </c>
      <c r="P161">
        <v>1</v>
      </c>
      <c r="S161">
        <v>1</v>
      </c>
      <c r="V161">
        <v>1</v>
      </c>
    </row>
    <row r="162" spans="1:22">
      <c r="A162" t="s">
        <v>711</v>
      </c>
      <c r="B162">
        <v>92438</v>
      </c>
      <c r="C162">
        <v>249781</v>
      </c>
      <c r="D162" s="66">
        <v>535</v>
      </c>
      <c r="K162">
        <v>62</v>
      </c>
      <c r="P162">
        <v>1</v>
      </c>
      <c r="S162">
        <v>1</v>
      </c>
      <c r="V162">
        <v>1</v>
      </c>
    </row>
    <row r="163" spans="1:22">
      <c r="A163" t="s">
        <v>881</v>
      </c>
      <c r="B163">
        <v>29464</v>
      </c>
      <c r="C163">
        <v>248084</v>
      </c>
      <c r="D163" s="66">
        <v>535</v>
      </c>
      <c r="K163">
        <v>22</v>
      </c>
      <c r="P163">
        <v>1</v>
      </c>
      <c r="S163">
        <v>1</v>
      </c>
      <c r="V163">
        <v>1</v>
      </c>
    </row>
    <row r="164" spans="1:22">
      <c r="A164" t="s">
        <v>642</v>
      </c>
      <c r="B164">
        <v>71969</v>
      </c>
      <c r="C164">
        <v>214878</v>
      </c>
      <c r="D164" s="66">
        <v>532</v>
      </c>
      <c r="E164" s="66">
        <v>14</v>
      </c>
      <c r="F164" s="65">
        <v>0.0264</v>
      </c>
      <c r="I164" s="66">
        <v>232</v>
      </c>
      <c r="J164">
        <v>16.5</v>
      </c>
      <c r="K164">
        <v>24</v>
      </c>
      <c r="L164">
        <v>12</v>
      </c>
      <c r="M164" s="65">
        <v>0.5</v>
      </c>
      <c r="N164">
        <v>270</v>
      </c>
      <c r="O164" s="65">
        <v>0.5082</v>
      </c>
      <c r="P164">
        <v>1</v>
      </c>
      <c r="Q164">
        <v>1</v>
      </c>
      <c r="R164" s="65">
        <v>1</v>
      </c>
      <c r="S164">
        <v>1</v>
      </c>
      <c r="T164">
        <v>1</v>
      </c>
      <c r="U164" s="65">
        <v>1</v>
      </c>
      <c r="V164">
        <v>2</v>
      </c>
    </row>
    <row r="165" spans="1:22">
      <c r="A165" t="s">
        <v>867</v>
      </c>
      <c r="B165">
        <v>71769</v>
      </c>
      <c r="C165">
        <v>214626</v>
      </c>
      <c r="D165" s="66">
        <v>527</v>
      </c>
      <c r="K165">
        <v>42</v>
      </c>
      <c r="P165">
        <v>1</v>
      </c>
      <c r="S165">
        <v>1</v>
      </c>
      <c r="V165">
        <v>1</v>
      </c>
    </row>
    <row r="166" spans="1:22">
      <c r="A166" t="s">
        <v>767</v>
      </c>
      <c r="B166">
        <v>97676</v>
      </c>
      <c r="C166">
        <v>256790</v>
      </c>
      <c r="D166" s="66">
        <v>527</v>
      </c>
      <c r="K166">
        <v>9</v>
      </c>
      <c r="P166">
        <v>1</v>
      </c>
      <c r="S166">
        <v>1</v>
      </c>
      <c r="V166">
        <v>1</v>
      </c>
    </row>
    <row r="167" spans="1:22">
      <c r="A167" t="s">
        <v>819</v>
      </c>
      <c r="B167">
        <v>98691</v>
      </c>
      <c r="C167">
        <v>258267</v>
      </c>
      <c r="D167" s="66">
        <v>523</v>
      </c>
      <c r="E167" s="66">
        <v>5</v>
      </c>
      <c r="F167" s="65">
        <v>0.0102</v>
      </c>
      <c r="I167" s="66">
        <v>16</v>
      </c>
      <c r="J167">
        <v>3</v>
      </c>
      <c r="K167">
        <v>52</v>
      </c>
      <c r="L167">
        <v>1</v>
      </c>
      <c r="M167" s="65">
        <v>0.0192</v>
      </c>
      <c r="N167">
        <v>23</v>
      </c>
      <c r="O167" s="65">
        <v>0.0443</v>
      </c>
      <c r="P167">
        <v>1</v>
      </c>
      <c r="Q167">
        <v>1</v>
      </c>
      <c r="R167" s="65">
        <v>1</v>
      </c>
      <c r="S167">
        <v>1</v>
      </c>
      <c r="T167">
        <v>1</v>
      </c>
      <c r="U167" s="65">
        <v>1</v>
      </c>
      <c r="V167">
        <v>2</v>
      </c>
    </row>
    <row r="168" spans="1:22">
      <c r="A168" t="s">
        <v>762</v>
      </c>
      <c r="B168">
        <v>18753</v>
      </c>
      <c r="C168">
        <v>207426</v>
      </c>
      <c r="D168" s="66">
        <v>517</v>
      </c>
      <c r="E168" s="66">
        <v>181</v>
      </c>
      <c r="F168" s="65">
        <v>0.3504</v>
      </c>
      <c r="I168" s="66">
        <v>237</v>
      </c>
      <c r="J168">
        <v>1.3</v>
      </c>
      <c r="K168">
        <v>18</v>
      </c>
      <c r="L168">
        <v>16</v>
      </c>
      <c r="M168" s="65">
        <v>0.8889</v>
      </c>
      <c r="N168">
        <v>464</v>
      </c>
      <c r="O168" s="65">
        <v>0.8978</v>
      </c>
      <c r="P168">
        <v>1</v>
      </c>
      <c r="Q168">
        <v>1</v>
      </c>
      <c r="R168" s="65">
        <v>1</v>
      </c>
      <c r="S168">
        <v>1</v>
      </c>
      <c r="T168">
        <v>1</v>
      </c>
      <c r="U168" s="65">
        <v>1</v>
      </c>
      <c r="V168">
        <v>2</v>
      </c>
    </row>
    <row r="169" spans="1:22">
      <c r="A169" t="s">
        <v>705</v>
      </c>
      <c r="B169">
        <v>97697</v>
      </c>
      <c r="C169">
        <v>256871</v>
      </c>
      <c r="D169" s="66">
        <v>516</v>
      </c>
      <c r="E169" s="66">
        <v>105</v>
      </c>
      <c r="F169" s="65">
        <v>0.203</v>
      </c>
      <c r="I169" s="66">
        <v>340</v>
      </c>
      <c r="J169">
        <v>3.3</v>
      </c>
      <c r="K169">
        <v>39</v>
      </c>
      <c r="L169">
        <v>38</v>
      </c>
      <c r="M169" s="65">
        <v>0.9744</v>
      </c>
      <c r="N169">
        <v>480</v>
      </c>
      <c r="O169" s="65">
        <v>0.9314</v>
      </c>
      <c r="P169">
        <v>1</v>
      </c>
      <c r="Q169">
        <v>1</v>
      </c>
      <c r="R169" s="65">
        <v>1</v>
      </c>
      <c r="S169">
        <v>1</v>
      </c>
      <c r="T169">
        <v>1</v>
      </c>
      <c r="U169" s="65">
        <v>1</v>
      </c>
      <c r="V169">
        <v>4</v>
      </c>
    </row>
    <row r="170" spans="1:22">
      <c r="A170" t="s">
        <v>148</v>
      </c>
      <c r="B170">
        <v>99411</v>
      </c>
      <c r="C170">
        <v>259252</v>
      </c>
      <c r="D170" s="66">
        <v>514</v>
      </c>
      <c r="K170">
        <v>48</v>
      </c>
      <c r="P170">
        <v>1</v>
      </c>
      <c r="S170">
        <v>1</v>
      </c>
      <c r="V170">
        <v>1</v>
      </c>
    </row>
    <row r="171" spans="1:22">
      <c r="A171" t="s">
        <v>750</v>
      </c>
      <c r="B171">
        <v>70563</v>
      </c>
      <c r="C171">
        <v>213076</v>
      </c>
      <c r="D171" s="66">
        <v>501</v>
      </c>
      <c r="K171">
        <v>22</v>
      </c>
      <c r="P171">
        <v>1</v>
      </c>
      <c r="S171">
        <v>1</v>
      </c>
      <c r="V171">
        <v>1</v>
      </c>
    </row>
    <row r="172" spans="1:22">
      <c r="A172" t="s">
        <v>543</v>
      </c>
      <c r="B172">
        <v>83972</v>
      </c>
      <c r="C172">
        <v>256935</v>
      </c>
      <c r="D172" s="66">
        <v>500</v>
      </c>
      <c r="K172">
        <v>45</v>
      </c>
      <c r="P172">
        <v>1</v>
      </c>
      <c r="S172">
        <v>1</v>
      </c>
      <c r="V172">
        <v>1</v>
      </c>
    </row>
    <row r="173" spans="1:22">
      <c r="A173" t="s">
        <v>172</v>
      </c>
      <c r="B173">
        <v>99538</v>
      </c>
      <c r="C173">
        <v>259438</v>
      </c>
      <c r="D173" s="66">
        <v>498</v>
      </c>
      <c r="K173">
        <v>36</v>
      </c>
      <c r="P173">
        <v>1</v>
      </c>
      <c r="S173">
        <v>1</v>
      </c>
      <c r="V173">
        <v>1</v>
      </c>
    </row>
    <row r="174" spans="1:22">
      <c r="A174" t="s">
        <v>806</v>
      </c>
      <c r="B174">
        <v>70733</v>
      </c>
      <c r="C174">
        <v>213349</v>
      </c>
      <c r="D174" s="66">
        <v>496</v>
      </c>
      <c r="E174" s="66">
        <v>17</v>
      </c>
      <c r="F174" s="65">
        <v>0.0347</v>
      </c>
      <c r="I174" s="66">
        <v>247</v>
      </c>
      <c r="J174">
        <v>14.3</v>
      </c>
      <c r="K174">
        <v>33</v>
      </c>
      <c r="L174">
        <v>17</v>
      </c>
      <c r="M174" s="65">
        <v>0.5152</v>
      </c>
      <c r="N174">
        <v>305</v>
      </c>
      <c r="O174" s="65">
        <v>0.6152</v>
      </c>
      <c r="P174">
        <v>1</v>
      </c>
      <c r="Q174">
        <v>1</v>
      </c>
      <c r="R174" s="65">
        <v>1</v>
      </c>
      <c r="S174">
        <v>1</v>
      </c>
      <c r="T174">
        <v>1</v>
      </c>
      <c r="U174" s="65">
        <v>1</v>
      </c>
      <c r="V174">
        <v>4</v>
      </c>
    </row>
    <row r="175" spans="1:22">
      <c r="A175" t="s">
        <v>888</v>
      </c>
      <c r="B175">
        <v>64166</v>
      </c>
      <c r="C175">
        <v>205575</v>
      </c>
      <c r="D175" s="66">
        <v>494</v>
      </c>
      <c r="E175" s="66">
        <v>97</v>
      </c>
      <c r="F175" s="65">
        <v>0.1964</v>
      </c>
      <c r="I175" s="66">
        <v>228</v>
      </c>
      <c r="J175">
        <v>2.3</v>
      </c>
      <c r="K175">
        <v>35</v>
      </c>
      <c r="L175">
        <v>27</v>
      </c>
      <c r="M175" s="65">
        <v>0.7714</v>
      </c>
      <c r="N175">
        <v>389</v>
      </c>
      <c r="O175" s="65">
        <v>0.7873</v>
      </c>
      <c r="P175">
        <v>1</v>
      </c>
      <c r="Q175">
        <v>1</v>
      </c>
      <c r="R175" s="65">
        <v>1</v>
      </c>
      <c r="S175">
        <v>1</v>
      </c>
      <c r="T175">
        <v>1</v>
      </c>
      <c r="U175" s="65">
        <v>1</v>
      </c>
      <c r="V175">
        <v>2</v>
      </c>
    </row>
    <row r="176" spans="1:22">
      <c r="A176" t="s">
        <v>279</v>
      </c>
      <c r="B176">
        <v>26944</v>
      </c>
      <c r="C176">
        <v>254764</v>
      </c>
      <c r="D176" s="66">
        <v>494</v>
      </c>
      <c r="K176">
        <v>37</v>
      </c>
      <c r="P176">
        <v>1</v>
      </c>
      <c r="S176">
        <v>1</v>
      </c>
      <c r="V176">
        <v>1</v>
      </c>
    </row>
    <row r="177" spans="1:22">
      <c r="A177" t="s">
        <v>859</v>
      </c>
      <c r="B177">
        <v>90491</v>
      </c>
      <c r="C177">
        <v>246330</v>
      </c>
      <c r="D177" s="66">
        <v>491</v>
      </c>
      <c r="K177">
        <v>21</v>
      </c>
      <c r="P177">
        <v>1</v>
      </c>
      <c r="S177">
        <v>1</v>
      </c>
      <c r="V177">
        <v>1</v>
      </c>
    </row>
    <row r="178" spans="1:22">
      <c r="A178" t="s">
        <v>930</v>
      </c>
      <c r="B178">
        <v>98374</v>
      </c>
      <c r="C178">
        <v>257836</v>
      </c>
      <c r="D178" s="66">
        <v>490</v>
      </c>
      <c r="E178" s="66">
        <v>157</v>
      </c>
      <c r="F178" s="65">
        <v>0.3202</v>
      </c>
      <c r="I178" s="66">
        <v>253</v>
      </c>
      <c r="J178">
        <v>1.6</v>
      </c>
      <c r="K178">
        <v>20</v>
      </c>
      <c r="L178">
        <v>18</v>
      </c>
      <c r="M178" s="65">
        <v>0.9</v>
      </c>
      <c r="N178">
        <v>460</v>
      </c>
      <c r="O178" s="65">
        <v>0.9392</v>
      </c>
      <c r="P178">
        <v>1</v>
      </c>
      <c r="Q178">
        <v>1</v>
      </c>
      <c r="R178" s="65">
        <v>1</v>
      </c>
      <c r="S178">
        <v>1</v>
      </c>
      <c r="T178">
        <v>1</v>
      </c>
      <c r="U178" s="65">
        <v>1</v>
      </c>
      <c r="V178">
        <v>7</v>
      </c>
    </row>
    <row r="179" spans="1:22">
      <c r="A179" t="s">
        <v>674</v>
      </c>
      <c r="B179">
        <v>62484</v>
      </c>
      <c r="C179">
        <v>200151</v>
      </c>
      <c r="D179" s="66">
        <v>486</v>
      </c>
      <c r="E179" s="66">
        <v>1</v>
      </c>
      <c r="F179" s="65">
        <v>0.0011</v>
      </c>
      <c r="I179" s="66">
        <v>16</v>
      </c>
      <c r="J179">
        <v>30.4</v>
      </c>
      <c r="K179">
        <v>22</v>
      </c>
      <c r="L179">
        <v>1</v>
      </c>
      <c r="M179" s="65">
        <v>0.0455</v>
      </c>
      <c r="N179">
        <v>18</v>
      </c>
      <c r="O179" s="65">
        <v>0.038</v>
      </c>
      <c r="P179">
        <v>1</v>
      </c>
      <c r="Q179">
        <v>1</v>
      </c>
      <c r="R179" s="65">
        <v>1</v>
      </c>
      <c r="S179">
        <v>1</v>
      </c>
      <c r="T179">
        <v>1</v>
      </c>
      <c r="U179" s="65">
        <v>1</v>
      </c>
      <c r="V179">
        <v>2</v>
      </c>
    </row>
    <row r="180" spans="1:22">
      <c r="A180" t="s">
        <v>543</v>
      </c>
      <c r="B180">
        <v>83972</v>
      </c>
      <c r="C180">
        <v>237723</v>
      </c>
      <c r="D180" s="66">
        <v>484</v>
      </c>
      <c r="K180">
        <v>45</v>
      </c>
      <c r="P180">
        <v>1</v>
      </c>
      <c r="S180">
        <v>1</v>
      </c>
      <c r="V180">
        <v>1</v>
      </c>
    </row>
    <row r="181" spans="1:22">
      <c r="A181" t="s">
        <v>709</v>
      </c>
      <c r="B181">
        <v>11326</v>
      </c>
      <c r="C181">
        <v>121433</v>
      </c>
      <c r="D181" s="66">
        <v>479</v>
      </c>
      <c r="K181">
        <v>28</v>
      </c>
      <c r="P181">
        <v>1</v>
      </c>
      <c r="S181">
        <v>1</v>
      </c>
      <c r="V181">
        <v>1</v>
      </c>
    </row>
    <row r="182" spans="1:22">
      <c r="A182" t="s">
        <v>831</v>
      </c>
      <c r="B182">
        <v>97219</v>
      </c>
      <c r="C182">
        <v>256252</v>
      </c>
      <c r="D182" s="66">
        <v>474</v>
      </c>
      <c r="K182">
        <v>31</v>
      </c>
      <c r="P182">
        <v>1</v>
      </c>
      <c r="S182">
        <v>1</v>
      </c>
      <c r="V182">
        <v>1</v>
      </c>
    </row>
    <row r="183" spans="1:22">
      <c r="A183" t="s">
        <v>682</v>
      </c>
      <c r="B183">
        <v>16914</v>
      </c>
      <c r="C183">
        <v>239076</v>
      </c>
      <c r="D183" s="66">
        <v>469</v>
      </c>
      <c r="K183">
        <v>30</v>
      </c>
      <c r="P183">
        <v>1</v>
      </c>
      <c r="S183">
        <v>1</v>
      </c>
      <c r="V183">
        <v>1</v>
      </c>
    </row>
    <row r="184" spans="1:22">
      <c r="A184" t="s">
        <v>702</v>
      </c>
      <c r="B184">
        <v>4656</v>
      </c>
      <c r="C184">
        <v>252942</v>
      </c>
      <c r="D184" s="66">
        <v>466</v>
      </c>
      <c r="K184">
        <v>17</v>
      </c>
      <c r="P184">
        <v>1</v>
      </c>
      <c r="S184">
        <v>1</v>
      </c>
      <c r="V184">
        <v>1</v>
      </c>
    </row>
    <row r="185" spans="1:22">
      <c r="A185" t="s">
        <v>522</v>
      </c>
      <c r="B185">
        <v>73890</v>
      </c>
      <c r="C185">
        <v>217334</v>
      </c>
      <c r="D185" s="66">
        <v>457</v>
      </c>
      <c r="E185" s="66">
        <v>4</v>
      </c>
      <c r="F185" s="65">
        <v>0.0086</v>
      </c>
      <c r="I185" s="66">
        <v>32</v>
      </c>
      <c r="J185">
        <v>8.1</v>
      </c>
      <c r="K185">
        <v>30</v>
      </c>
      <c r="L185">
        <v>3</v>
      </c>
      <c r="M185" s="65">
        <v>0.1</v>
      </c>
      <c r="N185">
        <v>40</v>
      </c>
      <c r="O185" s="65">
        <v>0.0884</v>
      </c>
      <c r="P185">
        <v>1</v>
      </c>
      <c r="Q185">
        <v>1</v>
      </c>
      <c r="R185" s="65">
        <v>1</v>
      </c>
      <c r="S185">
        <v>1</v>
      </c>
      <c r="T185">
        <v>1</v>
      </c>
      <c r="U185" s="65">
        <v>1</v>
      </c>
      <c r="V185">
        <v>2</v>
      </c>
    </row>
    <row r="186" spans="1:22">
      <c r="A186" t="s">
        <v>451</v>
      </c>
      <c r="B186">
        <v>6640</v>
      </c>
      <c r="C186">
        <v>114967</v>
      </c>
      <c r="D186" s="66">
        <v>447</v>
      </c>
      <c r="K186">
        <v>13</v>
      </c>
      <c r="P186">
        <v>1</v>
      </c>
      <c r="S186">
        <v>1</v>
      </c>
      <c r="V186">
        <v>1</v>
      </c>
    </row>
    <row r="187" spans="1:22">
      <c r="A187" t="s">
        <v>469</v>
      </c>
      <c r="B187">
        <v>27444</v>
      </c>
      <c r="C187">
        <v>224789</v>
      </c>
      <c r="D187" s="66">
        <v>447</v>
      </c>
      <c r="K187">
        <v>18</v>
      </c>
      <c r="P187">
        <v>1</v>
      </c>
      <c r="S187">
        <v>1</v>
      </c>
      <c r="V187">
        <v>1</v>
      </c>
    </row>
    <row r="188" spans="1:22">
      <c r="A188" t="s">
        <v>903</v>
      </c>
      <c r="B188">
        <v>15241</v>
      </c>
      <c r="C188">
        <v>126256</v>
      </c>
      <c r="D188" s="66">
        <v>444</v>
      </c>
      <c r="K188">
        <v>22</v>
      </c>
      <c r="P188">
        <v>1</v>
      </c>
      <c r="S188">
        <v>1</v>
      </c>
      <c r="V188">
        <v>1</v>
      </c>
    </row>
    <row r="189" spans="1:22">
      <c r="A189" t="s">
        <v>66</v>
      </c>
      <c r="B189">
        <v>72359</v>
      </c>
      <c r="C189">
        <v>215384</v>
      </c>
      <c r="D189" s="66">
        <v>443</v>
      </c>
      <c r="E189" s="66">
        <v>62</v>
      </c>
      <c r="F189" s="65">
        <v>0.1388</v>
      </c>
      <c r="I189" s="66">
        <v>267</v>
      </c>
      <c r="J189">
        <v>4.3</v>
      </c>
      <c r="K189">
        <v>24</v>
      </c>
      <c r="L189">
        <v>19</v>
      </c>
      <c r="M189" s="65">
        <v>0.7917</v>
      </c>
      <c r="N189">
        <v>398</v>
      </c>
      <c r="O189" s="65">
        <v>0.8971</v>
      </c>
      <c r="P189">
        <v>1</v>
      </c>
      <c r="Q189">
        <v>1</v>
      </c>
      <c r="R189" s="65">
        <v>1</v>
      </c>
      <c r="S189">
        <v>1</v>
      </c>
      <c r="T189">
        <v>1</v>
      </c>
      <c r="U189" s="65">
        <v>1</v>
      </c>
      <c r="V189">
        <v>3</v>
      </c>
    </row>
    <row r="190" spans="1:22">
      <c r="A190" t="s">
        <v>164</v>
      </c>
      <c r="B190">
        <v>99495</v>
      </c>
      <c r="C190">
        <v>259388</v>
      </c>
      <c r="D190" s="66">
        <v>443</v>
      </c>
      <c r="K190">
        <v>15</v>
      </c>
      <c r="P190">
        <v>1</v>
      </c>
      <c r="S190">
        <v>1</v>
      </c>
      <c r="V190">
        <v>1</v>
      </c>
    </row>
    <row r="191" spans="1:22">
      <c r="A191" t="s">
        <v>205</v>
      </c>
      <c r="B191">
        <v>7536</v>
      </c>
      <c r="C191">
        <v>230485</v>
      </c>
      <c r="D191" s="66">
        <v>443</v>
      </c>
      <c r="K191">
        <v>12</v>
      </c>
      <c r="P191">
        <v>1</v>
      </c>
      <c r="S191">
        <v>1</v>
      </c>
      <c r="V191">
        <v>1</v>
      </c>
    </row>
    <row r="192" spans="1:22">
      <c r="A192" t="s">
        <v>699</v>
      </c>
      <c r="B192">
        <v>11022</v>
      </c>
      <c r="C192">
        <v>121031</v>
      </c>
      <c r="D192" s="66">
        <v>437</v>
      </c>
      <c r="K192">
        <v>49</v>
      </c>
      <c r="P192">
        <v>1</v>
      </c>
      <c r="S192">
        <v>1</v>
      </c>
      <c r="V192">
        <v>1</v>
      </c>
    </row>
    <row r="193" spans="1:22">
      <c r="A193" t="s">
        <v>655</v>
      </c>
      <c r="B193">
        <v>98159</v>
      </c>
      <c r="C193">
        <v>258255</v>
      </c>
      <c r="D193" s="66">
        <v>436</v>
      </c>
      <c r="K193">
        <v>32</v>
      </c>
      <c r="P193">
        <v>1</v>
      </c>
      <c r="S193">
        <v>1</v>
      </c>
      <c r="V193">
        <v>1</v>
      </c>
    </row>
    <row r="194" spans="1:22">
      <c r="A194" t="s">
        <v>416</v>
      </c>
      <c r="B194">
        <v>8275</v>
      </c>
      <c r="C194">
        <v>224756</v>
      </c>
      <c r="D194" s="66">
        <v>431</v>
      </c>
      <c r="K194">
        <v>14</v>
      </c>
      <c r="P194">
        <v>1</v>
      </c>
      <c r="S194">
        <v>1</v>
      </c>
      <c r="V194">
        <v>1</v>
      </c>
    </row>
    <row r="195" spans="1:22">
      <c r="A195" t="s">
        <v>509</v>
      </c>
      <c r="B195">
        <v>18844</v>
      </c>
      <c r="C195">
        <v>132282</v>
      </c>
      <c r="D195" s="66">
        <v>428</v>
      </c>
      <c r="E195" s="66">
        <v>1</v>
      </c>
      <c r="F195" s="65">
        <v>0.0012</v>
      </c>
      <c r="I195" s="66">
        <v>23</v>
      </c>
      <c r="J195">
        <v>44.1</v>
      </c>
      <c r="K195">
        <v>38</v>
      </c>
      <c r="L195">
        <v>1</v>
      </c>
      <c r="M195" s="65">
        <v>0.0263</v>
      </c>
      <c r="N195">
        <v>25</v>
      </c>
      <c r="O195" s="65">
        <v>0.059</v>
      </c>
      <c r="P195">
        <v>1</v>
      </c>
      <c r="Q195">
        <v>1</v>
      </c>
      <c r="R195" s="65">
        <v>1</v>
      </c>
      <c r="S195">
        <v>1</v>
      </c>
      <c r="T195">
        <v>1</v>
      </c>
      <c r="U195" s="65">
        <v>1</v>
      </c>
      <c r="V195">
        <v>2</v>
      </c>
    </row>
    <row r="196" spans="1:22">
      <c r="A196" t="s">
        <v>594</v>
      </c>
      <c r="B196">
        <v>9018</v>
      </c>
      <c r="C196">
        <v>119017</v>
      </c>
      <c r="D196" s="66">
        <v>426</v>
      </c>
      <c r="K196">
        <v>26</v>
      </c>
      <c r="P196">
        <v>1</v>
      </c>
      <c r="S196">
        <v>1</v>
      </c>
      <c r="V196">
        <v>1</v>
      </c>
    </row>
    <row r="197" spans="1:22">
      <c r="A197" t="s">
        <v>800</v>
      </c>
      <c r="B197">
        <v>83674</v>
      </c>
      <c r="C197">
        <v>237328</v>
      </c>
      <c r="D197" s="66">
        <v>424</v>
      </c>
      <c r="E197" s="66">
        <v>75</v>
      </c>
      <c r="F197" s="65">
        <v>0.1779</v>
      </c>
      <c r="I197" s="66">
        <v>310</v>
      </c>
      <c r="J197">
        <v>4.1</v>
      </c>
      <c r="K197">
        <v>20</v>
      </c>
      <c r="L197">
        <v>20</v>
      </c>
      <c r="M197" s="65">
        <v>1</v>
      </c>
      <c r="N197">
        <v>424</v>
      </c>
      <c r="O197" s="65">
        <v>1</v>
      </c>
      <c r="P197">
        <v>1</v>
      </c>
      <c r="Q197">
        <v>1</v>
      </c>
      <c r="R197" s="65">
        <v>1</v>
      </c>
      <c r="S197">
        <v>1</v>
      </c>
      <c r="T197">
        <v>1</v>
      </c>
      <c r="U197" s="65">
        <v>1</v>
      </c>
      <c r="V197">
        <v>3</v>
      </c>
    </row>
    <row r="198" spans="1:22">
      <c r="A198" t="s">
        <v>4065</v>
      </c>
      <c r="B198">
        <v>92094</v>
      </c>
      <c r="C198">
        <v>249253</v>
      </c>
      <c r="D198" s="66">
        <v>418</v>
      </c>
      <c r="K198">
        <v>31</v>
      </c>
      <c r="P198">
        <v>1</v>
      </c>
      <c r="S198">
        <v>1</v>
      </c>
      <c r="V198">
        <v>1</v>
      </c>
    </row>
    <row r="199" spans="1:22">
      <c r="A199" t="s">
        <v>658</v>
      </c>
      <c r="B199">
        <v>69478</v>
      </c>
      <c r="C199">
        <v>211750</v>
      </c>
      <c r="D199" s="66">
        <v>413</v>
      </c>
      <c r="E199" s="66">
        <v>19</v>
      </c>
      <c r="F199" s="65">
        <v>0.0466</v>
      </c>
      <c r="I199" s="66">
        <v>115</v>
      </c>
      <c r="J199">
        <v>6</v>
      </c>
      <c r="K199">
        <v>13</v>
      </c>
      <c r="L199">
        <v>5</v>
      </c>
      <c r="M199" s="65">
        <v>0.3846</v>
      </c>
      <c r="N199">
        <v>149</v>
      </c>
      <c r="O199" s="65">
        <v>0.3602</v>
      </c>
      <c r="P199">
        <v>1</v>
      </c>
      <c r="Q199">
        <v>1</v>
      </c>
      <c r="R199" s="65">
        <v>1</v>
      </c>
      <c r="S199">
        <v>1</v>
      </c>
      <c r="T199">
        <v>1</v>
      </c>
      <c r="U199" s="65">
        <v>1</v>
      </c>
      <c r="V199">
        <v>5</v>
      </c>
    </row>
    <row r="200" spans="1:22">
      <c r="A200" t="s">
        <v>850</v>
      </c>
      <c r="B200">
        <v>76734</v>
      </c>
      <c r="C200">
        <v>224873</v>
      </c>
      <c r="D200" s="66">
        <v>409</v>
      </c>
      <c r="E200" s="66">
        <v>23</v>
      </c>
      <c r="F200" s="65">
        <v>0.0574</v>
      </c>
      <c r="I200" s="66">
        <v>216</v>
      </c>
      <c r="J200">
        <v>9.2</v>
      </c>
      <c r="K200">
        <v>21</v>
      </c>
      <c r="L200">
        <v>13</v>
      </c>
      <c r="M200" s="65">
        <v>0.619</v>
      </c>
      <c r="N200">
        <v>274</v>
      </c>
      <c r="O200" s="65">
        <v>0.6702</v>
      </c>
      <c r="P200">
        <v>1</v>
      </c>
      <c r="Q200">
        <v>1</v>
      </c>
      <c r="R200" s="65">
        <v>1</v>
      </c>
      <c r="S200">
        <v>1</v>
      </c>
      <c r="T200">
        <v>1</v>
      </c>
      <c r="U200" s="65">
        <v>1</v>
      </c>
      <c r="V200">
        <v>5</v>
      </c>
    </row>
    <row r="201" spans="1:22">
      <c r="A201" t="s">
        <v>492</v>
      </c>
      <c r="B201">
        <v>91552</v>
      </c>
      <c r="C201">
        <v>248424</v>
      </c>
      <c r="D201" s="66">
        <v>405</v>
      </c>
      <c r="K201">
        <v>42</v>
      </c>
      <c r="P201">
        <v>1</v>
      </c>
      <c r="S201">
        <v>1</v>
      </c>
      <c r="V201">
        <v>1</v>
      </c>
    </row>
    <row r="202" spans="1:22">
      <c r="A202" t="s">
        <v>737</v>
      </c>
      <c r="B202">
        <v>72301</v>
      </c>
      <c r="C202">
        <v>215313</v>
      </c>
      <c r="D202" s="66">
        <v>398</v>
      </c>
      <c r="E202" s="66">
        <v>84</v>
      </c>
      <c r="F202" s="65">
        <v>0.2113</v>
      </c>
      <c r="I202" s="66">
        <v>258</v>
      </c>
      <c r="J202">
        <v>3.1</v>
      </c>
      <c r="K202">
        <v>11</v>
      </c>
      <c r="L202">
        <v>10</v>
      </c>
      <c r="M202" s="65">
        <v>0.9091</v>
      </c>
      <c r="N202">
        <v>364</v>
      </c>
      <c r="O202" s="65">
        <v>0.9164</v>
      </c>
      <c r="P202">
        <v>1</v>
      </c>
      <c r="Q202">
        <v>1</v>
      </c>
      <c r="R202" s="65">
        <v>1</v>
      </c>
      <c r="S202">
        <v>1</v>
      </c>
      <c r="T202">
        <v>1</v>
      </c>
      <c r="U202" s="65">
        <v>1</v>
      </c>
      <c r="V202">
        <v>4</v>
      </c>
    </row>
    <row r="203" spans="1:22">
      <c r="A203" t="s">
        <v>106</v>
      </c>
      <c r="B203">
        <v>98483</v>
      </c>
      <c r="C203">
        <v>257953</v>
      </c>
      <c r="D203" s="66">
        <v>396</v>
      </c>
      <c r="K203">
        <v>11</v>
      </c>
      <c r="P203">
        <v>1</v>
      </c>
      <c r="S203">
        <v>1</v>
      </c>
      <c r="V203">
        <v>1</v>
      </c>
    </row>
    <row r="204" spans="1:22">
      <c r="A204" t="s">
        <v>131</v>
      </c>
      <c r="B204">
        <v>99130</v>
      </c>
      <c r="C204">
        <v>258873</v>
      </c>
      <c r="D204" s="66">
        <v>388</v>
      </c>
      <c r="K204">
        <v>26</v>
      </c>
      <c r="P204">
        <v>1</v>
      </c>
      <c r="S204">
        <v>1</v>
      </c>
      <c r="V204">
        <v>1</v>
      </c>
    </row>
    <row r="205" spans="1:22">
      <c r="A205" t="s">
        <v>884</v>
      </c>
      <c r="B205">
        <v>5570</v>
      </c>
      <c r="C205">
        <v>223070</v>
      </c>
      <c r="D205" s="66">
        <v>383</v>
      </c>
      <c r="K205">
        <v>22</v>
      </c>
      <c r="P205">
        <v>1</v>
      </c>
      <c r="S205">
        <v>1</v>
      </c>
      <c r="V205">
        <v>1</v>
      </c>
    </row>
    <row r="206" spans="1:22">
      <c r="A206" t="s">
        <v>407</v>
      </c>
      <c r="B206">
        <v>16026</v>
      </c>
      <c r="C206">
        <v>128375</v>
      </c>
      <c r="D206" s="66">
        <v>382</v>
      </c>
      <c r="K206">
        <v>39</v>
      </c>
      <c r="P206">
        <v>1</v>
      </c>
      <c r="S206">
        <v>1</v>
      </c>
      <c r="V206">
        <v>1</v>
      </c>
    </row>
    <row r="207" spans="1:22">
      <c r="A207" t="s">
        <v>345</v>
      </c>
      <c r="B207">
        <v>80288</v>
      </c>
      <c r="C207">
        <v>234146</v>
      </c>
      <c r="D207" s="66">
        <v>381</v>
      </c>
      <c r="K207">
        <v>39</v>
      </c>
      <c r="P207">
        <v>1</v>
      </c>
      <c r="S207">
        <v>1</v>
      </c>
      <c r="V207">
        <v>1</v>
      </c>
    </row>
    <row r="208" spans="1:22">
      <c r="A208" t="s">
        <v>161</v>
      </c>
      <c r="B208">
        <v>99476</v>
      </c>
      <c r="C208">
        <v>259539</v>
      </c>
      <c r="D208" s="66">
        <v>379</v>
      </c>
      <c r="E208" s="66">
        <v>48</v>
      </c>
      <c r="F208" s="65">
        <v>0.1269</v>
      </c>
      <c r="I208" s="66">
        <v>260</v>
      </c>
      <c r="J208">
        <v>5.4</v>
      </c>
      <c r="K208">
        <v>14</v>
      </c>
      <c r="L208">
        <v>12</v>
      </c>
      <c r="M208" s="65">
        <v>0.8571</v>
      </c>
      <c r="N208">
        <v>346</v>
      </c>
      <c r="O208" s="65">
        <v>0.913</v>
      </c>
      <c r="P208">
        <v>1</v>
      </c>
      <c r="Q208">
        <v>1</v>
      </c>
      <c r="R208" s="65">
        <v>1</v>
      </c>
      <c r="S208">
        <v>1</v>
      </c>
      <c r="T208">
        <v>1</v>
      </c>
      <c r="U208" s="65">
        <v>1</v>
      </c>
      <c r="V208">
        <v>2</v>
      </c>
    </row>
    <row r="209" spans="1:22">
      <c r="A209" t="s">
        <v>559</v>
      </c>
      <c r="B209">
        <v>98311</v>
      </c>
      <c r="C209">
        <v>257670</v>
      </c>
      <c r="D209" s="66">
        <v>377</v>
      </c>
      <c r="E209" s="66">
        <v>8</v>
      </c>
      <c r="F209" s="65">
        <v>0.0213</v>
      </c>
      <c r="I209" s="66">
        <v>127</v>
      </c>
      <c r="J209">
        <v>15.8</v>
      </c>
      <c r="K209">
        <v>21</v>
      </c>
      <c r="L209">
        <v>7</v>
      </c>
      <c r="M209" s="65">
        <v>0.3333</v>
      </c>
      <c r="N209">
        <v>148</v>
      </c>
      <c r="O209" s="65">
        <v>0.3926</v>
      </c>
      <c r="P209">
        <v>1</v>
      </c>
      <c r="Q209">
        <v>1</v>
      </c>
      <c r="R209" s="65">
        <v>1</v>
      </c>
      <c r="S209">
        <v>1</v>
      </c>
      <c r="T209">
        <v>1</v>
      </c>
      <c r="U209" s="65">
        <v>1</v>
      </c>
      <c r="V209">
        <v>2</v>
      </c>
    </row>
    <row r="210" spans="1:22">
      <c r="A210" t="s">
        <v>633</v>
      </c>
      <c r="B210">
        <v>12289</v>
      </c>
      <c r="C210">
        <v>122391</v>
      </c>
      <c r="D210" s="66">
        <v>375</v>
      </c>
      <c r="E210" s="66">
        <v>61</v>
      </c>
      <c r="F210" s="65">
        <v>0.1637</v>
      </c>
      <c r="I210" s="66">
        <v>245</v>
      </c>
      <c r="J210">
        <v>4</v>
      </c>
      <c r="K210">
        <v>14</v>
      </c>
      <c r="L210">
        <v>12</v>
      </c>
      <c r="M210" s="65">
        <v>0.8571</v>
      </c>
      <c r="N210">
        <v>329</v>
      </c>
      <c r="O210" s="65">
        <v>0.8752</v>
      </c>
      <c r="P210">
        <v>1</v>
      </c>
      <c r="Q210">
        <v>1</v>
      </c>
      <c r="R210" s="65">
        <v>1</v>
      </c>
      <c r="S210">
        <v>1</v>
      </c>
      <c r="T210">
        <v>1</v>
      </c>
      <c r="U210" s="65">
        <v>1</v>
      </c>
      <c r="V210">
        <v>6</v>
      </c>
    </row>
    <row r="211" spans="1:22">
      <c r="A211" t="s">
        <v>136</v>
      </c>
      <c r="B211">
        <v>99158</v>
      </c>
      <c r="C211">
        <v>258971</v>
      </c>
      <c r="D211" s="66">
        <v>368</v>
      </c>
      <c r="K211">
        <v>25</v>
      </c>
      <c r="P211">
        <v>1</v>
      </c>
      <c r="S211">
        <v>1</v>
      </c>
      <c r="V211">
        <v>1</v>
      </c>
    </row>
    <row r="212" spans="1:22">
      <c r="A212" t="s">
        <v>776</v>
      </c>
      <c r="B212">
        <v>15652</v>
      </c>
      <c r="C212">
        <v>127032</v>
      </c>
      <c r="D212" s="66">
        <v>368</v>
      </c>
      <c r="K212">
        <v>12</v>
      </c>
      <c r="P212">
        <v>1</v>
      </c>
      <c r="S212">
        <v>1</v>
      </c>
      <c r="V212">
        <v>1</v>
      </c>
    </row>
    <row r="213" spans="1:22">
      <c r="A213" t="s">
        <v>803</v>
      </c>
      <c r="B213">
        <v>20739</v>
      </c>
      <c r="C213">
        <v>135193</v>
      </c>
      <c r="D213" s="66">
        <v>360</v>
      </c>
      <c r="K213">
        <v>29</v>
      </c>
      <c r="P213">
        <v>1</v>
      </c>
      <c r="S213">
        <v>1</v>
      </c>
      <c r="V213">
        <v>1</v>
      </c>
    </row>
    <row r="214" spans="1:22">
      <c r="A214" t="s">
        <v>345</v>
      </c>
      <c r="B214">
        <v>80288</v>
      </c>
      <c r="C214">
        <v>238665</v>
      </c>
      <c r="D214" s="66">
        <v>354</v>
      </c>
      <c r="K214">
        <v>30</v>
      </c>
      <c r="P214">
        <v>1</v>
      </c>
      <c r="S214">
        <v>1</v>
      </c>
      <c r="V214">
        <v>1</v>
      </c>
    </row>
    <row r="215" spans="1:22">
      <c r="A215" t="s">
        <v>102</v>
      </c>
      <c r="B215">
        <v>97771</v>
      </c>
      <c r="C215">
        <v>256909</v>
      </c>
      <c r="D215" s="66">
        <v>353</v>
      </c>
      <c r="K215">
        <v>25</v>
      </c>
      <c r="P215">
        <v>1</v>
      </c>
      <c r="S215">
        <v>1</v>
      </c>
      <c r="V215">
        <v>1</v>
      </c>
    </row>
    <row r="216" spans="1:22">
      <c r="A216" t="s">
        <v>916</v>
      </c>
      <c r="B216">
        <v>87914</v>
      </c>
      <c r="C216">
        <v>243055</v>
      </c>
      <c r="D216" s="66">
        <v>348</v>
      </c>
      <c r="K216">
        <v>11</v>
      </c>
      <c r="P216">
        <v>1</v>
      </c>
      <c r="S216">
        <v>1</v>
      </c>
      <c r="V216">
        <v>1</v>
      </c>
    </row>
    <row r="217" spans="1:22">
      <c r="A217" t="s">
        <v>518</v>
      </c>
      <c r="B217">
        <v>84641</v>
      </c>
      <c r="C217">
        <v>238654</v>
      </c>
      <c r="D217" s="66">
        <v>339</v>
      </c>
      <c r="K217">
        <v>24</v>
      </c>
      <c r="P217">
        <v>1</v>
      </c>
      <c r="S217">
        <v>1</v>
      </c>
      <c r="V217">
        <v>1</v>
      </c>
    </row>
    <row r="218" spans="1:22">
      <c r="A218" t="s">
        <v>780</v>
      </c>
      <c r="B218">
        <v>77068</v>
      </c>
      <c r="C218">
        <v>225596</v>
      </c>
      <c r="D218" s="66">
        <v>338</v>
      </c>
      <c r="E218" s="66">
        <v>1</v>
      </c>
      <c r="F218" s="65">
        <v>0.0035</v>
      </c>
      <c r="I218" s="66">
        <v>34</v>
      </c>
      <c r="J218">
        <v>28.4</v>
      </c>
      <c r="K218">
        <v>25</v>
      </c>
      <c r="L218">
        <v>2</v>
      </c>
      <c r="M218" s="65">
        <v>0.08</v>
      </c>
      <c r="N218">
        <v>40</v>
      </c>
      <c r="O218" s="65">
        <v>0.1173</v>
      </c>
      <c r="P218">
        <v>1</v>
      </c>
      <c r="Q218">
        <v>1</v>
      </c>
      <c r="R218" s="65">
        <v>1</v>
      </c>
      <c r="S218">
        <v>1</v>
      </c>
      <c r="T218">
        <v>1</v>
      </c>
      <c r="U218" s="65">
        <v>1</v>
      </c>
      <c r="V218">
        <v>2</v>
      </c>
    </row>
    <row r="219" spans="1:22">
      <c r="A219" t="s">
        <v>908</v>
      </c>
      <c r="B219">
        <v>78980</v>
      </c>
      <c r="C219">
        <v>229055</v>
      </c>
      <c r="D219" s="66">
        <v>335</v>
      </c>
      <c r="K219">
        <v>25</v>
      </c>
      <c r="P219">
        <v>1</v>
      </c>
      <c r="S219">
        <v>1</v>
      </c>
      <c r="V219">
        <v>1</v>
      </c>
    </row>
    <row r="220" spans="1:22">
      <c r="A220" t="s">
        <v>916</v>
      </c>
      <c r="B220">
        <v>87914</v>
      </c>
      <c r="C220">
        <v>243254</v>
      </c>
      <c r="D220" s="66">
        <v>329</v>
      </c>
      <c r="K220">
        <v>11</v>
      </c>
      <c r="P220">
        <v>1</v>
      </c>
      <c r="S220">
        <v>1</v>
      </c>
      <c r="V220">
        <v>1</v>
      </c>
    </row>
    <row r="221" spans="1:22">
      <c r="A221" t="s">
        <v>755</v>
      </c>
      <c r="B221">
        <v>72998</v>
      </c>
      <c r="C221">
        <v>216176</v>
      </c>
      <c r="D221" s="66">
        <v>328</v>
      </c>
      <c r="K221">
        <v>20</v>
      </c>
      <c r="P221">
        <v>1</v>
      </c>
      <c r="S221">
        <v>1</v>
      </c>
      <c r="V221">
        <v>1</v>
      </c>
    </row>
    <row r="222" spans="1:22">
      <c r="A222" t="s">
        <v>923</v>
      </c>
      <c r="B222">
        <v>64046</v>
      </c>
      <c r="C222">
        <v>204214</v>
      </c>
      <c r="D222" s="66">
        <v>321</v>
      </c>
      <c r="E222" s="66">
        <v>2</v>
      </c>
      <c r="F222" s="65">
        <v>0.007</v>
      </c>
      <c r="I222" s="66">
        <v>52</v>
      </c>
      <c r="J222">
        <v>23</v>
      </c>
      <c r="K222">
        <v>18</v>
      </c>
      <c r="L222">
        <v>3</v>
      </c>
      <c r="M222" s="65">
        <v>0.1667</v>
      </c>
      <c r="N222">
        <v>57</v>
      </c>
      <c r="O222" s="65">
        <v>0.1788</v>
      </c>
      <c r="P222">
        <v>1</v>
      </c>
      <c r="Q222">
        <v>1</v>
      </c>
      <c r="R222" s="65">
        <v>1</v>
      </c>
      <c r="S222">
        <v>1</v>
      </c>
      <c r="T222">
        <v>1</v>
      </c>
      <c r="U222" s="65">
        <v>1</v>
      </c>
      <c r="V222">
        <v>2</v>
      </c>
    </row>
    <row r="223" spans="1:22">
      <c r="A223" t="s">
        <v>764</v>
      </c>
      <c r="B223">
        <v>17825</v>
      </c>
      <c r="C223">
        <v>130069</v>
      </c>
      <c r="D223" s="66">
        <v>315</v>
      </c>
      <c r="E223" s="66">
        <v>7</v>
      </c>
      <c r="F223" s="65">
        <v>0.0212</v>
      </c>
      <c r="I223" s="66">
        <v>175</v>
      </c>
      <c r="J223">
        <v>26.2</v>
      </c>
      <c r="K223">
        <v>15</v>
      </c>
      <c r="L223">
        <v>8</v>
      </c>
      <c r="M223" s="65">
        <v>0.5333</v>
      </c>
      <c r="N223">
        <v>195</v>
      </c>
      <c r="O223" s="65">
        <v>0.6171</v>
      </c>
      <c r="P223">
        <v>1</v>
      </c>
      <c r="Q223">
        <v>1</v>
      </c>
      <c r="R223" s="65">
        <v>1</v>
      </c>
      <c r="S223">
        <v>1</v>
      </c>
      <c r="T223">
        <v>1</v>
      </c>
      <c r="U223" s="65">
        <v>1</v>
      </c>
      <c r="V223">
        <v>2</v>
      </c>
    </row>
    <row r="224" spans="1:22">
      <c r="A224" t="s">
        <v>834</v>
      </c>
      <c r="B224">
        <v>84312</v>
      </c>
      <c r="C224">
        <v>238162</v>
      </c>
      <c r="D224" s="66">
        <v>302</v>
      </c>
      <c r="K224">
        <v>14</v>
      </c>
      <c r="P224">
        <v>1</v>
      </c>
      <c r="S224">
        <v>1</v>
      </c>
      <c r="V224">
        <v>1</v>
      </c>
    </row>
    <row r="225" spans="1:22">
      <c r="A225" t="s">
        <v>825</v>
      </c>
      <c r="B225">
        <v>68158</v>
      </c>
      <c r="C225">
        <v>210114</v>
      </c>
      <c r="D225" s="66">
        <v>301</v>
      </c>
      <c r="K225">
        <v>21</v>
      </c>
      <c r="P225">
        <v>1</v>
      </c>
      <c r="S225">
        <v>1</v>
      </c>
      <c r="V225">
        <v>1</v>
      </c>
    </row>
    <row r="226" spans="1:22">
      <c r="A226" t="s">
        <v>897</v>
      </c>
      <c r="B226">
        <v>8800</v>
      </c>
      <c r="C226">
        <v>131515</v>
      </c>
      <c r="D226" s="66">
        <v>296</v>
      </c>
      <c r="E226" s="66">
        <v>11</v>
      </c>
      <c r="F226" s="65">
        <v>0.0367</v>
      </c>
      <c r="I226" s="66">
        <v>62</v>
      </c>
      <c r="J226">
        <v>5.7</v>
      </c>
      <c r="K226">
        <v>24</v>
      </c>
      <c r="L226">
        <v>4</v>
      </c>
      <c r="M226" s="65">
        <v>0.1667</v>
      </c>
      <c r="N226">
        <v>78</v>
      </c>
      <c r="O226" s="65">
        <v>0.2633</v>
      </c>
      <c r="P226">
        <v>1</v>
      </c>
      <c r="Q226">
        <v>1</v>
      </c>
      <c r="R226" s="65">
        <v>1</v>
      </c>
      <c r="S226">
        <v>1</v>
      </c>
      <c r="T226">
        <v>1</v>
      </c>
      <c r="U226" s="65">
        <v>1</v>
      </c>
      <c r="V226">
        <v>3</v>
      </c>
    </row>
    <row r="227" spans="1:22">
      <c r="A227" t="s">
        <v>509</v>
      </c>
      <c r="B227">
        <v>18844</v>
      </c>
      <c r="C227">
        <v>131866</v>
      </c>
      <c r="D227" s="66">
        <v>288</v>
      </c>
      <c r="E227" s="66">
        <v>4</v>
      </c>
      <c r="F227" s="65">
        <v>0.0153</v>
      </c>
      <c r="I227" s="66">
        <v>104</v>
      </c>
      <c r="J227">
        <v>23.7</v>
      </c>
      <c r="K227">
        <v>27</v>
      </c>
      <c r="L227">
        <v>5</v>
      </c>
      <c r="M227" s="65">
        <v>0.1852</v>
      </c>
      <c r="N227">
        <v>115</v>
      </c>
      <c r="O227" s="65">
        <v>0.3997</v>
      </c>
      <c r="P227">
        <v>1</v>
      </c>
      <c r="Q227">
        <v>1</v>
      </c>
      <c r="R227" s="65">
        <v>1</v>
      </c>
      <c r="S227">
        <v>1</v>
      </c>
      <c r="T227">
        <v>1</v>
      </c>
      <c r="U227" s="65">
        <v>1</v>
      </c>
      <c r="V227">
        <v>2</v>
      </c>
    </row>
    <row r="228" spans="1:22">
      <c r="A228" t="s">
        <v>854</v>
      </c>
      <c r="B228">
        <v>73333</v>
      </c>
      <c r="C228">
        <v>216617</v>
      </c>
      <c r="D228" s="66">
        <v>284</v>
      </c>
      <c r="K228">
        <v>7</v>
      </c>
      <c r="P228">
        <v>1</v>
      </c>
      <c r="S228">
        <v>1</v>
      </c>
      <c r="V228">
        <v>1</v>
      </c>
    </row>
    <row r="229" spans="1:22">
      <c r="A229" t="s">
        <v>735</v>
      </c>
      <c r="B229">
        <v>15376</v>
      </c>
      <c r="C229">
        <v>258967</v>
      </c>
      <c r="D229" s="66">
        <v>282</v>
      </c>
      <c r="K229">
        <v>23</v>
      </c>
      <c r="P229">
        <v>1</v>
      </c>
      <c r="S229">
        <v>1</v>
      </c>
      <c r="V229">
        <v>1</v>
      </c>
    </row>
    <row r="230" spans="1:22">
      <c r="A230" t="s">
        <v>236</v>
      </c>
      <c r="B230">
        <v>7727</v>
      </c>
      <c r="C230">
        <v>114583</v>
      </c>
      <c r="D230" s="66">
        <v>282</v>
      </c>
      <c r="K230">
        <v>21</v>
      </c>
      <c r="P230">
        <v>1</v>
      </c>
      <c r="S230">
        <v>1</v>
      </c>
      <c r="V230">
        <v>1</v>
      </c>
    </row>
    <row r="231" spans="1:22">
      <c r="A231" t="s">
        <v>562</v>
      </c>
      <c r="B231">
        <v>88070</v>
      </c>
      <c r="C231">
        <v>249112</v>
      </c>
      <c r="D231" s="66">
        <v>278</v>
      </c>
      <c r="K231">
        <v>28</v>
      </c>
      <c r="P231">
        <v>1</v>
      </c>
      <c r="S231">
        <v>1</v>
      </c>
      <c r="V231">
        <v>1</v>
      </c>
    </row>
    <row r="232" spans="1:22">
      <c r="A232" t="s">
        <v>655</v>
      </c>
      <c r="B232">
        <v>98159</v>
      </c>
      <c r="C232">
        <v>257410</v>
      </c>
      <c r="D232" s="66">
        <v>267</v>
      </c>
      <c r="K232">
        <v>26</v>
      </c>
      <c r="P232">
        <v>1</v>
      </c>
      <c r="S232">
        <v>1</v>
      </c>
      <c r="V232">
        <v>1</v>
      </c>
    </row>
    <row r="233" spans="1:22">
      <c r="A233" t="s">
        <v>722</v>
      </c>
      <c r="B233">
        <v>78020</v>
      </c>
      <c r="C233">
        <v>227409</v>
      </c>
      <c r="D233" s="66">
        <v>267</v>
      </c>
      <c r="E233" s="66">
        <v>22</v>
      </c>
      <c r="F233" s="65">
        <v>0.0832</v>
      </c>
      <c r="I233" s="66">
        <v>209</v>
      </c>
      <c r="J233">
        <v>9.4</v>
      </c>
      <c r="K233">
        <v>9</v>
      </c>
      <c r="L233">
        <v>9</v>
      </c>
      <c r="M233" s="65">
        <v>1</v>
      </c>
      <c r="N233">
        <v>267</v>
      </c>
      <c r="O233" s="65">
        <v>1</v>
      </c>
      <c r="P233">
        <v>1</v>
      </c>
      <c r="Q233">
        <v>1</v>
      </c>
      <c r="R233" s="65">
        <v>1</v>
      </c>
      <c r="S233">
        <v>1</v>
      </c>
      <c r="T233">
        <v>1</v>
      </c>
      <c r="U233" s="65">
        <v>1</v>
      </c>
      <c r="V233">
        <v>3</v>
      </c>
    </row>
    <row r="234" spans="1:22">
      <c r="A234" t="s">
        <v>721</v>
      </c>
      <c r="B234">
        <v>16164</v>
      </c>
      <c r="C234">
        <v>127612</v>
      </c>
      <c r="D234" s="66">
        <v>263</v>
      </c>
      <c r="K234">
        <v>13</v>
      </c>
      <c r="P234">
        <v>1</v>
      </c>
      <c r="S234">
        <v>1</v>
      </c>
      <c r="V234">
        <v>1</v>
      </c>
    </row>
    <row r="235" spans="1:22">
      <c r="A235" t="s">
        <v>920</v>
      </c>
      <c r="B235">
        <v>89276</v>
      </c>
      <c r="C235">
        <v>244678</v>
      </c>
      <c r="D235" s="66">
        <v>248</v>
      </c>
      <c r="E235" s="66">
        <v>38</v>
      </c>
      <c r="F235" s="65">
        <v>0.1548</v>
      </c>
      <c r="I235" s="66">
        <v>112</v>
      </c>
      <c r="J235">
        <v>2.9</v>
      </c>
      <c r="K235">
        <v>23</v>
      </c>
      <c r="L235">
        <v>20</v>
      </c>
      <c r="M235" s="65">
        <v>0.8696</v>
      </c>
      <c r="N235">
        <v>189</v>
      </c>
      <c r="O235" s="65">
        <v>0.7643</v>
      </c>
      <c r="P235">
        <v>1</v>
      </c>
      <c r="Q235">
        <v>1</v>
      </c>
      <c r="R235" s="65">
        <v>1</v>
      </c>
      <c r="S235">
        <v>1</v>
      </c>
      <c r="T235">
        <v>1</v>
      </c>
      <c r="U235" s="65">
        <v>1</v>
      </c>
      <c r="V235">
        <v>4</v>
      </c>
    </row>
    <row r="236" spans="1:22">
      <c r="A236" t="s">
        <v>509</v>
      </c>
      <c r="B236">
        <v>18844</v>
      </c>
      <c r="C236">
        <v>132283</v>
      </c>
      <c r="D236" s="66">
        <v>245</v>
      </c>
      <c r="K236">
        <v>34</v>
      </c>
      <c r="P236">
        <v>1</v>
      </c>
      <c r="S236">
        <v>1</v>
      </c>
      <c r="V236">
        <v>1</v>
      </c>
    </row>
    <row r="237" spans="1:22">
      <c r="A237" t="s">
        <v>407</v>
      </c>
      <c r="B237">
        <v>16026</v>
      </c>
      <c r="C237">
        <v>127428</v>
      </c>
      <c r="D237" s="66">
        <v>244</v>
      </c>
      <c r="E237" s="66">
        <v>2</v>
      </c>
      <c r="F237" s="65">
        <v>0.0093</v>
      </c>
      <c r="I237" s="66">
        <v>46</v>
      </c>
      <c r="J237">
        <v>20.4</v>
      </c>
      <c r="K237">
        <v>12</v>
      </c>
      <c r="L237">
        <v>3</v>
      </c>
      <c r="M237" s="65">
        <v>0.25</v>
      </c>
      <c r="N237">
        <v>56</v>
      </c>
      <c r="O237" s="65">
        <v>0.2287</v>
      </c>
      <c r="P237">
        <v>1</v>
      </c>
      <c r="Q237">
        <v>1</v>
      </c>
      <c r="R237" s="65">
        <v>1</v>
      </c>
      <c r="S237">
        <v>1</v>
      </c>
      <c r="T237">
        <v>1</v>
      </c>
      <c r="U237" s="65">
        <v>1</v>
      </c>
      <c r="V237">
        <v>2</v>
      </c>
    </row>
    <row r="238" spans="1:22">
      <c r="A238" t="s">
        <v>856</v>
      </c>
      <c r="B238">
        <v>98469</v>
      </c>
      <c r="C238">
        <v>257959</v>
      </c>
      <c r="D238" s="66">
        <v>242</v>
      </c>
      <c r="K238">
        <v>22</v>
      </c>
      <c r="P238">
        <v>1</v>
      </c>
      <c r="S238">
        <v>1</v>
      </c>
      <c r="V238">
        <v>1</v>
      </c>
    </row>
    <row r="239" spans="1:22">
      <c r="A239" t="s">
        <v>726</v>
      </c>
      <c r="B239">
        <v>6375</v>
      </c>
      <c r="C239">
        <v>114680</v>
      </c>
      <c r="D239" s="66">
        <v>240</v>
      </c>
      <c r="E239" s="66">
        <v>0</v>
      </c>
      <c r="F239" s="65">
        <v>0.0006</v>
      </c>
      <c r="I239" s="66">
        <v>72</v>
      </c>
      <c r="J239">
        <v>512.1</v>
      </c>
      <c r="K239">
        <v>8</v>
      </c>
      <c r="L239">
        <v>3</v>
      </c>
      <c r="M239" s="65">
        <v>0.375</v>
      </c>
      <c r="N239">
        <v>84</v>
      </c>
      <c r="O239" s="65">
        <v>0.3516</v>
      </c>
      <c r="P239">
        <v>1</v>
      </c>
      <c r="Q239">
        <v>1</v>
      </c>
      <c r="R239" s="65">
        <v>1</v>
      </c>
      <c r="S239">
        <v>1</v>
      </c>
      <c r="T239">
        <v>1</v>
      </c>
      <c r="U239" s="65">
        <v>1</v>
      </c>
      <c r="V239">
        <v>2</v>
      </c>
    </row>
    <row r="240" spans="1:22">
      <c r="A240" t="s">
        <v>787</v>
      </c>
      <c r="B240">
        <v>97730</v>
      </c>
      <c r="C240">
        <v>256919</v>
      </c>
      <c r="D240" s="66">
        <v>237</v>
      </c>
      <c r="K240">
        <v>13</v>
      </c>
      <c r="P240">
        <v>1</v>
      </c>
      <c r="S240">
        <v>1</v>
      </c>
      <c r="V240">
        <v>1</v>
      </c>
    </row>
    <row r="241" spans="1:22">
      <c r="A241" t="s">
        <v>535</v>
      </c>
      <c r="B241">
        <v>74478</v>
      </c>
      <c r="C241">
        <v>219455</v>
      </c>
      <c r="D241" s="66">
        <v>235</v>
      </c>
      <c r="K241">
        <v>15</v>
      </c>
      <c r="P241">
        <v>1</v>
      </c>
      <c r="S241">
        <v>1</v>
      </c>
      <c r="V241">
        <v>1</v>
      </c>
    </row>
    <row r="242" spans="1:22">
      <c r="A242" t="s">
        <v>905</v>
      </c>
      <c r="B242">
        <v>98089</v>
      </c>
      <c r="C242">
        <v>257324</v>
      </c>
      <c r="D242" s="66">
        <v>233</v>
      </c>
      <c r="E242" s="66">
        <v>60</v>
      </c>
      <c r="F242" s="65">
        <v>0.2574</v>
      </c>
      <c r="I242" s="66">
        <v>151</v>
      </c>
      <c r="J242">
        <v>2.5</v>
      </c>
      <c r="K242">
        <v>12</v>
      </c>
      <c r="L242">
        <v>12</v>
      </c>
      <c r="M242" s="65">
        <v>1</v>
      </c>
      <c r="N242">
        <v>233</v>
      </c>
      <c r="O242" s="65">
        <v>1</v>
      </c>
      <c r="P242">
        <v>1</v>
      </c>
      <c r="Q242">
        <v>1</v>
      </c>
      <c r="R242" s="65">
        <v>1</v>
      </c>
      <c r="S242">
        <v>1</v>
      </c>
      <c r="T242">
        <v>1</v>
      </c>
      <c r="U242" s="65">
        <v>1</v>
      </c>
      <c r="V242">
        <v>8</v>
      </c>
    </row>
    <row r="243" spans="1:22">
      <c r="A243" t="s">
        <v>752</v>
      </c>
      <c r="B243">
        <v>9366</v>
      </c>
      <c r="C243">
        <v>119422</v>
      </c>
      <c r="D243" s="66">
        <v>233</v>
      </c>
      <c r="E243" s="66">
        <v>1</v>
      </c>
      <c r="F243" s="65">
        <v>0.0051</v>
      </c>
      <c r="I243" s="66">
        <v>35</v>
      </c>
      <c r="J243">
        <v>29.7</v>
      </c>
      <c r="K243">
        <v>17</v>
      </c>
      <c r="L243">
        <v>2</v>
      </c>
      <c r="M243" s="65">
        <v>0.1176</v>
      </c>
      <c r="N243">
        <v>41</v>
      </c>
      <c r="O243" s="65">
        <v>0.1763</v>
      </c>
      <c r="P243">
        <v>1</v>
      </c>
      <c r="Q243">
        <v>1</v>
      </c>
      <c r="R243" s="65">
        <v>1</v>
      </c>
      <c r="S243">
        <v>1</v>
      </c>
      <c r="T243">
        <v>1</v>
      </c>
      <c r="U243" s="65">
        <v>1</v>
      </c>
      <c r="V243">
        <v>2</v>
      </c>
    </row>
    <row r="244" spans="1:22">
      <c r="A244" t="s">
        <v>598</v>
      </c>
      <c r="B244">
        <v>63326</v>
      </c>
      <c r="C244">
        <v>202478</v>
      </c>
      <c r="D244" s="66">
        <v>230</v>
      </c>
      <c r="E244" s="66">
        <v>17</v>
      </c>
      <c r="F244" s="65">
        <v>0.0723</v>
      </c>
      <c r="I244" s="66">
        <v>56</v>
      </c>
      <c r="J244">
        <v>3.4</v>
      </c>
      <c r="K244">
        <v>5</v>
      </c>
      <c r="L244">
        <v>2</v>
      </c>
      <c r="M244" s="65">
        <v>0.4</v>
      </c>
      <c r="N244">
        <v>123</v>
      </c>
      <c r="O244" s="65">
        <v>0.5336</v>
      </c>
      <c r="P244">
        <v>1</v>
      </c>
      <c r="Q244">
        <v>1</v>
      </c>
      <c r="R244" s="65">
        <v>1</v>
      </c>
      <c r="S244">
        <v>1</v>
      </c>
      <c r="T244">
        <v>1</v>
      </c>
      <c r="U244" s="65">
        <v>1</v>
      </c>
      <c r="V244">
        <v>2</v>
      </c>
    </row>
    <row r="245" spans="1:22">
      <c r="A245" t="s">
        <v>743</v>
      </c>
      <c r="B245">
        <v>96532</v>
      </c>
      <c r="C245">
        <v>255223</v>
      </c>
      <c r="D245" s="66">
        <v>216</v>
      </c>
      <c r="K245">
        <v>21</v>
      </c>
      <c r="P245">
        <v>1</v>
      </c>
      <c r="S245">
        <v>1</v>
      </c>
      <c r="V245">
        <v>1</v>
      </c>
    </row>
    <row r="246" spans="1:22">
      <c r="A246" t="s">
        <v>790</v>
      </c>
      <c r="B246">
        <v>25913</v>
      </c>
      <c r="C246">
        <v>141206</v>
      </c>
      <c r="D246" s="66">
        <v>215</v>
      </c>
      <c r="K246">
        <v>15</v>
      </c>
      <c r="P246">
        <v>1</v>
      </c>
      <c r="S246">
        <v>1</v>
      </c>
      <c r="V246">
        <v>1</v>
      </c>
    </row>
    <row r="247" spans="1:22">
      <c r="A247" t="s">
        <v>535</v>
      </c>
      <c r="B247">
        <v>74478</v>
      </c>
      <c r="C247">
        <v>219453</v>
      </c>
      <c r="D247" s="66">
        <v>212</v>
      </c>
      <c r="K247">
        <v>12</v>
      </c>
      <c r="P247">
        <v>1</v>
      </c>
      <c r="S247">
        <v>1</v>
      </c>
      <c r="V247">
        <v>1</v>
      </c>
    </row>
    <row r="248" spans="1:22">
      <c r="A248" t="s">
        <v>672</v>
      </c>
      <c r="B248">
        <v>88630</v>
      </c>
      <c r="C248">
        <v>243826</v>
      </c>
      <c r="D248" s="66">
        <v>207</v>
      </c>
      <c r="E248" s="66">
        <v>6</v>
      </c>
      <c r="F248" s="65">
        <v>0.03</v>
      </c>
      <c r="I248" s="66">
        <v>80</v>
      </c>
      <c r="J248">
        <v>12.8</v>
      </c>
      <c r="K248">
        <v>8</v>
      </c>
      <c r="L248">
        <v>3</v>
      </c>
      <c r="M248" s="65">
        <v>0.375</v>
      </c>
      <c r="N248">
        <v>95</v>
      </c>
      <c r="O248" s="65">
        <v>0.4569</v>
      </c>
      <c r="P248">
        <v>1</v>
      </c>
      <c r="Q248">
        <v>1</v>
      </c>
      <c r="R248" s="65">
        <v>1</v>
      </c>
      <c r="S248">
        <v>1</v>
      </c>
      <c r="T248">
        <v>1</v>
      </c>
      <c r="U248" s="65">
        <v>1</v>
      </c>
      <c r="V248">
        <v>3</v>
      </c>
    </row>
    <row r="249" spans="1:22">
      <c r="A249" t="s">
        <v>445</v>
      </c>
      <c r="B249">
        <v>91273</v>
      </c>
      <c r="C249">
        <v>248185</v>
      </c>
      <c r="D249" s="66">
        <v>207</v>
      </c>
      <c r="K249">
        <v>10</v>
      </c>
      <c r="P249">
        <v>1</v>
      </c>
      <c r="S249">
        <v>1</v>
      </c>
      <c r="V249">
        <v>1</v>
      </c>
    </row>
    <row r="250" spans="1:22">
      <c r="A250" t="s">
        <v>709</v>
      </c>
      <c r="B250">
        <v>11326</v>
      </c>
      <c r="C250">
        <v>122622</v>
      </c>
      <c r="D250" s="66">
        <v>203</v>
      </c>
      <c r="K250">
        <v>11</v>
      </c>
      <c r="P250">
        <v>1</v>
      </c>
      <c r="S250">
        <v>1</v>
      </c>
      <c r="V250">
        <v>1</v>
      </c>
    </row>
    <row r="251" spans="1:22">
      <c r="A251" t="s">
        <v>562</v>
      </c>
      <c r="B251">
        <v>88070</v>
      </c>
      <c r="C251">
        <v>243373</v>
      </c>
      <c r="D251" s="66">
        <v>202</v>
      </c>
      <c r="K251">
        <v>22</v>
      </c>
      <c r="P251">
        <v>1</v>
      </c>
      <c r="S251">
        <v>1</v>
      </c>
      <c r="V251">
        <v>1</v>
      </c>
    </row>
    <row r="252" spans="1:22">
      <c r="A252" t="s">
        <v>796</v>
      </c>
      <c r="B252">
        <v>96974</v>
      </c>
      <c r="C252">
        <v>255932</v>
      </c>
      <c r="D252" s="66">
        <v>201</v>
      </c>
      <c r="E252" s="66">
        <v>27</v>
      </c>
      <c r="F252" s="65">
        <v>0.1321</v>
      </c>
      <c r="I252" s="66">
        <v>113</v>
      </c>
      <c r="J252">
        <v>4.3</v>
      </c>
      <c r="K252">
        <v>11</v>
      </c>
      <c r="L252">
        <v>8</v>
      </c>
      <c r="M252" s="65">
        <v>0.7273</v>
      </c>
      <c r="N252">
        <v>154</v>
      </c>
      <c r="O252" s="65">
        <v>0.7646</v>
      </c>
      <c r="P252">
        <v>1</v>
      </c>
      <c r="Q252">
        <v>1</v>
      </c>
      <c r="R252" s="65">
        <v>1</v>
      </c>
      <c r="S252">
        <v>1</v>
      </c>
      <c r="T252">
        <v>1</v>
      </c>
      <c r="U252" s="65">
        <v>1</v>
      </c>
      <c r="V252">
        <v>2</v>
      </c>
    </row>
    <row r="253" spans="1:22">
      <c r="A253" t="s">
        <v>345</v>
      </c>
      <c r="B253">
        <v>80288</v>
      </c>
      <c r="C253">
        <v>231703</v>
      </c>
      <c r="D253" s="66">
        <v>198</v>
      </c>
      <c r="K253">
        <v>20</v>
      </c>
      <c r="P253">
        <v>1</v>
      </c>
      <c r="S253">
        <v>1</v>
      </c>
      <c r="V253">
        <v>1</v>
      </c>
    </row>
    <row r="254" spans="1:22">
      <c r="A254" t="s">
        <v>816</v>
      </c>
      <c r="B254">
        <v>96653</v>
      </c>
      <c r="C254">
        <v>255441</v>
      </c>
      <c r="D254" s="66">
        <v>194</v>
      </c>
      <c r="K254">
        <v>9</v>
      </c>
      <c r="P254">
        <v>1</v>
      </c>
      <c r="S254">
        <v>1</v>
      </c>
      <c r="V254">
        <v>1</v>
      </c>
    </row>
    <row r="255" spans="1:22">
      <c r="A255" t="s">
        <v>528</v>
      </c>
      <c r="B255">
        <v>93272</v>
      </c>
      <c r="C255">
        <v>250756</v>
      </c>
      <c r="D255" s="66">
        <v>188</v>
      </c>
      <c r="E255" s="66">
        <v>12</v>
      </c>
      <c r="F255" s="65">
        <v>0.0622</v>
      </c>
      <c r="I255" s="66">
        <v>164</v>
      </c>
      <c r="J255">
        <v>14.1</v>
      </c>
      <c r="K255">
        <v>4</v>
      </c>
      <c r="L255">
        <v>4</v>
      </c>
      <c r="M255" s="65">
        <v>1</v>
      </c>
      <c r="N255">
        <v>188</v>
      </c>
      <c r="O255" s="65">
        <v>1</v>
      </c>
      <c r="P255">
        <v>1</v>
      </c>
      <c r="Q255">
        <v>1</v>
      </c>
      <c r="R255" s="65">
        <v>1</v>
      </c>
      <c r="S255">
        <v>1</v>
      </c>
      <c r="T255">
        <v>1</v>
      </c>
      <c r="U255" s="65">
        <v>1</v>
      </c>
      <c r="V255">
        <v>2</v>
      </c>
    </row>
    <row r="256" spans="1:22">
      <c r="A256" t="s">
        <v>813</v>
      </c>
      <c r="B256">
        <v>91339</v>
      </c>
      <c r="C256">
        <v>250114</v>
      </c>
      <c r="D256" s="66">
        <v>187</v>
      </c>
      <c r="E256" s="66">
        <v>3</v>
      </c>
      <c r="F256" s="65">
        <v>0.0135</v>
      </c>
      <c r="I256" s="66">
        <v>17</v>
      </c>
      <c r="J256">
        <v>6.9</v>
      </c>
      <c r="K256">
        <v>9</v>
      </c>
      <c r="L256">
        <v>2</v>
      </c>
      <c r="M256" s="65">
        <v>0.2222</v>
      </c>
      <c r="N256">
        <v>24</v>
      </c>
      <c r="O256" s="65">
        <v>0.1263</v>
      </c>
      <c r="P256">
        <v>1</v>
      </c>
      <c r="Q256">
        <v>1</v>
      </c>
      <c r="R256" s="65">
        <v>1</v>
      </c>
      <c r="S256">
        <v>1</v>
      </c>
      <c r="T256">
        <v>1</v>
      </c>
      <c r="U256" s="65">
        <v>1</v>
      </c>
      <c r="V256">
        <v>2</v>
      </c>
    </row>
    <row r="257" spans="1:22">
      <c r="A257" t="s">
        <v>353</v>
      </c>
      <c r="B257">
        <v>72439</v>
      </c>
      <c r="C257">
        <v>215481</v>
      </c>
      <c r="D257" s="66">
        <v>182</v>
      </c>
      <c r="E257" s="66">
        <v>21</v>
      </c>
      <c r="F257" s="65">
        <v>0.1161</v>
      </c>
      <c r="I257" s="66">
        <v>49</v>
      </c>
      <c r="J257">
        <v>2.3</v>
      </c>
      <c r="K257">
        <v>11</v>
      </c>
      <c r="L257">
        <v>3</v>
      </c>
      <c r="M257" s="65">
        <v>0.2727</v>
      </c>
      <c r="N257">
        <v>78</v>
      </c>
      <c r="O257" s="65">
        <v>0.4277</v>
      </c>
      <c r="P257">
        <v>1</v>
      </c>
      <c r="Q257">
        <v>1</v>
      </c>
      <c r="R257" s="65">
        <v>1</v>
      </c>
      <c r="S257">
        <v>1</v>
      </c>
      <c r="T257">
        <v>1</v>
      </c>
      <c r="U257" s="65">
        <v>1</v>
      </c>
      <c r="V257">
        <v>2</v>
      </c>
    </row>
    <row r="258" spans="1:22">
      <c r="A258" t="s">
        <v>345</v>
      </c>
      <c r="B258">
        <v>80288</v>
      </c>
      <c r="C258">
        <v>265954</v>
      </c>
      <c r="D258" s="66">
        <v>181</v>
      </c>
      <c r="K258">
        <v>20</v>
      </c>
      <c r="P258">
        <v>1</v>
      </c>
      <c r="S258">
        <v>1</v>
      </c>
      <c r="V258">
        <v>1</v>
      </c>
    </row>
    <row r="259" spans="1:22">
      <c r="A259" t="s">
        <v>864</v>
      </c>
      <c r="B259">
        <v>77242</v>
      </c>
      <c r="C259">
        <v>225971</v>
      </c>
      <c r="D259" s="66">
        <v>174</v>
      </c>
      <c r="K259">
        <v>8</v>
      </c>
      <c r="P259">
        <v>1</v>
      </c>
      <c r="S259">
        <v>1</v>
      </c>
      <c r="V259">
        <v>1</v>
      </c>
    </row>
    <row r="260" spans="1:22">
      <c r="A260" t="s">
        <v>535</v>
      </c>
      <c r="B260">
        <v>74478</v>
      </c>
      <c r="C260">
        <v>219454</v>
      </c>
      <c r="D260" s="66">
        <v>171</v>
      </c>
      <c r="K260">
        <v>10</v>
      </c>
      <c r="P260">
        <v>1</v>
      </c>
      <c r="S260">
        <v>1</v>
      </c>
      <c r="V260">
        <v>1</v>
      </c>
    </row>
    <row r="261" spans="1:22">
      <c r="A261" t="s">
        <v>793</v>
      </c>
      <c r="B261">
        <v>16273</v>
      </c>
      <c r="C261">
        <v>236066</v>
      </c>
      <c r="D261" s="66">
        <v>170</v>
      </c>
      <c r="K261">
        <v>12</v>
      </c>
      <c r="P261">
        <v>1</v>
      </c>
      <c r="S261">
        <v>1</v>
      </c>
      <c r="V261">
        <v>1</v>
      </c>
    </row>
    <row r="262" spans="1:22">
      <c r="A262" t="s">
        <v>240</v>
      </c>
      <c r="B262">
        <v>80996</v>
      </c>
      <c r="C262">
        <v>232750</v>
      </c>
      <c r="D262" s="66">
        <v>164</v>
      </c>
      <c r="E262" s="66">
        <v>28</v>
      </c>
      <c r="F262" s="65">
        <v>0.1716</v>
      </c>
      <c r="I262" s="66">
        <v>113</v>
      </c>
      <c r="J262">
        <v>4</v>
      </c>
      <c r="K262">
        <v>18</v>
      </c>
      <c r="L262">
        <v>16</v>
      </c>
      <c r="M262" s="65">
        <v>0.8889</v>
      </c>
      <c r="N262">
        <v>154</v>
      </c>
      <c r="O262" s="65">
        <v>0.9383</v>
      </c>
      <c r="P262">
        <v>1</v>
      </c>
      <c r="Q262">
        <v>1</v>
      </c>
      <c r="R262" s="65">
        <v>1</v>
      </c>
      <c r="S262">
        <v>1</v>
      </c>
      <c r="T262">
        <v>1</v>
      </c>
      <c r="U262" s="65">
        <v>1</v>
      </c>
      <c r="V262">
        <v>2</v>
      </c>
    </row>
    <row r="263" spans="1:22">
      <c r="A263" t="s">
        <v>469</v>
      </c>
      <c r="B263">
        <v>27444</v>
      </c>
      <c r="C263">
        <v>238495</v>
      </c>
      <c r="D263" s="66">
        <v>156</v>
      </c>
      <c r="K263">
        <v>11</v>
      </c>
      <c r="P263">
        <v>1</v>
      </c>
      <c r="S263">
        <v>1</v>
      </c>
      <c r="V263">
        <v>1</v>
      </c>
    </row>
    <row r="264" spans="1:22">
      <c r="A264" t="s">
        <v>888</v>
      </c>
      <c r="B264">
        <v>64166</v>
      </c>
      <c r="C264">
        <v>205577</v>
      </c>
      <c r="D264" s="66">
        <v>154</v>
      </c>
      <c r="K264">
        <v>7</v>
      </c>
      <c r="P264">
        <v>1</v>
      </c>
      <c r="S264">
        <v>1</v>
      </c>
      <c r="V264">
        <v>1</v>
      </c>
    </row>
    <row r="265" spans="1:22">
      <c r="A265" t="s">
        <v>205</v>
      </c>
      <c r="B265">
        <v>7536</v>
      </c>
      <c r="C265">
        <v>116174</v>
      </c>
      <c r="D265" s="66">
        <v>154</v>
      </c>
      <c r="K265">
        <v>6</v>
      </c>
      <c r="P265">
        <v>1</v>
      </c>
      <c r="S265">
        <v>1</v>
      </c>
      <c r="V265">
        <v>1</v>
      </c>
    </row>
    <row r="266" spans="1:22">
      <c r="A266" t="s">
        <v>793</v>
      </c>
      <c r="B266">
        <v>16273</v>
      </c>
      <c r="C266">
        <v>189182</v>
      </c>
      <c r="D266" s="66">
        <v>154</v>
      </c>
      <c r="E266" s="66">
        <v>20</v>
      </c>
      <c r="F266" s="65">
        <v>0.1332</v>
      </c>
      <c r="I266" s="66">
        <v>98</v>
      </c>
      <c r="J266">
        <v>4.8</v>
      </c>
      <c r="K266">
        <v>13</v>
      </c>
      <c r="L266">
        <v>12</v>
      </c>
      <c r="M266" s="65">
        <v>0.9231</v>
      </c>
      <c r="N266">
        <v>137</v>
      </c>
      <c r="O266" s="65">
        <v>0.8921</v>
      </c>
      <c r="P266">
        <v>1</v>
      </c>
      <c r="Q266">
        <v>1</v>
      </c>
      <c r="R266" s="65">
        <v>1</v>
      </c>
      <c r="S266">
        <v>1</v>
      </c>
      <c r="T266">
        <v>1</v>
      </c>
      <c r="U266" s="65">
        <v>1</v>
      </c>
      <c r="V266">
        <v>4</v>
      </c>
    </row>
    <row r="267" spans="1:22">
      <c r="A267" t="s">
        <v>735</v>
      </c>
      <c r="B267">
        <v>15376</v>
      </c>
      <c r="C267">
        <v>258966</v>
      </c>
      <c r="D267" s="66">
        <v>131</v>
      </c>
      <c r="E267" s="66">
        <v>7</v>
      </c>
      <c r="F267" s="65">
        <v>0.0567</v>
      </c>
      <c r="I267" s="66">
        <v>13</v>
      </c>
      <c r="J267">
        <v>1.7</v>
      </c>
      <c r="K267">
        <v>12</v>
      </c>
      <c r="L267">
        <v>2</v>
      </c>
      <c r="M267" s="65">
        <v>0.1667</v>
      </c>
      <c r="N267">
        <v>28</v>
      </c>
      <c r="O267" s="65">
        <v>0.2142</v>
      </c>
      <c r="P267">
        <v>1</v>
      </c>
      <c r="Q267">
        <v>1</v>
      </c>
      <c r="R267" s="65">
        <v>1</v>
      </c>
      <c r="S267">
        <v>1</v>
      </c>
      <c r="T267">
        <v>1</v>
      </c>
      <c r="U267" s="65">
        <v>1</v>
      </c>
      <c r="V267">
        <v>3</v>
      </c>
    </row>
    <row r="268" spans="1:22">
      <c r="A268" t="s">
        <v>927</v>
      </c>
      <c r="B268">
        <v>96112</v>
      </c>
      <c r="C268">
        <v>254747</v>
      </c>
      <c r="D268" s="66">
        <v>116</v>
      </c>
      <c r="E268" s="66">
        <v>22</v>
      </c>
      <c r="F268" s="65">
        <v>0.1909</v>
      </c>
      <c r="I268" s="66">
        <v>68</v>
      </c>
      <c r="J268">
        <v>3.1</v>
      </c>
      <c r="K268">
        <v>6</v>
      </c>
      <c r="L268">
        <v>5</v>
      </c>
      <c r="M268" s="65">
        <v>0.8333</v>
      </c>
      <c r="N268">
        <v>99</v>
      </c>
      <c r="O268" s="65">
        <v>0.8575</v>
      </c>
      <c r="P268">
        <v>1</v>
      </c>
      <c r="Q268">
        <v>1</v>
      </c>
      <c r="R268" s="65">
        <v>1</v>
      </c>
      <c r="S268">
        <v>1</v>
      </c>
      <c r="T268">
        <v>1</v>
      </c>
      <c r="U268" s="65">
        <v>1</v>
      </c>
      <c r="V268">
        <v>3</v>
      </c>
    </row>
    <row r="269" spans="1:22">
      <c r="A269" t="s">
        <v>702</v>
      </c>
      <c r="B269">
        <v>4656</v>
      </c>
      <c r="C269">
        <v>200737</v>
      </c>
      <c r="D269" s="66">
        <v>115</v>
      </c>
      <c r="K269">
        <v>7</v>
      </c>
      <c r="P269">
        <v>1</v>
      </c>
      <c r="S269">
        <v>1</v>
      </c>
      <c r="V269">
        <v>1</v>
      </c>
    </row>
    <row r="270" spans="1:22">
      <c r="A270" t="s">
        <v>116</v>
      </c>
      <c r="B270">
        <v>98588</v>
      </c>
      <c r="C270">
        <v>258098</v>
      </c>
      <c r="D270" s="66">
        <v>114</v>
      </c>
      <c r="K270">
        <v>4</v>
      </c>
      <c r="P270">
        <v>1</v>
      </c>
      <c r="S270">
        <v>1</v>
      </c>
      <c r="V270">
        <v>1</v>
      </c>
    </row>
    <row r="271" spans="1:22">
      <c r="A271" t="s">
        <v>893</v>
      </c>
      <c r="B271">
        <v>83210</v>
      </c>
      <c r="C271">
        <v>236515</v>
      </c>
      <c r="D271" s="66">
        <v>112</v>
      </c>
      <c r="K271">
        <v>6</v>
      </c>
      <c r="P271">
        <v>1</v>
      </c>
      <c r="S271">
        <v>1</v>
      </c>
      <c r="V271">
        <v>1</v>
      </c>
    </row>
    <row r="272" spans="1:22">
      <c r="A272" t="s">
        <v>240</v>
      </c>
      <c r="B272">
        <v>80996</v>
      </c>
      <c r="C272">
        <v>248128</v>
      </c>
      <c r="D272" s="66">
        <v>108</v>
      </c>
      <c r="K272">
        <v>14</v>
      </c>
      <c r="P272">
        <v>1</v>
      </c>
      <c r="S272">
        <v>1</v>
      </c>
      <c r="V272">
        <v>1</v>
      </c>
    </row>
    <row r="273" spans="1:22">
      <c r="A273" t="s">
        <v>740</v>
      </c>
      <c r="B273">
        <v>58663</v>
      </c>
      <c r="C273">
        <v>183421</v>
      </c>
      <c r="D273" s="66">
        <v>103</v>
      </c>
      <c r="E273" s="66">
        <v>17</v>
      </c>
      <c r="F273" s="65">
        <v>0.1694</v>
      </c>
      <c r="I273" s="66">
        <v>43</v>
      </c>
      <c r="J273">
        <v>2.5</v>
      </c>
      <c r="K273">
        <v>6</v>
      </c>
      <c r="L273">
        <v>4</v>
      </c>
      <c r="M273" s="65">
        <v>0.6667</v>
      </c>
      <c r="N273">
        <v>71</v>
      </c>
      <c r="O273" s="65">
        <v>0.686</v>
      </c>
      <c r="P273">
        <v>1</v>
      </c>
      <c r="Q273">
        <v>1</v>
      </c>
      <c r="R273" s="65">
        <v>1</v>
      </c>
      <c r="S273">
        <v>1</v>
      </c>
      <c r="T273">
        <v>1</v>
      </c>
      <c r="U273" s="65">
        <v>1</v>
      </c>
      <c r="V273">
        <v>4</v>
      </c>
    </row>
    <row r="274" spans="1:22">
      <c r="A274" t="s">
        <v>330</v>
      </c>
      <c r="B274">
        <v>59416</v>
      </c>
      <c r="C274">
        <v>251003</v>
      </c>
      <c r="D274" s="66">
        <v>102</v>
      </c>
      <c r="E274" s="66">
        <v>8</v>
      </c>
      <c r="F274" s="65">
        <v>0.0789</v>
      </c>
      <c r="I274" s="66">
        <v>24</v>
      </c>
      <c r="J274">
        <v>3</v>
      </c>
      <c r="K274">
        <v>5</v>
      </c>
      <c r="L274">
        <v>2</v>
      </c>
      <c r="M274" s="65">
        <v>0.4</v>
      </c>
      <c r="N274">
        <v>36</v>
      </c>
      <c r="O274" s="65">
        <v>0.3543</v>
      </c>
      <c r="P274">
        <v>1</v>
      </c>
      <c r="Q274">
        <v>1</v>
      </c>
      <c r="R274" s="65">
        <v>1</v>
      </c>
      <c r="S274">
        <v>1</v>
      </c>
      <c r="T274">
        <v>1</v>
      </c>
      <c r="U274" s="65">
        <v>1</v>
      </c>
      <c r="V274">
        <v>2</v>
      </c>
    </row>
    <row r="275" spans="1:22">
      <c r="A275" t="s">
        <v>549</v>
      </c>
      <c r="B275">
        <v>16747</v>
      </c>
      <c r="C275">
        <v>114099</v>
      </c>
      <c r="D275" s="66">
        <v>97</v>
      </c>
      <c r="K275">
        <v>3</v>
      </c>
      <c r="P275">
        <v>1</v>
      </c>
      <c r="S275">
        <v>1</v>
      </c>
      <c r="V275">
        <v>1</v>
      </c>
    </row>
    <row r="276" spans="1:22">
      <c r="A276" t="s">
        <v>509</v>
      </c>
      <c r="B276">
        <v>18844</v>
      </c>
      <c r="C276">
        <v>132281</v>
      </c>
      <c r="D276" s="66">
        <v>94</v>
      </c>
      <c r="K276">
        <v>10</v>
      </c>
      <c r="P276">
        <v>1</v>
      </c>
      <c r="S276">
        <v>1</v>
      </c>
      <c r="V276">
        <v>1</v>
      </c>
    </row>
    <row r="277" spans="1:22">
      <c r="A277" t="s">
        <v>353</v>
      </c>
      <c r="B277">
        <v>72439</v>
      </c>
      <c r="C277">
        <v>216147</v>
      </c>
      <c r="D277" s="66">
        <v>87</v>
      </c>
      <c r="K277">
        <v>7</v>
      </c>
      <c r="P277">
        <v>1</v>
      </c>
      <c r="S277">
        <v>1</v>
      </c>
      <c r="V277">
        <v>1</v>
      </c>
    </row>
    <row r="278" spans="1:22">
      <c r="A278" t="s">
        <v>201</v>
      </c>
      <c r="B278">
        <v>20217</v>
      </c>
      <c r="C278">
        <v>235414</v>
      </c>
      <c r="D278" s="66">
        <v>85</v>
      </c>
      <c r="K278">
        <v>2</v>
      </c>
      <c r="P278">
        <v>1</v>
      </c>
      <c r="S278">
        <v>1</v>
      </c>
      <c r="V278">
        <v>1</v>
      </c>
    </row>
    <row r="279" spans="1:22">
      <c r="A279" t="s">
        <v>828</v>
      </c>
      <c r="B279">
        <v>98952</v>
      </c>
      <c r="C279">
        <v>264820</v>
      </c>
      <c r="D279" s="66">
        <v>81</v>
      </c>
      <c r="E279" s="66">
        <v>3</v>
      </c>
      <c r="F279" s="65">
        <v>0.0357</v>
      </c>
      <c r="I279" s="66">
        <v>13</v>
      </c>
      <c r="J279">
        <v>4.6</v>
      </c>
      <c r="K279">
        <v>4</v>
      </c>
      <c r="L279">
        <v>1</v>
      </c>
      <c r="M279" s="65">
        <v>0.25</v>
      </c>
      <c r="N279">
        <v>19</v>
      </c>
      <c r="O279" s="65">
        <v>0.2284</v>
      </c>
      <c r="P279">
        <v>1</v>
      </c>
      <c r="Q279">
        <v>1</v>
      </c>
      <c r="R279" s="65">
        <v>1</v>
      </c>
      <c r="S279">
        <v>1</v>
      </c>
      <c r="T279">
        <v>1</v>
      </c>
      <c r="U279" s="65">
        <v>1</v>
      </c>
      <c r="V279">
        <v>2</v>
      </c>
    </row>
    <row r="280" spans="1:22">
      <c r="A280" t="s">
        <v>584</v>
      </c>
      <c r="B280">
        <v>95334</v>
      </c>
      <c r="C280">
        <v>256669</v>
      </c>
      <c r="D280" s="66">
        <v>79</v>
      </c>
      <c r="K280">
        <v>3</v>
      </c>
      <c r="P280">
        <v>1</v>
      </c>
      <c r="S280">
        <v>1</v>
      </c>
      <c r="V280">
        <v>1</v>
      </c>
    </row>
    <row r="281" spans="1:22">
      <c r="A281" t="s">
        <v>4066</v>
      </c>
      <c r="B281">
        <v>94175</v>
      </c>
      <c r="C281">
        <v>251940</v>
      </c>
      <c r="D281" s="66">
        <v>66</v>
      </c>
      <c r="K281">
        <v>3</v>
      </c>
      <c r="P281">
        <v>1</v>
      </c>
      <c r="S281">
        <v>1</v>
      </c>
      <c r="V281">
        <v>1</v>
      </c>
    </row>
    <row r="282" spans="1:22">
      <c r="A282" t="s">
        <v>407</v>
      </c>
      <c r="B282">
        <v>16026</v>
      </c>
      <c r="C282">
        <v>127644</v>
      </c>
      <c r="D282" s="66">
        <v>65</v>
      </c>
      <c r="K282">
        <v>7</v>
      </c>
      <c r="P282">
        <v>1</v>
      </c>
      <c r="S282">
        <v>1</v>
      </c>
      <c r="V282">
        <v>1</v>
      </c>
    </row>
    <row r="283" spans="1:22">
      <c r="A283" t="s">
        <v>407</v>
      </c>
      <c r="B283">
        <v>16026</v>
      </c>
      <c r="C283">
        <v>127507</v>
      </c>
      <c r="D283" s="66">
        <v>60</v>
      </c>
      <c r="E283" s="66">
        <v>1</v>
      </c>
      <c r="F283" s="65">
        <v>0.011</v>
      </c>
      <c r="I283" s="66">
        <v>10</v>
      </c>
      <c r="J283">
        <v>15.2</v>
      </c>
      <c r="K283">
        <v>5</v>
      </c>
      <c r="L283">
        <v>1</v>
      </c>
      <c r="M283" s="65">
        <v>0.2</v>
      </c>
      <c r="N283">
        <v>12</v>
      </c>
      <c r="O283" s="65">
        <v>0.197</v>
      </c>
      <c r="P283">
        <v>1</v>
      </c>
      <c r="Q283">
        <v>1</v>
      </c>
      <c r="R283" s="65">
        <v>1</v>
      </c>
      <c r="S283">
        <v>1</v>
      </c>
      <c r="T283">
        <v>1</v>
      </c>
      <c r="U283" s="65">
        <v>1</v>
      </c>
      <c r="V283">
        <v>2</v>
      </c>
    </row>
    <row r="284" spans="1:22">
      <c r="A284" t="s">
        <v>4067</v>
      </c>
      <c r="B284">
        <v>73386</v>
      </c>
      <c r="C284">
        <v>216693</v>
      </c>
      <c r="D284" s="66">
        <v>56</v>
      </c>
      <c r="K284">
        <v>5</v>
      </c>
      <c r="P284">
        <v>1</v>
      </c>
      <c r="S284">
        <v>1</v>
      </c>
      <c r="V284">
        <v>1</v>
      </c>
    </row>
    <row r="285" spans="1:22">
      <c r="A285" t="s">
        <v>407</v>
      </c>
      <c r="B285">
        <v>16026</v>
      </c>
      <c r="C285">
        <v>128376</v>
      </c>
      <c r="D285" s="66">
        <v>53</v>
      </c>
      <c r="K285">
        <v>7</v>
      </c>
      <c r="P285">
        <v>1</v>
      </c>
      <c r="S285">
        <v>1</v>
      </c>
      <c r="V285">
        <v>1</v>
      </c>
    </row>
    <row r="286" spans="1:22">
      <c r="A286" t="s">
        <v>674</v>
      </c>
      <c r="B286">
        <v>62484</v>
      </c>
      <c r="C286">
        <v>219227</v>
      </c>
      <c r="D286" s="66">
        <v>48</v>
      </c>
      <c r="K286">
        <v>2</v>
      </c>
      <c r="P286">
        <v>1</v>
      </c>
      <c r="S286">
        <v>1</v>
      </c>
      <c r="V286">
        <v>1</v>
      </c>
    </row>
    <row r="287" spans="1:22">
      <c r="A287" t="s">
        <v>770</v>
      </c>
      <c r="B287">
        <v>79862</v>
      </c>
      <c r="C287">
        <v>230645</v>
      </c>
      <c r="D287" s="66">
        <v>48</v>
      </c>
      <c r="K287">
        <v>5</v>
      </c>
      <c r="P287">
        <v>1</v>
      </c>
      <c r="S287">
        <v>1</v>
      </c>
      <c r="V287">
        <v>1</v>
      </c>
    </row>
    <row r="288" spans="1:22">
      <c r="A288" t="s">
        <v>4068</v>
      </c>
      <c r="B288">
        <v>103825</v>
      </c>
      <c r="C288">
        <v>265697</v>
      </c>
      <c r="D288" s="66">
        <v>47</v>
      </c>
      <c r="K288">
        <v>4</v>
      </c>
      <c r="P288">
        <v>1</v>
      </c>
      <c r="S288">
        <v>1</v>
      </c>
      <c r="V288">
        <v>1</v>
      </c>
    </row>
    <row r="289" spans="1:22">
      <c r="A289" t="s">
        <v>380</v>
      </c>
      <c r="B289">
        <v>77212</v>
      </c>
      <c r="C289">
        <v>225870</v>
      </c>
      <c r="D289" s="66">
        <v>36</v>
      </c>
      <c r="K289">
        <v>3</v>
      </c>
      <c r="P289">
        <v>1</v>
      </c>
      <c r="S289">
        <v>1</v>
      </c>
      <c r="V289">
        <v>1</v>
      </c>
    </row>
    <row r="290" spans="1:22">
      <c r="A290" t="s">
        <v>828</v>
      </c>
      <c r="B290">
        <v>98952</v>
      </c>
      <c r="C290">
        <v>258755</v>
      </c>
      <c r="D290" s="66">
        <v>21</v>
      </c>
      <c r="K290">
        <v>1</v>
      </c>
      <c r="P290">
        <v>1</v>
      </c>
      <c r="S290">
        <v>1</v>
      </c>
      <c r="V290">
        <v>1</v>
      </c>
    </row>
    <row r="291" spans="1:22">
      <c r="A291" t="s">
        <v>345</v>
      </c>
      <c r="B291">
        <v>80288</v>
      </c>
      <c r="C291">
        <v>236384</v>
      </c>
      <c r="D291" s="66">
        <v>20</v>
      </c>
      <c r="K291">
        <v>2</v>
      </c>
      <c r="P291">
        <v>1</v>
      </c>
      <c r="S291">
        <v>1</v>
      </c>
      <c r="V291">
        <v>1</v>
      </c>
    </row>
    <row r="292" spans="1:22">
      <c r="A292" t="s">
        <v>580</v>
      </c>
      <c r="B292">
        <v>94472</v>
      </c>
      <c r="C292">
        <v>252636</v>
      </c>
      <c r="D292" s="66">
        <v>16</v>
      </c>
      <c r="K292">
        <v>1</v>
      </c>
      <c r="P292">
        <v>1</v>
      </c>
      <c r="S292">
        <v>1</v>
      </c>
      <c r="V292">
        <v>1</v>
      </c>
    </row>
    <row r="293" spans="1:22">
      <c r="A293" t="s">
        <v>353</v>
      </c>
      <c r="B293">
        <v>72439</v>
      </c>
      <c r="C293">
        <v>215534</v>
      </c>
      <c r="D293" s="66">
        <v>12</v>
      </c>
      <c r="K293">
        <v>1</v>
      </c>
      <c r="P293">
        <v>1</v>
      </c>
      <c r="S293">
        <v>1</v>
      </c>
      <c r="V293">
        <v>1</v>
      </c>
    </row>
    <row r="294" spans="1:22">
      <c r="A294" t="s">
        <v>4068</v>
      </c>
      <c r="B294">
        <v>103825</v>
      </c>
      <c r="C294">
        <v>265702</v>
      </c>
      <c r="D294" s="66">
        <v>11</v>
      </c>
      <c r="K294">
        <v>1</v>
      </c>
      <c r="P294">
        <v>1</v>
      </c>
      <c r="S294">
        <v>1</v>
      </c>
      <c r="V294">
        <v>1</v>
      </c>
    </row>
    <row r="295" spans="1:22">
      <c r="A295" t="s">
        <v>131</v>
      </c>
      <c r="B295">
        <v>99130</v>
      </c>
      <c r="C295">
        <v>259358</v>
      </c>
      <c r="D295" s="66">
        <v>5</v>
      </c>
      <c r="K295">
        <v>1</v>
      </c>
      <c r="P295">
        <v>1</v>
      </c>
      <c r="S295">
        <v>1</v>
      </c>
      <c r="V295">
        <v>1</v>
      </c>
    </row>
    <row r="296" spans="1:22">
      <c r="A296" t="s">
        <v>407</v>
      </c>
      <c r="B296">
        <v>16026</v>
      </c>
      <c r="C296">
        <v>128377</v>
      </c>
      <c r="D296" s="66">
        <v>2</v>
      </c>
      <c r="K296">
        <v>1</v>
      </c>
      <c r="P296">
        <v>1</v>
      </c>
      <c r="S296">
        <v>1</v>
      </c>
      <c r="V296">
        <v>1</v>
      </c>
    </row>
    <row r="297" spans="1:22">
      <c r="A297" t="s">
        <v>3860</v>
      </c>
      <c r="D297" s="66">
        <v>212180</v>
      </c>
      <c r="E297" s="66">
        <v>12563</v>
      </c>
      <c r="F297" s="65">
        <v>0.0592</v>
      </c>
      <c r="I297" s="66">
        <v>49754</v>
      </c>
      <c r="J297">
        <v>4</v>
      </c>
      <c r="K297" s="67">
        <v>11401</v>
      </c>
      <c r="L297" s="67">
        <v>3669</v>
      </c>
      <c r="M297" s="65">
        <v>0.3218</v>
      </c>
      <c r="N297" s="67">
        <v>70048</v>
      </c>
      <c r="O297" s="65">
        <v>0.3301</v>
      </c>
      <c r="P297">
        <v>247</v>
      </c>
      <c r="Q297">
        <v>138</v>
      </c>
      <c r="R297" s="65">
        <v>0.5587</v>
      </c>
      <c r="S297">
        <v>295</v>
      </c>
      <c r="T297">
        <v>145</v>
      </c>
      <c r="U297" s="65">
        <v>0.492</v>
      </c>
      <c r="V297">
        <v>379</v>
      </c>
    </row>
    <row r="299" ht="337.5" customHeight="1" spans="1:22">
      <c r="A299" s="60" t="s">
        <v>4069</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299"/>
  <sheetViews>
    <sheetView workbookViewId="0">
      <selection activeCell="D11" sqref="D11"/>
    </sheetView>
  </sheetViews>
  <sheetFormatPr defaultColWidth="8.72727272727273" defaultRowHeight="12.5"/>
  <sheetData>
    <row r="1" spans="1:21">
      <c r="A1" t="s">
        <v>4040</v>
      </c>
      <c r="B1" t="s">
        <v>4041</v>
      </c>
      <c r="C1" t="s">
        <v>4042</v>
      </c>
      <c r="D1" t="s">
        <v>4043</v>
      </c>
      <c r="E1" t="s">
        <v>4070</v>
      </c>
      <c r="F1" t="s">
        <v>4071</v>
      </c>
      <c r="G1" t="s">
        <v>4072</v>
      </c>
      <c r="H1" t="s">
        <v>4073</v>
      </c>
      <c r="I1" t="s">
        <v>4074</v>
      </c>
      <c r="J1" t="s">
        <v>4075</v>
      </c>
      <c r="K1" t="s">
        <v>4050</v>
      </c>
      <c r="L1" t="s">
        <v>4076</v>
      </c>
      <c r="M1" t="s">
        <v>4077</v>
      </c>
      <c r="N1" t="s">
        <v>4078</v>
      </c>
      <c r="O1" t="s">
        <v>4056</v>
      </c>
      <c r="P1" t="s">
        <v>4079</v>
      </c>
      <c r="Q1" t="s">
        <v>4080</v>
      </c>
      <c r="R1" t="s">
        <v>4058</v>
      </c>
      <c r="S1" t="s">
        <v>4081</v>
      </c>
      <c r="T1" t="s">
        <v>4082</v>
      </c>
      <c r="U1" t="s">
        <v>4083</v>
      </c>
    </row>
    <row r="2" spans="1:21">
      <c r="A2" t="s">
        <v>609</v>
      </c>
      <c r="B2">
        <v>84860</v>
      </c>
      <c r="C2">
        <v>238945</v>
      </c>
      <c r="D2" s="66">
        <v>3125</v>
      </c>
      <c r="E2" s="66">
        <v>220</v>
      </c>
      <c r="F2" s="65">
        <v>0.0934</v>
      </c>
      <c r="I2">
        <v>988</v>
      </c>
      <c r="J2">
        <v>4.49</v>
      </c>
      <c r="K2">
        <v>144</v>
      </c>
      <c r="L2">
        <v>63</v>
      </c>
      <c r="M2" s="65">
        <v>0.4375</v>
      </c>
      <c r="N2">
        <v>2358.55</v>
      </c>
      <c r="O2">
        <v>1</v>
      </c>
      <c r="P2">
        <v>1</v>
      </c>
      <c r="Q2" s="65">
        <v>1</v>
      </c>
      <c r="R2">
        <v>1</v>
      </c>
      <c r="S2">
        <v>1</v>
      </c>
      <c r="T2" s="65">
        <v>1</v>
      </c>
      <c r="U2">
        <v>1</v>
      </c>
    </row>
    <row r="3" spans="1:21">
      <c r="A3" t="s">
        <v>3929</v>
      </c>
      <c r="B3">
        <v>99515</v>
      </c>
      <c r="C3">
        <v>259435</v>
      </c>
      <c r="D3" s="66">
        <v>2793</v>
      </c>
      <c r="E3" s="66">
        <v>51</v>
      </c>
      <c r="F3" s="65">
        <v>0.0344</v>
      </c>
      <c r="I3">
        <v>353</v>
      </c>
      <c r="J3">
        <v>6.92</v>
      </c>
      <c r="K3">
        <v>233</v>
      </c>
      <c r="L3">
        <v>32</v>
      </c>
      <c r="M3" s="65">
        <v>0.1373</v>
      </c>
      <c r="N3">
        <v>1479.26</v>
      </c>
      <c r="O3">
        <v>1</v>
      </c>
      <c r="R3">
        <v>1</v>
      </c>
    </row>
    <row r="4" spans="1:21">
      <c r="A4" t="s">
        <v>323</v>
      </c>
      <c r="B4">
        <v>62040</v>
      </c>
      <c r="C4">
        <v>189643</v>
      </c>
      <c r="D4" s="66">
        <v>2719</v>
      </c>
      <c r="E4" s="66">
        <v>602</v>
      </c>
      <c r="F4" s="65">
        <v>0.2947</v>
      </c>
      <c r="I4" s="67">
        <v>1183</v>
      </c>
      <c r="J4">
        <v>1.96</v>
      </c>
      <c r="K4">
        <v>156</v>
      </c>
      <c r="L4">
        <v>111</v>
      </c>
      <c r="M4" s="65">
        <v>0.7115</v>
      </c>
      <c r="N4">
        <v>2044.34</v>
      </c>
      <c r="O4">
        <v>1</v>
      </c>
      <c r="P4">
        <v>1</v>
      </c>
      <c r="Q4" s="65">
        <v>1</v>
      </c>
      <c r="R4">
        <v>1</v>
      </c>
      <c r="S4">
        <v>1</v>
      </c>
      <c r="T4" s="65">
        <v>1</v>
      </c>
      <c r="U4">
        <v>3</v>
      </c>
    </row>
    <row r="5" spans="1:21">
      <c r="A5" t="s">
        <v>249</v>
      </c>
      <c r="B5">
        <v>61250</v>
      </c>
      <c r="C5">
        <v>188423</v>
      </c>
      <c r="D5" s="66">
        <v>2325</v>
      </c>
      <c r="E5" s="66">
        <v>75</v>
      </c>
      <c r="F5" s="65">
        <v>0.0523</v>
      </c>
      <c r="I5">
        <v>256</v>
      </c>
      <c r="J5">
        <v>3.42</v>
      </c>
      <c r="K5">
        <v>131</v>
      </c>
      <c r="L5">
        <v>23</v>
      </c>
      <c r="M5" s="65">
        <v>0.1756</v>
      </c>
      <c r="N5">
        <v>1435.59</v>
      </c>
      <c r="O5">
        <v>1</v>
      </c>
      <c r="R5">
        <v>1</v>
      </c>
    </row>
    <row r="6" spans="1:21">
      <c r="A6" t="s">
        <v>189</v>
      </c>
      <c r="B6">
        <v>65184</v>
      </c>
      <c r="C6">
        <v>206080</v>
      </c>
      <c r="D6" s="66">
        <v>2306</v>
      </c>
      <c r="E6" s="66">
        <v>343</v>
      </c>
      <c r="F6" s="65">
        <v>0.2457</v>
      </c>
      <c r="I6">
        <v>602</v>
      </c>
      <c r="J6">
        <v>1.75</v>
      </c>
      <c r="K6">
        <v>253</v>
      </c>
      <c r="L6">
        <v>117</v>
      </c>
      <c r="M6" s="65">
        <v>0.4625</v>
      </c>
      <c r="N6">
        <v>1397.62</v>
      </c>
      <c r="O6">
        <v>1</v>
      </c>
      <c r="P6">
        <v>1</v>
      </c>
      <c r="Q6" s="65">
        <v>1</v>
      </c>
      <c r="R6">
        <v>1</v>
      </c>
      <c r="S6">
        <v>1</v>
      </c>
      <c r="T6" s="65">
        <v>1</v>
      </c>
      <c r="U6">
        <v>1</v>
      </c>
    </row>
    <row r="7" spans="1:21">
      <c r="A7" t="s">
        <v>263</v>
      </c>
      <c r="B7">
        <v>6209</v>
      </c>
      <c r="C7">
        <v>114434</v>
      </c>
      <c r="D7" s="66">
        <v>2219</v>
      </c>
      <c r="K7">
        <v>79</v>
      </c>
      <c r="N7">
        <v>1757.05</v>
      </c>
      <c r="R7">
        <v>1</v>
      </c>
    </row>
    <row r="8" spans="1:21">
      <c r="A8" t="s">
        <v>301</v>
      </c>
      <c r="B8">
        <v>96498</v>
      </c>
      <c r="C8">
        <v>255244</v>
      </c>
      <c r="D8" s="66">
        <v>2137</v>
      </c>
      <c r="E8" s="66">
        <v>286</v>
      </c>
      <c r="F8" s="65">
        <v>0.1719</v>
      </c>
      <c r="I8">
        <v>923</v>
      </c>
      <c r="J8">
        <v>3.22</v>
      </c>
      <c r="K8">
        <v>71</v>
      </c>
      <c r="L8">
        <v>44</v>
      </c>
      <c r="M8" s="65">
        <v>0.6197</v>
      </c>
      <c r="N8">
        <v>1666.28</v>
      </c>
      <c r="O8">
        <v>1</v>
      </c>
      <c r="P8">
        <v>1</v>
      </c>
      <c r="Q8" s="65">
        <v>1</v>
      </c>
      <c r="R8">
        <v>1</v>
      </c>
      <c r="S8">
        <v>1</v>
      </c>
      <c r="T8" s="65">
        <v>1</v>
      </c>
      <c r="U8">
        <v>1</v>
      </c>
    </row>
    <row r="9" spans="1:21">
      <c r="A9" t="s">
        <v>4062</v>
      </c>
      <c r="B9">
        <v>95595</v>
      </c>
      <c r="C9">
        <v>253919</v>
      </c>
      <c r="D9" s="66">
        <v>2097</v>
      </c>
      <c r="E9" s="66">
        <v>469</v>
      </c>
      <c r="F9" s="65">
        <v>0.3765</v>
      </c>
      <c r="I9">
        <v>540</v>
      </c>
      <c r="J9">
        <v>1.15</v>
      </c>
      <c r="K9">
        <v>118</v>
      </c>
      <c r="L9">
        <v>61</v>
      </c>
      <c r="M9" s="65">
        <v>0.5169</v>
      </c>
      <c r="N9">
        <v>1245.98</v>
      </c>
      <c r="O9">
        <v>1</v>
      </c>
      <c r="R9">
        <v>1</v>
      </c>
    </row>
    <row r="10" spans="1:21">
      <c r="A10" t="s">
        <v>293</v>
      </c>
      <c r="B10">
        <v>81690</v>
      </c>
      <c r="C10">
        <v>234112</v>
      </c>
      <c r="D10" s="66">
        <v>2074</v>
      </c>
      <c r="E10" s="66">
        <v>86</v>
      </c>
      <c r="F10" s="65">
        <v>0.0741</v>
      </c>
      <c r="I10">
        <v>448</v>
      </c>
      <c r="J10">
        <v>5.21</v>
      </c>
      <c r="K10">
        <v>110</v>
      </c>
      <c r="L10">
        <v>30</v>
      </c>
      <c r="M10" s="65">
        <v>0.2727</v>
      </c>
      <c r="N10">
        <v>1160.52</v>
      </c>
      <c r="O10">
        <v>1</v>
      </c>
      <c r="P10">
        <v>1</v>
      </c>
      <c r="Q10" s="65">
        <v>1</v>
      </c>
      <c r="R10">
        <v>1</v>
      </c>
      <c r="S10">
        <v>1</v>
      </c>
      <c r="T10" s="65">
        <v>1</v>
      </c>
      <c r="U10">
        <v>1</v>
      </c>
    </row>
    <row r="11" spans="1:21">
      <c r="A11" t="s">
        <v>297</v>
      </c>
      <c r="B11">
        <v>65409</v>
      </c>
      <c r="C11">
        <v>206407</v>
      </c>
      <c r="D11" s="66">
        <v>2014</v>
      </c>
      <c r="K11">
        <v>67</v>
      </c>
      <c r="N11">
        <v>1307.7</v>
      </c>
      <c r="R11">
        <v>1</v>
      </c>
    </row>
    <row r="12" spans="1:21">
      <c r="A12" t="s">
        <v>186</v>
      </c>
      <c r="B12">
        <v>82481</v>
      </c>
      <c r="C12">
        <v>235407</v>
      </c>
      <c r="D12" s="66">
        <v>1995</v>
      </c>
      <c r="E12" s="66">
        <v>2</v>
      </c>
      <c r="F12" s="65">
        <v>0.0014</v>
      </c>
      <c r="I12">
        <v>50</v>
      </c>
      <c r="J12">
        <v>25.01</v>
      </c>
      <c r="K12">
        <v>64</v>
      </c>
      <c r="L12">
        <v>1</v>
      </c>
      <c r="M12" s="65">
        <v>0.0156</v>
      </c>
      <c r="N12">
        <v>1424.54</v>
      </c>
      <c r="O12">
        <v>1</v>
      </c>
      <c r="P12">
        <v>1</v>
      </c>
      <c r="Q12" s="65">
        <v>1</v>
      </c>
      <c r="R12">
        <v>1</v>
      </c>
      <c r="S12">
        <v>1</v>
      </c>
      <c r="T12" s="65">
        <v>1</v>
      </c>
      <c r="U12">
        <v>1</v>
      </c>
    </row>
    <row r="13" spans="1:21">
      <c r="A13" t="s">
        <v>283</v>
      </c>
      <c r="B13">
        <v>3637</v>
      </c>
      <c r="C13">
        <v>111089</v>
      </c>
      <c r="D13" s="66">
        <v>1986</v>
      </c>
      <c r="E13" s="66">
        <v>260</v>
      </c>
      <c r="F13" s="65">
        <v>0.159</v>
      </c>
      <c r="I13">
        <v>851</v>
      </c>
      <c r="J13">
        <v>3.27</v>
      </c>
      <c r="K13">
        <v>95</v>
      </c>
      <c r="L13">
        <v>57</v>
      </c>
      <c r="M13" s="65">
        <v>0.6</v>
      </c>
      <c r="N13">
        <v>1636.07</v>
      </c>
      <c r="O13">
        <v>1</v>
      </c>
      <c r="P13">
        <v>1</v>
      </c>
      <c r="Q13" s="65">
        <v>1</v>
      </c>
      <c r="R13">
        <v>1</v>
      </c>
      <c r="S13">
        <v>1</v>
      </c>
      <c r="T13" s="65">
        <v>1</v>
      </c>
      <c r="U13">
        <v>1</v>
      </c>
    </row>
    <row r="14" spans="1:21">
      <c r="A14" t="s">
        <v>193</v>
      </c>
      <c r="B14">
        <v>80556</v>
      </c>
      <c r="C14">
        <v>231763</v>
      </c>
      <c r="D14" s="66">
        <v>1942</v>
      </c>
      <c r="E14" s="66">
        <v>280</v>
      </c>
      <c r="F14" s="65">
        <v>0.2061</v>
      </c>
      <c r="I14">
        <v>497</v>
      </c>
      <c r="J14">
        <v>1.77</v>
      </c>
      <c r="K14">
        <v>142</v>
      </c>
      <c r="L14">
        <v>67</v>
      </c>
      <c r="M14" s="65">
        <v>0.4718</v>
      </c>
      <c r="N14">
        <v>1360.39</v>
      </c>
      <c r="O14">
        <v>1</v>
      </c>
      <c r="P14">
        <v>1</v>
      </c>
      <c r="Q14" s="65">
        <v>1</v>
      </c>
      <c r="R14">
        <v>1</v>
      </c>
      <c r="S14">
        <v>1</v>
      </c>
      <c r="T14" s="65">
        <v>1</v>
      </c>
      <c r="U14">
        <v>1</v>
      </c>
    </row>
    <row r="15" spans="1:21">
      <c r="A15" t="s">
        <v>319</v>
      </c>
      <c r="B15">
        <v>18940</v>
      </c>
      <c r="C15">
        <v>126869</v>
      </c>
      <c r="D15" s="66">
        <v>1919</v>
      </c>
      <c r="K15">
        <v>68</v>
      </c>
      <c r="N15">
        <v>1464.78</v>
      </c>
      <c r="R15">
        <v>1</v>
      </c>
    </row>
    <row r="16" spans="1:21">
      <c r="A16" t="s">
        <v>119</v>
      </c>
      <c r="B16">
        <v>98845</v>
      </c>
      <c r="C16">
        <v>258499</v>
      </c>
      <c r="D16" s="66">
        <v>1897</v>
      </c>
      <c r="E16" s="66">
        <v>20</v>
      </c>
      <c r="F16" s="65">
        <v>0.0151</v>
      </c>
      <c r="I16">
        <v>110</v>
      </c>
      <c r="J16">
        <v>5.52</v>
      </c>
      <c r="K16">
        <v>111</v>
      </c>
      <c r="L16">
        <v>5</v>
      </c>
      <c r="M16" s="65">
        <v>0.045</v>
      </c>
      <c r="N16">
        <v>1317</v>
      </c>
      <c r="O16">
        <v>1</v>
      </c>
      <c r="P16">
        <v>1</v>
      </c>
      <c r="Q16" s="65">
        <v>1</v>
      </c>
      <c r="R16">
        <v>1</v>
      </c>
      <c r="S16">
        <v>1</v>
      </c>
      <c r="T16" s="65">
        <v>1</v>
      </c>
      <c r="U16">
        <v>2</v>
      </c>
    </row>
    <row r="17" spans="1:21">
      <c r="A17" t="s">
        <v>312</v>
      </c>
      <c r="B17">
        <v>97797</v>
      </c>
      <c r="C17">
        <v>256951</v>
      </c>
      <c r="D17" s="66">
        <v>1863</v>
      </c>
      <c r="K17">
        <v>97</v>
      </c>
      <c r="N17">
        <v>1120.05</v>
      </c>
      <c r="R17">
        <v>1</v>
      </c>
    </row>
    <row r="18" spans="1:21">
      <c r="A18" t="s">
        <v>315</v>
      </c>
      <c r="B18">
        <v>76396</v>
      </c>
      <c r="C18">
        <v>224313</v>
      </c>
      <c r="D18" s="66">
        <v>1789</v>
      </c>
      <c r="K18">
        <v>121</v>
      </c>
      <c r="N18">
        <v>683.18</v>
      </c>
      <c r="R18">
        <v>1</v>
      </c>
    </row>
    <row r="19" spans="1:21">
      <c r="A19" t="s">
        <v>213</v>
      </c>
      <c r="B19">
        <v>75271</v>
      </c>
      <c r="C19">
        <v>249642</v>
      </c>
      <c r="D19" s="66">
        <v>1752</v>
      </c>
      <c r="E19" s="66">
        <v>98</v>
      </c>
      <c r="F19" s="65">
        <v>0.0721</v>
      </c>
      <c r="I19">
        <v>460</v>
      </c>
      <c r="J19">
        <v>4.68</v>
      </c>
      <c r="K19">
        <v>46</v>
      </c>
      <c r="L19">
        <v>19</v>
      </c>
      <c r="M19" s="65">
        <v>0.413</v>
      </c>
      <c r="N19">
        <v>1364.26</v>
      </c>
      <c r="O19">
        <v>1</v>
      </c>
      <c r="P19">
        <v>1</v>
      </c>
      <c r="Q19" s="65">
        <v>1</v>
      </c>
      <c r="R19">
        <v>1</v>
      </c>
      <c r="S19">
        <v>1</v>
      </c>
      <c r="T19" s="65">
        <v>1</v>
      </c>
      <c r="U19">
        <v>2</v>
      </c>
    </row>
    <row r="20" spans="1:21">
      <c r="A20" t="s">
        <v>271</v>
      </c>
      <c r="B20">
        <v>15604</v>
      </c>
      <c r="C20">
        <v>127053</v>
      </c>
      <c r="D20" s="66">
        <v>1738</v>
      </c>
      <c r="K20">
        <v>57</v>
      </c>
      <c r="N20">
        <v>1194.27</v>
      </c>
      <c r="O20">
        <v>1</v>
      </c>
      <c r="R20">
        <v>1</v>
      </c>
    </row>
    <row r="21" spans="1:21">
      <c r="A21" t="s">
        <v>88</v>
      </c>
      <c r="B21">
        <v>91411</v>
      </c>
      <c r="C21">
        <v>248252</v>
      </c>
      <c r="D21" s="66">
        <v>1684</v>
      </c>
      <c r="E21" s="66">
        <v>14</v>
      </c>
      <c r="F21" s="65">
        <v>0.0164</v>
      </c>
      <c r="I21">
        <v>120</v>
      </c>
      <c r="J21">
        <v>8.66</v>
      </c>
      <c r="K21">
        <v>179</v>
      </c>
      <c r="L21">
        <v>15</v>
      </c>
      <c r="M21" s="65">
        <v>0.0838</v>
      </c>
      <c r="N21">
        <v>849.16</v>
      </c>
      <c r="O21">
        <v>1</v>
      </c>
      <c r="P21">
        <v>1</v>
      </c>
      <c r="Q21" s="65">
        <v>1</v>
      </c>
      <c r="R21">
        <v>1</v>
      </c>
      <c r="S21">
        <v>1</v>
      </c>
      <c r="T21" s="65">
        <v>1</v>
      </c>
      <c r="U21">
        <v>1</v>
      </c>
    </row>
    <row r="22" spans="1:21">
      <c r="A22" t="s">
        <v>259</v>
      </c>
      <c r="B22">
        <v>16831</v>
      </c>
      <c r="C22">
        <v>128839</v>
      </c>
      <c r="D22" s="66">
        <v>1669</v>
      </c>
      <c r="K22">
        <v>48</v>
      </c>
      <c r="N22">
        <v>1319.52</v>
      </c>
      <c r="R22">
        <v>1</v>
      </c>
    </row>
    <row r="23" spans="1:21">
      <c r="A23" t="s">
        <v>140</v>
      </c>
      <c r="B23">
        <v>99161</v>
      </c>
      <c r="C23">
        <v>258985</v>
      </c>
      <c r="D23" s="66">
        <v>1659</v>
      </c>
      <c r="E23" s="66">
        <v>2</v>
      </c>
      <c r="F23" s="65">
        <v>0.0016</v>
      </c>
      <c r="I23">
        <v>18</v>
      </c>
      <c r="J23">
        <v>9</v>
      </c>
      <c r="K23">
        <v>45</v>
      </c>
      <c r="L23">
        <v>1</v>
      </c>
      <c r="M23" s="65">
        <v>0.0222</v>
      </c>
      <c r="N23">
        <v>1255.6</v>
      </c>
      <c r="O23">
        <v>1</v>
      </c>
      <c r="P23">
        <v>1</v>
      </c>
      <c r="Q23" s="65">
        <v>1</v>
      </c>
      <c r="R23">
        <v>1</v>
      </c>
      <c r="S23">
        <v>1</v>
      </c>
      <c r="T23" s="65">
        <v>1</v>
      </c>
      <c r="U23">
        <v>1</v>
      </c>
    </row>
    <row r="24" spans="1:21">
      <c r="A24" t="s">
        <v>368</v>
      </c>
      <c r="B24">
        <v>85586</v>
      </c>
      <c r="C24">
        <v>239865</v>
      </c>
      <c r="D24" s="66">
        <v>1649</v>
      </c>
      <c r="E24" s="66">
        <v>192</v>
      </c>
      <c r="F24" s="65">
        <v>0.2547</v>
      </c>
      <c r="I24">
        <v>469</v>
      </c>
      <c r="J24">
        <v>2.44</v>
      </c>
      <c r="K24">
        <v>125</v>
      </c>
      <c r="L24">
        <v>51</v>
      </c>
      <c r="M24" s="65">
        <v>0.408</v>
      </c>
      <c r="N24">
        <v>754.05</v>
      </c>
      <c r="O24">
        <v>1</v>
      </c>
      <c r="P24">
        <v>1</v>
      </c>
      <c r="Q24" s="65">
        <v>1</v>
      </c>
      <c r="R24">
        <v>1</v>
      </c>
      <c r="S24">
        <v>1</v>
      </c>
      <c r="T24" s="65">
        <v>1</v>
      </c>
      <c r="U24">
        <v>2</v>
      </c>
    </row>
    <row r="25" spans="1:21">
      <c r="A25" t="s">
        <v>4063</v>
      </c>
      <c r="B25">
        <v>65144</v>
      </c>
      <c r="C25">
        <v>206036</v>
      </c>
      <c r="D25" s="66">
        <v>1629</v>
      </c>
      <c r="E25" s="66">
        <v>16</v>
      </c>
      <c r="F25" s="65">
        <v>0.0119</v>
      </c>
      <c r="I25">
        <v>51</v>
      </c>
      <c r="J25">
        <v>3.23</v>
      </c>
      <c r="K25">
        <v>125</v>
      </c>
      <c r="L25">
        <v>4</v>
      </c>
      <c r="M25" s="65">
        <v>0.032</v>
      </c>
      <c r="N25">
        <v>1339.96</v>
      </c>
      <c r="O25">
        <v>1</v>
      </c>
      <c r="P25">
        <v>1</v>
      </c>
      <c r="Q25" s="65">
        <v>1</v>
      </c>
      <c r="R25">
        <v>1</v>
      </c>
      <c r="S25">
        <v>1</v>
      </c>
      <c r="T25" s="65">
        <v>1</v>
      </c>
      <c r="U25">
        <v>1</v>
      </c>
    </row>
    <row r="26" spans="1:21">
      <c r="A26" t="s">
        <v>380</v>
      </c>
      <c r="B26">
        <v>77212</v>
      </c>
      <c r="C26">
        <v>225872</v>
      </c>
      <c r="D26" s="66">
        <v>1622</v>
      </c>
      <c r="E26" s="66">
        <v>59</v>
      </c>
      <c r="F26" s="65">
        <v>0.0827</v>
      </c>
      <c r="I26">
        <v>286</v>
      </c>
      <c r="J26">
        <v>4.88</v>
      </c>
      <c r="K26">
        <v>58</v>
      </c>
      <c r="L26">
        <v>17</v>
      </c>
      <c r="M26" s="65">
        <v>0.2931</v>
      </c>
      <c r="N26">
        <v>708.5</v>
      </c>
      <c r="O26">
        <v>1</v>
      </c>
      <c r="P26">
        <v>1</v>
      </c>
      <c r="Q26" s="65">
        <v>1</v>
      </c>
      <c r="R26">
        <v>1</v>
      </c>
      <c r="S26">
        <v>1</v>
      </c>
      <c r="T26" s="65">
        <v>1</v>
      </c>
      <c r="U26">
        <v>1</v>
      </c>
    </row>
    <row r="27" spans="1:21">
      <c r="A27" t="s">
        <v>267</v>
      </c>
      <c r="B27">
        <v>5704</v>
      </c>
      <c r="C27">
        <v>236634</v>
      </c>
      <c r="D27" s="66">
        <v>1603</v>
      </c>
      <c r="K27">
        <v>49</v>
      </c>
      <c r="N27">
        <v>632.34</v>
      </c>
      <c r="O27">
        <v>1</v>
      </c>
      <c r="R27">
        <v>1</v>
      </c>
    </row>
    <row r="28" spans="1:21">
      <c r="A28" t="s">
        <v>516</v>
      </c>
      <c r="B28">
        <v>74739</v>
      </c>
      <c r="C28">
        <v>220553</v>
      </c>
      <c r="D28" s="66">
        <v>1595</v>
      </c>
      <c r="E28" s="66">
        <v>260</v>
      </c>
      <c r="F28" s="65">
        <v>0.2461</v>
      </c>
      <c r="I28">
        <v>607</v>
      </c>
      <c r="J28">
        <v>2.33</v>
      </c>
      <c r="K28">
        <v>141</v>
      </c>
      <c r="L28">
        <v>84</v>
      </c>
      <c r="M28" s="65">
        <v>0.5957</v>
      </c>
      <c r="N28">
        <v>1058.01</v>
      </c>
      <c r="O28">
        <v>1</v>
      </c>
      <c r="P28">
        <v>1</v>
      </c>
      <c r="Q28" s="65">
        <v>1</v>
      </c>
      <c r="R28">
        <v>1</v>
      </c>
      <c r="S28">
        <v>1</v>
      </c>
      <c r="T28" s="65">
        <v>1</v>
      </c>
      <c r="U28">
        <v>1</v>
      </c>
    </row>
    <row r="29" spans="1:21">
      <c r="A29" t="s">
        <v>290</v>
      </c>
      <c r="B29">
        <v>65927</v>
      </c>
      <c r="C29">
        <v>207122</v>
      </c>
      <c r="D29" s="66">
        <v>1586</v>
      </c>
      <c r="E29" s="66">
        <v>222</v>
      </c>
      <c r="F29" s="65">
        <v>0.2047</v>
      </c>
      <c r="I29">
        <v>737</v>
      </c>
      <c r="J29">
        <v>3.32</v>
      </c>
      <c r="K29">
        <v>60</v>
      </c>
      <c r="L29">
        <v>41</v>
      </c>
      <c r="M29" s="65">
        <v>0.6833</v>
      </c>
      <c r="N29">
        <v>1083.56</v>
      </c>
      <c r="O29">
        <v>1</v>
      </c>
      <c r="P29">
        <v>1</v>
      </c>
      <c r="Q29" s="65">
        <v>1</v>
      </c>
      <c r="R29">
        <v>1</v>
      </c>
      <c r="S29">
        <v>1</v>
      </c>
      <c r="T29" s="65">
        <v>1</v>
      </c>
      <c r="U29">
        <v>3</v>
      </c>
    </row>
    <row r="30" spans="1:21">
      <c r="A30" t="s">
        <v>4064</v>
      </c>
      <c r="B30">
        <v>7699</v>
      </c>
      <c r="C30">
        <v>116404</v>
      </c>
      <c r="D30" s="66">
        <v>1577</v>
      </c>
      <c r="K30">
        <v>46</v>
      </c>
      <c r="N30">
        <v>991.59</v>
      </c>
      <c r="O30">
        <v>1</v>
      </c>
      <c r="R30">
        <v>1</v>
      </c>
    </row>
    <row r="31" spans="1:21">
      <c r="A31" t="s">
        <v>220</v>
      </c>
      <c r="B31">
        <v>72400</v>
      </c>
      <c r="C31">
        <v>215423</v>
      </c>
      <c r="D31" s="66">
        <v>1528</v>
      </c>
      <c r="E31" s="66">
        <v>44</v>
      </c>
      <c r="F31" s="65">
        <v>0.0365</v>
      </c>
      <c r="I31">
        <v>254</v>
      </c>
      <c r="J31">
        <v>5.81</v>
      </c>
      <c r="K31">
        <v>62</v>
      </c>
      <c r="L31">
        <v>12</v>
      </c>
      <c r="M31" s="65">
        <v>0.1935</v>
      </c>
      <c r="N31">
        <v>1199.5</v>
      </c>
      <c r="O31">
        <v>1</v>
      </c>
      <c r="P31">
        <v>1</v>
      </c>
      <c r="Q31" s="65">
        <v>1</v>
      </c>
      <c r="R31">
        <v>1</v>
      </c>
      <c r="S31">
        <v>1</v>
      </c>
      <c r="T31" s="65">
        <v>1</v>
      </c>
      <c r="U31">
        <v>1</v>
      </c>
    </row>
    <row r="32" spans="1:21">
      <c r="A32" t="s">
        <v>441</v>
      </c>
      <c r="B32">
        <v>7747</v>
      </c>
      <c r="C32">
        <v>116559</v>
      </c>
      <c r="D32" s="66">
        <v>1519</v>
      </c>
      <c r="E32" s="66">
        <v>3</v>
      </c>
      <c r="F32" s="65">
        <v>0.0041</v>
      </c>
      <c r="I32">
        <v>0</v>
      </c>
      <c r="J32">
        <v>0</v>
      </c>
      <c r="K32">
        <v>80</v>
      </c>
      <c r="L32">
        <v>1</v>
      </c>
      <c r="M32" s="65">
        <v>0.0125</v>
      </c>
      <c r="N32">
        <v>788.03</v>
      </c>
      <c r="O32">
        <v>1</v>
      </c>
      <c r="R32">
        <v>1</v>
      </c>
    </row>
    <row r="33" spans="1:21">
      <c r="A33" t="s">
        <v>412</v>
      </c>
      <c r="B33">
        <v>80974</v>
      </c>
      <c r="C33">
        <v>232714</v>
      </c>
      <c r="D33" s="66">
        <v>1513</v>
      </c>
      <c r="E33" s="66">
        <v>41</v>
      </c>
      <c r="F33" s="65">
        <v>0.0524</v>
      </c>
      <c r="I33">
        <v>336</v>
      </c>
      <c r="J33">
        <v>8.24</v>
      </c>
      <c r="K33">
        <v>105</v>
      </c>
      <c r="L33">
        <v>26</v>
      </c>
      <c r="M33" s="65">
        <v>0.2476</v>
      </c>
      <c r="N33">
        <v>779.22</v>
      </c>
      <c r="O33">
        <v>1</v>
      </c>
      <c r="P33">
        <v>1</v>
      </c>
      <c r="Q33" s="65">
        <v>1</v>
      </c>
      <c r="R33">
        <v>1</v>
      </c>
      <c r="S33">
        <v>1</v>
      </c>
      <c r="T33" s="65">
        <v>1</v>
      </c>
      <c r="U33">
        <v>1</v>
      </c>
    </row>
    <row r="34" spans="1:21">
      <c r="A34" t="s">
        <v>197</v>
      </c>
      <c r="B34">
        <v>61721</v>
      </c>
      <c r="C34">
        <v>189179</v>
      </c>
      <c r="D34" s="66">
        <v>1506</v>
      </c>
      <c r="E34" s="66">
        <v>89</v>
      </c>
      <c r="F34" s="65">
        <v>0.1007</v>
      </c>
      <c r="I34">
        <v>506</v>
      </c>
      <c r="J34">
        <v>5.68</v>
      </c>
      <c r="K34">
        <v>76</v>
      </c>
      <c r="L34">
        <v>27</v>
      </c>
      <c r="M34" s="65">
        <v>0.3553</v>
      </c>
      <c r="N34">
        <v>884.27</v>
      </c>
      <c r="O34">
        <v>1</v>
      </c>
      <c r="P34">
        <v>1</v>
      </c>
      <c r="Q34" s="65">
        <v>1</v>
      </c>
      <c r="R34">
        <v>1</v>
      </c>
      <c r="S34">
        <v>1</v>
      </c>
      <c r="T34" s="65">
        <v>1</v>
      </c>
      <c r="U34">
        <v>1</v>
      </c>
    </row>
    <row r="35" spans="1:21">
      <c r="A35" t="s">
        <v>228</v>
      </c>
      <c r="B35">
        <v>79420</v>
      </c>
      <c r="C35">
        <v>229928</v>
      </c>
      <c r="D35" s="66">
        <v>1491</v>
      </c>
      <c r="E35" s="66">
        <v>95</v>
      </c>
      <c r="F35" s="65">
        <v>0.0979</v>
      </c>
      <c r="I35">
        <v>660</v>
      </c>
      <c r="J35">
        <v>6.94</v>
      </c>
      <c r="K35">
        <v>49</v>
      </c>
      <c r="L35">
        <v>29</v>
      </c>
      <c r="M35" s="65">
        <v>0.5918</v>
      </c>
      <c r="N35">
        <v>970.91</v>
      </c>
      <c r="O35">
        <v>1</v>
      </c>
      <c r="P35">
        <v>1</v>
      </c>
      <c r="Q35" s="65">
        <v>1</v>
      </c>
      <c r="R35">
        <v>1</v>
      </c>
      <c r="S35">
        <v>1</v>
      </c>
      <c r="T35" s="65">
        <v>1</v>
      </c>
      <c r="U35">
        <v>2</v>
      </c>
    </row>
    <row r="36" spans="1:21">
      <c r="A36" t="s">
        <v>422</v>
      </c>
      <c r="B36">
        <v>97483</v>
      </c>
      <c r="C36">
        <v>256555</v>
      </c>
      <c r="D36" s="66">
        <v>1449</v>
      </c>
      <c r="E36" s="66">
        <v>216</v>
      </c>
      <c r="F36" s="65">
        <v>0.2289</v>
      </c>
      <c r="I36">
        <v>416</v>
      </c>
      <c r="J36">
        <v>1.92</v>
      </c>
      <c r="K36">
        <v>49</v>
      </c>
      <c r="L36">
        <v>26</v>
      </c>
      <c r="M36" s="65">
        <v>0.5306</v>
      </c>
      <c r="N36">
        <v>944.84</v>
      </c>
      <c r="O36">
        <v>1</v>
      </c>
      <c r="P36">
        <v>1</v>
      </c>
      <c r="Q36" s="65">
        <v>1</v>
      </c>
      <c r="R36">
        <v>1</v>
      </c>
      <c r="S36">
        <v>1</v>
      </c>
      <c r="T36" s="65">
        <v>1</v>
      </c>
      <c r="U36">
        <v>1</v>
      </c>
    </row>
    <row r="37" spans="1:21">
      <c r="A37" t="s">
        <v>429</v>
      </c>
      <c r="B37">
        <v>16804</v>
      </c>
      <c r="C37">
        <v>128794</v>
      </c>
      <c r="D37" s="66">
        <v>1424</v>
      </c>
      <c r="E37" s="66">
        <v>66</v>
      </c>
      <c r="F37" s="65">
        <v>0.0662</v>
      </c>
      <c r="I37">
        <v>243</v>
      </c>
      <c r="J37">
        <v>3.68</v>
      </c>
      <c r="K37">
        <v>43</v>
      </c>
      <c r="L37">
        <v>10</v>
      </c>
      <c r="M37" s="65">
        <v>0.2326</v>
      </c>
      <c r="N37">
        <v>995.67</v>
      </c>
      <c r="O37">
        <v>1</v>
      </c>
      <c r="P37">
        <v>1</v>
      </c>
      <c r="Q37" s="65">
        <v>1</v>
      </c>
      <c r="R37">
        <v>1</v>
      </c>
      <c r="S37">
        <v>1</v>
      </c>
      <c r="T37" s="65">
        <v>1</v>
      </c>
      <c r="U37">
        <v>1</v>
      </c>
    </row>
    <row r="38" spans="1:21">
      <c r="A38" t="s">
        <v>224</v>
      </c>
      <c r="B38">
        <v>74388</v>
      </c>
      <c r="C38">
        <v>219280</v>
      </c>
      <c r="D38" s="66">
        <v>1397</v>
      </c>
      <c r="K38">
        <v>63</v>
      </c>
      <c r="N38">
        <v>872.39</v>
      </c>
      <c r="R38">
        <v>1</v>
      </c>
    </row>
    <row r="39" spans="1:21">
      <c r="A39" t="s">
        <v>232</v>
      </c>
      <c r="B39">
        <v>72787</v>
      </c>
      <c r="C39">
        <v>215908</v>
      </c>
      <c r="D39" s="66">
        <v>1379</v>
      </c>
      <c r="E39" s="66">
        <v>10</v>
      </c>
      <c r="F39" s="65">
        <v>0.0133</v>
      </c>
      <c r="I39">
        <v>58</v>
      </c>
      <c r="J39">
        <v>5.59</v>
      </c>
      <c r="K39">
        <v>66</v>
      </c>
      <c r="L39">
        <v>3</v>
      </c>
      <c r="M39" s="65">
        <v>0.0455</v>
      </c>
      <c r="N39">
        <v>789.45</v>
      </c>
      <c r="O39">
        <v>1</v>
      </c>
      <c r="P39">
        <v>1</v>
      </c>
      <c r="Q39" s="65">
        <v>1</v>
      </c>
      <c r="R39">
        <v>1</v>
      </c>
      <c r="S39">
        <v>1</v>
      </c>
      <c r="T39" s="65">
        <v>1</v>
      </c>
      <c r="U39">
        <v>1</v>
      </c>
    </row>
    <row r="40" spans="1:21">
      <c r="A40" t="s">
        <v>330</v>
      </c>
      <c r="B40">
        <v>59416</v>
      </c>
      <c r="C40">
        <v>185519</v>
      </c>
      <c r="D40" s="66">
        <v>1379</v>
      </c>
      <c r="E40" s="66">
        <v>79</v>
      </c>
      <c r="F40" s="65">
        <v>0.0786</v>
      </c>
      <c r="I40">
        <v>396</v>
      </c>
      <c r="J40">
        <v>5.02</v>
      </c>
      <c r="K40">
        <v>76</v>
      </c>
      <c r="L40">
        <v>22</v>
      </c>
      <c r="M40" s="65">
        <v>0.2895</v>
      </c>
      <c r="N40">
        <v>1001.82</v>
      </c>
      <c r="O40">
        <v>1</v>
      </c>
      <c r="P40">
        <v>1</v>
      </c>
      <c r="Q40" s="65">
        <v>1</v>
      </c>
      <c r="R40">
        <v>1</v>
      </c>
      <c r="S40">
        <v>1</v>
      </c>
      <c r="T40" s="65">
        <v>1</v>
      </c>
      <c r="U40">
        <v>2</v>
      </c>
    </row>
    <row r="41" spans="1:21">
      <c r="A41" t="s">
        <v>376</v>
      </c>
      <c r="B41">
        <v>74692</v>
      </c>
      <c r="C41">
        <v>220493</v>
      </c>
      <c r="D41" s="66">
        <v>1359</v>
      </c>
      <c r="K41">
        <v>72</v>
      </c>
      <c r="N41">
        <v>1078.73</v>
      </c>
      <c r="O41">
        <v>1</v>
      </c>
      <c r="R41">
        <v>1</v>
      </c>
    </row>
    <row r="42" spans="1:21">
      <c r="A42" t="s">
        <v>279</v>
      </c>
      <c r="B42">
        <v>26944</v>
      </c>
      <c r="C42">
        <v>142373</v>
      </c>
      <c r="D42" s="66">
        <v>1338</v>
      </c>
      <c r="E42" s="66">
        <v>1</v>
      </c>
      <c r="F42" s="65">
        <v>0.0009</v>
      </c>
      <c r="I42">
        <v>13</v>
      </c>
      <c r="J42">
        <v>16.05</v>
      </c>
      <c r="K42">
        <v>97</v>
      </c>
      <c r="L42">
        <v>1</v>
      </c>
      <c r="M42" s="65">
        <v>0.0103</v>
      </c>
      <c r="N42">
        <v>868.66</v>
      </c>
      <c r="O42">
        <v>1</v>
      </c>
      <c r="R42">
        <v>1</v>
      </c>
    </row>
    <row r="43" spans="1:21">
      <c r="A43" t="s">
        <v>305</v>
      </c>
      <c r="B43">
        <v>85922</v>
      </c>
      <c r="C43">
        <v>240410</v>
      </c>
      <c r="D43" s="66">
        <v>1306</v>
      </c>
      <c r="K43">
        <v>87</v>
      </c>
      <c r="N43">
        <v>885.04</v>
      </c>
      <c r="R43">
        <v>1</v>
      </c>
    </row>
    <row r="44" spans="1:21">
      <c r="A44" t="s">
        <v>746</v>
      </c>
      <c r="B44">
        <v>6539</v>
      </c>
      <c r="C44">
        <v>114650</v>
      </c>
      <c r="D44" s="66">
        <v>1289</v>
      </c>
      <c r="E44" s="66">
        <v>201</v>
      </c>
      <c r="F44" s="65">
        <v>0.1906</v>
      </c>
      <c r="I44">
        <v>673</v>
      </c>
      <c r="J44">
        <v>3.36</v>
      </c>
      <c r="K44">
        <v>82</v>
      </c>
      <c r="L44">
        <v>61</v>
      </c>
      <c r="M44" s="65">
        <v>0.7439</v>
      </c>
      <c r="N44">
        <v>1052.16</v>
      </c>
      <c r="O44">
        <v>1</v>
      </c>
      <c r="P44">
        <v>1</v>
      </c>
      <c r="Q44" s="65">
        <v>1</v>
      </c>
      <c r="R44">
        <v>1</v>
      </c>
      <c r="S44">
        <v>1</v>
      </c>
      <c r="T44" s="65">
        <v>1</v>
      </c>
      <c r="U44">
        <v>1</v>
      </c>
    </row>
    <row r="45" spans="1:21">
      <c r="A45" t="s">
        <v>482</v>
      </c>
      <c r="B45">
        <v>97642</v>
      </c>
      <c r="C45">
        <v>256756</v>
      </c>
      <c r="D45" s="66">
        <v>1280</v>
      </c>
      <c r="E45" s="66">
        <v>73</v>
      </c>
      <c r="F45" s="65">
        <v>0.0686</v>
      </c>
      <c r="I45">
        <v>272</v>
      </c>
      <c r="J45">
        <v>3.75</v>
      </c>
      <c r="K45">
        <v>50</v>
      </c>
      <c r="L45">
        <v>10</v>
      </c>
      <c r="M45" s="65">
        <v>0.2</v>
      </c>
      <c r="N45">
        <v>1058.07</v>
      </c>
      <c r="O45">
        <v>1</v>
      </c>
      <c r="P45">
        <v>1</v>
      </c>
      <c r="Q45" s="65">
        <v>1</v>
      </c>
      <c r="R45">
        <v>1</v>
      </c>
      <c r="S45">
        <v>1</v>
      </c>
      <c r="T45" s="65">
        <v>1</v>
      </c>
      <c r="U45">
        <v>1</v>
      </c>
    </row>
    <row r="46" spans="1:21">
      <c r="A46" t="s">
        <v>308</v>
      </c>
      <c r="B46">
        <v>72023</v>
      </c>
      <c r="C46">
        <v>214944</v>
      </c>
      <c r="D46" s="66">
        <v>1277</v>
      </c>
      <c r="E46" s="66">
        <v>87</v>
      </c>
      <c r="F46" s="65">
        <v>0.0911</v>
      </c>
      <c r="I46">
        <v>405</v>
      </c>
      <c r="J46">
        <v>4.64</v>
      </c>
      <c r="K46">
        <v>86</v>
      </c>
      <c r="L46">
        <v>37</v>
      </c>
      <c r="M46" s="65">
        <v>0.4302</v>
      </c>
      <c r="N46">
        <v>957.4</v>
      </c>
      <c r="O46">
        <v>1</v>
      </c>
      <c r="P46">
        <v>1</v>
      </c>
      <c r="Q46" s="65">
        <v>1</v>
      </c>
      <c r="R46">
        <v>1</v>
      </c>
      <c r="S46">
        <v>1</v>
      </c>
      <c r="T46" s="65">
        <v>1</v>
      </c>
      <c r="U46">
        <v>4</v>
      </c>
    </row>
    <row r="47" spans="1:21">
      <c r="A47" t="s">
        <v>528</v>
      </c>
      <c r="B47">
        <v>93272</v>
      </c>
      <c r="C47">
        <v>250740</v>
      </c>
      <c r="D47" s="66">
        <v>1272</v>
      </c>
      <c r="E47" s="66">
        <v>195</v>
      </c>
      <c r="F47" s="65">
        <v>0.197</v>
      </c>
      <c r="I47">
        <v>468</v>
      </c>
      <c r="J47">
        <v>2.41</v>
      </c>
      <c r="K47">
        <v>29</v>
      </c>
      <c r="L47">
        <v>14</v>
      </c>
      <c r="M47" s="65">
        <v>0.4828</v>
      </c>
      <c r="N47">
        <v>988.28</v>
      </c>
      <c r="O47">
        <v>1</v>
      </c>
      <c r="P47">
        <v>1</v>
      </c>
      <c r="Q47" s="65">
        <v>1</v>
      </c>
      <c r="R47">
        <v>1</v>
      </c>
      <c r="S47">
        <v>1</v>
      </c>
      <c r="T47" s="65">
        <v>1</v>
      </c>
      <c r="U47">
        <v>4</v>
      </c>
    </row>
    <row r="48" spans="1:21">
      <c r="A48" t="s">
        <v>236</v>
      </c>
      <c r="B48">
        <v>7727</v>
      </c>
      <c r="C48">
        <v>114582</v>
      </c>
      <c r="D48" s="66">
        <v>1257</v>
      </c>
      <c r="E48" s="66">
        <v>27</v>
      </c>
      <c r="F48" s="65">
        <v>0.024</v>
      </c>
      <c r="I48">
        <v>118</v>
      </c>
      <c r="J48">
        <v>4.44</v>
      </c>
      <c r="K48">
        <v>69</v>
      </c>
      <c r="L48">
        <v>9</v>
      </c>
      <c r="M48" s="65">
        <v>0.1304</v>
      </c>
      <c r="N48">
        <v>1106.05</v>
      </c>
      <c r="O48">
        <v>1</v>
      </c>
      <c r="R48">
        <v>1</v>
      </c>
    </row>
    <row r="49" spans="1:21">
      <c r="A49" t="s">
        <v>385</v>
      </c>
      <c r="B49">
        <v>25565</v>
      </c>
      <c r="C49">
        <v>140812</v>
      </c>
      <c r="D49" s="66">
        <v>1229</v>
      </c>
      <c r="E49" s="66">
        <v>20</v>
      </c>
      <c r="F49" s="65">
        <v>0.0204</v>
      </c>
      <c r="I49">
        <v>140</v>
      </c>
      <c r="J49">
        <v>6.84</v>
      </c>
      <c r="K49">
        <v>92</v>
      </c>
      <c r="L49">
        <v>11</v>
      </c>
      <c r="M49" s="65">
        <v>0.1196</v>
      </c>
      <c r="N49">
        <v>1003.48</v>
      </c>
      <c r="O49">
        <v>1</v>
      </c>
      <c r="P49">
        <v>1</v>
      </c>
      <c r="Q49" s="65">
        <v>1</v>
      </c>
      <c r="R49">
        <v>1</v>
      </c>
      <c r="S49">
        <v>1</v>
      </c>
      <c r="T49" s="65">
        <v>1</v>
      </c>
      <c r="U49">
        <v>1</v>
      </c>
    </row>
    <row r="50" spans="1:21">
      <c r="A50" t="s">
        <v>356</v>
      </c>
      <c r="B50">
        <v>96990</v>
      </c>
      <c r="C50">
        <v>256008</v>
      </c>
      <c r="D50" s="66">
        <v>1226</v>
      </c>
      <c r="K50">
        <v>49</v>
      </c>
      <c r="N50">
        <v>665.24</v>
      </c>
      <c r="R50">
        <v>1</v>
      </c>
    </row>
    <row r="51" spans="1:21">
      <c r="A51" t="s">
        <v>394</v>
      </c>
      <c r="B51">
        <v>76577</v>
      </c>
      <c r="C51">
        <v>224620</v>
      </c>
      <c r="D51" s="66">
        <v>1212</v>
      </c>
      <c r="K51">
        <v>46</v>
      </c>
      <c r="N51">
        <v>867.2</v>
      </c>
      <c r="O51">
        <v>1</v>
      </c>
      <c r="R51">
        <v>1</v>
      </c>
    </row>
    <row r="52" spans="1:21">
      <c r="A52" t="s">
        <v>546</v>
      </c>
      <c r="B52">
        <v>97761</v>
      </c>
      <c r="C52">
        <v>257029</v>
      </c>
      <c r="D52" s="66">
        <v>1198</v>
      </c>
      <c r="E52" s="66">
        <v>276</v>
      </c>
      <c r="F52" s="65">
        <v>0.3115</v>
      </c>
      <c r="I52">
        <v>522</v>
      </c>
      <c r="J52">
        <v>1.89</v>
      </c>
      <c r="K52">
        <v>66</v>
      </c>
      <c r="L52">
        <v>45</v>
      </c>
      <c r="M52" s="65">
        <v>0.6818</v>
      </c>
      <c r="N52">
        <v>887.22</v>
      </c>
      <c r="O52">
        <v>1</v>
      </c>
      <c r="P52">
        <v>1</v>
      </c>
      <c r="Q52" s="65">
        <v>1</v>
      </c>
      <c r="R52">
        <v>1</v>
      </c>
      <c r="S52">
        <v>1</v>
      </c>
      <c r="T52" s="65">
        <v>1</v>
      </c>
      <c r="U52">
        <v>1</v>
      </c>
    </row>
    <row r="53" spans="1:21">
      <c r="A53" t="s">
        <v>254</v>
      </c>
      <c r="B53">
        <v>4177</v>
      </c>
      <c r="C53">
        <v>111484</v>
      </c>
      <c r="D53" s="66">
        <v>1176</v>
      </c>
      <c r="E53" s="66">
        <v>173</v>
      </c>
      <c r="F53" s="65">
        <v>0.1728</v>
      </c>
      <c r="I53">
        <v>547</v>
      </c>
      <c r="J53">
        <v>3.16</v>
      </c>
      <c r="K53">
        <v>45</v>
      </c>
      <c r="L53">
        <v>30</v>
      </c>
      <c r="M53" s="65">
        <v>0.6667</v>
      </c>
      <c r="N53">
        <v>1001.27</v>
      </c>
      <c r="O53">
        <v>1</v>
      </c>
      <c r="P53">
        <v>1</v>
      </c>
      <c r="Q53" s="65">
        <v>1</v>
      </c>
      <c r="R53">
        <v>1</v>
      </c>
      <c r="S53">
        <v>1</v>
      </c>
      <c r="T53" s="65">
        <v>1</v>
      </c>
      <c r="U53">
        <v>1</v>
      </c>
    </row>
    <row r="54" spans="1:21">
      <c r="A54" t="s">
        <v>448</v>
      </c>
      <c r="B54">
        <v>90730</v>
      </c>
      <c r="C54">
        <v>246577</v>
      </c>
      <c r="D54" s="66">
        <v>1166</v>
      </c>
      <c r="E54" s="66">
        <v>1</v>
      </c>
      <c r="F54" s="65">
        <v>0.0015</v>
      </c>
      <c r="I54">
        <v>19</v>
      </c>
      <c r="J54">
        <v>15.64</v>
      </c>
      <c r="K54">
        <v>33</v>
      </c>
      <c r="L54">
        <v>1</v>
      </c>
      <c r="M54" s="65">
        <v>0.0303</v>
      </c>
      <c r="N54">
        <v>811.09</v>
      </c>
      <c r="O54">
        <v>1</v>
      </c>
      <c r="R54">
        <v>1</v>
      </c>
    </row>
    <row r="55" spans="1:21">
      <c r="A55" t="s">
        <v>387</v>
      </c>
      <c r="B55">
        <v>73299</v>
      </c>
      <c r="C55">
        <v>216573</v>
      </c>
      <c r="D55" s="66">
        <v>1159</v>
      </c>
      <c r="E55" s="66">
        <v>193</v>
      </c>
      <c r="F55" s="65">
        <v>0.2572</v>
      </c>
      <c r="I55">
        <v>474</v>
      </c>
      <c r="J55">
        <v>2.46</v>
      </c>
      <c r="K55">
        <v>74</v>
      </c>
      <c r="L55">
        <v>48</v>
      </c>
      <c r="M55" s="65">
        <v>0.6486</v>
      </c>
      <c r="N55">
        <v>750.01</v>
      </c>
      <c r="O55">
        <v>1</v>
      </c>
      <c r="P55">
        <v>1</v>
      </c>
      <c r="Q55" s="65">
        <v>1</v>
      </c>
      <c r="R55">
        <v>1</v>
      </c>
      <c r="S55">
        <v>1</v>
      </c>
      <c r="T55" s="65">
        <v>1</v>
      </c>
      <c r="U55">
        <v>1</v>
      </c>
    </row>
    <row r="56" spans="1:21">
      <c r="A56" t="s">
        <v>571</v>
      </c>
      <c r="B56">
        <v>14829</v>
      </c>
      <c r="C56">
        <v>126378</v>
      </c>
      <c r="D56" s="66">
        <v>1155</v>
      </c>
      <c r="K56">
        <v>46</v>
      </c>
      <c r="N56">
        <v>1061.8</v>
      </c>
      <c r="R56">
        <v>1</v>
      </c>
    </row>
    <row r="57" spans="1:21">
      <c r="A57" t="s">
        <v>420</v>
      </c>
      <c r="B57">
        <v>12257</v>
      </c>
      <c r="C57">
        <v>122287</v>
      </c>
      <c r="D57" s="66">
        <v>1147</v>
      </c>
      <c r="K57">
        <v>60</v>
      </c>
      <c r="N57">
        <v>731.13</v>
      </c>
      <c r="R57">
        <v>1</v>
      </c>
    </row>
    <row r="58" spans="1:21">
      <c r="A58" t="s">
        <v>498</v>
      </c>
      <c r="B58">
        <v>7105</v>
      </c>
      <c r="C58">
        <v>115626</v>
      </c>
      <c r="D58" s="66">
        <v>1145</v>
      </c>
      <c r="E58" s="66">
        <v>145</v>
      </c>
      <c r="F58" s="65">
        <v>0.196</v>
      </c>
      <c r="I58">
        <v>294</v>
      </c>
      <c r="J58">
        <v>2.03</v>
      </c>
      <c r="K58">
        <v>70</v>
      </c>
      <c r="L58">
        <v>33</v>
      </c>
      <c r="M58" s="65">
        <v>0.4714</v>
      </c>
      <c r="N58">
        <v>739.65</v>
      </c>
      <c r="O58">
        <v>1</v>
      </c>
      <c r="R58">
        <v>1</v>
      </c>
    </row>
    <row r="59" spans="1:21">
      <c r="A59" t="s">
        <v>364</v>
      </c>
      <c r="B59">
        <v>73228</v>
      </c>
      <c r="C59">
        <v>216481</v>
      </c>
      <c r="D59" s="66">
        <v>1136</v>
      </c>
      <c r="E59" s="66">
        <v>2</v>
      </c>
      <c r="F59" s="65">
        <v>0.0031</v>
      </c>
      <c r="I59">
        <v>42</v>
      </c>
      <c r="J59">
        <v>19</v>
      </c>
      <c r="K59">
        <v>36</v>
      </c>
      <c r="L59">
        <v>1</v>
      </c>
      <c r="M59" s="65">
        <v>0.0278</v>
      </c>
      <c r="N59">
        <v>718.66</v>
      </c>
      <c r="O59">
        <v>1</v>
      </c>
      <c r="P59">
        <v>1</v>
      </c>
      <c r="Q59" s="65">
        <v>1</v>
      </c>
      <c r="R59">
        <v>1</v>
      </c>
      <c r="S59">
        <v>1</v>
      </c>
      <c r="T59" s="65">
        <v>1</v>
      </c>
      <c r="U59">
        <v>1</v>
      </c>
    </row>
    <row r="60" spans="1:21">
      <c r="A60" t="s">
        <v>333</v>
      </c>
      <c r="B60">
        <v>64514</v>
      </c>
      <c r="C60">
        <v>204949</v>
      </c>
      <c r="D60" s="66">
        <v>1133</v>
      </c>
      <c r="E60" s="66">
        <v>74</v>
      </c>
      <c r="F60" s="65">
        <v>0.0835</v>
      </c>
      <c r="I60">
        <v>609</v>
      </c>
      <c r="J60">
        <v>8.19</v>
      </c>
      <c r="K60">
        <v>65</v>
      </c>
      <c r="L60">
        <v>39</v>
      </c>
      <c r="M60" s="65">
        <v>0.6</v>
      </c>
      <c r="N60">
        <v>889.26</v>
      </c>
      <c r="O60">
        <v>1</v>
      </c>
      <c r="P60">
        <v>1</v>
      </c>
      <c r="Q60" s="65">
        <v>1</v>
      </c>
      <c r="R60">
        <v>1</v>
      </c>
      <c r="S60">
        <v>1</v>
      </c>
      <c r="T60" s="65">
        <v>1</v>
      </c>
      <c r="U60">
        <v>3</v>
      </c>
    </row>
    <row r="61" spans="1:21">
      <c r="A61" t="s">
        <v>478</v>
      </c>
      <c r="B61">
        <v>79080</v>
      </c>
      <c r="C61">
        <v>229402</v>
      </c>
      <c r="D61" s="66">
        <v>1132</v>
      </c>
      <c r="E61" s="66">
        <v>136</v>
      </c>
      <c r="F61" s="65">
        <v>0.1463</v>
      </c>
      <c r="I61">
        <v>533</v>
      </c>
      <c r="J61">
        <v>3.91</v>
      </c>
      <c r="K61">
        <v>70</v>
      </c>
      <c r="L61">
        <v>43</v>
      </c>
      <c r="M61" s="65">
        <v>0.6143</v>
      </c>
      <c r="N61">
        <v>931.09</v>
      </c>
      <c r="O61">
        <v>1</v>
      </c>
      <c r="P61">
        <v>1</v>
      </c>
      <c r="Q61" s="65">
        <v>1</v>
      </c>
      <c r="R61">
        <v>1</v>
      </c>
      <c r="S61">
        <v>1</v>
      </c>
      <c r="T61" s="65">
        <v>1</v>
      </c>
      <c r="U61">
        <v>1</v>
      </c>
    </row>
    <row r="62" spans="1:21">
      <c r="A62" t="s">
        <v>337</v>
      </c>
      <c r="B62">
        <v>62396</v>
      </c>
      <c r="C62">
        <v>256251</v>
      </c>
      <c r="D62" s="66">
        <v>1105</v>
      </c>
      <c r="E62" s="66">
        <v>48</v>
      </c>
      <c r="F62" s="65">
        <v>0.0558</v>
      </c>
      <c r="I62">
        <v>451</v>
      </c>
      <c r="J62">
        <v>9.48</v>
      </c>
      <c r="K62">
        <v>58</v>
      </c>
      <c r="L62">
        <v>21</v>
      </c>
      <c r="M62" s="65">
        <v>0.3621</v>
      </c>
      <c r="N62">
        <v>853.03</v>
      </c>
      <c r="O62">
        <v>1</v>
      </c>
      <c r="R62">
        <v>1</v>
      </c>
    </row>
    <row r="63" spans="1:21">
      <c r="A63" t="s">
        <v>432</v>
      </c>
      <c r="B63">
        <v>89157</v>
      </c>
      <c r="C63">
        <v>244558</v>
      </c>
      <c r="D63" s="66">
        <v>1105</v>
      </c>
      <c r="K63">
        <v>62</v>
      </c>
      <c r="N63">
        <v>557.14</v>
      </c>
      <c r="O63">
        <v>1</v>
      </c>
      <c r="R63">
        <v>1</v>
      </c>
    </row>
    <row r="64" spans="1:21">
      <c r="A64" t="s">
        <v>276</v>
      </c>
      <c r="B64">
        <v>69475</v>
      </c>
      <c r="C64">
        <v>211747</v>
      </c>
      <c r="D64" s="66">
        <v>1092</v>
      </c>
      <c r="K64">
        <v>49</v>
      </c>
      <c r="N64">
        <v>545.64</v>
      </c>
      <c r="R64">
        <v>1</v>
      </c>
    </row>
    <row r="65" spans="1:21">
      <c r="A65" t="s">
        <v>403</v>
      </c>
      <c r="B65">
        <v>80682</v>
      </c>
      <c r="C65">
        <v>231972</v>
      </c>
      <c r="D65" s="66">
        <v>1088</v>
      </c>
      <c r="K65">
        <v>62</v>
      </c>
      <c r="N65">
        <v>718.73</v>
      </c>
      <c r="R65">
        <v>1</v>
      </c>
    </row>
    <row r="66" spans="1:21">
      <c r="A66" t="s">
        <v>501</v>
      </c>
      <c r="B66">
        <v>89768</v>
      </c>
      <c r="C66">
        <v>245285</v>
      </c>
      <c r="D66" s="66">
        <v>1082</v>
      </c>
      <c r="E66" s="66">
        <v>88</v>
      </c>
      <c r="F66" s="65">
        <v>0.1491</v>
      </c>
      <c r="I66">
        <v>194</v>
      </c>
      <c r="J66">
        <v>2.21</v>
      </c>
      <c r="K66">
        <v>42</v>
      </c>
      <c r="L66">
        <v>10</v>
      </c>
      <c r="M66" s="65">
        <v>0.2381</v>
      </c>
      <c r="N66">
        <v>589.4</v>
      </c>
      <c r="O66">
        <v>1</v>
      </c>
      <c r="P66">
        <v>1</v>
      </c>
      <c r="Q66" s="65">
        <v>1</v>
      </c>
      <c r="R66">
        <v>1</v>
      </c>
      <c r="S66">
        <v>1</v>
      </c>
      <c r="T66" s="65">
        <v>1</v>
      </c>
      <c r="U66">
        <v>3</v>
      </c>
    </row>
    <row r="67" spans="1:21">
      <c r="A67" t="s">
        <v>525</v>
      </c>
      <c r="B67">
        <v>18792</v>
      </c>
      <c r="C67">
        <v>129974</v>
      </c>
      <c r="D67" s="66">
        <v>1060</v>
      </c>
      <c r="K67">
        <v>30</v>
      </c>
      <c r="N67">
        <v>602.33</v>
      </c>
      <c r="R67">
        <v>1</v>
      </c>
    </row>
    <row r="68" spans="1:21">
      <c r="A68" t="s">
        <v>205</v>
      </c>
      <c r="B68">
        <v>7536</v>
      </c>
      <c r="C68">
        <v>116176</v>
      </c>
      <c r="D68" s="66">
        <v>1055</v>
      </c>
      <c r="K68">
        <v>39</v>
      </c>
      <c r="N68">
        <v>844.62</v>
      </c>
      <c r="R68">
        <v>1</v>
      </c>
    </row>
    <row r="69" spans="1:21">
      <c r="A69" t="s">
        <v>696</v>
      </c>
      <c r="B69">
        <v>6630</v>
      </c>
      <c r="C69">
        <v>114955</v>
      </c>
      <c r="D69" s="66">
        <v>1045</v>
      </c>
      <c r="E69" s="66">
        <v>39</v>
      </c>
      <c r="F69" s="65">
        <v>0.0734</v>
      </c>
      <c r="I69">
        <v>176</v>
      </c>
      <c r="J69">
        <v>4.53</v>
      </c>
      <c r="K69">
        <v>100</v>
      </c>
      <c r="L69">
        <v>24</v>
      </c>
      <c r="M69" s="65">
        <v>0.24</v>
      </c>
      <c r="N69">
        <v>530.6</v>
      </c>
      <c r="O69">
        <v>1</v>
      </c>
      <c r="P69">
        <v>1</v>
      </c>
      <c r="Q69" s="65">
        <v>1</v>
      </c>
      <c r="R69">
        <v>1</v>
      </c>
      <c r="S69">
        <v>1</v>
      </c>
      <c r="T69" s="65">
        <v>1</v>
      </c>
      <c r="U69">
        <v>2</v>
      </c>
    </row>
    <row r="70" spans="1:21">
      <c r="A70" t="s">
        <v>371</v>
      </c>
      <c r="B70">
        <v>20558</v>
      </c>
      <c r="C70">
        <v>134990</v>
      </c>
      <c r="D70" s="66">
        <v>1042</v>
      </c>
      <c r="K70">
        <v>53</v>
      </c>
      <c r="N70">
        <v>915.83</v>
      </c>
      <c r="R70">
        <v>1</v>
      </c>
    </row>
    <row r="71" spans="1:21">
      <c r="A71" t="s">
        <v>458</v>
      </c>
      <c r="B71">
        <v>71386</v>
      </c>
      <c r="C71">
        <v>214144</v>
      </c>
      <c r="D71" s="66">
        <v>1041</v>
      </c>
      <c r="E71" s="66">
        <v>81</v>
      </c>
      <c r="F71" s="65">
        <v>0.1072</v>
      </c>
      <c r="I71">
        <v>415</v>
      </c>
      <c r="J71">
        <v>5.14</v>
      </c>
      <c r="K71">
        <v>62</v>
      </c>
      <c r="L71">
        <v>33</v>
      </c>
      <c r="M71" s="65">
        <v>0.5323</v>
      </c>
      <c r="N71">
        <v>753.32</v>
      </c>
      <c r="O71">
        <v>1</v>
      </c>
      <c r="P71">
        <v>1</v>
      </c>
      <c r="Q71" s="65">
        <v>1</v>
      </c>
      <c r="R71">
        <v>1</v>
      </c>
      <c r="S71">
        <v>1</v>
      </c>
      <c r="T71" s="65">
        <v>1</v>
      </c>
      <c r="U71">
        <v>3</v>
      </c>
    </row>
    <row r="72" spans="1:21">
      <c r="A72" t="s">
        <v>359</v>
      </c>
      <c r="B72">
        <v>90791</v>
      </c>
      <c r="C72">
        <v>246641</v>
      </c>
      <c r="D72" s="66">
        <v>1023</v>
      </c>
      <c r="K72">
        <v>62</v>
      </c>
      <c r="N72">
        <v>495.38</v>
      </c>
      <c r="R72">
        <v>1</v>
      </c>
    </row>
    <row r="73" spans="1:21">
      <c r="A73" t="s">
        <v>505</v>
      </c>
      <c r="B73">
        <v>92510</v>
      </c>
      <c r="C73">
        <v>249752</v>
      </c>
      <c r="D73" s="66">
        <v>1021</v>
      </c>
      <c r="K73">
        <v>41</v>
      </c>
      <c r="N73">
        <v>633.97</v>
      </c>
      <c r="R73">
        <v>1</v>
      </c>
    </row>
    <row r="74" spans="1:21">
      <c r="A74" t="s">
        <v>693</v>
      </c>
      <c r="B74">
        <v>97534</v>
      </c>
      <c r="C74">
        <v>257065</v>
      </c>
      <c r="D74" s="66">
        <v>1020</v>
      </c>
      <c r="K74">
        <v>24</v>
      </c>
      <c r="N74">
        <v>894.54</v>
      </c>
      <c r="R74">
        <v>1</v>
      </c>
    </row>
    <row r="75" spans="1:21">
      <c r="A75" t="s">
        <v>463</v>
      </c>
      <c r="B75">
        <v>12497</v>
      </c>
      <c r="C75">
        <v>122827</v>
      </c>
      <c r="D75" s="66">
        <v>1016</v>
      </c>
      <c r="K75">
        <v>45</v>
      </c>
      <c r="N75">
        <v>602.2</v>
      </c>
      <c r="O75">
        <v>1</v>
      </c>
      <c r="R75">
        <v>1</v>
      </c>
    </row>
    <row r="76" spans="1:21">
      <c r="A76" t="s">
        <v>143</v>
      </c>
      <c r="B76">
        <v>99168</v>
      </c>
      <c r="C76">
        <v>258902</v>
      </c>
      <c r="D76" s="66">
        <v>1001</v>
      </c>
      <c r="E76" s="66">
        <v>4</v>
      </c>
      <c r="F76" s="65">
        <v>0.0069</v>
      </c>
      <c r="I76">
        <v>27</v>
      </c>
      <c r="J76">
        <v>6.69</v>
      </c>
      <c r="K76">
        <v>66</v>
      </c>
      <c r="L76">
        <v>3</v>
      </c>
      <c r="M76" s="65">
        <v>0.0455</v>
      </c>
      <c r="N76">
        <v>596.5</v>
      </c>
      <c r="O76">
        <v>1</v>
      </c>
      <c r="P76">
        <v>1</v>
      </c>
      <c r="Q76" s="65">
        <v>1</v>
      </c>
      <c r="R76">
        <v>1</v>
      </c>
      <c r="S76">
        <v>1</v>
      </c>
      <c r="T76" s="65">
        <v>1</v>
      </c>
      <c r="U76">
        <v>2</v>
      </c>
    </row>
    <row r="77" spans="1:21">
      <c r="A77" t="s">
        <v>617</v>
      </c>
      <c r="B77">
        <v>98108</v>
      </c>
      <c r="C77">
        <v>257357</v>
      </c>
      <c r="D77" s="66">
        <v>978</v>
      </c>
      <c r="K77">
        <v>82</v>
      </c>
      <c r="N77">
        <v>583.04</v>
      </c>
      <c r="R77">
        <v>1</v>
      </c>
    </row>
    <row r="78" spans="1:21">
      <c r="A78" t="s">
        <v>717</v>
      </c>
      <c r="B78">
        <v>96735</v>
      </c>
      <c r="C78">
        <v>255500</v>
      </c>
      <c r="D78" s="66">
        <v>962</v>
      </c>
      <c r="E78" s="66">
        <v>21</v>
      </c>
      <c r="F78" s="65">
        <v>0.0446</v>
      </c>
      <c r="I78">
        <v>132</v>
      </c>
      <c r="J78">
        <v>6.42</v>
      </c>
      <c r="K78">
        <v>45</v>
      </c>
      <c r="L78">
        <v>8</v>
      </c>
      <c r="M78" s="65">
        <v>0.1778</v>
      </c>
      <c r="N78">
        <v>460.97</v>
      </c>
      <c r="O78">
        <v>1</v>
      </c>
      <c r="R78">
        <v>1</v>
      </c>
    </row>
    <row r="79" spans="1:21">
      <c r="A79" t="s">
        <v>353</v>
      </c>
      <c r="B79">
        <v>72439</v>
      </c>
      <c r="C79">
        <v>215517</v>
      </c>
      <c r="D79" s="66">
        <v>958</v>
      </c>
      <c r="E79" s="66">
        <v>136</v>
      </c>
      <c r="F79" s="65">
        <v>0.2182</v>
      </c>
      <c r="I79">
        <v>317</v>
      </c>
      <c r="J79">
        <v>2.33</v>
      </c>
      <c r="K79">
        <v>44</v>
      </c>
      <c r="L79">
        <v>18</v>
      </c>
      <c r="M79" s="65">
        <v>0.4091</v>
      </c>
      <c r="N79">
        <v>622.76</v>
      </c>
      <c r="O79">
        <v>1</v>
      </c>
      <c r="P79">
        <v>1</v>
      </c>
      <c r="Q79" s="65">
        <v>1</v>
      </c>
      <c r="R79">
        <v>1</v>
      </c>
      <c r="S79">
        <v>1</v>
      </c>
      <c r="T79" s="65">
        <v>1</v>
      </c>
      <c r="U79">
        <v>1</v>
      </c>
    </row>
    <row r="80" spans="1:21">
      <c r="A80" t="s">
        <v>488</v>
      </c>
      <c r="B80">
        <v>17590</v>
      </c>
      <c r="C80">
        <v>129733</v>
      </c>
      <c r="D80" s="66">
        <v>948</v>
      </c>
      <c r="E80" s="66">
        <v>14</v>
      </c>
      <c r="F80" s="65">
        <v>0.0206</v>
      </c>
      <c r="I80">
        <v>138</v>
      </c>
      <c r="J80">
        <v>9.82</v>
      </c>
      <c r="K80">
        <v>38</v>
      </c>
      <c r="L80">
        <v>5</v>
      </c>
      <c r="M80" s="65">
        <v>0.1316</v>
      </c>
      <c r="N80">
        <v>684.93</v>
      </c>
      <c r="O80">
        <v>1</v>
      </c>
      <c r="P80">
        <v>1</v>
      </c>
      <c r="Q80" s="65">
        <v>1</v>
      </c>
      <c r="R80">
        <v>1</v>
      </c>
      <c r="S80">
        <v>1</v>
      </c>
      <c r="T80" s="65">
        <v>1</v>
      </c>
      <c r="U80">
        <v>1</v>
      </c>
    </row>
    <row r="81" spans="1:21">
      <c r="A81" t="s">
        <v>209</v>
      </c>
      <c r="B81">
        <v>73909</v>
      </c>
      <c r="C81">
        <v>217354</v>
      </c>
      <c r="D81" s="66">
        <v>943</v>
      </c>
      <c r="K81">
        <v>24</v>
      </c>
      <c r="N81">
        <v>662.79</v>
      </c>
      <c r="O81">
        <v>1</v>
      </c>
      <c r="R81">
        <v>1</v>
      </c>
    </row>
    <row r="82" spans="1:21">
      <c r="A82" t="s">
        <v>55</v>
      </c>
      <c r="B82">
        <v>71862</v>
      </c>
      <c r="C82">
        <v>214730</v>
      </c>
      <c r="D82" s="66">
        <v>937</v>
      </c>
      <c r="E82" s="66">
        <v>92</v>
      </c>
      <c r="F82" s="65">
        <v>0.1288</v>
      </c>
      <c r="I82">
        <v>368</v>
      </c>
      <c r="J82">
        <v>4</v>
      </c>
      <c r="K82">
        <v>55</v>
      </c>
      <c r="L82">
        <v>27</v>
      </c>
      <c r="M82" s="65">
        <v>0.4909</v>
      </c>
      <c r="N82">
        <v>714.77</v>
      </c>
      <c r="O82">
        <v>1</v>
      </c>
      <c r="R82">
        <v>1</v>
      </c>
    </row>
    <row r="83" spans="1:21">
      <c r="A83" t="s">
        <v>557</v>
      </c>
      <c r="B83">
        <v>20111</v>
      </c>
      <c r="C83">
        <v>134205</v>
      </c>
      <c r="D83" s="66">
        <v>936</v>
      </c>
      <c r="E83" s="66">
        <v>148</v>
      </c>
      <c r="F83" s="65">
        <v>0.2804</v>
      </c>
      <c r="I83">
        <v>311</v>
      </c>
      <c r="J83">
        <v>2.09</v>
      </c>
      <c r="K83">
        <v>41</v>
      </c>
      <c r="L83">
        <v>23</v>
      </c>
      <c r="M83" s="65">
        <v>0.561</v>
      </c>
      <c r="N83">
        <v>529.52</v>
      </c>
      <c r="O83">
        <v>1</v>
      </c>
      <c r="P83">
        <v>1</v>
      </c>
      <c r="Q83" s="65">
        <v>1</v>
      </c>
      <c r="R83">
        <v>1</v>
      </c>
      <c r="S83">
        <v>1</v>
      </c>
      <c r="T83" s="65">
        <v>1</v>
      </c>
      <c r="U83">
        <v>2</v>
      </c>
    </row>
    <row r="84" spans="1:21">
      <c r="A84" t="s">
        <v>494</v>
      </c>
      <c r="B84">
        <v>4468</v>
      </c>
      <c r="C84">
        <v>112022</v>
      </c>
      <c r="D84" s="66">
        <v>932</v>
      </c>
      <c r="K84">
        <v>26</v>
      </c>
      <c r="N84">
        <v>639.01</v>
      </c>
      <c r="R84">
        <v>1</v>
      </c>
    </row>
    <row r="85" spans="1:21">
      <c r="A85" t="s">
        <v>83</v>
      </c>
      <c r="B85">
        <v>9049</v>
      </c>
      <c r="C85">
        <v>118984</v>
      </c>
      <c r="D85" s="66">
        <v>919</v>
      </c>
      <c r="K85">
        <v>40</v>
      </c>
      <c r="N85">
        <v>331.98</v>
      </c>
      <c r="R85">
        <v>1</v>
      </c>
    </row>
    <row r="86" spans="1:21">
      <c r="A86" t="s">
        <v>426</v>
      </c>
      <c r="B86">
        <v>18084</v>
      </c>
      <c r="C86">
        <v>130552</v>
      </c>
      <c r="D86" s="66">
        <v>917</v>
      </c>
      <c r="E86" s="66">
        <v>104</v>
      </c>
      <c r="F86" s="65">
        <v>0.1528</v>
      </c>
      <c r="I86">
        <v>337</v>
      </c>
      <c r="J86">
        <v>3.23</v>
      </c>
      <c r="K86">
        <v>63</v>
      </c>
      <c r="L86">
        <v>34</v>
      </c>
      <c r="M86" s="65">
        <v>0.5397</v>
      </c>
      <c r="N86">
        <v>682.9</v>
      </c>
      <c r="O86">
        <v>1</v>
      </c>
      <c r="P86">
        <v>1</v>
      </c>
      <c r="Q86" s="65">
        <v>1</v>
      </c>
      <c r="R86">
        <v>1</v>
      </c>
      <c r="S86">
        <v>1</v>
      </c>
      <c r="T86" s="65">
        <v>1</v>
      </c>
      <c r="U86">
        <v>1</v>
      </c>
    </row>
    <row r="87" spans="1:21">
      <c r="A87" t="s">
        <v>591</v>
      </c>
      <c r="B87">
        <v>16107</v>
      </c>
      <c r="C87">
        <v>119754</v>
      </c>
      <c r="D87" s="66">
        <v>915</v>
      </c>
      <c r="E87" s="66">
        <v>57</v>
      </c>
      <c r="F87" s="65">
        <v>0.0897</v>
      </c>
      <c r="I87">
        <v>545</v>
      </c>
      <c r="J87">
        <v>9.56</v>
      </c>
      <c r="K87">
        <v>16</v>
      </c>
      <c r="L87">
        <v>9</v>
      </c>
      <c r="M87" s="65">
        <v>0.5625</v>
      </c>
      <c r="N87">
        <v>635.57</v>
      </c>
      <c r="O87">
        <v>1</v>
      </c>
      <c r="P87">
        <v>1</v>
      </c>
      <c r="Q87" s="65">
        <v>1</v>
      </c>
      <c r="R87">
        <v>1</v>
      </c>
      <c r="S87">
        <v>1</v>
      </c>
      <c r="T87" s="65">
        <v>1</v>
      </c>
      <c r="U87">
        <v>1</v>
      </c>
    </row>
    <row r="88" spans="1:21">
      <c r="A88" t="s">
        <v>553</v>
      </c>
      <c r="B88">
        <v>82278</v>
      </c>
      <c r="C88">
        <v>235125</v>
      </c>
      <c r="D88" s="66">
        <v>908</v>
      </c>
      <c r="K88">
        <v>24</v>
      </c>
      <c r="N88">
        <v>666.33</v>
      </c>
      <c r="R88">
        <v>1</v>
      </c>
    </row>
    <row r="89" spans="1:21">
      <c r="A89" t="s">
        <v>401</v>
      </c>
      <c r="B89">
        <v>97548</v>
      </c>
      <c r="C89">
        <v>256623</v>
      </c>
      <c r="D89" s="66">
        <v>908</v>
      </c>
      <c r="K89">
        <v>37</v>
      </c>
      <c r="N89">
        <v>712.26</v>
      </c>
      <c r="R89">
        <v>1</v>
      </c>
    </row>
    <row r="90" spans="1:21">
      <c r="A90" t="s">
        <v>569</v>
      </c>
      <c r="B90">
        <v>11094</v>
      </c>
      <c r="C90">
        <v>121104</v>
      </c>
      <c r="D90" s="66">
        <v>906</v>
      </c>
      <c r="K90">
        <v>61</v>
      </c>
      <c r="N90">
        <v>572.51</v>
      </c>
      <c r="R90">
        <v>1</v>
      </c>
    </row>
    <row r="91" spans="1:21">
      <c r="A91" t="s">
        <v>145</v>
      </c>
      <c r="B91">
        <v>99207</v>
      </c>
      <c r="C91">
        <v>258980</v>
      </c>
      <c r="D91" s="66">
        <v>901</v>
      </c>
      <c r="K91">
        <v>90</v>
      </c>
      <c r="N91">
        <v>513.81</v>
      </c>
      <c r="R91">
        <v>1</v>
      </c>
    </row>
    <row r="92" spans="1:21">
      <c r="A92" t="s">
        <v>127</v>
      </c>
      <c r="B92">
        <v>99110</v>
      </c>
      <c r="C92">
        <v>259364</v>
      </c>
      <c r="D92" s="66">
        <v>899</v>
      </c>
      <c r="E92" s="66">
        <v>36</v>
      </c>
      <c r="F92" s="65">
        <v>0.0571</v>
      </c>
      <c r="I92">
        <v>70</v>
      </c>
      <c r="J92">
        <v>1.97</v>
      </c>
      <c r="K92">
        <v>55</v>
      </c>
      <c r="L92">
        <v>7</v>
      </c>
      <c r="M92" s="65">
        <v>0.1273</v>
      </c>
      <c r="N92">
        <v>625.69</v>
      </c>
      <c r="O92">
        <v>1</v>
      </c>
      <c r="P92">
        <v>1</v>
      </c>
      <c r="Q92" s="65">
        <v>1</v>
      </c>
      <c r="R92">
        <v>1</v>
      </c>
      <c r="S92">
        <v>1</v>
      </c>
      <c r="T92" s="65">
        <v>1</v>
      </c>
      <c r="U92">
        <v>1</v>
      </c>
    </row>
    <row r="93" spans="1:21">
      <c r="A93" t="s">
        <v>623</v>
      </c>
      <c r="B93">
        <v>34497</v>
      </c>
      <c r="C93">
        <v>140749</v>
      </c>
      <c r="D93" s="66">
        <v>898</v>
      </c>
      <c r="K93">
        <v>27</v>
      </c>
      <c r="N93">
        <v>680.41</v>
      </c>
      <c r="R93">
        <v>1</v>
      </c>
    </row>
    <row r="94" spans="1:21">
      <c r="A94" t="s">
        <v>606</v>
      </c>
      <c r="B94">
        <v>94812</v>
      </c>
      <c r="C94">
        <v>252683</v>
      </c>
      <c r="D94" s="66">
        <v>889</v>
      </c>
      <c r="K94">
        <v>24</v>
      </c>
      <c r="N94">
        <v>545.71</v>
      </c>
      <c r="R94">
        <v>1</v>
      </c>
    </row>
    <row r="95" spans="1:21">
      <c r="A95" t="s">
        <v>720</v>
      </c>
      <c r="B95">
        <v>97535</v>
      </c>
      <c r="C95">
        <v>257054</v>
      </c>
      <c r="D95" s="66">
        <v>863</v>
      </c>
      <c r="K95">
        <v>16</v>
      </c>
      <c r="N95">
        <v>654.05</v>
      </c>
      <c r="R95">
        <v>1</v>
      </c>
    </row>
    <row r="96" spans="1:21">
      <c r="A96" t="s">
        <v>759</v>
      </c>
      <c r="B96">
        <v>96611</v>
      </c>
      <c r="C96">
        <v>255809</v>
      </c>
      <c r="D96" s="66">
        <v>856</v>
      </c>
      <c r="K96">
        <v>33</v>
      </c>
      <c r="N96">
        <v>611.67</v>
      </c>
      <c r="R96">
        <v>1</v>
      </c>
    </row>
    <row r="97" spans="1:21">
      <c r="A97" t="s">
        <v>392</v>
      </c>
      <c r="B97">
        <v>92154</v>
      </c>
      <c r="C97">
        <v>249237</v>
      </c>
      <c r="D97" s="66">
        <v>849</v>
      </c>
      <c r="E97" s="66">
        <v>7</v>
      </c>
      <c r="F97" s="65">
        <v>0.0159</v>
      </c>
      <c r="I97">
        <v>42</v>
      </c>
      <c r="J97">
        <v>5.76</v>
      </c>
      <c r="K97">
        <v>52</v>
      </c>
      <c r="L97">
        <v>3</v>
      </c>
      <c r="M97" s="65">
        <v>0.0577</v>
      </c>
      <c r="N97">
        <v>457.02</v>
      </c>
      <c r="O97">
        <v>1</v>
      </c>
      <c r="R97">
        <v>1</v>
      </c>
    </row>
    <row r="98" spans="1:21">
      <c r="A98" t="s">
        <v>576</v>
      </c>
      <c r="B98">
        <v>83627</v>
      </c>
      <c r="C98">
        <v>237322</v>
      </c>
      <c r="D98" s="66">
        <v>837</v>
      </c>
      <c r="K98">
        <v>100</v>
      </c>
      <c r="N98">
        <v>494.09</v>
      </c>
      <c r="R98">
        <v>1</v>
      </c>
    </row>
    <row r="99" spans="1:21">
      <c r="A99" t="s">
        <v>912</v>
      </c>
      <c r="B99">
        <v>95794</v>
      </c>
      <c r="C99">
        <v>254360</v>
      </c>
      <c r="D99" s="66">
        <v>823</v>
      </c>
      <c r="K99">
        <v>49</v>
      </c>
      <c r="N99">
        <v>384.62</v>
      </c>
      <c r="R99">
        <v>1</v>
      </c>
    </row>
    <row r="100" spans="1:21">
      <c r="A100" t="s">
        <v>484</v>
      </c>
      <c r="B100">
        <v>73231</v>
      </c>
      <c r="C100">
        <v>216484</v>
      </c>
      <c r="D100" s="66">
        <v>823</v>
      </c>
      <c r="K100">
        <v>44</v>
      </c>
      <c r="N100">
        <v>526.75</v>
      </c>
      <c r="O100">
        <v>1</v>
      </c>
      <c r="R100">
        <v>1</v>
      </c>
    </row>
    <row r="101" spans="1:21">
      <c r="A101" t="s">
        <v>842</v>
      </c>
      <c r="B101">
        <v>87581</v>
      </c>
      <c r="C101">
        <v>242635</v>
      </c>
      <c r="D101" s="66">
        <v>819</v>
      </c>
      <c r="K101">
        <v>22</v>
      </c>
      <c r="N101">
        <v>472.83</v>
      </c>
      <c r="R101">
        <v>1</v>
      </c>
    </row>
    <row r="102" spans="1:21">
      <c r="A102" t="s">
        <v>690</v>
      </c>
      <c r="B102">
        <v>65271</v>
      </c>
      <c r="C102">
        <v>206198</v>
      </c>
      <c r="D102" s="66">
        <v>818</v>
      </c>
      <c r="K102">
        <v>30</v>
      </c>
      <c r="N102">
        <v>548.3</v>
      </c>
      <c r="R102">
        <v>1</v>
      </c>
    </row>
    <row r="103" spans="1:21">
      <c r="A103" t="s">
        <v>822</v>
      </c>
      <c r="B103">
        <v>98474</v>
      </c>
      <c r="C103">
        <v>257944</v>
      </c>
      <c r="D103" s="66">
        <v>796</v>
      </c>
      <c r="K103">
        <v>19</v>
      </c>
      <c r="N103">
        <v>447.03</v>
      </c>
      <c r="R103">
        <v>1</v>
      </c>
    </row>
    <row r="104" spans="1:21">
      <c r="A104" t="s">
        <v>614</v>
      </c>
      <c r="B104">
        <v>6735</v>
      </c>
      <c r="C104">
        <v>114978</v>
      </c>
      <c r="D104" s="66">
        <v>791</v>
      </c>
      <c r="E104" s="66">
        <v>49</v>
      </c>
      <c r="F104" s="65">
        <v>0.0918</v>
      </c>
      <c r="I104">
        <v>358</v>
      </c>
      <c r="J104">
        <v>7.27</v>
      </c>
      <c r="K104">
        <v>31</v>
      </c>
      <c r="L104">
        <v>18</v>
      </c>
      <c r="M104" s="65">
        <v>0.5806</v>
      </c>
      <c r="N104">
        <v>535.92</v>
      </c>
      <c r="O104">
        <v>1</v>
      </c>
      <c r="P104">
        <v>1</v>
      </c>
      <c r="Q104" s="65">
        <v>1</v>
      </c>
      <c r="R104">
        <v>1</v>
      </c>
      <c r="S104">
        <v>1</v>
      </c>
      <c r="T104" s="65">
        <v>1</v>
      </c>
      <c r="U104">
        <v>1</v>
      </c>
    </row>
    <row r="105" spans="1:21">
      <c r="A105" t="s">
        <v>631</v>
      </c>
      <c r="B105">
        <v>85923</v>
      </c>
      <c r="C105">
        <v>240411</v>
      </c>
      <c r="D105" s="66">
        <v>785</v>
      </c>
      <c r="K105">
        <v>45</v>
      </c>
      <c r="N105">
        <v>454.26</v>
      </c>
      <c r="O105">
        <v>1</v>
      </c>
      <c r="R105">
        <v>1</v>
      </c>
    </row>
    <row r="106" spans="1:21">
      <c r="A106" t="s">
        <v>665</v>
      </c>
      <c r="B106">
        <v>28270</v>
      </c>
      <c r="C106">
        <v>261347</v>
      </c>
      <c r="D106" s="66">
        <v>783</v>
      </c>
      <c r="E106" s="66">
        <v>40</v>
      </c>
      <c r="F106" s="65">
        <v>0.0971</v>
      </c>
      <c r="I106">
        <v>248</v>
      </c>
      <c r="J106">
        <v>6.23</v>
      </c>
      <c r="K106">
        <v>39</v>
      </c>
      <c r="L106">
        <v>15</v>
      </c>
      <c r="M106" s="65">
        <v>0.3846</v>
      </c>
      <c r="N106">
        <v>409.58</v>
      </c>
      <c r="O106">
        <v>1</v>
      </c>
      <c r="P106">
        <v>1</v>
      </c>
      <c r="Q106" s="65">
        <v>1</v>
      </c>
      <c r="R106">
        <v>1</v>
      </c>
      <c r="S106">
        <v>1</v>
      </c>
      <c r="T106" s="65">
        <v>1</v>
      </c>
      <c r="U106">
        <v>1</v>
      </c>
    </row>
    <row r="107" spans="1:21">
      <c r="A107" t="s">
        <v>435</v>
      </c>
      <c r="B107">
        <v>97218</v>
      </c>
      <c r="C107">
        <v>256223</v>
      </c>
      <c r="D107" s="66">
        <v>779</v>
      </c>
      <c r="E107" s="66">
        <v>6</v>
      </c>
      <c r="F107" s="65">
        <v>0.0112</v>
      </c>
      <c r="I107">
        <v>47</v>
      </c>
      <c r="J107">
        <v>8.34</v>
      </c>
      <c r="K107">
        <v>30</v>
      </c>
      <c r="L107">
        <v>2</v>
      </c>
      <c r="M107" s="65">
        <v>0.0667</v>
      </c>
      <c r="N107">
        <v>500.58</v>
      </c>
      <c r="O107">
        <v>1</v>
      </c>
      <c r="R107">
        <v>1</v>
      </c>
    </row>
    <row r="108" spans="1:21">
      <c r="A108" t="s">
        <v>131</v>
      </c>
      <c r="B108">
        <v>99130</v>
      </c>
      <c r="C108">
        <v>259091</v>
      </c>
      <c r="D108" s="66">
        <v>765</v>
      </c>
      <c r="K108">
        <v>28</v>
      </c>
      <c r="N108">
        <v>626.37</v>
      </c>
      <c r="R108">
        <v>1</v>
      </c>
    </row>
    <row r="109" spans="1:21">
      <c r="A109" t="s">
        <v>466</v>
      </c>
      <c r="B109">
        <v>26900</v>
      </c>
      <c r="C109">
        <v>142317</v>
      </c>
      <c r="D109" s="66">
        <v>757</v>
      </c>
      <c r="E109" s="66">
        <v>10</v>
      </c>
      <c r="F109" s="65">
        <v>0.0259</v>
      </c>
      <c r="I109">
        <v>30</v>
      </c>
      <c r="J109">
        <v>3</v>
      </c>
      <c r="K109">
        <v>54</v>
      </c>
      <c r="L109">
        <v>4</v>
      </c>
      <c r="M109" s="65">
        <v>0.0741</v>
      </c>
      <c r="N109">
        <v>383.6</v>
      </c>
      <c r="O109">
        <v>1</v>
      </c>
      <c r="R109">
        <v>1</v>
      </c>
    </row>
    <row r="110" spans="1:21">
      <c r="A110" t="s">
        <v>531</v>
      </c>
      <c r="B110">
        <v>73175</v>
      </c>
      <c r="C110">
        <v>216413</v>
      </c>
      <c r="D110" s="66">
        <v>756</v>
      </c>
      <c r="E110" s="66">
        <v>3</v>
      </c>
      <c r="F110" s="65">
        <v>0.0047</v>
      </c>
      <c r="I110">
        <v>15</v>
      </c>
      <c r="J110">
        <v>5.67</v>
      </c>
      <c r="K110">
        <v>27</v>
      </c>
      <c r="L110">
        <v>1</v>
      </c>
      <c r="M110" s="65">
        <v>0.037</v>
      </c>
      <c r="N110">
        <v>572.79</v>
      </c>
      <c r="O110">
        <v>1</v>
      </c>
      <c r="P110">
        <v>1</v>
      </c>
      <c r="Q110" s="65">
        <v>1</v>
      </c>
      <c r="R110">
        <v>1</v>
      </c>
      <c r="S110">
        <v>1</v>
      </c>
      <c r="T110" s="65">
        <v>1</v>
      </c>
      <c r="U110">
        <v>1</v>
      </c>
    </row>
    <row r="111" spans="1:21">
      <c r="A111" t="s">
        <v>342</v>
      </c>
      <c r="B111">
        <v>20767</v>
      </c>
      <c r="C111">
        <v>135231</v>
      </c>
      <c r="D111" s="66">
        <v>754</v>
      </c>
      <c r="E111" s="66">
        <v>35</v>
      </c>
      <c r="F111" s="65">
        <v>0.0755</v>
      </c>
      <c r="I111">
        <v>112</v>
      </c>
      <c r="J111">
        <v>3.19</v>
      </c>
      <c r="K111">
        <v>36</v>
      </c>
      <c r="L111">
        <v>9</v>
      </c>
      <c r="M111" s="65">
        <v>0.25</v>
      </c>
      <c r="N111">
        <v>466.81</v>
      </c>
      <c r="O111">
        <v>1</v>
      </c>
      <c r="P111">
        <v>1</v>
      </c>
      <c r="Q111" s="65">
        <v>1</v>
      </c>
      <c r="R111">
        <v>1</v>
      </c>
      <c r="S111">
        <v>1</v>
      </c>
      <c r="T111" s="65">
        <v>1</v>
      </c>
      <c r="U111">
        <v>1</v>
      </c>
    </row>
    <row r="112" spans="1:21">
      <c r="A112" t="s">
        <v>651</v>
      </c>
      <c r="B112">
        <v>16545</v>
      </c>
      <c r="C112">
        <v>240943</v>
      </c>
      <c r="D112" s="66">
        <v>752</v>
      </c>
      <c r="K112">
        <v>40</v>
      </c>
      <c r="N112">
        <v>549.02</v>
      </c>
      <c r="R112">
        <v>1</v>
      </c>
    </row>
    <row r="113" spans="1:21">
      <c r="A113" t="s">
        <v>397</v>
      </c>
      <c r="B113">
        <v>97113</v>
      </c>
      <c r="C113">
        <v>256085</v>
      </c>
      <c r="D113" s="66">
        <v>736</v>
      </c>
      <c r="E113" s="66">
        <v>56</v>
      </c>
      <c r="F113" s="65">
        <v>0.1471</v>
      </c>
      <c r="I113">
        <v>202</v>
      </c>
      <c r="J113">
        <v>3.6</v>
      </c>
      <c r="K113">
        <v>36</v>
      </c>
      <c r="L113">
        <v>18</v>
      </c>
      <c r="M113" s="65">
        <v>0.5</v>
      </c>
      <c r="N113">
        <v>381.89</v>
      </c>
      <c r="O113">
        <v>1</v>
      </c>
      <c r="R113">
        <v>1</v>
      </c>
    </row>
    <row r="114" spans="1:21">
      <c r="A114" t="s">
        <v>758</v>
      </c>
      <c r="B114">
        <v>73345</v>
      </c>
      <c r="C114">
        <v>216627</v>
      </c>
      <c r="D114" s="66">
        <v>731</v>
      </c>
      <c r="K114">
        <v>29</v>
      </c>
      <c r="N114">
        <v>426.15</v>
      </c>
      <c r="R114">
        <v>1</v>
      </c>
    </row>
    <row r="115" spans="1:21">
      <c r="A115" t="s">
        <v>240</v>
      </c>
      <c r="B115">
        <v>80996</v>
      </c>
      <c r="C115">
        <v>232751</v>
      </c>
      <c r="D115" s="66">
        <v>708</v>
      </c>
      <c r="E115" s="66">
        <v>54</v>
      </c>
      <c r="F115" s="65">
        <v>0.1686</v>
      </c>
      <c r="I115">
        <v>209</v>
      </c>
      <c r="J115">
        <v>3.88</v>
      </c>
      <c r="K115">
        <v>74</v>
      </c>
      <c r="L115">
        <v>36</v>
      </c>
      <c r="M115" s="65">
        <v>0.4865</v>
      </c>
      <c r="N115">
        <v>319.32</v>
      </c>
      <c r="O115">
        <v>1</v>
      </c>
      <c r="R115">
        <v>1</v>
      </c>
    </row>
    <row r="116" spans="1:21">
      <c r="A116" t="s">
        <v>455</v>
      </c>
      <c r="B116">
        <v>12287</v>
      </c>
      <c r="C116">
        <v>122381</v>
      </c>
      <c r="D116" s="66">
        <v>706</v>
      </c>
      <c r="E116" s="66">
        <v>29</v>
      </c>
      <c r="F116" s="65">
        <v>0.0738</v>
      </c>
      <c r="I116">
        <v>285</v>
      </c>
      <c r="J116">
        <v>9.89</v>
      </c>
      <c r="K116">
        <v>38</v>
      </c>
      <c r="L116">
        <v>18</v>
      </c>
      <c r="M116" s="65">
        <v>0.4737</v>
      </c>
      <c r="N116">
        <v>391.49</v>
      </c>
      <c r="O116">
        <v>1</v>
      </c>
      <c r="P116">
        <v>1</v>
      </c>
      <c r="Q116" s="65">
        <v>1</v>
      </c>
      <c r="R116">
        <v>1</v>
      </c>
      <c r="S116">
        <v>1</v>
      </c>
      <c r="T116" s="65">
        <v>1</v>
      </c>
      <c r="U116">
        <v>1</v>
      </c>
    </row>
    <row r="117" spans="1:21">
      <c r="A117" t="s">
        <v>201</v>
      </c>
      <c r="B117">
        <v>20217</v>
      </c>
      <c r="C117">
        <v>232261</v>
      </c>
      <c r="D117" s="66">
        <v>680</v>
      </c>
      <c r="K117">
        <v>31</v>
      </c>
      <c r="N117">
        <v>569.53</v>
      </c>
      <c r="O117">
        <v>1</v>
      </c>
      <c r="R117">
        <v>1</v>
      </c>
    </row>
    <row r="118" spans="1:21">
      <c r="A118" t="s">
        <v>620</v>
      </c>
      <c r="B118">
        <v>97481</v>
      </c>
      <c r="C118">
        <v>256551</v>
      </c>
      <c r="D118" s="66">
        <v>675</v>
      </c>
      <c r="E118" s="66">
        <v>72</v>
      </c>
      <c r="F118" s="65">
        <v>0.1201</v>
      </c>
      <c r="I118">
        <v>288</v>
      </c>
      <c r="J118">
        <v>4</v>
      </c>
      <c r="K118">
        <v>50</v>
      </c>
      <c r="L118">
        <v>33</v>
      </c>
      <c r="M118" s="65">
        <v>0.66</v>
      </c>
      <c r="N118">
        <v>600.08</v>
      </c>
      <c r="O118">
        <v>1</v>
      </c>
      <c r="R118">
        <v>1</v>
      </c>
    </row>
    <row r="119" spans="1:21">
      <c r="A119" t="s">
        <v>810</v>
      </c>
      <c r="B119">
        <v>94120</v>
      </c>
      <c r="C119">
        <v>251843</v>
      </c>
      <c r="D119" s="66">
        <v>672</v>
      </c>
      <c r="E119" s="66">
        <v>80</v>
      </c>
      <c r="F119" s="65">
        <v>0.1558</v>
      </c>
      <c r="I119">
        <v>336</v>
      </c>
      <c r="J119">
        <v>4.18</v>
      </c>
      <c r="K119">
        <v>64</v>
      </c>
      <c r="L119">
        <v>42</v>
      </c>
      <c r="M119" s="65">
        <v>0.6563</v>
      </c>
      <c r="N119">
        <v>516.16</v>
      </c>
      <c r="O119">
        <v>1</v>
      </c>
      <c r="P119">
        <v>1</v>
      </c>
      <c r="Q119" s="65">
        <v>1</v>
      </c>
      <c r="R119">
        <v>1</v>
      </c>
      <c r="S119">
        <v>1</v>
      </c>
      <c r="T119" s="65">
        <v>1</v>
      </c>
      <c r="U119">
        <v>1</v>
      </c>
    </row>
    <row r="120" spans="1:21">
      <c r="A120" t="s">
        <v>201</v>
      </c>
      <c r="B120">
        <v>20217</v>
      </c>
      <c r="C120">
        <v>238388</v>
      </c>
      <c r="D120" s="66">
        <v>671</v>
      </c>
      <c r="K120">
        <v>33</v>
      </c>
      <c r="N120">
        <v>503.13</v>
      </c>
      <c r="R120">
        <v>1</v>
      </c>
    </row>
    <row r="121" spans="1:21">
      <c r="A121" t="s">
        <v>729</v>
      </c>
      <c r="B121">
        <v>8999</v>
      </c>
      <c r="C121">
        <v>118810</v>
      </c>
      <c r="D121" s="66">
        <v>667</v>
      </c>
      <c r="E121" s="66">
        <v>77</v>
      </c>
      <c r="F121" s="65">
        <v>0.2063</v>
      </c>
      <c r="I121">
        <v>227</v>
      </c>
      <c r="J121">
        <v>2.96</v>
      </c>
      <c r="K121">
        <v>57</v>
      </c>
      <c r="L121">
        <v>33</v>
      </c>
      <c r="M121" s="65">
        <v>0.5789</v>
      </c>
      <c r="N121">
        <v>372.8</v>
      </c>
      <c r="O121">
        <v>1</v>
      </c>
      <c r="P121">
        <v>1</v>
      </c>
      <c r="Q121" s="65">
        <v>1</v>
      </c>
      <c r="R121">
        <v>1</v>
      </c>
      <c r="S121">
        <v>1</v>
      </c>
      <c r="T121" s="65">
        <v>1</v>
      </c>
      <c r="U121">
        <v>1</v>
      </c>
    </row>
    <row r="122" spans="1:21">
      <c r="A122" t="s">
        <v>337</v>
      </c>
      <c r="B122">
        <v>62396</v>
      </c>
      <c r="C122">
        <v>191547</v>
      </c>
      <c r="D122" s="66">
        <v>662</v>
      </c>
      <c r="E122" s="66">
        <v>36</v>
      </c>
      <c r="F122" s="65">
        <v>0.0731</v>
      </c>
      <c r="I122">
        <v>326</v>
      </c>
      <c r="J122">
        <v>9.03</v>
      </c>
      <c r="K122">
        <v>33</v>
      </c>
      <c r="L122">
        <v>16</v>
      </c>
      <c r="M122" s="65">
        <v>0.4848</v>
      </c>
      <c r="N122">
        <v>493.83</v>
      </c>
      <c r="O122">
        <v>1</v>
      </c>
      <c r="R122">
        <v>1</v>
      </c>
    </row>
    <row r="123" spans="1:21">
      <c r="A123" t="s">
        <v>837</v>
      </c>
      <c r="B123">
        <v>91070</v>
      </c>
      <c r="C123">
        <v>247043</v>
      </c>
      <c r="D123" s="66">
        <v>658</v>
      </c>
      <c r="K123">
        <v>25</v>
      </c>
      <c r="N123">
        <v>442.75</v>
      </c>
      <c r="R123">
        <v>1</v>
      </c>
    </row>
    <row r="124" spans="1:21">
      <c r="A124" t="s">
        <v>549</v>
      </c>
      <c r="B124">
        <v>16747</v>
      </c>
      <c r="C124">
        <v>113970</v>
      </c>
      <c r="D124" s="66">
        <v>653</v>
      </c>
      <c r="K124">
        <v>27</v>
      </c>
      <c r="N124">
        <v>442.2</v>
      </c>
      <c r="O124">
        <v>1</v>
      </c>
      <c r="R124">
        <v>1</v>
      </c>
    </row>
    <row r="125" spans="1:21">
      <c r="A125" t="s">
        <v>123</v>
      </c>
      <c r="B125">
        <v>99037</v>
      </c>
      <c r="C125">
        <v>258744</v>
      </c>
      <c r="D125" s="66">
        <v>645</v>
      </c>
      <c r="E125" s="66">
        <v>1</v>
      </c>
      <c r="F125" s="65">
        <v>0.0038</v>
      </c>
      <c r="I125">
        <v>28</v>
      </c>
      <c r="J125">
        <v>19.71</v>
      </c>
      <c r="K125">
        <v>63</v>
      </c>
      <c r="L125">
        <v>2</v>
      </c>
      <c r="M125" s="65">
        <v>0.0317</v>
      </c>
      <c r="N125">
        <v>370.34</v>
      </c>
      <c r="O125">
        <v>1</v>
      </c>
      <c r="R125">
        <v>1</v>
      </c>
    </row>
    <row r="126" spans="1:21">
      <c r="A126" t="s">
        <v>783</v>
      </c>
      <c r="B126">
        <v>92723</v>
      </c>
      <c r="C126">
        <v>254007</v>
      </c>
      <c r="D126" s="66">
        <v>645</v>
      </c>
      <c r="K126">
        <v>43</v>
      </c>
      <c r="N126">
        <v>443.59</v>
      </c>
      <c r="R126">
        <v>1</v>
      </c>
    </row>
    <row r="127" spans="1:21">
      <c r="A127" t="s">
        <v>638</v>
      </c>
      <c r="B127">
        <v>75451</v>
      </c>
      <c r="C127">
        <v>221908</v>
      </c>
      <c r="D127" s="66">
        <v>644</v>
      </c>
      <c r="E127" s="66">
        <v>74</v>
      </c>
      <c r="F127" s="65">
        <v>0.1546</v>
      </c>
      <c r="I127">
        <v>327</v>
      </c>
      <c r="J127">
        <v>4.4</v>
      </c>
      <c r="K127">
        <v>41</v>
      </c>
      <c r="L127">
        <v>29</v>
      </c>
      <c r="M127" s="65">
        <v>0.7073</v>
      </c>
      <c r="N127">
        <v>480.8</v>
      </c>
      <c r="O127">
        <v>1</v>
      </c>
      <c r="P127">
        <v>1</v>
      </c>
      <c r="Q127" s="65">
        <v>1</v>
      </c>
      <c r="R127">
        <v>1</v>
      </c>
      <c r="S127">
        <v>1</v>
      </c>
      <c r="T127" s="65">
        <v>1</v>
      </c>
      <c r="U127">
        <v>1</v>
      </c>
    </row>
    <row r="128" spans="1:21">
      <c r="A128" t="s">
        <v>668</v>
      </c>
      <c r="B128">
        <v>74305</v>
      </c>
      <c r="C128">
        <v>219158</v>
      </c>
      <c r="D128" s="66">
        <v>639</v>
      </c>
      <c r="E128" s="66">
        <v>64</v>
      </c>
      <c r="F128" s="65">
        <v>0.149</v>
      </c>
      <c r="I128">
        <v>169</v>
      </c>
      <c r="J128">
        <v>2.64</v>
      </c>
      <c r="K128">
        <v>39</v>
      </c>
      <c r="L128">
        <v>16</v>
      </c>
      <c r="M128" s="65">
        <v>0.4103</v>
      </c>
      <c r="N128">
        <v>429.56</v>
      </c>
      <c r="O128">
        <v>1</v>
      </c>
      <c r="P128">
        <v>1</v>
      </c>
      <c r="Q128" s="65">
        <v>1</v>
      </c>
      <c r="R128">
        <v>1</v>
      </c>
      <c r="S128">
        <v>1</v>
      </c>
      <c r="T128" s="65">
        <v>1</v>
      </c>
      <c r="U128">
        <v>2</v>
      </c>
    </row>
    <row r="129" spans="1:21">
      <c r="A129" t="s">
        <v>647</v>
      </c>
      <c r="B129">
        <v>67215</v>
      </c>
      <c r="C129">
        <v>208846</v>
      </c>
      <c r="D129" s="66">
        <v>631</v>
      </c>
      <c r="K129">
        <v>32</v>
      </c>
      <c r="N129">
        <v>318.35</v>
      </c>
      <c r="O129">
        <v>1</v>
      </c>
      <c r="R129">
        <v>1</v>
      </c>
    </row>
    <row r="130" spans="1:21">
      <c r="A130" t="s">
        <v>438</v>
      </c>
      <c r="B130">
        <v>75591</v>
      </c>
      <c r="C130">
        <v>222191</v>
      </c>
      <c r="D130" s="66">
        <v>625</v>
      </c>
      <c r="E130" s="66">
        <v>22</v>
      </c>
      <c r="F130" s="65">
        <v>0.0546</v>
      </c>
      <c r="I130">
        <v>299</v>
      </c>
      <c r="J130">
        <v>13.65</v>
      </c>
      <c r="K130">
        <v>46</v>
      </c>
      <c r="L130">
        <v>25</v>
      </c>
      <c r="M130" s="65">
        <v>0.5435</v>
      </c>
      <c r="N130">
        <v>401.29</v>
      </c>
      <c r="O130">
        <v>1</v>
      </c>
      <c r="P130">
        <v>1</v>
      </c>
      <c r="Q130" s="65">
        <v>1</v>
      </c>
      <c r="R130">
        <v>1</v>
      </c>
      <c r="S130">
        <v>1</v>
      </c>
      <c r="T130" s="65">
        <v>1</v>
      </c>
      <c r="U130">
        <v>1</v>
      </c>
    </row>
    <row r="131" spans="1:21">
      <c r="A131" t="s">
        <v>472</v>
      </c>
      <c r="B131">
        <v>19022</v>
      </c>
      <c r="C131">
        <v>132244</v>
      </c>
      <c r="D131" s="66">
        <v>623</v>
      </c>
      <c r="K131">
        <v>19</v>
      </c>
      <c r="N131">
        <v>342.91</v>
      </c>
      <c r="R131">
        <v>1</v>
      </c>
    </row>
    <row r="132" spans="1:21">
      <c r="A132" t="s">
        <v>416</v>
      </c>
      <c r="B132">
        <v>8275</v>
      </c>
      <c r="C132">
        <v>115140</v>
      </c>
      <c r="D132" s="66">
        <v>621</v>
      </c>
      <c r="K132">
        <v>18</v>
      </c>
      <c r="N132">
        <v>278.85</v>
      </c>
      <c r="R132">
        <v>1</v>
      </c>
    </row>
    <row r="133" spans="1:21">
      <c r="A133" t="s">
        <v>181</v>
      </c>
      <c r="B133">
        <v>99597</v>
      </c>
      <c r="C133">
        <v>259512</v>
      </c>
      <c r="D133" s="66">
        <v>618</v>
      </c>
      <c r="E133" s="66">
        <v>62</v>
      </c>
      <c r="F133" s="65">
        <v>0.1287</v>
      </c>
      <c r="I133">
        <v>350</v>
      </c>
      <c r="J133">
        <v>5.67</v>
      </c>
      <c r="K133">
        <v>27</v>
      </c>
      <c r="L133">
        <v>22</v>
      </c>
      <c r="M133" s="65">
        <v>0.8148</v>
      </c>
      <c r="N133">
        <v>479.85</v>
      </c>
      <c r="O133">
        <v>1</v>
      </c>
      <c r="R133">
        <v>1</v>
      </c>
    </row>
    <row r="134" spans="1:21">
      <c r="A134" t="s">
        <v>732</v>
      </c>
      <c r="B134">
        <v>18392</v>
      </c>
      <c r="C134">
        <v>130983</v>
      </c>
      <c r="D134" s="66">
        <v>603</v>
      </c>
      <c r="K134">
        <v>25</v>
      </c>
      <c r="N134">
        <v>602.67</v>
      </c>
      <c r="R134">
        <v>1</v>
      </c>
    </row>
    <row r="135" spans="1:21">
      <c r="A135" t="s">
        <v>475</v>
      </c>
      <c r="B135">
        <v>8915</v>
      </c>
      <c r="C135">
        <v>118744</v>
      </c>
      <c r="D135" s="66">
        <v>601</v>
      </c>
      <c r="K135">
        <v>26</v>
      </c>
      <c r="N135">
        <v>385.72</v>
      </c>
      <c r="R135">
        <v>1</v>
      </c>
    </row>
    <row r="136" spans="1:21">
      <c r="A136" t="s">
        <v>416</v>
      </c>
      <c r="B136">
        <v>8275</v>
      </c>
      <c r="C136">
        <v>117634</v>
      </c>
      <c r="D136" s="66">
        <v>600</v>
      </c>
      <c r="K136">
        <v>18</v>
      </c>
      <c r="N136">
        <v>527.13</v>
      </c>
      <c r="R136">
        <v>1</v>
      </c>
    </row>
    <row r="137" spans="1:21">
      <c r="A137" t="s">
        <v>662</v>
      </c>
      <c r="B137">
        <v>76599</v>
      </c>
      <c r="C137">
        <v>224665</v>
      </c>
      <c r="D137" s="66">
        <v>598</v>
      </c>
      <c r="K137">
        <v>29</v>
      </c>
      <c r="N137">
        <v>397.16</v>
      </c>
      <c r="R137">
        <v>1</v>
      </c>
    </row>
    <row r="138" spans="1:21">
      <c r="A138" t="s">
        <v>936</v>
      </c>
      <c r="B138">
        <v>89184</v>
      </c>
      <c r="C138">
        <v>244544</v>
      </c>
      <c r="D138" s="66">
        <v>598</v>
      </c>
      <c r="E138" s="66">
        <v>38</v>
      </c>
      <c r="F138" s="65">
        <v>0.0792</v>
      </c>
      <c r="I138">
        <v>117</v>
      </c>
      <c r="J138">
        <v>3.07</v>
      </c>
      <c r="K138">
        <v>29</v>
      </c>
      <c r="L138">
        <v>8</v>
      </c>
      <c r="M138" s="65">
        <v>0.2759</v>
      </c>
      <c r="N138">
        <v>481.42</v>
      </c>
      <c r="O138">
        <v>1</v>
      </c>
      <c r="P138">
        <v>1</v>
      </c>
      <c r="Q138" s="65">
        <v>1</v>
      </c>
      <c r="R138">
        <v>1</v>
      </c>
      <c r="S138">
        <v>1</v>
      </c>
      <c r="T138" s="65">
        <v>1</v>
      </c>
      <c r="U138">
        <v>1</v>
      </c>
    </row>
    <row r="139" spans="1:21">
      <c r="A139" t="s">
        <v>245</v>
      </c>
      <c r="B139">
        <v>10785</v>
      </c>
      <c r="C139">
        <v>120819</v>
      </c>
      <c r="D139" s="66">
        <v>596</v>
      </c>
      <c r="E139" s="66">
        <v>5</v>
      </c>
      <c r="F139" s="65">
        <v>0.0113</v>
      </c>
      <c r="I139">
        <v>41</v>
      </c>
      <c r="J139">
        <v>7.69</v>
      </c>
      <c r="K139">
        <v>36</v>
      </c>
      <c r="L139">
        <v>2</v>
      </c>
      <c r="M139" s="65">
        <v>0.0556</v>
      </c>
      <c r="N139">
        <v>475.78</v>
      </c>
      <c r="O139">
        <v>1</v>
      </c>
      <c r="P139">
        <v>1</v>
      </c>
      <c r="Q139" s="65">
        <v>1</v>
      </c>
      <c r="R139">
        <v>1</v>
      </c>
      <c r="S139">
        <v>1</v>
      </c>
      <c r="T139" s="65">
        <v>1</v>
      </c>
      <c r="U139">
        <v>1</v>
      </c>
    </row>
    <row r="140" spans="1:21">
      <c r="A140" t="s">
        <v>644</v>
      </c>
      <c r="B140">
        <v>69522</v>
      </c>
      <c r="C140">
        <v>211806</v>
      </c>
      <c r="D140" s="66">
        <v>594</v>
      </c>
      <c r="K140">
        <v>32</v>
      </c>
      <c r="N140">
        <v>498.44</v>
      </c>
      <c r="R140">
        <v>1</v>
      </c>
    </row>
    <row r="141" spans="1:21">
      <c r="A141" t="s">
        <v>177</v>
      </c>
      <c r="B141">
        <v>99575</v>
      </c>
      <c r="C141">
        <v>259479</v>
      </c>
      <c r="D141" s="66">
        <v>583</v>
      </c>
      <c r="K141">
        <v>48</v>
      </c>
      <c r="N141">
        <v>423.65</v>
      </c>
      <c r="R141">
        <v>1</v>
      </c>
    </row>
    <row r="142" spans="1:21">
      <c r="A142" t="s">
        <v>636</v>
      </c>
      <c r="B142">
        <v>16766</v>
      </c>
      <c r="C142">
        <v>128616</v>
      </c>
      <c r="D142" s="66">
        <v>581</v>
      </c>
      <c r="K142">
        <v>21</v>
      </c>
      <c r="N142">
        <v>363.86</v>
      </c>
      <c r="R142">
        <v>1</v>
      </c>
    </row>
    <row r="143" spans="1:21">
      <c r="A143" t="s">
        <v>155</v>
      </c>
      <c r="B143">
        <v>99450</v>
      </c>
      <c r="C143">
        <v>259381</v>
      </c>
      <c r="D143" s="66">
        <v>576</v>
      </c>
      <c r="K143">
        <v>37</v>
      </c>
      <c r="N143">
        <v>246.86</v>
      </c>
      <c r="O143">
        <v>1</v>
      </c>
      <c r="R143">
        <v>1</v>
      </c>
    </row>
    <row r="144" spans="1:21">
      <c r="A144" t="s">
        <v>602</v>
      </c>
      <c r="B144">
        <v>84088</v>
      </c>
      <c r="C144">
        <v>237975</v>
      </c>
      <c r="D144" s="66">
        <v>573</v>
      </c>
      <c r="K144">
        <v>46</v>
      </c>
      <c r="N144">
        <v>269.26</v>
      </c>
      <c r="R144">
        <v>1</v>
      </c>
    </row>
    <row r="145" spans="1:21">
      <c r="A145" t="s">
        <v>461</v>
      </c>
      <c r="B145">
        <v>92813</v>
      </c>
      <c r="C145">
        <v>250125</v>
      </c>
      <c r="D145" s="66">
        <v>567</v>
      </c>
      <c r="E145" s="66">
        <v>9</v>
      </c>
      <c r="F145" s="65">
        <v>0.0216</v>
      </c>
      <c r="I145">
        <v>21</v>
      </c>
      <c r="J145">
        <v>2.33</v>
      </c>
      <c r="K145">
        <v>32</v>
      </c>
      <c r="L145">
        <v>2</v>
      </c>
      <c r="M145" s="65">
        <v>0.0625</v>
      </c>
      <c r="N145">
        <v>419.5</v>
      </c>
      <c r="O145">
        <v>1</v>
      </c>
      <c r="P145">
        <v>1</v>
      </c>
      <c r="Q145" s="65">
        <v>1</v>
      </c>
      <c r="R145">
        <v>1</v>
      </c>
      <c r="S145">
        <v>1</v>
      </c>
      <c r="T145" s="65">
        <v>1</v>
      </c>
      <c r="U145">
        <v>1</v>
      </c>
    </row>
    <row r="146" spans="1:21">
      <c r="A146" t="s">
        <v>627</v>
      </c>
      <c r="B146">
        <v>77504</v>
      </c>
      <c r="C146">
        <v>226515</v>
      </c>
      <c r="D146" s="66">
        <v>567</v>
      </c>
      <c r="K146">
        <v>18</v>
      </c>
      <c r="N146">
        <v>505.8</v>
      </c>
      <c r="R146">
        <v>1</v>
      </c>
    </row>
    <row r="147" spans="1:21">
      <c r="A147" t="s">
        <v>875</v>
      </c>
      <c r="B147">
        <v>96175</v>
      </c>
      <c r="C147">
        <v>254663</v>
      </c>
      <c r="D147" s="66">
        <v>563</v>
      </c>
      <c r="E147" s="66">
        <v>11</v>
      </c>
      <c r="F147" s="65">
        <v>0.0349</v>
      </c>
      <c r="I147">
        <v>49</v>
      </c>
      <c r="J147">
        <v>4.64</v>
      </c>
      <c r="K147">
        <v>46</v>
      </c>
      <c r="L147">
        <v>6</v>
      </c>
      <c r="M147" s="65">
        <v>0.1304</v>
      </c>
      <c r="N147">
        <v>303.69</v>
      </c>
      <c r="O147">
        <v>1</v>
      </c>
      <c r="P147">
        <v>1</v>
      </c>
      <c r="Q147" s="65">
        <v>1</v>
      </c>
      <c r="R147">
        <v>1</v>
      </c>
      <c r="S147">
        <v>1</v>
      </c>
      <c r="T147" s="65">
        <v>1</v>
      </c>
      <c r="U147">
        <v>3</v>
      </c>
    </row>
    <row r="148" spans="1:21">
      <c r="A148" t="s">
        <v>900</v>
      </c>
      <c r="B148">
        <v>93790</v>
      </c>
      <c r="C148">
        <v>251431</v>
      </c>
      <c r="D148" s="66">
        <v>562</v>
      </c>
      <c r="E148" s="66">
        <v>38</v>
      </c>
      <c r="F148" s="65">
        <v>0.2075</v>
      </c>
      <c r="I148">
        <v>116</v>
      </c>
      <c r="J148">
        <v>3.08</v>
      </c>
      <c r="K148">
        <v>23</v>
      </c>
      <c r="L148">
        <v>8</v>
      </c>
      <c r="M148" s="65">
        <v>0.3478</v>
      </c>
      <c r="N148">
        <v>181.89</v>
      </c>
      <c r="O148">
        <v>1</v>
      </c>
      <c r="P148">
        <v>1</v>
      </c>
      <c r="Q148" s="65">
        <v>1</v>
      </c>
      <c r="R148">
        <v>1</v>
      </c>
      <c r="S148">
        <v>1</v>
      </c>
      <c r="T148" s="65">
        <v>1</v>
      </c>
      <c r="U148">
        <v>1</v>
      </c>
    </row>
    <row r="149" spans="1:21">
      <c r="A149" t="s">
        <v>714</v>
      </c>
      <c r="B149">
        <v>70315</v>
      </c>
      <c r="C149">
        <v>212786</v>
      </c>
      <c r="D149" s="66">
        <v>561</v>
      </c>
      <c r="K149">
        <v>24</v>
      </c>
      <c r="N149">
        <v>285.11</v>
      </c>
      <c r="R149">
        <v>1</v>
      </c>
    </row>
    <row r="150" spans="1:21">
      <c r="A150" t="s">
        <v>574</v>
      </c>
      <c r="B150">
        <v>97217</v>
      </c>
      <c r="C150">
        <v>256275</v>
      </c>
      <c r="D150" s="66">
        <v>560</v>
      </c>
      <c r="E150" s="66">
        <v>123</v>
      </c>
      <c r="F150" s="65">
        <v>0.2921</v>
      </c>
      <c r="I150">
        <v>221</v>
      </c>
      <c r="J150">
        <v>1.8</v>
      </c>
      <c r="K150">
        <v>32</v>
      </c>
      <c r="L150">
        <v>21</v>
      </c>
      <c r="M150" s="65">
        <v>0.6562</v>
      </c>
      <c r="N150">
        <v>421.93</v>
      </c>
      <c r="O150">
        <v>1</v>
      </c>
      <c r="P150">
        <v>1</v>
      </c>
      <c r="Q150" s="65">
        <v>1</v>
      </c>
      <c r="R150">
        <v>1</v>
      </c>
      <c r="S150">
        <v>1</v>
      </c>
      <c r="T150" s="65">
        <v>1</v>
      </c>
      <c r="U150">
        <v>3</v>
      </c>
    </row>
    <row r="151" spans="1:21">
      <c r="A151" t="s">
        <v>183</v>
      </c>
      <c r="B151">
        <v>99651</v>
      </c>
      <c r="C151">
        <v>259577</v>
      </c>
      <c r="D151" s="66">
        <v>557</v>
      </c>
      <c r="E151" s="66">
        <v>0</v>
      </c>
      <c r="F151" s="65">
        <v>0.0002</v>
      </c>
      <c r="I151">
        <v>46</v>
      </c>
      <c r="J151">
        <v>984.71</v>
      </c>
      <c r="K151">
        <v>19</v>
      </c>
      <c r="L151">
        <v>1</v>
      </c>
      <c r="M151" s="65">
        <v>0.0526</v>
      </c>
      <c r="N151">
        <v>252.25</v>
      </c>
      <c r="O151">
        <v>1</v>
      </c>
      <c r="P151">
        <v>1</v>
      </c>
      <c r="Q151" s="65">
        <v>1</v>
      </c>
      <c r="R151">
        <v>1</v>
      </c>
      <c r="S151">
        <v>1</v>
      </c>
      <c r="T151" s="65">
        <v>1</v>
      </c>
      <c r="U151">
        <v>1</v>
      </c>
    </row>
    <row r="152" spans="1:21">
      <c r="A152" t="s">
        <v>349</v>
      </c>
      <c r="B152">
        <v>66908</v>
      </c>
      <c r="C152">
        <v>208378</v>
      </c>
      <c r="D152" s="66">
        <v>553</v>
      </c>
      <c r="E152" s="66">
        <v>8</v>
      </c>
      <c r="F152" s="65">
        <v>0.0301</v>
      </c>
      <c r="I152">
        <v>54</v>
      </c>
      <c r="J152">
        <v>6.7</v>
      </c>
      <c r="K152">
        <v>31</v>
      </c>
      <c r="L152">
        <v>4</v>
      </c>
      <c r="M152" s="65">
        <v>0.129</v>
      </c>
      <c r="N152">
        <v>265.38</v>
      </c>
      <c r="O152">
        <v>1</v>
      </c>
      <c r="P152">
        <v>1</v>
      </c>
      <c r="Q152" s="65">
        <v>1</v>
      </c>
      <c r="R152">
        <v>1</v>
      </c>
      <c r="S152">
        <v>1</v>
      </c>
      <c r="T152" s="65">
        <v>1</v>
      </c>
      <c r="U152">
        <v>1</v>
      </c>
    </row>
    <row r="153" spans="1:21">
      <c r="A153" t="s">
        <v>151</v>
      </c>
      <c r="B153">
        <v>99420</v>
      </c>
      <c r="C153">
        <v>259260</v>
      </c>
      <c r="D153" s="66">
        <v>553</v>
      </c>
      <c r="K153">
        <v>33</v>
      </c>
      <c r="N153">
        <v>271.2</v>
      </c>
      <c r="R153">
        <v>1</v>
      </c>
    </row>
    <row r="154" spans="1:21">
      <c r="A154" t="s">
        <v>773</v>
      </c>
      <c r="B154">
        <v>71563</v>
      </c>
      <c r="C154">
        <v>214371</v>
      </c>
      <c r="D154" s="66">
        <v>552</v>
      </c>
      <c r="K154">
        <v>24</v>
      </c>
      <c r="N154">
        <v>439.79</v>
      </c>
      <c r="O154">
        <v>1</v>
      </c>
      <c r="R154">
        <v>1</v>
      </c>
    </row>
    <row r="155" spans="1:21">
      <c r="A155" t="s">
        <v>512</v>
      </c>
      <c r="B155">
        <v>78021</v>
      </c>
      <c r="C155">
        <v>227410</v>
      </c>
      <c r="D155" s="66">
        <v>548</v>
      </c>
      <c r="K155">
        <v>32</v>
      </c>
      <c r="N155">
        <v>382.62</v>
      </c>
      <c r="R155">
        <v>1</v>
      </c>
    </row>
    <row r="156" spans="1:21">
      <c r="A156" t="s">
        <v>538</v>
      </c>
      <c r="B156">
        <v>72481</v>
      </c>
      <c r="C156">
        <v>220018</v>
      </c>
      <c r="D156" s="66">
        <v>543</v>
      </c>
      <c r="K156">
        <v>35</v>
      </c>
      <c r="N156">
        <v>367.27</v>
      </c>
      <c r="R156">
        <v>1</v>
      </c>
    </row>
    <row r="157" spans="1:21">
      <c r="A157" t="s">
        <v>589</v>
      </c>
      <c r="B157">
        <v>95506</v>
      </c>
      <c r="C157">
        <v>253693</v>
      </c>
      <c r="D157" s="66">
        <v>541</v>
      </c>
      <c r="K157">
        <v>20</v>
      </c>
      <c r="N157">
        <v>227.13</v>
      </c>
      <c r="R157">
        <v>1</v>
      </c>
    </row>
    <row r="158" spans="1:21">
      <c r="A158" t="s">
        <v>840</v>
      </c>
      <c r="B158">
        <v>79560</v>
      </c>
      <c r="C158">
        <v>230097</v>
      </c>
      <c r="D158" s="66">
        <v>540</v>
      </c>
      <c r="E158" s="66">
        <v>111</v>
      </c>
      <c r="F158" s="65">
        <v>0.3098</v>
      </c>
      <c r="I158">
        <v>214</v>
      </c>
      <c r="J158">
        <v>1.93</v>
      </c>
      <c r="K158">
        <v>36</v>
      </c>
      <c r="L158">
        <v>24</v>
      </c>
      <c r="M158" s="65">
        <v>0.6667</v>
      </c>
      <c r="N158">
        <v>358.28</v>
      </c>
      <c r="O158">
        <v>1</v>
      </c>
      <c r="P158">
        <v>1</v>
      </c>
      <c r="Q158" s="65">
        <v>1</v>
      </c>
      <c r="R158">
        <v>1</v>
      </c>
      <c r="S158">
        <v>1</v>
      </c>
      <c r="T158" s="65">
        <v>1</v>
      </c>
      <c r="U158">
        <v>1</v>
      </c>
    </row>
    <row r="159" spans="1:21">
      <c r="A159" t="s">
        <v>685</v>
      </c>
      <c r="B159">
        <v>69465</v>
      </c>
      <c r="C159">
        <v>211737</v>
      </c>
      <c r="D159" s="66">
        <v>539</v>
      </c>
      <c r="E159" s="66">
        <v>58</v>
      </c>
      <c r="F159" s="65">
        <v>0.1247</v>
      </c>
      <c r="I159">
        <v>185</v>
      </c>
      <c r="J159">
        <v>3.18</v>
      </c>
      <c r="K159">
        <v>31</v>
      </c>
      <c r="L159">
        <v>14</v>
      </c>
      <c r="M159" s="65">
        <v>0.4516</v>
      </c>
      <c r="N159">
        <v>465.95</v>
      </c>
      <c r="O159">
        <v>1</v>
      </c>
      <c r="P159">
        <v>1</v>
      </c>
      <c r="Q159" s="65">
        <v>1</v>
      </c>
      <c r="R159">
        <v>1</v>
      </c>
      <c r="S159">
        <v>1</v>
      </c>
      <c r="T159" s="65">
        <v>1</v>
      </c>
      <c r="U159">
        <v>2</v>
      </c>
    </row>
    <row r="160" spans="1:21">
      <c r="A160" t="s">
        <v>877</v>
      </c>
      <c r="B160">
        <v>84831</v>
      </c>
      <c r="C160">
        <v>238890</v>
      </c>
      <c r="D160" s="66">
        <v>537</v>
      </c>
      <c r="E160" s="66">
        <v>99</v>
      </c>
      <c r="F160" s="65">
        <v>0.314</v>
      </c>
      <c r="I160">
        <v>186</v>
      </c>
      <c r="J160">
        <v>1.89</v>
      </c>
      <c r="K160">
        <v>37</v>
      </c>
      <c r="L160">
        <v>19</v>
      </c>
      <c r="M160" s="65">
        <v>0.5135</v>
      </c>
      <c r="N160">
        <v>314.22</v>
      </c>
      <c r="O160">
        <v>1</v>
      </c>
      <c r="P160">
        <v>1</v>
      </c>
      <c r="Q160" s="65">
        <v>1</v>
      </c>
      <c r="R160">
        <v>1</v>
      </c>
      <c r="S160">
        <v>1</v>
      </c>
      <c r="T160" s="65">
        <v>1</v>
      </c>
      <c r="U160">
        <v>1</v>
      </c>
    </row>
    <row r="161" spans="1:21">
      <c r="A161" t="s">
        <v>387</v>
      </c>
      <c r="B161">
        <v>73299</v>
      </c>
      <c r="C161">
        <v>250935</v>
      </c>
      <c r="D161" s="66">
        <v>536</v>
      </c>
      <c r="K161">
        <v>37</v>
      </c>
      <c r="N161">
        <v>333.48</v>
      </c>
      <c r="R161">
        <v>1</v>
      </c>
    </row>
    <row r="162" spans="1:21">
      <c r="A162" t="s">
        <v>711</v>
      </c>
      <c r="B162">
        <v>92438</v>
      </c>
      <c r="C162">
        <v>249781</v>
      </c>
      <c r="D162" s="66">
        <v>535</v>
      </c>
      <c r="K162">
        <v>62</v>
      </c>
      <c r="N162">
        <v>247.41</v>
      </c>
      <c r="R162">
        <v>1</v>
      </c>
    </row>
    <row r="163" spans="1:21">
      <c r="A163" t="s">
        <v>881</v>
      </c>
      <c r="B163">
        <v>29464</v>
      </c>
      <c r="C163">
        <v>248084</v>
      </c>
      <c r="D163" s="66">
        <v>535</v>
      </c>
      <c r="K163">
        <v>22</v>
      </c>
      <c r="N163">
        <v>214.93</v>
      </c>
      <c r="R163">
        <v>1</v>
      </c>
    </row>
    <row r="164" spans="1:21">
      <c r="A164" t="s">
        <v>642</v>
      </c>
      <c r="B164">
        <v>71969</v>
      </c>
      <c r="C164">
        <v>214878</v>
      </c>
      <c r="D164" s="66">
        <v>532</v>
      </c>
      <c r="K164">
        <v>24</v>
      </c>
      <c r="N164">
        <v>261.76</v>
      </c>
      <c r="O164">
        <v>1</v>
      </c>
      <c r="R164">
        <v>1</v>
      </c>
    </row>
    <row r="165" spans="1:21">
      <c r="A165" t="s">
        <v>867</v>
      </c>
      <c r="B165">
        <v>71769</v>
      </c>
      <c r="C165">
        <v>214626</v>
      </c>
      <c r="D165" s="66">
        <v>527</v>
      </c>
      <c r="K165">
        <v>42</v>
      </c>
      <c r="N165">
        <v>187.61</v>
      </c>
      <c r="R165">
        <v>1</v>
      </c>
    </row>
    <row r="166" spans="1:21">
      <c r="A166" t="s">
        <v>767</v>
      </c>
      <c r="B166">
        <v>97676</v>
      </c>
      <c r="C166">
        <v>256790</v>
      </c>
      <c r="D166" s="66">
        <v>527</v>
      </c>
      <c r="K166">
        <v>9</v>
      </c>
      <c r="N166">
        <v>376.85</v>
      </c>
      <c r="R166">
        <v>1</v>
      </c>
    </row>
    <row r="167" spans="1:21">
      <c r="A167" t="s">
        <v>819</v>
      </c>
      <c r="B167">
        <v>98691</v>
      </c>
      <c r="C167">
        <v>258267</v>
      </c>
      <c r="D167" s="66">
        <v>523</v>
      </c>
      <c r="E167" s="66">
        <v>5</v>
      </c>
      <c r="F167" s="65">
        <v>0.0193</v>
      </c>
      <c r="I167">
        <v>16</v>
      </c>
      <c r="J167">
        <v>2.95</v>
      </c>
      <c r="K167">
        <v>52</v>
      </c>
      <c r="L167">
        <v>1</v>
      </c>
      <c r="M167" s="65">
        <v>0.0192</v>
      </c>
      <c r="N167">
        <v>274.9</v>
      </c>
      <c r="O167">
        <v>1</v>
      </c>
      <c r="R167">
        <v>1</v>
      </c>
    </row>
    <row r="168" spans="1:21">
      <c r="A168" t="s">
        <v>762</v>
      </c>
      <c r="B168">
        <v>18753</v>
      </c>
      <c r="C168">
        <v>207426</v>
      </c>
      <c r="D168" s="66">
        <v>517</v>
      </c>
      <c r="E168" s="66">
        <v>91</v>
      </c>
      <c r="F168" s="65">
        <v>0.2936</v>
      </c>
      <c r="I168">
        <v>136</v>
      </c>
      <c r="J168">
        <v>1.51</v>
      </c>
      <c r="K168">
        <v>18</v>
      </c>
      <c r="L168">
        <v>9</v>
      </c>
      <c r="M168" s="65">
        <v>0.5</v>
      </c>
      <c r="N168">
        <v>308.63</v>
      </c>
      <c r="O168">
        <v>1</v>
      </c>
      <c r="R168">
        <v>1</v>
      </c>
    </row>
    <row r="169" spans="1:21">
      <c r="A169" t="s">
        <v>705</v>
      </c>
      <c r="B169">
        <v>97697</v>
      </c>
      <c r="C169">
        <v>256871</v>
      </c>
      <c r="D169" s="66">
        <v>516</v>
      </c>
      <c r="E169" s="66">
        <v>40</v>
      </c>
      <c r="F169" s="65">
        <v>0.1889</v>
      </c>
      <c r="I169">
        <v>120</v>
      </c>
      <c r="J169">
        <v>3</v>
      </c>
      <c r="K169">
        <v>39</v>
      </c>
      <c r="L169">
        <v>13</v>
      </c>
      <c r="M169" s="65">
        <v>0.3333</v>
      </c>
      <c r="N169">
        <v>212.33</v>
      </c>
      <c r="O169">
        <v>1</v>
      </c>
      <c r="P169">
        <v>1</v>
      </c>
      <c r="Q169" s="65">
        <v>1</v>
      </c>
      <c r="R169">
        <v>1</v>
      </c>
      <c r="S169">
        <v>1</v>
      </c>
      <c r="T169" s="65">
        <v>1</v>
      </c>
      <c r="U169">
        <v>1</v>
      </c>
    </row>
    <row r="170" spans="1:21">
      <c r="A170" t="s">
        <v>148</v>
      </c>
      <c r="B170">
        <v>99411</v>
      </c>
      <c r="C170">
        <v>259252</v>
      </c>
      <c r="D170" s="66">
        <v>514</v>
      </c>
      <c r="K170">
        <v>48</v>
      </c>
      <c r="N170">
        <v>242.75</v>
      </c>
      <c r="R170">
        <v>1</v>
      </c>
    </row>
    <row r="171" spans="1:21">
      <c r="A171" t="s">
        <v>750</v>
      </c>
      <c r="B171">
        <v>70563</v>
      </c>
      <c r="C171">
        <v>213076</v>
      </c>
      <c r="D171" s="66">
        <v>501</v>
      </c>
      <c r="K171">
        <v>22</v>
      </c>
      <c r="N171">
        <v>371.24</v>
      </c>
      <c r="R171">
        <v>1</v>
      </c>
    </row>
    <row r="172" spans="1:21">
      <c r="A172" t="s">
        <v>543</v>
      </c>
      <c r="B172">
        <v>83972</v>
      </c>
      <c r="C172">
        <v>256935</v>
      </c>
      <c r="D172" s="66">
        <v>500</v>
      </c>
      <c r="K172">
        <v>45</v>
      </c>
      <c r="N172">
        <v>214.86</v>
      </c>
      <c r="R172">
        <v>1</v>
      </c>
    </row>
    <row r="173" spans="1:21">
      <c r="A173" t="s">
        <v>172</v>
      </c>
      <c r="B173">
        <v>99538</v>
      </c>
      <c r="C173">
        <v>259438</v>
      </c>
      <c r="D173" s="66">
        <v>498</v>
      </c>
      <c r="K173">
        <v>36</v>
      </c>
      <c r="N173">
        <v>215.16</v>
      </c>
      <c r="R173">
        <v>1</v>
      </c>
    </row>
    <row r="174" spans="1:21">
      <c r="A174" t="s">
        <v>806</v>
      </c>
      <c r="B174">
        <v>70733</v>
      </c>
      <c r="C174">
        <v>213349</v>
      </c>
      <c r="D174" s="66">
        <v>496</v>
      </c>
      <c r="E174" s="66">
        <v>6</v>
      </c>
      <c r="F174" s="65">
        <v>0.0199</v>
      </c>
      <c r="I174">
        <v>75</v>
      </c>
      <c r="J174">
        <v>13.56</v>
      </c>
      <c r="K174">
        <v>33</v>
      </c>
      <c r="L174">
        <v>6</v>
      </c>
      <c r="M174" s="65">
        <v>0.1818</v>
      </c>
      <c r="N174">
        <v>277.89</v>
      </c>
      <c r="O174">
        <v>1</v>
      </c>
      <c r="P174">
        <v>1</v>
      </c>
      <c r="Q174" s="65">
        <v>1</v>
      </c>
      <c r="R174">
        <v>1</v>
      </c>
      <c r="S174">
        <v>1</v>
      </c>
      <c r="T174" s="65">
        <v>1</v>
      </c>
      <c r="U174">
        <v>1</v>
      </c>
    </row>
    <row r="175" spans="1:21">
      <c r="A175" t="s">
        <v>888</v>
      </c>
      <c r="B175">
        <v>64166</v>
      </c>
      <c r="C175">
        <v>205575</v>
      </c>
      <c r="D175" s="66">
        <v>494</v>
      </c>
      <c r="E175" s="66">
        <v>41</v>
      </c>
      <c r="F175" s="65">
        <v>0.1699</v>
      </c>
      <c r="I175">
        <v>100</v>
      </c>
      <c r="J175">
        <v>2.46</v>
      </c>
      <c r="K175">
        <v>35</v>
      </c>
      <c r="L175">
        <v>11</v>
      </c>
      <c r="M175" s="65">
        <v>0.3143</v>
      </c>
      <c r="N175">
        <v>239.6</v>
      </c>
      <c r="O175">
        <v>1</v>
      </c>
      <c r="R175">
        <v>1</v>
      </c>
    </row>
    <row r="176" spans="1:21">
      <c r="A176" t="s">
        <v>279</v>
      </c>
      <c r="B176">
        <v>26944</v>
      </c>
      <c r="C176">
        <v>254764</v>
      </c>
      <c r="D176" s="66">
        <v>494</v>
      </c>
      <c r="K176">
        <v>37</v>
      </c>
      <c r="N176">
        <v>270.1</v>
      </c>
      <c r="R176">
        <v>1</v>
      </c>
    </row>
    <row r="177" spans="1:21">
      <c r="A177" t="s">
        <v>859</v>
      </c>
      <c r="B177">
        <v>90491</v>
      </c>
      <c r="C177">
        <v>246330</v>
      </c>
      <c r="D177" s="66">
        <v>491</v>
      </c>
      <c r="K177">
        <v>21</v>
      </c>
      <c r="N177">
        <v>268.87</v>
      </c>
      <c r="R177">
        <v>1</v>
      </c>
    </row>
    <row r="178" spans="1:21">
      <c r="A178" t="s">
        <v>930</v>
      </c>
      <c r="B178">
        <v>98374</v>
      </c>
      <c r="C178">
        <v>257836</v>
      </c>
      <c r="D178" s="66">
        <v>490</v>
      </c>
      <c r="E178" s="66">
        <v>97</v>
      </c>
      <c r="F178" s="65">
        <v>0.3382</v>
      </c>
      <c r="I178">
        <v>141</v>
      </c>
      <c r="J178">
        <v>1.46</v>
      </c>
      <c r="K178">
        <v>20</v>
      </c>
      <c r="L178">
        <v>10</v>
      </c>
      <c r="M178" s="65">
        <v>0.5</v>
      </c>
      <c r="N178">
        <v>286.82</v>
      </c>
      <c r="O178">
        <v>1</v>
      </c>
      <c r="P178">
        <v>1</v>
      </c>
      <c r="Q178" s="65">
        <v>1</v>
      </c>
      <c r="R178">
        <v>1</v>
      </c>
      <c r="S178">
        <v>1</v>
      </c>
      <c r="T178" s="65">
        <v>1</v>
      </c>
      <c r="U178">
        <v>2</v>
      </c>
    </row>
    <row r="179" spans="1:21">
      <c r="A179" t="s">
        <v>674</v>
      </c>
      <c r="B179">
        <v>62484</v>
      </c>
      <c r="C179">
        <v>200151</v>
      </c>
      <c r="D179" s="66">
        <v>486</v>
      </c>
      <c r="K179">
        <v>22</v>
      </c>
      <c r="N179">
        <v>304.03</v>
      </c>
      <c r="O179">
        <v>1</v>
      </c>
      <c r="R179">
        <v>1</v>
      </c>
    </row>
    <row r="180" spans="1:21">
      <c r="A180" t="s">
        <v>543</v>
      </c>
      <c r="B180">
        <v>83972</v>
      </c>
      <c r="C180">
        <v>237723</v>
      </c>
      <c r="D180" s="66">
        <v>484</v>
      </c>
      <c r="K180">
        <v>45</v>
      </c>
      <c r="N180">
        <v>238.55</v>
      </c>
      <c r="R180">
        <v>1</v>
      </c>
    </row>
    <row r="181" spans="1:21">
      <c r="A181" t="s">
        <v>709</v>
      </c>
      <c r="B181">
        <v>11326</v>
      </c>
      <c r="C181">
        <v>121433</v>
      </c>
      <c r="D181" s="66">
        <v>479</v>
      </c>
      <c r="K181">
        <v>28</v>
      </c>
      <c r="N181">
        <v>239.05</v>
      </c>
      <c r="R181">
        <v>1</v>
      </c>
    </row>
    <row r="182" spans="1:21">
      <c r="A182" t="s">
        <v>831</v>
      </c>
      <c r="B182">
        <v>97219</v>
      </c>
      <c r="C182">
        <v>256252</v>
      </c>
      <c r="D182" s="66">
        <v>474</v>
      </c>
      <c r="K182">
        <v>31</v>
      </c>
      <c r="N182">
        <v>92</v>
      </c>
      <c r="R182">
        <v>1</v>
      </c>
    </row>
    <row r="183" spans="1:21">
      <c r="A183" t="s">
        <v>682</v>
      </c>
      <c r="B183">
        <v>16914</v>
      </c>
      <c r="C183">
        <v>239076</v>
      </c>
      <c r="D183" s="66">
        <v>469</v>
      </c>
      <c r="K183">
        <v>30</v>
      </c>
      <c r="N183">
        <v>397.03</v>
      </c>
      <c r="R183">
        <v>1</v>
      </c>
    </row>
    <row r="184" spans="1:21">
      <c r="A184" t="s">
        <v>702</v>
      </c>
      <c r="B184">
        <v>4656</v>
      </c>
      <c r="C184">
        <v>252942</v>
      </c>
      <c r="D184" s="66">
        <v>466</v>
      </c>
      <c r="K184">
        <v>17</v>
      </c>
      <c r="N184">
        <v>341.03</v>
      </c>
      <c r="R184">
        <v>1</v>
      </c>
    </row>
    <row r="185" spans="1:21">
      <c r="A185" t="s">
        <v>522</v>
      </c>
      <c r="B185">
        <v>73890</v>
      </c>
      <c r="C185">
        <v>217334</v>
      </c>
      <c r="D185" s="66">
        <v>457</v>
      </c>
      <c r="E185" s="66">
        <v>3</v>
      </c>
      <c r="F185" s="65">
        <v>0.0093</v>
      </c>
      <c r="I185">
        <v>20</v>
      </c>
      <c r="J185">
        <v>7.72</v>
      </c>
      <c r="K185">
        <v>30</v>
      </c>
      <c r="L185">
        <v>2</v>
      </c>
      <c r="M185" s="65">
        <v>0.0667</v>
      </c>
      <c r="N185">
        <v>282.78</v>
      </c>
      <c r="O185">
        <v>1</v>
      </c>
      <c r="R185">
        <v>1</v>
      </c>
    </row>
    <row r="186" spans="1:21">
      <c r="A186" t="s">
        <v>451</v>
      </c>
      <c r="B186">
        <v>6640</v>
      </c>
      <c r="C186">
        <v>114967</v>
      </c>
      <c r="D186" s="66">
        <v>447</v>
      </c>
      <c r="K186">
        <v>13</v>
      </c>
      <c r="N186">
        <v>267.02</v>
      </c>
      <c r="R186">
        <v>1</v>
      </c>
    </row>
    <row r="187" spans="1:21">
      <c r="A187" t="s">
        <v>469</v>
      </c>
      <c r="B187">
        <v>27444</v>
      </c>
      <c r="C187">
        <v>224789</v>
      </c>
      <c r="D187" s="66">
        <v>447</v>
      </c>
      <c r="K187">
        <v>18</v>
      </c>
      <c r="N187">
        <v>376.89</v>
      </c>
      <c r="R187">
        <v>1</v>
      </c>
    </row>
    <row r="188" spans="1:21">
      <c r="A188" t="s">
        <v>903</v>
      </c>
      <c r="B188">
        <v>15241</v>
      </c>
      <c r="C188">
        <v>126256</v>
      </c>
      <c r="D188" s="66">
        <v>444</v>
      </c>
      <c r="K188">
        <v>22</v>
      </c>
      <c r="N188">
        <v>339.4</v>
      </c>
      <c r="R188">
        <v>1</v>
      </c>
    </row>
    <row r="189" spans="1:21">
      <c r="A189" t="s">
        <v>66</v>
      </c>
      <c r="B189">
        <v>72359</v>
      </c>
      <c r="C189">
        <v>215384</v>
      </c>
      <c r="D189" s="66">
        <v>443</v>
      </c>
      <c r="E189" s="66">
        <v>48</v>
      </c>
      <c r="F189" s="65">
        <v>0.1488</v>
      </c>
      <c r="I189">
        <v>192</v>
      </c>
      <c r="J189">
        <v>3.98</v>
      </c>
      <c r="K189">
        <v>24</v>
      </c>
      <c r="L189">
        <v>12</v>
      </c>
      <c r="M189" s="65">
        <v>0.5</v>
      </c>
      <c r="N189">
        <v>323.57</v>
      </c>
      <c r="O189">
        <v>1</v>
      </c>
      <c r="P189">
        <v>1</v>
      </c>
      <c r="Q189" s="65">
        <v>1</v>
      </c>
      <c r="R189">
        <v>1</v>
      </c>
      <c r="S189">
        <v>1</v>
      </c>
      <c r="T189" s="65">
        <v>1</v>
      </c>
      <c r="U189">
        <v>1</v>
      </c>
    </row>
    <row r="190" spans="1:21">
      <c r="A190" t="s">
        <v>164</v>
      </c>
      <c r="B190">
        <v>99495</v>
      </c>
      <c r="C190">
        <v>259388</v>
      </c>
      <c r="D190" s="66">
        <v>443</v>
      </c>
      <c r="K190">
        <v>15</v>
      </c>
      <c r="N190">
        <v>248.71</v>
      </c>
      <c r="R190">
        <v>1</v>
      </c>
    </row>
    <row r="191" spans="1:21">
      <c r="A191" t="s">
        <v>205</v>
      </c>
      <c r="B191">
        <v>7536</v>
      </c>
      <c r="C191">
        <v>230485</v>
      </c>
      <c r="D191" s="66">
        <v>443</v>
      </c>
      <c r="K191">
        <v>12</v>
      </c>
      <c r="N191">
        <v>330.83</v>
      </c>
      <c r="R191">
        <v>1</v>
      </c>
    </row>
    <row r="192" spans="1:21">
      <c r="A192" t="s">
        <v>699</v>
      </c>
      <c r="B192">
        <v>11022</v>
      </c>
      <c r="C192">
        <v>121031</v>
      </c>
      <c r="D192" s="66">
        <v>437</v>
      </c>
      <c r="K192">
        <v>49</v>
      </c>
      <c r="N192">
        <v>305.73</v>
      </c>
      <c r="R192">
        <v>1</v>
      </c>
    </row>
    <row r="193" spans="1:21">
      <c r="A193" t="s">
        <v>655</v>
      </c>
      <c r="B193">
        <v>98159</v>
      </c>
      <c r="C193">
        <v>258255</v>
      </c>
      <c r="D193" s="66">
        <v>436</v>
      </c>
      <c r="K193">
        <v>32</v>
      </c>
      <c r="N193">
        <v>120.43</v>
      </c>
      <c r="R193">
        <v>1</v>
      </c>
    </row>
    <row r="194" spans="1:21">
      <c r="A194" t="s">
        <v>416</v>
      </c>
      <c r="B194">
        <v>8275</v>
      </c>
      <c r="C194">
        <v>224756</v>
      </c>
      <c r="D194" s="66">
        <v>431</v>
      </c>
      <c r="K194">
        <v>14</v>
      </c>
      <c r="N194">
        <v>314.62</v>
      </c>
      <c r="R194">
        <v>1</v>
      </c>
    </row>
    <row r="195" spans="1:21">
      <c r="A195" t="s">
        <v>509</v>
      </c>
      <c r="B195">
        <v>18844</v>
      </c>
      <c r="C195">
        <v>132282</v>
      </c>
      <c r="D195" s="66">
        <v>428</v>
      </c>
      <c r="K195">
        <v>38</v>
      </c>
      <c r="N195">
        <v>175.87</v>
      </c>
      <c r="O195">
        <v>1</v>
      </c>
      <c r="R195">
        <v>1</v>
      </c>
    </row>
    <row r="196" spans="1:21">
      <c r="A196" t="s">
        <v>594</v>
      </c>
      <c r="B196">
        <v>9018</v>
      </c>
      <c r="C196">
        <v>119017</v>
      </c>
      <c r="D196" s="66">
        <v>426</v>
      </c>
      <c r="K196">
        <v>26</v>
      </c>
      <c r="N196">
        <v>325.33</v>
      </c>
      <c r="R196">
        <v>1</v>
      </c>
    </row>
    <row r="197" spans="1:21">
      <c r="A197" t="s">
        <v>800</v>
      </c>
      <c r="B197">
        <v>83674</v>
      </c>
      <c r="C197">
        <v>237328</v>
      </c>
      <c r="D197" s="66">
        <v>424</v>
      </c>
      <c r="E197" s="66">
        <v>38</v>
      </c>
      <c r="F197" s="65">
        <v>0.1663</v>
      </c>
      <c r="I197">
        <v>171</v>
      </c>
      <c r="J197">
        <v>4.5</v>
      </c>
      <c r="K197">
        <v>20</v>
      </c>
      <c r="L197">
        <v>11</v>
      </c>
      <c r="M197" s="65">
        <v>0.55</v>
      </c>
      <c r="N197">
        <v>228.98</v>
      </c>
      <c r="O197">
        <v>1</v>
      </c>
      <c r="R197">
        <v>1</v>
      </c>
    </row>
    <row r="198" spans="1:21">
      <c r="A198" t="s">
        <v>4065</v>
      </c>
      <c r="B198">
        <v>92094</v>
      </c>
      <c r="C198">
        <v>249253</v>
      </c>
      <c r="D198" s="66">
        <v>418</v>
      </c>
      <c r="K198">
        <v>31</v>
      </c>
      <c r="N198">
        <v>183.34</v>
      </c>
      <c r="R198">
        <v>1</v>
      </c>
    </row>
    <row r="199" spans="1:21">
      <c r="A199" t="s">
        <v>658</v>
      </c>
      <c r="B199">
        <v>69478</v>
      </c>
      <c r="C199">
        <v>211750</v>
      </c>
      <c r="D199" s="66">
        <v>413</v>
      </c>
      <c r="E199" s="66">
        <v>10</v>
      </c>
      <c r="F199" s="65">
        <v>0.0306</v>
      </c>
      <c r="I199">
        <v>46</v>
      </c>
      <c r="J199">
        <v>4.57</v>
      </c>
      <c r="K199">
        <v>13</v>
      </c>
      <c r="L199">
        <v>3</v>
      </c>
      <c r="M199" s="65">
        <v>0.2308</v>
      </c>
      <c r="N199">
        <v>329.34</v>
      </c>
      <c r="O199">
        <v>1</v>
      </c>
      <c r="P199">
        <v>1</v>
      </c>
      <c r="Q199" s="65">
        <v>1</v>
      </c>
      <c r="R199">
        <v>1</v>
      </c>
      <c r="S199">
        <v>1</v>
      </c>
      <c r="T199" s="65">
        <v>1</v>
      </c>
      <c r="U199">
        <v>2</v>
      </c>
    </row>
    <row r="200" spans="1:21">
      <c r="A200" t="s">
        <v>850</v>
      </c>
      <c r="B200">
        <v>76734</v>
      </c>
      <c r="C200">
        <v>224873</v>
      </c>
      <c r="D200" s="66">
        <v>409</v>
      </c>
      <c r="E200" s="66">
        <v>18</v>
      </c>
      <c r="F200" s="65">
        <v>0.0587</v>
      </c>
      <c r="I200">
        <v>138</v>
      </c>
      <c r="J200">
        <v>7.81</v>
      </c>
      <c r="K200">
        <v>21</v>
      </c>
      <c r="L200">
        <v>8</v>
      </c>
      <c r="M200" s="65">
        <v>0.381</v>
      </c>
      <c r="N200">
        <v>301.82</v>
      </c>
      <c r="O200">
        <v>1</v>
      </c>
      <c r="P200">
        <v>1</v>
      </c>
      <c r="Q200" s="65">
        <v>1</v>
      </c>
      <c r="R200">
        <v>1</v>
      </c>
      <c r="S200">
        <v>1</v>
      </c>
      <c r="T200" s="65">
        <v>1</v>
      </c>
      <c r="U200">
        <v>1</v>
      </c>
    </row>
    <row r="201" spans="1:21">
      <c r="A201" t="s">
        <v>492</v>
      </c>
      <c r="B201">
        <v>91552</v>
      </c>
      <c r="C201">
        <v>248424</v>
      </c>
      <c r="D201" s="66">
        <v>405</v>
      </c>
      <c r="K201">
        <v>42</v>
      </c>
      <c r="N201">
        <v>101.74</v>
      </c>
      <c r="R201">
        <v>1</v>
      </c>
    </row>
    <row r="202" spans="1:21">
      <c r="A202" t="s">
        <v>737</v>
      </c>
      <c r="B202">
        <v>72301</v>
      </c>
      <c r="C202">
        <v>215313</v>
      </c>
      <c r="D202" s="66">
        <v>398</v>
      </c>
      <c r="E202" s="66">
        <v>64</v>
      </c>
      <c r="F202" s="65">
        <v>0.2438</v>
      </c>
      <c r="I202">
        <v>152</v>
      </c>
      <c r="J202">
        <v>2.37</v>
      </c>
      <c r="K202">
        <v>11</v>
      </c>
      <c r="L202">
        <v>5</v>
      </c>
      <c r="M202" s="65">
        <v>0.4545</v>
      </c>
      <c r="N202">
        <v>262.25</v>
      </c>
      <c r="O202">
        <v>1</v>
      </c>
      <c r="P202">
        <v>1</v>
      </c>
      <c r="Q202" s="65">
        <v>1</v>
      </c>
      <c r="R202">
        <v>1</v>
      </c>
      <c r="S202">
        <v>1</v>
      </c>
      <c r="T202" s="65">
        <v>1</v>
      </c>
      <c r="U202">
        <v>1</v>
      </c>
    </row>
    <row r="203" spans="1:21">
      <c r="A203" t="s">
        <v>106</v>
      </c>
      <c r="B203">
        <v>98483</v>
      </c>
      <c r="C203">
        <v>257953</v>
      </c>
      <c r="D203" s="66">
        <v>396</v>
      </c>
      <c r="K203">
        <v>11</v>
      </c>
      <c r="N203">
        <v>165.58</v>
      </c>
      <c r="R203">
        <v>1</v>
      </c>
    </row>
    <row r="204" spans="1:21">
      <c r="A204" t="s">
        <v>131</v>
      </c>
      <c r="B204">
        <v>99130</v>
      </c>
      <c r="C204">
        <v>258873</v>
      </c>
      <c r="D204" s="66">
        <v>388</v>
      </c>
      <c r="K204">
        <v>26</v>
      </c>
      <c r="N204">
        <v>219.26</v>
      </c>
      <c r="R204">
        <v>1</v>
      </c>
    </row>
    <row r="205" spans="1:21">
      <c r="A205" t="s">
        <v>884</v>
      </c>
      <c r="B205">
        <v>5570</v>
      </c>
      <c r="C205">
        <v>223070</v>
      </c>
      <c r="D205" s="66">
        <v>383</v>
      </c>
      <c r="K205">
        <v>22</v>
      </c>
      <c r="N205">
        <v>195.59</v>
      </c>
      <c r="R205">
        <v>1</v>
      </c>
    </row>
    <row r="206" spans="1:21">
      <c r="A206" t="s">
        <v>407</v>
      </c>
      <c r="B206">
        <v>16026</v>
      </c>
      <c r="C206">
        <v>128375</v>
      </c>
      <c r="D206" s="66">
        <v>382</v>
      </c>
      <c r="K206">
        <v>39</v>
      </c>
      <c r="N206">
        <v>300.68</v>
      </c>
      <c r="R206">
        <v>1</v>
      </c>
    </row>
    <row r="207" spans="1:21">
      <c r="A207" t="s">
        <v>345</v>
      </c>
      <c r="B207">
        <v>80288</v>
      </c>
      <c r="C207">
        <v>234146</v>
      </c>
      <c r="D207" s="66">
        <v>381</v>
      </c>
      <c r="K207">
        <v>39</v>
      </c>
      <c r="N207">
        <v>176.56</v>
      </c>
      <c r="R207">
        <v>1</v>
      </c>
    </row>
    <row r="208" spans="1:21">
      <c r="A208" t="s">
        <v>161</v>
      </c>
      <c r="B208">
        <v>99476</v>
      </c>
      <c r="C208">
        <v>259539</v>
      </c>
      <c r="D208" s="66">
        <v>379</v>
      </c>
      <c r="E208" s="66">
        <v>29</v>
      </c>
      <c r="F208" s="65">
        <v>0.1206</v>
      </c>
      <c r="I208">
        <v>151</v>
      </c>
      <c r="J208">
        <v>5.14</v>
      </c>
      <c r="K208">
        <v>14</v>
      </c>
      <c r="L208">
        <v>8</v>
      </c>
      <c r="M208" s="65">
        <v>0.5714</v>
      </c>
      <c r="N208">
        <v>244.07</v>
      </c>
      <c r="O208">
        <v>1</v>
      </c>
      <c r="R208">
        <v>1</v>
      </c>
    </row>
    <row r="209" spans="1:21">
      <c r="A209" t="s">
        <v>559</v>
      </c>
      <c r="B209">
        <v>98311</v>
      </c>
      <c r="C209">
        <v>257670</v>
      </c>
      <c r="D209" s="66">
        <v>377</v>
      </c>
      <c r="E209" s="66">
        <v>4</v>
      </c>
      <c r="F209" s="65">
        <v>0.0226</v>
      </c>
      <c r="I209">
        <v>55</v>
      </c>
      <c r="J209">
        <v>13.75</v>
      </c>
      <c r="K209">
        <v>21</v>
      </c>
      <c r="L209">
        <v>3</v>
      </c>
      <c r="M209" s="65">
        <v>0.1429</v>
      </c>
      <c r="N209">
        <v>178.38</v>
      </c>
      <c r="O209">
        <v>1</v>
      </c>
      <c r="R209">
        <v>1</v>
      </c>
    </row>
    <row r="210" spans="1:21">
      <c r="A210" t="s">
        <v>633</v>
      </c>
      <c r="B210">
        <v>12289</v>
      </c>
      <c r="C210">
        <v>122391</v>
      </c>
      <c r="D210" s="66">
        <v>375</v>
      </c>
      <c r="E210" s="66">
        <v>54</v>
      </c>
      <c r="F210" s="65">
        <v>0.1754</v>
      </c>
      <c r="I210">
        <v>190</v>
      </c>
      <c r="J210">
        <v>3.53</v>
      </c>
      <c r="K210">
        <v>14</v>
      </c>
      <c r="L210">
        <v>9</v>
      </c>
      <c r="M210" s="65">
        <v>0.6429</v>
      </c>
      <c r="N210">
        <v>306.92</v>
      </c>
      <c r="O210">
        <v>1</v>
      </c>
      <c r="P210">
        <v>1</v>
      </c>
      <c r="Q210" s="65">
        <v>1</v>
      </c>
      <c r="R210">
        <v>1</v>
      </c>
      <c r="S210">
        <v>1</v>
      </c>
      <c r="T210" s="65">
        <v>1</v>
      </c>
      <c r="U210">
        <v>2</v>
      </c>
    </row>
    <row r="211" spans="1:21">
      <c r="A211" t="s">
        <v>136</v>
      </c>
      <c r="B211">
        <v>99158</v>
      </c>
      <c r="C211">
        <v>258971</v>
      </c>
      <c r="D211" s="66">
        <v>368</v>
      </c>
      <c r="K211">
        <v>25</v>
      </c>
      <c r="N211">
        <v>158.33</v>
      </c>
      <c r="R211">
        <v>1</v>
      </c>
    </row>
    <row r="212" spans="1:21">
      <c r="A212" t="s">
        <v>776</v>
      </c>
      <c r="B212">
        <v>15652</v>
      </c>
      <c r="C212">
        <v>127032</v>
      </c>
      <c r="D212" s="66">
        <v>368</v>
      </c>
      <c r="K212">
        <v>12</v>
      </c>
      <c r="N212">
        <v>193.02</v>
      </c>
      <c r="R212">
        <v>1</v>
      </c>
    </row>
    <row r="213" spans="1:21">
      <c r="A213" t="s">
        <v>803</v>
      </c>
      <c r="B213">
        <v>20739</v>
      </c>
      <c r="C213">
        <v>135193</v>
      </c>
      <c r="D213" s="66">
        <v>360</v>
      </c>
      <c r="K213">
        <v>29</v>
      </c>
      <c r="N213">
        <v>307.16</v>
      </c>
      <c r="R213">
        <v>1</v>
      </c>
    </row>
    <row r="214" spans="1:21">
      <c r="A214" t="s">
        <v>345</v>
      </c>
      <c r="B214">
        <v>80288</v>
      </c>
      <c r="C214">
        <v>238665</v>
      </c>
      <c r="D214" s="66">
        <v>354</v>
      </c>
      <c r="K214">
        <v>30</v>
      </c>
      <c r="N214">
        <v>107.1</v>
      </c>
      <c r="R214">
        <v>1</v>
      </c>
    </row>
    <row r="215" spans="1:21">
      <c r="A215" t="s">
        <v>102</v>
      </c>
      <c r="B215">
        <v>97771</v>
      </c>
      <c r="C215">
        <v>256909</v>
      </c>
      <c r="D215" s="66">
        <v>353</v>
      </c>
      <c r="K215">
        <v>25</v>
      </c>
      <c r="N215">
        <v>198.63</v>
      </c>
      <c r="R215">
        <v>1</v>
      </c>
    </row>
    <row r="216" spans="1:21">
      <c r="A216" t="s">
        <v>916</v>
      </c>
      <c r="B216">
        <v>87914</v>
      </c>
      <c r="C216">
        <v>243055</v>
      </c>
      <c r="D216" s="66">
        <v>348</v>
      </c>
      <c r="K216">
        <v>11</v>
      </c>
      <c r="N216">
        <v>203.71</v>
      </c>
      <c r="R216">
        <v>1</v>
      </c>
    </row>
    <row r="217" spans="1:21">
      <c r="A217" t="s">
        <v>518</v>
      </c>
      <c r="B217">
        <v>84641</v>
      </c>
      <c r="C217">
        <v>238654</v>
      </c>
      <c r="D217" s="66">
        <v>339</v>
      </c>
      <c r="K217">
        <v>24</v>
      </c>
      <c r="N217">
        <v>171.73</v>
      </c>
      <c r="R217">
        <v>1</v>
      </c>
    </row>
    <row r="218" spans="1:21">
      <c r="A218" t="s">
        <v>780</v>
      </c>
      <c r="B218">
        <v>77068</v>
      </c>
      <c r="C218">
        <v>225596</v>
      </c>
      <c r="D218" s="66">
        <v>338</v>
      </c>
      <c r="K218">
        <v>25</v>
      </c>
      <c r="N218">
        <v>240.58</v>
      </c>
      <c r="O218">
        <v>1</v>
      </c>
      <c r="R218">
        <v>1</v>
      </c>
    </row>
    <row r="219" spans="1:21">
      <c r="A219" t="s">
        <v>908</v>
      </c>
      <c r="B219">
        <v>78980</v>
      </c>
      <c r="C219">
        <v>229055</v>
      </c>
      <c r="D219" s="66">
        <v>335</v>
      </c>
      <c r="K219">
        <v>25</v>
      </c>
      <c r="N219">
        <v>146.83</v>
      </c>
      <c r="R219">
        <v>1</v>
      </c>
    </row>
    <row r="220" spans="1:21">
      <c r="A220" t="s">
        <v>916</v>
      </c>
      <c r="B220">
        <v>87914</v>
      </c>
      <c r="C220">
        <v>243254</v>
      </c>
      <c r="D220" s="66">
        <v>329</v>
      </c>
      <c r="K220">
        <v>11</v>
      </c>
      <c r="N220">
        <v>97.91</v>
      </c>
      <c r="R220">
        <v>1</v>
      </c>
    </row>
    <row r="221" spans="1:21">
      <c r="A221" t="s">
        <v>755</v>
      </c>
      <c r="B221">
        <v>72998</v>
      </c>
      <c r="C221">
        <v>216176</v>
      </c>
      <c r="D221" s="66">
        <v>328</v>
      </c>
      <c r="K221">
        <v>20</v>
      </c>
      <c r="N221">
        <v>250.83</v>
      </c>
      <c r="R221">
        <v>1</v>
      </c>
    </row>
    <row r="222" spans="1:21">
      <c r="A222" t="s">
        <v>923</v>
      </c>
      <c r="B222">
        <v>64046</v>
      </c>
      <c r="C222">
        <v>204214</v>
      </c>
      <c r="D222" s="66">
        <v>321</v>
      </c>
      <c r="K222">
        <v>18</v>
      </c>
      <c r="N222">
        <v>203.91</v>
      </c>
      <c r="O222">
        <v>1</v>
      </c>
      <c r="R222">
        <v>1</v>
      </c>
    </row>
    <row r="223" spans="1:21">
      <c r="A223" t="s">
        <v>764</v>
      </c>
      <c r="B223">
        <v>17825</v>
      </c>
      <c r="C223">
        <v>130069</v>
      </c>
      <c r="D223" s="66">
        <v>315</v>
      </c>
      <c r="K223">
        <v>15</v>
      </c>
      <c r="N223">
        <v>120.72</v>
      </c>
      <c r="O223">
        <v>1</v>
      </c>
      <c r="R223">
        <v>1</v>
      </c>
    </row>
    <row r="224" spans="1:21">
      <c r="A224" t="s">
        <v>834</v>
      </c>
      <c r="B224">
        <v>84312</v>
      </c>
      <c r="C224">
        <v>238162</v>
      </c>
      <c r="D224" s="66">
        <v>302</v>
      </c>
      <c r="K224">
        <v>14</v>
      </c>
      <c r="N224">
        <v>140.37</v>
      </c>
      <c r="R224">
        <v>1</v>
      </c>
    </row>
    <row r="225" spans="1:21">
      <c r="A225" t="s">
        <v>825</v>
      </c>
      <c r="B225">
        <v>68158</v>
      </c>
      <c r="C225">
        <v>210114</v>
      </c>
      <c r="D225" s="66">
        <v>301</v>
      </c>
      <c r="K225">
        <v>21</v>
      </c>
      <c r="N225">
        <v>80.44</v>
      </c>
      <c r="R225">
        <v>1</v>
      </c>
    </row>
    <row r="226" spans="1:21">
      <c r="A226" t="s">
        <v>897</v>
      </c>
      <c r="B226">
        <v>8800</v>
      </c>
      <c r="C226">
        <v>131515</v>
      </c>
      <c r="D226" s="66">
        <v>296</v>
      </c>
      <c r="E226" s="66">
        <v>9</v>
      </c>
      <c r="F226" s="65">
        <v>0.0668</v>
      </c>
      <c r="I226">
        <v>50</v>
      </c>
      <c r="J226">
        <v>5.6</v>
      </c>
      <c r="K226">
        <v>24</v>
      </c>
      <c r="L226">
        <v>3</v>
      </c>
      <c r="M226" s="65">
        <v>0.125</v>
      </c>
      <c r="N226">
        <v>132.56</v>
      </c>
      <c r="O226">
        <v>1</v>
      </c>
      <c r="P226">
        <v>1</v>
      </c>
      <c r="Q226" s="65">
        <v>1</v>
      </c>
      <c r="R226">
        <v>1</v>
      </c>
      <c r="S226">
        <v>1</v>
      </c>
      <c r="T226" s="65">
        <v>1</v>
      </c>
      <c r="U226">
        <v>1</v>
      </c>
    </row>
    <row r="227" spans="1:21">
      <c r="A227" t="s">
        <v>509</v>
      </c>
      <c r="B227">
        <v>18844</v>
      </c>
      <c r="C227">
        <v>131866</v>
      </c>
      <c r="D227" s="66">
        <v>288</v>
      </c>
      <c r="K227">
        <v>27</v>
      </c>
      <c r="N227">
        <v>99.08</v>
      </c>
      <c r="O227">
        <v>1</v>
      </c>
      <c r="R227">
        <v>1</v>
      </c>
    </row>
    <row r="228" spans="1:21">
      <c r="A228" t="s">
        <v>854</v>
      </c>
      <c r="B228">
        <v>73333</v>
      </c>
      <c r="C228">
        <v>216617</v>
      </c>
      <c r="D228" s="66">
        <v>284</v>
      </c>
      <c r="K228">
        <v>7</v>
      </c>
      <c r="N228">
        <v>175.25</v>
      </c>
      <c r="R228">
        <v>1</v>
      </c>
    </row>
    <row r="229" spans="1:21">
      <c r="A229" t="s">
        <v>735</v>
      </c>
      <c r="B229">
        <v>15376</v>
      </c>
      <c r="C229">
        <v>258967</v>
      </c>
      <c r="D229" s="66">
        <v>282</v>
      </c>
      <c r="K229">
        <v>23</v>
      </c>
      <c r="N229">
        <v>133.05</v>
      </c>
      <c r="R229">
        <v>1</v>
      </c>
    </row>
    <row r="230" spans="1:21">
      <c r="A230" t="s">
        <v>236</v>
      </c>
      <c r="B230">
        <v>7727</v>
      </c>
      <c r="C230">
        <v>114583</v>
      </c>
      <c r="D230" s="66">
        <v>282</v>
      </c>
      <c r="K230">
        <v>21</v>
      </c>
      <c r="N230">
        <v>139.97</v>
      </c>
      <c r="R230">
        <v>1</v>
      </c>
    </row>
    <row r="231" spans="1:21">
      <c r="A231" t="s">
        <v>562</v>
      </c>
      <c r="B231">
        <v>88070</v>
      </c>
      <c r="C231">
        <v>249112</v>
      </c>
      <c r="D231" s="66">
        <v>278</v>
      </c>
      <c r="K231">
        <v>28</v>
      </c>
      <c r="N231">
        <v>98.55</v>
      </c>
      <c r="R231">
        <v>1</v>
      </c>
    </row>
    <row r="232" spans="1:21">
      <c r="A232" t="s">
        <v>655</v>
      </c>
      <c r="B232">
        <v>98159</v>
      </c>
      <c r="C232">
        <v>257410</v>
      </c>
      <c r="D232" s="66">
        <v>267</v>
      </c>
      <c r="K232">
        <v>26</v>
      </c>
      <c r="N232">
        <v>118.83</v>
      </c>
      <c r="R232">
        <v>1</v>
      </c>
    </row>
    <row r="233" spans="1:21">
      <c r="A233" t="s">
        <v>722</v>
      </c>
      <c r="B233">
        <v>78020</v>
      </c>
      <c r="C233">
        <v>227409</v>
      </c>
      <c r="D233" s="66">
        <v>267</v>
      </c>
      <c r="E233" s="66">
        <v>17</v>
      </c>
      <c r="F233" s="65">
        <v>0.0905</v>
      </c>
      <c r="I233">
        <v>144</v>
      </c>
      <c r="J233">
        <v>8.35</v>
      </c>
      <c r="K233">
        <v>9</v>
      </c>
      <c r="L233">
        <v>6</v>
      </c>
      <c r="M233" s="65">
        <v>0.6667</v>
      </c>
      <c r="N233">
        <v>189.86</v>
      </c>
      <c r="O233">
        <v>1</v>
      </c>
      <c r="P233">
        <v>1</v>
      </c>
      <c r="Q233" s="65">
        <v>1</v>
      </c>
      <c r="R233">
        <v>1</v>
      </c>
      <c r="S233">
        <v>1</v>
      </c>
      <c r="T233" s="65">
        <v>1</v>
      </c>
      <c r="U233">
        <v>1</v>
      </c>
    </row>
    <row r="234" spans="1:21">
      <c r="A234" t="s">
        <v>721</v>
      </c>
      <c r="B234">
        <v>16164</v>
      </c>
      <c r="C234">
        <v>127612</v>
      </c>
      <c r="D234" s="66">
        <v>263</v>
      </c>
      <c r="K234">
        <v>13</v>
      </c>
      <c r="N234">
        <v>210</v>
      </c>
      <c r="R234">
        <v>1</v>
      </c>
    </row>
    <row r="235" spans="1:21">
      <c r="A235" t="s">
        <v>920</v>
      </c>
      <c r="B235">
        <v>89276</v>
      </c>
      <c r="C235">
        <v>244678</v>
      </c>
      <c r="D235" s="66">
        <v>248</v>
      </c>
      <c r="E235" s="66">
        <v>31</v>
      </c>
      <c r="F235" s="65">
        <v>0.2108</v>
      </c>
      <c r="I235">
        <v>58</v>
      </c>
      <c r="J235">
        <v>1.9</v>
      </c>
      <c r="K235">
        <v>23</v>
      </c>
      <c r="L235">
        <v>14</v>
      </c>
      <c r="M235" s="65">
        <v>0.6087</v>
      </c>
      <c r="N235">
        <v>145.18</v>
      </c>
      <c r="O235">
        <v>1</v>
      </c>
      <c r="P235">
        <v>1</v>
      </c>
      <c r="Q235" s="65">
        <v>1</v>
      </c>
      <c r="R235">
        <v>1</v>
      </c>
      <c r="S235">
        <v>1</v>
      </c>
      <c r="T235" s="65">
        <v>1</v>
      </c>
      <c r="U235">
        <v>1</v>
      </c>
    </row>
    <row r="236" spans="1:21">
      <c r="A236" t="s">
        <v>509</v>
      </c>
      <c r="B236">
        <v>18844</v>
      </c>
      <c r="C236">
        <v>132283</v>
      </c>
      <c r="D236" s="66">
        <v>245</v>
      </c>
      <c r="K236">
        <v>34</v>
      </c>
      <c r="N236">
        <v>121.43</v>
      </c>
      <c r="R236">
        <v>1</v>
      </c>
    </row>
    <row r="237" spans="1:21">
      <c r="A237" t="s">
        <v>407</v>
      </c>
      <c r="B237">
        <v>16026</v>
      </c>
      <c r="C237">
        <v>127428</v>
      </c>
      <c r="D237" s="66">
        <v>244</v>
      </c>
      <c r="K237">
        <v>12</v>
      </c>
      <c r="N237">
        <v>180.88</v>
      </c>
      <c r="O237">
        <v>1</v>
      </c>
      <c r="R237">
        <v>1</v>
      </c>
    </row>
    <row r="238" spans="1:21">
      <c r="A238" t="s">
        <v>856</v>
      </c>
      <c r="B238">
        <v>98469</v>
      </c>
      <c r="C238">
        <v>257959</v>
      </c>
      <c r="D238" s="66">
        <v>242</v>
      </c>
      <c r="K238">
        <v>22</v>
      </c>
      <c r="N238">
        <v>129.58</v>
      </c>
      <c r="R238">
        <v>1</v>
      </c>
    </row>
    <row r="239" spans="1:21">
      <c r="A239" t="s">
        <v>726</v>
      </c>
      <c r="B239">
        <v>6375</v>
      </c>
      <c r="C239">
        <v>114680</v>
      </c>
      <c r="D239" s="66">
        <v>240</v>
      </c>
      <c r="E239" s="66">
        <v>0</v>
      </c>
      <c r="F239" s="65">
        <v>0.0008</v>
      </c>
      <c r="I239">
        <v>72</v>
      </c>
      <c r="J239">
        <v>512.1</v>
      </c>
      <c r="K239">
        <v>8</v>
      </c>
      <c r="L239">
        <v>3</v>
      </c>
      <c r="M239" s="65">
        <v>0.375</v>
      </c>
      <c r="N239">
        <v>186.48</v>
      </c>
      <c r="O239">
        <v>1</v>
      </c>
      <c r="R239">
        <v>1</v>
      </c>
    </row>
    <row r="240" spans="1:21">
      <c r="A240" t="s">
        <v>787</v>
      </c>
      <c r="B240">
        <v>97730</v>
      </c>
      <c r="C240">
        <v>256919</v>
      </c>
      <c r="D240" s="66">
        <v>237</v>
      </c>
      <c r="K240">
        <v>13</v>
      </c>
      <c r="N240">
        <v>65.97</v>
      </c>
      <c r="R240">
        <v>1</v>
      </c>
    </row>
    <row r="241" spans="1:21">
      <c r="A241" t="s">
        <v>535</v>
      </c>
      <c r="B241">
        <v>74478</v>
      </c>
      <c r="C241">
        <v>219455</v>
      </c>
      <c r="D241" s="66">
        <v>235</v>
      </c>
      <c r="K241">
        <v>15</v>
      </c>
      <c r="N241">
        <v>224.36</v>
      </c>
      <c r="R241">
        <v>1</v>
      </c>
    </row>
    <row r="242" spans="1:21">
      <c r="A242" t="s">
        <v>905</v>
      </c>
      <c r="B242">
        <v>98089</v>
      </c>
      <c r="C242">
        <v>257324</v>
      </c>
      <c r="D242" s="66">
        <v>233</v>
      </c>
      <c r="E242" s="66">
        <v>37</v>
      </c>
      <c r="F242" s="65">
        <v>0.2616</v>
      </c>
      <c r="I242">
        <v>93</v>
      </c>
      <c r="J242">
        <v>2.51</v>
      </c>
      <c r="K242">
        <v>12</v>
      </c>
      <c r="L242">
        <v>7</v>
      </c>
      <c r="M242" s="65">
        <v>0.5833</v>
      </c>
      <c r="N242">
        <v>142.03</v>
      </c>
      <c r="O242">
        <v>1</v>
      </c>
      <c r="P242">
        <v>1</v>
      </c>
      <c r="Q242" s="65">
        <v>1</v>
      </c>
      <c r="R242">
        <v>1</v>
      </c>
      <c r="S242">
        <v>1</v>
      </c>
      <c r="T242" s="65">
        <v>1</v>
      </c>
      <c r="U242">
        <v>5</v>
      </c>
    </row>
    <row r="243" spans="1:21">
      <c r="A243" t="s">
        <v>752</v>
      </c>
      <c r="B243">
        <v>9366</v>
      </c>
      <c r="C243">
        <v>119422</v>
      </c>
      <c r="D243" s="66">
        <v>233</v>
      </c>
      <c r="K243">
        <v>17</v>
      </c>
      <c r="N243">
        <v>147.63</v>
      </c>
      <c r="O243">
        <v>1</v>
      </c>
      <c r="R243">
        <v>1</v>
      </c>
    </row>
    <row r="244" spans="1:21">
      <c r="A244" t="s">
        <v>598</v>
      </c>
      <c r="B244">
        <v>63326</v>
      </c>
      <c r="C244">
        <v>202478</v>
      </c>
      <c r="D244" s="66">
        <v>230</v>
      </c>
      <c r="E244" s="66">
        <v>17</v>
      </c>
      <c r="F244" s="65">
        <v>0.095</v>
      </c>
      <c r="I244">
        <v>56</v>
      </c>
      <c r="J244">
        <v>3.39</v>
      </c>
      <c r="K244">
        <v>5</v>
      </c>
      <c r="L244">
        <v>2</v>
      </c>
      <c r="M244" s="65">
        <v>0.4</v>
      </c>
      <c r="N244">
        <v>175.2</v>
      </c>
      <c r="O244">
        <v>1</v>
      </c>
      <c r="P244">
        <v>1</v>
      </c>
      <c r="Q244" s="65">
        <v>1</v>
      </c>
      <c r="R244">
        <v>1</v>
      </c>
      <c r="S244">
        <v>1</v>
      </c>
      <c r="T244" s="65">
        <v>1</v>
      </c>
      <c r="U244">
        <v>1</v>
      </c>
    </row>
    <row r="245" spans="1:21">
      <c r="A245" t="s">
        <v>743</v>
      </c>
      <c r="B245">
        <v>96532</v>
      </c>
      <c r="C245">
        <v>255223</v>
      </c>
      <c r="D245" s="66">
        <v>216</v>
      </c>
      <c r="K245">
        <v>21</v>
      </c>
      <c r="N245">
        <v>90.09</v>
      </c>
      <c r="R245">
        <v>1</v>
      </c>
    </row>
    <row r="246" spans="1:21">
      <c r="A246" t="s">
        <v>790</v>
      </c>
      <c r="B246">
        <v>25913</v>
      </c>
      <c r="C246">
        <v>141206</v>
      </c>
      <c r="D246" s="66">
        <v>215</v>
      </c>
      <c r="K246">
        <v>15</v>
      </c>
      <c r="N246">
        <v>129.69</v>
      </c>
      <c r="R246">
        <v>1</v>
      </c>
    </row>
    <row r="247" spans="1:21">
      <c r="A247" t="s">
        <v>535</v>
      </c>
      <c r="B247">
        <v>74478</v>
      </c>
      <c r="C247">
        <v>219453</v>
      </c>
      <c r="D247" s="66">
        <v>212</v>
      </c>
      <c r="K247">
        <v>12</v>
      </c>
      <c r="N247">
        <v>177.05</v>
      </c>
      <c r="R247">
        <v>1</v>
      </c>
    </row>
    <row r="248" spans="1:21">
      <c r="A248" t="s">
        <v>672</v>
      </c>
      <c r="B248">
        <v>88630</v>
      </c>
      <c r="C248">
        <v>243826</v>
      </c>
      <c r="D248" s="66">
        <v>207</v>
      </c>
      <c r="E248" s="66">
        <v>3</v>
      </c>
      <c r="F248" s="65">
        <v>0.0302</v>
      </c>
      <c r="I248">
        <v>27</v>
      </c>
      <c r="J248">
        <v>8.09</v>
      </c>
      <c r="K248">
        <v>8</v>
      </c>
      <c r="L248">
        <v>1</v>
      </c>
      <c r="M248" s="65">
        <v>0.125</v>
      </c>
      <c r="N248">
        <v>112.28</v>
      </c>
      <c r="O248">
        <v>1</v>
      </c>
      <c r="P248">
        <v>1</v>
      </c>
      <c r="Q248" s="65">
        <v>1</v>
      </c>
      <c r="R248">
        <v>1</v>
      </c>
      <c r="S248">
        <v>1</v>
      </c>
      <c r="T248" s="65">
        <v>1</v>
      </c>
      <c r="U248">
        <v>1</v>
      </c>
    </row>
    <row r="249" spans="1:21">
      <c r="A249" t="s">
        <v>445</v>
      </c>
      <c r="B249">
        <v>91273</v>
      </c>
      <c r="C249">
        <v>248185</v>
      </c>
      <c r="D249" s="66">
        <v>207</v>
      </c>
      <c r="K249">
        <v>10</v>
      </c>
      <c r="N249">
        <v>141.34</v>
      </c>
      <c r="R249">
        <v>1</v>
      </c>
    </row>
    <row r="250" spans="1:21">
      <c r="A250" t="s">
        <v>709</v>
      </c>
      <c r="B250">
        <v>11326</v>
      </c>
      <c r="C250">
        <v>122622</v>
      </c>
      <c r="D250" s="66">
        <v>203</v>
      </c>
      <c r="K250">
        <v>11</v>
      </c>
      <c r="N250">
        <v>75.25</v>
      </c>
      <c r="R250">
        <v>1</v>
      </c>
    </row>
    <row r="251" spans="1:21">
      <c r="A251" t="s">
        <v>562</v>
      </c>
      <c r="B251">
        <v>88070</v>
      </c>
      <c r="C251">
        <v>243373</v>
      </c>
      <c r="D251" s="66">
        <v>202</v>
      </c>
      <c r="K251">
        <v>22</v>
      </c>
      <c r="N251">
        <v>148.83</v>
      </c>
      <c r="R251">
        <v>1</v>
      </c>
    </row>
    <row r="252" spans="1:21">
      <c r="A252" t="s">
        <v>796</v>
      </c>
      <c r="B252">
        <v>96974</v>
      </c>
      <c r="C252">
        <v>255932</v>
      </c>
      <c r="D252" s="66">
        <v>201</v>
      </c>
      <c r="E252" s="66">
        <v>12</v>
      </c>
      <c r="F252" s="65">
        <v>0.1593</v>
      </c>
      <c r="I252">
        <v>54</v>
      </c>
      <c r="J252">
        <v>4.57</v>
      </c>
      <c r="K252">
        <v>11</v>
      </c>
      <c r="L252">
        <v>4</v>
      </c>
      <c r="M252" s="65">
        <v>0.3636</v>
      </c>
      <c r="N252">
        <v>74.15</v>
      </c>
      <c r="O252">
        <v>1</v>
      </c>
      <c r="R252">
        <v>1</v>
      </c>
    </row>
    <row r="253" spans="1:21">
      <c r="A253" t="s">
        <v>345</v>
      </c>
      <c r="B253">
        <v>80288</v>
      </c>
      <c r="C253">
        <v>231703</v>
      </c>
      <c r="D253" s="66">
        <v>198</v>
      </c>
      <c r="K253">
        <v>20</v>
      </c>
      <c r="N253">
        <v>93.12</v>
      </c>
      <c r="R253">
        <v>1</v>
      </c>
    </row>
    <row r="254" spans="1:21">
      <c r="A254" t="s">
        <v>816</v>
      </c>
      <c r="B254">
        <v>96653</v>
      </c>
      <c r="C254">
        <v>255441</v>
      </c>
      <c r="D254" s="66">
        <v>194</v>
      </c>
      <c r="K254">
        <v>9</v>
      </c>
      <c r="N254">
        <v>102.57</v>
      </c>
      <c r="R254">
        <v>1</v>
      </c>
    </row>
    <row r="255" spans="1:21">
      <c r="A255" t="s">
        <v>528</v>
      </c>
      <c r="B255">
        <v>93272</v>
      </c>
      <c r="C255">
        <v>250756</v>
      </c>
      <c r="D255" s="66">
        <v>188</v>
      </c>
      <c r="E255" s="66">
        <v>12</v>
      </c>
      <c r="F255" s="65">
        <v>0.0622</v>
      </c>
      <c r="I255">
        <v>164</v>
      </c>
      <c r="J255">
        <v>14.05</v>
      </c>
      <c r="K255">
        <v>4</v>
      </c>
      <c r="L255">
        <v>4</v>
      </c>
      <c r="M255" s="65">
        <v>1</v>
      </c>
      <c r="N255">
        <v>188.15</v>
      </c>
      <c r="O255">
        <v>1</v>
      </c>
      <c r="P255">
        <v>1</v>
      </c>
      <c r="Q255" s="65">
        <v>1</v>
      </c>
      <c r="R255">
        <v>1</v>
      </c>
      <c r="S255">
        <v>1</v>
      </c>
      <c r="T255" s="65">
        <v>1</v>
      </c>
      <c r="U255">
        <v>2</v>
      </c>
    </row>
    <row r="256" spans="1:21">
      <c r="A256" t="s">
        <v>813</v>
      </c>
      <c r="B256">
        <v>91339</v>
      </c>
      <c r="C256">
        <v>250114</v>
      </c>
      <c r="D256" s="66">
        <v>187</v>
      </c>
      <c r="E256" s="66">
        <v>1</v>
      </c>
      <c r="F256" s="65">
        <v>0.0111</v>
      </c>
      <c r="I256">
        <v>9</v>
      </c>
      <c r="J256">
        <v>6.88</v>
      </c>
      <c r="K256">
        <v>9</v>
      </c>
      <c r="L256">
        <v>1</v>
      </c>
      <c r="M256" s="65">
        <v>0.1111</v>
      </c>
      <c r="N256">
        <v>114.51</v>
      </c>
      <c r="O256">
        <v>1</v>
      </c>
      <c r="R256">
        <v>1</v>
      </c>
    </row>
    <row r="257" spans="1:21">
      <c r="A257" t="s">
        <v>353</v>
      </c>
      <c r="B257">
        <v>72439</v>
      </c>
      <c r="C257">
        <v>215481</v>
      </c>
      <c r="D257" s="66">
        <v>182</v>
      </c>
      <c r="E257" s="66">
        <v>21</v>
      </c>
      <c r="F257" s="65">
        <v>0.1161</v>
      </c>
      <c r="I257">
        <v>49</v>
      </c>
      <c r="J257">
        <v>2.33</v>
      </c>
      <c r="K257">
        <v>11</v>
      </c>
      <c r="L257">
        <v>3</v>
      </c>
      <c r="M257" s="65">
        <v>0.2727</v>
      </c>
      <c r="N257">
        <v>182.07</v>
      </c>
      <c r="O257">
        <v>1</v>
      </c>
      <c r="P257">
        <v>1</v>
      </c>
      <c r="Q257" s="65">
        <v>1</v>
      </c>
      <c r="R257">
        <v>1</v>
      </c>
      <c r="S257">
        <v>1</v>
      </c>
      <c r="T257" s="65">
        <v>1</v>
      </c>
      <c r="U257">
        <v>1</v>
      </c>
    </row>
    <row r="258" spans="1:21">
      <c r="A258" t="s">
        <v>345</v>
      </c>
      <c r="B258">
        <v>80288</v>
      </c>
      <c r="C258">
        <v>265954</v>
      </c>
      <c r="D258" s="66">
        <v>181</v>
      </c>
      <c r="K258">
        <v>20</v>
      </c>
      <c r="N258">
        <v>43.09</v>
      </c>
      <c r="R258">
        <v>1</v>
      </c>
    </row>
    <row r="259" spans="1:21">
      <c r="A259" t="s">
        <v>864</v>
      </c>
      <c r="B259">
        <v>77242</v>
      </c>
      <c r="C259">
        <v>225971</v>
      </c>
      <c r="D259" s="66">
        <v>174</v>
      </c>
      <c r="K259">
        <v>8</v>
      </c>
      <c r="N259">
        <v>147.32</v>
      </c>
      <c r="R259">
        <v>1</v>
      </c>
    </row>
    <row r="260" spans="1:21">
      <c r="A260" t="s">
        <v>535</v>
      </c>
      <c r="B260">
        <v>74478</v>
      </c>
      <c r="C260">
        <v>219454</v>
      </c>
      <c r="D260" s="66">
        <v>171</v>
      </c>
      <c r="K260">
        <v>10</v>
      </c>
      <c r="N260">
        <v>152.33</v>
      </c>
      <c r="R260">
        <v>1</v>
      </c>
    </row>
    <row r="261" spans="1:21">
      <c r="A261" t="s">
        <v>793</v>
      </c>
      <c r="B261">
        <v>16273</v>
      </c>
      <c r="C261">
        <v>236066</v>
      </c>
      <c r="D261" s="66">
        <v>170</v>
      </c>
      <c r="K261">
        <v>12</v>
      </c>
      <c r="N261">
        <v>41.65</v>
      </c>
      <c r="R261">
        <v>1</v>
      </c>
    </row>
    <row r="262" spans="1:21">
      <c r="A262" t="s">
        <v>240</v>
      </c>
      <c r="B262">
        <v>80996</v>
      </c>
      <c r="C262">
        <v>232750</v>
      </c>
      <c r="D262" s="66">
        <v>164</v>
      </c>
      <c r="E262" s="66">
        <v>13</v>
      </c>
      <c r="F262" s="65">
        <v>0.1723</v>
      </c>
      <c r="I262">
        <v>54</v>
      </c>
      <c r="J262">
        <v>4</v>
      </c>
      <c r="K262">
        <v>18</v>
      </c>
      <c r="L262">
        <v>7</v>
      </c>
      <c r="M262" s="65">
        <v>0.3889</v>
      </c>
      <c r="N262">
        <v>78.3</v>
      </c>
      <c r="O262">
        <v>1</v>
      </c>
      <c r="R262">
        <v>1</v>
      </c>
    </row>
    <row r="263" spans="1:21">
      <c r="A263" t="s">
        <v>469</v>
      </c>
      <c r="B263">
        <v>27444</v>
      </c>
      <c r="C263">
        <v>238495</v>
      </c>
      <c r="D263" s="66">
        <v>156</v>
      </c>
      <c r="K263">
        <v>11</v>
      </c>
      <c r="N263">
        <v>102.63</v>
      </c>
      <c r="R263">
        <v>1</v>
      </c>
    </row>
    <row r="264" spans="1:21">
      <c r="A264" t="s">
        <v>888</v>
      </c>
      <c r="B264">
        <v>64166</v>
      </c>
      <c r="C264">
        <v>205577</v>
      </c>
      <c r="D264" s="66">
        <v>154</v>
      </c>
      <c r="K264">
        <v>7</v>
      </c>
      <c r="N264">
        <v>45.56</v>
      </c>
      <c r="R264">
        <v>1</v>
      </c>
    </row>
    <row r="265" spans="1:21">
      <c r="A265" t="s">
        <v>205</v>
      </c>
      <c r="B265">
        <v>7536</v>
      </c>
      <c r="C265">
        <v>116174</v>
      </c>
      <c r="D265" s="66">
        <v>154</v>
      </c>
      <c r="K265">
        <v>6</v>
      </c>
      <c r="N265">
        <v>119.78</v>
      </c>
      <c r="R265">
        <v>1</v>
      </c>
    </row>
    <row r="266" spans="1:21">
      <c r="A266" t="s">
        <v>793</v>
      </c>
      <c r="B266">
        <v>16273</v>
      </c>
      <c r="C266">
        <v>189182</v>
      </c>
      <c r="D266" s="66">
        <v>154</v>
      </c>
      <c r="E266" s="66">
        <v>17</v>
      </c>
      <c r="F266" s="65">
        <v>0.131</v>
      </c>
      <c r="I266">
        <v>81</v>
      </c>
      <c r="J266">
        <v>4.73</v>
      </c>
      <c r="K266">
        <v>13</v>
      </c>
      <c r="L266">
        <v>10</v>
      </c>
      <c r="M266" s="65">
        <v>0.7692</v>
      </c>
      <c r="N266">
        <v>131.18</v>
      </c>
      <c r="O266">
        <v>1</v>
      </c>
      <c r="P266">
        <v>1</v>
      </c>
      <c r="Q266" s="65">
        <v>1</v>
      </c>
      <c r="R266">
        <v>1</v>
      </c>
      <c r="S266">
        <v>1</v>
      </c>
      <c r="T266" s="65">
        <v>1</v>
      </c>
      <c r="U266">
        <v>1</v>
      </c>
    </row>
    <row r="267" spans="1:21">
      <c r="A267" t="s">
        <v>735</v>
      </c>
      <c r="B267">
        <v>15376</v>
      </c>
      <c r="C267">
        <v>258966</v>
      </c>
      <c r="D267" s="66">
        <v>131</v>
      </c>
      <c r="E267" s="66">
        <v>2</v>
      </c>
      <c r="F267" s="65">
        <v>0.0181</v>
      </c>
      <c r="I267">
        <v>0</v>
      </c>
      <c r="J267">
        <v>0</v>
      </c>
      <c r="K267">
        <v>12</v>
      </c>
      <c r="L267">
        <v>1</v>
      </c>
      <c r="M267" s="65">
        <v>0.0833</v>
      </c>
      <c r="N267">
        <v>110.25</v>
      </c>
      <c r="O267">
        <v>1</v>
      </c>
      <c r="R267">
        <v>1</v>
      </c>
    </row>
    <row r="268" spans="1:21">
      <c r="A268" t="s">
        <v>927</v>
      </c>
      <c r="B268">
        <v>96112</v>
      </c>
      <c r="C268">
        <v>254747</v>
      </c>
      <c r="D268" s="66">
        <v>116</v>
      </c>
      <c r="E268" s="66">
        <v>16</v>
      </c>
      <c r="F268" s="65">
        <v>0.1886</v>
      </c>
      <c r="I268">
        <v>47</v>
      </c>
      <c r="J268">
        <v>2.92</v>
      </c>
      <c r="K268">
        <v>6</v>
      </c>
      <c r="L268">
        <v>3</v>
      </c>
      <c r="M268" s="65">
        <v>0.5</v>
      </c>
      <c r="N268">
        <v>85.42</v>
      </c>
      <c r="O268">
        <v>1</v>
      </c>
      <c r="P268">
        <v>1</v>
      </c>
      <c r="Q268" s="65">
        <v>1</v>
      </c>
      <c r="R268">
        <v>1</v>
      </c>
      <c r="S268">
        <v>1</v>
      </c>
      <c r="T268" s="65">
        <v>1</v>
      </c>
      <c r="U268">
        <v>1</v>
      </c>
    </row>
    <row r="269" spans="1:21">
      <c r="A269" t="s">
        <v>702</v>
      </c>
      <c r="B269">
        <v>4656</v>
      </c>
      <c r="C269">
        <v>200737</v>
      </c>
      <c r="D269" s="66">
        <v>115</v>
      </c>
      <c r="K269">
        <v>7</v>
      </c>
      <c r="N269">
        <v>82.95</v>
      </c>
      <c r="R269">
        <v>1</v>
      </c>
    </row>
    <row r="270" spans="1:21">
      <c r="A270" t="s">
        <v>116</v>
      </c>
      <c r="B270">
        <v>98588</v>
      </c>
      <c r="C270">
        <v>258098</v>
      </c>
      <c r="D270" s="66">
        <v>114</v>
      </c>
      <c r="K270">
        <v>4</v>
      </c>
      <c r="N270">
        <v>24.97</v>
      </c>
      <c r="R270">
        <v>1</v>
      </c>
    </row>
    <row r="271" spans="1:21">
      <c r="A271" t="s">
        <v>893</v>
      </c>
      <c r="B271">
        <v>83210</v>
      </c>
      <c r="C271">
        <v>236515</v>
      </c>
      <c r="D271" s="66">
        <v>112</v>
      </c>
      <c r="K271">
        <v>6</v>
      </c>
      <c r="N271">
        <v>112.35</v>
      </c>
      <c r="R271">
        <v>1</v>
      </c>
    </row>
    <row r="272" spans="1:21">
      <c r="A272" t="s">
        <v>240</v>
      </c>
      <c r="B272">
        <v>80996</v>
      </c>
      <c r="C272">
        <v>248128</v>
      </c>
      <c r="D272" s="66">
        <v>108</v>
      </c>
      <c r="K272">
        <v>14</v>
      </c>
      <c r="N272">
        <v>60.19</v>
      </c>
      <c r="R272">
        <v>1</v>
      </c>
    </row>
    <row r="273" spans="1:21">
      <c r="A273" t="s">
        <v>740</v>
      </c>
      <c r="B273">
        <v>58663</v>
      </c>
      <c r="C273">
        <v>183421</v>
      </c>
      <c r="D273" s="66">
        <v>103</v>
      </c>
      <c r="E273" s="66">
        <v>13</v>
      </c>
      <c r="F273" s="65">
        <v>0.2113</v>
      </c>
      <c r="I273">
        <v>13</v>
      </c>
      <c r="J273">
        <v>1</v>
      </c>
      <c r="K273">
        <v>6</v>
      </c>
      <c r="L273">
        <v>2</v>
      </c>
      <c r="M273" s="65">
        <v>0.3333</v>
      </c>
      <c r="N273">
        <v>63.53</v>
      </c>
      <c r="O273">
        <v>1</v>
      </c>
      <c r="P273">
        <v>1</v>
      </c>
      <c r="Q273" s="65">
        <v>1</v>
      </c>
      <c r="R273">
        <v>1</v>
      </c>
      <c r="S273">
        <v>1</v>
      </c>
      <c r="T273" s="65">
        <v>1</v>
      </c>
      <c r="U273">
        <v>1</v>
      </c>
    </row>
    <row r="274" spans="1:21">
      <c r="A274" t="s">
        <v>330</v>
      </c>
      <c r="B274">
        <v>59416</v>
      </c>
      <c r="C274">
        <v>251003</v>
      </c>
      <c r="D274" s="66">
        <v>102</v>
      </c>
      <c r="E274" s="66">
        <v>8</v>
      </c>
      <c r="F274" s="65">
        <v>0.1153</v>
      </c>
      <c r="I274">
        <v>24</v>
      </c>
      <c r="J274">
        <v>3</v>
      </c>
      <c r="K274">
        <v>5</v>
      </c>
      <c r="L274">
        <v>2</v>
      </c>
      <c r="M274" s="65">
        <v>0.4</v>
      </c>
      <c r="N274">
        <v>69.85</v>
      </c>
      <c r="O274">
        <v>1</v>
      </c>
      <c r="P274">
        <v>1</v>
      </c>
      <c r="Q274" s="65">
        <v>1</v>
      </c>
      <c r="R274">
        <v>1</v>
      </c>
      <c r="S274">
        <v>1</v>
      </c>
      <c r="T274" s="65">
        <v>1</v>
      </c>
      <c r="U274">
        <v>1</v>
      </c>
    </row>
    <row r="275" spans="1:21">
      <c r="A275" t="s">
        <v>549</v>
      </c>
      <c r="B275">
        <v>16747</v>
      </c>
      <c r="C275">
        <v>114099</v>
      </c>
      <c r="D275" s="66">
        <v>97</v>
      </c>
      <c r="K275">
        <v>3</v>
      </c>
      <c r="N275">
        <v>97.01</v>
      </c>
      <c r="R275">
        <v>1</v>
      </c>
    </row>
    <row r="276" spans="1:21">
      <c r="A276" t="s">
        <v>509</v>
      </c>
      <c r="B276">
        <v>18844</v>
      </c>
      <c r="C276">
        <v>132281</v>
      </c>
      <c r="D276" s="66">
        <v>94</v>
      </c>
      <c r="K276">
        <v>10</v>
      </c>
      <c r="N276">
        <v>38.08</v>
      </c>
      <c r="R276">
        <v>1</v>
      </c>
    </row>
    <row r="277" spans="1:21">
      <c r="A277" t="s">
        <v>353</v>
      </c>
      <c r="B277">
        <v>72439</v>
      </c>
      <c r="C277">
        <v>216147</v>
      </c>
      <c r="D277" s="66">
        <v>87</v>
      </c>
      <c r="K277">
        <v>7</v>
      </c>
      <c r="N277">
        <v>47.89</v>
      </c>
      <c r="R277">
        <v>1</v>
      </c>
    </row>
    <row r="278" spans="1:21">
      <c r="A278" t="s">
        <v>201</v>
      </c>
      <c r="B278">
        <v>20217</v>
      </c>
      <c r="C278">
        <v>235414</v>
      </c>
      <c r="D278" s="66">
        <v>85</v>
      </c>
      <c r="K278">
        <v>2</v>
      </c>
      <c r="N278">
        <v>85.45</v>
      </c>
      <c r="R278">
        <v>1</v>
      </c>
    </row>
    <row r="279" spans="1:21">
      <c r="A279" t="s">
        <v>828</v>
      </c>
      <c r="B279">
        <v>98952</v>
      </c>
      <c r="C279">
        <v>264820</v>
      </c>
      <c r="D279" s="66">
        <v>81</v>
      </c>
      <c r="E279" s="66">
        <v>3</v>
      </c>
      <c r="F279" s="65">
        <v>0.0357</v>
      </c>
      <c r="I279">
        <v>13</v>
      </c>
      <c r="J279">
        <v>4.56</v>
      </c>
      <c r="K279">
        <v>4</v>
      </c>
      <c r="L279">
        <v>1</v>
      </c>
      <c r="M279" s="65">
        <v>0.25</v>
      </c>
      <c r="N279">
        <v>81.16</v>
      </c>
      <c r="O279">
        <v>1</v>
      </c>
      <c r="P279">
        <v>1</v>
      </c>
      <c r="Q279" s="65">
        <v>1</v>
      </c>
      <c r="R279">
        <v>1</v>
      </c>
      <c r="S279">
        <v>1</v>
      </c>
      <c r="T279" s="65">
        <v>1</v>
      </c>
      <c r="U279">
        <v>1</v>
      </c>
    </row>
    <row r="280" spans="1:21">
      <c r="A280" t="s">
        <v>584</v>
      </c>
      <c r="B280">
        <v>95334</v>
      </c>
      <c r="C280">
        <v>256669</v>
      </c>
      <c r="D280" s="66">
        <v>79</v>
      </c>
      <c r="K280">
        <v>3</v>
      </c>
      <c r="N280">
        <v>31.31</v>
      </c>
      <c r="R280">
        <v>1</v>
      </c>
    </row>
    <row r="281" spans="1:21">
      <c r="A281" t="s">
        <v>4066</v>
      </c>
      <c r="B281">
        <v>94175</v>
      </c>
      <c r="C281">
        <v>251940</v>
      </c>
      <c r="D281" s="66">
        <v>66</v>
      </c>
      <c r="K281">
        <v>3</v>
      </c>
      <c r="N281">
        <v>65.81</v>
      </c>
      <c r="R281">
        <v>1</v>
      </c>
    </row>
    <row r="282" spans="1:21">
      <c r="A282" t="s">
        <v>407</v>
      </c>
      <c r="B282">
        <v>16026</v>
      </c>
      <c r="C282">
        <v>127644</v>
      </c>
      <c r="D282" s="66">
        <v>65</v>
      </c>
      <c r="K282">
        <v>7</v>
      </c>
      <c r="N282">
        <v>55.29</v>
      </c>
      <c r="R282">
        <v>1</v>
      </c>
    </row>
    <row r="283" spans="1:21">
      <c r="A283" t="s">
        <v>407</v>
      </c>
      <c r="B283">
        <v>16026</v>
      </c>
      <c r="C283">
        <v>127507</v>
      </c>
      <c r="D283" s="66">
        <v>60</v>
      </c>
      <c r="K283">
        <v>5</v>
      </c>
      <c r="N283">
        <v>41.86</v>
      </c>
      <c r="O283">
        <v>1</v>
      </c>
      <c r="R283">
        <v>1</v>
      </c>
    </row>
    <row r="284" spans="1:21">
      <c r="A284" t="s">
        <v>4067</v>
      </c>
      <c r="B284">
        <v>73386</v>
      </c>
      <c r="C284">
        <v>216693</v>
      </c>
      <c r="D284" s="66">
        <v>56</v>
      </c>
      <c r="K284">
        <v>5</v>
      </c>
      <c r="N284">
        <v>48.91</v>
      </c>
      <c r="R284">
        <v>1</v>
      </c>
    </row>
    <row r="285" spans="1:21">
      <c r="A285" t="s">
        <v>407</v>
      </c>
      <c r="B285">
        <v>16026</v>
      </c>
      <c r="C285">
        <v>128376</v>
      </c>
      <c r="D285" s="66">
        <v>53</v>
      </c>
      <c r="K285">
        <v>7</v>
      </c>
      <c r="N285">
        <v>20.74</v>
      </c>
      <c r="R285">
        <v>1</v>
      </c>
    </row>
    <row r="286" spans="1:21">
      <c r="A286" t="s">
        <v>674</v>
      </c>
      <c r="B286">
        <v>62484</v>
      </c>
      <c r="C286">
        <v>219227</v>
      </c>
      <c r="D286" s="66">
        <v>48</v>
      </c>
      <c r="K286">
        <v>2</v>
      </c>
      <c r="N286">
        <v>26.44</v>
      </c>
      <c r="R286">
        <v>1</v>
      </c>
    </row>
    <row r="287" spans="1:21">
      <c r="A287" t="s">
        <v>770</v>
      </c>
      <c r="B287">
        <v>79862</v>
      </c>
      <c r="C287">
        <v>230645</v>
      </c>
      <c r="D287" s="66">
        <v>48</v>
      </c>
      <c r="K287">
        <v>5</v>
      </c>
      <c r="N287">
        <v>24.21</v>
      </c>
      <c r="R287">
        <v>1</v>
      </c>
    </row>
    <row r="288" spans="1:21">
      <c r="A288" t="s">
        <v>4068</v>
      </c>
      <c r="B288">
        <v>103825</v>
      </c>
      <c r="C288">
        <v>265697</v>
      </c>
      <c r="D288" s="66">
        <v>47</v>
      </c>
      <c r="K288">
        <v>4</v>
      </c>
      <c r="N288">
        <v>21.16</v>
      </c>
      <c r="R288">
        <v>1</v>
      </c>
    </row>
    <row r="289" spans="1:21">
      <c r="A289" t="s">
        <v>380</v>
      </c>
      <c r="B289">
        <v>77212</v>
      </c>
      <c r="C289">
        <v>225870</v>
      </c>
      <c r="D289" s="66">
        <v>36</v>
      </c>
      <c r="K289">
        <v>3</v>
      </c>
      <c r="N289">
        <v>36.31</v>
      </c>
      <c r="R289">
        <v>1</v>
      </c>
    </row>
    <row r="290" spans="1:21">
      <c r="A290" t="s">
        <v>828</v>
      </c>
      <c r="B290">
        <v>98952</v>
      </c>
      <c r="C290">
        <v>258755</v>
      </c>
      <c r="D290" s="66">
        <v>21</v>
      </c>
      <c r="K290">
        <v>1</v>
      </c>
      <c r="N290">
        <v>20.71</v>
      </c>
      <c r="R290">
        <v>1</v>
      </c>
    </row>
    <row r="291" spans="1:21">
      <c r="A291" t="s">
        <v>345</v>
      </c>
      <c r="B291">
        <v>80288</v>
      </c>
      <c r="C291">
        <v>236384</v>
      </c>
      <c r="D291" s="66">
        <v>20</v>
      </c>
      <c r="K291">
        <v>2</v>
      </c>
      <c r="N291">
        <v>7.87</v>
      </c>
      <c r="R291">
        <v>1</v>
      </c>
    </row>
    <row r="292" spans="1:21">
      <c r="A292" t="s">
        <v>580</v>
      </c>
      <c r="B292">
        <v>94472</v>
      </c>
      <c r="C292">
        <v>252636</v>
      </c>
      <c r="D292" s="66">
        <v>16</v>
      </c>
      <c r="K292">
        <v>1</v>
      </c>
      <c r="R292">
        <v>1</v>
      </c>
    </row>
    <row r="293" spans="1:21">
      <c r="A293" t="s">
        <v>353</v>
      </c>
      <c r="B293">
        <v>72439</v>
      </c>
      <c r="C293">
        <v>215534</v>
      </c>
      <c r="D293" s="66">
        <v>12</v>
      </c>
      <c r="K293">
        <v>1</v>
      </c>
      <c r="N293">
        <v>12.01</v>
      </c>
      <c r="R293">
        <v>1</v>
      </c>
    </row>
    <row r="294" spans="1:21">
      <c r="A294" t="s">
        <v>4068</v>
      </c>
      <c r="B294">
        <v>103825</v>
      </c>
      <c r="C294">
        <v>265702</v>
      </c>
      <c r="D294" s="66">
        <v>11</v>
      </c>
      <c r="K294">
        <v>1</v>
      </c>
      <c r="N294">
        <v>11.49</v>
      </c>
      <c r="R294">
        <v>1</v>
      </c>
    </row>
    <row r="295" spans="1:21">
      <c r="A295" t="s">
        <v>131</v>
      </c>
      <c r="B295">
        <v>99130</v>
      </c>
      <c r="C295">
        <v>259358</v>
      </c>
      <c r="D295" s="66">
        <v>5</v>
      </c>
      <c r="K295">
        <v>1</v>
      </c>
      <c r="N295">
        <v>4.68</v>
      </c>
      <c r="R295">
        <v>1</v>
      </c>
    </row>
    <row r="296" spans="1:21">
      <c r="A296" t="s">
        <v>407</v>
      </c>
      <c r="B296">
        <v>16026</v>
      </c>
      <c r="C296">
        <v>128377</v>
      </c>
      <c r="D296" s="66">
        <v>2</v>
      </c>
      <c r="K296">
        <v>1</v>
      </c>
      <c r="R296">
        <v>1</v>
      </c>
    </row>
    <row r="297" spans="1:21">
      <c r="A297" t="s">
        <v>3860</v>
      </c>
      <c r="D297" s="66">
        <v>212180</v>
      </c>
      <c r="E297" s="66">
        <v>8731</v>
      </c>
      <c r="F297" s="65">
        <v>0.0636</v>
      </c>
      <c r="I297" s="67">
        <v>28895</v>
      </c>
      <c r="J297">
        <v>3.31</v>
      </c>
      <c r="K297" s="67">
        <v>11401</v>
      </c>
      <c r="L297" s="67">
        <v>2240</v>
      </c>
      <c r="M297" s="65">
        <v>0.1965</v>
      </c>
      <c r="N297">
        <v>137258.19</v>
      </c>
      <c r="O297">
        <v>138</v>
      </c>
      <c r="P297">
        <v>85</v>
      </c>
      <c r="Q297" s="65">
        <v>0.6159</v>
      </c>
      <c r="R297">
        <v>295</v>
      </c>
      <c r="S297">
        <v>88</v>
      </c>
      <c r="T297" s="65">
        <v>0.298</v>
      </c>
      <c r="U297">
        <v>123</v>
      </c>
    </row>
    <row r="299" ht="337.5" customHeight="1" spans="1:21">
      <c r="A299" s="60" t="s">
        <v>4069</v>
      </c>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36"/>
  <sheetViews>
    <sheetView workbookViewId="0">
      <selection activeCell="I9" sqref="I9"/>
    </sheetView>
  </sheetViews>
  <sheetFormatPr defaultColWidth="8.72727272727273" defaultRowHeight="12.5" outlineLevelCol="6"/>
  <sheetData>
    <row r="1" spans="1:7">
      <c r="A1" t="s">
        <v>4084</v>
      </c>
      <c r="B1" t="s">
        <v>4085</v>
      </c>
      <c r="C1" t="s">
        <v>4086</v>
      </c>
      <c r="D1" t="s">
        <v>4087</v>
      </c>
      <c r="E1" t="s">
        <v>4088</v>
      </c>
      <c r="F1" t="s">
        <v>4089</v>
      </c>
      <c r="G1" t="s">
        <v>4090</v>
      </c>
    </row>
    <row r="2" spans="1:7">
      <c r="A2" t="s">
        <v>165</v>
      </c>
      <c r="B2" t="s">
        <v>4091</v>
      </c>
      <c r="C2" t="s">
        <v>4092</v>
      </c>
      <c r="D2" s="64">
        <v>691.9</v>
      </c>
      <c r="F2" s="65">
        <v>-1</v>
      </c>
      <c r="G2" s="65">
        <v>-0.0462</v>
      </c>
    </row>
    <row r="3" spans="1:7">
      <c r="A3" t="s">
        <v>165</v>
      </c>
      <c r="B3" t="s">
        <v>4091</v>
      </c>
      <c r="C3" t="s">
        <v>4093</v>
      </c>
      <c r="D3" s="64">
        <v>330</v>
      </c>
      <c r="F3" s="65">
        <v>-1</v>
      </c>
      <c r="G3" s="65">
        <v>-0.022</v>
      </c>
    </row>
    <row r="4" spans="1:7">
      <c r="A4" t="s">
        <v>398</v>
      </c>
      <c r="B4" t="s">
        <v>4094</v>
      </c>
      <c r="C4" t="s">
        <v>4095</v>
      </c>
      <c r="D4" s="64">
        <v>301.5</v>
      </c>
      <c r="F4" s="65">
        <v>-1</v>
      </c>
      <c r="G4" s="65">
        <v>-0.0201</v>
      </c>
    </row>
    <row r="5" spans="1:7">
      <c r="A5" t="s">
        <v>103</v>
      </c>
      <c r="B5" t="s">
        <v>323</v>
      </c>
      <c r="C5" t="s">
        <v>4096</v>
      </c>
      <c r="D5" s="64">
        <v>251.9</v>
      </c>
      <c r="E5" s="64">
        <v>14.8</v>
      </c>
      <c r="F5" s="65">
        <v>-0.9412</v>
      </c>
      <c r="G5" s="65">
        <v>-0.0158</v>
      </c>
    </row>
    <row r="6" spans="1:7">
      <c r="A6" t="s">
        <v>398</v>
      </c>
      <c r="B6" t="s">
        <v>4094</v>
      </c>
      <c r="C6" t="s">
        <v>4097</v>
      </c>
      <c r="D6" s="64">
        <v>208.1</v>
      </c>
      <c r="F6" s="65">
        <v>-1</v>
      </c>
      <c r="G6" s="65">
        <v>-0.0139</v>
      </c>
    </row>
    <row r="7" spans="1:7">
      <c r="A7" t="s">
        <v>107</v>
      </c>
      <c r="B7" t="s">
        <v>422</v>
      </c>
      <c r="C7" t="s">
        <v>4098</v>
      </c>
      <c r="D7" s="64">
        <v>191.1</v>
      </c>
      <c r="F7" s="65">
        <v>-1</v>
      </c>
      <c r="G7" s="65">
        <v>-0.0128</v>
      </c>
    </row>
    <row r="8" spans="1:7">
      <c r="A8" t="s">
        <v>165</v>
      </c>
      <c r="B8" t="s">
        <v>4091</v>
      </c>
      <c r="C8" t="s">
        <v>4099</v>
      </c>
      <c r="D8" s="64">
        <v>177.1</v>
      </c>
      <c r="E8" s="64">
        <v>5</v>
      </c>
      <c r="F8" s="65">
        <v>-0.9719</v>
      </c>
      <c r="G8" s="65">
        <v>-0.0115</v>
      </c>
    </row>
    <row r="9" spans="1:7">
      <c r="A9" t="s">
        <v>4100</v>
      </c>
      <c r="B9" t="s">
        <v>482</v>
      </c>
      <c r="C9" t="s">
        <v>4101</v>
      </c>
      <c r="D9" s="64">
        <v>145.7</v>
      </c>
      <c r="F9" s="65">
        <v>-1</v>
      </c>
      <c r="G9" s="65">
        <v>-0.0097</v>
      </c>
    </row>
    <row r="10" spans="1:7">
      <c r="A10" t="s">
        <v>4102</v>
      </c>
      <c r="B10" t="s">
        <v>245</v>
      </c>
      <c r="C10" t="s">
        <v>4103</v>
      </c>
      <c r="D10" s="64">
        <v>138.5</v>
      </c>
      <c r="E10" s="64">
        <v>5.4</v>
      </c>
      <c r="F10" s="65">
        <v>-0.9612</v>
      </c>
      <c r="G10" s="65">
        <v>-0.0089</v>
      </c>
    </row>
    <row r="11" spans="1:7">
      <c r="A11" t="s">
        <v>156</v>
      </c>
      <c r="B11" t="s">
        <v>762</v>
      </c>
      <c r="C11" t="s">
        <v>4104</v>
      </c>
      <c r="D11" s="64">
        <v>128.4</v>
      </c>
      <c r="F11" s="65">
        <v>-1</v>
      </c>
      <c r="G11" s="65">
        <v>-0.0086</v>
      </c>
    </row>
    <row r="12" spans="1:7">
      <c r="A12" t="s">
        <v>4105</v>
      </c>
      <c r="B12" t="s">
        <v>4106</v>
      </c>
      <c r="C12" t="s">
        <v>4107</v>
      </c>
      <c r="D12" s="64">
        <v>128.2</v>
      </c>
      <c r="F12" s="65">
        <v>-1</v>
      </c>
      <c r="G12" s="65">
        <v>-0.0086</v>
      </c>
    </row>
    <row r="13" spans="1:7">
      <c r="A13" t="s">
        <v>89</v>
      </c>
      <c r="B13" t="s">
        <v>677</v>
      </c>
      <c r="C13" t="s">
        <v>4108</v>
      </c>
      <c r="D13" s="64">
        <v>120.8</v>
      </c>
      <c r="F13" s="65">
        <v>-1</v>
      </c>
      <c r="G13" s="65">
        <v>-0.0081</v>
      </c>
    </row>
    <row r="14" spans="1:7">
      <c r="A14" t="s">
        <v>107</v>
      </c>
      <c r="B14" t="s">
        <v>186</v>
      </c>
      <c r="C14" t="s">
        <v>4109</v>
      </c>
      <c r="D14" s="64">
        <v>108.8</v>
      </c>
      <c r="F14" s="65">
        <v>-1</v>
      </c>
      <c r="G14" s="65">
        <v>-0.0073</v>
      </c>
    </row>
    <row r="15" spans="1:7">
      <c r="A15" t="s">
        <v>117</v>
      </c>
      <c r="B15" t="s">
        <v>342</v>
      </c>
      <c r="C15" t="s">
        <v>4110</v>
      </c>
      <c r="D15" s="64">
        <v>149.3</v>
      </c>
      <c r="E15" s="64">
        <v>48.7</v>
      </c>
      <c r="F15" s="65">
        <v>-0.6739</v>
      </c>
      <c r="G15" s="65">
        <v>-0.0067</v>
      </c>
    </row>
    <row r="16" spans="1:7">
      <c r="A16" t="s">
        <v>4111</v>
      </c>
      <c r="B16" t="s">
        <v>189</v>
      </c>
      <c r="C16" t="s">
        <v>4112</v>
      </c>
      <c r="D16" s="64">
        <v>97.6</v>
      </c>
      <c r="F16" s="65">
        <v>-1</v>
      </c>
      <c r="G16" s="65">
        <v>-0.0065</v>
      </c>
    </row>
    <row r="17" spans="1:7">
      <c r="A17" t="s">
        <v>67</v>
      </c>
      <c r="B17" t="s">
        <v>403</v>
      </c>
      <c r="C17" t="s">
        <v>4113</v>
      </c>
      <c r="D17" s="64">
        <v>93.9</v>
      </c>
      <c r="F17" s="65">
        <v>-1</v>
      </c>
      <c r="G17" s="65">
        <v>-0.0063</v>
      </c>
    </row>
    <row r="18" spans="1:7">
      <c r="A18" t="s">
        <v>165</v>
      </c>
      <c r="B18" t="s">
        <v>584</v>
      </c>
      <c r="C18" t="s">
        <v>4114</v>
      </c>
      <c r="D18" s="64">
        <v>87.3</v>
      </c>
      <c r="F18" s="65">
        <v>-1</v>
      </c>
      <c r="G18" s="65">
        <v>-0.0058</v>
      </c>
    </row>
    <row r="19" spans="1:7">
      <c r="A19" t="s">
        <v>67</v>
      </c>
      <c r="B19" t="s">
        <v>197</v>
      </c>
      <c r="C19" t="s">
        <v>4115</v>
      </c>
      <c r="D19" s="64">
        <v>190.9</v>
      </c>
      <c r="E19" s="64">
        <v>103.6</v>
      </c>
      <c r="F19" s="65">
        <v>-0.4571</v>
      </c>
      <c r="G19" s="65">
        <v>-0.0058</v>
      </c>
    </row>
    <row r="20" spans="1:7">
      <c r="A20" t="s">
        <v>184</v>
      </c>
      <c r="B20" t="s">
        <v>209</v>
      </c>
      <c r="C20" t="s">
        <v>4116</v>
      </c>
      <c r="D20" s="64">
        <v>83.7</v>
      </c>
      <c r="F20" s="65">
        <v>-1</v>
      </c>
      <c r="G20" s="65">
        <v>-0.0056</v>
      </c>
    </row>
    <row r="21" spans="1:7">
      <c r="A21" t="s">
        <v>67</v>
      </c>
      <c r="B21" t="s">
        <v>349</v>
      </c>
      <c r="C21" t="s">
        <v>4117</v>
      </c>
      <c r="D21" s="64">
        <v>101.5</v>
      </c>
      <c r="E21" s="64">
        <v>18.1</v>
      </c>
      <c r="F21" s="65">
        <v>-0.8219</v>
      </c>
      <c r="G21" s="65">
        <v>-0.0056</v>
      </c>
    </row>
    <row r="22" spans="1:7">
      <c r="A22" t="s">
        <v>103</v>
      </c>
      <c r="B22" t="s">
        <v>240</v>
      </c>
      <c r="C22" t="s">
        <v>4118</v>
      </c>
      <c r="D22" s="64">
        <v>231.7</v>
      </c>
      <c r="E22" s="64">
        <v>150.1</v>
      </c>
      <c r="F22" s="65">
        <v>-0.352</v>
      </c>
      <c r="G22" s="65">
        <v>-0.0054</v>
      </c>
    </row>
    <row r="23" spans="1:7">
      <c r="A23" t="s">
        <v>165</v>
      </c>
      <c r="B23" t="s">
        <v>228</v>
      </c>
      <c r="C23" t="s">
        <v>4119</v>
      </c>
      <c r="D23" s="64">
        <v>85.6</v>
      </c>
      <c r="E23" s="64">
        <v>4.5</v>
      </c>
      <c r="F23" s="65">
        <v>-0.9477</v>
      </c>
      <c r="G23" s="65">
        <v>-0.0054</v>
      </c>
    </row>
    <row r="24" spans="1:7">
      <c r="A24" t="s">
        <v>165</v>
      </c>
      <c r="B24" t="s">
        <v>4091</v>
      </c>
      <c r="C24" t="s">
        <v>4120</v>
      </c>
      <c r="D24" s="64">
        <v>79</v>
      </c>
      <c r="F24" s="65">
        <v>-1</v>
      </c>
      <c r="G24" s="65">
        <v>-0.0053</v>
      </c>
    </row>
    <row r="25" spans="1:7">
      <c r="A25" t="s">
        <v>103</v>
      </c>
      <c r="B25" t="s">
        <v>323</v>
      </c>
      <c r="C25" t="s">
        <v>4121</v>
      </c>
      <c r="D25" s="64">
        <v>96.4</v>
      </c>
      <c r="E25" s="64">
        <v>19.5</v>
      </c>
      <c r="F25" s="65">
        <v>-0.7981</v>
      </c>
      <c r="G25" s="65">
        <v>-0.0051</v>
      </c>
    </row>
    <row r="26" spans="1:7">
      <c r="A26" t="s">
        <v>260</v>
      </c>
      <c r="B26" t="s">
        <v>461</v>
      </c>
      <c r="C26" t="s">
        <v>4122</v>
      </c>
      <c r="D26" s="64">
        <v>85.1</v>
      </c>
      <c r="E26" s="64">
        <v>9</v>
      </c>
      <c r="F26" s="65">
        <v>-0.8937</v>
      </c>
      <c r="G26" s="65">
        <v>-0.0051</v>
      </c>
    </row>
    <row r="27" spans="1:7">
      <c r="A27" t="s">
        <v>165</v>
      </c>
      <c r="B27" t="s">
        <v>4091</v>
      </c>
      <c r="C27" t="s">
        <v>4123</v>
      </c>
      <c r="D27" s="64">
        <v>74.3</v>
      </c>
      <c r="F27" s="65">
        <v>-1</v>
      </c>
      <c r="G27" s="65">
        <v>-0.005</v>
      </c>
    </row>
    <row r="28" spans="1:7">
      <c r="A28" t="s">
        <v>124</v>
      </c>
      <c r="B28" t="s">
        <v>254</v>
      </c>
      <c r="C28" t="s">
        <v>4124</v>
      </c>
      <c r="D28" s="64">
        <v>72.7</v>
      </c>
      <c r="F28" s="65">
        <v>-1</v>
      </c>
      <c r="G28" s="65">
        <v>-0.0049</v>
      </c>
    </row>
    <row r="29" spans="1:7">
      <c r="A29" t="s">
        <v>156</v>
      </c>
      <c r="B29" t="s">
        <v>816</v>
      </c>
      <c r="C29" t="s">
        <v>4107</v>
      </c>
      <c r="D29" s="64">
        <v>70.2</v>
      </c>
      <c r="F29" s="65">
        <v>-1</v>
      </c>
      <c r="G29" s="65">
        <v>-0.0047</v>
      </c>
    </row>
    <row r="30" spans="1:7">
      <c r="A30" t="s">
        <v>165</v>
      </c>
      <c r="B30" t="s">
        <v>584</v>
      </c>
      <c r="C30" t="s">
        <v>4125</v>
      </c>
      <c r="D30" s="64">
        <v>65.6</v>
      </c>
      <c r="F30" s="65">
        <v>-1</v>
      </c>
      <c r="G30" s="65">
        <v>-0.0044</v>
      </c>
    </row>
    <row r="31" spans="1:7">
      <c r="A31" t="s">
        <v>4111</v>
      </c>
      <c r="B31" t="s">
        <v>189</v>
      </c>
      <c r="C31" t="s">
        <v>4126</v>
      </c>
      <c r="D31" s="64">
        <v>65</v>
      </c>
      <c r="F31" s="65">
        <v>-1</v>
      </c>
      <c r="G31" s="65">
        <v>-0.0043</v>
      </c>
    </row>
    <row r="32" spans="1:7">
      <c r="A32" t="s">
        <v>67</v>
      </c>
      <c r="B32" t="s">
        <v>232</v>
      </c>
      <c r="C32" t="s">
        <v>4127</v>
      </c>
      <c r="D32" s="64">
        <v>75.1</v>
      </c>
      <c r="E32" s="64">
        <v>10.5</v>
      </c>
      <c r="F32" s="65">
        <v>-0.8607</v>
      </c>
      <c r="G32" s="65">
        <v>-0.0043</v>
      </c>
    </row>
    <row r="33" spans="1:7">
      <c r="A33" t="s">
        <v>184</v>
      </c>
      <c r="B33" t="s">
        <v>209</v>
      </c>
      <c r="C33" t="s">
        <v>4128</v>
      </c>
      <c r="D33" s="64">
        <v>59.7</v>
      </c>
      <c r="F33" s="65">
        <v>-1</v>
      </c>
      <c r="G33" s="65">
        <v>-0.004</v>
      </c>
    </row>
    <row r="34" spans="1:7">
      <c r="A34" t="s">
        <v>67</v>
      </c>
      <c r="B34" t="s">
        <v>905</v>
      </c>
      <c r="C34" t="s">
        <v>4129</v>
      </c>
      <c r="D34" s="64">
        <v>58.6</v>
      </c>
      <c r="F34" s="65">
        <v>-1</v>
      </c>
      <c r="G34" s="65">
        <v>-0.0039</v>
      </c>
    </row>
    <row r="35" spans="1:7">
      <c r="A35" t="s">
        <v>117</v>
      </c>
      <c r="B35" t="s">
        <v>181</v>
      </c>
      <c r="C35" t="s">
        <v>4130</v>
      </c>
      <c r="D35" s="64">
        <v>57.6</v>
      </c>
      <c r="F35" s="65">
        <v>-1</v>
      </c>
      <c r="G35" s="65">
        <v>-0.0038</v>
      </c>
    </row>
    <row r="36" spans="1:7">
      <c r="A36" t="s">
        <v>398</v>
      </c>
      <c r="B36" t="s">
        <v>4131</v>
      </c>
      <c r="C36" t="s">
        <v>4132</v>
      </c>
      <c r="D36" s="64">
        <v>72.5</v>
      </c>
      <c r="E36" s="64">
        <v>15.7</v>
      </c>
      <c r="F36" s="65">
        <v>-0.7835</v>
      </c>
      <c r="G36" s="65">
        <v>-0.0038</v>
      </c>
    </row>
    <row r="37" spans="1:7">
      <c r="A37" t="s">
        <v>156</v>
      </c>
      <c r="B37" t="s">
        <v>297</v>
      </c>
      <c r="C37" t="s">
        <v>4133</v>
      </c>
      <c r="D37" s="64">
        <v>54.9</v>
      </c>
      <c r="F37" s="65">
        <v>-1</v>
      </c>
      <c r="G37" s="65">
        <v>-0.0037</v>
      </c>
    </row>
    <row r="38" spans="1:7">
      <c r="A38" t="s">
        <v>398</v>
      </c>
      <c r="B38" t="s">
        <v>330</v>
      </c>
      <c r="C38" t="s">
        <v>4134</v>
      </c>
      <c r="D38" s="64">
        <v>58</v>
      </c>
      <c r="E38" s="64">
        <v>4.7</v>
      </c>
      <c r="F38" s="65">
        <v>-0.9186</v>
      </c>
      <c r="G38" s="65">
        <v>-0.0036</v>
      </c>
    </row>
    <row r="39" spans="1:7">
      <c r="A39" t="s">
        <v>4135</v>
      </c>
      <c r="B39" t="s">
        <v>4136</v>
      </c>
      <c r="C39" t="s">
        <v>4137</v>
      </c>
      <c r="D39" s="64">
        <v>80.6</v>
      </c>
      <c r="E39" s="64">
        <v>29.4</v>
      </c>
      <c r="F39" s="65">
        <v>-0.6353</v>
      </c>
      <c r="G39" s="65">
        <v>-0.0034</v>
      </c>
    </row>
    <row r="40" spans="1:7">
      <c r="A40" t="s">
        <v>67</v>
      </c>
      <c r="B40" t="s">
        <v>796</v>
      </c>
      <c r="C40" t="s">
        <v>4138</v>
      </c>
      <c r="D40" s="64">
        <v>76.1</v>
      </c>
      <c r="E40" s="64">
        <v>26.6</v>
      </c>
      <c r="F40" s="65">
        <v>-0.6511</v>
      </c>
      <c r="G40" s="65">
        <v>-0.0033</v>
      </c>
    </row>
    <row r="41" spans="1:7">
      <c r="A41" t="s">
        <v>103</v>
      </c>
      <c r="B41" t="s">
        <v>323</v>
      </c>
      <c r="C41" t="s">
        <v>4139</v>
      </c>
      <c r="D41" s="64">
        <v>49.2</v>
      </c>
      <c r="F41" s="65">
        <v>-1</v>
      </c>
      <c r="G41" s="65">
        <v>-0.0033</v>
      </c>
    </row>
    <row r="42" spans="1:7">
      <c r="A42" t="s">
        <v>4111</v>
      </c>
      <c r="B42" t="s">
        <v>752</v>
      </c>
      <c r="C42" t="s">
        <v>4140</v>
      </c>
      <c r="D42" s="64">
        <v>47.2</v>
      </c>
      <c r="F42" s="65">
        <v>-1</v>
      </c>
      <c r="G42" s="65">
        <v>-0.0032</v>
      </c>
    </row>
    <row r="43" spans="1:7">
      <c r="A43" t="s">
        <v>89</v>
      </c>
      <c r="B43" t="s">
        <v>668</v>
      </c>
      <c r="C43" t="s">
        <v>4141</v>
      </c>
      <c r="D43" s="64">
        <v>99.2</v>
      </c>
      <c r="E43" s="64">
        <v>52.2</v>
      </c>
      <c r="F43" s="65">
        <v>-0.4742</v>
      </c>
      <c r="G43" s="65">
        <v>-0.0031</v>
      </c>
    </row>
    <row r="44" spans="1:7">
      <c r="A44" t="s">
        <v>124</v>
      </c>
      <c r="B44" t="s">
        <v>546</v>
      </c>
      <c r="C44" t="s">
        <v>4142</v>
      </c>
      <c r="D44" s="64">
        <v>66.3</v>
      </c>
      <c r="E44" s="64">
        <v>19.7</v>
      </c>
      <c r="F44" s="65">
        <v>-0.7026</v>
      </c>
      <c r="G44" s="65">
        <v>-0.0031</v>
      </c>
    </row>
    <row r="45" spans="1:7">
      <c r="A45" t="s">
        <v>4135</v>
      </c>
      <c r="B45" t="s">
        <v>380</v>
      </c>
      <c r="C45" t="s">
        <v>4143</v>
      </c>
      <c r="D45" s="64">
        <v>111.5</v>
      </c>
      <c r="E45" s="64">
        <v>67.2</v>
      </c>
      <c r="F45" s="65">
        <v>-0.3979</v>
      </c>
      <c r="G45" s="65">
        <v>-0.003</v>
      </c>
    </row>
    <row r="46" spans="1:7">
      <c r="A46" t="s">
        <v>103</v>
      </c>
      <c r="B46" t="s">
        <v>323</v>
      </c>
      <c r="C46" t="s">
        <v>4122</v>
      </c>
      <c r="D46" s="64">
        <v>43.4</v>
      </c>
      <c r="F46" s="65">
        <v>-1</v>
      </c>
      <c r="G46" s="65">
        <v>-0.0029</v>
      </c>
    </row>
    <row r="47" spans="1:7">
      <c r="A47" t="s">
        <v>398</v>
      </c>
      <c r="B47" t="s">
        <v>4131</v>
      </c>
      <c r="C47" t="s">
        <v>4144</v>
      </c>
      <c r="D47" s="64">
        <v>68.3</v>
      </c>
      <c r="E47" s="64">
        <v>25.2</v>
      </c>
      <c r="F47" s="65">
        <v>-0.6314</v>
      </c>
      <c r="G47" s="65">
        <v>-0.0029</v>
      </c>
    </row>
    <row r="48" spans="1:7">
      <c r="A48" t="s">
        <v>4145</v>
      </c>
      <c r="B48" t="s">
        <v>308</v>
      </c>
      <c r="C48" t="s">
        <v>4146</v>
      </c>
      <c r="D48" s="64">
        <v>58.6</v>
      </c>
      <c r="E48" s="64">
        <v>16.2</v>
      </c>
      <c r="F48" s="65">
        <v>-0.7239</v>
      </c>
      <c r="G48" s="65">
        <v>-0.0028</v>
      </c>
    </row>
    <row r="49" spans="1:7">
      <c r="A49" t="s">
        <v>184</v>
      </c>
      <c r="B49" t="s">
        <v>528</v>
      </c>
      <c r="C49" t="s">
        <v>4147</v>
      </c>
      <c r="D49" s="64">
        <v>41.7</v>
      </c>
      <c r="F49" s="65">
        <v>-1</v>
      </c>
      <c r="G49" s="65">
        <v>-0.0028</v>
      </c>
    </row>
    <row r="50" spans="1:7">
      <c r="A50" t="s">
        <v>89</v>
      </c>
      <c r="B50" t="s">
        <v>685</v>
      </c>
      <c r="C50" t="s">
        <v>4148</v>
      </c>
      <c r="D50" s="64">
        <v>39.5</v>
      </c>
      <c r="F50" s="65">
        <v>-1</v>
      </c>
      <c r="G50" s="65">
        <v>-0.0026</v>
      </c>
    </row>
    <row r="51" spans="1:7">
      <c r="A51" t="s">
        <v>107</v>
      </c>
      <c r="B51" t="s">
        <v>422</v>
      </c>
      <c r="C51" t="s">
        <v>4149</v>
      </c>
      <c r="D51" s="64">
        <v>39.2</v>
      </c>
      <c r="F51" s="65">
        <v>-1</v>
      </c>
      <c r="G51" s="65">
        <v>-0.0026</v>
      </c>
    </row>
    <row r="52" spans="1:7">
      <c r="A52" t="s">
        <v>165</v>
      </c>
      <c r="B52" t="s">
        <v>4091</v>
      </c>
      <c r="C52" t="s">
        <v>4150</v>
      </c>
      <c r="D52" s="64">
        <v>67.1</v>
      </c>
      <c r="E52" s="64">
        <v>30</v>
      </c>
      <c r="F52" s="65">
        <v>-0.5521</v>
      </c>
      <c r="G52" s="65">
        <v>-0.0025</v>
      </c>
    </row>
    <row r="53" spans="1:7">
      <c r="A53" t="s">
        <v>103</v>
      </c>
      <c r="B53" t="s">
        <v>353</v>
      </c>
      <c r="C53" t="s">
        <v>4151</v>
      </c>
      <c r="D53" s="64">
        <v>194</v>
      </c>
      <c r="E53" s="64">
        <v>157</v>
      </c>
      <c r="F53" s="65">
        <v>-0.1904</v>
      </c>
      <c r="G53" s="65">
        <v>-0.0025</v>
      </c>
    </row>
    <row r="54" spans="1:7">
      <c r="A54" t="s">
        <v>117</v>
      </c>
      <c r="B54" t="s">
        <v>672</v>
      </c>
      <c r="C54" t="s">
        <v>4107</v>
      </c>
      <c r="D54" s="64">
        <v>36.3</v>
      </c>
      <c r="F54" s="65">
        <v>-1</v>
      </c>
      <c r="G54" s="65">
        <v>-0.0024</v>
      </c>
    </row>
    <row r="55" spans="1:7">
      <c r="A55" t="s">
        <v>165</v>
      </c>
      <c r="B55" t="s">
        <v>228</v>
      </c>
      <c r="C55" t="s">
        <v>4152</v>
      </c>
      <c r="D55" s="64">
        <v>37.8</v>
      </c>
      <c r="E55" s="64">
        <v>4.7</v>
      </c>
      <c r="F55" s="65">
        <v>-0.8757</v>
      </c>
      <c r="G55" s="65">
        <v>-0.0022</v>
      </c>
    </row>
    <row r="56" spans="1:7">
      <c r="A56" t="s">
        <v>156</v>
      </c>
      <c r="B56" t="s">
        <v>927</v>
      </c>
      <c r="C56" t="s">
        <v>4153</v>
      </c>
      <c r="D56" s="64">
        <v>39</v>
      </c>
      <c r="E56" s="64">
        <v>6</v>
      </c>
      <c r="F56" s="65">
        <v>-0.8449</v>
      </c>
      <c r="G56" s="65">
        <v>-0.0022</v>
      </c>
    </row>
    <row r="57" spans="1:7">
      <c r="A57" t="s">
        <v>103</v>
      </c>
      <c r="B57" t="s">
        <v>492</v>
      </c>
      <c r="C57" t="s">
        <v>4154</v>
      </c>
      <c r="D57" s="64">
        <v>32</v>
      </c>
      <c r="F57" s="65">
        <v>-1</v>
      </c>
      <c r="G57" s="65">
        <v>-0.0021</v>
      </c>
    </row>
    <row r="58" spans="1:7">
      <c r="A58" t="s">
        <v>4155</v>
      </c>
      <c r="B58" t="s">
        <v>920</v>
      </c>
      <c r="C58" t="s">
        <v>4156</v>
      </c>
      <c r="D58" s="64">
        <v>62.4</v>
      </c>
      <c r="E58" s="64">
        <v>30.6</v>
      </c>
      <c r="F58" s="65">
        <v>-0.5094</v>
      </c>
      <c r="G58" s="65">
        <v>-0.0021</v>
      </c>
    </row>
    <row r="59" spans="1:7">
      <c r="A59" t="s">
        <v>4145</v>
      </c>
      <c r="B59" t="s">
        <v>916</v>
      </c>
      <c r="C59" t="s">
        <v>4107</v>
      </c>
      <c r="D59" s="64">
        <v>31.6</v>
      </c>
      <c r="F59" s="65">
        <v>-1</v>
      </c>
      <c r="G59" s="65">
        <v>-0.0021</v>
      </c>
    </row>
    <row r="60" spans="1:7">
      <c r="A60" t="s">
        <v>156</v>
      </c>
      <c r="B60" t="s">
        <v>927</v>
      </c>
      <c r="C60" t="s">
        <v>4157</v>
      </c>
      <c r="D60" s="64">
        <v>53.3</v>
      </c>
      <c r="E60" s="64">
        <v>21.7</v>
      </c>
      <c r="F60" s="65">
        <v>-0.5925</v>
      </c>
      <c r="G60" s="65">
        <v>-0.0021</v>
      </c>
    </row>
    <row r="61" spans="1:7">
      <c r="A61" t="s">
        <v>124</v>
      </c>
      <c r="B61" t="s">
        <v>4158</v>
      </c>
      <c r="C61" t="s">
        <v>4107</v>
      </c>
      <c r="D61" s="64">
        <v>129.1</v>
      </c>
      <c r="E61" s="64">
        <v>97.9</v>
      </c>
      <c r="F61" s="65">
        <v>-0.2415</v>
      </c>
      <c r="G61" s="65">
        <v>-0.0021</v>
      </c>
    </row>
    <row r="62" spans="1:7">
      <c r="A62" t="s">
        <v>398</v>
      </c>
      <c r="B62" t="s">
        <v>4094</v>
      </c>
      <c r="C62" t="s">
        <v>4159</v>
      </c>
      <c r="D62" s="64">
        <v>172.4</v>
      </c>
      <c r="E62" s="64">
        <v>141.8</v>
      </c>
      <c r="F62" s="65">
        <v>-0.1778</v>
      </c>
      <c r="G62" s="65">
        <v>-0.002</v>
      </c>
    </row>
    <row r="63" spans="1:7">
      <c r="A63" t="s">
        <v>124</v>
      </c>
      <c r="B63" t="s">
        <v>143</v>
      </c>
      <c r="C63" t="s">
        <v>4160</v>
      </c>
      <c r="D63" s="64">
        <v>30.5</v>
      </c>
      <c r="F63" s="65">
        <v>-1</v>
      </c>
      <c r="G63" s="65">
        <v>-0.002</v>
      </c>
    </row>
    <row r="64" spans="1:7">
      <c r="A64" t="s">
        <v>184</v>
      </c>
      <c r="B64" t="s">
        <v>183</v>
      </c>
      <c r="C64" t="s">
        <v>4161</v>
      </c>
      <c r="D64" s="64">
        <v>30.1</v>
      </c>
      <c r="E64" s="64">
        <v>0.3</v>
      </c>
      <c r="F64" s="65">
        <v>-0.9917</v>
      </c>
      <c r="G64" s="65">
        <v>-0.002</v>
      </c>
    </row>
    <row r="65" spans="1:7">
      <c r="A65" t="s">
        <v>184</v>
      </c>
      <c r="B65" t="s">
        <v>213</v>
      </c>
      <c r="C65" t="s">
        <v>4162</v>
      </c>
      <c r="D65" s="64">
        <v>87.3</v>
      </c>
      <c r="E65" s="64">
        <v>57.8</v>
      </c>
      <c r="F65" s="65">
        <v>-0.3382</v>
      </c>
      <c r="G65" s="65">
        <v>-0.002</v>
      </c>
    </row>
    <row r="66" spans="1:7">
      <c r="A66" t="s">
        <v>165</v>
      </c>
      <c r="B66" t="s">
        <v>800</v>
      </c>
      <c r="C66" t="s">
        <v>4107</v>
      </c>
      <c r="D66" s="64">
        <v>28.6</v>
      </c>
      <c r="F66" s="65">
        <v>-1</v>
      </c>
      <c r="G66" s="65">
        <v>-0.0019</v>
      </c>
    </row>
    <row r="67" spans="1:7">
      <c r="A67" t="s">
        <v>67</v>
      </c>
      <c r="B67" t="s">
        <v>403</v>
      </c>
      <c r="C67" t="s">
        <v>4163</v>
      </c>
      <c r="D67" s="64">
        <v>27.8</v>
      </c>
      <c r="F67" s="65">
        <v>-1</v>
      </c>
      <c r="G67" s="65">
        <v>-0.0019</v>
      </c>
    </row>
    <row r="68" spans="1:7">
      <c r="A68" t="s">
        <v>156</v>
      </c>
      <c r="B68" t="s">
        <v>155</v>
      </c>
      <c r="C68" t="s">
        <v>4164</v>
      </c>
      <c r="D68" s="64">
        <v>26.8</v>
      </c>
      <c r="F68" s="65">
        <v>-1</v>
      </c>
      <c r="G68" s="65">
        <v>-0.0018</v>
      </c>
    </row>
    <row r="69" spans="1:7">
      <c r="A69" t="s">
        <v>4165</v>
      </c>
      <c r="B69" t="s">
        <v>875</v>
      </c>
      <c r="C69" t="s">
        <v>4107</v>
      </c>
      <c r="D69" s="64">
        <v>26.5</v>
      </c>
      <c r="F69" s="65">
        <v>-1</v>
      </c>
      <c r="G69" s="65">
        <v>-0.0018</v>
      </c>
    </row>
    <row r="70" spans="1:7">
      <c r="A70" t="s">
        <v>4166</v>
      </c>
      <c r="B70" t="s">
        <v>249</v>
      </c>
      <c r="C70" t="s">
        <v>4167</v>
      </c>
      <c r="D70" s="64">
        <v>164.2</v>
      </c>
      <c r="E70" s="64">
        <v>138.4</v>
      </c>
      <c r="F70" s="65">
        <v>-0.1569</v>
      </c>
      <c r="G70" s="65">
        <v>-0.0017</v>
      </c>
    </row>
    <row r="71" spans="1:7">
      <c r="A71" t="s">
        <v>67</v>
      </c>
      <c r="B71" t="s">
        <v>905</v>
      </c>
      <c r="C71" t="s">
        <v>4168</v>
      </c>
      <c r="D71" s="64">
        <v>25.5</v>
      </c>
      <c r="F71" s="65">
        <v>-1</v>
      </c>
      <c r="G71" s="65">
        <v>-0.0017</v>
      </c>
    </row>
    <row r="72" spans="1:7">
      <c r="A72" t="s">
        <v>124</v>
      </c>
      <c r="B72" t="s">
        <v>333</v>
      </c>
      <c r="C72" t="s">
        <v>4097</v>
      </c>
      <c r="D72" s="64">
        <v>25.4</v>
      </c>
      <c r="F72" s="65">
        <v>-1</v>
      </c>
      <c r="G72" s="65">
        <v>-0.0017</v>
      </c>
    </row>
    <row r="73" spans="1:7">
      <c r="A73" t="s">
        <v>124</v>
      </c>
      <c r="B73" t="s">
        <v>333</v>
      </c>
      <c r="C73" t="s">
        <v>4169</v>
      </c>
      <c r="D73" s="64">
        <v>25.1</v>
      </c>
      <c r="F73" s="65">
        <v>-1</v>
      </c>
      <c r="G73" s="65">
        <v>-0.0017</v>
      </c>
    </row>
    <row r="74" spans="1:7">
      <c r="A74" t="s">
        <v>365</v>
      </c>
      <c r="B74" t="s">
        <v>4170</v>
      </c>
      <c r="C74" t="s">
        <v>4107</v>
      </c>
      <c r="D74" s="64">
        <v>25</v>
      </c>
      <c r="F74" s="65">
        <v>-1</v>
      </c>
      <c r="G74" s="65">
        <v>-0.0017</v>
      </c>
    </row>
    <row r="75" spans="1:7">
      <c r="A75" t="s">
        <v>184</v>
      </c>
      <c r="B75" t="s">
        <v>591</v>
      </c>
      <c r="C75" t="s">
        <v>4171</v>
      </c>
      <c r="D75" s="64">
        <v>24.5</v>
      </c>
      <c r="F75" s="65">
        <v>-1</v>
      </c>
      <c r="G75" s="65">
        <v>-0.0016</v>
      </c>
    </row>
    <row r="76" spans="1:7">
      <c r="A76" t="s">
        <v>365</v>
      </c>
      <c r="B76" t="s">
        <v>740</v>
      </c>
      <c r="C76" t="s">
        <v>4172</v>
      </c>
      <c r="D76" s="64">
        <v>23.3</v>
      </c>
      <c r="F76" s="65">
        <v>-1</v>
      </c>
      <c r="G76" s="65">
        <v>-0.0016</v>
      </c>
    </row>
    <row r="77" spans="1:7">
      <c r="A77" t="s">
        <v>124</v>
      </c>
      <c r="B77" t="s">
        <v>254</v>
      </c>
      <c r="C77" t="s">
        <v>4173</v>
      </c>
      <c r="D77" s="64">
        <v>27.5</v>
      </c>
      <c r="E77" s="64">
        <v>4.5</v>
      </c>
      <c r="F77" s="65">
        <v>-0.8355</v>
      </c>
      <c r="G77" s="65">
        <v>-0.0015</v>
      </c>
    </row>
    <row r="78" spans="1:7">
      <c r="A78" t="s">
        <v>107</v>
      </c>
      <c r="B78" t="s">
        <v>620</v>
      </c>
      <c r="C78" t="s">
        <v>4174</v>
      </c>
      <c r="D78" s="64">
        <v>107.7</v>
      </c>
      <c r="E78" s="64">
        <v>84.7</v>
      </c>
      <c r="F78" s="65">
        <v>-0.2133</v>
      </c>
      <c r="G78" s="65">
        <v>-0.0015</v>
      </c>
    </row>
    <row r="79" spans="1:7">
      <c r="A79" t="s">
        <v>103</v>
      </c>
      <c r="B79" t="s">
        <v>705</v>
      </c>
      <c r="C79" t="s">
        <v>4175</v>
      </c>
      <c r="D79" s="64">
        <v>63</v>
      </c>
      <c r="E79" s="64">
        <v>40.1</v>
      </c>
      <c r="F79" s="65">
        <v>-0.3638</v>
      </c>
      <c r="G79" s="65">
        <v>-0.0015</v>
      </c>
    </row>
    <row r="80" spans="1:7">
      <c r="A80" t="s">
        <v>103</v>
      </c>
      <c r="B80" t="s">
        <v>323</v>
      </c>
      <c r="C80" t="s">
        <v>4176</v>
      </c>
      <c r="D80" s="64">
        <v>22.7</v>
      </c>
      <c r="F80" s="65">
        <v>-1</v>
      </c>
      <c r="G80" s="65">
        <v>-0.0015</v>
      </c>
    </row>
    <row r="81" spans="1:7">
      <c r="A81" t="s">
        <v>4145</v>
      </c>
      <c r="B81" t="s">
        <v>193</v>
      </c>
      <c r="C81" t="s">
        <v>4177</v>
      </c>
      <c r="D81" s="64">
        <v>22.5</v>
      </c>
      <c r="F81" s="65">
        <v>-1</v>
      </c>
      <c r="G81" s="65">
        <v>-0.0015</v>
      </c>
    </row>
    <row r="82" spans="1:7">
      <c r="A82" t="s">
        <v>103</v>
      </c>
      <c r="B82" t="s">
        <v>323</v>
      </c>
      <c r="C82" t="s">
        <v>4097</v>
      </c>
      <c r="D82" s="64">
        <v>22.1</v>
      </c>
      <c r="F82" s="65">
        <v>-1</v>
      </c>
      <c r="G82" s="65">
        <v>-0.0015</v>
      </c>
    </row>
    <row r="83" spans="1:7">
      <c r="A83" t="s">
        <v>4135</v>
      </c>
      <c r="B83" t="s">
        <v>4136</v>
      </c>
      <c r="C83" t="s">
        <v>4178</v>
      </c>
      <c r="D83" s="64">
        <v>42.4</v>
      </c>
      <c r="E83" s="64">
        <v>20.9</v>
      </c>
      <c r="F83" s="65">
        <v>-0.5079</v>
      </c>
      <c r="G83" s="65">
        <v>-0.0014</v>
      </c>
    </row>
    <row r="84" spans="1:7">
      <c r="A84" t="s">
        <v>103</v>
      </c>
      <c r="B84" t="s">
        <v>492</v>
      </c>
      <c r="C84" t="s">
        <v>4179</v>
      </c>
      <c r="D84" s="64">
        <v>21.1</v>
      </c>
      <c r="F84" s="65">
        <v>-1</v>
      </c>
      <c r="G84" s="65">
        <v>-0.0014</v>
      </c>
    </row>
    <row r="85" spans="1:7">
      <c r="A85" t="s">
        <v>4145</v>
      </c>
      <c r="B85" t="s">
        <v>308</v>
      </c>
      <c r="C85" t="s">
        <v>4180</v>
      </c>
      <c r="D85" s="64">
        <v>28.2</v>
      </c>
      <c r="E85" s="64">
        <v>7.8</v>
      </c>
      <c r="F85" s="65">
        <v>-0.7248</v>
      </c>
      <c r="G85" s="65">
        <v>-0.0014</v>
      </c>
    </row>
    <row r="86" spans="1:7">
      <c r="A86" t="s">
        <v>165</v>
      </c>
      <c r="B86" t="s">
        <v>4091</v>
      </c>
      <c r="C86" t="s">
        <v>4181</v>
      </c>
      <c r="D86" s="64">
        <v>20.2</v>
      </c>
      <c r="F86" s="65">
        <v>-1</v>
      </c>
      <c r="G86" s="65">
        <v>-0.0013</v>
      </c>
    </row>
    <row r="87" spans="1:7">
      <c r="A87" t="s">
        <v>89</v>
      </c>
      <c r="B87" t="s">
        <v>677</v>
      </c>
      <c r="C87" t="s">
        <v>4182</v>
      </c>
      <c r="D87" s="64">
        <v>19.4</v>
      </c>
      <c r="F87" s="65">
        <v>-1</v>
      </c>
      <c r="G87" s="65">
        <v>-0.0013</v>
      </c>
    </row>
    <row r="88" spans="1:7">
      <c r="A88" t="s">
        <v>156</v>
      </c>
      <c r="B88" t="s">
        <v>614</v>
      </c>
      <c r="C88" t="s">
        <v>4183</v>
      </c>
      <c r="D88" s="64">
        <v>65.9</v>
      </c>
      <c r="E88" s="64">
        <v>46.8</v>
      </c>
      <c r="F88" s="65">
        <v>-0.291</v>
      </c>
      <c r="G88" s="65">
        <v>-0.0013</v>
      </c>
    </row>
    <row r="89" spans="1:7">
      <c r="A89" t="s">
        <v>4102</v>
      </c>
      <c r="B89" t="s">
        <v>702</v>
      </c>
      <c r="C89" t="s">
        <v>4184</v>
      </c>
      <c r="D89" s="64">
        <v>19.1</v>
      </c>
      <c r="F89" s="65">
        <v>-1</v>
      </c>
      <c r="G89" s="65">
        <v>-0.0013</v>
      </c>
    </row>
    <row r="90" spans="1:7">
      <c r="A90" t="s">
        <v>156</v>
      </c>
      <c r="B90" t="s">
        <v>633</v>
      </c>
      <c r="C90" t="s">
        <v>4122</v>
      </c>
      <c r="D90" s="64">
        <v>60.7</v>
      </c>
      <c r="E90" s="64">
        <v>41.6</v>
      </c>
      <c r="F90" s="65">
        <v>-0.314</v>
      </c>
      <c r="G90" s="65">
        <v>-0.0013</v>
      </c>
    </row>
    <row r="91" spans="1:7">
      <c r="A91" t="s">
        <v>398</v>
      </c>
      <c r="B91" t="s">
        <v>4094</v>
      </c>
      <c r="C91" t="s">
        <v>4185</v>
      </c>
      <c r="D91" s="64">
        <v>18.9</v>
      </c>
      <c r="F91" s="65">
        <v>-1</v>
      </c>
      <c r="G91" s="65">
        <v>-0.0013</v>
      </c>
    </row>
    <row r="92" spans="1:7">
      <c r="A92" t="s">
        <v>67</v>
      </c>
      <c r="B92" t="s">
        <v>438</v>
      </c>
      <c r="C92" t="s">
        <v>4186</v>
      </c>
      <c r="D92" s="64">
        <v>40.8</v>
      </c>
      <c r="E92" s="64">
        <v>21.9</v>
      </c>
      <c r="F92" s="65">
        <v>-0.4627</v>
      </c>
      <c r="G92" s="65">
        <v>-0.0013</v>
      </c>
    </row>
    <row r="93" spans="1:7">
      <c r="A93" t="s">
        <v>165</v>
      </c>
      <c r="B93" t="s">
        <v>584</v>
      </c>
      <c r="C93" t="s">
        <v>4187</v>
      </c>
      <c r="D93" s="64">
        <v>18.2</v>
      </c>
      <c r="F93" s="65">
        <v>-1</v>
      </c>
      <c r="G93" s="65">
        <v>-0.0012</v>
      </c>
    </row>
    <row r="94" spans="1:7">
      <c r="A94" t="s">
        <v>156</v>
      </c>
      <c r="B94" t="s">
        <v>394</v>
      </c>
      <c r="C94" t="s">
        <v>4188</v>
      </c>
      <c r="D94" s="64">
        <v>17.8</v>
      </c>
      <c r="F94" s="65">
        <v>-1</v>
      </c>
      <c r="G94" s="65">
        <v>-0.0012</v>
      </c>
    </row>
    <row r="95" spans="1:7">
      <c r="A95" t="s">
        <v>4135</v>
      </c>
      <c r="B95" t="s">
        <v>850</v>
      </c>
      <c r="C95" t="s">
        <v>4189</v>
      </c>
      <c r="D95" s="64">
        <v>21</v>
      </c>
      <c r="E95" s="64">
        <v>3.2</v>
      </c>
      <c r="F95" s="65">
        <v>-0.8464</v>
      </c>
      <c r="G95" s="65">
        <v>-0.0012</v>
      </c>
    </row>
    <row r="96" spans="1:7">
      <c r="A96" t="s">
        <v>107</v>
      </c>
      <c r="B96" t="s">
        <v>936</v>
      </c>
      <c r="C96" t="s">
        <v>4148</v>
      </c>
      <c r="D96" s="64">
        <v>17.7</v>
      </c>
      <c r="F96" s="65">
        <v>-1</v>
      </c>
      <c r="G96" s="65">
        <v>-0.0012</v>
      </c>
    </row>
    <row r="97" spans="1:7">
      <c r="A97" t="s">
        <v>165</v>
      </c>
      <c r="B97" t="s">
        <v>4091</v>
      </c>
      <c r="C97" t="s">
        <v>4190</v>
      </c>
      <c r="D97" s="64">
        <v>17.5</v>
      </c>
      <c r="F97" s="65">
        <v>-1</v>
      </c>
      <c r="G97" s="65">
        <v>-0.0012</v>
      </c>
    </row>
    <row r="98" spans="1:7">
      <c r="A98" t="s">
        <v>103</v>
      </c>
      <c r="B98" t="s">
        <v>705</v>
      </c>
      <c r="C98" t="s">
        <v>4107</v>
      </c>
      <c r="D98" s="64">
        <v>17.5</v>
      </c>
      <c r="F98" s="65">
        <v>-1</v>
      </c>
      <c r="G98" s="65">
        <v>-0.0012</v>
      </c>
    </row>
    <row r="99" spans="1:7">
      <c r="A99" t="s">
        <v>117</v>
      </c>
      <c r="B99" t="s">
        <v>342</v>
      </c>
      <c r="C99" t="s">
        <v>4191</v>
      </c>
      <c r="D99" s="64">
        <v>26.2</v>
      </c>
      <c r="E99" s="64">
        <v>9.4</v>
      </c>
      <c r="F99" s="65">
        <v>-0.6419</v>
      </c>
      <c r="G99" s="65">
        <v>-0.0011</v>
      </c>
    </row>
    <row r="100" spans="1:7">
      <c r="A100" t="s">
        <v>260</v>
      </c>
      <c r="B100" t="s">
        <v>717</v>
      </c>
      <c r="C100" t="s">
        <v>4192</v>
      </c>
      <c r="D100" s="64">
        <v>16.4</v>
      </c>
      <c r="F100" s="65">
        <v>-1</v>
      </c>
      <c r="G100" s="65">
        <v>-0.0011</v>
      </c>
    </row>
    <row r="101" spans="1:7">
      <c r="A101" t="s">
        <v>156</v>
      </c>
      <c r="B101" t="s">
        <v>633</v>
      </c>
      <c r="C101" t="s">
        <v>4193</v>
      </c>
      <c r="D101" s="64">
        <v>25.6</v>
      </c>
      <c r="E101" s="64">
        <v>9.4</v>
      </c>
      <c r="F101" s="65">
        <v>-0.6317</v>
      </c>
      <c r="G101" s="65">
        <v>-0.0011</v>
      </c>
    </row>
    <row r="102" spans="1:7">
      <c r="A102" t="s">
        <v>4194</v>
      </c>
      <c r="B102" t="s">
        <v>301</v>
      </c>
      <c r="C102" t="s">
        <v>4195</v>
      </c>
      <c r="D102" s="64">
        <v>15.7</v>
      </c>
      <c r="F102" s="65">
        <v>-1</v>
      </c>
      <c r="G102" s="65">
        <v>-0.001</v>
      </c>
    </row>
    <row r="103" spans="1:7">
      <c r="A103" t="s">
        <v>4135</v>
      </c>
      <c r="B103" t="s">
        <v>4136</v>
      </c>
      <c r="C103" t="s">
        <v>4196</v>
      </c>
      <c r="D103" s="64">
        <v>26.4</v>
      </c>
      <c r="E103" s="64">
        <v>10.8</v>
      </c>
      <c r="F103" s="65">
        <v>-0.5909</v>
      </c>
      <c r="G103" s="65">
        <v>-0.001</v>
      </c>
    </row>
    <row r="104" spans="1:7">
      <c r="A104" t="s">
        <v>4194</v>
      </c>
      <c r="B104" t="s">
        <v>301</v>
      </c>
      <c r="C104" t="s">
        <v>4197</v>
      </c>
      <c r="D104" s="64">
        <v>97.9</v>
      </c>
      <c r="E104" s="64">
        <v>82.7</v>
      </c>
      <c r="F104" s="65">
        <v>-0.1559</v>
      </c>
      <c r="G104" s="65">
        <v>-0.001</v>
      </c>
    </row>
    <row r="105" spans="1:7">
      <c r="A105" t="s">
        <v>156</v>
      </c>
      <c r="B105" t="s">
        <v>633</v>
      </c>
      <c r="C105" t="s">
        <v>4198</v>
      </c>
      <c r="D105" s="64">
        <v>15.3</v>
      </c>
      <c r="F105" s="65">
        <v>-1</v>
      </c>
      <c r="G105" s="65">
        <v>-0.001</v>
      </c>
    </row>
    <row r="106" spans="1:7">
      <c r="A106" t="s">
        <v>156</v>
      </c>
      <c r="B106" t="s">
        <v>633</v>
      </c>
      <c r="C106" t="s">
        <v>4199</v>
      </c>
      <c r="D106" s="64">
        <v>19.8</v>
      </c>
      <c r="E106" s="64">
        <v>4.6</v>
      </c>
      <c r="F106" s="65">
        <v>-0.7693</v>
      </c>
      <c r="G106" s="65">
        <v>-0.001</v>
      </c>
    </row>
    <row r="107" spans="1:7">
      <c r="A107" t="s">
        <v>67</v>
      </c>
      <c r="B107" t="s">
        <v>392</v>
      </c>
      <c r="C107" t="s">
        <v>4200</v>
      </c>
      <c r="D107" s="64">
        <v>24.9</v>
      </c>
      <c r="E107" s="64">
        <v>9.7</v>
      </c>
      <c r="F107" s="65">
        <v>-0.6115</v>
      </c>
      <c r="G107" s="65">
        <v>-0.001</v>
      </c>
    </row>
    <row r="108" spans="1:7">
      <c r="A108" t="s">
        <v>4194</v>
      </c>
      <c r="B108" t="s">
        <v>720</v>
      </c>
      <c r="C108" t="s">
        <v>4201</v>
      </c>
      <c r="D108" s="64">
        <v>14.4</v>
      </c>
      <c r="F108" s="65">
        <v>-1</v>
      </c>
      <c r="G108" s="65">
        <v>-0.001</v>
      </c>
    </row>
    <row r="109" spans="1:7">
      <c r="A109" t="s">
        <v>67</v>
      </c>
      <c r="B109" t="s">
        <v>638</v>
      </c>
      <c r="C109" t="s">
        <v>4202</v>
      </c>
      <c r="D109" s="64">
        <v>34.4</v>
      </c>
      <c r="E109" s="64">
        <v>20.1</v>
      </c>
      <c r="F109" s="65">
        <v>-0.4169</v>
      </c>
      <c r="G109" s="65">
        <v>-0.001</v>
      </c>
    </row>
    <row r="110" spans="1:7">
      <c r="A110" t="s">
        <v>89</v>
      </c>
      <c r="B110" t="s">
        <v>685</v>
      </c>
      <c r="C110" t="s">
        <v>4203</v>
      </c>
      <c r="D110" s="64">
        <v>14</v>
      </c>
      <c r="F110" s="65">
        <v>-1</v>
      </c>
      <c r="G110" s="65">
        <v>-0.0009</v>
      </c>
    </row>
    <row r="111" spans="1:7">
      <c r="A111" t="s">
        <v>107</v>
      </c>
      <c r="B111" t="s">
        <v>177</v>
      </c>
      <c r="C111" t="s">
        <v>4204</v>
      </c>
      <c r="D111" s="64">
        <v>13.7</v>
      </c>
      <c r="F111" s="65">
        <v>-1</v>
      </c>
      <c r="G111" s="65">
        <v>-0.0009</v>
      </c>
    </row>
    <row r="112" spans="1:7">
      <c r="A112" t="s">
        <v>165</v>
      </c>
      <c r="B112" t="s">
        <v>584</v>
      </c>
      <c r="C112" t="s">
        <v>4205</v>
      </c>
      <c r="D112" s="64">
        <v>13.6</v>
      </c>
      <c r="F112" s="65">
        <v>-1</v>
      </c>
      <c r="G112" s="65">
        <v>-0.0009</v>
      </c>
    </row>
    <row r="113" spans="1:7">
      <c r="A113" t="s">
        <v>156</v>
      </c>
      <c r="B113" t="s">
        <v>614</v>
      </c>
      <c r="C113" t="s">
        <v>4206</v>
      </c>
      <c r="D113" s="64">
        <v>33.3</v>
      </c>
      <c r="E113" s="64">
        <v>20.2</v>
      </c>
      <c r="F113" s="65">
        <v>-0.393</v>
      </c>
      <c r="G113" s="65">
        <v>-0.0009</v>
      </c>
    </row>
    <row r="114" spans="1:7">
      <c r="A114" t="s">
        <v>103</v>
      </c>
      <c r="B114" t="s">
        <v>323</v>
      </c>
      <c r="C114" t="s">
        <v>4207</v>
      </c>
      <c r="D114" s="64">
        <v>15.4</v>
      </c>
      <c r="E114" s="64">
        <v>2.5</v>
      </c>
      <c r="F114" s="65">
        <v>-0.8391</v>
      </c>
      <c r="G114" s="65">
        <v>-0.0009</v>
      </c>
    </row>
    <row r="115" spans="1:7">
      <c r="A115" t="s">
        <v>165</v>
      </c>
      <c r="B115" t="s">
        <v>435</v>
      </c>
      <c r="C115" t="s">
        <v>4208</v>
      </c>
      <c r="D115" s="64">
        <v>18.2</v>
      </c>
      <c r="E115" s="64">
        <v>5.6</v>
      </c>
      <c r="F115" s="65">
        <v>-0.693</v>
      </c>
      <c r="G115" s="65">
        <v>-0.0008</v>
      </c>
    </row>
    <row r="116" spans="1:7">
      <c r="A116" t="s">
        <v>117</v>
      </c>
      <c r="B116" t="s">
        <v>290</v>
      </c>
      <c r="C116" t="s">
        <v>4209</v>
      </c>
      <c r="D116" s="64">
        <v>37.5</v>
      </c>
      <c r="E116" s="64">
        <v>25.1</v>
      </c>
      <c r="F116" s="65">
        <v>-0.3295</v>
      </c>
      <c r="G116" s="65">
        <v>-0.0008</v>
      </c>
    </row>
    <row r="117" spans="1:7">
      <c r="A117" t="s">
        <v>398</v>
      </c>
      <c r="B117" t="s">
        <v>458</v>
      </c>
      <c r="C117" t="s">
        <v>4210</v>
      </c>
      <c r="D117" s="64">
        <v>24.8</v>
      </c>
      <c r="E117" s="64">
        <v>13</v>
      </c>
      <c r="F117" s="65">
        <v>-0.4756</v>
      </c>
      <c r="G117" s="65">
        <v>-0.0008</v>
      </c>
    </row>
    <row r="118" spans="1:7">
      <c r="A118" t="s">
        <v>165</v>
      </c>
      <c r="B118" t="s">
        <v>522</v>
      </c>
      <c r="C118" t="s">
        <v>4211</v>
      </c>
      <c r="D118" s="64">
        <v>17</v>
      </c>
      <c r="E118" s="64">
        <v>5.2</v>
      </c>
      <c r="F118" s="65">
        <v>-0.6923</v>
      </c>
      <c r="G118" s="65">
        <v>-0.0008</v>
      </c>
    </row>
    <row r="119" spans="1:7">
      <c r="A119" t="s">
        <v>365</v>
      </c>
      <c r="B119" t="s">
        <v>598</v>
      </c>
      <c r="C119" t="s">
        <v>4212</v>
      </c>
      <c r="D119" s="64">
        <v>11.5</v>
      </c>
      <c r="F119" s="65">
        <v>-1</v>
      </c>
      <c r="G119" s="65">
        <v>-0.0008</v>
      </c>
    </row>
    <row r="120" spans="1:7">
      <c r="A120" t="s">
        <v>165</v>
      </c>
      <c r="B120" t="s">
        <v>4091</v>
      </c>
      <c r="C120" t="s">
        <v>4213</v>
      </c>
      <c r="D120" s="64">
        <v>19.1</v>
      </c>
      <c r="E120" s="64">
        <v>7.8</v>
      </c>
      <c r="F120" s="65">
        <v>-0.5939</v>
      </c>
      <c r="G120" s="65">
        <v>-0.0008</v>
      </c>
    </row>
    <row r="121" spans="1:7">
      <c r="A121" t="s">
        <v>398</v>
      </c>
      <c r="B121" t="s">
        <v>4131</v>
      </c>
      <c r="C121" t="s">
        <v>4214</v>
      </c>
      <c r="D121" s="64">
        <v>55.4</v>
      </c>
      <c r="E121" s="64">
        <v>44.7</v>
      </c>
      <c r="F121" s="65">
        <v>-0.1935</v>
      </c>
      <c r="G121" s="65">
        <v>-0.0007</v>
      </c>
    </row>
    <row r="122" spans="1:7">
      <c r="A122" t="s">
        <v>67</v>
      </c>
      <c r="B122" t="s">
        <v>905</v>
      </c>
      <c r="C122" t="s">
        <v>4215</v>
      </c>
      <c r="D122" s="64">
        <v>10.6</v>
      </c>
      <c r="F122" s="65">
        <v>-1</v>
      </c>
      <c r="G122" s="65">
        <v>-0.0007</v>
      </c>
    </row>
    <row r="123" spans="1:7">
      <c r="A123" t="s">
        <v>184</v>
      </c>
      <c r="B123" t="s">
        <v>591</v>
      </c>
      <c r="C123" t="s">
        <v>4122</v>
      </c>
      <c r="D123" s="64">
        <v>60.8</v>
      </c>
      <c r="E123" s="64">
        <v>50.3</v>
      </c>
      <c r="F123" s="65">
        <v>-0.1736</v>
      </c>
      <c r="G123" s="65">
        <v>-0.0007</v>
      </c>
    </row>
    <row r="124" spans="1:7">
      <c r="A124" t="s">
        <v>156</v>
      </c>
      <c r="B124" t="s">
        <v>828</v>
      </c>
      <c r="C124" t="s">
        <v>4216</v>
      </c>
      <c r="D124" s="64">
        <v>10.5</v>
      </c>
      <c r="F124" s="65">
        <v>-1</v>
      </c>
      <c r="G124" s="65">
        <v>-0.0007</v>
      </c>
    </row>
    <row r="125" spans="1:7">
      <c r="A125" t="s">
        <v>260</v>
      </c>
      <c r="B125" t="s">
        <v>717</v>
      </c>
      <c r="C125" t="s">
        <v>4217</v>
      </c>
      <c r="D125" s="64">
        <v>10.2</v>
      </c>
      <c r="F125" s="65">
        <v>-1</v>
      </c>
      <c r="G125" s="65">
        <v>-0.0007</v>
      </c>
    </row>
    <row r="126" spans="1:7">
      <c r="A126" t="s">
        <v>4145</v>
      </c>
      <c r="B126" t="s">
        <v>308</v>
      </c>
      <c r="C126" t="s">
        <v>4218</v>
      </c>
      <c r="D126" s="64">
        <v>65.3</v>
      </c>
      <c r="E126" s="64">
        <v>55.2</v>
      </c>
      <c r="F126" s="65">
        <v>-0.1554</v>
      </c>
      <c r="G126" s="65">
        <v>-0.0007</v>
      </c>
    </row>
    <row r="127" spans="1:7">
      <c r="A127" t="s">
        <v>107</v>
      </c>
      <c r="B127" t="s">
        <v>177</v>
      </c>
      <c r="C127" t="s">
        <v>4219</v>
      </c>
      <c r="D127" s="64">
        <v>9.9</v>
      </c>
      <c r="F127" s="65">
        <v>-1</v>
      </c>
      <c r="G127" s="65">
        <v>-0.0007</v>
      </c>
    </row>
    <row r="128" spans="1:7">
      <c r="A128" t="s">
        <v>67</v>
      </c>
      <c r="B128" t="s">
        <v>905</v>
      </c>
      <c r="C128" t="s">
        <v>4220</v>
      </c>
      <c r="D128" s="64">
        <v>9.9</v>
      </c>
      <c r="F128" s="65">
        <v>-1</v>
      </c>
      <c r="G128" s="65">
        <v>-0.0007</v>
      </c>
    </row>
    <row r="129" spans="1:7">
      <c r="A129" t="s">
        <v>156</v>
      </c>
      <c r="B129" t="s">
        <v>155</v>
      </c>
      <c r="C129" t="s">
        <v>4221</v>
      </c>
      <c r="D129" s="64">
        <v>9.8</v>
      </c>
      <c r="F129" s="65">
        <v>-1</v>
      </c>
      <c r="G129" s="65">
        <v>-0.0007</v>
      </c>
    </row>
    <row r="130" spans="1:7">
      <c r="A130" t="s">
        <v>67</v>
      </c>
      <c r="B130" t="s">
        <v>905</v>
      </c>
      <c r="C130" t="s">
        <v>4222</v>
      </c>
      <c r="D130" s="64">
        <v>9.6</v>
      </c>
      <c r="F130" s="65">
        <v>-1</v>
      </c>
      <c r="G130" s="65">
        <v>-0.0006</v>
      </c>
    </row>
    <row r="131" spans="1:7">
      <c r="A131" t="s">
        <v>365</v>
      </c>
      <c r="B131" t="s">
        <v>740</v>
      </c>
      <c r="C131" t="s">
        <v>4223</v>
      </c>
      <c r="D131" s="64">
        <v>9.3</v>
      </c>
      <c r="F131" s="65">
        <v>-1</v>
      </c>
      <c r="G131" s="65">
        <v>-0.0006</v>
      </c>
    </row>
    <row r="132" spans="1:7">
      <c r="A132" t="s">
        <v>107</v>
      </c>
      <c r="B132" t="s">
        <v>186</v>
      </c>
      <c r="C132" t="s">
        <v>4224</v>
      </c>
      <c r="D132" s="64">
        <v>9.2</v>
      </c>
      <c r="F132" s="65">
        <v>-1</v>
      </c>
      <c r="G132" s="65">
        <v>-0.0006</v>
      </c>
    </row>
    <row r="133" spans="1:7">
      <c r="A133" t="s">
        <v>4145</v>
      </c>
      <c r="B133" t="s">
        <v>193</v>
      </c>
      <c r="C133" t="s">
        <v>4225</v>
      </c>
      <c r="D133" s="64">
        <v>9.2</v>
      </c>
      <c r="F133" s="65">
        <v>-1</v>
      </c>
      <c r="G133" s="65">
        <v>-0.0006</v>
      </c>
    </row>
    <row r="134" spans="1:7">
      <c r="A134" t="s">
        <v>4102</v>
      </c>
      <c r="B134" t="s">
        <v>245</v>
      </c>
      <c r="C134" t="s">
        <v>4226</v>
      </c>
      <c r="D134" s="64">
        <v>9</v>
      </c>
      <c r="F134" s="65">
        <v>-1</v>
      </c>
      <c r="G134" s="65">
        <v>-0.0006</v>
      </c>
    </row>
    <row r="135" spans="1:7">
      <c r="A135" t="s">
        <v>4111</v>
      </c>
      <c r="B135" t="s">
        <v>189</v>
      </c>
      <c r="C135" t="s">
        <v>4227</v>
      </c>
      <c r="D135" s="64">
        <v>8.9</v>
      </c>
      <c r="F135" s="65">
        <v>-1</v>
      </c>
      <c r="G135" s="65">
        <v>-0.0006</v>
      </c>
    </row>
    <row r="136" spans="1:7">
      <c r="A136" t="s">
        <v>260</v>
      </c>
      <c r="B136" t="s">
        <v>717</v>
      </c>
      <c r="C136" t="s">
        <v>4228</v>
      </c>
      <c r="D136" s="64">
        <v>8.7</v>
      </c>
      <c r="F136" s="65">
        <v>-1</v>
      </c>
      <c r="G136" s="65">
        <v>-0.0006</v>
      </c>
    </row>
    <row r="137" spans="1:7">
      <c r="A137" t="s">
        <v>165</v>
      </c>
      <c r="B137" t="s">
        <v>574</v>
      </c>
      <c r="C137" t="s">
        <v>4229</v>
      </c>
      <c r="D137" s="64">
        <v>8.7</v>
      </c>
      <c r="F137" s="65">
        <v>-1</v>
      </c>
      <c r="G137" s="65">
        <v>-0.0006</v>
      </c>
    </row>
    <row r="138" spans="1:7">
      <c r="A138" t="s">
        <v>398</v>
      </c>
      <c r="B138" t="s">
        <v>4094</v>
      </c>
      <c r="C138" t="s">
        <v>4230</v>
      </c>
      <c r="D138" s="64">
        <v>8.7</v>
      </c>
      <c r="F138" s="65">
        <v>-1</v>
      </c>
      <c r="G138" s="65">
        <v>-0.0006</v>
      </c>
    </row>
    <row r="139" spans="1:7">
      <c r="A139" t="s">
        <v>107</v>
      </c>
      <c r="B139" t="s">
        <v>422</v>
      </c>
      <c r="C139" t="s">
        <v>4231</v>
      </c>
      <c r="D139" s="64">
        <v>8.7</v>
      </c>
      <c r="F139" s="65">
        <v>-1</v>
      </c>
      <c r="G139" s="65">
        <v>-0.0006</v>
      </c>
    </row>
    <row r="140" spans="1:7">
      <c r="A140" t="s">
        <v>107</v>
      </c>
      <c r="B140" t="s">
        <v>936</v>
      </c>
      <c r="C140" t="s">
        <v>4232</v>
      </c>
      <c r="D140" s="64">
        <v>8.7</v>
      </c>
      <c r="F140" s="65">
        <v>-1</v>
      </c>
      <c r="G140" s="65">
        <v>-0.0006</v>
      </c>
    </row>
    <row r="141" spans="1:7">
      <c r="A141" t="s">
        <v>156</v>
      </c>
      <c r="B141" t="s">
        <v>155</v>
      </c>
      <c r="C141" t="s">
        <v>4233</v>
      </c>
      <c r="D141" s="64">
        <v>8.7</v>
      </c>
      <c r="F141" s="65">
        <v>-1</v>
      </c>
      <c r="G141" s="65">
        <v>-0.0006</v>
      </c>
    </row>
    <row r="142" spans="1:7">
      <c r="A142" t="s">
        <v>89</v>
      </c>
      <c r="B142" t="s">
        <v>668</v>
      </c>
      <c r="C142" t="s">
        <v>4234</v>
      </c>
      <c r="D142" s="64">
        <v>24.1</v>
      </c>
      <c r="E142" s="64">
        <v>15.4</v>
      </c>
      <c r="F142" s="65">
        <v>-0.3608</v>
      </c>
      <c r="G142" s="65">
        <v>-0.0006</v>
      </c>
    </row>
    <row r="143" spans="1:7">
      <c r="A143" t="s">
        <v>398</v>
      </c>
      <c r="B143" t="s">
        <v>4094</v>
      </c>
      <c r="C143" t="s">
        <v>4235</v>
      </c>
      <c r="D143" s="64">
        <v>8.6</v>
      </c>
      <c r="F143" s="65">
        <v>-1</v>
      </c>
      <c r="G143" s="65">
        <v>-0.0006</v>
      </c>
    </row>
    <row r="144" spans="1:7">
      <c r="A144" t="s">
        <v>365</v>
      </c>
      <c r="B144" t="s">
        <v>740</v>
      </c>
      <c r="C144" t="s">
        <v>4236</v>
      </c>
      <c r="D144" s="64">
        <v>21.8</v>
      </c>
      <c r="E144" s="64">
        <v>13.4</v>
      </c>
      <c r="F144" s="65">
        <v>-0.3855</v>
      </c>
      <c r="G144" s="65">
        <v>-0.0006</v>
      </c>
    </row>
    <row r="145" spans="1:7">
      <c r="A145" t="s">
        <v>165</v>
      </c>
      <c r="B145" t="s">
        <v>574</v>
      </c>
      <c r="C145" t="s">
        <v>4237</v>
      </c>
      <c r="D145" s="64">
        <v>15.9</v>
      </c>
      <c r="E145" s="64">
        <v>7.7</v>
      </c>
      <c r="F145" s="65">
        <v>-0.5144</v>
      </c>
      <c r="G145" s="65">
        <v>-0.0005</v>
      </c>
    </row>
    <row r="146" spans="1:7">
      <c r="A146" t="s">
        <v>67</v>
      </c>
      <c r="B146" t="s">
        <v>232</v>
      </c>
      <c r="C146" t="s">
        <v>4238</v>
      </c>
      <c r="D146" s="64">
        <v>9.5</v>
      </c>
      <c r="E146" s="64">
        <v>1.6</v>
      </c>
      <c r="F146" s="65">
        <v>-0.8323</v>
      </c>
      <c r="G146" s="65">
        <v>-0.0005</v>
      </c>
    </row>
    <row r="147" ht="409.5" customHeight="1" spans="1:7">
      <c r="A147" t="s">
        <v>103</v>
      </c>
      <c r="B147" t="s">
        <v>602</v>
      </c>
      <c r="C147" s="60" t="s">
        <v>4239</v>
      </c>
      <c r="D147" s="64">
        <v>3.4</v>
      </c>
      <c r="F147" s="65">
        <v>-1</v>
      </c>
      <c r="G147" s="65">
        <v>-0.0002</v>
      </c>
    </row>
    <row r="148" spans="1:7">
      <c r="A148" t="s">
        <v>89</v>
      </c>
      <c r="B148" t="s">
        <v>908</v>
      </c>
      <c r="C148" t="s">
        <v>4240</v>
      </c>
      <c r="D148" s="64">
        <v>3.3</v>
      </c>
      <c r="F148" s="65">
        <v>-1</v>
      </c>
      <c r="G148" s="65">
        <v>-0.0002</v>
      </c>
    </row>
    <row r="149" spans="1:7">
      <c r="A149" t="s">
        <v>4135</v>
      </c>
      <c r="B149" t="s">
        <v>407</v>
      </c>
      <c r="C149" t="s">
        <v>4227</v>
      </c>
      <c r="D149" s="64">
        <v>6.2</v>
      </c>
      <c r="E149" s="64">
        <v>2.9</v>
      </c>
      <c r="F149" s="65">
        <v>-0.5298</v>
      </c>
      <c r="G149" s="65">
        <v>-0.0002</v>
      </c>
    </row>
    <row r="150" spans="1:7">
      <c r="A150" t="s">
        <v>260</v>
      </c>
      <c r="B150" t="s">
        <v>717</v>
      </c>
      <c r="C150" t="s">
        <v>4241</v>
      </c>
      <c r="D150" s="64">
        <v>3.3</v>
      </c>
      <c r="F150" s="65">
        <v>-1</v>
      </c>
      <c r="G150" s="65">
        <v>-0.0002</v>
      </c>
    </row>
    <row r="151" spans="1:7">
      <c r="A151" t="s">
        <v>124</v>
      </c>
      <c r="B151" t="s">
        <v>546</v>
      </c>
      <c r="C151" t="s">
        <v>4242</v>
      </c>
      <c r="D151" s="64">
        <v>42.8</v>
      </c>
      <c r="E151" s="64">
        <v>39.6</v>
      </c>
      <c r="F151" s="65">
        <v>-0.0759</v>
      </c>
      <c r="G151" s="65">
        <v>-0.0002</v>
      </c>
    </row>
    <row r="152" spans="1:7">
      <c r="A152" t="s">
        <v>156</v>
      </c>
      <c r="B152" t="s">
        <v>897</v>
      </c>
      <c r="C152" t="s">
        <v>4243</v>
      </c>
      <c r="D152" s="64">
        <v>3.2</v>
      </c>
      <c r="F152" s="65">
        <v>-1</v>
      </c>
      <c r="G152" s="65">
        <v>-0.0002</v>
      </c>
    </row>
    <row r="153" spans="1:7">
      <c r="A153" t="s">
        <v>67</v>
      </c>
      <c r="B153" t="s">
        <v>638</v>
      </c>
      <c r="C153" t="s">
        <v>4244</v>
      </c>
      <c r="D153" s="64">
        <v>3.2</v>
      </c>
      <c r="F153" s="65">
        <v>-1</v>
      </c>
      <c r="G153" s="65">
        <v>-0.0002</v>
      </c>
    </row>
    <row r="154" spans="1:7">
      <c r="A154" t="s">
        <v>103</v>
      </c>
      <c r="B154" t="s">
        <v>793</v>
      </c>
      <c r="C154" t="s">
        <v>4245</v>
      </c>
      <c r="D154" s="64">
        <v>4.1</v>
      </c>
      <c r="E154" s="64">
        <v>0.9</v>
      </c>
      <c r="F154" s="65">
        <v>-0.7704</v>
      </c>
      <c r="G154" s="65">
        <v>-0.0002</v>
      </c>
    </row>
    <row r="155" spans="1:7">
      <c r="A155" t="s">
        <v>260</v>
      </c>
      <c r="B155" t="s">
        <v>717</v>
      </c>
      <c r="C155" t="s">
        <v>4246</v>
      </c>
      <c r="D155" s="64">
        <v>3.1</v>
      </c>
      <c r="F155" s="65">
        <v>-1</v>
      </c>
      <c r="G155" s="65">
        <v>-0.0002</v>
      </c>
    </row>
    <row r="156" spans="1:7">
      <c r="A156" t="s">
        <v>117</v>
      </c>
      <c r="B156" t="s">
        <v>672</v>
      </c>
      <c r="C156" t="s">
        <v>4247</v>
      </c>
      <c r="D156" s="64">
        <v>3</v>
      </c>
      <c r="F156" s="65">
        <v>-1</v>
      </c>
      <c r="G156" s="65">
        <v>-0.0002</v>
      </c>
    </row>
    <row r="157" spans="1:7">
      <c r="A157" t="s">
        <v>165</v>
      </c>
      <c r="B157" t="s">
        <v>900</v>
      </c>
      <c r="C157" t="s">
        <v>4248</v>
      </c>
      <c r="D157" s="64">
        <v>3</v>
      </c>
      <c r="F157" s="65">
        <v>-1</v>
      </c>
      <c r="G157" s="65">
        <v>-0.0002</v>
      </c>
    </row>
    <row r="158" spans="1:7">
      <c r="A158" t="s">
        <v>4145</v>
      </c>
      <c r="B158" t="s">
        <v>463</v>
      </c>
      <c r="C158" t="s">
        <v>4249</v>
      </c>
      <c r="D158" s="64">
        <v>14.1</v>
      </c>
      <c r="E158" s="64">
        <v>11.1</v>
      </c>
      <c r="F158" s="65">
        <v>-0.2135</v>
      </c>
      <c r="G158" s="65">
        <v>-0.0002</v>
      </c>
    </row>
    <row r="159" spans="1:7">
      <c r="A159" t="s">
        <v>156</v>
      </c>
      <c r="B159" t="s">
        <v>897</v>
      </c>
      <c r="C159" t="s">
        <v>4250</v>
      </c>
      <c r="D159" s="64">
        <v>3</v>
      </c>
      <c r="F159" s="65">
        <v>-1</v>
      </c>
      <c r="G159" s="65">
        <v>-0.0002</v>
      </c>
    </row>
    <row r="160" spans="1:7">
      <c r="A160" t="s">
        <v>398</v>
      </c>
      <c r="B160" t="s">
        <v>4094</v>
      </c>
      <c r="C160" t="s">
        <v>4251</v>
      </c>
      <c r="D160" s="64">
        <v>37.5</v>
      </c>
      <c r="E160" s="64">
        <v>34.6</v>
      </c>
      <c r="F160" s="65">
        <v>-0.0763</v>
      </c>
      <c r="G160" s="65">
        <v>-0.0002</v>
      </c>
    </row>
    <row r="161" spans="1:7">
      <c r="A161" t="s">
        <v>124</v>
      </c>
      <c r="B161" t="s">
        <v>546</v>
      </c>
      <c r="C161" t="s">
        <v>4252</v>
      </c>
      <c r="D161" s="64">
        <v>2.9</v>
      </c>
      <c r="F161" s="65">
        <v>-1</v>
      </c>
      <c r="G161" s="65">
        <v>-0.0002</v>
      </c>
    </row>
    <row r="162" spans="1:7">
      <c r="A162" t="s">
        <v>67</v>
      </c>
      <c r="B162" t="s">
        <v>557</v>
      </c>
      <c r="C162" t="s">
        <v>4253</v>
      </c>
      <c r="D162" s="64">
        <v>167.7</v>
      </c>
      <c r="E162" s="64">
        <v>165</v>
      </c>
      <c r="F162" s="65">
        <v>-0.0162</v>
      </c>
      <c r="G162" s="65">
        <v>-0.0002</v>
      </c>
    </row>
    <row r="163" spans="1:7">
      <c r="A163" t="s">
        <v>124</v>
      </c>
      <c r="B163" t="s">
        <v>546</v>
      </c>
      <c r="C163" t="s">
        <v>4254</v>
      </c>
      <c r="D163" s="64">
        <v>2.7</v>
      </c>
      <c r="F163" s="65">
        <v>-1</v>
      </c>
      <c r="G163" s="65">
        <v>-0.0002</v>
      </c>
    </row>
    <row r="164" spans="1:7">
      <c r="A164" t="s">
        <v>117</v>
      </c>
      <c r="B164" t="s">
        <v>181</v>
      </c>
      <c r="C164" t="s">
        <v>4255</v>
      </c>
      <c r="D164" s="64">
        <v>2.6</v>
      </c>
      <c r="F164" s="65">
        <v>-1</v>
      </c>
      <c r="G164" s="65">
        <v>-0.0002</v>
      </c>
    </row>
    <row r="165" spans="1:7">
      <c r="A165" t="s">
        <v>184</v>
      </c>
      <c r="B165" t="s">
        <v>528</v>
      </c>
      <c r="C165" t="s">
        <v>4256</v>
      </c>
      <c r="D165" s="64">
        <v>2.6</v>
      </c>
      <c r="F165" s="65">
        <v>-1</v>
      </c>
      <c r="G165" s="65">
        <v>-0.0002</v>
      </c>
    </row>
    <row r="166" spans="1:7">
      <c r="A166" t="s">
        <v>124</v>
      </c>
      <c r="B166" t="s">
        <v>546</v>
      </c>
      <c r="C166" t="s">
        <v>4257</v>
      </c>
      <c r="D166" s="64">
        <v>7</v>
      </c>
      <c r="E166" s="64">
        <v>4.4</v>
      </c>
      <c r="F166" s="65">
        <v>-0.3704</v>
      </c>
      <c r="G166" s="65">
        <v>-0.0002</v>
      </c>
    </row>
    <row r="167" spans="1:7">
      <c r="A167" t="s">
        <v>103</v>
      </c>
      <c r="B167" t="s">
        <v>323</v>
      </c>
      <c r="C167" t="s">
        <v>4258</v>
      </c>
      <c r="D167" s="64">
        <v>2.5</v>
      </c>
      <c r="F167" s="65">
        <v>-1</v>
      </c>
      <c r="G167" s="65">
        <v>-0.0002</v>
      </c>
    </row>
    <row r="168" spans="1:7">
      <c r="A168" t="s">
        <v>4194</v>
      </c>
      <c r="B168" t="s">
        <v>301</v>
      </c>
      <c r="C168" t="s">
        <v>4259</v>
      </c>
      <c r="D168" s="64">
        <v>6.7</v>
      </c>
      <c r="E168" s="64">
        <v>4.2</v>
      </c>
      <c r="F168" s="65">
        <v>-0.3769</v>
      </c>
      <c r="G168" s="65">
        <v>-0.0002</v>
      </c>
    </row>
    <row r="169" spans="1:7">
      <c r="A169" t="s">
        <v>4135</v>
      </c>
      <c r="B169" t="s">
        <v>4136</v>
      </c>
      <c r="C169" t="s">
        <v>4260</v>
      </c>
      <c r="D169" s="64">
        <v>21.1</v>
      </c>
      <c r="E169" s="64">
        <v>18.7</v>
      </c>
      <c r="F169" s="65">
        <v>-0.1155</v>
      </c>
      <c r="G169" s="65">
        <v>-0.0002</v>
      </c>
    </row>
    <row r="170" spans="1:7">
      <c r="A170" t="s">
        <v>4135</v>
      </c>
      <c r="B170" t="s">
        <v>535</v>
      </c>
      <c r="C170" t="s">
        <v>4261</v>
      </c>
      <c r="D170" s="64">
        <v>2.4</v>
      </c>
      <c r="F170" s="65">
        <v>-1</v>
      </c>
      <c r="G170" s="65">
        <v>-0.0002</v>
      </c>
    </row>
    <row r="171" spans="1:7">
      <c r="A171" t="s">
        <v>365</v>
      </c>
      <c r="B171" t="s">
        <v>448</v>
      </c>
      <c r="C171" t="s">
        <v>4238</v>
      </c>
      <c r="D171" s="64">
        <v>11.6</v>
      </c>
      <c r="E171" s="64">
        <v>9.2</v>
      </c>
      <c r="F171" s="65">
        <v>-0.2066</v>
      </c>
      <c r="G171" s="65">
        <v>-0.0002</v>
      </c>
    </row>
    <row r="172" spans="1:7">
      <c r="A172" t="s">
        <v>4100</v>
      </c>
      <c r="B172" t="s">
        <v>482</v>
      </c>
      <c r="C172" t="s">
        <v>4262</v>
      </c>
      <c r="D172" s="64">
        <v>2.4</v>
      </c>
      <c r="F172" s="65">
        <v>-1</v>
      </c>
      <c r="G172" s="65">
        <v>-0.0002</v>
      </c>
    </row>
    <row r="173" spans="1:7">
      <c r="A173" t="s">
        <v>398</v>
      </c>
      <c r="B173" t="s">
        <v>531</v>
      </c>
      <c r="C173" t="s">
        <v>4263</v>
      </c>
      <c r="D173" s="64">
        <v>4.3</v>
      </c>
      <c r="E173" s="64">
        <v>2</v>
      </c>
      <c r="F173" s="65">
        <v>-0.5395</v>
      </c>
      <c r="G173" s="65">
        <v>-0.0002</v>
      </c>
    </row>
    <row r="174" spans="1:7">
      <c r="A174" t="s">
        <v>4111</v>
      </c>
      <c r="B174" t="s">
        <v>658</v>
      </c>
      <c r="C174" t="s">
        <v>4249</v>
      </c>
      <c r="D174" s="64">
        <v>4.3</v>
      </c>
      <c r="E174" s="64">
        <v>2.1</v>
      </c>
      <c r="F174" s="65">
        <v>-0.5115</v>
      </c>
      <c r="G174" s="65">
        <v>-0.0001</v>
      </c>
    </row>
    <row r="175" spans="1:7">
      <c r="A175" t="s">
        <v>67</v>
      </c>
      <c r="B175" t="s">
        <v>638</v>
      </c>
      <c r="C175" t="s">
        <v>4264</v>
      </c>
      <c r="D175" s="64">
        <v>2.2</v>
      </c>
      <c r="F175" s="65">
        <v>-1</v>
      </c>
      <c r="G175" s="65">
        <v>-0.0001</v>
      </c>
    </row>
    <row r="176" spans="1:7">
      <c r="A176" t="s">
        <v>260</v>
      </c>
      <c r="B176" t="s">
        <v>717</v>
      </c>
      <c r="C176" t="s">
        <v>4265</v>
      </c>
      <c r="D176" s="64">
        <v>2.2</v>
      </c>
      <c r="F176" s="65">
        <v>-1</v>
      </c>
      <c r="G176" s="65">
        <v>-0.0001</v>
      </c>
    </row>
    <row r="177" spans="1:7">
      <c r="A177" t="s">
        <v>4111</v>
      </c>
      <c r="B177" t="s">
        <v>752</v>
      </c>
      <c r="C177" t="s">
        <v>4249</v>
      </c>
      <c r="D177" s="64">
        <v>3.3</v>
      </c>
      <c r="E177" s="64">
        <v>1.2</v>
      </c>
      <c r="F177" s="65">
        <v>-0.6426</v>
      </c>
      <c r="G177" s="65">
        <v>-0.0001</v>
      </c>
    </row>
    <row r="178" spans="1:7">
      <c r="A178" t="s">
        <v>184</v>
      </c>
      <c r="B178" t="s">
        <v>213</v>
      </c>
      <c r="C178" t="s">
        <v>4266</v>
      </c>
      <c r="D178" s="64">
        <v>52.1</v>
      </c>
      <c r="E178" s="64">
        <v>50</v>
      </c>
      <c r="F178" s="65">
        <v>-0.0407</v>
      </c>
      <c r="G178" s="65">
        <v>-0.0001</v>
      </c>
    </row>
    <row r="179" spans="1:7">
      <c r="A179" t="s">
        <v>124</v>
      </c>
      <c r="B179" t="s">
        <v>546</v>
      </c>
      <c r="C179" t="s">
        <v>4267</v>
      </c>
      <c r="D179" s="64">
        <v>2.1</v>
      </c>
      <c r="F179" s="65">
        <v>-1</v>
      </c>
      <c r="G179" s="65">
        <v>-0.0001</v>
      </c>
    </row>
    <row r="180" spans="1:7">
      <c r="A180" t="s">
        <v>124</v>
      </c>
      <c r="B180" t="s">
        <v>143</v>
      </c>
      <c r="C180" t="s">
        <v>4268</v>
      </c>
      <c r="D180" s="64">
        <v>1.9</v>
      </c>
      <c r="F180" s="65">
        <v>-1</v>
      </c>
      <c r="G180" s="65">
        <v>-0.0001</v>
      </c>
    </row>
    <row r="181" spans="1:7">
      <c r="A181" t="s">
        <v>4145</v>
      </c>
      <c r="B181" t="s">
        <v>193</v>
      </c>
      <c r="C181" t="s">
        <v>4238</v>
      </c>
      <c r="D181" s="64">
        <v>1.9</v>
      </c>
      <c r="F181" s="65">
        <v>-1</v>
      </c>
      <c r="G181" s="65">
        <v>-0.0001</v>
      </c>
    </row>
    <row r="182" spans="1:7">
      <c r="A182" t="s">
        <v>124</v>
      </c>
      <c r="B182" t="s">
        <v>293</v>
      </c>
      <c r="C182" t="s">
        <v>4269</v>
      </c>
      <c r="D182" s="64">
        <v>15</v>
      </c>
      <c r="E182" s="64">
        <v>13.2</v>
      </c>
      <c r="F182" s="65">
        <v>-0.1202</v>
      </c>
      <c r="G182" s="65">
        <v>-0.0001</v>
      </c>
    </row>
    <row r="183" spans="1:7">
      <c r="A183" t="s">
        <v>398</v>
      </c>
      <c r="B183" t="s">
        <v>531</v>
      </c>
      <c r="C183" t="s">
        <v>4270</v>
      </c>
      <c r="D183" s="64">
        <v>4.5</v>
      </c>
      <c r="E183" s="64">
        <v>2.7</v>
      </c>
      <c r="F183" s="65">
        <v>-0.3987</v>
      </c>
      <c r="G183" s="65">
        <v>-0.0001</v>
      </c>
    </row>
    <row r="184" spans="1:7">
      <c r="A184" t="s">
        <v>124</v>
      </c>
      <c r="B184" t="s">
        <v>143</v>
      </c>
      <c r="C184" t="s">
        <v>4271</v>
      </c>
      <c r="D184" s="64">
        <v>1.8</v>
      </c>
      <c r="F184" s="65">
        <v>-1</v>
      </c>
      <c r="G184" s="65">
        <v>-0.0001</v>
      </c>
    </row>
    <row r="185" spans="1:7">
      <c r="A185" t="s">
        <v>4272</v>
      </c>
      <c r="B185" t="s">
        <v>722</v>
      </c>
      <c r="C185" t="s">
        <v>4227</v>
      </c>
      <c r="D185" s="64">
        <v>1.7</v>
      </c>
      <c r="F185" s="65">
        <v>-1</v>
      </c>
      <c r="G185" s="65">
        <v>-0.0001</v>
      </c>
    </row>
    <row r="186" spans="1:7">
      <c r="A186" t="s">
        <v>398</v>
      </c>
      <c r="B186" t="s">
        <v>458</v>
      </c>
      <c r="C186" t="s">
        <v>4249</v>
      </c>
      <c r="D186" s="64">
        <v>11.6</v>
      </c>
      <c r="E186" s="64">
        <v>9.8</v>
      </c>
      <c r="F186" s="65">
        <v>-0.1503</v>
      </c>
      <c r="G186" s="65">
        <v>-0.0001</v>
      </c>
    </row>
    <row r="187" spans="1:7">
      <c r="A187" t="s">
        <v>4111</v>
      </c>
      <c r="B187" t="s">
        <v>806</v>
      </c>
      <c r="C187" t="s">
        <v>4273</v>
      </c>
      <c r="D187" s="64">
        <v>7.1</v>
      </c>
      <c r="E187" s="64">
        <v>5.5</v>
      </c>
      <c r="F187" s="65">
        <v>-0.2272</v>
      </c>
      <c r="G187" s="65">
        <v>-0.0001</v>
      </c>
    </row>
    <row r="188" spans="1:7">
      <c r="A188" t="s">
        <v>4135</v>
      </c>
      <c r="B188" t="s">
        <v>813</v>
      </c>
      <c r="C188" t="s">
        <v>4274</v>
      </c>
      <c r="D188" s="64">
        <v>4.1</v>
      </c>
      <c r="E188" s="64">
        <v>2.5</v>
      </c>
      <c r="F188" s="65">
        <v>-0.385</v>
      </c>
      <c r="G188" s="65">
        <v>-0.0001</v>
      </c>
    </row>
    <row r="189" spans="1:7">
      <c r="A189" t="s">
        <v>4272</v>
      </c>
      <c r="B189" t="s">
        <v>722</v>
      </c>
      <c r="C189" t="s">
        <v>4275</v>
      </c>
      <c r="D189" s="64">
        <v>1.5</v>
      </c>
      <c r="F189" s="65">
        <v>-1</v>
      </c>
      <c r="G189" s="65">
        <v>-0.0001</v>
      </c>
    </row>
    <row r="190" spans="1:7">
      <c r="A190" t="s">
        <v>103</v>
      </c>
      <c r="B190" t="s">
        <v>793</v>
      </c>
      <c r="C190" t="s">
        <v>4276</v>
      </c>
      <c r="D190" s="64">
        <v>18.6</v>
      </c>
      <c r="E190" s="64">
        <v>17.2</v>
      </c>
      <c r="F190" s="65">
        <v>-0.0763</v>
      </c>
      <c r="G190" s="65">
        <v>-0.0001</v>
      </c>
    </row>
    <row r="191" spans="1:7">
      <c r="A191" t="s">
        <v>398</v>
      </c>
      <c r="B191" t="s">
        <v>330</v>
      </c>
      <c r="C191" t="s">
        <v>4277</v>
      </c>
      <c r="D191" s="64">
        <v>13.8</v>
      </c>
      <c r="E191" s="64">
        <v>12.4</v>
      </c>
      <c r="F191" s="65">
        <v>-0.0995</v>
      </c>
      <c r="G191" s="65">
        <v>-0.0001</v>
      </c>
    </row>
    <row r="192" spans="1:7">
      <c r="A192" t="s">
        <v>156</v>
      </c>
      <c r="B192" t="s">
        <v>633</v>
      </c>
      <c r="C192" t="s">
        <v>4278</v>
      </c>
      <c r="D192" s="64">
        <v>2</v>
      </c>
      <c r="E192" s="64">
        <v>0.7</v>
      </c>
      <c r="F192" s="65">
        <v>-0.6733</v>
      </c>
      <c r="G192" s="65">
        <v>-0.0001</v>
      </c>
    </row>
    <row r="193" spans="1:7">
      <c r="A193" t="s">
        <v>89</v>
      </c>
      <c r="B193" t="s">
        <v>337</v>
      </c>
      <c r="C193" t="s">
        <v>4279</v>
      </c>
      <c r="D193" s="64">
        <v>1.4</v>
      </c>
      <c r="F193" s="65">
        <v>-1</v>
      </c>
      <c r="G193" s="65">
        <v>-0.0001</v>
      </c>
    </row>
    <row r="194" spans="1:7">
      <c r="A194" t="s">
        <v>165</v>
      </c>
      <c r="B194" t="s">
        <v>900</v>
      </c>
      <c r="C194" t="s">
        <v>4280</v>
      </c>
      <c r="D194" s="64">
        <v>2.5</v>
      </c>
      <c r="E194" s="64">
        <v>1.2</v>
      </c>
      <c r="F194" s="65">
        <v>-0.532</v>
      </c>
      <c r="G194" s="65">
        <v>-0.0001</v>
      </c>
    </row>
    <row r="195" spans="1:7">
      <c r="A195" t="s">
        <v>184</v>
      </c>
      <c r="B195" t="s">
        <v>737</v>
      </c>
      <c r="C195" t="s">
        <v>4281</v>
      </c>
      <c r="D195" s="64">
        <v>4.4</v>
      </c>
      <c r="E195" s="64">
        <v>3.1</v>
      </c>
      <c r="F195" s="65">
        <v>-0.3005</v>
      </c>
      <c r="G195" s="65">
        <v>-0.0001</v>
      </c>
    </row>
    <row r="196" spans="1:7">
      <c r="A196" t="s">
        <v>124</v>
      </c>
      <c r="B196" t="s">
        <v>143</v>
      </c>
      <c r="C196" t="s">
        <v>4282</v>
      </c>
      <c r="D196" s="64">
        <v>1.2</v>
      </c>
      <c r="F196" s="65">
        <v>-1</v>
      </c>
      <c r="G196" s="65">
        <v>-0.0001</v>
      </c>
    </row>
    <row r="197" spans="1:7">
      <c r="A197" t="s">
        <v>67</v>
      </c>
      <c r="B197" t="s">
        <v>438</v>
      </c>
      <c r="C197" t="s">
        <v>4283</v>
      </c>
      <c r="D197" s="64">
        <v>1.9</v>
      </c>
      <c r="E197" s="64">
        <v>0.8</v>
      </c>
      <c r="F197" s="65">
        <v>-0.6032</v>
      </c>
      <c r="G197" s="65">
        <v>-0.0001</v>
      </c>
    </row>
    <row r="198" spans="1:7">
      <c r="A198" t="s">
        <v>89</v>
      </c>
      <c r="B198" t="s">
        <v>908</v>
      </c>
      <c r="C198" t="s">
        <v>4284</v>
      </c>
      <c r="D198" s="64">
        <v>1.1</v>
      </c>
      <c r="F198" s="65">
        <v>-1</v>
      </c>
      <c r="G198" s="65">
        <v>-0.0001</v>
      </c>
    </row>
    <row r="199" spans="1:7">
      <c r="A199" t="s">
        <v>124</v>
      </c>
      <c r="B199" t="s">
        <v>279</v>
      </c>
      <c r="C199" t="s">
        <v>4238</v>
      </c>
      <c r="D199" s="64">
        <v>1</v>
      </c>
      <c r="F199" s="65">
        <v>-1</v>
      </c>
      <c r="G199" s="65">
        <v>-0.0001</v>
      </c>
    </row>
    <row r="200" spans="1:7">
      <c r="A200" t="s">
        <v>89</v>
      </c>
      <c r="B200" t="s">
        <v>337</v>
      </c>
      <c r="C200" t="s">
        <v>4285</v>
      </c>
      <c r="D200" s="64">
        <v>1</v>
      </c>
      <c r="F200" s="65">
        <v>-1</v>
      </c>
      <c r="G200" s="65">
        <v>-0.0001</v>
      </c>
    </row>
    <row r="201" spans="1:7">
      <c r="A201" t="s">
        <v>156</v>
      </c>
      <c r="B201" t="s">
        <v>501</v>
      </c>
      <c r="C201" t="s">
        <v>4286</v>
      </c>
      <c r="D201" s="64">
        <v>11.7</v>
      </c>
      <c r="E201" s="64">
        <v>10.8</v>
      </c>
      <c r="F201" s="65">
        <v>-0.0771</v>
      </c>
      <c r="G201" s="65">
        <v>-0.0001</v>
      </c>
    </row>
    <row r="202" spans="1:7">
      <c r="A202" t="s">
        <v>398</v>
      </c>
      <c r="B202" t="s">
        <v>458</v>
      </c>
      <c r="C202" t="s">
        <v>4287</v>
      </c>
      <c r="D202" s="64">
        <v>0.9</v>
      </c>
      <c r="F202" s="65">
        <v>-1</v>
      </c>
      <c r="G202" s="65">
        <v>-0.0001</v>
      </c>
    </row>
    <row r="203" spans="1:7">
      <c r="A203" t="s">
        <v>103</v>
      </c>
      <c r="B203" t="s">
        <v>780</v>
      </c>
      <c r="C203" t="s">
        <v>4249</v>
      </c>
      <c r="D203" s="64">
        <v>2</v>
      </c>
      <c r="E203" s="64">
        <v>1.2</v>
      </c>
      <c r="F203" s="65">
        <v>-0.4109</v>
      </c>
      <c r="G203" s="65">
        <v>-0.0001</v>
      </c>
    </row>
    <row r="204" spans="1:7">
      <c r="A204" t="s">
        <v>4145</v>
      </c>
      <c r="B204" t="s">
        <v>571</v>
      </c>
      <c r="C204" t="s">
        <v>4288</v>
      </c>
      <c r="D204" s="64">
        <v>0.8</v>
      </c>
      <c r="F204" s="65">
        <v>-1</v>
      </c>
      <c r="G204" s="65">
        <v>-0.0001</v>
      </c>
    </row>
    <row r="205" spans="1:7">
      <c r="A205" t="s">
        <v>103</v>
      </c>
      <c r="B205" t="s">
        <v>323</v>
      </c>
      <c r="C205" t="s">
        <v>4289</v>
      </c>
      <c r="D205" s="64">
        <v>2.6</v>
      </c>
      <c r="E205" s="64">
        <v>1.8</v>
      </c>
      <c r="F205" s="65">
        <v>-0.302</v>
      </c>
      <c r="G205" s="65">
        <v>-0.0001</v>
      </c>
    </row>
    <row r="206" spans="1:7">
      <c r="A206" t="s">
        <v>124</v>
      </c>
      <c r="B206" t="s">
        <v>143</v>
      </c>
      <c r="C206" t="s">
        <v>4290</v>
      </c>
      <c r="D206" s="64">
        <v>0.8</v>
      </c>
      <c r="F206" s="65">
        <v>-1</v>
      </c>
      <c r="G206" s="65">
        <v>-0.0001</v>
      </c>
    </row>
    <row r="207" spans="1:7">
      <c r="A207" t="s">
        <v>365</v>
      </c>
      <c r="B207" t="s">
        <v>740</v>
      </c>
      <c r="C207" t="s">
        <v>4291</v>
      </c>
      <c r="D207" s="64">
        <v>1.4</v>
      </c>
      <c r="E207" s="64">
        <v>0.7</v>
      </c>
      <c r="F207" s="65">
        <v>-0.5278</v>
      </c>
      <c r="G207" s="65">
        <v>-0.0001</v>
      </c>
    </row>
    <row r="208" spans="1:7">
      <c r="A208" t="s">
        <v>156</v>
      </c>
      <c r="B208" t="s">
        <v>897</v>
      </c>
      <c r="C208" t="s">
        <v>4292</v>
      </c>
      <c r="D208" s="64">
        <v>9.6</v>
      </c>
      <c r="E208" s="64">
        <v>8.9</v>
      </c>
      <c r="F208" s="65">
        <v>-0.0791</v>
      </c>
      <c r="G208" s="65">
        <v>-0.0001</v>
      </c>
    </row>
    <row r="209" spans="1:7">
      <c r="A209" t="s">
        <v>124</v>
      </c>
      <c r="B209" t="s">
        <v>123</v>
      </c>
      <c r="C209" t="s">
        <v>4293</v>
      </c>
      <c r="D209" s="64">
        <v>5.9</v>
      </c>
      <c r="E209" s="64">
        <v>5.2</v>
      </c>
      <c r="F209" s="65">
        <v>-0.1267</v>
      </c>
      <c r="G209" s="65">
        <v>-0.0001</v>
      </c>
    </row>
    <row r="210" spans="1:7">
      <c r="A210" t="s">
        <v>4111</v>
      </c>
      <c r="B210" t="s">
        <v>189</v>
      </c>
      <c r="C210" t="s">
        <v>4238</v>
      </c>
      <c r="D210" s="64">
        <v>0.7</v>
      </c>
      <c r="F210" s="65">
        <v>-1</v>
      </c>
      <c r="G210" s="65">
        <v>0</v>
      </c>
    </row>
    <row r="211" spans="1:7">
      <c r="A211" t="s">
        <v>117</v>
      </c>
      <c r="B211" t="s">
        <v>290</v>
      </c>
      <c r="C211" t="s">
        <v>4294</v>
      </c>
      <c r="D211" s="64">
        <v>8.8</v>
      </c>
      <c r="E211" s="64">
        <v>8.1</v>
      </c>
      <c r="F211" s="65">
        <v>-0.08</v>
      </c>
      <c r="G211" s="65">
        <v>0</v>
      </c>
    </row>
    <row r="212" spans="1:7">
      <c r="A212" t="s">
        <v>103</v>
      </c>
      <c r="B212" t="s">
        <v>466</v>
      </c>
      <c r="C212" t="s">
        <v>4238</v>
      </c>
      <c r="D212" s="64">
        <v>1</v>
      </c>
      <c r="E212" s="64">
        <v>0.4</v>
      </c>
      <c r="F212" s="65">
        <v>-0.604</v>
      </c>
      <c r="G212" s="65">
        <v>0</v>
      </c>
    </row>
    <row r="213" spans="1:7">
      <c r="A213" t="s">
        <v>4272</v>
      </c>
      <c r="B213" t="s">
        <v>267</v>
      </c>
      <c r="C213" t="s">
        <v>4295</v>
      </c>
      <c r="D213" s="64">
        <v>14.2</v>
      </c>
      <c r="E213" s="64">
        <v>13.6</v>
      </c>
      <c r="F213" s="65">
        <v>-0.0423</v>
      </c>
      <c r="G213" s="65">
        <v>0</v>
      </c>
    </row>
    <row r="214" spans="1:7">
      <c r="A214" t="s">
        <v>156</v>
      </c>
      <c r="B214" t="s">
        <v>569</v>
      </c>
      <c r="C214" t="s">
        <v>4296</v>
      </c>
      <c r="D214" s="64">
        <v>0.6</v>
      </c>
      <c r="F214" s="65">
        <v>-1</v>
      </c>
      <c r="G214" s="65">
        <v>0</v>
      </c>
    </row>
    <row r="215" spans="1:7">
      <c r="A215" t="s">
        <v>156</v>
      </c>
      <c r="B215" t="s">
        <v>501</v>
      </c>
      <c r="C215" t="s">
        <v>4297</v>
      </c>
      <c r="D215" s="64">
        <v>7</v>
      </c>
      <c r="E215" s="64">
        <v>6.5</v>
      </c>
      <c r="F215" s="65">
        <v>-0.0785</v>
      </c>
      <c r="G215" s="65">
        <v>0</v>
      </c>
    </row>
    <row r="216" spans="1:7">
      <c r="A216" t="s">
        <v>103</v>
      </c>
      <c r="B216" t="s">
        <v>923</v>
      </c>
      <c r="C216" t="s">
        <v>4249</v>
      </c>
      <c r="D216" s="64">
        <v>2.8</v>
      </c>
      <c r="E216" s="64">
        <v>2.3</v>
      </c>
      <c r="F216" s="65">
        <v>-0.1812</v>
      </c>
      <c r="G216" s="65">
        <v>0</v>
      </c>
    </row>
    <row r="217" spans="1:7">
      <c r="A217" t="s">
        <v>4194</v>
      </c>
      <c r="B217" t="s">
        <v>301</v>
      </c>
      <c r="C217" t="s">
        <v>4298</v>
      </c>
      <c r="D217" s="64">
        <v>4.3</v>
      </c>
      <c r="E217" s="64">
        <v>3.8</v>
      </c>
      <c r="F217" s="65">
        <v>-0.1132</v>
      </c>
      <c r="G217" s="65">
        <v>0</v>
      </c>
    </row>
    <row r="218" spans="1:7">
      <c r="A218" t="s">
        <v>103</v>
      </c>
      <c r="B218" t="s">
        <v>368</v>
      </c>
      <c r="C218" t="s">
        <v>4299</v>
      </c>
      <c r="D218" s="64">
        <v>5.8</v>
      </c>
      <c r="E218" s="64">
        <v>5.4</v>
      </c>
      <c r="F218" s="65">
        <v>-0.0789</v>
      </c>
      <c r="G218" s="65">
        <v>0</v>
      </c>
    </row>
    <row r="219" spans="1:7">
      <c r="A219" t="s">
        <v>4272</v>
      </c>
      <c r="B219" t="s">
        <v>722</v>
      </c>
      <c r="C219" t="s">
        <v>4300</v>
      </c>
      <c r="D219" s="64">
        <v>3.9</v>
      </c>
      <c r="E219" s="64">
        <v>3.4</v>
      </c>
      <c r="F219" s="65">
        <v>-0.1065</v>
      </c>
      <c r="G219" s="65">
        <v>0</v>
      </c>
    </row>
    <row r="220" spans="1:7">
      <c r="A220" t="s">
        <v>365</v>
      </c>
      <c r="B220" t="s">
        <v>740</v>
      </c>
      <c r="C220" t="s">
        <v>4301</v>
      </c>
      <c r="D220" s="64">
        <v>0.4</v>
      </c>
      <c r="F220" s="65">
        <v>-1</v>
      </c>
      <c r="G220" s="65">
        <v>0</v>
      </c>
    </row>
    <row r="221" spans="1:7">
      <c r="A221" t="s">
        <v>156</v>
      </c>
      <c r="B221" t="s">
        <v>762</v>
      </c>
      <c r="C221" t="s">
        <v>4302</v>
      </c>
      <c r="D221" s="64">
        <v>0.4</v>
      </c>
      <c r="F221" s="65">
        <v>-1</v>
      </c>
      <c r="G221" s="65">
        <v>0</v>
      </c>
    </row>
    <row r="222" spans="1:7">
      <c r="A222" t="s">
        <v>4155</v>
      </c>
      <c r="B222" t="s">
        <v>920</v>
      </c>
      <c r="C222" t="s">
        <v>4303</v>
      </c>
      <c r="D222" s="64">
        <v>0.4</v>
      </c>
      <c r="F222" s="65">
        <v>-1</v>
      </c>
      <c r="G222" s="65">
        <v>0</v>
      </c>
    </row>
    <row r="223" spans="1:7">
      <c r="A223" t="s">
        <v>4194</v>
      </c>
      <c r="B223" t="s">
        <v>301</v>
      </c>
      <c r="C223" t="s">
        <v>4304</v>
      </c>
      <c r="D223" s="64">
        <v>4.3</v>
      </c>
      <c r="E223" s="64">
        <v>4</v>
      </c>
      <c r="F223" s="65">
        <v>-0.0787</v>
      </c>
      <c r="G223" s="65">
        <v>0</v>
      </c>
    </row>
    <row r="224" spans="1:7">
      <c r="A224" t="s">
        <v>4100</v>
      </c>
      <c r="B224" t="s">
        <v>482</v>
      </c>
      <c r="C224" t="s">
        <v>4305</v>
      </c>
      <c r="D224" s="64">
        <v>0.3</v>
      </c>
      <c r="F224" s="65">
        <v>-1</v>
      </c>
      <c r="G224" s="65">
        <v>0</v>
      </c>
    </row>
    <row r="225" spans="1:7">
      <c r="A225" t="s">
        <v>398</v>
      </c>
      <c r="B225" t="s">
        <v>4094</v>
      </c>
      <c r="C225" t="s">
        <v>4306</v>
      </c>
      <c r="D225" s="64">
        <v>2.3</v>
      </c>
      <c r="E225" s="64">
        <v>2</v>
      </c>
      <c r="F225" s="65">
        <v>-0.1244</v>
      </c>
      <c r="G225" s="65">
        <v>0</v>
      </c>
    </row>
    <row r="226" spans="1:7">
      <c r="A226" t="s">
        <v>165</v>
      </c>
      <c r="B226" t="s">
        <v>574</v>
      </c>
      <c r="C226" t="s">
        <v>4249</v>
      </c>
      <c r="D226" s="64">
        <v>2.8</v>
      </c>
      <c r="E226" s="64">
        <v>2.5</v>
      </c>
      <c r="F226" s="65">
        <v>-0.0836</v>
      </c>
      <c r="G226" s="65">
        <v>0</v>
      </c>
    </row>
    <row r="227" spans="1:7">
      <c r="A227" t="s">
        <v>4102</v>
      </c>
      <c r="B227" t="s">
        <v>702</v>
      </c>
      <c r="C227" t="s">
        <v>4283</v>
      </c>
      <c r="D227" s="64">
        <v>0.2</v>
      </c>
      <c r="F227" s="65">
        <v>-1</v>
      </c>
      <c r="G227" s="65">
        <v>0</v>
      </c>
    </row>
    <row r="228" spans="1:7">
      <c r="A228" t="s">
        <v>156</v>
      </c>
      <c r="B228" t="s">
        <v>930</v>
      </c>
      <c r="C228" t="s">
        <v>4307</v>
      </c>
      <c r="D228" s="64">
        <v>0.6</v>
      </c>
      <c r="E228" s="64">
        <v>0.5</v>
      </c>
      <c r="F228" s="65">
        <v>-0.2969</v>
      </c>
      <c r="G228" s="65">
        <v>0</v>
      </c>
    </row>
    <row r="229" spans="1:7">
      <c r="A229" t="s">
        <v>4145</v>
      </c>
      <c r="B229" t="s">
        <v>308</v>
      </c>
      <c r="C229" t="s">
        <v>4308</v>
      </c>
      <c r="D229" s="64">
        <v>1.4</v>
      </c>
      <c r="E229" s="64">
        <v>1.2</v>
      </c>
      <c r="F229" s="65">
        <v>-0.1357</v>
      </c>
      <c r="G229" s="65">
        <v>0</v>
      </c>
    </row>
    <row r="230" spans="1:7">
      <c r="A230" t="s">
        <v>156</v>
      </c>
      <c r="B230" t="s">
        <v>897</v>
      </c>
      <c r="C230" t="s">
        <v>4309</v>
      </c>
      <c r="D230" s="64">
        <v>2.2</v>
      </c>
      <c r="E230" s="64">
        <v>2</v>
      </c>
      <c r="F230" s="65">
        <v>-0.078</v>
      </c>
      <c r="G230" s="65">
        <v>0</v>
      </c>
    </row>
    <row r="231" spans="1:7">
      <c r="A231" t="s">
        <v>124</v>
      </c>
      <c r="B231" t="s">
        <v>546</v>
      </c>
      <c r="C231" t="s">
        <v>4310</v>
      </c>
      <c r="D231" s="64">
        <v>2.7</v>
      </c>
      <c r="E231" s="64">
        <v>2.5</v>
      </c>
      <c r="F231" s="65">
        <v>-0.0597</v>
      </c>
      <c r="G231" s="65">
        <v>0</v>
      </c>
    </row>
    <row r="232" spans="1:7">
      <c r="A232" t="s">
        <v>124</v>
      </c>
      <c r="B232" t="s">
        <v>478</v>
      </c>
      <c r="C232" t="s">
        <v>4311</v>
      </c>
      <c r="D232" s="64">
        <v>4.5</v>
      </c>
      <c r="E232" s="64">
        <v>4.4</v>
      </c>
      <c r="F232" s="65">
        <v>-0.0247</v>
      </c>
      <c r="G232" s="65">
        <v>0</v>
      </c>
    </row>
    <row r="233" spans="1:7">
      <c r="A233" t="s">
        <v>124</v>
      </c>
      <c r="B233" t="s">
        <v>478</v>
      </c>
      <c r="C233" t="s">
        <v>4312</v>
      </c>
      <c r="D233" s="64">
        <v>1.4</v>
      </c>
      <c r="E233" s="64">
        <v>1.3</v>
      </c>
      <c r="F233" s="65">
        <v>-0.0797</v>
      </c>
      <c r="G233" s="65">
        <v>0</v>
      </c>
    </row>
    <row r="234" spans="1:7">
      <c r="A234" t="s">
        <v>4155</v>
      </c>
      <c r="B234" t="s">
        <v>920</v>
      </c>
      <c r="C234" t="s">
        <v>4313</v>
      </c>
      <c r="D234" s="64">
        <v>0.2</v>
      </c>
      <c r="E234" s="64">
        <v>0.1</v>
      </c>
      <c r="F234" s="65">
        <v>-0.4667</v>
      </c>
      <c r="G234" s="65">
        <v>0</v>
      </c>
    </row>
    <row r="235" spans="1:7">
      <c r="A235" t="s">
        <v>4145</v>
      </c>
      <c r="B235" t="s">
        <v>193</v>
      </c>
      <c r="C235" t="s">
        <v>4314</v>
      </c>
      <c r="D235" s="64">
        <v>1.3</v>
      </c>
      <c r="E235" s="64">
        <v>1.2</v>
      </c>
      <c r="F235" s="65">
        <v>-0.0556</v>
      </c>
      <c r="G235" s="65">
        <v>0</v>
      </c>
    </row>
    <row r="236" spans="1:7">
      <c r="A236" t="s">
        <v>4165</v>
      </c>
      <c r="B236" t="s">
        <v>875</v>
      </c>
      <c r="C236" t="s">
        <v>4315</v>
      </c>
      <c r="D236" s="64">
        <v>0.1</v>
      </c>
      <c r="F236" s="65">
        <v>-1</v>
      </c>
      <c r="G236" s="65">
        <v>0</v>
      </c>
    </row>
    <row r="237" spans="1:7">
      <c r="A237" t="s">
        <v>165</v>
      </c>
      <c r="B237" t="s">
        <v>584</v>
      </c>
      <c r="C237" t="s">
        <v>4316</v>
      </c>
      <c r="D237" s="64">
        <v>0.1</v>
      </c>
      <c r="F237" s="65">
        <v>-1</v>
      </c>
      <c r="G237" s="65">
        <v>0</v>
      </c>
    </row>
    <row r="238" spans="1:7">
      <c r="A238" t="s">
        <v>67</v>
      </c>
      <c r="B238" t="s">
        <v>349</v>
      </c>
      <c r="C238" t="s">
        <v>4317</v>
      </c>
      <c r="D238" s="64">
        <v>1.5</v>
      </c>
      <c r="E238" s="64">
        <v>1.5</v>
      </c>
      <c r="F238" s="65">
        <v>0.0069</v>
      </c>
      <c r="G238" s="65">
        <v>0</v>
      </c>
    </row>
    <row r="239" spans="1:7">
      <c r="A239" t="s">
        <v>184</v>
      </c>
      <c r="B239" t="s">
        <v>528</v>
      </c>
      <c r="C239" t="s">
        <v>4296</v>
      </c>
      <c r="D239" s="64">
        <v>0.2</v>
      </c>
      <c r="E239" s="64">
        <v>0.2</v>
      </c>
      <c r="F239" s="65">
        <v>0.3333</v>
      </c>
      <c r="G239" s="65">
        <v>0</v>
      </c>
    </row>
    <row r="240" spans="1:7">
      <c r="A240" t="s">
        <v>4135</v>
      </c>
      <c r="B240" t="s">
        <v>850</v>
      </c>
      <c r="C240" t="s">
        <v>4318</v>
      </c>
      <c r="D240" s="64">
        <v>14.4</v>
      </c>
      <c r="E240" s="64">
        <v>14.5</v>
      </c>
      <c r="F240" s="65">
        <v>0.0069</v>
      </c>
      <c r="G240" s="65">
        <v>0</v>
      </c>
    </row>
    <row r="241" spans="1:7">
      <c r="A241" t="s">
        <v>4145</v>
      </c>
      <c r="B241" t="s">
        <v>193</v>
      </c>
      <c r="C241" t="s">
        <v>4226</v>
      </c>
      <c r="D241" s="64">
        <v>13.4</v>
      </c>
      <c r="E241" s="64">
        <v>13.5</v>
      </c>
      <c r="F241" s="65">
        <v>0.0112</v>
      </c>
      <c r="G241" s="65">
        <v>0</v>
      </c>
    </row>
    <row r="242" spans="1:7">
      <c r="A242" t="s">
        <v>184</v>
      </c>
      <c r="B242" t="s">
        <v>726</v>
      </c>
      <c r="C242" t="s">
        <v>4319</v>
      </c>
      <c r="E242" s="64">
        <v>0.2</v>
      </c>
      <c r="F242" s="65">
        <v>0</v>
      </c>
      <c r="G242" s="65">
        <v>0</v>
      </c>
    </row>
    <row r="243" spans="1:7">
      <c r="A243" t="s">
        <v>156</v>
      </c>
      <c r="B243" t="s">
        <v>455</v>
      </c>
      <c r="C243" t="s">
        <v>4320</v>
      </c>
      <c r="D243" s="64">
        <v>14.2</v>
      </c>
      <c r="E243" s="64">
        <v>14.4</v>
      </c>
      <c r="F243" s="65">
        <v>0.0155</v>
      </c>
      <c r="G243" s="65">
        <v>0</v>
      </c>
    </row>
    <row r="244" spans="1:7">
      <c r="A244" t="s">
        <v>398</v>
      </c>
      <c r="B244" t="s">
        <v>412</v>
      </c>
      <c r="C244" t="s">
        <v>4302</v>
      </c>
      <c r="D244" s="64">
        <v>4.2</v>
      </c>
      <c r="E244" s="64">
        <v>4.4</v>
      </c>
      <c r="F244" s="65">
        <v>0.0651</v>
      </c>
      <c r="G244" s="65">
        <v>0</v>
      </c>
    </row>
    <row r="245" spans="1:7">
      <c r="A245" t="s">
        <v>107</v>
      </c>
      <c r="B245" t="s">
        <v>140</v>
      </c>
      <c r="C245" t="s">
        <v>4321</v>
      </c>
      <c r="E245" s="64">
        <v>0.3</v>
      </c>
      <c r="F245" s="65">
        <v>0</v>
      </c>
      <c r="G245" s="65">
        <v>0</v>
      </c>
    </row>
    <row r="246" spans="1:7">
      <c r="A246" t="s">
        <v>4272</v>
      </c>
      <c r="B246" t="s">
        <v>722</v>
      </c>
      <c r="C246" t="s">
        <v>4238</v>
      </c>
      <c r="D246" s="64">
        <v>1.3</v>
      </c>
      <c r="E246" s="64">
        <v>1.6</v>
      </c>
      <c r="F246" s="65">
        <v>0.2231</v>
      </c>
      <c r="G246" s="65">
        <v>0</v>
      </c>
    </row>
    <row r="247" spans="1:7">
      <c r="A247" t="s">
        <v>103</v>
      </c>
      <c r="B247" t="s">
        <v>516</v>
      </c>
      <c r="C247" t="s">
        <v>4322</v>
      </c>
      <c r="D247" s="64">
        <v>2.7</v>
      </c>
      <c r="E247" s="64">
        <v>3.1</v>
      </c>
      <c r="F247" s="65">
        <v>0.1324</v>
      </c>
      <c r="G247" s="65">
        <v>0</v>
      </c>
    </row>
    <row r="248" spans="1:7">
      <c r="A248" t="s">
        <v>124</v>
      </c>
      <c r="B248" t="s">
        <v>123</v>
      </c>
      <c r="C248" t="s">
        <v>4323</v>
      </c>
      <c r="E248" s="64">
        <v>0.5</v>
      </c>
      <c r="F248" s="65">
        <v>0</v>
      </c>
      <c r="G248" s="65">
        <v>0</v>
      </c>
    </row>
    <row r="249" spans="1:7">
      <c r="A249" t="s">
        <v>156</v>
      </c>
      <c r="B249" t="s">
        <v>549</v>
      </c>
      <c r="C249" t="s">
        <v>4249</v>
      </c>
      <c r="D249" s="64">
        <v>5.7</v>
      </c>
      <c r="E249" s="64">
        <v>6.1</v>
      </c>
      <c r="F249" s="65">
        <v>0.0832</v>
      </c>
      <c r="G249" s="65">
        <v>0</v>
      </c>
    </row>
    <row r="250" spans="1:7">
      <c r="A250" t="s">
        <v>124</v>
      </c>
      <c r="B250" t="s">
        <v>254</v>
      </c>
      <c r="C250" t="s">
        <v>4238</v>
      </c>
      <c r="D250" s="64">
        <v>1.2</v>
      </c>
      <c r="E250" s="64">
        <v>1.7</v>
      </c>
      <c r="F250" s="65">
        <v>0.5043</v>
      </c>
      <c r="G250" s="65">
        <v>0</v>
      </c>
    </row>
    <row r="251" spans="1:7">
      <c r="A251" t="s">
        <v>107</v>
      </c>
      <c r="B251" t="s">
        <v>140</v>
      </c>
      <c r="C251" t="s">
        <v>4283</v>
      </c>
      <c r="E251" s="64">
        <v>0.6</v>
      </c>
      <c r="F251" s="65">
        <v>0</v>
      </c>
      <c r="G251" s="65">
        <v>0</v>
      </c>
    </row>
    <row r="252" spans="1:7">
      <c r="A252" t="s">
        <v>156</v>
      </c>
      <c r="B252" t="s">
        <v>569</v>
      </c>
      <c r="C252" t="s">
        <v>4324</v>
      </c>
      <c r="E252" s="64">
        <v>0.7</v>
      </c>
      <c r="F252" s="65">
        <v>0</v>
      </c>
      <c r="G252" s="65">
        <v>0</v>
      </c>
    </row>
    <row r="253" spans="1:7">
      <c r="A253" t="s">
        <v>4145</v>
      </c>
      <c r="B253" t="s">
        <v>308</v>
      </c>
      <c r="C253" t="s">
        <v>4325</v>
      </c>
      <c r="E253" s="64">
        <v>0.7</v>
      </c>
      <c r="F253" s="65">
        <v>0</v>
      </c>
      <c r="G253" s="65">
        <v>0</v>
      </c>
    </row>
    <row r="254" spans="1:7">
      <c r="A254" t="s">
        <v>4102</v>
      </c>
      <c r="B254" t="s">
        <v>631</v>
      </c>
      <c r="C254" t="s">
        <v>4326</v>
      </c>
      <c r="D254" s="64">
        <v>4.1</v>
      </c>
      <c r="E254" s="64">
        <v>4.8</v>
      </c>
      <c r="F254" s="65">
        <v>0.1802</v>
      </c>
      <c r="G254" s="65">
        <v>0</v>
      </c>
    </row>
    <row r="255" spans="1:7">
      <c r="A255" t="s">
        <v>124</v>
      </c>
      <c r="B255" t="s">
        <v>478</v>
      </c>
      <c r="C255" t="s">
        <v>4327</v>
      </c>
      <c r="D255" s="64">
        <v>13.9</v>
      </c>
      <c r="E255" s="64">
        <v>14.6</v>
      </c>
      <c r="F255" s="65">
        <v>0.0556</v>
      </c>
      <c r="G255" s="65">
        <v>0.0001</v>
      </c>
    </row>
    <row r="256" spans="1:7">
      <c r="A256" t="s">
        <v>89</v>
      </c>
      <c r="B256" t="s">
        <v>337</v>
      </c>
      <c r="C256" t="s">
        <v>4328</v>
      </c>
      <c r="D256" s="64">
        <v>3.5</v>
      </c>
      <c r="E256" s="64">
        <v>4.3</v>
      </c>
      <c r="F256" s="65">
        <v>0.2277</v>
      </c>
      <c r="G256" s="65">
        <v>0.0001</v>
      </c>
    </row>
    <row r="257" spans="1:7">
      <c r="A257" t="s">
        <v>124</v>
      </c>
      <c r="B257" t="s">
        <v>143</v>
      </c>
      <c r="C257" t="s">
        <v>4329</v>
      </c>
      <c r="E257" s="64">
        <v>0.8</v>
      </c>
      <c r="F257" s="65">
        <v>0</v>
      </c>
      <c r="G257" s="65">
        <v>0.0001</v>
      </c>
    </row>
    <row r="258" spans="1:7">
      <c r="A258" t="s">
        <v>67</v>
      </c>
      <c r="B258" t="s">
        <v>349</v>
      </c>
      <c r="C258" t="s">
        <v>4330</v>
      </c>
      <c r="E258" s="64">
        <v>1</v>
      </c>
      <c r="F258" s="65">
        <v>0</v>
      </c>
      <c r="G258" s="65">
        <v>0.0001</v>
      </c>
    </row>
    <row r="259" spans="1:7">
      <c r="A259" t="s">
        <v>4145</v>
      </c>
      <c r="B259" t="s">
        <v>308</v>
      </c>
      <c r="C259" t="s">
        <v>4331</v>
      </c>
      <c r="E259" s="64">
        <v>1</v>
      </c>
      <c r="F259" s="65">
        <v>0</v>
      </c>
      <c r="G259" s="65">
        <v>0.0001</v>
      </c>
    </row>
    <row r="260" spans="1:7">
      <c r="A260" t="s">
        <v>117</v>
      </c>
      <c r="B260" t="s">
        <v>290</v>
      </c>
      <c r="C260" t="s">
        <v>4332</v>
      </c>
      <c r="D260" s="64">
        <v>7.1</v>
      </c>
      <c r="E260" s="64">
        <v>8.2</v>
      </c>
      <c r="F260" s="65">
        <v>0.1471</v>
      </c>
      <c r="G260" s="65">
        <v>0.0001</v>
      </c>
    </row>
    <row r="261" spans="1:7">
      <c r="A261" t="s">
        <v>103</v>
      </c>
      <c r="B261" t="s">
        <v>385</v>
      </c>
      <c r="C261" t="s">
        <v>4333</v>
      </c>
      <c r="E261" s="64">
        <v>1.1</v>
      </c>
      <c r="F261" s="65">
        <v>0</v>
      </c>
      <c r="G261" s="65">
        <v>0.0001</v>
      </c>
    </row>
    <row r="262" spans="1:7">
      <c r="A262" t="s">
        <v>4165</v>
      </c>
      <c r="B262" t="s">
        <v>875</v>
      </c>
      <c r="C262" t="s">
        <v>4277</v>
      </c>
      <c r="E262" s="64">
        <v>1.2</v>
      </c>
      <c r="F262" s="65">
        <v>0</v>
      </c>
      <c r="G262" s="65">
        <v>0.0001</v>
      </c>
    </row>
    <row r="263" spans="1:7">
      <c r="A263" t="s">
        <v>165</v>
      </c>
      <c r="B263" t="s">
        <v>665</v>
      </c>
      <c r="C263" t="s">
        <v>4278</v>
      </c>
      <c r="E263" s="64">
        <v>1.2</v>
      </c>
      <c r="F263" s="65">
        <v>0</v>
      </c>
      <c r="G263" s="65">
        <v>0.0001</v>
      </c>
    </row>
    <row r="264" spans="1:7">
      <c r="A264" t="s">
        <v>156</v>
      </c>
      <c r="B264" t="s">
        <v>394</v>
      </c>
      <c r="C264" t="s">
        <v>4238</v>
      </c>
      <c r="D264" s="64">
        <v>5.2</v>
      </c>
      <c r="E264" s="64">
        <v>6.4</v>
      </c>
      <c r="F264" s="65">
        <v>0.2345</v>
      </c>
      <c r="G264" s="65">
        <v>0.0001</v>
      </c>
    </row>
    <row r="265" spans="1:7">
      <c r="A265" t="s">
        <v>4111</v>
      </c>
      <c r="B265" t="s">
        <v>376</v>
      </c>
      <c r="C265" t="s">
        <v>4249</v>
      </c>
      <c r="D265" s="64">
        <v>6.5</v>
      </c>
      <c r="E265" s="64">
        <v>7.8</v>
      </c>
      <c r="F265" s="65">
        <v>0.2046</v>
      </c>
      <c r="G265" s="65">
        <v>0.0001</v>
      </c>
    </row>
    <row r="266" spans="1:7">
      <c r="A266" t="s">
        <v>107</v>
      </c>
      <c r="B266" t="s">
        <v>810</v>
      </c>
      <c r="C266" t="s">
        <v>4334</v>
      </c>
      <c r="E266" s="64">
        <v>1.3</v>
      </c>
      <c r="F266" s="65">
        <v>0</v>
      </c>
      <c r="G266" s="65">
        <v>0.0001</v>
      </c>
    </row>
    <row r="267" spans="1:7">
      <c r="A267" t="s">
        <v>107</v>
      </c>
      <c r="B267" t="s">
        <v>620</v>
      </c>
      <c r="C267" t="s">
        <v>4335</v>
      </c>
      <c r="E267" s="64">
        <v>1.3</v>
      </c>
      <c r="F267" s="65">
        <v>0</v>
      </c>
      <c r="G267" s="65">
        <v>0.0001</v>
      </c>
    </row>
    <row r="268" spans="1:7">
      <c r="A268" t="s">
        <v>4111</v>
      </c>
      <c r="B268" t="s">
        <v>806</v>
      </c>
      <c r="C268" t="s">
        <v>4336</v>
      </c>
      <c r="D268" s="64">
        <v>2.4</v>
      </c>
      <c r="E268" s="64">
        <v>3.7</v>
      </c>
      <c r="F268" s="65">
        <v>0.583</v>
      </c>
      <c r="G268" s="65">
        <v>0.0001</v>
      </c>
    </row>
    <row r="269" spans="1:7">
      <c r="A269" t="s">
        <v>103</v>
      </c>
      <c r="B269" t="s">
        <v>4337</v>
      </c>
      <c r="C269" t="s">
        <v>4283</v>
      </c>
      <c r="D269" s="64">
        <v>4.1</v>
      </c>
      <c r="E269" s="64">
        <v>5.5</v>
      </c>
      <c r="F269" s="65">
        <v>0.3529</v>
      </c>
      <c r="G269" s="65">
        <v>0.0001</v>
      </c>
    </row>
    <row r="270" spans="1:7">
      <c r="A270" t="s">
        <v>117</v>
      </c>
      <c r="B270" t="s">
        <v>290</v>
      </c>
      <c r="C270" t="s">
        <v>4338</v>
      </c>
      <c r="D270" s="64">
        <v>36.3</v>
      </c>
      <c r="E270" s="64">
        <v>37.9</v>
      </c>
      <c r="F270" s="65">
        <v>0.0436</v>
      </c>
      <c r="G270" s="65">
        <v>0.0001</v>
      </c>
    </row>
    <row r="271" spans="1:7">
      <c r="A271" t="s">
        <v>67</v>
      </c>
      <c r="B271" t="s">
        <v>877</v>
      </c>
      <c r="C271" t="s">
        <v>4339</v>
      </c>
      <c r="D271" s="64">
        <v>56.4</v>
      </c>
      <c r="E271" s="64">
        <v>58</v>
      </c>
      <c r="F271" s="65">
        <v>0.0284</v>
      </c>
      <c r="G271" s="65">
        <v>0.0001</v>
      </c>
    </row>
    <row r="272" spans="1:7">
      <c r="A272" t="s">
        <v>4272</v>
      </c>
      <c r="B272" t="s">
        <v>722</v>
      </c>
      <c r="C272" t="s">
        <v>4273</v>
      </c>
      <c r="D272" s="64">
        <v>17.1</v>
      </c>
      <c r="E272" s="64">
        <v>18.7</v>
      </c>
      <c r="F272" s="65">
        <v>0.0942</v>
      </c>
      <c r="G272" s="65">
        <v>0.0001</v>
      </c>
    </row>
    <row r="273" spans="1:7">
      <c r="A273" t="s">
        <v>156</v>
      </c>
      <c r="B273" t="s">
        <v>569</v>
      </c>
      <c r="C273" t="s">
        <v>4340</v>
      </c>
      <c r="E273" s="64">
        <v>1.6</v>
      </c>
      <c r="F273" s="65">
        <v>0</v>
      </c>
      <c r="G273" s="65">
        <v>0.0001</v>
      </c>
    </row>
    <row r="274" spans="1:7">
      <c r="A274" t="s">
        <v>156</v>
      </c>
      <c r="B274" t="s">
        <v>614</v>
      </c>
      <c r="C274" t="s">
        <v>4249</v>
      </c>
      <c r="D274" s="64">
        <v>4.2</v>
      </c>
      <c r="E274" s="64">
        <v>5.8</v>
      </c>
      <c r="F274" s="65">
        <v>0.3905</v>
      </c>
      <c r="G274" s="65">
        <v>0.0001</v>
      </c>
    </row>
    <row r="275" spans="1:7">
      <c r="A275" t="s">
        <v>4111</v>
      </c>
      <c r="B275" t="s">
        <v>658</v>
      </c>
      <c r="C275" t="s">
        <v>4341</v>
      </c>
      <c r="E275" s="64">
        <v>1.7</v>
      </c>
      <c r="F275" s="65">
        <v>0</v>
      </c>
      <c r="G275" s="65">
        <v>0.0001</v>
      </c>
    </row>
    <row r="276" spans="1:7">
      <c r="A276" t="s">
        <v>107</v>
      </c>
      <c r="B276" t="s">
        <v>186</v>
      </c>
      <c r="C276" t="s">
        <v>4342</v>
      </c>
      <c r="D276" s="64">
        <v>2.2</v>
      </c>
      <c r="E276" s="64">
        <v>4</v>
      </c>
      <c r="F276" s="65">
        <v>0.8426</v>
      </c>
      <c r="G276" s="65">
        <v>0.0001</v>
      </c>
    </row>
    <row r="277" spans="1:7">
      <c r="A277" t="s">
        <v>103</v>
      </c>
      <c r="B277" t="s">
        <v>368</v>
      </c>
      <c r="C277" t="s">
        <v>4343</v>
      </c>
      <c r="D277" s="64">
        <v>8.1</v>
      </c>
      <c r="E277" s="64">
        <v>10</v>
      </c>
      <c r="F277" s="65">
        <v>0.2273</v>
      </c>
      <c r="G277" s="65">
        <v>0.0001</v>
      </c>
    </row>
    <row r="278" spans="1:7">
      <c r="A278" t="s">
        <v>124</v>
      </c>
      <c r="B278" t="s">
        <v>546</v>
      </c>
      <c r="C278" t="s">
        <v>4344</v>
      </c>
      <c r="D278" s="64">
        <v>13.2</v>
      </c>
      <c r="E278" s="64">
        <v>15.1</v>
      </c>
      <c r="F278" s="65">
        <v>0.1421</v>
      </c>
      <c r="G278" s="65">
        <v>0.0001</v>
      </c>
    </row>
    <row r="279" spans="1:7">
      <c r="A279" t="s">
        <v>89</v>
      </c>
      <c r="B279" t="s">
        <v>668</v>
      </c>
      <c r="C279" t="s">
        <v>4345</v>
      </c>
      <c r="E279" s="64">
        <v>1.9</v>
      </c>
      <c r="F279" s="65">
        <v>0</v>
      </c>
      <c r="G279" s="65">
        <v>0.0001</v>
      </c>
    </row>
    <row r="280" spans="1:7">
      <c r="A280" t="s">
        <v>124</v>
      </c>
      <c r="B280" t="s">
        <v>546</v>
      </c>
      <c r="C280" t="s">
        <v>4346</v>
      </c>
      <c r="D280" s="64">
        <v>7.2</v>
      </c>
      <c r="E280" s="64">
        <v>9.1</v>
      </c>
      <c r="F280" s="65">
        <v>0.2667</v>
      </c>
      <c r="G280" s="65">
        <v>0.0001</v>
      </c>
    </row>
    <row r="281" spans="1:7">
      <c r="A281" t="s">
        <v>124</v>
      </c>
      <c r="B281" t="s">
        <v>143</v>
      </c>
      <c r="C281" t="s">
        <v>4347</v>
      </c>
      <c r="E281" s="64">
        <v>2</v>
      </c>
      <c r="F281" s="65">
        <v>0</v>
      </c>
      <c r="G281" s="65">
        <v>0.0001</v>
      </c>
    </row>
    <row r="282" spans="1:7">
      <c r="A282" t="s">
        <v>124</v>
      </c>
      <c r="B282" t="s">
        <v>546</v>
      </c>
      <c r="C282" t="s">
        <v>4348</v>
      </c>
      <c r="E282" s="64">
        <v>2</v>
      </c>
      <c r="F282" s="65">
        <v>0</v>
      </c>
      <c r="G282" s="65">
        <v>0.0001</v>
      </c>
    </row>
    <row r="283" spans="1:7">
      <c r="A283" t="s">
        <v>156</v>
      </c>
      <c r="B283" t="s">
        <v>455</v>
      </c>
      <c r="C283" t="s">
        <v>4249</v>
      </c>
      <c r="D283" s="64">
        <v>7.2</v>
      </c>
      <c r="E283" s="64">
        <v>9.2</v>
      </c>
      <c r="F283" s="65">
        <v>0.2729</v>
      </c>
      <c r="G283" s="65">
        <v>0.0001</v>
      </c>
    </row>
    <row r="284" spans="1:7">
      <c r="A284" t="s">
        <v>103</v>
      </c>
      <c r="B284" t="s">
        <v>353</v>
      </c>
      <c r="C284" t="s">
        <v>4349</v>
      </c>
      <c r="D284" s="64">
        <v>26.2</v>
      </c>
      <c r="E284" s="64">
        <v>28.2</v>
      </c>
      <c r="F284" s="65">
        <v>0.0755</v>
      </c>
      <c r="G284" s="65">
        <v>0.0001</v>
      </c>
    </row>
    <row r="285" spans="1:7">
      <c r="A285" t="s">
        <v>103</v>
      </c>
      <c r="B285" t="s">
        <v>735</v>
      </c>
      <c r="C285" t="s">
        <v>4350</v>
      </c>
      <c r="E285" s="64">
        <v>2</v>
      </c>
      <c r="F285" s="65">
        <v>0</v>
      </c>
      <c r="G285" s="65">
        <v>0.0001</v>
      </c>
    </row>
    <row r="286" spans="1:7">
      <c r="A286" t="s">
        <v>107</v>
      </c>
      <c r="B286" t="s">
        <v>140</v>
      </c>
      <c r="C286" t="s">
        <v>4351</v>
      </c>
      <c r="E286" s="64">
        <v>2</v>
      </c>
      <c r="F286" s="65">
        <v>0</v>
      </c>
      <c r="G286" s="65">
        <v>0.0001</v>
      </c>
    </row>
    <row r="287" spans="1:7">
      <c r="A287" t="s">
        <v>165</v>
      </c>
      <c r="B287" t="s">
        <v>574</v>
      </c>
      <c r="C287" t="s">
        <v>4352</v>
      </c>
      <c r="E287" s="64">
        <v>2</v>
      </c>
      <c r="F287" s="65">
        <v>0</v>
      </c>
      <c r="G287" s="65">
        <v>0.0001</v>
      </c>
    </row>
    <row r="288" spans="1:7">
      <c r="A288" t="s">
        <v>156</v>
      </c>
      <c r="B288" t="s">
        <v>773</v>
      </c>
      <c r="C288" t="s">
        <v>4249</v>
      </c>
      <c r="D288" s="64">
        <v>2.7</v>
      </c>
      <c r="E288" s="64">
        <v>4.8</v>
      </c>
      <c r="F288" s="65">
        <v>0.7555</v>
      </c>
      <c r="G288" s="65">
        <v>0.0001</v>
      </c>
    </row>
    <row r="289" spans="1:7">
      <c r="A289" t="s">
        <v>124</v>
      </c>
      <c r="B289" t="s">
        <v>143</v>
      </c>
      <c r="C289" t="s">
        <v>4353</v>
      </c>
      <c r="E289" s="64">
        <v>2.1</v>
      </c>
      <c r="F289" s="65">
        <v>0</v>
      </c>
      <c r="G289" s="65">
        <v>0.0001</v>
      </c>
    </row>
    <row r="290" spans="1:7">
      <c r="A290" t="s">
        <v>4135</v>
      </c>
      <c r="B290" t="s">
        <v>850</v>
      </c>
      <c r="C290" t="s">
        <v>4354</v>
      </c>
      <c r="E290" s="64">
        <v>2.2</v>
      </c>
      <c r="F290" s="65">
        <v>0</v>
      </c>
      <c r="G290" s="65">
        <v>0.0001</v>
      </c>
    </row>
    <row r="291" spans="1:7">
      <c r="A291" t="s">
        <v>124</v>
      </c>
      <c r="B291" t="s">
        <v>143</v>
      </c>
      <c r="C291" t="s">
        <v>4355</v>
      </c>
      <c r="D291" s="64">
        <v>0.8</v>
      </c>
      <c r="E291" s="64">
        <v>2.9</v>
      </c>
      <c r="F291" s="65">
        <v>2.8421</v>
      </c>
      <c r="G291" s="65">
        <v>0.0001</v>
      </c>
    </row>
    <row r="292" spans="1:7">
      <c r="A292" t="s">
        <v>365</v>
      </c>
      <c r="B292" t="s">
        <v>364</v>
      </c>
      <c r="C292" t="s">
        <v>4356</v>
      </c>
      <c r="E292" s="64">
        <v>2.2</v>
      </c>
      <c r="F292" s="65">
        <v>0</v>
      </c>
      <c r="G292" s="65">
        <v>0.0001</v>
      </c>
    </row>
    <row r="293" spans="1:7">
      <c r="A293" t="s">
        <v>4135</v>
      </c>
      <c r="B293" t="s">
        <v>850</v>
      </c>
      <c r="C293" t="s">
        <v>4281</v>
      </c>
      <c r="D293" s="64">
        <v>1.3</v>
      </c>
      <c r="E293" s="64">
        <v>3.6</v>
      </c>
      <c r="F293" s="65">
        <v>1.7829</v>
      </c>
      <c r="G293" s="65">
        <v>0.0002</v>
      </c>
    </row>
    <row r="294" spans="1:7">
      <c r="A294" t="s">
        <v>165</v>
      </c>
      <c r="B294" t="s">
        <v>228</v>
      </c>
      <c r="C294" t="s">
        <v>4238</v>
      </c>
      <c r="D294" s="64">
        <v>9.1</v>
      </c>
      <c r="E294" s="64">
        <v>11.5</v>
      </c>
      <c r="F294" s="65">
        <v>0.2596</v>
      </c>
      <c r="G294" s="65">
        <v>0.0002</v>
      </c>
    </row>
    <row r="295" spans="1:7">
      <c r="A295" t="s">
        <v>4145</v>
      </c>
      <c r="B295" t="s">
        <v>308</v>
      </c>
      <c r="C295" t="s">
        <v>4357</v>
      </c>
      <c r="D295" s="64">
        <v>2.8</v>
      </c>
      <c r="E295" s="64">
        <v>5.2</v>
      </c>
      <c r="F295" s="65">
        <v>0.838</v>
      </c>
      <c r="G295" s="65">
        <v>0.0002</v>
      </c>
    </row>
    <row r="296" spans="1:7">
      <c r="A296" t="s">
        <v>4145</v>
      </c>
      <c r="B296" t="s">
        <v>647</v>
      </c>
      <c r="C296" t="s">
        <v>4249</v>
      </c>
      <c r="D296" s="64">
        <v>6.2</v>
      </c>
      <c r="E296" s="64">
        <v>8.6</v>
      </c>
      <c r="F296" s="65">
        <v>0.3891</v>
      </c>
      <c r="G296" s="65">
        <v>0.0002</v>
      </c>
    </row>
    <row r="297" spans="1:7">
      <c r="A297" t="s">
        <v>184</v>
      </c>
      <c r="B297" t="s">
        <v>737</v>
      </c>
      <c r="C297" t="s">
        <v>4358</v>
      </c>
      <c r="D297" s="64">
        <v>61.5</v>
      </c>
      <c r="E297" s="64">
        <v>64</v>
      </c>
      <c r="F297" s="65">
        <v>0.0393</v>
      </c>
      <c r="G297" s="65">
        <v>0.0002</v>
      </c>
    </row>
    <row r="298" spans="1:7">
      <c r="A298" t="s">
        <v>398</v>
      </c>
      <c r="B298" t="s">
        <v>4131</v>
      </c>
      <c r="C298" t="s">
        <v>4359</v>
      </c>
      <c r="E298" s="64">
        <v>2.5</v>
      </c>
      <c r="F298" s="65">
        <v>0</v>
      </c>
      <c r="G298" s="65">
        <v>0.0002</v>
      </c>
    </row>
    <row r="299" spans="1:7">
      <c r="A299" t="s">
        <v>184</v>
      </c>
      <c r="B299" t="s">
        <v>591</v>
      </c>
      <c r="C299" t="s">
        <v>4278</v>
      </c>
      <c r="D299" s="64">
        <v>3.3</v>
      </c>
      <c r="E299" s="64">
        <v>5.9</v>
      </c>
      <c r="F299" s="65">
        <v>0.7605</v>
      </c>
      <c r="G299" s="65">
        <v>0.0002</v>
      </c>
    </row>
    <row r="300" spans="1:7">
      <c r="A300" t="s">
        <v>156</v>
      </c>
      <c r="B300" t="s">
        <v>633</v>
      </c>
      <c r="C300" t="s">
        <v>4360</v>
      </c>
      <c r="D300" s="64">
        <v>2.6</v>
      </c>
      <c r="E300" s="64">
        <v>5.1</v>
      </c>
      <c r="F300" s="65">
        <v>1.0039</v>
      </c>
      <c r="G300" s="65">
        <v>0.0002</v>
      </c>
    </row>
    <row r="301" spans="1:7">
      <c r="A301" t="s">
        <v>124</v>
      </c>
      <c r="B301" t="s">
        <v>333</v>
      </c>
      <c r="C301" t="s">
        <v>4283</v>
      </c>
      <c r="D301" s="64">
        <v>2.4</v>
      </c>
      <c r="E301" s="64">
        <v>4.9</v>
      </c>
      <c r="F301" s="65">
        <v>1.1021</v>
      </c>
      <c r="G301" s="65">
        <v>0.0002</v>
      </c>
    </row>
    <row r="302" spans="1:7">
      <c r="A302" t="s">
        <v>4165</v>
      </c>
      <c r="B302" t="s">
        <v>875</v>
      </c>
      <c r="C302" t="s">
        <v>4361</v>
      </c>
      <c r="E302" s="64">
        <v>2.7</v>
      </c>
      <c r="F302" s="65">
        <v>0</v>
      </c>
      <c r="G302" s="65">
        <v>0.0002</v>
      </c>
    </row>
    <row r="303" spans="1:7">
      <c r="A303" t="s">
        <v>4135</v>
      </c>
      <c r="B303" t="s">
        <v>432</v>
      </c>
      <c r="C303" t="s">
        <v>4281</v>
      </c>
      <c r="D303" s="64">
        <v>15.5</v>
      </c>
      <c r="E303" s="64">
        <v>18.2</v>
      </c>
      <c r="F303" s="65">
        <v>0.1732</v>
      </c>
      <c r="G303" s="65">
        <v>0.0002</v>
      </c>
    </row>
    <row r="304" spans="1:7">
      <c r="A304" t="s">
        <v>124</v>
      </c>
      <c r="B304" t="s">
        <v>478</v>
      </c>
      <c r="C304" t="s">
        <v>4362</v>
      </c>
      <c r="D304" s="64">
        <v>5.3</v>
      </c>
      <c r="E304" s="64">
        <v>8.1</v>
      </c>
      <c r="F304" s="65">
        <v>0.5333</v>
      </c>
      <c r="G304" s="65">
        <v>0.0002</v>
      </c>
    </row>
    <row r="305" spans="1:7">
      <c r="A305" t="s">
        <v>117</v>
      </c>
      <c r="B305" t="s">
        <v>672</v>
      </c>
      <c r="C305" t="s">
        <v>4363</v>
      </c>
      <c r="E305" s="64">
        <v>2.8</v>
      </c>
      <c r="F305" s="65">
        <v>0</v>
      </c>
      <c r="G305" s="65">
        <v>0.0002</v>
      </c>
    </row>
    <row r="306" spans="1:7">
      <c r="A306" t="s">
        <v>103</v>
      </c>
      <c r="B306" t="s">
        <v>387</v>
      </c>
      <c r="C306" t="s">
        <v>4249</v>
      </c>
      <c r="D306" s="64">
        <v>6.5</v>
      </c>
      <c r="E306" s="64">
        <v>9.3</v>
      </c>
      <c r="F306" s="65">
        <v>0.4361</v>
      </c>
      <c r="G306" s="65">
        <v>0.0002</v>
      </c>
    </row>
    <row r="307" spans="1:7">
      <c r="A307" t="s">
        <v>156</v>
      </c>
      <c r="B307" t="s">
        <v>930</v>
      </c>
      <c r="C307" t="s">
        <v>4364</v>
      </c>
      <c r="D307" s="64">
        <v>4.7</v>
      </c>
      <c r="E307" s="64">
        <v>7.5</v>
      </c>
      <c r="F307" s="65">
        <v>0.6108</v>
      </c>
      <c r="G307" s="65">
        <v>0.0002</v>
      </c>
    </row>
    <row r="308" spans="1:7">
      <c r="A308" t="s">
        <v>156</v>
      </c>
      <c r="B308" t="s">
        <v>828</v>
      </c>
      <c r="C308" t="s">
        <v>4365</v>
      </c>
      <c r="E308" s="64">
        <v>2.9</v>
      </c>
      <c r="F308" s="65">
        <v>0</v>
      </c>
      <c r="G308" s="65">
        <v>0.0002</v>
      </c>
    </row>
    <row r="309" spans="1:7">
      <c r="A309" t="s">
        <v>156</v>
      </c>
      <c r="B309" t="s">
        <v>930</v>
      </c>
      <c r="C309" t="s">
        <v>4366</v>
      </c>
      <c r="D309" s="64">
        <v>6.2</v>
      </c>
      <c r="E309" s="64">
        <v>9.2</v>
      </c>
      <c r="F309" s="65">
        <v>0.4735</v>
      </c>
      <c r="G309" s="65">
        <v>0.0002</v>
      </c>
    </row>
    <row r="310" spans="1:7">
      <c r="A310" t="s">
        <v>107</v>
      </c>
      <c r="B310" t="s">
        <v>810</v>
      </c>
      <c r="C310" t="s">
        <v>4367</v>
      </c>
      <c r="E310" s="64">
        <v>3</v>
      </c>
      <c r="F310" s="65">
        <v>0</v>
      </c>
      <c r="G310" s="65">
        <v>0.0002</v>
      </c>
    </row>
    <row r="311" spans="1:7">
      <c r="A311" t="s">
        <v>165</v>
      </c>
      <c r="B311" t="s">
        <v>574</v>
      </c>
      <c r="C311" t="s">
        <v>4368</v>
      </c>
      <c r="D311" s="64">
        <v>42.6</v>
      </c>
      <c r="E311" s="64">
        <v>45.8</v>
      </c>
      <c r="F311" s="65">
        <v>0.0739</v>
      </c>
      <c r="G311" s="65">
        <v>0.0002</v>
      </c>
    </row>
    <row r="312" spans="1:7">
      <c r="A312" t="s">
        <v>156</v>
      </c>
      <c r="B312" t="s">
        <v>441</v>
      </c>
      <c r="C312" t="s">
        <v>4369</v>
      </c>
      <c r="E312" s="64">
        <v>3.2</v>
      </c>
      <c r="F312" s="65">
        <v>0</v>
      </c>
      <c r="G312" s="65">
        <v>0.0002</v>
      </c>
    </row>
    <row r="313" spans="1:7">
      <c r="A313" t="s">
        <v>4145</v>
      </c>
      <c r="B313" t="s">
        <v>308</v>
      </c>
      <c r="C313" t="s">
        <v>4370</v>
      </c>
      <c r="D313" s="64">
        <v>10</v>
      </c>
      <c r="E313" s="64">
        <v>13.2</v>
      </c>
      <c r="F313" s="65">
        <v>0.3253</v>
      </c>
      <c r="G313" s="65">
        <v>0.0002</v>
      </c>
    </row>
    <row r="314" spans="1:7">
      <c r="A314" t="s">
        <v>67</v>
      </c>
      <c r="B314" t="s">
        <v>905</v>
      </c>
      <c r="C314" t="s">
        <v>4371</v>
      </c>
      <c r="E314" s="64">
        <v>3.3</v>
      </c>
      <c r="F314" s="65">
        <v>0</v>
      </c>
      <c r="G314" s="65">
        <v>0.0002</v>
      </c>
    </row>
    <row r="315" spans="1:7">
      <c r="A315" t="s">
        <v>4111</v>
      </c>
      <c r="B315" t="s">
        <v>658</v>
      </c>
      <c r="C315" t="s">
        <v>4372</v>
      </c>
      <c r="E315" s="64">
        <v>3.4</v>
      </c>
      <c r="F315" s="65">
        <v>0</v>
      </c>
      <c r="G315" s="65">
        <v>0.0002</v>
      </c>
    </row>
    <row r="316" spans="1:7">
      <c r="A316" t="s">
        <v>124</v>
      </c>
      <c r="B316" t="s">
        <v>546</v>
      </c>
      <c r="C316" t="s">
        <v>4373</v>
      </c>
      <c r="D316" s="64">
        <v>9.9</v>
      </c>
      <c r="E316" s="64">
        <v>13.3</v>
      </c>
      <c r="F316" s="65">
        <v>0.3462</v>
      </c>
      <c r="G316" s="65">
        <v>0.0002</v>
      </c>
    </row>
    <row r="317" spans="1:7">
      <c r="A317" t="s">
        <v>398</v>
      </c>
      <c r="B317" t="s">
        <v>4131</v>
      </c>
      <c r="C317" t="s">
        <v>4374</v>
      </c>
      <c r="E317" s="64">
        <v>3.4</v>
      </c>
      <c r="F317" s="65">
        <v>0</v>
      </c>
      <c r="G317" s="65">
        <v>0.0002</v>
      </c>
    </row>
    <row r="318" spans="1:7">
      <c r="A318" t="s">
        <v>89</v>
      </c>
      <c r="B318" t="s">
        <v>119</v>
      </c>
      <c r="C318" t="s">
        <v>4375</v>
      </c>
      <c r="E318" s="64">
        <v>3.5</v>
      </c>
      <c r="F318" s="65">
        <v>0</v>
      </c>
      <c r="G318" s="65">
        <v>0.0002</v>
      </c>
    </row>
    <row r="319" spans="1:7">
      <c r="A319" t="s">
        <v>124</v>
      </c>
      <c r="B319" t="s">
        <v>546</v>
      </c>
      <c r="C319" t="s">
        <v>4376</v>
      </c>
      <c r="D319" s="64">
        <v>26.5</v>
      </c>
      <c r="E319" s="64">
        <v>30.1</v>
      </c>
      <c r="F319" s="65">
        <v>0.1357</v>
      </c>
      <c r="G319" s="65">
        <v>0.0002</v>
      </c>
    </row>
    <row r="320" spans="1:7">
      <c r="A320" t="s">
        <v>4145</v>
      </c>
      <c r="B320" t="s">
        <v>308</v>
      </c>
      <c r="C320" t="s">
        <v>4377</v>
      </c>
      <c r="D320" s="64">
        <v>7</v>
      </c>
      <c r="E320" s="64">
        <v>10.7</v>
      </c>
      <c r="F320" s="65">
        <v>0.5243</v>
      </c>
      <c r="G320" s="65">
        <v>0.0002</v>
      </c>
    </row>
    <row r="321" spans="1:7">
      <c r="A321" t="s">
        <v>260</v>
      </c>
      <c r="B321" t="s">
        <v>717</v>
      </c>
      <c r="E321" s="64">
        <v>3.8</v>
      </c>
      <c r="F321" s="65">
        <v>0</v>
      </c>
      <c r="G321" s="65">
        <v>0.0003</v>
      </c>
    </row>
    <row r="322" spans="1:7">
      <c r="A322" t="s">
        <v>4165</v>
      </c>
      <c r="B322" t="s">
        <v>875</v>
      </c>
      <c r="C322" t="s">
        <v>4134</v>
      </c>
      <c r="E322" s="64">
        <v>3.9</v>
      </c>
      <c r="F322" s="65">
        <v>0</v>
      </c>
      <c r="G322" s="65">
        <v>0.0003</v>
      </c>
    </row>
    <row r="323" spans="1:7">
      <c r="A323" t="s">
        <v>156</v>
      </c>
      <c r="B323" t="s">
        <v>764</v>
      </c>
      <c r="C323" t="s">
        <v>4249</v>
      </c>
      <c r="D323" s="64">
        <v>4.3</v>
      </c>
      <c r="E323" s="64">
        <v>8.3</v>
      </c>
      <c r="F323" s="65">
        <v>0.9099</v>
      </c>
      <c r="G323" s="65">
        <v>0.0003</v>
      </c>
    </row>
    <row r="324" spans="1:7">
      <c r="A324" t="s">
        <v>184</v>
      </c>
      <c r="B324" t="s">
        <v>591</v>
      </c>
      <c r="C324" t="s">
        <v>4378</v>
      </c>
      <c r="E324" s="64">
        <v>4</v>
      </c>
      <c r="F324" s="65">
        <v>0</v>
      </c>
      <c r="G324" s="65">
        <v>0.0003</v>
      </c>
    </row>
    <row r="325" spans="1:7">
      <c r="A325" t="s">
        <v>4100</v>
      </c>
      <c r="B325" t="s">
        <v>746</v>
      </c>
      <c r="C325" t="s">
        <v>4281</v>
      </c>
      <c r="D325" s="64">
        <v>2.8</v>
      </c>
      <c r="E325" s="64">
        <v>6.8</v>
      </c>
      <c r="F325" s="65">
        <v>1.4655</v>
      </c>
      <c r="G325" s="65">
        <v>0.0003</v>
      </c>
    </row>
    <row r="326" spans="1:7">
      <c r="A326" t="s">
        <v>103</v>
      </c>
      <c r="B326" t="s">
        <v>387</v>
      </c>
      <c r="C326" t="s">
        <v>4379</v>
      </c>
      <c r="E326" s="64">
        <v>4</v>
      </c>
      <c r="F326" s="65">
        <v>0</v>
      </c>
      <c r="G326" s="65">
        <v>0.0003</v>
      </c>
    </row>
    <row r="327" spans="1:7">
      <c r="A327" t="s">
        <v>4165</v>
      </c>
      <c r="B327" t="s">
        <v>875</v>
      </c>
      <c r="C327" t="s">
        <v>4380</v>
      </c>
      <c r="E327" s="64">
        <v>4.1</v>
      </c>
      <c r="F327" s="65">
        <v>0</v>
      </c>
      <c r="G327" s="65">
        <v>0.0003</v>
      </c>
    </row>
    <row r="328" spans="1:7">
      <c r="A328" t="s">
        <v>156</v>
      </c>
      <c r="B328" t="s">
        <v>930</v>
      </c>
      <c r="C328" t="s">
        <v>4381</v>
      </c>
      <c r="D328" s="64">
        <v>24</v>
      </c>
      <c r="E328" s="64">
        <v>28.2</v>
      </c>
      <c r="F328" s="65">
        <v>0.1728</v>
      </c>
      <c r="G328" s="65">
        <v>0.0003</v>
      </c>
    </row>
    <row r="329" spans="1:7">
      <c r="A329" t="s">
        <v>107</v>
      </c>
      <c r="B329" t="s">
        <v>422</v>
      </c>
      <c r="C329" t="s">
        <v>4382</v>
      </c>
      <c r="E329" s="64">
        <v>4.4</v>
      </c>
      <c r="F329" s="65">
        <v>0</v>
      </c>
      <c r="G329" s="65">
        <v>0.0003</v>
      </c>
    </row>
    <row r="330" spans="1:7">
      <c r="A330" t="s">
        <v>67</v>
      </c>
      <c r="B330" t="s">
        <v>905</v>
      </c>
      <c r="C330" t="s">
        <v>4383</v>
      </c>
      <c r="E330" s="64">
        <v>4.4</v>
      </c>
      <c r="F330" s="65">
        <v>0</v>
      </c>
      <c r="G330" s="65">
        <v>0.0003</v>
      </c>
    </row>
    <row r="331" spans="1:7">
      <c r="A331" t="s">
        <v>124</v>
      </c>
      <c r="B331" t="s">
        <v>696</v>
      </c>
      <c r="C331" t="s">
        <v>4384</v>
      </c>
      <c r="D331" s="64">
        <v>4.7</v>
      </c>
      <c r="E331" s="64">
        <v>9.3</v>
      </c>
      <c r="F331" s="65">
        <v>0.9703</v>
      </c>
      <c r="G331" s="65">
        <v>0.0003</v>
      </c>
    </row>
    <row r="332" spans="1:7">
      <c r="A332" t="s">
        <v>89</v>
      </c>
      <c r="B332" t="s">
        <v>88</v>
      </c>
      <c r="C332" t="s">
        <v>4385</v>
      </c>
      <c r="E332" s="64">
        <v>4.6</v>
      </c>
      <c r="F332" s="65">
        <v>0</v>
      </c>
      <c r="G332" s="65">
        <v>0.0003</v>
      </c>
    </row>
    <row r="333" spans="1:7">
      <c r="A333" t="s">
        <v>4111</v>
      </c>
      <c r="B333" t="s">
        <v>806</v>
      </c>
      <c r="C333" t="s">
        <v>4249</v>
      </c>
      <c r="D333" s="64">
        <v>3.3</v>
      </c>
      <c r="E333" s="64">
        <v>8</v>
      </c>
      <c r="F333" s="65">
        <v>1.4109</v>
      </c>
      <c r="G333" s="65">
        <v>0.0003</v>
      </c>
    </row>
    <row r="334" spans="1:7">
      <c r="A334" t="s">
        <v>67</v>
      </c>
      <c r="B334" t="s">
        <v>905</v>
      </c>
      <c r="C334" t="s">
        <v>4386</v>
      </c>
      <c r="E334" s="64">
        <v>4.7</v>
      </c>
      <c r="F334" s="65">
        <v>0</v>
      </c>
      <c r="G334" s="65">
        <v>0.0003</v>
      </c>
    </row>
    <row r="335" spans="1:7">
      <c r="A335" t="s">
        <v>89</v>
      </c>
      <c r="B335" t="s">
        <v>685</v>
      </c>
      <c r="C335" t="s">
        <v>4387</v>
      </c>
      <c r="E335" s="64">
        <v>4.7</v>
      </c>
      <c r="F335" s="65">
        <v>0</v>
      </c>
      <c r="G335" s="65">
        <v>0.0003</v>
      </c>
    </row>
    <row r="336" spans="1:7">
      <c r="A336" t="s">
        <v>184</v>
      </c>
      <c r="B336" t="s">
        <v>213</v>
      </c>
      <c r="C336" t="s">
        <v>4388</v>
      </c>
      <c r="D336" s="64">
        <v>1</v>
      </c>
      <c r="E336" s="64">
        <v>5.8</v>
      </c>
      <c r="F336" s="65">
        <v>4.703</v>
      </c>
      <c r="G336" s="65">
        <v>0.0003</v>
      </c>
    </row>
    <row r="337" spans="1:7">
      <c r="A337" t="s">
        <v>165</v>
      </c>
      <c r="B337" t="s">
        <v>4091</v>
      </c>
      <c r="C337" t="s">
        <v>4389</v>
      </c>
      <c r="E337" s="64">
        <v>5</v>
      </c>
      <c r="F337" s="65">
        <v>0</v>
      </c>
      <c r="G337" s="65">
        <v>0.0003</v>
      </c>
    </row>
    <row r="338" spans="1:7">
      <c r="A338" t="s">
        <v>67</v>
      </c>
      <c r="B338" t="s">
        <v>638</v>
      </c>
      <c r="C338" t="s">
        <v>4390</v>
      </c>
      <c r="D338" s="64">
        <v>74.1</v>
      </c>
      <c r="E338" s="64">
        <v>79.3</v>
      </c>
      <c r="F338" s="65">
        <v>0.0699</v>
      </c>
      <c r="G338" s="65">
        <v>0.0003</v>
      </c>
    </row>
    <row r="339" spans="1:7">
      <c r="A339" t="s">
        <v>398</v>
      </c>
      <c r="B339" t="s">
        <v>458</v>
      </c>
      <c r="C339" t="s">
        <v>4391</v>
      </c>
      <c r="D339" s="64">
        <v>26.2</v>
      </c>
      <c r="E339" s="64">
        <v>31.4</v>
      </c>
      <c r="F339" s="65">
        <v>0.1989</v>
      </c>
      <c r="G339" s="65">
        <v>0.0003</v>
      </c>
    </row>
    <row r="340" spans="1:7">
      <c r="A340" t="s">
        <v>124</v>
      </c>
      <c r="B340" t="s">
        <v>819</v>
      </c>
      <c r="C340" t="s">
        <v>4392</v>
      </c>
      <c r="E340" s="64">
        <v>5.3</v>
      </c>
      <c r="F340" s="65">
        <v>0</v>
      </c>
      <c r="G340" s="65">
        <v>0.0004</v>
      </c>
    </row>
    <row r="341" spans="1:7">
      <c r="A341" t="s">
        <v>156</v>
      </c>
      <c r="B341" t="s">
        <v>614</v>
      </c>
      <c r="C341" t="s">
        <v>4393</v>
      </c>
      <c r="D341" s="64">
        <v>3.3</v>
      </c>
      <c r="E341" s="64">
        <v>8.6</v>
      </c>
      <c r="F341" s="65">
        <v>1.635</v>
      </c>
      <c r="G341" s="65">
        <v>0.0004</v>
      </c>
    </row>
    <row r="342" spans="1:7">
      <c r="A342" t="s">
        <v>89</v>
      </c>
      <c r="B342" t="s">
        <v>337</v>
      </c>
      <c r="C342" t="s">
        <v>4394</v>
      </c>
      <c r="D342" s="64">
        <v>1</v>
      </c>
      <c r="E342" s="64">
        <v>6.4</v>
      </c>
      <c r="F342" s="65">
        <v>5.3069</v>
      </c>
      <c r="G342" s="65">
        <v>0.0004</v>
      </c>
    </row>
    <row r="343" spans="1:7">
      <c r="A343" t="s">
        <v>165</v>
      </c>
      <c r="B343" t="s">
        <v>4091</v>
      </c>
      <c r="C343" t="s">
        <v>4395</v>
      </c>
      <c r="E343" s="64">
        <v>5.4</v>
      </c>
      <c r="F343" s="65">
        <v>0</v>
      </c>
      <c r="G343" s="65">
        <v>0.0004</v>
      </c>
    </row>
    <row r="344" spans="1:7">
      <c r="A344" t="s">
        <v>103</v>
      </c>
      <c r="B344" t="s">
        <v>735</v>
      </c>
      <c r="C344" t="s">
        <v>4396</v>
      </c>
      <c r="E344" s="64">
        <v>5.4</v>
      </c>
      <c r="F344" s="65">
        <v>0</v>
      </c>
      <c r="G344" s="65">
        <v>0.0004</v>
      </c>
    </row>
    <row r="345" spans="1:7">
      <c r="A345" t="s">
        <v>4194</v>
      </c>
      <c r="B345" t="s">
        <v>301</v>
      </c>
      <c r="C345" t="s">
        <v>4397</v>
      </c>
      <c r="E345" s="64">
        <v>5.4</v>
      </c>
      <c r="F345" s="65">
        <v>0</v>
      </c>
      <c r="G345" s="65">
        <v>0.0004</v>
      </c>
    </row>
    <row r="346" spans="1:7">
      <c r="A346" t="s">
        <v>4100</v>
      </c>
      <c r="B346" t="s">
        <v>482</v>
      </c>
      <c r="C346" t="s">
        <v>4398</v>
      </c>
      <c r="E346" s="64">
        <v>5.5</v>
      </c>
      <c r="F346" s="65">
        <v>0</v>
      </c>
      <c r="G346" s="65">
        <v>0.0004</v>
      </c>
    </row>
    <row r="347" spans="1:7">
      <c r="A347" t="s">
        <v>103</v>
      </c>
      <c r="B347" t="s">
        <v>516</v>
      </c>
      <c r="C347" t="s">
        <v>4227</v>
      </c>
      <c r="D347" s="64">
        <v>4.2</v>
      </c>
      <c r="E347" s="64">
        <v>9.8</v>
      </c>
      <c r="F347" s="65">
        <v>1.3654</v>
      </c>
      <c r="G347" s="65">
        <v>0.0004</v>
      </c>
    </row>
    <row r="348" spans="1:7">
      <c r="A348" t="s">
        <v>124</v>
      </c>
      <c r="B348" t="s">
        <v>509</v>
      </c>
      <c r="C348" t="s">
        <v>4278</v>
      </c>
      <c r="E348" s="64">
        <v>5.9</v>
      </c>
      <c r="F348" s="65">
        <v>0</v>
      </c>
      <c r="G348" s="65">
        <v>0.0004</v>
      </c>
    </row>
    <row r="349" spans="1:7">
      <c r="A349" t="s">
        <v>103</v>
      </c>
      <c r="B349" t="s">
        <v>4399</v>
      </c>
      <c r="C349" t="s">
        <v>4249</v>
      </c>
      <c r="D349" s="64">
        <v>6.9</v>
      </c>
      <c r="E349" s="64">
        <v>12.9</v>
      </c>
      <c r="F349" s="65">
        <v>0.8629</v>
      </c>
      <c r="G349" s="65">
        <v>0.0004</v>
      </c>
    </row>
    <row r="350" spans="1:7">
      <c r="A350" t="s">
        <v>365</v>
      </c>
      <c r="B350" t="s">
        <v>364</v>
      </c>
      <c r="C350" t="s">
        <v>4249</v>
      </c>
      <c r="D350" s="64">
        <v>6.8</v>
      </c>
      <c r="E350" s="64">
        <v>12.8</v>
      </c>
      <c r="F350" s="65">
        <v>0.8864</v>
      </c>
      <c r="G350" s="65">
        <v>0.0004</v>
      </c>
    </row>
    <row r="351" spans="1:7">
      <c r="A351" t="s">
        <v>260</v>
      </c>
      <c r="B351" t="s">
        <v>461</v>
      </c>
      <c r="C351" t="s">
        <v>4226</v>
      </c>
      <c r="E351" s="64">
        <v>6</v>
      </c>
      <c r="F351" s="65">
        <v>0</v>
      </c>
      <c r="G351" s="65">
        <v>0.0004</v>
      </c>
    </row>
    <row r="352" spans="1:7">
      <c r="A352" t="s">
        <v>165</v>
      </c>
      <c r="B352" t="s">
        <v>900</v>
      </c>
      <c r="C352" t="s">
        <v>4400</v>
      </c>
      <c r="D352" s="64">
        <v>6.6</v>
      </c>
      <c r="E352" s="64">
        <v>12.7</v>
      </c>
      <c r="F352" s="65">
        <v>0.9124</v>
      </c>
      <c r="G352" s="65">
        <v>0.0004</v>
      </c>
    </row>
    <row r="353" spans="1:7">
      <c r="A353" t="s">
        <v>4135</v>
      </c>
      <c r="B353" t="s">
        <v>220</v>
      </c>
      <c r="C353" t="s">
        <v>4176</v>
      </c>
      <c r="E353" s="64">
        <v>6.1</v>
      </c>
      <c r="F353" s="65">
        <v>0</v>
      </c>
      <c r="G353" s="65">
        <v>0.0004</v>
      </c>
    </row>
    <row r="354" spans="1:7">
      <c r="A354" t="s">
        <v>4135</v>
      </c>
      <c r="B354" t="s">
        <v>407</v>
      </c>
      <c r="E354" s="64">
        <v>6.1</v>
      </c>
      <c r="F354" s="65">
        <v>0</v>
      </c>
      <c r="G354" s="65">
        <v>0.0004</v>
      </c>
    </row>
    <row r="355" spans="1:7">
      <c r="A355" t="s">
        <v>4145</v>
      </c>
      <c r="B355" t="s">
        <v>308</v>
      </c>
      <c r="C355" t="s">
        <v>4401</v>
      </c>
      <c r="E355" s="64">
        <v>6.3</v>
      </c>
      <c r="F355" s="65">
        <v>0</v>
      </c>
      <c r="G355" s="65">
        <v>0.0004</v>
      </c>
    </row>
    <row r="356" spans="1:7">
      <c r="A356" t="s">
        <v>67</v>
      </c>
      <c r="B356" t="s">
        <v>905</v>
      </c>
      <c r="C356" t="s">
        <v>4402</v>
      </c>
      <c r="E356" s="64">
        <v>6.3</v>
      </c>
      <c r="F356" s="65">
        <v>0</v>
      </c>
      <c r="G356" s="65">
        <v>0.0004</v>
      </c>
    </row>
    <row r="357" spans="1:7">
      <c r="A357" t="s">
        <v>165</v>
      </c>
      <c r="B357" t="s">
        <v>574</v>
      </c>
      <c r="C357" t="s">
        <v>4273</v>
      </c>
      <c r="D357" s="64">
        <v>30.8</v>
      </c>
      <c r="E357" s="64">
        <v>37.4</v>
      </c>
      <c r="F357" s="65">
        <v>0.2126</v>
      </c>
      <c r="G357" s="65">
        <v>0.0004</v>
      </c>
    </row>
    <row r="358" spans="1:7">
      <c r="A358" t="s">
        <v>4194</v>
      </c>
      <c r="B358" t="s">
        <v>301</v>
      </c>
      <c r="C358" t="s">
        <v>4403</v>
      </c>
      <c r="E358" s="64">
        <v>6.6</v>
      </c>
      <c r="F358" s="65">
        <v>0</v>
      </c>
      <c r="G358" s="65">
        <v>0.0004</v>
      </c>
    </row>
    <row r="359" spans="1:7">
      <c r="A359" t="s">
        <v>103</v>
      </c>
      <c r="B359" t="s">
        <v>387</v>
      </c>
      <c r="C359" t="s">
        <v>4404</v>
      </c>
      <c r="D359" s="64">
        <v>1.5</v>
      </c>
      <c r="E359" s="64">
        <v>8</v>
      </c>
      <c r="F359" s="65">
        <v>4.5068</v>
      </c>
      <c r="G359" s="65">
        <v>0.0004</v>
      </c>
    </row>
    <row r="360" spans="1:7">
      <c r="A360" t="s">
        <v>398</v>
      </c>
      <c r="B360" t="s">
        <v>412</v>
      </c>
      <c r="C360" t="s">
        <v>4405</v>
      </c>
      <c r="D360" s="64">
        <v>29.6</v>
      </c>
      <c r="E360" s="64">
        <v>36.3</v>
      </c>
      <c r="F360" s="65">
        <v>0.2245</v>
      </c>
      <c r="G360" s="65">
        <v>0.0004</v>
      </c>
    </row>
    <row r="361" spans="1:7">
      <c r="A361" t="s">
        <v>124</v>
      </c>
      <c r="B361" t="s">
        <v>696</v>
      </c>
      <c r="C361" t="s">
        <v>4406</v>
      </c>
      <c r="D361" s="64">
        <v>5.6</v>
      </c>
      <c r="E361" s="64">
        <v>12.3</v>
      </c>
      <c r="F361" s="65">
        <v>1.1901</v>
      </c>
      <c r="G361" s="65">
        <v>0.0004</v>
      </c>
    </row>
    <row r="362" spans="1:7">
      <c r="A362" t="s">
        <v>156</v>
      </c>
      <c r="B362" t="s">
        <v>155</v>
      </c>
      <c r="C362" t="s">
        <v>4283</v>
      </c>
      <c r="D362" s="64">
        <v>0.7</v>
      </c>
      <c r="E362" s="64">
        <v>7.5</v>
      </c>
      <c r="F362" s="65">
        <v>9.2329</v>
      </c>
      <c r="G362" s="65">
        <v>0.0004</v>
      </c>
    </row>
    <row r="363" spans="1:7">
      <c r="A363" t="s">
        <v>165</v>
      </c>
      <c r="B363" t="s">
        <v>4091</v>
      </c>
      <c r="C363" t="s">
        <v>4407</v>
      </c>
      <c r="E363" s="64">
        <v>6.9</v>
      </c>
      <c r="F363" s="65">
        <v>0</v>
      </c>
      <c r="G363" s="65">
        <v>0.0005</v>
      </c>
    </row>
    <row r="364" spans="1:7">
      <c r="A364" t="s">
        <v>89</v>
      </c>
      <c r="B364" t="s">
        <v>88</v>
      </c>
      <c r="C364" t="s">
        <v>4408</v>
      </c>
      <c r="E364" s="64">
        <v>6.9</v>
      </c>
      <c r="F364" s="65">
        <v>0</v>
      </c>
      <c r="G364" s="65">
        <v>0.0005</v>
      </c>
    </row>
    <row r="365" spans="1:7">
      <c r="A365" t="s">
        <v>67</v>
      </c>
      <c r="B365" t="s">
        <v>642</v>
      </c>
      <c r="C365" t="s">
        <v>4249</v>
      </c>
      <c r="D365" s="64">
        <v>9.3</v>
      </c>
      <c r="E365" s="64">
        <v>16.5</v>
      </c>
      <c r="F365" s="65">
        <v>0.7795</v>
      </c>
      <c r="G365" s="65">
        <v>0.0005</v>
      </c>
    </row>
    <row r="366" spans="1:7">
      <c r="A366" t="s">
        <v>103</v>
      </c>
      <c r="B366" t="s">
        <v>705</v>
      </c>
      <c r="C366" t="s">
        <v>4227</v>
      </c>
      <c r="D366" s="64">
        <v>2.6</v>
      </c>
      <c r="E366" s="64">
        <v>10</v>
      </c>
      <c r="F366" s="65">
        <v>2.8456</v>
      </c>
      <c r="G366" s="65">
        <v>0.0005</v>
      </c>
    </row>
    <row r="367" spans="1:7">
      <c r="A367" t="s">
        <v>398</v>
      </c>
      <c r="B367" t="s">
        <v>458</v>
      </c>
      <c r="C367" t="s">
        <v>4409</v>
      </c>
      <c r="D367" s="64">
        <v>3.6</v>
      </c>
      <c r="E367" s="64">
        <v>11.2</v>
      </c>
      <c r="F367" s="65">
        <v>2.1345</v>
      </c>
      <c r="G367" s="65">
        <v>0.0005</v>
      </c>
    </row>
    <row r="368" spans="1:7">
      <c r="A368" t="s">
        <v>4111</v>
      </c>
      <c r="B368" t="s">
        <v>658</v>
      </c>
      <c r="C368" t="s">
        <v>4410</v>
      </c>
      <c r="E368" s="64">
        <v>7.7</v>
      </c>
      <c r="F368" s="65">
        <v>0</v>
      </c>
      <c r="G368" s="65">
        <v>0.0005</v>
      </c>
    </row>
    <row r="369" spans="1:7">
      <c r="A369" t="s">
        <v>4155</v>
      </c>
      <c r="B369" t="s">
        <v>4411</v>
      </c>
      <c r="C369" t="s">
        <v>4249</v>
      </c>
      <c r="D369" s="64">
        <v>11</v>
      </c>
      <c r="E369" s="64">
        <v>18.8</v>
      </c>
      <c r="F369" s="65">
        <v>0.7122</v>
      </c>
      <c r="G369" s="65">
        <v>0.0005</v>
      </c>
    </row>
    <row r="370" spans="1:7">
      <c r="A370" t="s">
        <v>89</v>
      </c>
      <c r="B370" t="s">
        <v>119</v>
      </c>
      <c r="C370" t="s">
        <v>4412</v>
      </c>
      <c r="E370" s="64">
        <v>8</v>
      </c>
      <c r="F370" s="65">
        <v>0</v>
      </c>
      <c r="G370" s="65">
        <v>0.0005</v>
      </c>
    </row>
    <row r="371" spans="1:7">
      <c r="A371" t="s">
        <v>260</v>
      </c>
      <c r="B371" t="s">
        <v>559</v>
      </c>
      <c r="C371" t="s">
        <v>4413</v>
      </c>
      <c r="E371" s="64">
        <v>8</v>
      </c>
      <c r="F371" s="65">
        <v>0</v>
      </c>
      <c r="G371" s="65">
        <v>0.0005</v>
      </c>
    </row>
    <row r="372" spans="1:7">
      <c r="A372" t="s">
        <v>107</v>
      </c>
      <c r="B372" t="s">
        <v>422</v>
      </c>
      <c r="C372" t="s">
        <v>4414</v>
      </c>
      <c r="E372" s="64">
        <v>8</v>
      </c>
      <c r="F372" s="65">
        <v>0</v>
      </c>
      <c r="G372" s="65">
        <v>0.0005</v>
      </c>
    </row>
    <row r="373" spans="1:7">
      <c r="A373" t="s">
        <v>103</v>
      </c>
      <c r="B373" t="s">
        <v>368</v>
      </c>
      <c r="C373" t="s">
        <v>4415</v>
      </c>
      <c r="E373" s="64">
        <v>8.1</v>
      </c>
      <c r="F373" s="65">
        <v>0</v>
      </c>
      <c r="G373" s="65">
        <v>0.0005</v>
      </c>
    </row>
    <row r="374" spans="1:7">
      <c r="A374" t="s">
        <v>398</v>
      </c>
      <c r="B374" t="s">
        <v>330</v>
      </c>
      <c r="C374" t="s">
        <v>4380</v>
      </c>
      <c r="E374" s="64">
        <v>8.1</v>
      </c>
      <c r="F374" s="65">
        <v>0</v>
      </c>
      <c r="G374" s="65">
        <v>0.0005</v>
      </c>
    </row>
    <row r="375" spans="1:7">
      <c r="A375" t="s">
        <v>165</v>
      </c>
      <c r="B375" t="s">
        <v>574</v>
      </c>
      <c r="C375" t="s">
        <v>4416</v>
      </c>
      <c r="D375" s="64">
        <v>6.2</v>
      </c>
      <c r="E375" s="64">
        <v>14.3</v>
      </c>
      <c r="F375" s="65">
        <v>1.3203</v>
      </c>
      <c r="G375" s="65">
        <v>0.0005</v>
      </c>
    </row>
    <row r="376" spans="1:7">
      <c r="A376" t="s">
        <v>156</v>
      </c>
      <c r="B376" t="s">
        <v>501</v>
      </c>
      <c r="C376" t="s">
        <v>4417</v>
      </c>
      <c r="D376" s="64">
        <v>121.4</v>
      </c>
      <c r="E376" s="64">
        <v>129.7</v>
      </c>
      <c r="F376" s="65">
        <v>0.0689</v>
      </c>
      <c r="G376" s="65">
        <v>0.0006</v>
      </c>
    </row>
    <row r="377" spans="1:7">
      <c r="A377" t="s">
        <v>4194</v>
      </c>
      <c r="B377" t="s">
        <v>301</v>
      </c>
      <c r="C377" t="s">
        <v>4418</v>
      </c>
      <c r="D377" s="64">
        <v>10.2</v>
      </c>
      <c r="E377" s="64">
        <v>18.5</v>
      </c>
      <c r="F377" s="65">
        <v>0.8228</v>
      </c>
      <c r="G377" s="65">
        <v>0.0006</v>
      </c>
    </row>
    <row r="378" spans="1:7">
      <c r="A378" t="s">
        <v>4111</v>
      </c>
      <c r="B378" t="s">
        <v>658</v>
      </c>
      <c r="C378" t="s">
        <v>4419</v>
      </c>
      <c r="E378" s="64">
        <v>8.4</v>
      </c>
      <c r="F378" s="65">
        <v>0</v>
      </c>
      <c r="G378" s="65">
        <v>0.0006</v>
      </c>
    </row>
    <row r="379" spans="1:7">
      <c r="A379" t="s">
        <v>156</v>
      </c>
      <c r="B379" t="s">
        <v>501</v>
      </c>
      <c r="C379" t="s">
        <v>4420</v>
      </c>
      <c r="E379" s="64">
        <v>8.4</v>
      </c>
      <c r="F379" s="65">
        <v>0</v>
      </c>
      <c r="G379" s="65">
        <v>0.0006</v>
      </c>
    </row>
    <row r="380" spans="1:7">
      <c r="A380" t="s">
        <v>4165</v>
      </c>
      <c r="B380" t="s">
        <v>875</v>
      </c>
      <c r="C380" t="s">
        <v>4421</v>
      </c>
      <c r="E380" s="64">
        <v>8.5</v>
      </c>
      <c r="F380" s="65">
        <v>0</v>
      </c>
      <c r="G380" s="65">
        <v>0.0006</v>
      </c>
    </row>
    <row r="381" spans="1:7">
      <c r="A381" t="s">
        <v>4111</v>
      </c>
      <c r="B381" t="s">
        <v>658</v>
      </c>
      <c r="C381" t="s">
        <v>4422</v>
      </c>
      <c r="E381" s="64">
        <v>8.6</v>
      </c>
      <c r="F381" s="65">
        <v>0</v>
      </c>
      <c r="G381" s="65">
        <v>0.0006</v>
      </c>
    </row>
    <row r="382" spans="1:7">
      <c r="A382" t="s">
        <v>67</v>
      </c>
      <c r="B382" t="s">
        <v>905</v>
      </c>
      <c r="C382" t="s">
        <v>4423</v>
      </c>
      <c r="E382" s="64">
        <v>8.6</v>
      </c>
      <c r="F382" s="65">
        <v>0</v>
      </c>
      <c r="G382" s="65">
        <v>0.0006</v>
      </c>
    </row>
    <row r="383" spans="1:7">
      <c r="A383" t="s">
        <v>117</v>
      </c>
      <c r="B383" t="s">
        <v>283</v>
      </c>
      <c r="C383" t="s">
        <v>4424</v>
      </c>
      <c r="D383" s="64">
        <v>18.2</v>
      </c>
      <c r="E383" s="64">
        <v>26.9</v>
      </c>
      <c r="F383" s="65">
        <v>0.4764</v>
      </c>
      <c r="G383" s="65">
        <v>0.0006</v>
      </c>
    </row>
    <row r="384" spans="1:7">
      <c r="A384" t="s">
        <v>67</v>
      </c>
      <c r="B384" t="s">
        <v>905</v>
      </c>
      <c r="C384" t="s">
        <v>4425</v>
      </c>
      <c r="E384" s="64">
        <v>8.7</v>
      </c>
      <c r="F384" s="65">
        <v>0</v>
      </c>
      <c r="G384" s="65">
        <v>0.0006</v>
      </c>
    </row>
    <row r="385" spans="1:7">
      <c r="A385" t="s">
        <v>103</v>
      </c>
      <c r="B385" t="s">
        <v>368</v>
      </c>
      <c r="C385" t="s">
        <v>4227</v>
      </c>
      <c r="D385" s="64">
        <v>23.2</v>
      </c>
      <c r="E385" s="64">
        <v>32.1</v>
      </c>
      <c r="F385" s="65">
        <v>0.3823</v>
      </c>
      <c r="G385" s="65">
        <v>0.0006</v>
      </c>
    </row>
    <row r="386" spans="1:7">
      <c r="A386" t="s">
        <v>103</v>
      </c>
      <c r="B386" t="s">
        <v>385</v>
      </c>
      <c r="C386" t="s">
        <v>4426</v>
      </c>
      <c r="D386" s="64">
        <v>14</v>
      </c>
      <c r="E386" s="64">
        <v>23</v>
      </c>
      <c r="F386" s="65">
        <v>0.6416</v>
      </c>
      <c r="G386" s="65">
        <v>0.0006</v>
      </c>
    </row>
    <row r="387" spans="1:7">
      <c r="A387" t="s">
        <v>184</v>
      </c>
      <c r="B387" t="s">
        <v>213</v>
      </c>
      <c r="C387" t="s">
        <v>4427</v>
      </c>
      <c r="D387" s="64">
        <v>5.3</v>
      </c>
      <c r="E387" s="64">
        <v>14.3</v>
      </c>
      <c r="F387" s="65">
        <v>1.7154</v>
      </c>
      <c r="G387" s="65">
        <v>0.0006</v>
      </c>
    </row>
    <row r="388" spans="1:7">
      <c r="A388" t="s">
        <v>4135</v>
      </c>
      <c r="B388" t="s">
        <v>4136</v>
      </c>
      <c r="C388" t="s">
        <v>4428</v>
      </c>
      <c r="E388" s="64">
        <v>9.2</v>
      </c>
      <c r="F388" s="65">
        <v>0</v>
      </c>
      <c r="G388" s="65">
        <v>0.0006</v>
      </c>
    </row>
    <row r="389" spans="1:7">
      <c r="A389" t="s">
        <v>124</v>
      </c>
      <c r="B389" t="s">
        <v>279</v>
      </c>
      <c r="C389" t="s">
        <v>4328</v>
      </c>
      <c r="D389" s="64">
        <v>3.2</v>
      </c>
      <c r="E389" s="64">
        <v>12.6</v>
      </c>
      <c r="F389" s="65">
        <v>2.9874</v>
      </c>
      <c r="G389" s="65">
        <v>0.0006</v>
      </c>
    </row>
    <row r="390" spans="1:7">
      <c r="A390" t="s">
        <v>184</v>
      </c>
      <c r="B390" t="s">
        <v>528</v>
      </c>
      <c r="C390" t="s">
        <v>4429</v>
      </c>
      <c r="E390" s="64">
        <v>9.6</v>
      </c>
      <c r="F390" s="65">
        <v>0</v>
      </c>
      <c r="G390" s="65">
        <v>0.0006</v>
      </c>
    </row>
    <row r="391" spans="1:7">
      <c r="A391" t="s">
        <v>4100</v>
      </c>
      <c r="B391" t="s">
        <v>746</v>
      </c>
      <c r="C391" t="s">
        <v>4430</v>
      </c>
      <c r="D391" s="64">
        <v>10.8</v>
      </c>
      <c r="E391" s="64">
        <v>20.4</v>
      </c>
      <c r="F391" s="65">
        <v>0.8923</v>
      </c>
      <c r="G391" s="65">
        <v>0.0006</v>
      </c>
    </row>
    <row r="392" spans="1:7">
      <c r="A392" t="s">
        <v>398</v>
      </c>
      <c r="B392" t="s">
        <v>458</v>
      </c>
      <c r="C392" t="s">
        <v>4431</v>
      </c>
      <c r="D392" s="64">
        <v>36</v>
      </c>
      <c r="E392" s="64">
        <v>45.6</v>
      </c>
      <c r="F392" s="65">
        <v>0.2689</v>
      </c>
      <c r="G392" s="65">
        <v>0.0006</v>
      </c>
    </row>
    <row r="393" spans="1:7">
      <c r="A393" t="s">
        <v>398</v>
      </c>
      <c r="B393" t="s">
        <v>330</v>
      </c>
      <c r="C393" t="s">
        <v>4421</v>
      </c>
      <c r="E393" s="64">
        <v>9.9</v>
      </c>
      <c r="F393" s="65">
        <v>0</v>
      </c>
      <c r="G393" s="65">
        <v>0.0007</v>
      </c>
    </row>
    <row r="394" spans="1:7">
      <c r="A394" t="s">
        <v>67</v>
      </c>
      <c r="B394" t="s">
        <v>197</v>
      </c>
      <c r="C394" t="s">
        <v>4249</v>
      </c>
      <c r="D394" s="64">
        <v>15.9</v>
      </c>
      <c r="E394" s="64">
        <v>25.8</v>
      </c>
      <c r="F394" s="65">
        <v>0.628</v>
      </c>
      <c r="G394" s="65">
        <v>0.0007</v>
      </c>
    </row>
    <row r="395" spans="1:7">
      <c r="A395" t="s">
        <v>67</v>
      </c>
      <c r="B395" t="s">
        <v>905</v>
      </c>
      <c r="C395" t="s">
        <v>4432</v>
      </c>
      <c r="E395" s="64">
        <v>10.2</v>
      </c>
      <c r="F395" s="65">
        <v>0</v>
      </c>
      <c r="G395" s="65">
        <v>0.0007</v>
      </c>
    </row>
    <row r="396" spans="1:7">
      <c r="A396" t="s">
        <v>107</v>
      </c>
      <c r="B396" t="s">
        <v>936</v>
      </c>
      <c r="C396" t="s">
        <v>4433</v>
      </c>
      <c r="E396" s="64">
        <v>10.3</v>
      </c>
      <c r="F396" s="65">
        <v>0</v>
      </c>
      <c r="G396" s="65">
        <v>0.0007</v>
      </c>
    </row>
    <row r="397" spans="1:7">
      <c r="A397" t="s">
        <v>156</v>
      </c>
      <c r="B397" t="s">
        <v>501</v>
      </c>
      <c r="C397" t="s">
        <v>4434</v>
      </c>
      <c r="E397" s="64">
        <v>10.3</v>
      </c>
      <c r="F397" s="65">
        <v>0</v>
      </c>
      <c r="G397" s="65">
        <v>0.0007</v>
      </c>
    </row>
    <row r="398" spans="1:7">
      <c r="A398" t="s">
        <v>165</v>
      </c>
      <c r="B398" t="s">
        <v>4091</v>
      </c>
      <c r="C398" t="s">
        <v>4435</v>
      </c>
      <c r="E398" s="64">
        <v>10.5</v>
      </c>
      <c r="F398" s="65">
        <v>0</v>
      </c>
      <c r="G398" s="65">
        <v>0.0007</v>
      </c>
    </row>
    <row r="399" spans="1:7">
      <c r="A399" t="s">
        <v>165</v>
      </c>
      <c r="B399" t="s">
        <v>665</v>
      </c>
      <c r="C399" t="s">
        <v>4436</v>
      </c>
      <c r="E399" s="64">
        <v>10.5</v>
      </c>
      <c r="F399" s="65">
        <v>0</v>
      </c>
      <c r="G399" s="65">
        <v>0.0007</v>
      </c>
    </row>
    <row r="400" spans="1:7">
      <c r="A400" t="s">
        <v>184</v>
      </c>
      <c r="B400" t="s">
        <v>528</v>
      </c>
      <c r="C400" t="s">
        <v>4437</v>
      </c>
      <c r="D400" s="64">
        <v>3.9</v>
      </c>
      <c r="E400" s="64">
        <v>14.5</v>
      </c>
      <c r="F400" s="65">
        <v>2.6904</v>
      </c>
      <c r="G400" s="65">
        <v>0.0007</v>
      </c>
    </row>
    <row r="401" spans="1:7">
      <c r="A401" t="s">
        <v>103</v>
      </c>
      <c r="B401" t="s">
        <v>368</v>
      </c>
      <c r="C401" t="s">
        <v>4438</v>
      </c>
      <c r="D401" s="64">
        <v>43.4</v>
      </c>
      <c r="E401" s="64">
        <v>54</v>
      </c>
      <c r="F401" s="65">
        <v>0.2466</v>
      </c>
      <c r="G401" s="65">
        <v>0.0007</v>
      </c>
    </row>
    <row r="402" spans="1:7">
      <c r="A402" t="s">
        <v>165</v>
      </c>
      <c r="B402" t="s">
        <v>900</v>
      </c>
      <c r="C402" t="s">
        <v>4439</v>
      </c>
      <c r="D402" s="64">
        <v>5.8</v>
      </c>
      <c r="E402" s="64">
        <v>16.5</v>
      </c>
      <c r="F402" s="65">
        <v>1.8696</v>
      </c>
      <c r="G402" s="65">
        <v>0.0007</v>
      </c>
    </row>
    <row r="403" spans="1:7">
      <c r="A403" t="s">
        <v>4135</v>
      </c>
      <c r="B403" t="s">
        <v>4136</v>
      </c>
      <c r="C403" t="s">
        <v>4440</v>
      </c>
      <c r="E403" s="64">
        <v>10.8</v>
      </c>
      <c r="F403" s="65">
        <v>0</v>
      </c>
      <c r="G403" s="65">
        <v>0.0007</v>
      </c>
    </row>
    <row r="404" spans="1:7">
      <c r="A404" t="s">
        <v>117</v>
      </c>
      <c r="B404" t="s">
        <v>429</v>
      </c>
      <c r="C404" t="s">
        <v>4441</v>
      </c>
      <c r="D404" s="64">
        <v>4.8</v>
      </c>
      <c r="E404" s="64">
        <v>15.8</v>
      </c>
      <c r="F404" s="65">
        <v>2.2609</v>
      </c>
      <c r="G404" s="65">
        <v>0.0007</v>
      </c>
    </row>
    <row r="405" spans="1:7">
      <c r="A405" t="s">
        <v>156</v>
      </c>
      <c r="B405" t="s">
        <v>488</v>
      </c>
      <c r="C405" t="s">
        <v>4442</v>
      </c>
      <c r="D405" s="64">
        <v>3.1</v>
      </c>
      <c r="E405" s="64">
        <v>14.1</v>
      </c>
      <c r="F405" s="65">
        <v>3.6078</v>
      </c>
      <c r="G405" s="65">
        <v>0.0007</v>
      </c>
    </row>
    <row r="406" spans="1:7">
      <c r="A406" t="s">
        <v>165</v>
      </c>
      <c r="B406" t="s">
        <v>4091</v>
      </c>
      <c r="C406" t="s">
        <v>4443</v>
      </c>
      <c r="E406" s="64">
        <v>11.2</v>
      </c>
      <c r="F406" s="65">
        <v>0</v>
      </c>
      <c r="G406" s="65">
        <v>0.0007</v>
      </c>
    </row>
    <row r="407" spans="1:7">
      <c r="A407" t="s">
        <v>4111</v>
      </c>
      <c r="B407" t="s">
        <v>609</v>
      </c>
      <c r="C407" t="s">
        <v>4238</v>
      </c>
      <c r="D407" s="64">
        <v>0.6</v>
      </c>
      <c r="E407" s="64">
        <v>12.1</v>
      </c>
      <c r="F407" s="65">
        <v>19.931</v>
      </c>
      <c r="G407" s="65">
        <v>0.0008</v>
      </c>
    </row>
    <row r="408" spans="1:7">
      <c r="A408" t="s">
        <v>103</v>
      </c>
      <c r="B408" t="s">
        <v>368</v>
      </c>
      <c r="C408" t="s">
        <v>4444</v>
      </c>
      <c r="D408" s="64">
        <v>18.3</v>
      </c>
      <c r="E408" s="64">
        <v>30.2</v>
      </c>
      <c r="F408" s="65">
        <v>0.6472</v>
      </c>
      <c r="G408" s="65">
        <v>0.0008</v>
      </c>
    </row>
    <row r="409" spans="1:7">
      <c r="A409" t="s">
        <v>165</v>
      </c>
      <c r="B409" t="s">
        <v>574</v>
      </c>
      <c r="C409" t="s">
        <v>4445</v>
      </c>
      <c r="D409" s="64">
        <v>28.2</v>
      </c>
      <c r="E409" s="64">
        <v>40.1</v>
      </c>
      <c r="F409" s="65">
        <v>0.4237</v>
      </c>
      <c r="G409" s="65">
        <v>0.0008</v>
      </c>
    </row>
    <row r="410" spans="1:7">
      <c r="A410" t="s">
        <v>89</v>
      </c>
      <c r="B410" t="s">
        <v>119</v>
      </c>
      <c r="C410" t="s">
        <v>4446</v>
      </c>
      <c r="E410" s="64">
        <v>12</v>
      </c>
      <c r="F410" s="65">
        <v>0</v>
      </c>
      <c r="G410" s="65">
        <v>0.0008</v>
      </c>
    </row>
    <row r="411" spans="1:7">
      <c r="A411" t="s">
        <v>89</v>
      </c>
      <c r="B411" t="s">
        <v>685</v>
      </c>
      <c r="C411" t="s">
        <v>4447</v>
      </c>
      <c r="E411" s="64">
        <v>12.1</v>
      </c>
      <c r="F411" s="65">
        <v>0</v>
      </c>
      <c r="G411" s="65">
        <v>0.0008</v>
      </c>
    </row>
    <row r="412" spans="1:7">
      <c r="A412" t="s">
        <v>165</v>
      </c>
      <c r="B412" t="s">
        <v>4091</v>
      </c>
      <c r="C412" t="s">
        <v>4448</v>
      </c>
      <c r="E412" s="64">
        <v>12.1</v>
      </c>
      <c r="F412" s="65">
        <v>0</v>
      </c>
      <c r="G412" s="65">
        <v>0.0008</v>
      </c>
    </row>
    <row r="413" spans="1:7">
      <c r="A413" t="s">
        <v>398</v>
      </c>
      <c r="B413" t="s">
        <v>412</v>
      </c>
      <c r="C413" t="s">
        <v>4275</v>
      </c>
      <c r="D413" s="64">
        <v>9.8</v>
      </c>
      <c r="E413" s="64">
        <v>22.3</v>
      </c>
      <c r="F413" s="65">
        <v>1.2632</v>
      </c>
      <c r="G413" s="65">
        <v>0.0008</v>
      </c>
    </row>
    <row r="414" spans="1:7">
      <c r="A414" t="s">
        <v>89</v>
      </c>
      <c r="B414" t="s">
        <v>88</v>
      </c>
      <c r="C414" t="s">
        <v>4449</v>
      </c>
      <c r="E414" s="64">
        <v>12.6</v>
      </c>
      <c r="F414" s="65">
        <v>0</v>
      </c>
      <c r="G414" s="65">
        <v>0.0008</v>
      </c>
    </row>
    <row r="415" spans="1:7">
      <c r="A415" t="s">
        <v>67</v>
      </c>
      <c r="B415" t="s">
        <v>197</v>
      </c>
      <c r="C415" t="s">
        <v>4450</v>
      </c>
      <c r="D415" s="64">
        <v>35.8</v>
      </c>
      <c r="E415" s="64">
        <v>49</v>
      </c>
      <c r="F415" s="65">
        <v>0.3694</v>
      </c>
      <c r="G415" s="65">
        <v>0.0009</v>
      </c>
    </row>
    <row r="416" spans="1:7">
      <c r="A416" t="s">
        <v>124</v>
      </c>
      <c r="B416" t="s">
        <v>478</v>
      </c>
      <c r="C416" t="s">
        <v>4451</v>
      </c>
      <c r="D416" s="64">
        <v>7.5</v>
      </c>
      <c r="E416" s="64">
        <v>20.9</v>
      </c>
      <c r="F416" s="65">
        <v>1.7877</v>
      </c>
      <c r="G416" s="65">
        <v>0.0009</v>
      </c>
    </row>
    <row r="417" spans="1:7">
      <c r="A417" t="s">
        <v>67</v>
      </c>
      <c r="B417" t="s">
        <v>66</v>
      </c>
      <c r="C417" t="s">
        <v>4209</v>
      </c>
      <c r="E417" s="64">
        <v>13.4</v>
      </c>
      <c r="F417" s="65">
        <v>0</v>
      </c>
      <c r="G417" s="65">
        <v>0.0009</v>
      </c>
    </row>
    <row r="418" spans="1:7">
      <c r="A418" t="s">
        <v>184</v>
      </c>
      <c r="B418" t="s">
        <v>591</v>
      </c>
      <c r="C418" t="s">
        <v>4226</v>
      </c>
      <c r="E418" s="64">
        <v>13.5</v>
      </c>
      <c r="F418" s="65">
        <v>0</v>
      </c>
      <c r="G418" s="65">
        <v>0.0009</v>
      </c>
    </row>
    <row r="419" spans="1:7">
      <c r="A419" t="s">
        <v>124</v>
      </c>
      <c r="B419" t="s">
        <v>333</v>
      </c>
      <c r="C419" t="s">
        <v>4452</v>
      </c>
      <c r="E419" s="64">
        <v>13.8</v>
      </c>
      <c r="F419" s="65">
        <v>0</v>
      </c>
      <c r="G419" s="65">
        <v>0.0009</v>
      </c>
    </row>
    <row r="420" spans="1:7">
      <c r="A420" t="s">
        <v>184</v>
      </c>
      <c r="B420" t="s">
        <v>528</v>
      </c>
      <c r="C420" t="s">
        <v>4453</v>
      </c>
      <c r="E420" s="64">
        <v>14.2</v>
      </c>
      <c r="F420" s="65">
        <v>0</v>
      </c>
      <c r="G420" s="65">
        <v>0.0009</v>
      </c>
    </row>
    <row r="421" spans="1:7">
      <c r="A421" t="s">
        <v>165</v>
      </c>
      <c r="B421" t="s">
        <v>665</v>
      </c>
      <c r="C421" t="s">
        <v>4454</v>
      </c>
      <c r="D421" s="64">
        <v>14.9</v>
      </c>
      <c r="E421" s="64">
        <v>29.7</v>
      </c>
      <c r="F421" s="65">
        <v>0.992</v>
      </c>
      <c r="G421" s="65">
        <v>0.001</v>
      </c>
    </row>
    <row r="422" spans="1:7">
      <c r="A422" t="s">
        <v>89</v>
      </c>
      <c r="B422" t="s">
        <v>668</v>
      </c>
      <c r="C422" t="s">
        <v>4455</v>
      </c>
      <c r="E422" s="64">
        <v>14.9</v>
      </c>
      <c r="F422" s="65">
        <v>0</v>
      </c>
      <c r="G422" s="65">
        <v>0.001</v>
      </c>
    </row>
    <row r="423" spans="1:7">
      <c r="A423" t="s">
        <v>117</v>
      </c>
      <c r="B423" t="s">
        <v>290</v>
      </c>
      <c r="C423" t="s">
        <v>4456</v>
      </c>
      <c r="D423" s="64">
        <v>13.1</v>
      </c>
      <c r="E423" s="64">
        <v>28.2</v>
      </c>
      <c r="F423" s="65">
        <v>1.1528</v>
      </c>
      <c r="G423" s="65">
        <v>0.001</v>
      </c>
    </row>
    <row r="424" spans="1:7">
      <c r="A424" t="s">
        <v>124</v>
      </c>
      <c r="B424" t="s">
        <v>696</v>
      </c>
      <c r="C424" t="s">
        <v>4457</v>
      </c>
      <c r="D424" s="64">
        <v>12.6</v>
      </c>
      <c r="E424" s="64">
        <v>28.1</v>
      </c>
      <c r="F424" s="65">
        <v>1.231</v>
      </c>
      <c r="G424" s="65">
        <v>0.001</v>
      </c>
    </row>
    <row r="425" spans="1:7">
      <c r="A425" t="s">
        <v>124</v>
      </c>
      <c r="B425" t="s">
        <v>4063</v>
      </c>
      <c r="C425" t="s">
        <v>4458</v>
      </c>
      <c r="E425" s="64">
        <v>15.9</v>
      </c>
      <c r="F425" s="65">
        <v>0</v>
      </c>
      <c r="G425" s="65">
        <v>0.0011</v>
      </c>
    </row>
    <row r="426" spans="1:7">
      <c r="A426" t="s">
        <v>184</v>
      </c>
      <c r="B426" t="s">
        <v>209</v>
      </c>
      <c r="C426" t="s">
        <v>4459</v>
      </c>
      <c r="D426" s="64">
        <v>4.7</v>
      </c>
      <c r="E426" s="64">
        <v>20.7</v>
      </c>
      <c r="F426" s="65">
        <v>3.4356</v>
      </c>
      <c r="G426" s="65">
        <v>0.0011</v>
      </c>
    </row>
    <row r="427" spans="1:7">
      <c r="A427" t="s">
        <v>4194</v>
      </c>
      <c r="B427" t="s">
        <v>301</v>
      </c>
      <c r="C427" t="s">
        <v>4460</v>
      </c>
      <c r="E427" s="64">
        <v>16.3</v>
      </c>
      <c r="F427" s="65">
        <v>0</v>
      </c>
      <c r="G427" s="65">
        <v>0.0011</v>
      </c>
    </row>
    <row r="428" spans="1:7">
      <c r="A428" t="s">
        <v>4194</v>
      </c>
      <c r="B428" t="s">
        <v>301</v>
      </c>
      <c r="C428" t="s">
        <v>4461</v>
      </c>
      <c r="E428" s="64">
        <v>16.3</v>
      </c>
      <c r="F428" s="65">
        <v>0</v>
      </c>
      <c r="G428" s="65">
        <v>0.0011</v>
      </c>
    </row>
    <row r="429" spans="1:7">
      <c r="A429" t="s">
        <v>4194</v>
      </c>
      <c r="B429" t="s">
        <v>301</v>
      </c>
      <c r="C429" t="s">
        <v>4462</v>
      </c>
      <c r="D429" s="64">
        <v>6.6</v>
      </c>
      <c r="E429" s="64">
        <v>23.1</v>
      </c>
      <c r="F429" s="65">
        <v>2.4872</v>
      </c>
      <c r="G429" s="65">
        <v>0.0011</v>
      </c>
    </row>
    <row r="430" spans="1:7">
      <c r="A430" t="s">
        <v>398</v>
      </c>
      <c r="B430" t="s">
        <v>412</v>
      </c>
      <c r="C430" t="s">
        <v>4463</v>
      </c>
      <c r="E430" s="64">
        <v>16.8</v>
      </c>
      <c r="F430" s="65">
        <v>0</v>
      </c>
      <c r="G430" s="65">
        <v>0.0011</v>
      </c>
    </row>
    <row r="431" spans="1:7">
      <c r="A431" t="s">
        <v>260</v>
      </c>
      <c r="B431" t="s">
        <v>717</v>
      </c>
      <c r="C431" t="s">
        <v>4464</v>
      </c>
      <c r="E431" s="64">
        <v>17</v>
      </c>
      <c r="F431" s="65">
        <v>0</v>
      </c>
      <c r="G431" s="65">
        <v>0.0011</v>
      </c>
    </row>
    <row r="432" spans="1:7">
      <c r="A432" t="s">
        <v>124</v>
      </c>
      <c r="B432" t="s">
        <v>696</v>
      </c>
      <c r="C432" t="s">
        <v>4465</v>
      </c>
      <c r="D432" s="64">
        <v>1.2</v>
      </c>
      <c r="E432" s="64">
        <v>18.2</v>
      </c>
      <c r="F432" s="65">
        <v>14.5641</v>
      </c>
      <c r="G432" s="65">
        <v>0.0011</v>
      </c>
    </row>
    <row r="433" spans="1:7">
      <c r="A433" t="s">
        <v>184</v>
      </c>
      <c r="B433" t="s">
        <v>737</v>
      </c>
      <c r="C433" t="s">
        <v>4466</v>
      </c>
      <c r="E433" s="64">
        <v>17</v>
      </c>
      <c r="F433" s="65">
        <v>0</v>
      </c>
      <c r="G433" s="65">
        <v>0.0011</v>
      </c>
    </row>
    <row r="434" spans="1:7">
      <c r="A434" t="s">
        <v>4100</v>
      </c>
      <c r="B434" t="s">
        <v>482</v>
      </c>
      <c r="C434" t="s">
        <v>4467</v>
      </c>
      <c r="D434" s="64">
        <v>31.7</v>
      </c>
      <c r="E434" s="64">
        <v>48.9</v>
      </c>
      <c r="F434" s="65">
        <v>0.541</v>
      </c>
      <c r="G434" s="65">
        <v>0.0011</v>
      </c>
    </row>
    <row r="435" spans="1:7">
      <c r="A435" t="s">
        <v>165</v>
      </c>
      <c r="B435" t="s">
        <v>4091</v>
      </c>
      <c r="C435" t="s">
        <v>4468</v>
      </c>
      <c r="E435" s="64">
        <v>17.8</v>
      </c>
      <c r="F435" s="65">
        <v>0</v>
      </c>
      <c r="G435" s="65">
        <v>0.0012</v>
      </c>
    </row>
    <row r="436" spans="1:7">
      <c r="A436" t="s">
        <v>103</v>
      </c>
      <c r="B436" t="s">
        <v>4399</v>
      </c>
      <c r="C436" t="s">
        <v>4469</v>
      </c>
      <c r="E436" s="64">
        <v>18</v>
      </c>
      <c r="F436" s="65">
        <v>0</v>
      </c>
      <c r="G436" s="65">
        <v>0.0012</v>
      </c>
    </row>
    <row r="437" spans="1:7">
      <c r="A437" t="s">
        <v>124</v>
      </c>
      <c r="B437" t="s">
        <v>546</v>
      </c>
      <c r="C437" t="s">
        <v>4470</v>
      </c>
      <c r="D437" s="64">
        <v>30</v>
      </c>
      <c r="E437" s="64">
        <v>48.2</v>
      </c>
      <c r="F437" s="65">
        <v>0.6055</v>
      </c>
      <c r="G437" s="65">
        <v>0.0012</v>
      </c>
    </row>
    <row r="438" spans="1:7">
      <c r="A438" t="s">
        <v>156</v>
      </c>
      <c r="B438" t="s">
        <v>930</v>
      </c>
      <c r="C438" t="s">
        <v>4471</v>
      </c>
      <c r="D438" s="64">
        <v>20.2</v>
      </c>
      <c r="E438" s="64">
        <v>38.5</v>
      </c>
      <c r="F438" s="65">
        <v>0.904</v>
      </c>
      <c r="G438" s="65">
        <v>0.0012</v>
      </c>
    </row>
    <row r="439" spans="1:7">
      <c r="A439" t="s">
        <v>165</v>
      </c>
      <c r="B439" t="s">
        <v>4091</v>
      </c>
      <c r="C439" t="s">
        <v>4472</v>
      </c>
      <c r="E439" s="64">
        <v>19.8</v>
      </c>
      <c r="F439" s="65">
        <v>0</v>
      </c>
      <c r="G439" s="65">
        <v>0.0013</v>
      </c>
    </row>
    <row r="440" spans="1:7">
      <c r="A440" t="s">
        <v>165</v>
      </c>
      <c r="B440" t="s">
        <v>228</v>
      </c>
      <c r="C440" t="s">
        <v>4473</v>
      </c>
      <c r="E440" s="64">
        <v>21.5</v>
      </c>
      <c r="F440" s="65">
        <v>0</v>
      </c>
      <c r="G440" s="65">
        <v>0.0014</v>
      </c>
    </row>
    <row r="441" spans="1:7">
      <c r="A441" t="s">
        <v>89</v>
      </c>
      <c r="B441" t="s">
        <v>337</v>
      </c>
      <c r="C441" t="s">
        <v>4474</v>
      </c>
      <c r="E441" s="64">
        <v>22.2</v>
      </c>
      <c r="F441" s="65">
        <v>0</v>
      </c>
      <c r="G441" s="65">
        <v>0.0015</v>
      </c>
    </row>
    <row r="442" spans="1:7">
      <c r="A442" t="s">
        <v>156</v>
      </c>
      <c r="B442" t="s">
        <v>501</v>
      </c>
      <c r="C442" t="s">
        <v>4475</v>
      </c>
      <c r="E442" s="64">
        <v>22.5</v>
      </c>
      <c r="F442" s="65">
        <v>0</v>
      </c>
      <c r="G442" s="65">
        <v>0.0015</v>
      </c>
    </row>
    <row r="443" spans="1:7">
      <c r="A443" t="s">
        <v>165</v>
      </c>
      <c r="B443" t="s">
        <v>4091</v>
      </c>
      <c r="C443" t="s">
        <v>4476</v>
      </c>
      <c r="E443" s="64">
        <v>22.6</v>
      </c>
      <c r="F443" s="65">
        <v>0</v>
      </c>
      <c r="G443" s="65">
        <v>0.0015</v>
      </c>
    </row>
    <row r="444" spans="1:7">
      <c r="A444" t="s">
        <v>103</v>
      </c>
      <c r="B444" t="s">
        <v>4399</v>
      </c>
      <c r="C444" t="s">
        <v>4477</v>
      </c>
      <c r="E444" s="64">
        <v>23.2</v>
      </c>
      <c r="F444" s="65">
        <v>0</v>
      </c>
      <c r="G444" s="65">
        <v>0.0015</v>
      </c>
    </row>
    <row r="445" spans="1:7">
      <c r="A445" t="s">
        <v>67</v>
      </c>
      <c r="B445" t="s">
        <v>905</v>
      </c>
      <c r="C445" t="s">
        <v>4478</v>
      </c>
      <c r="E445" s="64">
        <v>23.6</v>
      </c>
      <c r="F445" s="65">
        <v>0</v>
      </c>
      <c r="G445" s="65">
        <v>0.0016</v>
      </c>
    </row>
    <row r="446" spans="1:7">
      <c r="A446" t="s">
        <v>398</v>
      </c>
      <c r="B446" t="s">
        <v>4131</v>
      </c>
      <c r="C446" t="s">
        <v>4479</v>
      </c>
      <c r="E446" s="64">
        <v>24.3</v>
      </c>
      <c r="F446" s="65">
        <v>0</v>
      </c>
      <c r="G446" s="65">
        <v>0.0016</v>
      </c>
    </row>
    <row r="447" spans="1:7">
      <c r="A447" t="s">
        <v>165</v>
      </c>
      <c r="B447" t="s">
        <v>4091</v>
      </c>
      <c r="C447" t="s">
        <v>4480</v>
      </c>
      <c r="E447" s="64">
        <v>24.4</v>
      </c>
      <c r="F447" s="65">
        <v>0</v>
      </c>
      <c r="G447" s="65">
        <v>0.0016</v>
      </c>
    </row>
    <row r="448" spans="1:7">
      <c r="A448" t="s">
        <v>103</v>
      </c>
      <c r="B448" t="s">
        <v>368</v>
      </c>
      <c r="C448" t="s">
        <v>4481</v>
      </c>
      <c r="D448" s="64">
        <v>272</v>
      </c>
      <c r="E448" s="64">
        <v>296.5</v>
      </c>
      <c r="F448" s="65">
        <v>0.09</v>
      </c>
      <c r="G448" s="65">
        <v>0.0016</v>
      </c>
    </row>
    <row r="449" spans="1:7">
      <c r="A449" t="s">
        <v>165</v>
      </c>
      <c r="B449" t="s">
        <v>4091</v>
      </c>
      <c r="C449" t="s">
        <v>4482</v>
      </c>
      <c r="E449" s="64">
        <v>24.8</v>
      </c>
      <c r="F449" s="65">
        <v>0</v>
      </c>
      <c r="G449" s="65">
        <v>0.0017</v>
      </c>
    </row>
    <row r="450" spans="1:7">
      <c r="A450" t="s">
        <v>165</v>
      </c>
      <c r="B450" t="s">
        <v>4091</v>
      </c>
      <c r="C450" t="s">
        <v>4483</v>
      </c>
      <c r="E450" s="64">
        <v>25.1</v>
      </c>
      <c r="F450" s="65">
        <v>0</v>
      </c>
      <c r="G450" s="65">
        <v>0.0017</v>
      </c>
    </row>
    <row r="451" spans="1:7">
      <c r="A451" t="s">
        <v>184</v>
      </c>
      <c r="B451" t="s">
        <v>213</v>
      </c>
      <c r="C451" t="s">
        <v>4484</v>
      </c>
      <c r="D451" s="64">
        <v>2.1</v>
      </c>
      <c r="E451" s="64">
        <v>28</v>
      </c>
      <c r="F451" s="65">
        <v>12.0794</v>
      </c>
      <c r="G451" s="65">
        <v>0.0017</v>
      </c>
    </row>
    <row r="452" spans="1:7">
      <c r="A452" t="s">
        <v>398</v>
      </c>
      <c r="B452" t="s">
        <v>236</v>
      </c>
      <c r="C452" t="s">
        <v>4485</v>
      </c>
      <c r="E452" s="64">
        <v>26.6</v>
      </c>
      <c r="F452" s="65">
        <v>0</v>
      </c>
      <c r="G452" s="65">
        <v>0.0018</v>
      </c>
    </row>
    <row r="453" spans="1:7">
      <c r="A453" t="s">
        <v>124</v>
      </c>
      <c r="B453" t="s">
        <v>333</v>
      </c>
      <c r="C453" t="s">
        <v>4486</v>
      </c>
      <c r="D453" s="64">
        <v>1.5</v>
      </c>
      <c r="E453" s="64">
        <v>28.2</v>
      </c>
      <c r="F453" s="65">
        <v>18.2877</v>
      </c>
      <c r="G453" s="65">
        <v>0.0018</v>
      </c>
    </row>
    <row r="454" spans="1:7">
      <c r="A454" t="s">
        <v>165</v>
      </c>
      <c r="B454" t="s">
        <v>665</v>
      </c>
      <c r="C454" t="s">
        <v>4487</v>
      </c>
      <c r="E454" s="64">
        <v>27.5</v>
      </c>
      <c r="F454" s="65">
        <v>0</v>
      </c>
      <c r="G454" s="65">
        <v>0.0018</v>
      </c>
    </row>
    <row r="455" spans="1:7">
      <c r="A455" t="s">
        <v>124</v>
      </c>
      <c r="B455" t="s">
        <v>546</v>
      </c>
      <c r="C455" t="s">
        <v>4488</v>
      </c>
      <c r="D455" s="64">
        <v>9.2</v>
      </c>
      <c r="E455" s="64">
        <v>37.5</v>
      </c>
      <c r="F455" s="65">
        <v>3.0828</v>
      </c>
      <c r="G455" s="65">
        <v>0.0019</v>
      </c>
    </row>
    <row r="456" spans="1:7">
      <c r="A456" t="s">
        <v>165</v>
      </c>
      <c r="B456" t="s">
        <v>4091</v>
      </c>
      <c r="C456" t="s">
        <v>4489</v>
      </c>
      <c r="E456" s="64">
        <v>28.9</v>
      </c>
      <c r="F456" s="65">
        <v>0</v>
      </c>
      <c r="G456" s="65">
        <v>0.0019</v>
      </c>
    </row>
    <row r="457" spans="1:7">
      <c r="A457" t="s">
        <v>124</v>
      </c>
      <c r="B457" t="s">
        <v>333</v>
      </c>
      <c r="C457" t="s">
        <v>4490</v>
      </c>
      <c r="D457" s="64">
        <v>13</v>
      </c>
      <c r="E457" s="64">
        <v>42.8</v>
      </c>
      <c r="F457" s="65">
        <v>2.2784</v>
      </c>
      <c r="G457" s="65">
        <v>0.002</v>
      </c>
    </row>
    <row r="458" spans="1:7">
      <c r="A458" t="s">
        <v>103</v>
      </c>
      <c r="B458" t="s">
        <v>466</v>
      </c>
      <c r="C458" t="s">
        <v>4491</v>
      </c>
      <c r="E458" s="64">
        <v>29.8</v>
      </c>
      <c r="F458" s="65">
        <v>0</v>
      </c>
      <c r="G458" s="65">
        <v>0.002</v>
      </c>
    </row>
    <row r="459" spans="1:7">
      <c r="A459" t="s">
        <v>4194</v>
      </c>
      <c r="B459" t="s">
        <v>301</v>
      </c>
      <c r="C459" t="s">
        <v>4492</v>
      </c>
      <c r="E459" s="64">
        <v>30.4</v>
      </c>
      <c r="F459" s="65">
        <v>0</v>
      </c>
      <c r="G459" s="65">
        <v>0.002</v>
      </c>
    </row>
    <row r="460" spans="1:7">
      <c r="A460" t="s">
        <v>89</v>
      </c>
      <c r="B460" t="s">
        <v>337</v>
      </c>
      <c r="C460" t="s">
        <v>128</v>
      </c>
      <c r="D460" s="64">
        <v>13.4</v>
      </c>
      <c r="E460" s="64">
        <v>44</v>
      </c>
      <c r="F460" s="65">
        <v>2.2796</v>
      </c>
      <c r="G460" s="65">
        <v>0.002</v>
      </c>
    </row>
    <row r="461" spans="1:7">
      <c r="A461" t="s">
        <v>67</v>
      </c>
      <c r="B461" t="s">
        <v>557</v>
      </c>
      <c r="C461" t="s">
        <v>4493</v>
      </c>
      <c r="E461" s="64">
        <v>31</v>
      </c>
      <c r="F461" s="65">
        <v>0</v>
      </c>
      <c r="G461" s="65">
        <v>0.0021</v>
      </c>
    </row>
    <row r="462" spans="1:7">
      <c r="A462" t="s">
        <v>124</v>
      </c>
      <c r="B462" t="s">
        <v>546</v>
      </c>
      <c r="C462" t="s">
        <v>4494</v>
      </c>
      <c r="E462" s="64">
        <v>31.5</v>
      </c>
      <c r="F462" s="65">
        <v>0</v>
      </c>
      <c r="G462" s="65">
        <v>0.0021</v>
      </c>
    </row>
    <row r="463" spans="1:7">
      <c r="A463" t="s">
        <v>260</v>
      </c>
      <c r="B463" t="s">
        <v>717</v>
      </c>
      <c r="C463" t="s">
        <v>4495</v>
      </c>
      <c r="E463" s="64">
        <v>32.2</v>
      </c>
      <c r="F463" s="65">
        <v>0</v>
      </c>
      <c r="G463" s="65">
        <v>0.0021</v>
      </c>
    </row>
    <row r="464" spans="1:7">
      <c r="A464" t="s">
        <v>184</v>
      </c>
      <c r="B464" t="s">
        <v>528</v>
      </c>
      <c r="C464" t="s">
        <v>4496</v>
      </c>
      <c r="E464" s="64">
        <v>32.7</v>
      </c>
      <c r="F464" s="65">
        <v>0</v>
      </c>
      <c r="G464" s="65">
        <v>0.0022</v>
      </c>
    </row>
    <row r="465" spans="1:7">
      <c r="A465" t="s">
        <v>165</v>
      </c>
      <c r="B465" t="s">
        <v>4091</v>
      </c>
      <c r="C465" t="s">
        <v>4497</v>
      </c>
      <c r="E465" s="64">
        <v>32.8</v>
      </c>
      <c r="F465" s="65">
        <v>0</v>
      </c>
      <c r="G465" s="65">
        <v>0.0022</v>
      </c>
    </row>
    <row r="466" spans="1:7">
      <c r="A466" t="s">
        <v>165</v>
      </c>
      <c r="B466" t="s">
        <v>4091</v>
      </c>
      <c r="C466" t="s">
        <v>4498</v>
      </c>
      <c r="E466" s="64">
        <v>33.9</v>
      </c>
      <c r="F466" s="65">
        <v>0</v>
      </c>
      <c r="G466" s="65">
        <v>0.0023</v>
      </c>
    </row>
    <row r="467" spans="1:7">
      <c r="A467" t="s">
        <v>4111</v>
      </c>
      <c r="B467" t="s">
        <v>189</v>
      </c>
      <c r="C467" t="s">
        <v>4499</v>
      </c>
      <c r="D467" s="64">
        <v>65.5</v>
      </c>
      <c r="E467" s="64">
        <v>99.7</v>
      </c>
      <c r="F467" s="65">
        <v>0.5208</v>
      </c>
      <c r="G467" s="65">
        <v>0.0023</v>
      </c>
    </row>
    <row r="468" spans="1:7">
      <c r="A468" t="s">
        <v>4194</v>
      </c>
      <c r="B468" t="s">
        <v>301</v>
      </c>
      <c r="C468" t="s">
        <v>4500</v>
      </c>
      <c r="E468" s="64">
        <v>34.7</v>
      </c>
      <c r="F468" s="65">
        <v>0</v>
      </c>
      <c r="G468" s="65">
        <v>0.0023</v>
      </c>
    </row>
    <row r="469" spans="1:7">
      <c r="A469" t="s">
        <v>103</v>
      </c>
      <c r="B469" t="s">
        <v>387</v>
      </c>
      <c r="C469" t="s">
        <v>4501</v>
      </c>
      <c r="D469" s="64">
        <v>262.8</v>
      </c>
      <c r="E469" s="64">
        <v>297.7</v>
      </c>
      <c r="F469" s="65">
        <v>0.1328</v>
      </c>
      <c r="G469" s="65">
        <v>0.0023</v>
      </c>
    </row>
    <row r="470" spans="1:7">
      <c r="A470" t="s">
        <v>4194</v>
      </c>
      <c r="B470" t="s">
        <v>301</v>
      </c>
      <c r="C470" t="s">
        <v>4502</v>
      </c>
      <c r="D470" s="64">
        <v>7.6</v>
      </c>
      <c r="E470" s="64">
        <v>42.6</v>
      </c>
      <c r="F470" s="65">
        <v>4.6402</v>
      </c>
      <c r="G470" s="65">
        <v>0.0023</v>
      </c>
    </row>
    <row r="471" spans="1:7">
      <c r="A471" t="s">
        <v>184</v>
      </c>
      <c r="B471" t="s">
        <v>528</v>
      </c>
      <c r="C471" t="s">
        <v>4503</v>
      </c>
      <c r="E471" s="64">
        <v>35.4</v>
      </c>
      <c r="F471" s="65">
        <v>0</v>
      </c>
      <c r="G471" s="65">
        <v>0.0024</v>
      </c>
    </row>
    <row r="472" spans="1:7">
      <c r="A472" t="s">
        <v>107</v>
      </c>
      <c r="B472" t="s">
        <v>161</v>
      </c>
      <c r="C472" t="s">
        <v>4504</v>
      </c>
      <c r="D472" s="64">
        <v>15.2</v>
      </c>
      <c r="E472" s="64">
        <v>50.9</v>
      </c>
      <c r="F472" s="65">
        <v>2.3379</v>
      </c>
      <c r="G472" s="65">
        <v>0.0024</v>
      </c>
    </row>
    <row r="473" spans="1:7">
      <c r="A473" t="s">
        <v>4100</v>
      </c>
      <c r="B473" t="s">
        <v>127</v>
      </c>
      <c r="C473" t="s">
        <v>4505</v>
      </c>
      <c r="E473" s="64">
        <v>35.7</v>
      </c>
      <c r="F473" s="65">
        <v>0</v>
      </c>
      <c r="G473" s="65">
        <v>0.0024</v>
      </c>
    </row>
    <row r="474" spans="1:7">
      <c r="A474" t="s">
        <v>4111</v>
      </c>
      <c r="B474" t="s">
        <v>609</v>
      </c>
      <c r="C474" t="s">
        <v>4506</v>
      </c>
      <c r="D474" s="64">
        <v>4.8</v>
      </c>
      <c r="E474" s="64">
        <v>40.7</v>
      </c>
      <c r="F474" s="65">
        <v>7.4792</v>
      </c>
      <c r="G474" s="65">
        <v>0.0024</v>
      </c>
    </row>
    <row r="475" spans="1:7">
      <c r="A475" t="s">
        <v>156</v>
      </c>
      <c r="B475" t="s">
        <v>3929</v>
      </c>
      <c r="C475" t="s">
        <v>4507</v>
      </c>
      <c r="E475" s="64">
        <v>36.2</v>
      </c>
      <c r="F475" s="65">
        <v>0</v>
      </c>
      <c r="G475" s="65">
        <v>0.0024</v>
      </c>
    </row>
    <row r="476" spans="1:7">
      <c r="A476" t="s">
        <v>103</v>
      </c>
      <c r="B476" t="s">
        <v>705</v>
      </c>
      <c r="C476" t="s">
        <v>4508</v>
      </c>
      <c r="D476" s="64">
        <v>24.1</v>
      </c>
      <c r="E476" s="64">
        <v>60.6</v>
      </c>
      <c r="F476" s="65">
        <v>1.5106</v>
      </c>
      <c r="G476" s="65">
        <v>0.0024</v>
      </c>
    </row>
    <row r="477" spans="1:7">
      <c r="A477" t="s">
        <v>165</v>
      </c>
      <c r="B477" t="s">
        <v>4091</v>
      </c>
      <c r="C477" t="s">
        <v>4509</v>
      </c>
      <c r="E477" s="64">
        <v>36.6</v>
      </c>
      <c r="F477" s="65">
        <v>0</v>
      </c>
      <c r="G477" s="65">
        <v>0.0024</v>
      </c>
    </row>
    <row r="478" spans="1:7">
      <c r="A478" t="s">
        <v>156</v>
      </c>
      <c r="B478" t="s">
        <v>930</v>
      </c>
      <c r="C478" t="s">
        <v>4510</v>
      </c>
      <c r="D478" s="64">
        <v>56.8</v>
      </c>
      <c r="E478" s="64">
        <v>94</v>
      </c>
      <c r="F478" s="65">
        <v>0.6546</v>
      </c>
      <c r="G478" s="65">
        <v>0.0025</v>
      </c>
    </row>
    <row r="479" spans="1:7">
      <c r="A479" t="s">
        <v>107</v>
      </c>
      <c r="B479" t="s">
        <v>936</v>
      </c>
      <c r="C479" t="s">
        <v>4511</v>
      </c>
      <c r="E479" s="64">
        <v>38.1</v>
      </c>
      <c r="F479" s="65">
        <v>0</v>
      </c>
      <c r="G479" s="65">
        <v>0.0025</v>
      </c>
    </row>
    <row r="480" spans="1:7">
      <c r="A480" t="s">
        <v>107</v>
      </c>
      <c r="B480" t="s">
        <v>810</v>
      </c>
      <c r="C480" t="s">
        <v>4107</v>
      </c>
      <c r="D480" s="64">
        <v>63.4</v>
      </c>
      <c r="E480" s="64">
        <v>101.8</v>
      </c>
      <c r="F480" s="65">
        <v>0.6057</v>
      </c>
      <c r="G480" s="65">
        <v>0.0026</v>
      </c>
    </row>
    <row r="481" spans="1:7">
      <c r="A481" t="s">
        <v>124</v>
      </c>
      <c r="B481" t="s">
        <v>478</v>
      </c>
      <c r="C481" t="s">
        <v>4512</v>
      </c>
      <c r="D481" s="64">
        <v>79.7</v>
      </c>
      <c r="E481" s="64">
        <v>119</v>
      </c>
      <c r="F481" s="65">
        <v>0.4933</v>
      </c>
      <c r="G481" s="65">
        <v>0.0026</v>
      </c>
    </row>
    <row r="482" spans="1:7">
      <c r="A482" t="s">
        <v>67</v>
      </c>
      <c r="B482" t="s">
        <v>557</v>
      </c>
      <c r="C482" t="s">
        <v>4513</v>
      </c>
      <c r="D482" s="64">
        <v>6.6</v>
      </c>
      <c r="E482" s="64">
        <v>47.1</v>
      </c>
      <c r="F482" s="65">
        <v>6.1674</v>
      </c>
      <c r="G482" s="65">
        <v>0.0027</v>
      </c>
    </row>
    <row r="483" spans="1:7">
      <c r="A483" t="s">
        <v>165</v>
      </c>
      <c r="B483" t="s">
        <v>800</v>
      </c>
      <c r="C483" t="s">
        <v>4514</v>
      </c>
      <c r="D483" s="64">
        <v>5.9</v>
      </c>
      <c r="E483" s="64">
        <v>46.9</v>
      </c>
      <c r="F483" s="65">
        <v>7.0137</v>
      </c>
      <c r="G483" s="65">
        <v>0.0027</v>
      </c>
    </row>
    <row r="484" spans="1:7">
      <c r="A484" t="s">
        <v>89</v>
      </c>
      <c r="B484" t="s">
        <v>337</v>
      </c>
      <c r="C484" t="s">
        <v>4515</v>
      </c>
      <c r="E484" s="64">
        <v>41.6</v>
      </c>
      <c r="F484" s="65">
        <v>0</v>
      </c>
      <c r="G484" s="65">
        <v>0.0028</v>
      </c>
    </row>
    <row r="485" spans="1:7">
      <c r="A485" t="s">
        <v>117</v>
      </c>
      <c r="B485" t="s">
        <v>290</v>
      </c>
      <c r="C485" t="s">
        <v>4516</v>
      </c>
      <c r="D485" s="64">
        <v>40</v>
      </c>
      <c r="E485" s="64">
        <v>82.1</v>
      </c>
      <c r="F485" s="65">
        <v>1.0556</v>
      </c>
      <c r="G485" s="65">
        <v>0.0028</v>
      </c>
    </row>
    <row r="486" spans="1:7">
      <c r="A486" t="s">
        <v>117</v>
      </c>
      <c r="B486" t="s">
        <v>429</v>
      </c>
      <c r="C486" t="s">
        <v>4517</v>
      </c>
      <c r="D486" s="64">
        <v>42.3</v>
      </c>
      <c r="E486" s="64">
        <v>84.8</v>
      </c>
      <c r="F486" s="65">
        <v>1.0066</v>
      </c>
      <c r="G486" s="65">
        <v>0.0028</v>
      </c>
    </row>
    <row r="487" spans="1:7">
      <c r="A487" t="s">
        <v>67</v>
      </c>
      <c r="B487" t="s">
        <v>66</v>
      </c>
      <c r="C487" t="s">
        <v>4518</v>
      </c>
      <c r="D487" s="64">
        <v>5.1</v>
      </c>
      <c r="E487" s="64">
        <v>48.1</v>
      </c>
      <c r="F487" s="65">
        <v>8.4392</v>
      </c>
      <c r="G487" s="65">
        <v>0.0029</v>
      </c>
    </row>
    <row r="488" spans="1:7">
      <c r="A488" t="s">
        <v>165</v>
      </c>
      <c r="B488" t="s">
        <v>4091</v>
      </c>
      <c r="C488" t="s">
        <v>4519</v>
      </c>
      <c r="E488" s="64">
        <v>43.5</v>
      </c>
      <c r="F488" s="65">
        <v>0</v>
      </c>
      <c r="G488" s="65">
        <v>0.0029</v>
      </c>
    </row>
    <row r="489" spans="1:7">
      <c r="A489" t="s">
        <v>165</v>
      </c>
      <c r="B489" t="s">
        <v>900</v>
      </c>
      <c r="C489" t="s">
        <v>4520</v>
      </c>
      <c r="D489" s="64">
        <v>48.8</v>
      </c>
      <c r="E489" s="64">
        <v>92.4</v>
      </c>
      <c r="F489" s="65">
        <v>0.8934</v>
      </c>
      <c r="G489" s="65">
        <v>0.0029</v>
      </c>
    </row>
    <row r="490" spans="1:7">
      <c r="A490" t="s">
        <v>117</v>
      </c>
      <c r="B490" t="s">
        <v>290</v>
      </c>
      <c r="C490" t="s">
        <v>4518</v>
      </c>
      <c r="D490" s="64">
        <v>58.5</v>
      </c>
      <c r="E490" s="64">
        <v>103.2</v>
      </c>
      <c r="F490" s="65">
        <v>0.7635</v>
      </c>
      <c r="G490" s="65">
        <v>0.003</v>
      </c>
    </row>
    <row r="491" spans="1:7">
      <c r="A491" t="s">
        <v>165</v>
      </c>
      <c r="B491" t="s">
        <v>4091</v>
      </c>
      <c r="C491" t="s">
        <v>4521</v>
      </c>
      <c r="E491" s="64">
        <v>45.5</v>
      </c>
      <c r="F491" s="65">
        <v>0</v>
      </c>
      <c r="G491" s="65">
        <v>0.003</v>
      </c>
    </row>
    <row r="492" spans="1:7">
      <c r="A492" t="s">
        <v>4135</v>
      </c>
      <c r="B492" t="s">
        <v>4136</v>
      </c>
      <c r="C492" t="s">
        <v>4522</v>
      </c>
      <c r="E492" s="64">
        <v>46.5</v>
      </c>
      <c r="F492" s="65">
        <v>0</v>
      </c>
      <c r="G492" s="65">
        <v>0.0031</v>
      </c>
    </row>
    <row r="493" spans="1:7">
      <c r="A493" t="s">
        <v>4194</v>
      </c>
      <c r="B493" t="s">
        <v>301</v>
      </c>
      <c r="C493" t="s">
        <v>4523</v>
      </c>
      <c r="E493" s="64">
        <v>47.8</v>
      </c>
      <c r="F493" s="65">
        <v>0</v>
      </c>
      <c r="G493" s="65">
        <v>0.0032</v>
      </c>
    </row>
    <row r="494" spans="1:7">
      <c r="A494" t="s">
        <v>4155</v>
      </c>
      <c r="B494" t="s">
        <v>888</v>
      </c>
      <c r="C494" t="s">
        <v>4524</v>
      </c>
      <c r="D494" s="64">
        <v>61.2</v>
      </c>
      <c r="E494" s="64">
        <v>109.6</v>
      </c>
      <c r="F494" s="65">
        <v>0.7909</v>
      </c>
      <c r="G494" s="65">
        <v>0.0032</v>
      </c>
    </row>
    <row r="495" spans="1:7">
      <c r="A495" t="s">
        <v>156</v>
      </c>
      <c r="B495" t="s">
        <v>3929</v>
      </c>
      <c r="C495" t="s">
        <v>4525</v>
      </c>
      <c r="E495" s="64">
        <v>49.5</v>
      </c>
      <c r="F495" s="65">
        <v>0</v>
      </c>
      <c r="G495" s="65">
        <v>0.0033</v>
      </c>
    </row>
    <row r="496" spans="1:7">
      <c r="A496" t="s">
        <v>67</v>
      </c>
      <c r="B496" t="s">
        <v>877</v>
      </c>
      <c r="C496" t="s">
        <v>4526</v>
      </c>
      <c r="D496" s="64">
        <v>46.6</v>
      </c>
      <c r="E496" s="64">
        <v>98.7</v>
      </c>
      <c r="F496" s="65">
        <v>1.1158</v>
      </c>
      <c r="G496" s="65">
        <v>0.0035</v>
      </c>
    </row>
    <row r="497" spans="1:7">
      <c r="A497" t="s">
        <v>89</v>
      </c>
      <c r="B497" t="s">
        <v>685</v>
      </c>
      <c r="C497" t="s">
        <v>4527</v>
      </c>
      <c r="E497" s="64">
        <v>53.4</v>
      </c>
      <c r="F497" s="65">
        <v>0</v>
      </c>
      <c r="G497" s="65">
        <v>0.0036</v>
      </c>
    </row>
    <row r="498" spans="1:7">
      <c r="A498" t="s">
        <v>165</v>
      </c>
      <c r="B498" t="s">
        <v>800</v>
      </c>
      <c r="C498" t="s">
        <v>4528</v>
      </c>
      <c r="E498" s="64">
        <v>54.8</v>
      </c>
      <c r="F498" s="65">
        <v>0</v>
      </c>
      <c r="G498" s="65">
        <v>0.0037</v>
      </c>
    </row>
    <row r="499" spans="1:7">
      <c r="A499" t="s">
        <v>107</v>
      </c>
      <c r="B499" t="s">
        <v>422</v>
      </c>
      <c r="C499" t="s">
        <v>4529</v>
      </c>
      <c r="E499" s="64">
        <v>56.3</v>
      </c>
      <c r="F499" s="65">
        <v>0</v>
      </c>
      <c r="G499" s="65">
        <v>0.0038</v>
      </c>
    </row>
    <row r="500" spans="1:7">
      <c r="A500" t="s">
        <v>4194</v>
      </c>
      <c r="B500" t="s">
        <v>301</v>
      </c>
      <c r="C500" t="s">
        <v>4530</v>
      </c>
      <c r="E500" s="64">
        <v>56.9</v>
      </c>
      <c r="F500" s="65">
        <v>0</v>
      </c>
      <c r="G500" s="65">
        <v>0.0038</v>
      </c>
    </row>
    <row r="501" spans="1:7">
      <c r="A501" t="s">
        <v>107</v>
      </c>
      <c r="B501" t="s">
        <v>422</v>
      </c>
      <c r="C501" t="s">
        <v>4531</v>
      </c>
      <c r="E501" s="64">
        <v>57.8</v>
      </c>
      <c r="F501" s="65">
        <v>0</v>
      </c>
      <c r="G501" s="65">
        <v>0.0039</v>
      </c>
    </row>
    <row r="502" spans="1:7">
      <c r="A502" t="s">
        <v>124</v>
      </c>
      <c r="B502" t="s">
        <v>293</v>
      </c>
      <c r="C502" t="s">
        <v>4532</v>
      </c>
      <c r="D502" s="64">
        <v>26.6</v>
      </c>
      <c r="E502" s="64">
        <v>85.9</v>
      </c>
      <c r="F502" s="65">
        <v>2.2365</v>
      </c>
      <c r="G502" s="65">
        <v>0.004</v>
      </c>
    </row>
    <row r="503" spans="1:7">
      <c r="A503" t="s">
        <v>165</v>
      </c>
      <c r="B503" t="s">
        <v>228</v>
      </c>
      <c r="C503" t="s">
        <v>4533</v>
      </c>
      <c r="E503" s="64">
        <v>60.6</v>
      </c>
      <c r="F503" s="65">
        <v>0</v>
      </c>
      <c r="G503" s="65">
        <v>0.004</v>
      </c>
    </row>
    <row r="504" spans="1:7">
      <c r="A504" t="s">
        <v>165</v>
      </c>
      <c r="B504" t="s">
        <v>4091</v>
      </c>
      <c r="C504" t="s">
        <v>4534</v>
      </c>
      <c r="E504" s="64">
        <v>62.6</v>
      </c>
      <c r="F504" s="65">
        <v>0</v>
      </c>
      <c r="G504" s="65">
        <v>0.0042</v>
      </c>
    </row>
    <row r="505" spans="1:7">
      <c r="A505" t="s">
        <v>4135</v>
      </c>
      <c r="B505" t="s">
        <v>4136</v>
      </c>
      <c r="C505" t="s">
        <v>4535</v>
      </c>
      <c r="E505" s="64">
        <v>66.3</v>
      </c>
      <c r="F505" s="65">
        <v>0</v>
      </c>
      <c r="G505" s="65">
        <v>0.0044</v>
      </c>
    </row>
    <row r="506" spans="1:7">
      <c r="A506" t="s">
        <v>398</v>
      </c>
      <c r="B506" t="s">
        <v>330</v>
      </c>
      <c r="C506" t="s">
        <v>4536</v>
      </c>
      <c r="E506" s="64">
        <v>68.4</v>
      </c>
      <c r="F506" s="65">
        <v>0</v>
      </c>
      <c r="G506" s="65">
        <v>0.0046</v>
      </c>
    </row>
    <row r="507" spans="1:7">
      <c r="A507" t="s">
        <v>103</v>
      </c>
      <c r="B507" t="s">
        <v>323</v>
      </c>
      <c r="C507" t="s">
        <v>4537</v>
      </c>
      <c r="D507" s="64">
        <v>100.4</v>
      </c>
      <c r="E507" s="64">
        <v>169.6</v>
      </c>
      <c r="F507" s="65">
        <v>0.6887</v>
      </c>
      <c r="G507" s="65">
        <v>0.0046</v>
      </c>
    </row>
    <row r="508" spans="1:7">
      <c r="A508" t="s">
        <v>103</v>
      </c>
      <c r="B508" t="s">
        <v>516</v>
      </c>
      <c r="C508" t="s">
        <v>4538</v>
      </c>
      <c r="D508" s="64">
        <v>24</v>
      </c>
      <c r="E508" s="64">
        <v>94.2</v>
      </c>
      <c r="F508" s="65">
        <v>2.9254</v>
      </c>
      <c r="G508" s="65">
        <v>0.0047</v>
      </c>
    </row>
    <row r="509" spans="1:7">
      <c r="A509" t="s">
        <v>184</v>
      </c>
      <c r="B509" t="s">
        <v>528</v>
      </c>
      <c r="C509" t="s">
        <v>4539</v>
      </c>
      <c r="E509" s="64">
        <v>70.2</v>
      </c>
      <c r="F509" s="65">
        <v>0</v>
      </c>
      <c r="G509" s="65">
        <v>0.0047</v>
      </c>
    </row>
    <row r="510" spans="1:7">
      <c r="A510" t="s">
        <v>165</v>
      </c>
      <c r="B510" t="s">
        <v>4091</v>
      </c>
      <c r="C510" t="s">
        <v>4540</v>
      </c>
      <c r="E510" s="64">
        <v>76.5</v>
      </c>
      <c r="F510" s="65">
        <v>0</v>
      </c>
      <c r="G510" s="65">
        <v>0.0051</v>
      </c>
    </row>
    <row r="511" spans="1:7">
      <c r="A511" t="s">
        <v>117</v>
      </c>
      <c r="B511" t="s">
        <v>181</v>
      </c>
      <c r="C511" t="s">
        <v>4541</v>
      </c>
      <c r="E511" s="64">
        <v>85.7</v>
      </c>
      <c r="F511" s="65">
        <v>0</v>
      </c>
      <c r="G511" s="65">
        <v>0.0057</v>
      </c>
    </row>
    <row r="512" spans="1:7">
      <c r="A512" t="s">
        <v>165</v>
      </c>
      <c r="B512" t="s">
        <v>228</v>
      </c>
      <c r="C512" t="s">
        <v>4542</v>
      </c>
      <c r="E512" s="64">
        <v>86.1</v>
      </c>
      <c r="F512" s="65">
        <v>0</v>
      </c>
      <c r="G512" s="65">
        <v>0.0057</v>
      </c>
    </row>
    <row r="513" spans="1:7">
      <c r="A513" t="s">
        <v>184</v>
      </c>
      <c r="B513" t="s">
        <v>528</v>
      </c>
      <c r="C513" t="s">
        <v>4543</v>
      </c>
      <c r="E513" s="64">
        <v>86.2</v>
      </c>
      <c r="F513" s="65">
        <v>0</v>
      </c>
      <c r="G513" s="65">
        <v>0.0058</v>
      </c>
    </row>
    <row r="514" spans="1:7">
      <c r="A514" t="s">
        <v>4100</v>
      </c>
      <c r="B514" t="s">
        <v>482</v>
      </c>
      <c r="C514" t="s">
        <v>4544</v>
      </c>
      <c r="E514" s="64">
        <v>91.9</v>
      </c>
      <c r="F514" s="65">
        <v>0</v>
      </c>
      <c r="G514" s="65">
        <v>0.0061</v>
      </c>
    </row>
    <row r="515" spans="1:7">
      <c r="A515" t="s">
        <v>117</v>
      </c>
      <c r="B515" t="s">
        <v>283</v>
      </c>
      <c r="C515" t="s">
        <v>4545</v>
      </c>
      <c r="D515" s="64">
        <v>172.9</v>
      </c>
      <c r="E515" s="64">
        <v>268.4</v>
      </c>
      <c r="F515" s="65">
        <v>0.5523</v>
      </c>
      <c r="G515" s="65">
        <v>0.0064</v>
      </c>
    </row>
    <row r="516" spans="1:7">
      <c r="A516" t="s">
        <v>165</v>
      </c>
      <c r="B516" t="s">
        <v>4091</v>
      </c>
      <c r="C516" t="s">
        <v>4546</v>
      </c>
      <c r="E516" s="64">
        <v>105.5</v>
      </c>
      <c r="F516" s="65">
        <v>0</v>
      </c>
      <c r="G516" s="65">
        <v>0.007</v>
      </c>
    </row>
    <row r="517" spans="1:7">
      <c r="A517" t="s">
        <v>103</v>
      </c>
      <c r="B517" t="s">
        <v>840</v>
      </c>
      <c r="C517" t="s">
        <v>4547</v>
      </c>
      <c r="D517" s="64">
        <v>49</v>
      </c>
      <c r="E517" s="64">
        <v>156.1</v>
      </c>
      <c r="F517" s="65">
        <v>2.1866</v>
      </c>
      <c r="G517" s="65">
        <v>0.0071</v>
      </c>
    </row>
    <row r="518" spans="1:7">
      <c r="A518" t="s">
        <v>165</v>
      </c>
      <c r="B518" t="s">
        <v>4091</v>
      </c>
      <c r="C518" t="s">
        <v>4548</v>
      </c>
      <c r="E518" s="64">
        <v>112.1</v>
      </c>
      <c r="F518" s="65">
        <v>0</v>
      </c>
      <c r="G518" s="65">
        <v>0.0075</v>
      </c>
    </row>
    <row r="519" spans="1:7">
      <c r="A519" t="s">
        <v>103</v>
      </c>
      <c r="B519" t="s">
        <v>4399</v>
      </c>
      <c r="C519" t="s">
        <v>4549</v>
      </c>
      <c r="E519" s="64">
        <v>119.2</v>
      </c>
      <c r="F519" s="65">
        <v>0</v>
      </c>
      <c r="G519" s="65">
        <v>0.008</v>
      </c>
    </row>
    <row r="520" spans="1:7">
      <c r="A520" t="s">
        <v>165</v>
      </c>
      <c r="B520" t="s">
        <v>4091</v>
      </c>
      <c r="C520" t="s">
        <v>4550</v>
      </c>
      <c r="E520" s="64">
        <v>134.6</v>
      </c>
      <c r="F520" s="65">
        <v>0</v>
      </c>
      <c r="G520" s="65">
        <v>0.009</v>
      </c>
    </row>
    <row r="521" spans="1:7">
      <c r="A521" t="s">
        <v>4111</v>
      </c>
      <c r="B521" t="s">
        <v>189</v>
      </c>
      <c r="C521" t="s">
        <v>4551</v>
      </c>
      <c r="D521" s="64">
        <v>218.9</v>
      </c>
      <c r="E521" s="64">
        <v>353.9</v>
      </c>
      <c r="F521" s="65">
        <v>0.6165</v>
      </c>
      <c r="G521" s="65">
        <v>0.009</v>
      </c>
    </row>
    <row r="522" spans="1:7">
      <c r="A522" t="s">
        <v>4145</v>
      </c>
      <c r="B522" t="s">
        <v>193</v>
      </c>
      <c r="C522" t="s">
        <v>4552</v>
      </c>
      <c r="D522" s="64">
        <v>172.4</v>
      </c>
      <c r="E522" s="64">
        <v>307.5</v>
      </c>
      <c r="F522" s="65">
        <v>0.784</v>
      </c>
      <c r="G522" s="65">
        <v>0.009</v>
      </c>
    </row>
    <row r="523" spans="1:7">
      <c r="A523" t="s">
        <v>103</v>
      </c>
      <c r="B523" t="s">
        <v>516</v>
      </c>
      <c r="C523" t="s">
        <v>4553</v>
      </c>
      <c r="D523" s="64">
        <v>149</v>
      </c>
      <c r="E523" s="64">
        <v>285.7</v>
      </c>
      <c r="F523" s="65">
        <v>0.917</v>
      </c>
      <c r="G523" s="65">
        <v>0.0091</v>
      </c>
    </row>
    <row r="524" spans="1:7">
      <c r="A524" t="s">
        <v>165</v>
      </c>
      <c r="B524" t="s">
        <v>4091</v>
      </c>
      <c r="C524" t="s">
        <v>4554</v>
      </c>
      <c r="E524" s="64">
        <v>137</v>
      </c>
      <c r="F524" s="65">
        <v>0</v>
      </c>
      <c r="G524" s="65">
        <v>0.0091</v>
      </c>
    </row>
    <row r="525" spans="1:7">
      <c r="A525" t="s">
        <v>124</v>
      </c>
      <c r="B525" t="s">
        <v>546</v>
      </c>
      <c r="C525" t="s">
        <v>4555</v>
      </c>
      <c r="E525" s="64">
        <v>143.8</v>
      </c>
      <c r="F525" s="65">
        <v>0</v>
      </c>
      <c r="G525" s="65">
        <v>0.0096</v>
      </c>
    </row>
    <row r="526" spans="1:7">
      <c r="A526" t="s">
        <v>103</v>
      </c>
      <c r="B526" t="s">
        <v>498</v>
      </c>
      <c r="C526" t="s">
        <v>4547</v>
      </c>
      <c r="D526" s="64">
        <v>109.9</v>
      </c>
      <c r="E526" s="64">
        <v>260.5</v>
      </c>
      <c r="F526" s="65">
        <v>1.371</v>
      </c>
      <c r="G526" s="65">
        <v>0.0101</v>
      </c>
    </row>
    <row r="527" spans="1:7">
      <c r="A527" t="s">
        <v>156</v>
      </c>
      <c r="B527" t="s">
        <v>762</v>
      </c>
      <c r="C527" t="s">
        <v>4556</v>
      </c>
      <c r="D527" s="64">
        <v>21.8</v>
      </c>
      <c r="E527" s="64">
        <v>181.2</v>
      </c>
      <c r="F527" s="65">
        <v>7.2976</v>
      </c>
      <c r="G527" s="65">
        <v>0.0106</v>
      </c>
    </row>
    <row r="528" spans="1:7">
      <c r="A528" t="s">
        <v>4100</v>
      </c>
      <c r="B528" t="s">
        <v>746</v>
      </c>
      <c r="C528" t="s">
        <v>4557</v>
      </c>
      <c r="D528" s="64">
        <v>65</v>
      </c>
      <c r="E528" s="64">
        <v>226.8</v>
      </c>
      <c r="F528" s="65">
        <v>2.4897</v>
      </c>
      <c r="G528" s="65">
        <v>0.0108</v>
      </c>
    </row>
    <row r="529" spans="1:7">
      <c r="A529" t="s">
        <v>107</v>
      </c>
      <c r="B529" t="s">
        <v>422</v>
      </c>
      <c r="C529" t="s">
        <v>4558</v>
      </c>
      <c r="E529" s="64">
        <v>175.9</v>
      </c>
      <c r="F529" s="65">
        <v>0</v>
      </c>
      <c r="G529" s="65">
        <v>0.0117</v>
      </c>
    </row>
    <row r="530" spans="1:7">
      <c r="A530" t="s">
        <v>4111</v>
      </c>
      <c r="B530" t="s">
        <v>609</v>
      </c>
      <c r="C530" t="s">
        <v>4559</v>
      </c>
      <c r="D530" s="64">
        <v>54.1</v>
      </c>
      <c r="E530" s="64">
        <v>231.6</v>
      </c>
      <c r="F530" s="65">
        <v>3.2839</v>
      </c>
      <c r="G530" s="65">
        <v>0.0119</v>
      </c>
    </row>
    <row r="531" spans="1:7">
      <c r="A531" t="s">
        <v>165</v>
      </c>
      <c r="B531" t="s">
        <v>4091</v>
      </c>
      <c r="C531" t="s">
        <v>4560</v>
      </c>
      <c r="E531" s="64">
        <v>199.9</v>
      </c>
      <c r="F531" s="65">
        <v>0</v>
      </c>
      <c r="G531" s="65">
        <v>0.0133</v>
      </c>
    </row>
    <row r="532" spans="1:7">
      <c r="A532" t="s">
        <v>103</v>
      </c>
      <c r="B532" t="s">
        <v>4399</v>
      </c>
      <c r="C532" t="s">
        <v>4561</v>
      </c>
      <c r="E532" s="64">
        <v>216.7</v>
      </c>
      <c r="F532" s="65">
        <v>0</v>
      </c>
      <c r="G532" s="65">
        <v>0.0145</v>
      </c>
    </row>
    <row r="533" spans="1:7">
      <c r="A533" t="s">
        <v>156</v>
      </c>
      <c r="B533" t="s">
        <v>4062</v>
      </c>
      <c r="C533" t="s">
        <v>4562</v>
      </c>
      <c r="D533" s="64">
        <v>614.6</v>
      </c>
      <c r="E533" s="64">
        <v>887.4</v>
      </c>
      <c r="F533" s="65">
        <v>0.4438</v>
      </c>
      <c r="G533" s="65">
        <v>0.0182</v>
      </c>
    </row>
    <row r="534" spans="1:7">
      <c r="A534" t="s">
        <v>103</v>
      </c>
      <c r="B534" t="s">
        <v>323</v>
      </c>
      <c r="C534" t="s">
        <v>4563</v>
      </c>
      <c r="D534" s="64">
        <v>272.5</v>
      </c>
      <c r="E534" s="64">
        <v>593.7</v>
      </c>
      <c r="F534" s="65">
        <v>1.1788</v>
      </c>
      <c r="G534" s="65">
        <v>0.0214</v>
      </c>
    </row>
    <row r="535" spans="1:7">
      <c r="A535" t="s">
        <v>165</v>
      </c>
      <c r="B535" t="s">
        <v>4091</v>
      </c>
      <c r="C535" t="s">
        <v>4564</v>
      </c>
      <c r="E535" s="64">
        <v>326.7</v>
      </c>
      <c r="F535" s="65">
        <v>0</v>
      </c>
      <c r="G535" s="65">
        <v>0.0218</v>
      </c>
    </row>
    <row r="536" spans="1:7">
      <c r="D536" s="64">
        <v>14981.6</v>
      </c>
      <c r="E536" s="64">
        <v>15463.4</v>
      </c>
      <c r="F536" s="65">
        <v>0.0322</v>
      </c>
      <c r="G536" s="65">
        <v>0.0322</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432"/>
  <sheetViews>
    <sheetView topLeftCell="A73" workbookViewId="0">
      <selection activeCell="I8" sqref="I8"/>
    </sheetView>
  </sheetViews>
  <sheetFormatPr defaultColWidth="8.72727272727273" defaultRowHeight="12.5" outlineLevelCol="4"/>
  <cols>
    <col min="1" max="1" width="52.0909090909091" customWidth="1"/>
  </cols>
  <sheetData>
    <row r="1" ht="13" customHeight="1" spans="1:5">
      <c r="A1" s="2" t="s">
        <v>3867</v>
      </c>
      <c r="B1" s="2" t="s">
        <v>4565</v>
      </c>
      <c r="C1" s="2" t="s">
        <v>4566</v>
      </c>
      <c r="D1" s="2" t="s">
        <v>4567</v>
      </c>
      <c r="E1" s="1"/>
    </row>
    <row r="2" ht="13" customHeight="1" spans="1:5">
      <c r="A2" s="1" t="s">
        <v>580</v>
      </c>
      <c r="B2" s="1">
        <v>30.266667</v>
      </c>
      <c r="C2" s="1">
        <v>0</v>
      </c>
      <c r="D2" s="1">
        <v>30.266667</v>
      </c>
      <c r="E2" s="1"/>
    </row>
    <row r="3" ht="13" customHeight="1" spans="1:5">
      <c r="A3" s="1" t="s">
        <v>518</v>
      </c>
      <c r="B3" s="1">
        <v>0.116667</v>
      </c>
      <c r="C3" s="1">
        <v>0</v>
      </c>
      <c r="D3" s="1">
        <v>0.116667</v>
      </c>
      <c r="E3" s="1"/>
    </row>
    <row r="4" ht="13" customHeight="1" spans="1:5">
      <c r="A4" s="1" t="s">
        <v>686</v>
      </c>
      <c r="B4" s="1">
        <v>24.45</v>
      </c>
      <c r="C4" s="1">
        <v>0</v>
      </c>
      <c r="D4" s="1">
        <v>24.45</v>
      </c>
      <c r="E4" s="1"/>
    </row>
    <row r="5" ht="13" customHeight="1" spans="1:5">
      <c r="A5" s="1" t="s">
        <v>598</v>
      </c>
      <c r="B5" s="1">
        <v>39</v>
      </c>
      <c r="C5" s="1">
        <v>0</v>
      </c>
      <c r="D5" s="1">
        <v>39</v>
      </c>
      <c r="E5" s="1"/>
    </row>
    <row r="6" ht="13" customHeight="1" spans="1:5">
      <c r="A6" s="1" t="s">
        <v>584</v>
      </c>
      <c r="B6" s="1">
        <v>107.883333</v>
      </c>
      <c r="C6" s="1">
        <v>0</v>
      </c>
      <c r="D6" s="1">
        <v>107.883333</v>
      </c>
      <c r="E6" s="1"/>
    </row>
    <row r="7" ht="13" customHeight="1" spans="1:5">
      <c r="A7" s="1" t="s">
        <v>4067</v>
      </c>
      <c r="B7" s="1">
        <v>63</v>
      </c>
      <c r="C7" s="1">
        <v>0</v>
      </c>
      <c r="D7" s="1">
        <v>63</v>
      </c>
      <c r="E7" s="1"/>
    </row>
    <row r="8" ht="13" customHeight="1" spans="1:5">
      <c r="A8" s="1" t="s">
        <v>538</v>
      </c>
      <c r="B8" s="1">
        <v>57</v>
      </c>
      <c r="C8" s="1">
        <v>3.557329463</v>
      </c>
      <c r="D8" s="1">
        <v>53.44267054</v>
      </c>
      <c r="E8" s="1"/>
    </row>
    <row r="9" ht="13" customHeight="1" spans="1:5">
      <c r="A9" s="1" t="s">
        <v>164</v>
      </c>
      <c r="B9" s="1">
        <v>27.5</v>
      </c>
      <c r="C9" s="1">
        <v>6.711309524</v>
      </c>
      <c r="D9" s="1">
        <v>20.78869048</v>
      </c>
      <c r="E9" s="1"/>
    </row>
    <row r="10" ht="13" customHeight="1" spans="1:5">
      <c r="A10" s="1" t="s">
        <v>752</v>
      </c>
      <c r="B10" s="1">
        <v>32.5</v>
      </c>
      <c r="C10" s="1">
        <v>7.096774194</v>
      </c>
      <c r="D10" s="1">
        <v>25.40322581</v>
      </c>
      <c r="E10" s="1"/>
    </row>
    <row r="11" ht="13" customHeight="1" spans="1:5">
      <c r="A11" s="1" t="s">
        <v>161</v>
      </c>
      <c r="B11" s="1">
        <v>19.95</v>
      </c>
      <c r="C11" s="1">
        <v>10.26473029</v>
      </c>
      <c r="D11" s="1">
        <v>9.68526971</v>
      </c>
      <c r="E11" s="1"/>
    </row>
    <row r="12" ht="13" customHeight="1" spans="1:5">
      <c r="A12" s="1" t="s">
        <v>800</v>
      </c>
      <c r="B12" s="1">
        <v>15.433333</v>
      </c>
      <c r="C12" s="1">
        <v>13.02706065</v>
      </c>
      <c r="D12" s="1">
        <v>2.406272349</v>
      </c>
      <c r="E12" s="1"/>
    </row>
    <row r="13" ht="13" customHeight="1" spans="1:5">
      <c r="A13" s="1" t="s">
        <v>576</v>
      </c>
      <c r="B13" s="1">
        <v>17.5</v>
      </c>
      <c r="C13" s="1">
        <v>15.72580645</v>
      </c>
      <c r="D13" s="1">
        <v>1.774193548</v>
      </c>
      <c r="E13" s="1"/>
    </row>
    <row r="14" ht="13" customHeight="1" spans="1:5">
      <c r="A14" s="1" t="s">
        <v>699</v>
      </c>
      <c r="B14" s="1">
        <v>24.25</v>
      </c>
      <c r="C14" s="1">
        <v>16.08501684</v>
      </c>
      <c r="D14" s="1">
        <v>8.164983165</v>
      </c>
      <c r="E14" s="1"/>
    </row>
    <row r="15" ht="13" customHeight="1" spans="1:5">
      <c r="A15" s="1" t="s">
        <v>927</v>
      </c>
      <c r="B15" s="1">
        <v>32.5</v>
      </c>
      <c r="C15" s="1">
        <v>16.16792929</v>
      </c>
      <c r="D15" s="1">
        <v>16.33207071</v>
      </c>
      <c r="E15" s="1"/>
    </row>
    <row r="16" ht="13" customHeight="1" spans="1:5">
      <c r="A16" s="1" t="s">
        <v>856</v>
      </c>
      <c r="B16" s="1">
        <v>31.033333</v>
      </c>
      <c r="C16" s="1">
        <v>16.33765415</v>
      </c>
      <c r="D16" s="1">
        <v>14.69567885</v>
      </c>
      <c r="E16" s="1"/>
    </row>
    <row r="17" ht="13" customHeight="1" spans="1:5">
      <c r="A17" s="1" t="s">
        <v>364</v>
      </c>
      <c r="B17" s="1">
        <v>70.5</v>
      </c>
      <c r="C17" s="1">
        <v>17.43903869</v>
      </c>
      <c r="D17" s="1">
        <v>53.06096131</v>
      </c>
      <c r="E17" s="1"/>
    </row>
    <row r="18" ht="13" customHeight="1" spans="1:5">
      <c r="A18" s="1" t="s">
        <v>145</v>
      </c>
      <c r="B18" s="1">
        <v>55.216667</v>
      </c>
      <c r="C18" s="1">
        <v>17.91033892</v>
      </c>
      <c r="D18" s="1">
        <v>37.30632808</v>
      </c>
      <c r="E18" s="1"/>
    </row>
    <row r="19" ht="13" customHeight="1" spans="1:5">
      <c r="A19" s="1" t="s">
        <v>796</v>
      </c>
      <c r="B19" s="1">
        <v>24</v>
      </c>
      <c r="C19" s="1">
        <v>18.36734694</v>
      </c>
      <c r="D19" s="1">
        <v>5.632653061</v>
      </c>
      <c r="E19" s="1"/>
    </row>
    <row r="20" ht="13" customHeight="1" spans="1:5">
      <c r="A20" s="1" t="s">
        <v>714</v>
      </c>
      <c r="B20" s="1">
        <v>40.866667</v>
      </c>
      <c r="C20" s="1">
        <v>21.08720017</v>
      </c>
      <c r="D20" s="1">
        <v>19.77946683</v>
      </c>
      <c r="E20" s="1"/>
    </row>
    <row r="21" ht="13" customHeight="1" spans="1:5">
      <c r="A21" s="1" t="s">
        <v>422</v>
      </c>
      <c r="B21" s="1">
        <v>31.9</v>
      </c>
      <c r="C21" s="1">
        <v>21.51205128</v>
      </c>
      <c r="D21" s="1">
        <v>10.38794872</v>
      </c>
      <c r="E21" s="1"/>
    </row>
    <row r="22" ht="13" customHeight="1" spans="1:5">
      <c r="A22" s="1" t="s">
        <v>148</v>
      </c>
      <c r="B22" s="1">
        <v>22.5</v>
      </c>
      <c r="C22" s="1">
        <v>21.52173913</v>
      </c>
      <c r="D22" s="1">
        <v>0.97826087</v>
      </c>
      <c r="E22" s="1"/>
    </row>
    <row r="23" ht="13" customHeight="1" spans="1:5">
      <c r="A23" s="1" t="s">
        <v>881</v>
      </c>
      <c r="B23" s="1">
        <v>22.5</v>
      </c>
      <c r="C23" s="1">
        <v>22.5</v>
      </c>
      <c r="D23" s="1">
        <v>0</v>
      </c>
      <c r="E23" s="1"/>
    </row>
    <row r="24" ht="13" customHeight="1" spans="1:5">
      <c r="A24" s="1" t="s">
        <v>755</v>
      </c>
      <c r="B24" s="1">
        <v>36.25</v>
      </c>
      <c r="C24" s="1">
        <v>22.75784753</v>
      </c>
      <c r="D24" s="1">
        <v>13.49215247</v>
      </c>
      <c r="E24" s="1"/>
    </row>
    <row r="25" ht="13" customHeight="1" spans="1:5">
      <c r="A25" s="1" t="s">
        <v>528</v>
      </c>
      <c r="B25" s="1">
        <v>29</v>
      </c>
      <c r="C25" s="1">
        <v>23.08579466</v>
      </c>
      <c r="D25" s="1">
        <v>5.914205345</v>
      </c>
      <c r="E25" s="1"/>
    </row>
    <row r="26" ht="13" customHeight="1" spans="1:5">
      <c r="A26" s="1" t="s">
        <v>816</v>
      </c>
      <c r="B26" s="1">
        <v>25</v>
      </c>
      <c r="C26" s="1">
        <v>24.0228013</v>
      </c>
      <c r="D26" s="1">
        <v>0.977198697</v>
      </c>
      <c r="E26" s="1"/>
    </row>
    <row r="27" ht="13" customHeight="1" spans="1:5">
      <c r="A27" s="1" t="s">
        <v>614</v>
      </c>
      <c r="B27" s="1">
        <v>31.5</v>
      </c>
      <c r="C27" s="1">
        <v>24.52734375</v>
      </c>
      <c r="D27" s="1">
        <v>6.97265625</v>
      </c>
      <c r="E27" s="1"/>
    </row>
    <row r="28" ht="13" customHeight="1" spans="1:5">
      <c r="A28" s="1" t="s">
        <v>286</v>
      </c>
      <c r="B28" s="1">
        <v>29.25</v>
      </c>
      <c r="C28" s="1">
        <v>24.93175487</v>
      </c>
      <c r="D28" s="1">
        <v>4.318245125</v>
      </c>
      <c r="E28" s="1"/>
    </row>
    <row r="29" ht="13" customHeight="1" spans="1:5">
      <c r="A29" s="1" t="s">
        <v>722</v>
      </c>
      <c r="B29" s="1">
        <v>25</v>
      </c>
      <c r="C29" s="1">
        <v>25</v>
      </c>
      <c r="D29" s="1">
        <v>0</v>
      </c>
      <c r="E29" s="1"/>
    </row>
    <row r="30" ht="13" customHeight="1" spans="1:5">
      <c r="A30" s="1" t="s">
        <v>854</v>
      </c>
      <c r="B30" s="1">
        <v>34.25</v>
      </c>
      <c r="C30" s="1">
        <v>25.06294118</v>
      </c>
      <c r="D30" s="1">
        <v>9.187058824</v>
      </c>
      <c r="E30" s="1"/>
    </row>
    <row r="31" ht="13" customHeight="1" spans="1:5">
      <c r="A31" s="1" t="s">
        <v>463</v>
      </c>
      <c r="B31" s="1">
        <v>30.016667</v>
      </c>
      <c r="C31" s="1">
        <v>25.70533001</v>
      </c>
      <c r="D31" s="1">
        <v>4.311336995</v>
      </c>
      <c r="E31" s="1"/>
    </row>
    <row r="32" ht="13" customHeight="1" spans="1:5">
      <c r="A32" s="1" t="s">
        <v>209</v>
      </c>
      <c r="B32" s="1">
        <v>25.75</v>
      </c>
      <c r="C32" s="1">
        <v>25.75</v>
      </c>
      <c r="D32" s="1">
        <v>0</v>
      </c>
      <c r="E32" s="1"/>
    </row>
    <row r="33" ht="13" customHeight="1" spans="1:5">
      <c r="A33" s="1" t="s">
        <v>569</v>
      </c>
      <c r="B33" s="1">
        <v>34.5</v>
      </c>
      <c r="C33" s="1">
        <v>26.07746479</v>
      </c>
      <c r="D33" s="1">
        <v>8.422535211</v>
      </c>
      <c r="E33" s="1"/>
    </row>
    <row r="34" ht="13" customHeight="1" spans="1:5">
      <c r="A34" s="1" t="s">
        <v>155</v>
      </c>
      <c r="B34" s="1">
        <v>34.81904757</v>
      </c>
      <c r="C34" s="1">
        <v>26.55392012</v>
      </c>
      <c r="D34" s="1">
        <v>8.265127454</v>
      </c>
      <c r="E34" s="1"/>
    </row>
    <row r="35" ht="13" customHeight="1" spans="1:5">
      <c r="A35" s="1" t="s">
        <v>864</v>
      </c>
      <c r="B35" s="1">
        <v>41.25</v>
      </c>
      <c r="C35" s="1">
        <v>26.6576087</v>
      </c>
      <c r="D35" s="1">
        <v>14.5923913</v>
      </c>
      <c r="E35" s="1"/>
    </row>
    <row r="36" ht="13" customHeight="1" spans="1:5">
      <c r="A36" s="1" t="s">
        <v>806</v>
      </c>
      <c r="B36" s="1">
        <v>66</v>
      </c>
      <c r="C36" s="1">
        <v>27.04511278</v>
      </c>
      <c r="D36" s="1">
        <v>38.95488722</v>
      </c>
      <c r="E36" s="1"/>
    </row>
    <row r="37" ht="13" customHeight="1" spans="1:5">
      <c r="A37" s="1" t="s">
        <v>488</v>
      </c>
      <c r="B37" s="1">
        <v>29.9</v>
      </c>
      <c r="C37" s="1">
        <v>27.15916667</v>
      </c>
      <c r="D37" s="1">
        <v>2.740833333</v>
      </c>
      <c r="E37" s="1"/>
    </row>
    <row r="38" ht="13" customHeight="1" spans="1:5">
      <c r="A38" s="1" t="s">
        <v>589</v>
      </c>
      <c r="B38" s="1">
        <v>29</v>
      </c>
      <c r="C38" s="1">
        <v>27.69662921</v>
      </c>
      <c r="D38" s="1">
        <v>1.303370787</v>
      </c>
      <c r="E38" s="1"/>
    </row>
    <row r="39" ht="13" customHeight="1" spans="1:5">
      <c r="A39" s="1" t="s">
        <v>636</v>
      </c>
      <c r="B39" s="1">
        <v>32.9</v>
      </c>
      <c r="C39" s="1">
        <v>27.76196474</v>
      </c>
      <c r="D39" s="1">
        <v>5.138035264</v>
      </c>
      <c r="E39" s="1"/>
    </row>
    <row r="40" ht="13" customHeight="1" spans="1:5">
      <c r="A40" s="1" t="s">
        <v>764</v>
      </c>
      <c r="B40" s="1">
        <v>63</v>
      </c>
      <c r="C40" s="1">
        <v>28.44094488</v>
      </c>
      <c r="D40" s="1">
        <v>34.55905512</v>
      </c>
      <c r="E40" s="1"/>
    </row>
    <row r="41" ht="13" customHeight="1" spans="1:5">
      <c r="A41" s="1" t="s">
        <v>875</v>
      </c>
      <c r="B41" s="1">
        <v>33.983333</v>
      </c>
      <c r="C41" s="1">
        <v>28.51005581</v>
      </c>
      <c r="D41" s="1">
        <v>5.47327719</v>
      </c>
      <c r="E41" s="1"/>
    </row>
    <row r="42" ht="13" customHeight="1" spans="1:5">
      <c r="A42" s="1" t="s">
        <v>308</v>
      </c>
      <c r="B42" s="1">
        <v>30.71428571</v>
      </c>
      <c r="C42" s="1">
        <v>28.94075741</v>
      </c>
      <c r="D42" s="1">
        <v>1.773528309</v>
      </c>
      <c r="E42" s="1"/>
    </row>
    <row r="43" ht="13" customHeight="1" spans="1:5">
      <c r="A43" s="1" t="s">
        <v>813</v>
      </c>
      <c r="B43" s="1">
        <v>77</v>
      </c>
      <c r="C43" s="1">
        <v>28.94736842</v>
      </c>
      <c r="D43" s="1">
        <v>48.05263158</v>
      </c>
      <c r="E43" s="1"/>
    </row>
    <row r="44" ht="13" customHeight="1" spans="1:5">
      <c r="A44" s="1" t="s">
        <v>721</v>
      </c>
      <c r="B44" s="1">
        <v>39.5</v>
      </c>
      <c r="C44" s="1">
        <v>28.96666667</v>
      </c>
      <c r="D44" s="1">
        <v>10.53333333</v>
      </c>
      <c r="E44" s="1"/>
    </row>
    <row r="45" ht="13" customHeight="1" spans="1:5">
      <c r="A45" s="1" t="s">
        <v>893</v>
      </c>
      <c r="B45" s="1">
        <v>29.5</v>
      </c>
      <c r="C45" s="1">
        <v>29.5</v>
      </c>
      <c r="D45" s="1">
        <v>0</v>
      </c>
      <c r="E45" s="1"/>
    </row>
    <row r="46" ht="13" customHeight="1" spans="1:5">
      <c r="A46" s="1" t="s">
        <v>349</v>
      </c>
      <c r="B46" s="1">
        <v>35.5</v>
      </c>
      <c r="C46" s="1">
        <v>29.73226545</v>
      </c>
      <c r="D46" s="1">
        <v>5.767734554</v>
      </c>
      <c r="E46" s="1"/>
    </row>
    <row r="47" ht="13" customHeight="1" spans="1:5">
      <c r="A47" s="1" t="s">
        <v>627</v>
      </c>
      <c r="B47" s="1">
        <v>33.25</v>
      </c>
      <c r="C47" s="1">
        <v>29.86864407</v>
      </c>
      <c r="D47" s="1">
        <v>3.381355932</v>
      </c>
      <c r="E47" s="1"/>
    </row>
    <row r="48" ht="13" customHeight="1" spans="1:5">
      <c r="A48" s="1" t="s">
        <v>900</v>
      </c>
      <c r="B48" s="1">
        <v>31.50476157</v>
      </c>
      <c r="C48" s="1">
        <v>29.9942593</v>
      </c>
      <c r="D48" s="1">
        <v>1.510502267</v>
      </c>
      <c r="E48" s="1"/>
    </row>
    <row r="49" ht="13" customHeight="1" spans="1:5">
      <c r="A49" s="1" t="s">
        <v>767</v>
      </c>
      <c r="B49" s="1">
        <v>30</v>
      </c>
      <c r="C49" s="1">
        <v>30</v>
      </c>
      <c r="D49" s="1">
        <v>0</v>
      </c>
      <c r="E49" s="1"/>
    </row>
    <row r="50" ht="13" customHeight="1" spans="1:5">
      <c r="A50" s="1" t="s">
        <v>696</v>
      </c>
      <c r="B50" s="1">
        <v>30</v>
      </c>
      <c r="C50" s="1">
        <v>30</v>
      </c>
      <c r="D50" s="1">
        <v>0</v>
      </c>
      <c r="E50" s="1"/>
    </row>
    <row r="51" ht="13" customHeight="1" spans="1:5">
      <c r="A51" s="1" t="s">
        <v>877</v>
      </c>
      <c r="B51" s="1">
        <v>44</v>
      </c>
      <c r="C51" s="1">
        <v>30.7588785</v>
      </c>
      <c r="D51" s="1">
        <v>13.2411215</v>
      </c>
      <c r="E51" s="1"/>
    </row>
    <row r="52" ht="13" customHeight="1" spans="1:5">
      <c r="A52" s="1" t="s">
        <v>83</v>
      </c>
      <c r="B52" s="1">
        <v>31.5</v>
      </c>
      <c r="C52" s="1">
        <v>31.5</v>
      </c>
      <c r="D52" s="1">
        <v>0</v>
      </c>
      <c r="E52" s="1"/>
    </row>
    <row r="53" ht="13" customHeight="1" spans="1:5">
      <c r="A53" s="1" t="s">
        <v>546</v>
      </c>
      <c r="B53" s="1">
        <v>34.02619029</v>
      </c>
      <c r="C53" s="1">
        <v>32.01478987</v>
      </c>
      <c r="D53" s="1">
        <v>2.011400411</v>
      </c>
      <c r="E53" s="1"/>
    </row>
    <row r="54" ht="13" customHeight="1" spans="1:5">
      <c r="A54" s="1" t="s">
        <v>245</v>
      </c>
      <c r="B54" s="1">
        <v>43.5</v>
      </c>
      <c r="C54" s="1">
        <v>32.42134831</v>
      </c>
      <c r="D54" s="1">
        <v>11.07865169</v>
      </c>
      <c r="E54" s="1"/>
    </row>
    <row r="55" ht="13" customHeight="1" spans="1:5">
      <c r="A55" s="1" t="s">
        <v>665</v>
      </c>
      <c r="B55" s="1">
        <v>33.25</v>
      </c>
      <c r="C55" s="1">
        <v>33.25</v>
      </c>
      <c r="D55" s="1">
        <v>0</v>
      </c>
      <c r="E55" s="1"/>
    </row>
    <row r="56" ht="13" customHeight="1" spans="1:5">
      <c r="A56" s="1" t="s">
        <v>638</v>
      </c>
      <c r="B56" s="1">
        <v>34.60714286</v>
      </c>
      <c r="C56" s="1">
        <v>33.38283356</v>
      </c>
      <c r="D56" s="1">
        <v>1.224309299</v>
      </c>
      <c r="E56" s="1"/>
    </row>
    <row r="57" ht="13" customHeight="1" spans="1:5">
      <c r="A57" s="1" t="s">
        <v>494</v>
      </c>
      <c r="B57" s="1">
        <v>33.466667</v>
      </c>
      <c r="C57" s="1">
        <v>33.466667</v>
      </c>
      <c r="D57" s="1">
        <v>0</v>
      </c>
      <c r="E57" s="1"/>
    </row>
    <row r="58" ht="13" customHeight="1" spans="1:5">
      <c r="A58" s="1" t="s">
        <v>472</v>
      </c>
      <c r="B58" s="1">
        <v>48.75</v>
      </c>
      <c r="C58" s="1">
        <v>33.50543478</v>
      </c>
      <c r="D58" s="1">
        <v>15.24456522</v>
      </c>
      <c r="E58" s="1"/>
    </row>
    <row r="59" ht="13" customHeight="1" spans="1:5">
      <c r="A59" s="1" t="s">
        <v>392</v>
      </c>
      <c r="B59" s="1">
        <v>57.89523814</v>
      </c>
      <c r="C59" s="1">
        <v>33.52538209</v>
      </c>
      <c r="D59" s="1">
        <v>24.36985606</v>
      </c>
      <c r="E59" s="1"/>
    </row>
    <row r="60" ht="13" customHeight="1" spans="1:5">
      <c r="A60" s="1" t="s">
        <v>819</v>
      </c>
      <c r="B60" s="1">
        <v>34</v>
      </c>
      <c r="C60" s="1">
        <v>34</v>
      </c>
      <c r="D60" s="1">
        <v>0</v>
      </c>
      <c r="E60" s="1"/>
    </row>
    <row r="61" ht="13" customHeight="1" spans="1:5">
      <c r="A61" s="1" t="s">
        <v>559</v>
      </c>
      <c r="B61" s="1">
        <v>36.5</v>
      </c>
      <c r="C61" s="1">
        <v>34.22383073</v>
      </c>
      <c r="D61" s="1">
        <v>2.276169265</v>
      </c>
      <c r="E61" s="1"/>
    </row>
    <row r="62" ht="13" customHeight="1" spans="1:5">
      <c r="A62" s="1" t="s">
        <v>770</v>
      </c>
      <c r="B62" s="1">
        <v>97.883333</v>
      </c>
      <c r="C62" s="1">
        <v>34.37569433</v>
      </c>
      <c r="D62" s="1">
        <v>63.50763867</v>
      </c>
      <c r="E62" s="1"/>
    </row>
    <row r="63" ht="13" customHeight="1" spans="1:5">
      <c r="A63" s="1" t="s">
        <v>557</v>
      </c>
      <c r="B63" s="1">
        <v>41.883333</v>
      </c>
      <c r="C63" s="1">
        <v>35.2351849</v>
      </c>
      <c r="D63" s="1">
        <v>6.648148095</v>
      </c>
      <c r="E63" s="1"/>
    </row>
    <row r="64" ht="13" customHeight="1" spans="1:5">
      <c r="A64" s="1" t="s">
        <v>912</v>
      </c>
      <c r="B64" s="1">
        <v>38.433333</v>
      </c>
      <c r="C64" s="1">
        <v>35.48950324</v>
      </c>
      <c r="D64" s="1">
        <v>2.943829762</v>
      </c>
      <c r="E64" s="1"/>
    </row>
    <row r="65" ht="13" customHeight="1" spans="1:5">
      <c r="A65" s="1" t="s">
        <v>435</v>
      </c>
      <c r="B65" s="1">
        <v>66.80000014</v>
      </c>
      <c r="C65" s="1">
        <v>36.15779824</v>
      </c>
      <c r="D65" s="1">
        <v>30.6422019</v>
      </c>
      <c r="E65" s="1"/>
    </row>
    <row r="66" ht="13" customHeight="1" spans="1:5">
      <c r="A66" s="1" t="s">
        <v>709</v>
      </c>
      <c r="B66" s="1">
        <v>38.78571429</v>
      </c>
      <c r="C66" s="1">
        <v>36.5800889</v>
      </c>
      <c r="D66" s="1">
        <v>2.205625383</v>
      </c>
      <c r="E66" s="1"/>
    </row>
    <row r="67" ht="13" customHeight="1" spans="1:5">
      <c r="A67" s="1" t="s">
        <v>897</v>
      </c>
      <c r="B67" s="1">
        <v>40</v>
      </c>
      <c r="C67" s="1">
        <v>36.58536585</v>
      </c>
      <c r="D67" s="1">
        <v>3.414634146</v>
      </c>
      <c r="E67" s="1"/>
    </row>
    <row r="68" ht="13" customHeight="1" spans="1:5">
      <c r="A68" s="1" t="s">
        <v>407</v>
      </c>
      <c r="B68" s="1">
        <v>74.70105813</v>
      </c>
      <c r="C68" s="1">
        <v>36.81760639</v>
      </c>
      <c r="D68" s="1">
        <v>37.88345174</v>
      </c>
      <c r="E68" s="1"/>
    </row>
    <row r="69" ht="13" customHeight="1" spans="1:5">
      <c r="A69" s="1" t="s">
        <v>356</v>
      </c>
      <c r="B69" s="1">
        <v>44</v>
      </c>
      <c r="C69" s="1">
        <v>37.33831776</v>
      </c>
      <c r="D69" s="1">
        <v>6.661682243</v>
      </c>
      <c r="E69" s="1"/>
    </row>
    <row r="70" ht="13" customHeight="1" spans="1:5">
      <c r="A70" s="1" t="s">
        <v>475</v>
      </c>
      <c r="B70" s="1">
        <v>39.5</v>
      </c>
      <c r="C70" s="1">
        <v>37.63831967</v>
      </c>
      <c r="D70" s="1">
        <v>1.861680328</v>
      </c>
      <c r="E70" s="1"/>
    </row>
    <row r="71" ht="13" customHeight="1" spans="1:5">
      <c r="A71" s="1" t="s">
        <v>828</v>
      </c>
      <c r="B71" s="1">
        <v>38.39166686</v>
      </c>
      <c r="C71" s="1">
        <v>37.68552778</v>
      </c>
      <c r="D71" s="1">
        <v>0.706139081</v>
      </c>
      <c r="E71" s="1"/>
    </row>
    <row r="72" ht="13" customHeight="1" spans="1:5">
      <c r="A72" s="1" t="s">
        <v>441</v>
      </c>
      <c r="B72" s="1">
        <v>39.4</v>
      </c>
      <c r="C72" s="1">
        <v>38.74469854</v>
      </c>
      <c r="D72" s="1">
        <v>0.655301455</v>
      </c>
      <c r="E72" s="1"/>
    </row>
    <row r="73" ht="13" customHeight="1" spans="1:5">
      <c r="A73" s="1" t="s">
        <v>717</v>
      </c>
      <c r="B73" s="1">
        <v>39</v>
      </c>
      <c r="C73" s="1">
        <v>39</v>
      </c>
      <c r="D73" s="1">
        <v>0</v>
      </c>
      <c r="E73" s="1"/>
    </row>
    <row r="74" ht="13" customHeight="1" spans="1:5">
      <c r="A74" s="1" t="s">
        <v>224</v>
      </c>
      <c r="B74" s="1">
        <v>72.5</v>
      </c>
      <c r="C74" s="1">
        <v>39.4327252</v>
      </c>
      <c r="D74" s="1">
        <v>33.0672748</v>
      </c>
      <c r="E74" s="1"/>
    </row>
    <row r="75" ht="13" customHeight="1" spans="1:5">
      <c r="A75" s="1" t="s">
        <v>127</v>
      </c>
      <c r="B75" s="1">
        <v>77</v>
      </c>
      <c r="C75" s="1">
        <v>39.53383459</v>
      </c>
      <c r="D75" s="1">
        <v>37.46616541</v>
      </c>
      <c r="E75" s="1"/>
    </row>
    <row r="76" ht="13" customHeight="1" spans="1:5">
      <c r="A76" s="1" t="s">
        <v>905</v>
      </c>
      <c r="B76" s="1">
        <v>39.883333</v>
      </c>
      <c r="C76" s="1">
        <v>39.55973598</v>
      </c>
      <c r="D76" s="1">
        <v>0.323597022</v>
      </c>
      <c r="E76" s="1"/>
    </row>
    <row r="77" ht="13" customHeight="1" spans="1:5">
      <c r="A77" s="1" t="s">
        <v>131</v>
      </c>
      <c r="B77" s="1">
        <v>60.33333333</v>
      </c>
      <c r="C77" s="1">
        <v>39.60751217</v>
      </c>
      <c r="D77" s="1">
        <v>20.72582117</v>
      </c>
      <c r="E77" s="1"/>
    </row>
    <row r="78" ht="13" customHeight="1" spans="1:5">
      <c r="A78" s="1" t="s">
        <v>505</v>
      </c>
      <c r="B78" s="1">
        <v>42</v>
      </c>
      <c r="C78" s="1">
        <v>39.77647059</v>
      </c>
      <c r="D78" s="1">
        <v>2.223529412</v>
      </c>
      <c r="E78" s="1"/>
    </row>
    <row r="79" ht="13" customHeight="1" spans="1:5">
      <c r="A79" s="1" t="s">
        <v>884</v>
      </c>
      <c r="B79" s="1">
        <v>55.76666671</v>
      </c>
      <c r="C79" s="1">
        <v>40.40750754</v>
      </c>
      <c r="D79" s="1">
        <v>15.35915917</v>
      </c>
      <c r="E79" s="1"/>
    </row>
    <row r="80" ht="13" customHeight="1" spans="1:5">
      <c r="A80" s="1" t="s">
        <v>867</v>
      </c>
      <c r="B80" s="1">
        <v>57</v>
      </c>
      <c r="C80" s="1">
        <v>40.66762178</v>
      </c>
      <c r="D80" s="1">
        <v>16.33237822</v>
      </c>
      <c r="E80" s="1"/>
    </row>
    <row r="81" ht="13" customHeight="1" spans="1:5">
      <c r="A81" s="1" t="s">
        <v>920</v>
      </c>
      <c r="B81" s="1">
        <v>57.84523843</v>
      </c>
      <c r="C81" s="1">
        <v>41.10704178</v>
      </c>
      <c r="D81" s="1">
        <v>16.73819665</v>
      </c>
      <c r="E81" s="1"/>
    </row>
    <row r="82" ht="13" customHeight="1" spans="1:5">
      <c r="A82" s="1" t="s">
        <v>88</v>
      </c>
      <c r="B82" s="1">
        <v>43.71428571</v>
      </c>
      <c r="C82" s="1">
        <v>42.65008026</v>
      </c>
      <c r="D82" s="1">
        <v>1.064205457</v>
      </c>
      <c r="E82" s="1"/>
    </row>
    <row r="83" ht="13" customHeight="1" spans="1:5">
      <c r="A83" s="1" t="s">
        <v>458</v>
      </c>
      <c r="B83" s="1">
        <v>54.25</v>
      </c>
      <c r="C83" s="1">
        <v>43.51560122</v>
      </c>
      <c r="D83" s="1">
        <v>10.73439878</v>
      </c>
      <c r="E83" s="1"/>
    </row>
    <row r="84" ht="13" customHeight="1" spans="1:5">
      <c r="A84" s="1" t="s">
        <v>271</v>
      </c>
      <c r="B84" s="1">
        <v>45.133333</v>
      </c>
      <c r="C84" s="1">
        <v>43.55408194</v>
      </c>
      <c r="D84" s="1">
        <v>1.579251063</v>
      </c>
      <c r="E84" s="1"/>
    </row>
    <row r="85" ht="13" customHeight="1" spans="1:5">
      <c r="A85" s="1" t="s">
        <v>290</v>
      </c>
      <c r="B85" s="1">
        <v>54.016667</v>
      </c>
      <c r="C85" s="1">
        <v>43.57235676</v>
      </c>
      <c r="D85" s="1">
        <v>10.44431024</v>
      </c>
      <c r="E85" s="1"/>
    </row>
    <row r="86" ht="13" customHeight="1" spans="1:5">
      <c r="A86" s="1" t="s">
        <v>594</v>
      </c>
      <c r="B86" s="1">
        <v>45.75</v>
      </c>
      <c r="C86" s="1">
        <v>43.71122995</v>
      </c>
      <c r="D86" s="1">
        <v>2.038770053</v>
      </c>
      <c r="E86" s="1"/>
    </row>
    <row r="87" ht="13" customHeight="1" spans="1:5">
      <c r="A87" s="1" t="s">
        <v>859</v>
      </c>
      <c r="B87" s="1">
        <v>70.883333</v>
      </c>
      <c r="C87" s="1">
        <v>43.76130652</v>
      </c>
      <c r="D87" s="1">
        <v>27.12202648</v>
      </c>
      <c r="E87" s="1"/>
    </row>
    <row r="88" ht="13" customHeight="1" spans="1:5">
      <c r="A88" s="1" t="s">
        <v>759</v>
      </c>
      <c r="B88" s="1">
        <v>48.25</v>
      </c>
      <c r="C88" s="1">
        <v>43.99745763</v>
      </c>
      <c r="D88" s="1">
        <v>4.252542373</v>
      </c>
      <c r="E88" s="1"/>
    </row>
    <row r="89" ht="13" customHeight="1" spans="1:5">
      <c r="A89" s="1" t="s">
        <v>553</v>
      </c>
      <c r="B89" s="1">
        <v>44</v>
      </c>
      <c r="C89" s="1">
        <v>44</v>
      </c>
      <c r="D89" s="1">
        <v>0</v>
      </c>
      <c r="E89" s="1"/>
    </row>
    <row r="90" ht="13" customHeight="1" spans="1:5">
      <c r="A90" s="1" t="s">
        <v>726</v>
      </c>
      <c r="B90" s="1">
        <v>49.766667</v>
      </c>
      <c r="C90" s="1">
        <v>44.03695205</v>
      </c>
      <c r="D90" s="1">
        <v>5.729714951</v>
      </c>
      <c r="E90" s="1"/>
    </row>
    <row r="91" ht="13" customHeight="1" spans="1:5">
      <c r="A91" s="1" t="s">
        <v>522</v>
      </c>
      <c r="B91" s="1">
        <v>52.61904743</v>
      </c>
      <c r="C91" s="1">
        <v>44.15485749</v>
      </c>
      <c r="D91" s="1">
        <v>8.464189935</v>
      </c>
      <c r="E91" s="1"/>
    </row>
    <row r="92" ht="13" customHeight="1" spans="1:5">
      <c r="A92" s="1" t="s">
        <v>143</v>
      </c>
      <c r="B92" s="1">
        <v>50.44523786</v>
      </c>
      <c r="C92" s="1">
        <v>44.4398524</v>
      </c>
      <c r="D92" s="1">
        <v>6.005385459</v>
      </c>
      <c r="E92" s="1"/>
    </row>
    <row r="93" ht="13" customHeight="1" spans="1:5">
      <c r="A93" s="1" t="s">
        <v>293</v>
      </c>
      <c r="B93" s="1">
        <v>44.5</v>
      </c>
      <c r="C93" s="1">
        <v>44.5</v>
      </c>
      <c r="D93" s="1">
        <v>0</v>
      </c>
      <c r="E93" s="1"/>
    </row>
    <row r="94" ht="13" customHeight="1" spans="1:5">
      <c r="A94" s="1" t="s">
        <v>672</v>
      </c>
      <c r="B94" s="1">
        <v>46.6</v>
      </c>
      <c r="C94" s="1">
        <v>44.70300885</v>
      </c>
      <c r="D94" s="1">
        <v>1.89699115</v>
      </c>
      <c r="E94" s="1"/>
    </row>
    <row r="95" ht="13" customHeight="1" spans="1:5">
      <c r="A95" s="1" t="s">
        <v>151</v>
      </c>
      <c r="B95" s="1">
        <v>46.09523829</v>
      </c>
      <c r="C95" s="1">
        <v>44.95383239</v>
      </c>
      <c r="D95" s="1">
        <v>1.1414059</v>
      </c>
      <c r="E95" s="1"/>
    </row>
    <row r="96" ht="13" customHeight="1" spans="1:5">
      <c r="A96" s="1" t="s">
        <v>574</v>
      </c>
      <c r="B96" s="1">
        <v>69.84285729</v>
      </c>
      <c r="C96" s="1">
        <v>45.14750921</v>
      </c>
      <c r="D96" s="1">
        <v>24.69534808</v>
      </c>
      <c r="E96" s="1"/>
    </row>
    <row r="97" ht="13" customHeight="1" spans="1:5">
      <c r="A97" s="1" t="s">
        <v>543</v>
      </c>
      <c r="B97" s="1">
        <v>54.25</v>
      </c>
      <c r="C97" s="1">
        <v>45.54875753</v>
      </c>
      <c r="D97" s="1">
        <v>8.70124247</v>
      </c>
      <c r="E97" s="1"/>
    </row>
    <row r="98" ht="13" customHeight="1" spans="1:5">
      <c r="A98" s="1" t="s">
        <v>4062</v>
      </c>
      <c r="B98" s="1">
        <v>52.5</v>
      </c>
      <c r="C98" s="1">
        <v>45.73369565</v>
      </c>
      <c r="D98" s="1">
        <v>6.766304348</v>
      </c>
      <c r="E98" s="1"/>
    </row>
    <row r="99" ht="13" customHeight="1" spans="1:5">
      <c r="A99" s="1" t="s">
        <v>737</v>
      </c>
      <c r="B99" s="1">
        <v>58.75</v>
      </c>
      <c r="C99" s="1">
        <v>45.92141864</v>
      </c>
      <c r="D99" s="1">
        <v>12.82858136</v>
      </c>
      <c r="E99" s="1"/>
    </row>
    <row r="100" ht="13" customHeight="1" spans="1:5">
      <c r="A100" s="1" t="s">
        <v>930</v>
      </c>
      <c r="B100" s="1">
        <v>46</v>
      </c>
      <c r="C100" s="1">
        <v>46</v>
      </c>
      <c r="D100" s="1">
        <v>0</v>
      </c>
      <c r="E100" s="1"/>
    </row>
    <row r="101" ht="13" customHeight="1" spans="1:5">
      <c r="A101" s="1" t="s">
        <v>448</v>
      </c>
      <c r="B101" s="1">
        <v>46.25</v>
      </c>
      <c r="C101" s="1">
        <v>46.25</v>
      </c>
      <c r="D101" s="1">
        <v>0</v>
      </c>
      <c r="E101" s="1"/>
    </row>
    <row r="102" ht="13" customHeight="1" spans="1:5">
      <c r="A102" s="1" t="s">
        <v>263</v>
      </c>
      <c r="B102" s="1">
        <v>46.75</v>
      </c>
      <c r="C102" s="1">
        <v>46.58682373</v>
      </c>
      <c r="D102" s="1">
        <v>0.163176265</v>
      </c>
      <c r="E102" s="1"/>
    </row>
    <row r="103" ht="13" customHeight="1" spans="1:5">
      <c r="A103" s="1" t="s">
        <v>236</v>
      </c>
      <c r="B103" s="1">
        <v>47.625</v>
      </c>
      <c r="C103" s="1">
        <v>46.88599138</v>
      </c>
      <c r="D103" s="1">
        <v>0.739008621</v>
      </c>
      <c r="E103" s="1"/>
    </row>
    <row r="104" ht="13" customHeight="1" spans="1:5">
      <c r="A104" s="1" t="s">
        <v>825</v>
      </c>
      <c r="B104" s="1">
        <v>47.25</v>
      </c>
      <c r="C104" s="1">
        <v>47.25</v>
      </c>
      <c r="D104" s="1">
        <v>0</v>
      </c>
      <c r="E104" s="1"/>
    </row>
    <row r="105" ht="13" customHeight="1" spans="1:5">
      <c r="A105" s="1" t="s">
        <v>330</v>
      </c>
      <c r="B105" s="1">
        <v>52</v>
      </c>
      <c r="C105" s="1">
        <v>47.54639175</v>
      </c>
      <c r="D105" s="1">
        <v>4.453608247</v>
      </c>
      <c r="E105" s="1"/>
    </row>
    <row r="106" ht="13" customHeight="1" spans="1:5">
      <c r="A106" s="1" t="s">
        <v>426</v>
      </c>
      <c r="B106" s="1">
        <v>48</v>
      </c>
      <c r="C106" s="1">
        <v>47.59183673</v>
      </c>
      <c r="D106" s="1">
        <v>0.408163265</v>
      </c>
      <c r="E106" s="1"/>
    </row>
    <row r="107" ht="13" customHeight="1" spans="1:5">
      <c r="A107" s="1" t="s">
        <v>837</v>
      </c>
      <c r="B107" s="1">
        <v>50</v>
      </c>
      <c r="C107" s="1">
        <v>48.03921569</v>
      </c>
      <c r="D107" s="1">
        <v>1.960784314</v>
      </c>
      <c r="E107" s="1"/>
    </row>
    <row r="108" ht="13" customHeight="1" spans="1:5">
      <c r="A108" s="1" t="s">
        <v>66</v>
      </c>
      <c r="B108" s="1">
        <v>51.55</v>
      </c>
      <c r="C108" s="1">
        <v>48.89790997</v>
      </c>
      <c r="D108" s="1">
        <v>2.652090032</v>
      </c>
      <c r="E108" s="1"/>
    </row>
    <row r="109" ht="13" customHeight="1" spans="1:5">
      <c r="A109" s="1" t="s">
        <v>213</v>
      </c>
      <c r="B109" s="1">
        <v>50.75</v>
      </c>
      <c r="C109" s="1">
        <v>49.18465909</v>
      </c>
      <c r="D109" s="1">
        <v>1.565340909</v>
      </c>
      <c r="E109" s="1"/>
    </row>
    <row r="110" ht="13" customHeight="1" spans="1:5">
      <c r="A110" s="1" t="s">
        <v>509</v>
      </c>
      <c r="B110" s="1">
        <v>73.125</v>
      </c>
      <c r="C110" s="1">
        <v>49.81098078</v>
      </c>
      <c r="D110" s="1">
        <v>23.31401922</v>
      </c>
      <c r="E110" s="1"/>
    </row>
    <row r="111" ht="13" customHeight="1" spans="1:5">
      <c r="A111" s="1" t="s">
        <v>790</v>
      </c>
      <c r="B111" s="1">
        <v>51.75</v>
      </c>
      <c r="C111" s="1">
        <v>50.11492891</v>
      </c>
      <c r="D111" s="1">
        <v>1.63507109</v>
      </c>
      <c r="E111" s="1"/>
    </row>
    <row r="112" ht="13" customHeight="1" spans="1:5">
      <c r="A112" s="1" t="s">
        <v>783</v>
      </c>
      <c r="B112" s="1">
        <v>62.44047614</v>
      </c>
      <c r="C112" s="1">
        <v>50.55061302</v>
      </c>
      <c r="D112" s="1">
        <v>11.88986312</v>
      </c>
      <c r="E112" s="1"/>
    </row>
    <row r="113" ht="13" customHeight="1" spans="1:5">
      <c r="A113" s="1" t="s">
        <v>834</v>
      </c>
      <c r="B113" s="1">
        <v>65.883333</v>
      </c>
      <c r="C113" s="1">
        <v>51.07622028</v>
      </c>
      <c r="D113" s="1">
        <v>14.80711272</v>
      </c>
      <c r="E113" s="1"/>
    </row>
    <row r="114" ht="13" customHeight="1" spans="1:5">
      <c r="A114" s="1" t="s">
        <v>359</v>
      </c>
      <c r="B114" s="1">
        <v>166.483333</v>
      </c>
      <c r="C114" s="1">
        <v>51.34066856</v>
      </c>
      <c r="D114" s="1">
        <v>115.1426644</v>
      </c>
      <c r="E114" s="1"/>
    </row>
    <row r="115" ht="13" customHeight="1" spans="1:5">
      <c r="A115" s="1" t="s">
        <v>787</v>
      </c>
      <c r="B115" s="1">
        <v>51.416667</v>
      </c>
      <c r="C115" s="1">
        <v>51.416667</v>
      </c>
      <c r="D115" s="1">
        <v>0</v>
      </c>
      <c r="E115" s="1"/>
    </row>
    <row r="116" ht="13" customHeight="1" spans="1:5">
      <c r="A116" s="1" t="s">
        <v>916</v>
      </c>
      <c r="B116" s="1">
        <v>63</v>
      </c>
      <c r="C116" s="1">
        <v>51.50454545</v>
      </c>
      <c r="D116" s="1">
        <v>11.49545455</v>
      </c>
      <c r="E116" s="1"/>
    </row>
    <row r="117" ht="13" customHeight="1" spans="1:5">
      <c r="A117" s="1" t="s">
        <v>674</v>
      </c>
      <c r="B117" s="1">
        <v>51.883333</v>
      </c>
      <c r="C117" s="1">
        <v>51.883333</v>
      </c>
      <c r="D117" s="1">
        <v>0</v>
      </c>
      <c r="E117" s="1"/>
    </row>
    <row r="118" ht="13" customHeight="1" spans="1:5">
      <c r="A118" s="1" t="s">
        <v>549</v>
      </c>
      <c r="B118" s="1">
        <v>78.925</v>
      </c>
      <c r="C118" s="1">
        <v>52.16164832</v>
      </c>
      <c r="D118" s="1">
        <v>26.76335168</v>
      </c>
      <c r="E118" s="1"/>
    </row>
    <row r="119" ht="13" customHeight="1" spans="1:5">
      <c r="A119" s="1" t="s">
        <v>387</v>
      </c>
      <c r="B119" s="1">
        <v>70</v>
      </c>
      <c r="C119" s="1">
        <v>52.27272727</v>
      </c>
      <c r="D119" s="1">
        <v>17.72727273</v>
      </c>
      <c r="E119" s="1"/>
    </row>
    <row r="120" ht="13" customHeight="1" spans="1:5">
      <c r="A120" s="1" t="s">
        <v>301</v>
      </c>
      <c r="B120" s="1">
        <v>52.5</v>
      </c>
      <c r="C120" s="1">
        <v>52.5</v>
      </c>
      <c r="D120" s="1">
        <v>0</v>
      </c>
      <c r="E120" s="1"/>
    </row>
    <row r="121" ht="13" customHeight="1" spans="1:5">
      <c r="A121" s="1" t="s">
        <v>633</v>
      </c>
      <c r="B121" s="1">
        <v>52.966667</v>
      </c>
      <c r="C121" s="1">
        <v>52.966667</v>
      </c>
      <c r="D121" s="1">
        <v>0</v>
      </c>
      <c r="E121" s="1"/>
    </row>
    <row r="122" ht="13" customHeight="1" spans="1:5">
      <c r="A122" s="1" t="s">
        <v>116</v>
      </c>
      <c r="B122" s="1">
        <v>70.5</v>
      </c>
      <c r="C122" s="1">
        <v>54.28169014</v>
      </c>
      <c r="D122" s="1">
        <v>16.21830986</v>
      </c>
      <c r="E122" s="1"/>
    </row>
    <row r="123" ht="13" customHeight="1" spans="1:5">
      <c r="A123" s="1" t="s">
        <v>623</v>
      </c>
      <c r="B123" s="1">
        <v>60.5</v>
      </c>
      <c r="C123" s="1">
        <v>54.44181326</v>
      </c>
      <c r="D123" s="1">
        <v>6.058186739</v>
      </c>
      <c r="E123" s="1"/>
    </row>
    <row r="124" ht="13" customHeight="1" spans="1:5">
      <c r="A124" s="1" t="s">
        <v>106</v>
      </c>
      <c r="B124" s="1">
        <v>55.5</v>
      </c>
      <c r="C124" s="1">
        <v>55.5</v>
      </c>
      <c r="D124" s="1">
        <v>0</v>
      </c>
      <c r="E124" s="1"/>
    </row>
    <row r="125" ht="13" customHeight="1" spans="1:5">
      <c r="A125" s="1" t="s">
        <v>333</v>
      </c>
      <c r="B125" s="1">
        <v>60.78571429</v>
      </c>
      <c r="C125" s="1">
        <v>55.50353323</v>
      </c>
      <c r="D125" s="1">
        <v>5.282181054</v>
      </c>
      <c r="E125" s="1"/>
    </row>
    <row r="126" ht="13" customHeight="1" spans="1:5">
      <c r="A126" s="1" t="s">
        <v>172</v>
      </c>
      <c r="B126" s="1">
        <v>56</v>
      </c>
      <c r="C126" s="1">
        <v>55.75510204</v>
      </c>
      <c r="D126" s="1">
        <v>0.244897959</v>
      </c>
      <c r="E126" s="1"/>
    </row>
    <row r="127" ht="13" customHeight="1" spans="1:5">
      <c r="A127" s="1" t="s">
        <v>501</v>
      </c>
      <c r="B127" s="1">
        <v>65.5</v>
      </c>
      <c r="C127" s="1">
        <v>56.35052219</v>
      </c>
      <c r="D127" s="1">
        <v>9.149477807</v>
      </c>
      <c r="E127" s="1"/>
    </row>
    <row r="128" ht="13" customHeight="1" spans="1:5">
      <c r="A128" s="1" t="s">
        <v>617</v>
      </c>
      <c r="B128" s="1">
        <v>58.5</v>
      </c>
      <c r="C128" s="1">
        <v>56.43432203</v>
      </c>
      <c r="D128" s="1">
        <v>2.065677966</v>
      </c>
      <c r="E128" s="1"/>
    </row>
    <row r="129" ht="13" customHeight="1" spans="1:5">
      <c r="A129" s="1" t="s">
        <v>228</v>
      </c>
      <c r="B129" s="1">
        <v>57.5</v>
      </c>
      <c r="C129" s="1">
        <v>56.83908046</v>
      </c>
      <c r="D129" s="1">
        <v>0.66091954</v>
      </c>
      <c r="E129" s="1"/>
    </row>
    <row r="130" ht="13" customHeight="1" spans="1:5">
      <c r="A130" s="1" t="s">
        <v>276</v>
      </c>
      <c r="B130" s="1">
        <v>56.883333</v>
      </c>
      <c r="C130" s="1">
        <v>56.883333</v>
      </c>
      <c r="D130" s="1">
        <v>0</v>
      </c>
      <c r="E130" s="1"/>
    </row>
    <row r="131" ht="13" customHeight="1" spans="1:5">
      <c r="A131" s="1" t="s">
        <v>205</v>
      </c>
      <c r="B131" s="1">
        <v>77.361111</v>
      </c>
      <c r="C131" s="1">
        <v>57.22791634</v>
      </c>
      <c r="D131" s="1">
        <v>20.13319466</v>
      </c>
      <c r="E131" s="1"/>
    </row>
    <row r="132" ht="13" customHeight="1" spans="1:5">
      <c r="A132" s="1" t="s">
        <v>658</v>
      </c>
      <c r="B132" s="1">
        <v>63</v>
      </c>
      <c r="C132" s="1">
        <v>57.71559633</v>
      </c>
      <c r="D132" s="1">
        <v>5.28440367</v>
      </c>
      <c r="E132" s="1"/>
    </row>
    <row r="133" ht="13" customHeight="1" spans="1:5">
      <c r="A133" s="1" t="s">
        <v>403</v>
      </c>
      <c r="B133" s="1">
        <v>70.5</v>
      </c>
      <c r="C133" s="1">
        <v>58.26787808</v>
      </c>
      <c r="D133" s="1">
        <v>12.23212192</v>
      </c>
      <c r="E133" s="1"/>
    </row>
    <row r="134" ht="13" customHeight="1" spans="1:5">
      <c r="A134" s="1" t="s">
        <v>793</v>
      </c>
      <c r="B134" s="1">
        <v>71.75</v>
      </c>
      <c r="C134" s="1">
        <v>58.78363164</v>
      </c>
      <c r="D134" s="1">
        <v>12.96636836</v>
      </c>
      <c r="E134" s="1"/>
    </row>
    <row r="135" ht="13" customHeight="1" spans="1:5">
      <c r="A135" s="1" t="s">
        <v>606</v>
      </c>
      <c r="B135" s="1">
        <v>69</v>
      </c>
      <c r="C135" s="1">
        <v>59.15467626</v>
      </c>
      <c r="D135" s="1">
        <v>9.845323741</v>
      </c>
      <c r="E135" s="1"/>
    </row>
    <row r="136" ht="13" customHeight="1" spans="1:5">
      <c r="A136" s="1" t="s">
        <v>478</v>
      </c>
      <c r="B136" s="1">
        <v>84</v>
      </c>
      <c r="C136" s="1">
        <v>59.17241379</v>
      </c>
      <c r="D136" s="1">
        <v>24.82758621</v>
      </c>
      <c r="E136" s="1"/>
    </row>
    <row r="137" ht="13" customHeight="1" spans="1:5">
      <c r="A137" s="1" t="s">
        <v>631</v>
      </c>
      <c r="B137" s="1">
        <v>84</v>
      </c>
      <c r="C137" s="1">
        <v>59.50344828</v>
      </c>
      <c r="D137" s="1">
        <v>24.49655172</v>
      </c>
      <c r="E137" s="1"/>
    </row>
    <row r="138" ht="13" customHeight="1" spans="1:5">
      <c r="A138" s="1" t="s">
        <v>429</v>
      </c>
      <c r="B138" s="1">
        <v>67</v>
      </c>
      <c r="C138" s="1">
        <v>59.6382716</v>
      </c>
      <c r="D138" s="1">
        <v>7.361728395</v>
      </c>
      <c r="E138" s="1"/>
    </row>
    <row r="139" ht="13" customHeight="1" spans="1:5">
      <c r="A139" s="1" t="s">
        <v>240</v>
      </c>
      <c r="B139" s="1">
        <v>75.4</v>
      </c>
      <c r="C139" s="1">
        <v>59.81489643</v>
      </c>
      <c r="D139" s="1">
        <v>15.58510357</v>
      </c>
      <c r="E139" s="1"/>
    </row>
    <row r="140" ht="13" customHeight="1" spans="1:5">
      <c r="A140" s="1" t="s">
        <v>380</v>
      </c>
      <c r="B140" s="1">
        <v>60.25</v>
      </c>
      <c r="C140" s="1">
        <v>60.00341064</v>
      </c>
      <c r="D140" s="1">
        <v>0.246589359</v>
      </c>
      <c r="E140" s="1"/>
    </row>
    <row r="141" ht="13" customHeight="1" spans="1:5">
      <c r="A141" s="1" t="s">
        <v>803</v>
      </c>
      <c r="B141" s="1">
        <v>64.5</v>
      </c>
      <c r="C141" s="1">
        <v>60.28269231</v>
      </c>
      <c r="D141" s="1">
        <v>4.217307692</v>
      </c>
      <c r="E141" s="1"/>
    </row>
    <row r="142" ht="13" customHeight="1" spans="1:5">
      <c r="A142" s="1" t="s">
        <v>4131</v>
      </c>
      <c r="B142" s="1">
        <v>65.56428557</v>
      </c>
      <c r="C142" s="1">
        <v>60.62034292</v>
      </c>
      <c r="D142" s="1">
        <v>4.943942647</v>
      </c>
      <c r="E142" s="1"/>
    </row>
    <row r="143" ht="13" customHeight="1" spans="1:5">
      <c r="A143" s="1" t="s">
        <v>376</v>
      </c>
      <c r="B143" s="1">
        <v>61.5</v>
      </c>
      <c r="C143" s="1">
        <v>60.75604839</v>
      </c>
      <c r="D143" s="1">
        <v>0.743951613</v>
      </c>
      <c r="E143" s="1"/>
    </row>
    <row r="144" ht="13" customHeight="1" spans="1:5">
      <c r="A144" s="1" t="s">
        <v>181</v>
      </c>
      <c r="B144" s="1">
        <v>61.17857143</v>
      </c>
      <c r="C144" s="1">
        <v>61.17857143</v>
      </c>
      <c r="D144" s="1">
        <v>0</v>
      </c>
      <c r="E144" s="1"/>
    </row>
    <row r="145" ht="13" customHeight="1" spans="1:5">
      <c r="A145" s="1" t="s">
        <v>647</v>
      </c>
      <c r="B145" s="1">
        <v>61.25</v>
      </c>
      <c r="C145" s="1">
        <v>61.25</v>
      </c>
      <c r="D145" s="1">
        <v>0</v>
      </c>
      <c r="E145" s="1"/>
    </row>
    <row r="146" ht="13" customHeight="1" spans="1:5">
      <c r="A146" s="1" t="s">
        <v>620</v>
      </c>
      <c r="B146" s="1">
        <v>67.5</v>
      </c>
      <c r="C146" s="1">
        <v>61.37867647</v>
      </c>
      <c r="D146" s="1">
        <v>6.121323529</v>
      </c>
      <c r="E146" s="1"/>
    </row>
    <row r="147" ht="13" customHeight="1" spans="1:5">
      <c r="A147" s="1" t="s">
        <v>315</v>
      </c>
      <c r="B147" s="1">
        <v>62.25</v>
      </c>
      <c r="C147" s="1">
        <v>62.08488064</v>
      </c>
      <c r="D147" s="1">
        <v>0.165119363</v>
      </c>
      <c r="E147" s="1"/>
    </row>
    <row r="148" ht="13" customHeight="1" spans="1:5">
      <c r="A148" s="1" t="s">
        <v>267</v>
      </c>
      <c r="B148" s="1">
        <v>62.166667</v>
      </c>
      <c r="C148" s="1">
        <v>62.166667</v>
      </c>
      <c r="D148" s="1">
        <v>0</v>
      </c>
      <c r="E148" s="1"/>
    </row>
    <row r="149" ht="13" customHeight="1" spans="1:5">
      <c r="A149" s="1" t="s">
        <v>668</v>
      </c>
      <c r="B149" s="1">
        <v>73.75</v>
      </c>
      <c r="C149" s="1">
        <v>62.42292601</v>
      </c>
      <c r="D149" s="1">
        <v>11.32707399</v>
      </c>
      <c r="E149" s="1"/>
    </row>
    <row r="150" ht="13" customHeight="1" spans="1:5">
      <c r="A150" s="1" t="s">
        <v>279</v>
      </c>
      <c r="B150" s="1">
        <v>62.5</v>
      </c>
      <c r="C150" s="1">
        <v>62.5</v>
      </c>
      <c r="D150" s="1">
        <v>0</v>
      </c>
      <c r="E150" s="1"/>
    </row>
    <row r="151" ht="13" customHeight="1" spans="1:5">
      <c r="A151" s="1" t="s">
        <v>123</v>
      </c>
      <c r="B151" s="1">
        <v>81</v>
      </c>
      <c r="C151" s="1">
        <v>62.54954035</v>
      </c>
      <c r="D151" s="1">
        <v>18.45045965</v>
      </c>
      <c r="E151" s="1"/>
    </row>
    <row r="152" ht="13" customHeight="1" spans="1:5">
      <c r="A152" s="1" t="s">
        <v>186</v>
      </c>
      <c r="B152" s="1">
        <v>76.9</v>
      </c>
      <c r="C152" s="1">
        <v>64.41408602</v>
      </c>
      <c r="D152" s="1">
        <v>12.48591398</v>
      </c>
      <c r="E152" s="1"/>
    </row>
    <row r="153" ht="13" customHeight="1" spans="1:5">
      <c r="A153" s="1" t="s">
        <v>297</v>
      </c>
      <c r="B153" s="1">
        <v>64.5</v>
      </c>
      <c r="C153" s="1">
        <v>64.5</v>
      </c>
      <c r="D153" s="1">
        <v>0</v>
      </c>
      <c r="E153" s="1"/>
    </row>
    <row r="154" ht="13" customHeight="1" spans="1:5">
      <c r="A154" s="1" t="s">
        <v>283</v>
      </c>
      <c r="B154" s="1">
        <v>65</v>
      </c>
      <c r="C154" s="1">
        <v>64.9370155</v>
      </c>
      <c r="D154" s="1">
        <v>0.062984496</v>
      </c>
      <c r="E154" s="1"/>
    </row>
    <row r="155" ht="13" customHeight="1" spans="1:5">
      <c r="A155" s="1" t="s">
        <v>831</v>
      </c>
      <c r="B155" s="1">
        <v>68.5</v>
      </c>
      <c r="C155" s="1">
        <v>65.2774427</v>
      </c>
      <c r="D155" s="1">
        <v>3.222557298</v>
      </c>
      <c r="E155" s="1"/>
    </row>
    <row r="156" ht="13" customHeight="1" spans="1:5">
      <c r="A156" s="1" t="s">
        <v>685</v>
      </c>
      <c r="B156" s="1">
        <v>66.96428571</v>
      </c>
      <c r="C156" s="1">
        <v>65.28598281</v>
      </c>
      <c r="D156" s="1">
        <v>1.6783029</v>
      </c>
      <c r="E156" s="1"/>
    </row>
    <row r="157" ht="13" customHeight="1" spans="1:5">
      <c r="A157" s="1" t="s">
        <v>936</v>
      </c>
      <c r="B157" s="1">
        <v>66.32142857</v>
      </c>
      <c r="C157" s="1">
        <v>65.81708311</v>
      </c>
      <c r="D157" s="1">
        <v>0.504345464</v>
      </c>
      <c r="E157" s="1"/>
    </row>
    <row r="158" ht="13" customHeight="1" spans="1:5">
      <c r="A158" s="1" t="s">
        <v>432</v>
      </c>
      <c r="B158" s="1">
        <v>66</v>
      </c>
      <c r="C158" s="1">
        <v>65.83458647</v>
      </c>
      <c r="D158" s="1">
        <v>0.165413534</v>
      </c>
      <c r="E158" s="1"/>
    </row>
    <row r="159" ht="13" customHeight="1" spans="1:5">
      <c r="A159" s="1" t="s">
        <v>451</v>
      </c>
      <c r="B159" s="1">
        <v>66</v>
      </c>
      <c r="C159" s="1">
        <v>65.83458647</v>
      </c>
      <c r="D159" s="1">
        <v>0.165413534</v>
      </c>
      <c r="E159" s="1"/>
    </row>
    <row r="160" ht="13" customHeight="1" spans="1:5">
      <c r="A160" s="1" t="s">
        <v>562</v>
      </c>
      <c r="B160" s="1">
        <v>68.5</v>
      </c>
      <c r="C160" s="1">
        <v>65.88771186</v>
      </c>
      <c r="D160" s="1">
        <v>2.612288136</v>
      </c>
      <c r="E160" s="1"/>
    </row>
    <row r="161" ht="13" customHeight="1" spans="1:5">
      <c r="A161" s="1" t="s">
        <v>445</v>
      </c>
      <c r="B161" s="1">
        <v>66</v>
      </c>
      <c r="C161" s="1">
        <v>66</v>
      </c>
      <c r="D161" s="1">
        <v>0</v>
      </c>
      <c r="E161" s="1"/>
    </row>
    <row r="162" ht="13" customHeight="1" spans="1:5">
      <c r="A162" s="1" t="s">
        <v>591</v>
      </c>
      <c r="B162" s="1">
        <v>66</v>
      </c>
      <c r="C162" s="1">
        <v>66</v>
      </c>
      <c r="D162" s="1">
        <v>0</v>
      </c>
      <c r="E162" s="1"/>
    </row>
    <row r="163" ht="13" customHeight="1" spans="1:5">
      <c r="A163" s="1" t="s">
        <v>512</v>
      </c>
      <c r="B163" s="1">
        <v>69.07142857</v>
      </c>
      <c r="C163" s="1">
        <v>66.37595819</v>
      </c>
      <c r="D163" s="1">
        <v>2.695470383</v>
      </c>
      <c r="E163" s="1"/>
    </row>
    <row r="164" ht="13" customHeight="1" spans="1:5">
      <c r="A164" s="1" t="s">
        <v>810</v>
      </c>
      <c r="B164" s="1">
        <v>82.5</v>
      </c>
      <c r="C164" s="1">
        <v>67.10882648</v>
      </c>
      <c r="D164" s="1">
        <v>15.39117352</v>
      </c>
      <c r="E164" s="1"/>
    </row>
    <row r="165" ht="13" customHeight="1" spans="1:5">
      <c r="A165" s="1" t="s">
        <v>55</v>
      </c>
      <c r="B165" s="1">
        <v>73.5</v>
      </c>
      <c r="C165" s="1">
        <v>67.20945946</v>
      </c>
      <c r="D165" s="1">
        <v>6.290540541</v>
      </c>
      <c r="E165" s="1"/>
    </row>
    <row r="166" ht="13" customHeight="1" spans="1:5">
      <c r="A166" s="1" t="s">
        <v>850</v>
      </c>
      <c r="B166" s="1">
        <v>75.25</v>
      </c>
      <c r="C166" s="1">
        <v>67.31153846</v>
      </c>
      <c r="D166" s="1">
        <v>7.938461538</v>
      </c>
      <c r="E166" s="1"/>
    </row>
    <row r="167" ht="13" customHeight="1" spans="1:5">
      <c r="A167" s="1" t="s">
        <v>842</v>
      </c>
      <c r="B167" s="1">
        <v>68.75</v>
      </c>
      <c r="C167" s="1">
        <v>67.42629362</v>
      </c>
      <c r="D167" s="1">
        <v>1.323706378</v>
      </c>
      <c r="E167" s="1"/>
    </row>
    <row r="168" ht="13" customHeight="1" spans="1:5">
      <c r="A168" s="1" t="s">
        <v>662</v>
      </c>
      <c r="B168" s="1">
        <v>71</v>
      </c>
      <c r="C168" s="1">
        <v>67.44172494</v>
      </c>
      <c r="D168" s="1">
        <v>3.558275058</v>
      </c>
      <c r="E168" s="1"/>
    </row>
    <row r="169" ht="13" customHeight="1" spans="1:5">
      <c r="A169" s="1" t="s">
        <v>254</v>
      </c>
      <c r="B169" s="1">
        <v>72</v>
      </c>
      <c r="C169" s="1">
        <v>67.78415614</v>
      </c>
      <c r="D169" s="1">
        <v>4.215843858</v>
      </c>
      <c r="E169" s="1"/>
    </row>
    <row r="170" ht="13" customHeight="1" spans="1:5">
      <c r="A170" s="1" t="s">
        <v>642</v>
      </c>
      <c r="B170" s="1">
        <v>70.5</v>
      </c>
      <c r="C170" s="1">
        <v>68.18309859</v>
      </c>
      <c r="D170" s="1">
        <v>2.316901408</v>
      </c>
      <c r="E170" s="1"/>
    </row>
    <row r="171" ht="13" customHeight="1" spans="1:5">
      <c r="A171" s="1" t="s">
        <v>416</v>
      </c>
      <c r="B171" s="1">
        <v>69.31666667</v>
      </c>
      <c r="C171" s="1">
        <v>68.24134845</v>
      </c>
      <c r="D171" s="1">
        <v>1.075318218</v>
      </c>
      <c r="E171" s="1"/>
    </row>
    <row r="172" ht="13" customHeight="1" spans="1:5">
      <c r="A172" s="1" t="s">
        <v>484</v>
      </c>
      <c r="B172" s="1">
        <v>77.5</v>
      </c>
      <c r="C172" s="1">
        <v>68.64994664</v>
      </c>
      <c r="D172" s="1">
        <v>8.850053362</v>
      </c>
      <c r="E172" s="1"/>
    </row>
    <row r="173" ht="13" customHeight="1" spans="1:5">
      <c r="A173" s="1" t="s">
        <v>482</v>
      </c>
      <c r="B173" s="1">
        <v>80.5</v>
      </c>
      <c r="C173" s="1">
        <v>68.75179856</v>
      </c>
      <c r="D173" s="1">
        <v>11.74820144</v>
      </c>
      <c r="E173" s="1"/>
    </row>
    <row r="174" ht="13" customHeight="1" spans="1:5">
      <c r="A174" s="1" t="s">
        <v>345</v>
      </c>
      <c r="B174" s="1">
        <v>84.8766666</v>
      </c>
      <c r="C174" s="1">
        <v>69.3512545</v>
      </c>
      <c r="D174" s="1">
        <v>15.5254121</v>
      </c>
      <c r="E174" s="1"/>
    </row>
    <row r="175" ht="13" customHeight="1" spans="1:5">
      <c r="A175" s="1" t="s">
        <v>571</v>
      </c>
      <c r="B175" s="1">
        <v>70</v>
      </c>
      <c r="C175" s="1">
        <v>69.50413223</v>
      </c>
      <c r="D175" s="1">
        <v>0.495867769</v>
      </c>
      <c r="E175" s="1"/>
    </row>
    <row r="176" ht="13" customHeight="1" spans="1:5">
      <c r="A176" s="1" t="s">
        <v>908</v>
      </c>
      <c r="B176" s="1">
        <v>70</v>
      </c>
      <c r="C176" s="1">
        <v>70</v>
      </c>
      <c r="D176" s="1">
        <v>0</v>
      </c>
      <c r="E176" s="1"/>
    </row>
    <row r="177" ht="13" customHeight="1" spans="1:5">
      <c r="A177" s="1" t="s">
        <v>469</v>
      </c>
      <c r="B177" s="1">
        <v>72</v>
      </c>
      <c r="C177" s="1">
        <v>70.22068966</v>
      </c>
      <c r="D177" s="1">
        <v>1.779310345</v>
      </c>
      <c r="E177" s="1"/>
    </row>
    <row r="178" ht="13" customHeight="1" spans="1:5">
      <c r="A178" s="1" t="s">
        <v>412</v>
      </c>
      <c r="B178" s="1">
        <v>70.25</v>
      </c>
      <c r="C178" s="1">
        <v>70.25</v>
      </c>
      <c r="D178" s="1">
        <v>0</v>
      </c>
      <c r="E178" s="1"/>
    </row>
    <row r="179" ht="13" customHeight="1" spans="1:5">
      <c r="A179" s="1" t="s">
        <v>651</v>
      </c>
      <c r="B179" s="1">
        <v>77</v>
      </c>
      <c r="C179" s="1">
        <v>70.54887218</v>
      </c>
      <c r="D179" s="1">
        <v>6.45112782</v>
      </c>
      <c r="E179" s="1"/>
    </row>
    <row r="180" ht="13" customHeight="1" spans="1:5">
      <c r="A180" s="1" t="s">
        <v>201</v>
      </c>
      <c r="B180" s="1">
        <v>70.83333333</v>
      </c>
      <c r="C180" s="1">
        <v>70.83333333</v>
      </c>
      <c r="D180" s="1">
        <v>0</v>
      </c>
      <c r="E180" s="1"/>
    </row>
    <row r="181" ht="13" customHeight="1" spans="1:5">
      <c r="A181" s="1" t="s">
        <v>461</v>
      </c>
      <c r="B181" s="1">
        <v>79.92857143</v>
      </c>
      <c r="C181" s="1">
        <v>71.52406499</v>
      </c>
      <c r="D181" s="1">
        <v>8.404506438</v>
      </c>
      <c r="E181" s="1"/>
    </row>
    <row r="182" ht="13" customHeight="1" spans="1:5">
      <c r="A182" s="1" t="s">
        <v>822</v>
      </c>
      <c r="B182" s="1">
        <v>78</v>
      </c>
      <c r="C182" s="1">
        <v>71.54825027</v>
      </c>
      <c r="D182" s="1">
        <v>6.451749735</v>
      </c>
      <c r="E182" s="1"/>
    </row>
    <row r="183" ht="13" customHeight="1" spans="1:5">
      <c r="A183" s="1" t="s">
        <v>438</v>
      </c>
      <c r="B183" s="1">
        <v>72</v>
      </c>
      <c r="C183" s="1">
        <v>72</v>
      </c>
      <c r="D183" s="1">
        <v>0</v>
      </c>
      <c r="E183" s="1"/>
    </row>
    <row r="184" ht="13" customHeight="1" spans="1:5">
      <c r="A184" s="1" t="s">
        <v>780</v>
      </c>
      <c r="B184" s="1">
        <v>76.883333</v>
      </c>
      <c r="C184" s="1">
        <v>72.17619016</v>
      </c>
      <c r="D184" s="1">
        <v>4.707142837</v>
      </c>
      <c r="E184" s="1"/>
    </row>
    <row r="185" ht="13" customHeight="1" spans="1:5">
      <c r="A185" s="1" t="s">
        <v>337</v>
      </c>
      <c r="B185" s="1">
        <v>76.5</v>
      </c>
      <c r="C185" s="1">
        <v>72.2362013</v>
      </c>
      <c r="D185" s="1">
        <v>4.263798701</v>
      </c>
      <c r="E185" s="1"/>
    </row>
    <row r="186" ht="13" customHeight="1" spans="1:5">
      <c r="A186" s="1" t="s">
        <v>682</v>
      </c>
      <c r="B186" s="1">
        <v>77.5</v>
      </c>
      <c r="C186" s="1">
        <v>74.10523504</v>
      </c>
      <c r="D186" s="1">
        <v>3.394764957</v>
      </c>
      <c r="E186" s="1"/>
    </row>
    <row r="187" ht="13" customHeight="1" spans="1:5">
      <c r="A187" s="1" t="s">
        <v>368</v>
      </c>
      <c r="B187" s="1">
        <v>83.5</v>
      </c>
      <c r="C187" s="1">
        <v>74.66271019</v>
      </c>
      <c r="D187" s="1">
        <v>8.837289812</v>
      </c>
      <c r="E187" s="1"/>
    </row>
    <row r="188" ht="13" customHeight="1" spans="1:5">
      <c r="A188" s="1" t="s">
        <v>394</v>
      </c>
      <c r="B188" s="1">
        <v>82</v>
      </c>
      <c r="C188" s="1">
        <v>76.6989899</v>
      </c>
      <c r="D188" s="1">
        <v>5.301010101</v>
      </c>
      <c r="E188" s="1"/>
    </row>
    <row r="189" ht="13" customHeight="1" spans="1:5">
      <c r="A189" s="1" t="s">
        <v>177</v>
      </c>
      <c r="B189" s="1">
        <v>78.5</v>
      </c>
      <c r="C189" s="1">
        <v>76.76290832</v>
      </c>
      <c r="D189" s="1">
        <v>1.737091675</v>
      </c>
      <c r="E189" s="1"/>
    </row>
    <row r="190" ht="13" customHeight="1" spans="1:5">
      <c r="A190" s="1" t="s">
        <v>119</v>
      </c>
      <c r="B190" s="1">
        <v>77</v>
      </c>
      <c r="C190" s="1">
        <v>77</v>
      </c>
      <c r="D190" s="1">
        <v>0</v>
      </c>
      <c r="E190" s="1"/>
    </row>
    <row r="191" ht="13" customHeight="1" spans="1:5">
      <c r="A191" s="1" t="s">
        <v>750</v>
      </c>
      <c r="B191" s="1">
        <v>77</v>
      </c>
      <c r="C191" s="1">
        <v>77</v>
      </c>
      <c r="D191" s="1">
        <v>0</v>
      </c>
      <c r="E191" s="1"/>
    </row>
    <row r="192" ht="13" customHeight="1" spans="1:5">
      <c r="A192" s="1" t="s">
        <v>923</v>
      </c>
      <c r="B192" s="1">
        <v>77</v>
      </c>
      <c r="C192" s="1">
        <v>77</v>
      </c>
      <c r="D192" s="1">
        <v>0</v>
      </c>
      <c r="E192" s="1"/>
    </row>
    <row r="193" ht="13" customHeight="1" spans="1:5">
      <c r="A193" s="1" t="s">
        <v>420</v>
      </c>
      <c r="B193" s="1">
        <v>77.9</v>
      </c>
      <c r="C193" s="1">
        <v>77.31989362</v>
      </c>
      <c r="D193" s="1">
        <v>0.580106383</v>
      </c>
      <c r="E193" s="1"/>
    </row>
    <row r="194" ht="13" customHeight="1" spans="1:5">
      <c r="A194" s="1" t="s">
        <v>371</v>
      </c>
      <c r="B194" s="1">
        <v>77.75</v>
      </c>
      <c r="C194" s="1">
        <v>77.75</v>
      </c>
      <c r="D194" s="1">
        <v>0</v>
      </c>
      <c r="E194" s="1"/>
    </row>
    <row r="195" ht="13" customHeight="1" spans="1:5">
      <c r="A195" s="1" t="s">
        <v>197</v>
      </c>
      <c r="B195" s="1">
        <v>98.78571429</v>
      </c>
      <c r="C195" s="1">
        <v>78.60368664</v>
      </c>
      <c r="D195" s="1">
        <v>20.18202765</v>
      </c>
      <c r="E195" s="1"/>
    </row>
    <row r="196" ht="13" customHeight="1" spans="1:5">
      <c r="A196" s="1" t="s">
        <v>535</v>
      </c>
      <c r="B196" s="1">
        <v>82</v>
      </c>
      <c r="C196" s="1">
        <v>79.04877228</v>
      </c>
      <c r="D196" s="1">
        <v>2.951227716</v>
      </c>
      <c r="E196" s="1"/>
    </row>
    <row r="197" ht="13" customHeight="1" spans="1:5">
      <c r="A197" s="1" t="s">
        <v>323</v>
      </c>
      <c r="B197" s="1">
        <v>93.383333</v>
      </c>
      <c r="C197" s="1">
        <v>79.22681709</v>
      </c>
      <c r="D197" s="1">
        <v>14.15651591</v>
      </c>
      <c r="E197" s="1"/>
    </row>
    <row r="198" ht="13" customHeight="1" spans="1:5">
      <c r="A198" s="1" t="s">
        <v>4063</v>
      </c>
      <c r="B198" s="1">
        <v>80.5</v>
      </c>
      <c r="C198" s="1">
        <v>79.25899281</v>
      </c>
      <c r="D198" s="1">
        <v>1.241007194</v>
      </c>
      <c r="E198" s="1"/>
    </row>
    <row r="199" ht="13" customHeight="1" spans="1:5">
      <c r="A199" s="1" t="s">
        <v>466</v>
      </c>
      <c r="B199" s="1">
        <v>82.3</v>
      </c>
      <c r="C199" s="1">
        <v>79.48773869</v>
      </c>
      <c r="D199" s="1">
        <v>2.812261307</v>
      </c>
      <c r="E199" s="1"/>
    </row>
    <row r="200" ht="13" customHeight="1" spans="1:5">
      <c r="A200" s="1" t="s">
        <v>4066</v>
      </c>
      <c r="B200" s="1">
        <v>84</v>
      </c>
      <c r="C200" s="1">
        <v>79.94482759</v>
      </c>
      <c r="D200" s="1">
        <v>4.055172414</v>
      </c>
      <c r="E200" s="1"/>
    </row>
    <row r="201" ht="13" customHeight="1" spans="1:5">
      <c r="A201" s="1" t="s">
        <v>401</v>
      </c>
      <c r="B201" s="1">
        <v>82.75</v>
      </c>
      <c r="C201" s="1">
        <v>80.00779727</v>
      </c>
      <c r="D201" s="1">
        <v>2.742202729</v>
      </c>
      <c r="E201" s="1"/>
    </row>
    <row r="202" ht="13" customHeight="1" spans="1:5">
      <c r="A202" s="1" t="s">
        <v>140</v>
      </c>
      <c r="B202" s="1">
        <v>80.5</v>
      </c>
      <c r="C202" s="1">
        <v>80.16906475</v>
      </c>
      <c r="D202" s="1">
        <v>0.330935252</v>
      </c>
      <c r="E202" s="1"/>
    </row>
    <row r="203" ht="13" customHeight="1" spans="1:5">
      <c r="A203" s="1" t="s">
        <v>342</v>
      </c>
      <c r="B203" s="1">
        <v>90.883333</v>
      </c>
      <c r="C203" s="1">
        <v>80.89615355</v>
      </c>
      <c r="D203" s="1">
        <v>9.987179451</v>
      </c>
      <c r="E203" s="1"/>
    </row>
    <row r="204" ht="13" customHeight="1" spans="1:5">
      <c r="A204" s="1" t="s">
        <v>455</v>
      </c>
      <c r="B204" s="1">
        <v>81</v>
      </c>
      <c r="C204" s="1">
        <v>81</v>
      </c>
      <c r="D204" s="1">
        <v>0</v>
      </c>
      <c r="E204" s="1"/>
    </row>
    <row r="205" ht="13" customHeight="1" spans="1:5">
      <c r="A205" s="1" t="s">
        <v>312</v>
      </c>
      <c r="B205" s="1">
        <v>81.25</v>
      </c>
      <c r="C205" s="1">
        <v>81.25</v>
      </c>
      <c r="D205" s="1">
        <v>0</v>
      </c>
      <c r="E205" s="1"/>
    </row>
    <row r="206" ht="13" customHeight="1" spans="1:5">
      <c r="A206" s="1" t="s">
        <v>319</v>
      </c>
      <c r="B206" s="1">
        <v>82.25</v>
      </c>
      <c r="C206" s="1">
        <v>81.75352113</v>
      </c>
      <c r="D206" s="1">
        <v>0.496478873</v>
      </c>
      <c r="E206" s="1"/>
    </row>
    <row r="207" ht="13" customHeight="1" spans="1:5">
      <c r="A207" s="1" t="s">
        <v>3929</v>
      </c>
      <c r="B207" s="1">
        <v>83</v>
      </c>
      <c r="C207" s="1">
        <v>81.92422732</v>
      </c>
      <c r="D207" s="1">
        <v>1.075772682</v>
      </c>
      <c r="E207" s="1"/>
    </row>
    <row r="208" ht="13" customHeight="1" spans="1:5">
      <c r="A208" s="1" t="s">
        <v>516</v>
      </c>
      <c r="B208" s="1">
        <v>82.466667</v>
      </c>
      <c r="C208" s="1">
        <v>82.466667</v>
      </c>
      <c r="D208" s="1">
        <v>0</v>
      </c>
      <c r="E208" s="1"/>
    </row>
    <row r="209" ht="13" customHeight="1" spans="1:5">
      <c r="A209" s="1" t="s">
        <v>705</v>
      </c>
      <c r="B209" s="1">
        <v>86</v>
      </c>
      <c r="C209" s="1">
        <v>82.68912416</v>
      </c>
      <c r="D209" s="1">
        <v>3.310875842</v>
      </c>
      <c r="E209" s="1"/>
    </row>
    <row r="210" ht="13" customHeight="1" spans="1:5">
      <c r="A210" s="1" t="s">
        <v>693</v>
      </c>
      <c r="B210" s="1">
        <v>83.883333</v>
      </c>
      <c r="C210" s="1">
        <v>83.46724504</v>
      </c>
      <c r="D210" s="1">
        <v>0.416087961</v>
      </c>
      <c r="E210" s="1"/>
    </row>
    <row r="211" ht="13" customHeight="1" spans="1:5">
      <c r="A211" s="1" t="s">
        <v>720</v>
      </c>
      <c r="B211" s="1">
        <v>83.883333</v>
      </c>
      <c r="C211" s="1">
        <v>83.80011541</v>
      </c>
      <c r="D211" s="1">
        <v>0.083217592</v>
      </c>
      <c r="E211" s="1"/>
    </row>
    <row r="212" ht="13" customHeight="1" spans="1:5">
      <c r="A212" s="1" t="s">
        <v>259</v>
      </c>
      <c r="B212" s="1">
        <v>94.5</v>
      </c>
      <c r="C212" s="1">
        <v>83.89877301</v>
      </c>
      <c r="D212" s="1">
        <v>10.60122699</v>
      </c>
      <c r="E212" s="1"/>
    </row>
    <row r="213" ht="13" customHeight="1" spans="1:5">
      <c r="A213" s="1" t="s">
        <v>732</v>
      </c>
      <c r="B213" s="1">
        <v>84</v>
      </c>
      <c r="C213" s="1">
        <v>84</v>
      </c>
      <c r="D213" s="1">
        <v>0</v>
      </c>
      <c r="E213" s="1"/>
    </row>
    <row r="214" ht="13" customHeight="1" spans="1:5">
      <c r="A214" s="1" t="s">
        <v>305</v>
      </c>
      <c r="B214" s="1">
        <v>84</v>
      </c>
      <c r="C214" s="1">
        <v>84</v>
      </c>
      <c r="D214" s="1">
        <v>0</v>
      </c>
      <c r="E214" s="1"/>
    </row>
    <row r="215" ht="13" customHeight="1" spans="1:5">
      <c r="A215" s="1" t="s">
        <v>903</v>
      </c>
      <c r="B215" s="1">
        <v>85.77380929</v>
      </c>
      <c r="C215" s="1">
        <v>85.27512435</v>
      </c>
      <c r="D215" s="1">
        <v>0.498684938</v>
      </c>
      <c r="E215" s="1"/>
    </row>
    <row r="216" ht="13" customHeight="1" spans="1:5">
      <c r="A216" s="1" t="s">
        <v>609</v>
      </c>
      <c r="B216" s="1">
        <v>85.28809557</v>
      </c>
      <c r="C216" s="1">
        <v>85.28809557</v>
      </c>
      <c r="D216" s="1">
        <v>0</v>
      </c>
      <c r="E216" s="1"/>
    </row>
    <row r="217" ht="13" customHeight="1" spans="1:5">
      <c r="A217" s="1" t="s">
        <v>492</v>
      </c>
      <c r="B217" s="1">
        <v>88.466667</v>
      </c>
      <c r="C217" s="1">
        <v>85.31602656</v>
      </c>
      <c r="D217" s="1">
        <v>3.150640437</v>
      </c>
      <c r="E217" s="1"/>
    </row>
    <row r="218" ht="13" customHeight="1" spans="1:5">
      <c r="A218" s="1" t="s">
        <v>690</v>
      </c>
      <c r="B218" s="1">
        <v>87.06190457</v>
      </c>
      <c r="C218" s="1">
        <v>85.37993585</v>
      </c>
      <c r="D218" s="1">
        <v>1.681968718</v>
      </c>
      <c r="E218" s="1"/>
    </row>
    <row r="219" ht="13" customHeight="1" spans="1:5">
      <c r="A219" s="1" t="s">
        <v>746</v>
      </c>
      <c r="B219" s="1">
        <v>86.75</v>
      </c>
      <c r="C219" s="1">
        <v>85.42557252</v>
      </c>
      <c r="D219" s="1">
        <v>1.324427481</v>
      </c>
      <c r="E219" s="1"/>
    </row>
    <row r="220" ht="13" customHeight="1" spans="1:5">
      <c r="A220" s="1" t="s">
        <v>249</v>
      </c>
      <c r="B220" s="1">
        <v>90.916667</v>
      </c>
      <c r="C220" s="1">
        <v>86.35007642</v>
      </c>
      <c r="D220" s="1">
        <v>4.56659058</v>
      </c>
      <c r="E220" s="1"/>
    </row>
    <row r="221" ht="13" customHeight="1" spans="1:5">
      <c r="A221" s="1" t="s">
        <v>102</v>
      </c>
      <c r="B221" s="1">
        <v>91.5</v>
      </c>
      <c r="C221" s="1">
        <v>86.36606335</v>
      </c>
      <c r="D221" s="1">
        <v>5.133936652</v>
      </c>
      <c r="E221" s="1"/>
    </row>
    <row r="222" ht="13" customHeight="1" spans="1:5">
      <c r="A222" s="1" t="s">
        <v>136</v>
      </c>
      <c r="B222" s="1">
        <v>87.183333</v>
      </c>
      <c r="C222" s="1">
        <v>86.43746798</v>
      </c>
      <c r="D222" s="1">
        <v>0.745865016</v>
      </c>
      <c r="E222" s="1"/>
    </row>
    <row r="223" ht="13" customHeight="1" spans="1:5">
      <c r="A223" s="1" t="s">
        <v>655</v>
      </c>
      <c r="B223" s="1">
        <v>89.25</v>
      </c>
      <c r="C223" s="1">
        <v>86.51785714</v>
      </c>
      <c r="D223" s="1">
        <v>2.732142857</v>
      </c>
      <c r="E223" s="1"/>
    </row>
    <row r="224" ht="13" customHeight="1" spans="1:5">
      <c r="A224" s="1" t="s">
        <v>711</v>
      </c>
      <c r="B224" s="1">
        <v>87.5</v>
      </c>
      <c r="C224" s="1">
        <v>87.5</v>
      </c>
      <c r="D224" s="1">
        <v>0</v>
      </c>
      <c r="E224" s="1"/>
    </row>
    <row r="225" ht="13" customHeight="1" spans="1:5">
      <c r="A225" s="1" t="s">
        <v>758</v>
      </c>
      <c r="B225" s="1">
        <v>87.5</v>
      </c>
      <c r="C225" s="1">
        <v>87.5</v>
      </c>
      <c r="D225" s="1">
        <v>0</v>
      </c>
      <c r="E225" s="1"/>
    </row>
    <row r="226" ht="13" customHeight="1" spans="1:5">
      <c r="A226" s="1" t="s">
        <v>602</v>
      </c>
      <c r="B226" s="1">
        <v>95.75</v>
      </c>
      <c r="C226" s="1">
        <v>87.93706597</v>
      </c>
      <c r="D226" s="1">
        <v>7.812934028</v>
      </c>
      <c r="E226" s="1"/>
    </row>
    <row r="227" ht="13" customHeight="1" spans="1:5">
      <c r="A227" s="1" t="s">
        <v>776</v>
      </c>
      <c r="B227" s="1">
        <v>87.966667</v>
      </c>
      <c r="C227" s="1">
        <v>87.966667</v>
      </c>
      <c r="D227" s="1">
        <v>0</v>
      </c>
      <c r="E227" s="1"/>
    </row>
    <row r="228" ht="13" customHeight="1" spans="1:5">
      <c r="A228" s="1" t="s">
        <v>353</v>
      </c>
      <c r="B228" s="1">
        <v>103.258333</v>
      </c>
      <c r="C228" s="1">
        <v>88.48936291</v>
      </c>
      <c r="D228" s="1">
        <v>14.76897009</v>
      </c>
      <c r="E228" s="1"/>
    </row>
    <row r="229" ht="13" customHeight="1" spans="1:5">
      <c r="A229" s="1" t="s">
        <v>735</v>
      </c>
      <c r="B229" s="1">
        <v>110.5166665</v>
      </c>
      <c r="C229" s="1">
        <v>90.52432571</v>
      </c>
      <c r="D229" s="1">
        <v>19.99234079</v>
      </c>
      <c r="E229" s="1"/>
    </row>
    <row r="230" ht="13" customHeight="1" spans="1:5">
      <c r="A230" s="1" t="s">
        <v>644</v>
      </c>
      <c r="B230" s="1">
        <v>91</v>
      </c>
      <c r="C230" s="1">
        <v>91</v>
      </c>
      <c r="D230" s="1">
        <v>0</v>
      </c>
      <c r="E230" s="1"/>
    </row>
    <row r="231" ht="13" customHeight="1" spans="1:5">
      <c r="A231" s="1" t="s">
        <v>840</v>
      </c>
      <c r="B231" s="1">
        <v>93.64523843</v>
      </c>
      <c r="C231" s="1">
        <v>91.47906743</v>
      </c>
      <c r="D231" s="1">
        <v>2.166170996</v>
      </c>
      <c r="E231" s="1"/>
    </row>
    <row r="232" ht="13" customHeight="1" spans="1:5">
      <c r="A232" s="1" t="s">
        <v>193</v>
      </c>
      <c r="B232" s="1">
        <v>91.67857143</v>
      </c>
      <c r="C232" s="1">
        <v>91.59864242</v>
      </c>
      <c r="D232" s="1">
        <v>0.079929007</v>
      </c>
      <c r="E232" s="1"/>
    </row>
    <row r="233" ht="13" customHeight="1" spans="1:5">
      <c r="A233" s="1" t="s">
        <v>498</v>
      </c>
      <c r="B233" s="1">
        <v>100.466667</v>
      </c>
      <c r="C233" s="1">
        <v>91.68722207</v>
      </c>
      <c r="D233" s="1">
        <v>8.779444932</v>
      </c>
      <c r="E233" s="1"/>
    </row>
    <row r="234" ht="13" customHeight="1" spans="1:5">
      <c r="A234" s="1" t="s">
        <v>531</v>
      </c>
      <c r="B234" s="1">
        <v>98.25</v>
      </c>
      <c r="C234" s="1">
        <v>91.95404722</v>
      </c>
      <c r="D234" s="1">
        <v>6.295952782</v>
      </c>
      <c r="E234" s="1"/>
    </row>
    <row r="235" ht="13" customHeight="1" spans="1:5">
      <c r="A235" s="1" t="s">
        <v>220</v>
      </c>
      <c r="B235" s="1">
        <v>92.5</v>
      </c>
      <c r="C235" s="1">
        <v>92.5</v>
      </c>
      <c r="D235" s="1">
        <v>0</v>
      </c>
      <c r="E235" s="1"/>
    </row>
    <row r="236" ht="13" customHeight="1" spans="1:5">
      <c r="A236" s="1" t="s">
        <v>385</v>
      </c>
      <c r="B236" s="1">
        <v>101.5</v>
      </c>
      <c r="C236" s="1">
        <v>92.63428571</v>
      </c>
      <c r="D236" s="1">
        <v>8.865714286</v>
      </c>
      <c r="E236" s="1"/>
    </row>
    <row r="237" ht="13" customHeight="1" spans="1:5">
      <c r="A237" s="1" t="s">
        <v>888</v>
      </c>
      <c r="B237" s="1">
        <v>92.95</v>
      </c>
      <c r="C237" s="1">
        <v>92.95</v>
      </c>
      <c r="D237" s="1">
        <v>0</v>
      </c>
      <c r="E237" s="1"/>
    </row>
    <row r="238" ht="13" customHeight="1" spans="1:5">
      <c r="A238" s="1" t="s">
        <v>702</v>
      </c>
      <c r="B238" s="1">
        <v>93.625</v>
      </c>
      <c r="C238" s="1">
        <v>93.625</v>
      </c>
      <c r="D238" s="1">
        <v>0</v>
      </c>
      <c r="E238" s="1"/>
    </row>
    <row r="239" ht="13" customHeight="1" spans="1:5">
      <c r="A239" s="1" t="s">
        <v>189</v>
      </c>
      <c r="B239" s="1">
        <v>103.9</v>
      </c>
      <c r="C239" s="1">
        <v>94.5980016</v>
      </c>
      <c r="D239" s="1">
        <v>9.301998401</v>
      </c>
      <c r="E239" s="1"/>
    </row>
    <row r="240" ht="13" customHeight="1" spans="1:5">
      <c r="A240" s="1" t="s">
        <v>183</v>
      </c>
      <c r="B240" s="1">
        <v>95</v>
      </c>
      <c r="C240" s="1">
        <v>95</v>
      </c>
      <c r="D240" s="1">
        <v>0</v>
      </c>
      <c r="E240" s="1"/>
    </row>
    <row r="241" ht="13" customHeight="1" spans="1:5">
      <c r="A241" s="1" t="s">
        <v>773</v>
      </c>
      <c r="B241" s="1">
        <v>103.916667</v>
      </c>
      <c r="C241" s="1">
        <v>99.67686699</v>
      </c>
      <c r="D241" s="1">
        <v>4.239800014</v>
      </c>
      <c r="E241" s="1"/>
    </row>
    <row r="242" ht="13" customHeight="1" spans="1:5">
      <c r="A242" s="1" t="s">
        <v>232</v>
      </c>
      <c r="B242" s="1">
        <v>119.916667</v>
      </c>
      <c r="C242" s="1">
        <v>99.99971193</v>
      </c>
      <c r="D242" s="1">
        <v>19.91695507</v>
      </c>
      <c r="E242" s="1"/>
    </row>
    <row r="243" ht="13" customHeight="1" spans="1:5">
      <c r="A243" s="1" t="s">
        <v>4065</v>
      </c>
      <c r="B243" s="1">
        <v>102.9904759</v>
      </c>
      <c r="C243" s="1">
        <v>100.1778845</v>
      </c>
      <c r="D243" s="1">
        <v>2.812591309</v>
      </c>
      <c r="E243" s="1"/>
    </row>
    <row r="244" ht="13" customHeight="1" spans="1:5">
      <c r="A244" s="1" t="s">
        <v>729</v>
      </c>
      <c r="B244" s="1">
        <v>103.25</v>
      </c>
      <c r="C244" s="1">
        <v>103.25</v>
      </c>
      <c r="D244" s="1">
        <v>0</v>
      </c>
      <c r="E244" s="1"/>
    </row>
    <row r="245" ht="13" customHeight="1" spans="1:5">
      <c r="A245" s="22" t="s">
        <v>743</v>
      </c>
      <c r="B245" s="22">
        <v>104.65</v>
      </c>
      <c r="C245" s="22">
        <v>104.65</v>
      </c>
      <c r="D245" s="22">
        <v>0</v>
      </c>
      <c r="E245" s="1"/>
    </row>
    <row r="246" ht="13" customHeight="1" spans="1:5">
      <c r="A246" s="22" t="s">
        <v>740</v>
      </c>
      <c r="B246" s="22">
        <v>104.883333</v>
      </c>
      <c r="C246" s="22">
        <v>104.883333</v>
      </c>
      <c r="D246" s="22">
        <v>0</v>
      </c>
      <c r="E246" s="1">
        <v>494.493294253485</v>
      </c>
    </row>
    <row r="247" ht="13" customHeight="1" spans="1:5">
      <c r="A247" s="1" t="s">
        <v>525</v>
      </c>
      <c r="B247" s="36">
        <v>110.2</v>
      </c>
      <c r="C247" s="36">
        <v>108.8712886</v>
      </c>
      <c r="D247" s="1">
        <v>1.328711379</v>
      </c>
      <c r="E247" s="1">
        <v>454.359546384087</v>
      </c>
    </row>
    <row r="248" ht="13" customHeight="1" spans="1:5">
      <c r="A248" s="1" t="s">
        <v>762</v>
      </c>
      <c r="B248" s="36">
        <v>110.25</v>
      </c>
      <c r="C248" s="36">
        <v>110.25</v>
      </c>
      <c r="D248" s="1">
        <v>0</v>
      </c>
      <c r="E248" s="1">
        <v>-138.065450589625</v>
      </c>
    </row>
    <row r="249" ht="13" customHeight="1" spans="1:5">
      <c r="A249" s="1" t="s">
        <v>3860</v>
      </c>
      <c r="B249" s="36">
        <v>64.94064706</v>
      </c>
      <c r="C249" s="36">
        <v>55.48000535</v>
      </c>
      <c r="D249" s="1">
        <v>9.460641715</v>
      </c>
      <c r="E249" s="1">
        <v>0.958867240532513</v>
      </c>
    </row>
    <row r="250" ht="13" customHeight="1" spans="1:5">
      <c r="A250" s="1"/>
      <c r="B250" s="36"/>
      <c r="C250" s="36"/>
      <c r="D250" s="1"/>
      <c r="E250" s="1">
        <v>16.0249082813502</v>
      </c>
    </row>
    <row r="251" ht="13" customHeight="1" spans="1:5">
      <c r="A251" s="63" t="s">
        <v>4568</v>
      </c>
      <c r="B251" s="36"/>
      <c r="C251" s="36"/>
      <c r="D251" s="1"/>
      <c r="E251" s="1">
        <v>-46.6251419943997</v>
      </c>
    </row>
    <row r="252" ht="13" customHeight="1" spans="1:5">
      <c r="A252" s="1" t="s">
        <v>4569</v>
      </c>
      <c r="B252" s="36">
        <v>0.901030927835052</v>
      </c>
      <c r="C252" s="36">
        <v>0.803501945525292</v>
      </c>
      <c r="D252" s="1">
        <v>9</v>
      </c>
      <c r="E252" s="1">
        <v>-975.289823097597</v>
      </c>
    </row>
    <row r="253" ht="13" customHeight="1" spans="1:5">
      <c r="A253" s="1" t="s">
        <v>4570</v>
      </c>
      <c r="B253" s="36">
        <v>0.838095238095238</v>
      </c>
      <c r="C253" s="36">
        <v>0.996478873239437</v>
      </c>
      <c r="D253" s="1">
        <v>153</v>
      </c>
      <c r="E253" s="1">
        <v>1583.83635144199</v>
      </c>
    </row>
    <row r="254" ht="13" customHeight="1" spans="1:5">
      <c r="A254" s="1" t="s">
        <v>4571</v>
      </c>
      <c r="B254" s="36">
        <v>0.986195286195286</v>
      </c>
      <c r="C254" s="36"/>
      <c r="D254" s="1">
        <v>3</v>
      </c>
      <c r="E254" s="1">
        <v>-9861.95286195286</v>
      </c>
    </row>
    <row r="255" ht="13" customHeight="1" spans="1:5">
      <c r="A255" s="1" t="s">
        <v>4572</v>
      </c>
      <c r="B255" s="36">
        <v>0.84963768115942</v>
      </c>
      <c r="C255" s="36">
        <v>0.860821155184412</v>
      </c>
      <c r="D255" s="1">
        <v>415</v>
      </c>
      <c r="E255" s="1">
        <v>111.834740249916</v>
      </c>
    </row>
    <row r="256" ht="13" customHeight="1" spans="1:5">
      <c r="A256" s="1" t="s">
        <v>4573</v>
      </c>
      <c r="B256" s="36">
        <v>0.794117647058823</v>
      </c>
      <c r="C256" s="36">
        <v>0.891982182628062</v>
      </c>
      <c r="D256" s="1">
        <v>74</v>
      </c>
      <c r="E256" s="1">
        <v>978.645355692389</v>
      </c>
    </row>
    <row r="257" ht="13" customHeight="1" spans="1:5">
      <c r="A257" s="1" t="s">
        <v>4574</v>
      </c>
      <c r="B257" s="36">
        <v>0.786144578313253</v>
      </c>
      <c r="C257" s="36">
        <v>0.836453201970443</v>
      </c>
      <c r="D257" s="1">
        <v>490</v>
      </c>
      <c r="E257" s="1">
        <v>503.086236571904</v>
      </c>
    </row>
    <row r="258" ht="13" customHeight="1" spans="1:5">
      <c r="A258" s="1" t="s">
        <v>4575</v>
      </c>
      <c r="B258" s="36">
        <v>0.690259029551259</v>
      </c>
      <c r="C258" s="36">
        <v>0.891287284144427</v>
      </c>
      <c r="D258" s="1">
        <v>143</v>
      </c>
      <c r="E258" s="1">
        <v>2010.28254593168</v>
      </c>
    </row>
    <row r="259" ht="13" customHeight="1" spans="1:5">
      <c r="A259" s="1" t="s">
        <v>4576</v>
      </c>
      <c r="B259" s="36">
        <v>0.998535871156662</v>
      </c>
      <c r="C259" s="36">
        <v>0.998571428571429</v>
      </c>
      <c r="D259" s="1">
        <v>50</v>
      </c>
      <c r="E259" s="1">
        <v>0.355574147667959</v>
      </c>
    </row>
    <row r="260" ht="13" customHeight="1" spans="1:5">
      <c r="A260" s="1" t="s">
        <v>4577</v>
      </c>
      <c r="B260" s="36">
        <v>0.748430597535457</v>
      </c>
      <c r="C260" s="36">
        <v>0.813707018370231</v>
      </c>
      <c r="D260" s="1">
        <v>696</v>
      </c>
      <c r="E260" s="1">
        <v>652.76420834774</v>
      </c>
    </row>
    <row r="261" ht="13" customHeight="1" spans="1:5">
      <c r="A261" s="1" t="s">
        <v>4578</v>
      </c>
      <c r="B261" s="36">
        <v>0.846153846153846</v>
      </c>
      <c r="C261" s="36">
        <v>0.81140350877193</v>
      </c>
      <c r="D261" s="1">
        <v>124</v>
      </c>
      <c r="E261" s="1">
        <v>-347.503373819164</v>
      </c>
    </row>
    <row r="262" ht="13" customHeight="1" spans="1:5">
      <c r="A262" s="1" t="s">
        <v>4579</v>
      </c>
      <c r="B262" s="36">
        <v>0.999001996007984</v>
      </c>
      <c r="C262" s="36">
        <v>0.998029556650246</v>
      </c>
      <c r="D262" s="1">
        <v>194</v>
      </c>
      <c r="E262" s="1">
        <v>-9.7243935773772</v>
      </c>
    </row>
    <row r="263" ht="13" customHeight="1" spans="1:5">
      <c r="A263" s="1" t="s">
        <v>4580</v>
      </c>
      <c r="B263" s="36">
        <v>0.995640802092415</v>
      </c>
      <c r="C263" s="36">
        <v>0.988423864648264</v>
      </c>
      <c r="D263" s="1">
        <v>12</v>
      </c>
      <c r="E263" s="1">
        <v>-72.1693744415142</v>
      </c>
    </row>
    <row r="264" ht="13" customHeight="1" spans="1:5">
      <c r="A264" s="1" t="s">
        <v>4581</v>
      </c>
      <c r="B264" s="36">
        <v>0.970817120622568</v>
      </c>
      <c r="C264" s="36">
        <v>0.972868217054264</v>
      </c>
      <c r="D264" s="1">
        <v>145</v>
      </c>
      <c r="E264" s="1">
        <v>20.5109643169543</v>
      </c>
    </row>
    <row r="265" ht="13" customHeight="1" spans="1:5">
      <c r="A265" s="1" t="s">
        <v>4582</v>
      </c>
      <c r="B265" s="36">
        <v>0.932089552238806</v>
      </c>
      <c r="C265" s="36">
        <v>0.951475409836066</v>
      </c>
      <c r="D265" s="1">
        <v>86</v>
      </c>
      <c r="E265" s="1">
        <v>193.858575972596</v>
      </c>
    </row>
    <row r="266" ht="13" customHeight="1" spans="1:5">
      <c r="A266" s="1" t="s">
        <v>4583</v>
      </c>
      <c r="B266" s="36">
        <v>0.828442437923251</v>
      </c>
      <c r="C266" s="36">
        <v>0.991208791208791</v>
      </c>
      <c r="D266" s="1">
        <v>5</v>
      </c>
      <c r="E266" s="1">
        <v>1627.66353285541</v>
      </c>
    </row>
    <row r="267" ht="13" customHeight="1" spans="1:5">
      <c r="A267" s="1" t="s">
        <v>4584</v>
      </c>
      <c r="B267" s="36">
        <v>0.998845931909983</v>
      </c>
      <c r="C267" s="36">
        <v>0.98397976391231</v>
      </c>
      <c r="D267" s="1">
        <v>508</v>
      </c>
      <c r="E267" s="1">
        <v>-148.661679976725</v>
      </c>
    </row>
    <row r="268" ht="13" customHeight="1" spans="1:5">
      <c r="A268" s="1" t="s">
        <v>4585</v>
      </c>
      <c r="B268" s="36">
        <v>0.959150326797386</v>
      </c>
      <c r="C268" s="36">
        <v>0.942189421894219</v>
      </c>
      <c r="D268" s="1">
        <v>64</v>
      </c>
      <c r="E268" s="1">
        <v>-169.609049031667</v>
      </c>
    </row>
    <row r="269" ht="13" customHeight="1" spans="1:5">
      <c r="A269" s="1" t="s">
        <v>4586</v>
      </c>
      <c r="B269" s="36">
        <v>0.944611528822055</v>
      </c>
      <c r="C269" s="36">
        <v>0.939087546239211</v>
      </c>
      <c r="D269" s="1">
        <v>94</v>
      </c>
      <c r="E269" s="1">
        <v>-55.2398258284426</v>
      </c>
    </row>
    <row r="270" ht="13" customHeight="1" spans="1:5">
      <c r="A270" s="1" t="s">
        <v>4587</v>
      </c>
      <c r="B270" s="36">
        <v>0.843909866017052</v>
      </c>
      <c r="C270" s="36">
        <v>0.886734270295914</v>
      </c>
      <c r="D270" s="1">
        <v>394</v>
      </c>
      <c r="E270" s="1">
        <v>428.244042788617</v>
      </c>
    </row>
    <row r="271" ht="13" customHeight="1" spans="1:5">
      <c r="A271" s="1" t="s">
        <v>4588</v>
      </c>
      <c r="B271" s="36">
        <v>0.998992660814506</v>
      </c>
      <c r="C271" s="36">
        <v>0.989107066074244</v>
      </c>
      <c r="D271" s="1">
        <v>1481</v>
      </c>
      <c r="E271" s="1">
        <v>-98.8559474026174</v>
      </c>
    </row>
    <row r="272" ht="13" customHeight="1" spans="1:5">
      <c r="A272" s="1" t="s">
        <v>4589</v>
      </c>
      <c r="B272" s="36">
        <v>0.997993981945838</v>
      </c>
      <c r="C272" s="36">
        <v>0.997688243064729</v>
      </c>
      <c r="D272" s="1">
        <v>35</v>
      </c>
      <c r="E272" s="1">
        <v>-3.05738881108408</v>
      </c>
    </row>
    <row r="273" ht="13" customHeight="1" spans="1:5">
      <c r="A273" s="1" t="s">
        <v>4590</v>
      </c>
      <c r="B273" s="36">
        <v>0.999123268455199</v>
      </c>
      <c r="C273" s="36">
        <v>0.928405460354342</v>
      </c>
      <c r="D273" s="1">
        <v>143</v>
      </c>
      <c r="E273" s="1">
        <v>-707.178081008569</v>
      </c>
    </row>
    <row r="274" ht="13" customHeight="1" spans="1:5">
      <c r="A274" s="1" t="s">
        <v>4591</v>
      </c>
      <c r="B274" s="36">
        <v>0.936085679737433</v>
      </c>
      <c r="C274" s="36">
        <v>0.940042372881356</v>
      </c>
      <c r="D274" s="1">
        <v>214</v>
      </c>
      <c r="E274" s="1">
        <v>39.5669314392288</v>
      </c>
    </row>
    <row r="275" ht="13" customHeight="1" spans="1:5">
      <c r="A275" s="1" t="s">
        <v>4592</v>
      </c>
      <c r="B275" s="36"/>
      <c r="C275" s="36">
        <v>0.625</v>
      </c>
      <c r="D275" s="1">
        <v>4</v>
      </c>
      <c r="E275" s="1">
        <v>6250</v>
      </c>
    </row>
    <row r="276" ht="13" customHeight="1" spans="1:5">
      <c r="A276" s="1" t="s">
        <v>4593</v>
      </c>
      <c r="B276" s="36">
        <v>0.963336671031349</v>
      </c>
      <c r="C276" s="36">
        <v>0.96757207653407</v>
      </c>
      <c r="D276" s="1">
        <v>6278</v>
      </c>
      <c r="E276" s="1">
        <v>42.354055027215</v>
      </c>
    </row>
    <row r="277" ht="13" customHeight="1" spans="1:5">
      <c r="A277" s="1" t="s">
        <v>4594</v>
      </c>
      <c r="B277" s="36">
        <v>0.910392487517773</v>
      </c>
      <c r="C277" s="36">
        <v>0.871429028439809</v>
      </c>
      <c r="D277" s="1">
        <v>619</v>
      </c>
      <c r="E277" s="1">
        <v>-389.634590779634</v>
      </c>
    </row>
    <row r="278" ht="13" customHeight="1" spans="1:5">
      <c r="A278" s="1" t="s">
        <v>4595</v>
      </c>
      <c r="B278" s="36">
        <v>0.987368421052632</v>
      </c>
      <c r="C278" s="36">
        <v>0.971175166297118</v>
      </c>
      <c r="D278" s="1">
        <v>230</v>
      </c>
      <c r="E278" s="1">
        <v>-161.93254755514</v>
      </c>
    </row>
    <row r="279" ht="13" customHeight="1" spans="1:5">
      <c r="A279" s="1" t="s">
        <v>4596</v>
      </c>
      <c r="B279" s="36">
        <v>0.916241062308478</v>
      </c>
      <c r="C279" s="36">
        <v>0.890660592255125</v>
      </c>
      <c r="D279" s="1">
        <v>24</v>
      </c>
      <c r="E279" s="1">
        <v>-255.804700533527</v>
      </c>
    </row>
    <row r="280" ht="13" customHeight="1" spans="1:5">
      <c r="A280" s="1" t="s">
        <v>4597</v>
      </c>
      <c r="B280" s="36">
        <v>0.977189109639441</v>
      </c>
      <c r="C280" s="36">
        <v>0.967213114754098</v>
      </c>
      <c r="D280" s="1">
        <v>135</v>
      </c>
      <c r="E280" s="1">
        <v>-99.759948853424</v>
      </c>
    </row>
    <row r="281" ht="13" customHeight="1" spans="1:5">
      <c r="A281" s="1" t="s">
        <v>4598</v>
      </c>
      <c r="B281" s="36">
        <v>0.980683506686478</v>
      </c>
      <c r="C281" s="36">
        <v>0.916063675832127</v>
      </c>
      <c r="D281" s="1">
        <v>4</v>
      </c>
      <c r="E281" s="1">
        <v>-646.198308543511</v>
      </c>
    </row>
    <row r="282" ht="13" customHeight="1" spans="1:5">
      <c r="A282" s="1" t="s">
        <v>4599</v>
      </c>
      <c r="B282" s="36">
        <v>0.978723404255319</v>
      </c>
      <c r="C282" s="36">
        <v>0.99822852081488</v>
      </c>
      <c r="D282" s="1">
        <v>257</v>
      </c>
      <c r="E282" s="1">
        <v>195.051165595613</v>
      </c>
    </row>
    <row r="283" ht="13" customHeight="1" spans="1:5">
      <c r="A283" s="1" t="s">
        <v>4600</v>
      </c>
      <c r="B283" s="36">
        <v>0.876530612244898</v>
      </c>
      <c r="C283" s="36">
        <v>0.897838899803536</v>
      </c>
      <c r="D283" s="1">
        <v>339</v>
      </c>
      <c r="E283" s="1">
        <v>213.082875586384</v>
      </c>
    </row>
    <row r="284" ht="13" customHeight="1" spans="1:5">
      <c r="A284" s="1" t="s">
        <v>4601</v>
      </c>
      <c r="B284" s="36">
        <v>0.874747474747475</v>
      </c>
      <c r="C284" s="36">
        <v>0.917355371900826</v>
      </c>
      <c r="D284" s="1">
        <v>27</v>
      </c>
      <c r="E284" s="1">
        <v>426.078971533518</v>
      </c>
    </row>
    <row r="285" ht="13" customHeight="1" spans="1:5">
      <c r="A285" s="1" t="s">
        <v>4602</v>
      </c>
      <c r="B285" s="36">
        <v>0.673611111111111</v>
      </c>
      <c r="C285" s="36">
        <v>0.848648648648649</v>
      </c>
      <c r="D285" s="1">
        <v>63</v>
      </c>
      <c r="E285" s="1">
        <v>1750.37537537537</v>
      </c>
    </row>
    <row r="286" ht="13" customHeight="1" spans="1:5">
      <c r="A286" s="1" t="s">
        <v>4603</v>
      </c>
      <c r="B286" s="36">
        <v>0.930699111331477</v>
      </c>
      <c r="C286" s="36">
        <v>0.943033986879656</v>
      </c>
      <c r="D286" s="1">
        <v>7283</v>
      </c>
      <c r="E286" s="1">
        <v>123.348755481788</v>
      </c>
    </row>
    <row r="287" ht="13" customHeight="1" spans="1:5">
      <c r="A287" s="1" t="s">
        <v>4604</v>
      </c>
      <c r="B287" s="36">
        <v>0.92380522993688</v>
      </c>
      <c r="C287" s="36">
        <v>0.891526811297585</v>
      </c>
      <c r="D287" s="1">
        <v>465</v>
      </c>
      <c r="E287" s="1">
        <v>-322.784186392951</v>
      </c>
    </row>
    <row r="288" ht="13" customHeight="1" spans="1:5">
      <c r="A288" s="1" t="s">
        <v>4605</v>
      </c>
      <c r="B288" s="36">
        <v>0.908888888888889</v>
      </c>
      <c r="C288" s="36">
        <v>0.966702470461869</v>
      </c>
      <c r="D288" s="1">
        <v>121</v>
      </c>
      <c r="E288" s="1">
        <v>578.135815729801</v>
      </c>
    </row>
    <row r="289" ht="13" customHeight="1" spans="1:5">
      <c r="A289" s="1" t="s">
        <v>4606</v>
      </c>
      <c r="B289" s="36">
        <v>0.770727432077125</v>
      </c>
      <c r="C289" s="36">
        <v>0.882320593896068</v>
      </c>
      <c r="D289" s="1">
        <v>32</v>
      </c>
      <c r="E289" s="1">
        <v>1115.93161818943</v>
      </c>
    </row>
    <row r="290" ht="13" customHeight="1" spans="1:5">
      <c r="A290" s="1" t="s">
        <v>4607</v>
      </c>
      <c r="B290" s="36">
        <v>0.902958104671396</v>
      </c>
      <c r="C290" s="36">
        <v>0.98854457335879</v>
      </c>
      <c r="D290" s="1">
        <v>407</v>
      </c>
      <c r="E290" s="1">
        <v>855.864686873938</v>
      </c>
    </row>
    <row r="291" ht="13" customHeight="1" spans="1:5">
      <c r="A291" s="1" t="s">
        <v>4608</v>
      </c>
      <c r="B291" s="36">
        <v>0.772835112692764</v>
      </c>
      <c r="C291" s="36">
        <v>0.935374149659864</v>
      </c>
      <c r="D291" s="1">
        <v>81</v>
      </c>
      <c r="E291" s="1">
        <v>1625.390369671</v>
      </c>
    </row>
    <row r="292" ht="13" customHeight="1" spans="1:5">
      <c r="A292" s="1" t="s">
        <v>4609</v>
      </c>
      <c r="B292" s="36">
        <v>0.998460749102104</v>
      </c>
      <c r="C292" s="36">
        <v>0.999488491048593</v>
      </c>
      <c r="D292" s="1">
        <v>575</v>
      </c>
      <c r="E292" s="1">
        <v>10.2774194648969</v>
      </c>
    </row>
    <row r="293" ht="13" customHeight="1" spans="1:5">
      <c r="A293" s="1" t="s">
        <v>4610</v>
      </c>
      <c r="B293" s="36">
        <v>0.933309557774608</v>
      </c>
      <c r="C293" s="36">
        <v>0.930729166666667</v>
      </c>
      <c r="D293" s="1">
        <v>254</v>
      </c>
      <c r="E293" s="1">
        <v>-25.8039110794095</v>
      </c>
    </row>
    <row r="294" ht="13" customHeight="1" spans="1:5">
      <c r="A294" s="1" t="s">
        <v>4611</v>
      </c>
      <c r="B294" s="36">
        <v>1</v>
      </c>
      <c r="C294" s="36">
        <v>0.994579945799458</v>
      </c>
      <c r="D294" s="1">
        <v>153</v>
      </c>
      <c r="E294" s="1">
        <v>-54.2005420054203</v>
      </c>
    </row>
    <row r="295" ht="13" customHeight="1" spans="1:5">
      <c r="A295" s="1" t="s">
        <v>4612</v>
      </c>
      <c r="B295" s="36">
        <v>0.773006134969325</v>
      </c>
      <c r="C295" s="36">
        <v>0.884990253411306</v>
      </c>
      <c r="D295" s="1">
        <v>32</v>
      </c>
      <c r="E295" s="1">
        <v>1119.84118441981</v>
      </c>
    </row>
    <row r="296" ht="13" customHeight="1" spans="1:5">
      <c r="A296" s="1" t="s">
        <v>4613</v>
      </c>
      <c r="B296" s="36">
        <v>0.976338028169014</v>
      </c>
      <c r="C296" s="36">
        <v>0.919821826280624</v>
      </c>
      <c r="D296" s="1">
        <v>83</v>
      </c>
      <c r="E296" s="1">
        <v>-565.162018883905</v>
      </c>
    </row>
    <row r="297" ht="13" customHeight="1" spans="1:5">
      <c r="A297" s="1" t="s">
        <v>4614</v>
      </c>
      <c r="B297" s="36">
        <v>0.891082368958475</v>
      </c>
      <c r="C297" s="36">
        <v>0.877503852080123</v>
      </c>
      <c r="D297" s="1">
        <v>6</v>
      </c>
      <c r="E297" s="1">
        <v>-135.785168783519</v>
      </c>
    </row>
    <row r="298" ht="13" customHeight="1" spans="1:5">
      <c r="A298" s="1" t="s">
        <v>4615</v>
      </c>
      <c r="B298" s="36">
        <v>0.673313393153872</v>
      </c>
      <c r="C298" s="36">
        <v>0.609137055837564</v>
      </c>
      <c r="D298" s="1">
        <v>41</v>
      </c>
      <c r="E298" s="1">
        <v>-641.763373163082</v>
      </c>
    </row>
    <row r="299" ht="13" customHeight="1" spans="1:5">
      <c r="A299" s="1" t="s">
        <v>4616</v>
      </c>
      <c r="B299" s="36">
        <v>0.711019661636946</v>
      </c>
      <c r="C299" s="36">
        <v>0.815673001822442</v>
      </c>
      <c r="D299" s="1">
        <v>211</v>
      </c>
      <c r="E299" s="1">
        <v>1046.53340185496</v>
      </c>
    </row>
    <row r="300" ht="13" customHeight="1" spans="1:5">
      <c r="A300" s="1" t="s">
        <v>4617</v>
      </c>
      <c r="B300" s="36">
        <v>0.862104187946885</v>
      </c>
      <c r="C300" s="36">
        <v>0.957858769931663</v>
      </c>
      <c r="D300" s="1">
        <v>51</v>
      </c>
      <c r="E300" s="1">
        <v>957.545819847783</v>
      </c>
    </row>
    <row r="301" ht="13" customHeight="1" spans="1:5">
      <c r="A301" s="1" t="s">
        <v>4618</v>
      </c>
      <c r="B301" s="36">
        <v>0.997114829774957</v>
      </c>
      <c r="C301" s="36">
        <v>1</v>
      </c>
      <c r="D301" s="1">
        <v>307</v>
      </c>
      <c r="E301" s="1">
        <v>28.8517022504331</v>
      </c>
    </row>
    <row r="302" ht="13" customHeight="1" spans="1:5">
      <c r="A302" s="1" t="s">
        <v>4619</v>
      </c>
      <c r="B302" s="36">
        <v>0.740424076607387</v>
      </c>
      <c r="C302" s="36">
        <v>0.783591567183134</v>
      </c>
      <c r="D302" s="1">
        <v>91</v>
      </c>
      <c r="E302" s="1">
        <v>431.674905757472</v>
      </c>
    </row>
    <row r="303" ht="13" customHeight="1" spans="1:5">
      <c r="A303" s="1" t="s">
        <v>4620</v>
      </c>
      <c r="B303" s="36">
        <v>1</v>
      </c>
      <c r="C303" s="36">
        <v>0.984905660377358</v>
      </c>
      <c r="D303" s="1">
        <v>235</v>
      </c>
      <c r="E303" s="1">
        <v>-150.943396226415</v>
      </c>
    </row>
    <row r="304" ht="13" customHeight="1" spans="1:5">
      <c r="A304" s="1" t="s">
        <v>4621</v>
      </c>
      <c r="B304" s="36">
        <v>0.986289631533848</v>
      </c>
      <c r="C304" s="36">
        <v>0.963875205254516</v>
      </c>
      <c r="D304" s="1">
        <v>125</v>
      </c>
      <c r="E304" s="1">
        <v>-224.144262793319</v>
      </c>
    </row>
    <row r="305" ht="13" customHeight="1" spans="1:5">
      <c r="A305" s="1" t="s">
        <v>4622</v>
      </c>
      <c r="B305" s="36">
        <v>1</v>
      </c>
      <c r="C305" s="36">
        <v>1</v>
      </c>
      <c r="D305" s="1">
        <v>91</v>
      </c>
      <c r="E305" s="1">
        <v>0</v>
      </c>
    </row>
    <row r="306" ht="13" customHeight="1" spans="1:5">
      <c r="A306" s="1" t="s">
        <v>4623</v>
      </c>
      <c r="B306" s="36">
        <v>0.975943396226415</v>
      </c>
      <c r="C306" s="36">
        <v>0.978783592644979</v>
      </c>
      <c r="D306" s="1">
        <v>180</v>
      </c>
      <c r="E306" s="1">
        <v>28.401964185637</v>
      </c>
    </row>
    <row r="307" ht="13" customHeight="1" spans="1:5">
      <c r="A307" s="1" t="s">
        <v>4624</v>
      </c>
      <c r="B307" s="36">
        <v>0.820121951219512</v>
      </c>
      <c r="C307" s="36">
        <v>0.772727272727273</v>
      </c>
      <c r="D307" s="1">
        <v>86</v>
      </c>
      <c r="E307" s="1">
        <v>-473.946784922394</v>
      </c>
    </row>
    <row r="308" ht="13" customHeight="1" spans="1:5">
      <c r="A308" s="1" t="s">
        <v>4625</v>
      </c>
      <c r="B308" s="36">
        <v>0.846938775510204</v>
      </c>
      <c r="C308" s="36">
        <v>0.792517006802721</v>
      </c>
      <c r="D308" s="1">
        <v>13</v>
      </c>
      <c r="E308" s="1">
        <v>-544.217687074831</v>
      </c>
    </row>
    <row r="309" ht="13" customHeight="1" spans="1:5">
      <c r="A309" s="1" t="s">
        <v>4626</v>
      </c>
      <c r="B309" s="36">
        <v>1</v>
      </c>
      <c r="C309" s="36">
        <v>1</v>
      </c>
      <c r="D309" s="1">
        <v>1</v>
      </c>
      <c r="E309" s="1">
        <v>0</v>
      </c>
    </row>
    <row r="310" ht="13" customHeight="1" spans="1:5">
      <c r="A310" s="1" t="s">
        <v>4627</v>
      </c>
      <c r="B310" s="36">
        <v>1</v>
      </c>
      <c r="C310" s="36">
        <v>1</v>
      </c>
      <c r="D310" s="1">
        <v>137</v>
      </c>
      <c r="E310" s="1">
        <v>0</v>
      </c>
    </row>
    <row r="311" ht="13" customHeight="1" spans="1:5">
      <c r="A311" s="1" t="s">
        <v>4628</v>
      </c>
      <c r="B311" s="36">
        <v>0.990498812351544</v>
      </c>
      <c r="C311" s="36">
        <v>0.977702986958351</v>
      </c>
      <c r="D311" s="1">
        <v>297</v>
      </c>
      <c r="E311" s="1">
        <v>-127.95825393193</v>
      </c>
    </row>
    <row r="312" ht="13" customHeight="1" spans="1:5">
      <c r="A312" s="1" t="s">
        <v>4629</v>
      </c>
      <c r="B312" s="36">
        <v>0.995132127955494</v>
      </c>
      <c r="C312" s="36">
        <v>0.999357739242132</v>
      </c>
      <c r="D312" s="1">
        <v>59</v>
      </c>
      <c r="E312" s="1">
        <v>42.2561128663856</v>
      </c>
    </row>
    <row r="313" ht="13" customHeight="1" spans="1:5">
      <c r="A313" s="1" t="s">
        <v>4630</v>
      </c>
      <c r="B313" s="36">
        <v>0.867761194029851</v>
      </c>
      <c r="C313" s="36">
        <v>0.97689126733155</v>
      </c>
      <c r="D313" s="1">
        <v>424</v>
      </c>
      <c r="E313" s="1">
        <v>1091.30073301699</v>
      </c>
    </row>
    <row r="314" ht="13" customHeight="1" spans="1:5">
      <c r="A314" s="1" t="s">
        <v>4631</v>
      </c>
      <c r="B314" s="36">
        <v>0.967112024665981</v>
      </c>
      <c r="C314" s="36">
        <v>0.951882845188284</v>
      </c>
      <c r="D314" s="1">
        <v>36</v>
      </c>
      <c r="E314" s="1">
        <v>-152.29179477697</v>
      </c>
    </row>
    <row r="315" ht="13" customHeight="1" spans="1:5">
      <c r="A315" s="1" t="s">
        <v>4632</v>
      </c>
      <c r="B315" s="36">
        <v>0.838356164383562</v>
      </c>
      <c r="C315" s="36">
        <v>0.919359899592093</v>
      </c>
      <c r="D315" s="1">
        <v>117</v>
      </c>
      <c r="E315" s="1">
        <v>810.037352085312</v>
      </c>
    </row>
    <row r="316" ht="13" customHeight="1" spans="1:5">
      <c r="A316" s="1" t="s">
        <v>4633</v>
      </c>
      <c r="B316" s="36">
        <v>0.754385964912281</v>
      </c>
      <c r="C316" s="36">
        <v>0.760651629072682</v>
      </c>
      <c r="D316" s="1">
        <v>135</v>
      </c>
      <c r="E316" s="1">
        <v>62.6566416040097</v>
      </c>
    </row>
    <row r="317" ht="13" customHeight="1" spans="1:5">
      <c r="A317" s="1" t="s">
        <v>4634</v>
      </c>
      <c r="B317" s="36">
        <v>1</v>
      </c>
      <c r="C317" s="36">
        <v>0.997078870496592</v>
      </c>
      <c r="D317" s="1">
        <v>4</v>
      </c>
      <c r="E317" s="1">
        <v>-29.2112950340795</v>
      </c>
    </row>
    <row r="318" ht="13" customHeight="1" spans="1:5">
      <c r="A318" s="1" t="s">
        <v>4635</v>
      </c>
      <c r="B318" s="36">
        <v>0.991212653778559</v>
      </c>
      <c r="C318" s="36">
        <v>0.986764705882353</v>
      </c>
      <c r="D318" s="1">
        <v>226</v>
      </c>
      <c r="E318" s="1">
        <v>-44.4794789620584</v>
      </c>
    </row>
    <row r="319" ht="13" customHeight="1" spans="1:5">
      <c r="A319" s="1" t="s">
        <v>4636</v>
      </c>
      <c r="B319" s="36">
        <v>0.361809045226131</v>
      </c>
      <c r="C319" s="36">
        <v>0.538834951456311</v>
      </c>
      <c r="D319" s="1">
        <v>120</v>
      </c>
      <c r="E319" s="1">
        <v>1770.2590623018</v>
      </c>
    </row>
    <row r="320" ht="13" customHeight="1" spans="1:5">
      <c r="A320" s="1" t="s">
        <v>4637</v>
      </c>
      <c r="B320" s="36">
        <v>0.980297980788081</v>
      </c>
      <c r="C320" s="36">
        <v>0.981819859726836</v>
      </c>
      <c r="D320" s="1">
        <v>1485</v>
      </c>
      <c r="E320" s="1">
        <v>15.2187893875577</v>
      </c>
    </row>
    <row r="321" ht="13" customHeight="1" spans="1:5">
      <c r="A321" s="1" t="s">
        <v>4638</v>
      </c>
      <c r="B321" s="36">
        <v>0.979185938945421</v>
      </c>
      <c r="C321" s="36">
        <v>0.952249770431589</v>
      </c>
      <c r="D321" s="1">
        <v>71</v>
      </c>
      <c r="E321" s="1">
        <v>-269.361685138323</v>
      </c>
    </row>
    <row r="322" ht="13" customHeight="1" spans="1:5">
      <c r="A322" s="1" t="s">
        <v>4639</v>
      </c>
      <c r="B322" s="36">
        <v>0.865963855421687</v>
      </c>
      <c r="C322" s="36">
        <v>0.903759398496241</v>
      </c>
      <c r="D322" s="1">
        <v>75</v>
      </c>
      <c r="E322" s="1">
        <v>377.955430745539</v>
      </c>
    </row>
    <row r="323" ht="13" customHeight="1" spans="1:5">
      <c r="A323" s="1" t="s">
        <v>4640</v>
      </c>
      <c r="B323" s="36">
        <v>0.955845771144279</v>
      </c>
      <c r="C323" s="36">
        <v>0.996273291925466</v>
      </c>
      <c r="D323" s="1">
        <v>351</v>
      </c>
      <c r="E323" s="1">
        <v>404.275207811873</v>
      </c>
    </row>
    <row r="324" ht="13" customHeight="1" spans="1:5">
      <c r="A324" s="1" t="s">
        <v>4641</v>
      </c>
      <c r="B324" s="36">
        <v>0.706930693069307</v>
      </c>
      <c r="C324" s="36">
        <v>1</v>
      </c>
      <c r="D324" s="1">
        <v>23</v>
      </c>
      <c r="E324" s="1">
        <v>2930.69306930693</v>
      </c>
    </row>
    <row r="325" ht="13" customHeight="1" spans="1:5">
      <c r="A325" s="1" t="s">
        <v>4642</v>
      </c>
      <c r="B325" s="36">
        <v>0.982558139534884</v>
      </c>
      <c r="C325" s="36">
        <v>0.989308624376336</v>
      </c>
      <c r="D325" s="1">
        <v>73</v>
      </c>
      <c r="E325" s="1">
        <v>67.5048484145269</v>
      </c>
    </row>
    <row r="326" ht="13" customHeight="1" spans="1:5">
      <c r="A326" s="1" t="s">
        <v>4643</v>
      </c>
      <c r="B326" s="36">
        <v>0.599531615925059</v>
      </c>
      <c r="C326" s="36">
        <v>0.677935943060498</v>
      </c>
      <c r="D326" s="1">
        <v>13</v>
      </c>
      <c r="E326" s="1">
        <v>784.043271354397</v>
      </c>
    </row>
    <row r="327" ht="13" customHeight="1" spans="1:5">
      <c r="A327" s="1" t="s">
        <v>4644</v>
      </c>
      <c r="B327" s="36">
        <v>0.998359310910582</v>
      </c>
      <c r="C327" s="36">
        <v>0.922146636432351</v>
      </c>
      <c r="D327" s="1">
        <v>4</v>
      </c>
      <c r="E327" s="1">
        <v>-762.126744782318</v>
      </c>
    </row>
    <row r="328" ht="13" customHeight="1" spans="1:5">
      <c r="A328" s="1" t="s">
        <v>4645</v>
      </c>
      <c r="B328" s="36">
        <v>0.932443047918303</v>
      </c>
      <c r="C328" s="36">
        <v>0.982201713909031</v>
      </c>
      <c r="D328" s="1">
        <v>70</v>
      </c>
      <c r="E328" s="1">
        <v>497.586659907278</v>
      </c>
    </row>
    <row r="329" ht="13" customHeight="1" spans="1:5">
      <c r="A329" s="1" t="s">
        <v>4646</v>
      </c>
      <c r="B329" s="36">
        <v>0.99482936918304</v>
      </c>
      <c r="C329" s="36">
        <v>0.984047856430708</v>
      </c>
      <c r="D329" s="1">
        <v>34</v>
      </c>
      <c r="E329" s="1">
        <v>-107.815127523324</v>
      </c>
    </row>
    <row r="330" ht="13" customHeight="1" spans="1:5">
      <c r="A330" s="1" t="s">
        <v>4647</v>
      </c>
      <c r="B330" s="36">
        <v>0.891789473684211</v>
      </c>
      <c r="C330" s="36">
        <v>0.872281986724651</v>
      </c>
      <c r="D330" s="1">
        <v>179</v>
      </c>
      <c r="E330" s="1">
        <v>-195.074869595596</v>
      </c>
    </row>
    <row r="331" ht="13" customHeight="1" spans="1:5">
      <c r="A331" s="1" t="s">
        <v>4648</v>
      </c>
      <c r="B331" s="36">
        <v>0.848623853211009</v>
      </c>
      <c r="C331" s="36">
        <v>0.98708288482239</v>
      </c>
      <c r="D331" s="1">
        <v>89</v>
      </c>
      <c r="E331" s="1">
        <v>1384.59031611381</v>
      </c>
    </row>
    <row r="332" ht="13" customHeight="1" spans="1:5">
      <c r="A332" s="1" t="s">
        <v>4649</v>
      </c>
      <c r="B332" s="36">
        <v>0.942875647668394</v>
      </c>
      <c r="C332" s="36">
        <v>0.990041386445939</v>
      </c>
      <c r="D332" s="1">
        <v>361</v>
      </c>
      <c r="E332" s="1">
        <v>471.657387775452</v>
      </c>
    </row>
    <row r="333" ht="13" customHeight="1" spans="1:5">
      <c r="A333" s="1" t="s">
        <v>4650</v>
      </c>
      <c r="B333" s="36">
        <v>0.874573602728943</v>
      </c>
      <c r="C333" s="36">
        <v>0.948717948717949</v>
      </c>
      <c r="D333" s="1">
        <v>311</v>
      </c>
      <c r="E333" s="1">
        <v>741.443459890061</v>
      </c>
    </row>
    <row r="334" ht="13" customHeight="1" spans="1:5">
      <c r="A334" s="1" t="s">
        <v>4651</v>
      </c>
      <c r="B334" s="36">
        <v>0.988505747126437</v>
      </c>
      <c r="C334" s="36">
        <v>0.98128078817734</v>
      </c>
      <c r="D334" s="1">
        <v>1610</v>
      </c>
      <c r="E334" s="1">
        <v>-72.2495894909692</v>
      </c>
    </row>
    <row r="335" ht="13" customHeight="1" spans="1:5">
      <c r="A335" s="1" t="s">
        <v>4652</v>
      </c>
      <c r="B335" s="36">
        <v>0.986111111111111</v>
      </c>
      <c r="C335" s="36">
        <v>0.916883116883117</v>
      </c>
      <c r="D335" s="1">
        <v>156</v>
      </c>
      <c r="E335" s="1">
        <v>-692.279942279943</v>
      </c>
    </row>
    <row r="336" ht="13" customHeight="1" spans="1:5">
      <c r="A336" s="1" t="s">
        <v>4653</v>
      </c>
      <c r="B336" s="36">
        <v>0.98018648018648</v>
      </c>
      <c r="C336" s="36">
        <v>0.956279587858535</v>
      </c>
      <c r="D336" s="1">
        <v>161</v>
      </c>
      <c r="E336" s="1">
        <v>-239.06892327945</v>
      </c>
    </row>
    <row r="337" ht="13" customHeight="1" spans="1:5">
      <c r="A337" s="1" t="s">
        <v>4654</v>
      </c>
      <c r="B337" s="36">
        <v>0.929435483870968</v>
      </c>
      <c r="C337" s="36">
        <v>0.959173387096774</v>
      </c>
      <c r="D337" s="1">
        <v>184</v>
      </c>
      <c r="E337" s="1">
        <v>297.379032258065</v>
      </c>
    </row>
    <row r="338" ht="13" customHeight="1" spans="1:5">
      <c r="A338" s="1" t="s">
        <v>4655</v>
      </c>
      <c r="B338" s="36"/>
      <c r="C338" s="36">
        <v>0</v>
      </c>
      <c r="D338" s="1"/>
      <c r="E338" s="1">
        <v>0</v>
      </c>
    </row>
    <row r="339" ht="13" customHeight="1" spans="1:5">
      <c r="A339" s="1" t="s">
        <v>4656</v>
      </c>
      <c r="B339" s="36">
        <v>0.90828025477707</v>
      </c>
      <c r="C339" s="36">
        <v>0.927536231884058</v>
      </c>
      <c r="D339" s="1">
        <v>453</v>
      </c>
      <c r="E339" s="1">
        <v>192.559771069879</v>
      </c>
    </row>
    <row r="340" ht="13" customHeight="1" spans="1:5">
      <c r="A340" s="1" t="s">
        <v>4657</v>
      </c>
      <c r="B340" s="36">
        <v>0.956674473067916</v>
      </c>
      <c r="C340" s="36">
        <v>0.974448315911731</v>
      </c>
      <c r="D340" s="1">
        <v>260</v>
      </c>
      <c r="E340" s="1">
        <v>177.738428438149</v>
      </c>
    </row>
    <row r="341" ht="13" customHeight="1" spans="1:5">
      <c r="A341" s="1" t="s">
        <v>4658</v>
      </c>
      <c r="B341" s="36">
        <v>0.968784838350056</v>
      </c>
      <c r="C341" s="36">
        <v>0.920670391061453</v>
      </c>
      <c r="D341" s="1">
        <v>103</v>
      </c>
      <c r="E341" s="1">
        <v>-481.144472886031</v>
      </c>
    </row>
    <row r="342" ht="13" customHeight="1" spans="1:5">
      <c r="A342" s="1" t="s">
        <v>4659</v>
      </c>
      <c r="B342" s="36">
        <v>0.959530026109661</v>
      </c>
      <c r="C342" s="36">
        <v>0.997854570530994</v>
      </c>
      <c r="D342" s="1">
        <v>9717</v>
      </c>
      <c r="E342" s="1">
        <v>383.245444213333</v>
      </c>
    </row>
    <row r="343" ht="13" customHeight="1" spans="1:5">
      <c r="A343" s="1" t="s">
        <v>4660</v>
      </c>
      <c r="B343" s="36">
        <v>0.961429582448691</v>
      </c>
      <c r="C343" s="36">
        <v>0.982810033327486</v>
      </c>
      <c r="D343" s="1">
        <v>1534</v>
      </c>
      <c r="E343" s="1">
        <v>213.804508787957</v>
      </c>
    </row>
    <row r="344" ht="13" customHeight="1" spans="1:5">
      <c r="A344" s="1" t="s">
        <v>4661</v>
      </c>
      <c r="B344" s="36">
        <v>0.950334821428571</v>
      </c>
      <c r="C344" s="36">
        <v>0.971973094170404</v>
      </c>
      <c r="D344" s="1">
        <v>61</v>
      </c>
      <c r="E344" s="1">
        <v>216.382727418322</v>
      </c>
    </row>
    <row r="345" ht="13" customHeight="1" spans="1:5">
      <c r="A345" s="1" t="s">
        <v>4662</v>
      </c>
      <c r="B345" s="36">
        <v>0.936803920320754</v>
      </c>
      <c r="C345" s="36">
        <v>0.932747444527549</v>
      </c>
      <c r="D345" s="1">
        <v>2702</v>
      </c>
      <c r="E345" s="1">
        <v>-40.5647579320434</v>
      </c>
    </row>
    <row r="346" ht="13" customHeight="1" spans="1:5">
      <c r="A346" s="1" t="s">
        <v>4663</v>
      </c>
      <c r="B346" s="36">
        <v>0.97438330170778</v>
      </c>
      <c r="C346" s="36">
        <v>0.957865168539326</v>
      </c>
      <c r="D346" s="1">
        <v>402</v>
      </c>
      <c r="E346" s="1">
        <v>-165.181331684541</v>
      </c>
    </row>
    <row r="347" ht="13" customHeight="1" spans="1:5">
      <c r="A347" s="1" t="s">
        <v>4664</v>
      </c>
      <c r="B347" s="36">
        <v>0.989384288747346</v>
      </c>
      <c r="C347" s="36">
        <v>1</v>
      </c>
      <c r="D347" s="1">
        <v>129</v>
      </c>
      <c r="E347" s="1">
        <v>106.157112526539</v>
      </c>
    </row>
    <row r="348" ht="13" customHeight="1" spans="1:5">
      <c r="A348" s="1" t="s">
        <v>4665</v>
      </c>
      <c r="B348" s="36">
        <v>0.849142857142857</v>
      </c>
      <c r="C348" s="36">
        <v>0.894706723891273</v>
      </c>
      <c r="D348" s="1">
        <v>1125</v>
      </c>
      <c r="E348" s="1">
        <v>455.638667484162</v>
      </c>
    </row>
    <row r="349" ht="13" customHeight="1" spans="1:5">
      <c r="A349" s="1" t="s">
        <v>4666</v>
      </c>
      <c r="B349" s="36">
        <v>0.613125286828821</v>
      </c>
      <c r="C349" s="36">
        <v>0.863789615643965</v>
      </c>
      <c r="D349" s="1">
        <v>133</v>
      </c>
      <c r="E349" s="1">
        <v>2506.64328815144</v>
      </c>
    </row>
    <row r="350" ht="13" customHeight="1" spans="1:5">
      <c r="A350" s="1" t="s">
        <v>4667</v>
      </c>
      <c r="B350" s="36">
        <v>0.849675558759914</v>
      </c>
      <c r="C350" s="36">
        <v>0.816221435468297</v>
      </c>
      <c r="D350" s="1">
        <v>33</v>
      </c>
      <c r="E350" s="1">
        <v>-334.541232916161</v>
      </c>
    </row>
    <row r="351" ht="13" customHeight="1" spans="1:5">
      <c r="A351" s="1" t="s">
        <v>4668</v>
      </c>
      <c r="B351" s="36">
        <v>0.833333333333333</v>
      </c>
      <c r="C351" s="36">
        <v>0.85025641025641</v>
      </c>
      <c r="D351" s="1">
        <v>262</v>
      </c>
      <c r="E351" s="1">
        <v>169.230769230769</v>
      </c>
    </row>
    <row r="352" ht="13" customHeight="1" spans="1:5">
      <c r="A352" s="1" t="s">
        <v>4669</v>
      </c>
      <c r="B352" s="36">
        <v>0.703937007874016</v>
      </c>
      <c r="C352" s="36">
        <v>0.950396825396825</v>
      </c>
      <c r="D352" s="1">
        <v>148</v>
      </c>
      <c r="E352" s="1">
        <v>2464.5981752281</v>
      </c>
    </row>
    <row r="353" ht="13" customHeight="1" spans="1:5">
      <c r="A353" s="1" t="s">
        <v>4670</v>
      </c>
      <c r="B353" s="36">
        <v>0.982435366094336</v>
      </c>
      <c r="C353" s="36">
        <v>0.934565887257568</v>
      </c>
      <c r="D353" s="1">
        <v>414</v>
      </c>
      <c r="E353" s="1">
        <v>-478.694788367684</v>
      </c>
    </row>
    <row r="354" ht="13" customHeight="1" spans="1:5">
      <c r="A354" s="1" t="s">
        <v>4671</v>
      </c>
      <c r="B354" s="36">
        <v>0.880069886434544</v>
      </c>
      <c r="C354" s="36">
        <v>0.903202240350664</v>
      </c>
      <c r="D354" s="1">
        <v>817</v>
      </c>
      <c r="E354" s="1">
        <v>231.323539161197</v>
      </c>
    </row>
    <row r="355" ht="13" customHeight="1" spans="1:5">
      <c r="A355" s="1" t="s">
        <v>4672</v>
      </c>
      <c r="B355" s="36">
        <v>0.978567826525466</v>
      </c>
      <c r="C355" s="36">
        <v>0.996983408748115</v>
      </c>
      <c r="D355" s="1">
        <v>600</v>
      </c>
      <c r="E355" s="1">
        <v>184.155822226482</v>
      </c>
    </row>
    <row r="356" ht="13" customHeight="1" spans="1:5">
      <c r="A356" s="1" t="s">
        <v>4673</v>
      </c>
      <c r="B356" s="36">
        <v>0.973312401883831</v>
      </c>
      <c r="C356" s="36">
        <v>0.981967213114754</v>
      </c>
      <c r="D356" s="1">
        <v>6</v>
      </c>
      <c r="E356" s="1">
        <v>86.548112309236</v>
      </c>
    </row>
    <row r="357" ht="13" customHeight="1" spans="1:5">
      <c r="A357" s="1" t="s">
        <v>4674</v>
      </c>
      <c r="B357" s="36">
        <v>0.995065789473684</v>
      </c>
      <c r="C357" s="36">
        <v>0.976995940460081</v>
      </c>
      <c r="D357" s="1">
        <v>251</v>
      </c>
      <c r="E357" s="1">
        <v>-180.69849013603</v>
      </c>
    </row>
    <row r="358" ht="13" customHeight="1" spans="1:5">
      <c r="A358" s="1" t="s">
        <v>4675</v>
      </c>
      <c r="B358" s="36">
        <v>1</v>
      </c>
      <c r="C358" s="36">
        <v>1</v>
      </c>
      <c r="D358" s="1">
        <v>316</v>
      </c>
      <c r="E358" s="1">
        <v>0</v>
      </c>
    </row>
    <row r="359" ht="13" customHeight="1" spans="1:5">
      <c r="A359" s="1" t="s">
        <v>4676</v>
      </c>
      <c r="B359" s="36">
        <v>0.569160997732426</v>
      </c>
      <c r="C359" s="36">
        <v>0.799220272904483</v>
      </c>
      <c r="D359" s="1">
        <v>120</v>
      </c>
      <c r="E359" s="1">
        <v>2300.59275172057</v>
      </c>
    </row>
    <row r="360" ht="13" customHeight="1" spans="1:5">
      <c r="A360" s="1" t="s">
        <v>4677</v>
      </c>
      <c r="B360" s="36">
        <v>0.904901960784314</v>
      </c>
      <c r="C360" s="36">
        <v>0.972413793103448</v>
      </c>
      <c r="D360" s="1">
        <v>25</v>
      </c>
      <c r="E360" s="1">
        <v>675.118323191345</v>
      </c>
    </row>
    <row r="361" ht="13" customHeight="1" spans="1:5">
      <c r="A361" s="1" t="s">
        <v>4678</v>
      </c>
      <c r="B361" s="36">
        <v>0.921681604780196</v>
      </c>
      <c r="C361" s="36">
        <v>0.94688709110095</v>
      </c>
      <c r="D361" s="1">
        <v>116</v>
      </c>
      <c r="E361" s="1">
        <v>252.054863207534</v>
      </c>
    </row>
    <row r="362" ht="13" customHeight="1" spans="1:5">
      <c r="A362" s="1" t="s">
        <v>4679</v>
      </c>
      <c r="B362" s="36">
        <v>1</v>
      </c>
      <c r="C362" s="36">
        <v>0.99941792782305</v>
      </c>
      <c r="D362" s="1">
        <v>87</v>
      </c>
      <c r="E362" s="1">
        <v>-5.82072176949944</v>
      </c>
    </row>
    <row r="363" ht="13" customHeight="1" spans="1:5">
      <c r="A363" s="1" t="s">
        <v>4680</v>
      </c>
      <c r="B363" s="36">
        <v>0.922374429223744</v>
      </c>
      <c r="C363" s="36">
        <v>0.880108991825613</v>
      </c>
      <c r="D363" s="1">
        <v>39</v>
      </c>
      <c r="E363" s="1">
        <v>-422.654373981312</v>
      </c>
    </row>
    <row r="364" ht="13" customHeight="1" spans="1:5">
      <c r="A364" s="1" t="s">
        <v>4681</v>
      </c>
      <c r="B364" s="36">
        <v>0.953463203463203</v>
      </c>
      <c r="C364" s="36">
        <v>0.982373678025852</v>
      </c>
      <c r="D364" s="1">
        <v>129</v>
      </c>
      <c r="E364" s="1">
        <v>289.104745626485</v>
      </c>
    </row>
    <row r="365" ht="13" customHeight="1" spans="1:5">
      <c r="A365" s="1" t="s">
        <v>4682</v>
      </c>
      <c r="B365" s="36">
        <v>0.966261808367072</v>
      </c>
      <c r="C365" s="36">
        <v>0.999702026221692</v>
      </c>
      <c r="D365" s="1">
        <v>371</v>
      </c>
      <c r="E365" s="1">
        <v>334.402178546209</v>
      </c>
    </row>
    <row r="366" ht="13" customHeight="1" spans="1:5">
      <c r="A366" s="1" t="s">
        <v>4683</v>
      </c>
      <c r="B366" s="36">
        <v>0.991454689984102</v>
      </c>
      <c r="C366" s="36"/>
      <c r="D366" s="1">
        <v>13</v>
      </c>
      <c r="E366" s="1">
        <v>-9914.54689984102</v>
      </c>
    </row>
    <row r="367" ht="13" customHeight="1" spans="1:5">
      <c r="A367" s="1" t="s">
        <v>4684</v>
      </c>
      <c r="B367" s="36">
        <v>0.947437092264678</v>
      </c>
      <c r="C367" s="36">
        <v>0.94147465437788</v>
      </c>
      <c r="D367" s="1">
        <v>574</v>
      </c>
      <c r="E367" s="1">
        <v>-59.6243788679829</v>
      </c>
    </row>
    <row r="368" ht="13" customHeight="1" spans="1:5">
      <c r="A368" s="1" t="s">
        <v>4685</v>
      </c>
      <c r="B368" s="36">
        <v>0.945302520032517</v>
      </c>
      <c r="C368" s="36">
        <v>0.951130043781801</v>
      </c>
      <c r="D368" s="1">
        <v>599</v>
      </c>
      <c r="E368" s="1">
        <v>58.2752374928441</v>
      </c>
    </row>
    <row r="369" ht="13" customHeight="1" spans="1:5">
      <c r="A369" s="1" t="s">
        <v>4686</v>
      </c>
      <c r="B369" s="36">
        <v>0.636144578313253</v>
      </c>
      <c r="C369" s="36">
        <v>0.519953051643192</v>
      </c>
      <c r="D369" s="1">
        <v>100</v>
      </c>
      <c r="E369" s="1">
        <v>-1161.9152667006</v>
      </c>
    </row>
    <row r="370" ht="13" customHeight="1" spans="1:5">
      <c r="A370" s="1" t="s">
        <v>4687</v>
      </c>
      <c r="B370" s="36">
        <v>0.962115796997856</v>
      </c>
      <c r="C370" s="36">
        <v>0.91746369110875</v>
      </c>
      <c r="D370" s="1">
        <v>311</v>
      </c>
      <c r="E370" s="1">
        <v>-446.521058891061</v>
      </c>
    </row>
    <row r="371" ht="13" customHeight="1" spans="1:5">
      <c r="A371" s="1" t="s">
        <v>4688</v>
      </c>
      <c r="B371" s="36">
        <v>0.979701492537313</v>
      </c>
      <c r="C371" s="36">
        <v>0.968955223880597</v>
      </c>
      <c r="D371" s="1">
        <v>264</v>
      </c>
      <c r="E371" s="1">
        <v>-107.462686567165</v>
      </c>
    </row>
    <row r="372" ht="13" customHeight="1" spans="1:5">
      <c r="A372" s="1" t="s">
        <v>4689</v>
      </c>
      <c r="B372" s="36">
        <v>0.822269807280514</v>
      </c>
      <c r="C372" s="36">
        <v>0.818777292576419</v>
      </c>
      <c r="D372" s="1">
        <v>316</v>
      </c>
      <c r="E372" s="1">
        <v>-34.9251470409473</v>
      </c>
    </row>
    <row r="373" ht="13" customHeight="1" spans="1:5">
      <c r="A373" s="1" t="s">
        <v>4690</v>
      </c>
      <c r="B373" s="36">
        <v>0.91725768321513</v>
      </c>
      <c r="C373" s="36">
        <v>0.990079365079365</v>
      </c>
      <c r="D373" s="1">
        <v>75</v>
      </c>
      <c r="E373" s="1">
        <v>728.216818642351</v>
      </c>
    </row>
    <row r="374" ht="13" customHeight="1" spans="1:5">
      <c r="A374" s="1" t="s">
        <v>4691</v>
      </c>
      <c r="B374" s="36">
        <v>0.918571428571429</v>
      </c>
      <c r="C374" s="36">
        <v>0.945238095238095</v>
      </c>
      <c r="D374" s="1">
        <v>230</v>
      </c>
      <c r="E374" s="1">
        <v>266.666666666666</v>
      </c>
    </row>
    <row r="375" ht="13" customHeight="1" spans="1:5">
      <c r="A375" s="1" t="s">
        <v>4692</v>
      </c>
      <c r="B375" s="36">
        <v>0.983259478089611</v>
      </c>
      <c r="C375" s="36">
        <v>0.979743083003953</v>
      </c>
      <c r="D375" s="1">
        <v>265</v>
      </c>
      <c r="E375" s="1">
        <v>-35.1639508565849</v>
      </c>
    </row>
    <row r="376" ht="13" customHeight="1" spans="1:5">
      <c r="A376" s="1" t="s">
        <v>4693</v>
      </c>
      <c r="B376" s="36">
        <v>0.607649599012955</v>
      </c>
      <c r="C376" s="36">
        <v>0.927067669172932</v>
      </c>
      <c r="D376" s="1">
        <v>492</v>
      </c>
      <c r="E376" s="1">
        <v>3194.18070159977</v>
      </c>
    </row>
    <row r="377" ht="13" customHeight="1" spans="1:5">
      <c r="A377" s="1" t="s">
        <v>4694</v>
      </c>
      <c r="B377" s="36">
        <v>0.602098466505246</v>
      </c>
      <c r="C377" s="36">
        <v>0.912641315519013</v>
      </c>
      <c r="D377" s="1">
        <v>96</v>
      </c>
      <c r="E377" s="1">
        <v>3105.42849013767</v>
      </c>
    </row>
    <row r="378" ht="13" customHeight="1" spans="1:5">
      <c r="A378" s="1" t="s">
        <v>4695</v>
      </c>
      <c r="B378" s="36">
        <v>0.967421314191055</v>
      </c>
      <c r="C378" s="36">
        <v>0.972426470588235</v>
      </c>
      <c r="D378" s="1">
        <v>586</v>
      </c>
      <c r="E378" s="1">
        <v>50.0515639718058</v>
      </c>
    </row>
    <row r="379" ht="13" customHeight="1" spans="1:5">
      <c r="A379" s="1" t="s">
        <v>4696</v>
      </c>
      <c r="B379" s="36">
        <v>0.954248366013072</v>
      </c>
      <c r="C379" s="36">
        <v>0.89989888776542</v>
      </c>
      <c r="D379" s="1">
        <v>95</v>
      </c>
      <c r="E379" s="1">
        <v>-543.494782476523</v>
      </c>
    </row>
    <row r="380" ht="13" customHeight="1" spans="1:5">
      <c r="A380" s="1" t="s">
        <v>4697</v>
      </c>
      <c r="B380" s="36">
        <v>0.708888888888889</v>
      </c>
      <c r="C380" s="36">
        <v>0.77910174152154</v>
      </c>
      <c r="D380" s="1">
        <v>108</v>
      </c>
      <c r="E380" s="1">
        <v>702.12852632651</v>
      </c>
    </row>
    <row r="381" ht="13" customHeight="1" spans="1:5">
      <c r="A381" s="1" t="s">
        <v>4698</v>
      </c>
      <c r="B381" s="36">
        <v>0.946822478991597</v>
      </c>
      <c r="C381" s="36">
        <v>0.987713398861873</v>
      </c>
      <c r="D381" s="1">
        <v>2023</v>
      </c>
      <c r="E381" s="1">
        <v>408.90919870276</v>
      </c>
    </row>
    <row r="382" ht="13" customHeight="1" spans="1:5">
      <c r="A382" s="1" t="s">
        <v>4699</v>
      </c>
      <c r="B382" s="36">
        <v>0.987460815047022</v>
      </c>
      <c r="C382" s="36">
        <v>1</v>
      </c>
      <c r="D382" s="1">
        <v>77</v>
      </c>
      <c r="E382" s="1">
        <v>125.39184952978</v>
      </c>
    </row>
    <row r="383" ht="13" customHeight="1" spans="1:5">
      <c r="A383" s="1" t="s">
        <v>4700</v>
      </c>
      <c r="B383" s="36">
        <v>0.807105150520759</v>
      </c>
      <c r="C383" s="36">
        <v>0.940559440559441</v>
      </c>
      <c r="D383" s="1">
        <v>52</v>
      </c>
      <c r="E383" s="1">
        <v>1334.54290038681</v>
      </c>
    </row>
    <row r="384" ht="13" customHeight="1" spans="1:5">
      <c r="A384" s="1" t="s">
        <v>4701</v>
      </c>
      <c r="B384" s="36">
        <v>0.691791206411089</v>
      </c>
      <c r="C384" s="36">
        <v>0.708982035928144</v>
      </c>
      <c r="D384" s="1">
        <v>510</v>
      </c>
      <c r="E384" s="1">
        <v>171.908295170542</v>
      </c>
    </row>
    <row r="385" ht="13" customHeight="1" spans="1:5">
      <c r="A385" s="1" t="s">
        <v>4702</v>
      </c>
      <c r="B385" s="36">
        <v>0.912429378531073</v>
      </c>
      <c r="C385" s="36">
        <v>0.933007676203768</v>
      </c>
      <c r="D385" s="1">
        <v>91</v>
      </c>
      <c r="E385" s="1">
        <v>205.782976726949</v>
      </c>
    </row>
    <row r="386" ht="13" customHeight="1" spans="1:5">
      <c r="A386" s="1" t="s">
        <v>4703</v>
      </c>
      <c r="B386" s="36">
        <v>0.986722444525282</v>
      </c>
      <c r="C386" s="36">
        <v>0.97155644543902</v>
      </c>
      <c r="D386" s="1">
        <v>2214</v>
      </c>
      <c r="E386" s="1">
        <v>-151.659990862618</v>
      </c>
    </row>
    <row r="387" ht="13" customHeight="1" spans="1:5">
      <c r="A387" s="1" t="s">
        <v>4704</v>
      </c>
      <c r="B387" s="36">
        <v>0.993477027793534</v>
      </c>
      <c r="C387" s="36">
        <v>0.945885005636979</v>
      </c>
      <c r="D387" s="1">
        <v>246</v>
      </c>
      <c r="E387" s="1">
        <v>-475.920221565552</v>
      </c>
    </row>
    <row r="388" ht="13" customHeight="1" spans="1:5">
      <c r="A388" s="1" t="s">
        <v>4705</v>
      </c>
      <c r="B388" s="36">
        <v>0.940180586907449</v>
      </c>
      <c r="C388" s="36">
        <v>0.992307692307692</v>
      </c>
      <c r="D388" s="1">
        <v>205</v>
      </c>
      <c r="E388" s="1">
        <v>521.271054002431</v>
      </c>
    </row>
    <row r="389" ht="13" customHeight="1" spans="1:5">
      <c r="A389" s="1" t="s">
        <v>4706</v>
      </c>
      <c r="B389" s="36">
        <v>1</v>
      </c>
      <c r="C389" s="36">
        <v>1</v>
      </c>
      <c r="D389" s="1">
        <v>548</v>
      </c>
      <c r="E389" s="1">
        <v>0</v>
      </c>
    </row>
    <row r="390" ht="13" customHeight="1" spans="1:5">
      <c r="A390" s="1" t="s">
        <v>4707</v>
      </c>
      <c r="B390" s="36">
        <v>1</v>
      </c>
      <c r="C390" s="36">
        <v>1</v>
      </c>
      <c r="D390" s="1">
        <v>198</v>
      </c>
      <c r="E390" s="1">
        <v>0</v>
      </c>
    </row>
    <row r="391" ht="13" customHeight="1" spans="1:5">
      <c r="A391" s="1" t="s">
        <v>4708</v>
      </c>
      <c r="B391" s="36">
        <v>0.969149736644093</v>
      </c>
      <c r="C391" s="36">
        <v>0.954964931709118</v>
      </c>
      <c r="D391" s="1">
        <v>69</v>
      </c>
      <c r="E391" s="1">
        <v>-141.848049349755</v>
      </c>
    </row>
    <row r="392" ht="13" customHeight="1" spans="1:5">
      <c r="A392" s="1" t="s">
        <v>4709</v>
      </c>
      <c r="B392" s="36">
        <v>0.901840490797546</v>
      </c>
      <c r="C392" s="36">
        <v>0.953508771929825</v>
      </c>
      <c r="D392" s="1">
        <v>198</v>
      </c>
      <c r="E392" s="1">
        <v>516.682811322785</v>
      </c>
    </row>
    <row r="393" ht="13" customHeight="1" spans="1:5">
      <c r="A393" s="1" t="s">
        <v>4710</v>
      </c>
      <c r="B393" s="36">
        <v>1</v>
      </c>
      <c r="C393" s="36">
        <v>1</v>
      </c>
      <c r="D393" s="1">
        <v>690</v>
      </c>
      <c r="E393" s="1">
        <v>0</v>
      </c>
    </row>
    <row r="394" ht="13" customHeight="1" spans="1:5">
      <c r="A394" s="1" t="s">
        <v>4711</v>
      </c>
      <c r="B394" s="36">
        <v>0.998977505112474</v>
      </c>
      <c r="C394" s="36">
        <v>0.9979633401222</v>
      </c>
      <c r="D394" s="1">
        <v>327</v>
      </c>
      <c r="E394" s="1">
        <v>-10.1416499027485</v>
      </c>
    </row>
    <row r="395" ht="13" customHeight="1" spans="1:5">
      <c r="A395" s="1" t="s">
        <v>4712</v>
      </c>
      <c r="B395" s="36">
        <v>0.997879109225875</v>
      </c>
      <c r="C395" s="36">
        <v>0.992481203007519</v>
      </c>
      <c r="D395" s="1">
        <v>103</v>
      </c>
      <c r="E395" s="1">
        <v>-53.9790621835612</v>
      </c>
    </row>
    <row r="396" ht="13" customHeight="1" spans="1:5">
      <c r="A396" s="1" t="s">
        <v>205</v>
      </c>
      <c r="B396" s="36">
        <v>0.959785522788204</v>
      </c>
      <c r="C396" s="36">
        <v>0.916141541444498</v>
      </c>
      <c r="D396" s="1">
        <v>64</v>
      </c>
      <c r="E396" s="1">
        <v>-436.439813437054</v>
      </c>
    </row>
    <row r="397" ht="13" customHeight="1" spans="1:5">
      <c r="A397" s="1" t="s">
        <v>4713</v>
      </c>
      <c r="B397" s="36">
        <v>0.940764517070324</v>
      </c>
      <c r="C397" s="36">
        <v>0.948892171344165</v>
      </c>
      <c r="D397" s="1">
        <v>2962</v>
      </c>
      <c r="E397" s="1">
        <v>81.2765427384154</v>
      </c>
    </row>
    <row r="398" ht="13" customHeight="1" spans="1:5">
      <c r="A398" s="1" t="s">
        <v>4714</v>
      </c>
      <c r="B398" s="36">
        <v>0.933880308880309</v>
      </c>
      <c r="C398" s="36">
        <v>0.925682031984948</v>
      </c>
      <c r="D398" s="1">
        <v>254</v>
      </c>
      <c r="E398" s="1">
        <v>-81.9827689536068</v>
      </c>
    </row>
    <row r="399" ht="13" customHeight="1" spans="1:5">
      <c r="A399" s="1" t="s">
        <v>4715</v>
      </c>
      <c r="B399" s="36">
        <v>0.990332975295381</v>
      </c>
      <c r="C399" s="36">
        <v>0.998925886143931</v>
      </c>
      <c r="D399" s="1">
        <v>62</v>
      </c>
      <c r="E399" s="1">
        <v>85.9291084854996</v>
      </c>
    </row>
    <row r="400" ht="13" customHeight="1" spans="1:5">
      <c r="A400" s="1" t="s">
        <v>4716</v>
      </c>
      <c r="B400" s="36">
        <v>0.871743150109262</v>
      </c>
      <c r="C400" s="36">
        <v>0.872165608493838</v>
      </c>
      <c r="D400" s="1">
        <v>1069</v>
      </c>
      <c r="E400" s="1">
        <v>4.22458384575664</v>
      </c>
    </row>
    <row r="401" ht="13" customHeight="1" spans="1:5">
      <c r="A401" s="1" t="s">
        <v>4717</v>
      </c>
      <c r="B401" s="36">
        <v>0.958050741019844</v>
      </c>
      <c r="C401" s="36">
        <v>0.959785522788204</v>
      </c>
      <c r="D401" s="1">
        <v>336</v>
      </c>
      <c r="E401" s="1">
        <v>17.3478176835951</v>
      </c>
    </row>
    <row r="402" ht="13" customHeight="1" spans="1:5">
      <c r="A402" s="1" t="s">
        <v>4718</v>
      </c>
      <c r="B402" s="36">
        <v>0.914881184261784</v>
      </c>
      <c r="C402" s="36">
        <v>0.835108406238113</v>
      </c>
      <c r="D402" s="1">
        <v>119</v>
      </c>
      <c r="E402" s="1">
        <v>-797.727780236709</v>
      </c>
    </row>
    <row r="403" ht="13" customHeight="1" spans="1:5">
      <c r="A403" s="1" t="s">
        <v>4719</v>
      </c>
      <c r="B403" s="36">
        <v>0.295792079207921</v>
      </c>
      <c r="C403" s="36">
        <v>0</v>
      </c>
      <c r="D403" s="1"/>
      <c r="E403" s="1">
        <v>-2957.92079207921</v>
      </c>
    </row>
    <row r="404" ht="13" customHeight="1" spans="1:5">
      <c r="A404" s="1" t="s">
        <v>4720</v>
      </c>
      <c r="B404" s="36">
        <v>0.987280436099334</v>
      </c>
      <c r="C404" s="36">
        <v>0.965026674570243</v>
      </c>
      <c r="D404" s="1">
        <v>429</v>
      </c>
      <c r="E404" s="1">
        <v>-222.537615290906</v>
      </c>
    </row>
    <row r="405" ht="13" customHeight="1" spans="1:5">
      <c r="A405" s="1" t="s">
        <v>4721</v>
      </c>
      <c r="B405" s="36">
        <v>0.910750507099391</v>
      </c>
      <c r="C405" s="36">
        <v>0.950772200772201</v>
      </c>
      <c r="D405" s="1">
        <v>241</v>
      </c>
      <c r="E405" s="1">
        <v>400.216936728094</v>
      </c>
    </row>
    <row r="406" ht="13" customHeight="1" spans="1:5">
      <c r="A406" s="1" t="s">
        <v>4722</v>
      </c>
      <c r="B406" s="36">
        <v>0.913697881895976</v>
      </c>
      <c r="C406" s="36">
        <v>0.929279167698786</v>
      </c>
      <c r="D406" s="1">
        <v>582</v>
      </c>
      <c r="E406" s="1">
        <v>155.8128580281</v>
      </c>
    </row>
    <row r="407" ht="13" customHeight="1" spans="1:5">
      <c r="A407" s="1" t="s">
        <v>4723</v>
      </c>
      <c r="B407" s="36">
        <v>0.947662277713055</v>
      </c>
      <c r="C407" s="36">
        <v>0.948156208935611</v>
      </c>
      <c r="D407" s="1">
        <v>1687</v>
      </c>
      <c r="E407" s="1">
        <v>4.93931222556254</v>
      </c>
    </row>
    <row r="408" ht="13" customHeight="1" spans="1:5">
      <c r="A408" s="1" t="s">
        <v>4724</v>
      </c>
      <c r="B408" s="36">
        <v>0.99397311080204</v>
      </c>
      <c r="C408" s="36">
        <v>0.997732426303855</v>
      </c>
      <c r="D408" s="1">
        <v>493</v>
      </c>
      <c r="E408" s="1">
        <v>37.5931550181496</v>
      </c>
    </row>
    <row r="409" ht="13" customHeight="1" spans="1:5">
      <c r="A409" s="1" t="s">
        <v>4725</v>
      </c>
      <c r="B409" s="36">
        <v>0.993018259935553</v>
      </c>
      <c r="C409" s="36">
        <v>0.990502793296089</v>
      </c>
      <c r="D409" s="1">
        <v>108</v>
      </c>
      <c r="E409" s="1">
        <v>-25.1546663946378</v>
      </c>
    </row>
    <row r="410" ht="13" customHeight="1" spans="1:5">
      <c r="A410" s="1" t="s">
        <v>4726</v>
      </c>
      <c r="B410" s="36">
        <v>0.862119013062409</v>
      </c>
      <c r="C410" s="36">
        <v>0.926801801801802</v>
      </c>
      <c r="D410" s="1">
        <v>225</v>
      </c>
      <c r="E410" s="1">
        <v>646.827887393926</v>
      </c>
    </row>
    <row r="411" ht="13" customHeight="1" spans="1:5">
      <c r="A411" s="1" t="s">
        <v>4727</v>
      </c>
      <c r="B411" s="36">
        <v>1</v>
      </c>
      <c r="C411" s="36">
        <v>1</v>
      </c>
      <c r="D411" s="1">
        <v>153</v>
      </c>
      <c r="E411" s="1">
        <v>0</v>
      </c>
    </row>
    <row r="412" ht="13" customHeight="1" spans="1:5">
      <c r="A412" s="1" t="s">
        <v>4728</v>
      </c>
      <c r="B412" s="36">
        <v>1</v>
      </c>
      <c r="C412" s="36">
        <v>1</v>
      </c>
      <c r="D412" s="1">
        <v>251</v>
      </c>
      <c r="E412" s="1">
        <v>0</v>
      </c>
    </row>
    <row r="413" ht="13" customHeight="1" spans="1:5">
      <c r="A413" s="1" t="s">
        <v>4729</v>
      </c>
      <c r="B413" s="36">
        <v>0.838174273858921</v>
      </c>
      <c r="C413" s="36">
        <v>0.997703261368856</v>
      </c>
      <c r="D413" s="1">
        <v>25</v>
      </c>
      <c r="E413" s="1">
        <v>1595.28987509935</v>
      </c>
    </row>
    <row r="414" ht="13" customHeight="1" spans="1:5">
      <c r="A414" s="1" t="s">
        <v>4730</v>
      </c>
      <c r="B414" s="36">
        <v>0.444557477110885</v>
      </c>
      <c r="C414" s="36">
        <v>0.929556650246305</v>
      </c>
      <c r="D414" s="1">
        <v>70</v>
      </c>
      <c r="E414" s="1">
        <v>4849.9917313542</v>
      </c>
    </row>
    <row r="415" ht="13" customHeight="1" spans="1:5">
      <c r="A415" s="1" t="s">
        <v>4731</v>
      </c>
      <c r="B415" s="36">
        <v>0.470490899062328</v>
      </c>
      <c r="C415" s="36">
        <v>0.900759219088937</v>
      </c>
      <c r="D415" s="1">
        <v>35</v>
      </c>
      <c r="E415" s="1">
        <v>4302.68320026609</v>
      </c>
    </row>
    <row r="416" ht="13" customHeight="1" spans="1:5">
      <c r="A416" s="1" t="s">
        <v>4732</v>
      </c>
      <c r="B416" s="36">
        <v>0.93042071197411</v>
      </c>
      <c r="C416" s="36">
        <v>0.949263502454992</v>
      </c>
      <c r="D416" s="1">
        <v>258</v>
      </c>
      <c r="E416" s="1">
        <v>188.427904808818</v>
      </c>
    </row>
    <row r="417" ht="13" customHeight="1" spans="1:5">
      <c r="A417" s="1" t="s">
        <v>4733</v>
      </c>
      <c r="B417" s="36">
        <v>1</v>
      </c>
      <c r="C417" s="36">
        <v>1</v>
      </c>
      <c r="D417" s="1">
        <v>164</v>
      </c>
      <c r="E417" s="1">
        <v>0</v>
      </c>
    </row>
    <row r="418" ht="13" customHeight="1" spans="1:5">
      <c r="A418" s="1" t="s">
        <v>4734</v>
      </c>
      <c r="B418" s="36">
        <v>0.911531279178338</v>
      </c>
      <c r="C418" s="36">
        <v>0.861306105084025</v>
      </c>
      <c r="D418" s="1">
        <v>445</v>
      </c>
      <c r="E418" s="1">
        <v>-502.251740943133</v>
      </c>
    </row>
    <row r="419" ht="13" customHeight="1" spans="1:5">
      <c r="A419" s="1" t="s">
        <v>4735</v>
      </c>
      <c r="B419" s="36">
        <v>0.882969837587007</v>
      </c>
      <c r="C419" s="36">
        <v>0.884608525057963</v>
      </c>
      <c r="D419" s="1">
        <v>265</v>
      </c>
      <c r="E419" s="1">
        <v>16.386874709563</v>
      </c>
    </row>
    <row r="420" ht="13" customHeight="1" spans="1:5">
      <c r="A420" s="1" t="s">
        <v>4736</v>
      </c>
      <c r="B420" s="36">
        <v>0.992798353909465</v>
      </c>
      <c r="C420" s="36">
        <v>0.99828708461802</v>
      </c>
      <c r="D420" s="1">
        <v>1018</v>
      </c>
      <c r="E420" s="1">
        <v>54.8873070855482</v>
      </c>
    </row>
    <row r="421" ht="13" customHeight="1" spans="1:5">
      <c r="A421" s="1" t="s">
        <v>4737</v>
      </c>
      <c r="B421" s="36">
        <v>0.994629430719656</v>
      </c>
      <c r="C421" s="36">
        <v>0.99749373433584</v>
      </c>
      <c r="D421" s="1">
        <v>312</v>
      </c>
      <c r="E421" s="1">
        <v>28.6430361618328</v>
      </c>
    </row>
    <row r="422" ht="13" customHeight="1" spans="1:5">
      <c r="A422" s="1" t="s">
        <v>4738</v>
      </c>
      <c r="B422" s="36">
        <v>0.990686845168801</v>
      </c>
      <c r="C422" s="36">
        <v>0.990554899645809</v>
      </c>
      <c r="D422" s="1">
        <v>74</v>
      </c>
      <c r="E422" s="1">
        <v>-1.31945522992116</v>
      </c>
    </row>
    <row r="423" ht="13" customHeight="1" spans="1:5">
      <c r="A423" s="1" t="s">
        <v>4739</v>
      </c>
      <c r="B423" s="36">
        <v>1</v>
      </c>
      <c r="C423" s="36">
        <v>0.898406374501992</v>
      </c>
      <c r="D423" s="1">
        <v>67</v>
      </c>
      <c r="E423" s="1">
        <v>-1015.93625498008</v>
      </c>
    </row>
    <row r="424" ht="13" customHeight="1" spans="1:5">
      <c r="A424" s="1" t="s">
        <v>4740</v>
      </c>
      <c r="B424" s="36">
        <v>0.967010309278351</v>
      </c>
      <c r="C424" s="36">
        <v>0.987302676733013</v>
      </c>
      <c r="D424" s="1">
        <v>81</v>
      </c>
      <c r="E424" s="1">
        <v>202.923674546626</v>
      </c>
    </row>
    <row r="425" ht="13" customHeight="1" spans="1:5">
      <c r="A425" s="1" t="s">
        <v>4741</v>
      </c>
      <c r="B425" s="36">
        <v>0.998817966903073</v>
      </c>
      <c r="C425" s="36">
        <v>1</v>
      </c>
      <c r="D425" s="1">
        <v>108</v>
      </c>
      <c r="E425" s="1">
        <v>11.8203309692666</v>
      </c>
    </row>
    <row r="426" ht="13" customHeight="1" spans="1:5">
      <c r="A426" s="1" t="s">
        <v>4742</v>
      </c>
      <c r="B426" s="36">
        <v>0.835443037974684</v>
      </c>
      <c r="C426" s="36">
        <v>0.892927308447937</v>
      </c>
      <c r="D426" s="1">
        <v>173</v>
      </c>
      <c r="E426" s="1">
        <v>574.842704732535</v>
      </c>
    </row>
    <row r="427" ht="13" customHeight="1" spans="1:5">
      <c r="A427" s="1" t="s">
        <v>4743</v>
      </c>
      <c r="B427" s="36">
        <v>0.779969650986343</v>
      </c>
      <c r="C427" s="36">
        <v>0.792620865139949</v>
      </c>
      <c r="D427" s="1">
        <v>102</v>
      </c>
      <c r="E427" s="1">
        <v>126.512141536061</v>
      </c>
    </row>
    <row r="428" ht="13" customHeight="1" spans="1:5">
      <c r="A428" s="1" t="s">
        <v>4744</v>
      </c>
      <c r="B428" s="36">
        <v>0.849170437405732</v>
      </c>
      <c r="C428" s="36">
        <v>0.93448275862069</v>
      </c>
      <c r="D428" s="1">
        <v>84</v>
      </c>
      <c r="E428" s="1">
        <v>853.123212149581</v>
      </c>
    </row>
    <row r="429" ht="13" customHeight="1" spans="1:5">
      <c r="A429" s="1" t="s">
        <v>4745</v>
      </c>
      <c r="B429" s="36">
        <v>0.961226330027051</v>
      </c>
      <c r="C429" s="36">
        <v>1</v>
      </c>
      <c r="D429" s="1">
        <v>107</v>
      </c>
      <c r="E429" s="1">
        <v>387.736699729486</v>
      </c>
    </row>
    <row r="430" ht="13" customHeight="1" spans="1:5">
      <c r="A430" s="1" t="s">
        <v>4746</v>
      </c>
      <c r="B430" s="36"/>
      <c r="C430" s="36"/>
      <c r="D430" s="1">
        <v>1</v>
      </c>
      <c r="E430" s="1"/>
    </row>
    <row r="431" ht="13" customHeight="1" spans="1:5">
      <c r="A431" s="1" t="s">
        <v>4747</v>
      </c>
      <c r="B431" s="36">
        <v>0.990079365079365</v>
      </c>
      <c r="C431" s="36">
        <v>0.969246031746032</v>
      </c>
      <c r="D431" s="1">
        <v>305</v>
      </c>
      <c r="E431" s="1">
        <v>-208.333333333334</v>
      </c>
    </row>
    <row r="432" ht="13" customHeight="1" spans="1:5">
      <c r="A432" s="22"/>
      <c r="B432" s="41">
        <v>0.9169836400818</v>
      </c>
      <c r="C432" s="41">
        <v>0.927552081539088</v>
      </c>
      <c r="D432" s="22">
        <v>153356</v>
      </c>
      <c r="E432" s="22">
        <v>105.684414572881</v>
      </c>
    </row>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28"/>
  <sheetViews>
    <sheetView workbookViewId="0">
      <selection activeCell="K16" sqref="K16"/>
    </sheetView>
  </sheetViews>
  <sheetFormatPr defaultColWidth="8.72727272727273" defaultRowHeight="12.5" outlineLevelCol="7"/>
  <sheetData>
    <row r="1" ht="13" customHeight="1" spans="1:8">
      <c r="A1" s="2" t="s">
        <v>1388</v>
      </c>
      <c r="B1" s="2" t="s">
        <v>4748</v>
      </c>
      <c r="C1" s="2" t="s">
        <v>4749</v>
      </c>
      <c r="D1" s="2" t="s">
        <v>4750</v>
      </c>
      <c r="E1" s="2" t="s">
        <v>4751</v>
      </c>
      <c r="F1" s="2" t="s">
        <v>4752</v>
      </c>
      <c r="G1" s="2" t="s">
        <v>4753</v>
      </c>
      <c r="H1" s="2" t="s">
        <v>4754</v>
      </c>
    </row>
    <row r="2" ht="13" customHeight="1" spans="1:8">
      <c r="A2" s="1" t="s">
        <v>4755</v>
      </c>
      <c r="B2" s="1">
        <v>0.42051922666001</v>
      </c>
      <c r="C2" s="1">
        <v>1.45596974468971</v>
      </c>
      <c r="D2" s="1">
        <v>2439</v>
      </c>
      <c r="E2" s="1">
        <v>103.54505180297</v>
      </c>
      <c r="F2" s="36">
        <v>0.0159041706878114</v>
      </c>
      <c r="G2" s="1">
        <v>1.64679817775271</v>
      </c>
      <c r="H2" s="36">
        <v>0.675296317347877</v>
      </c>
    </row>
    <row r="3" ht="13" customHeight="1" spans="1:8">
      <c r="A3" s="1" t="s">
        <v>4651</v>
      </c>
      <c r="B3" s="1">
        <v>0.590284048532731</v>
      </c>
      <c r="C3" s="1">
        <v>1.42839974826059</v>
      </c>
      <c r="D3" s="1">
        <v>1610</v>
      </c>
      <c r="E3" s="1">
        <v>83.8115699727863</v>
      </c>
      <c r="F3" s="36">
        <v>0.0104984480555048</v>
      </c>
      <c r="G3" s="1">
        <v>0.879891413809606</v>
      </c>
      <c r="H3" s="36">
        <v>0.360813753281229</v>
      </c>
    </row>
    <row r="4" ht="13" customHeight="1" spans="1:8">
      <c r="A4" s="1" t="s">
        <v>4703</v>
      </c>
      <c r="B4" s="1">
        <v>1.53215309610521</v>
      </c>
      <c r="C4" s="1">
        <v>2.11392093493309</v>
      </c>
      <c r="D4" s="1">
        <v>2214</v>
      </c>
      <c r="E4" s="1">
        <v>58.1767838827877</v>
      </c>
      <c r="F4" s="36">
        <v>0.0144369962701166</v>
      </c>
      <c r="G4" s="1">
        <v>0.839898011923185</v>
      </c>
      <c r="H4" s="36">
        <v>0.344413809817016</v>
      </c>
    </row>
    <row r="5" ht="13" customHeight="1" spans="1:8">
      <c r="A5" s="1" t="s">
        <v>4593</v>
      </c>
      <c r="B5" s="1">
        <v>0.579435321881875</v>
      </c>
      <c r="C5" s="1">
        <v>0.77521701578776</v>
      </c>
      <c r="D5" s="1">
        <v>6278</v>
      </c>
      <c r="E5" s="1">
        <v>19.5781693905885</v>
      </c>
      <c r="F5" s="36">
        <v>0.0409374266412791</v>
      </c>
      <c r="G5" s="1">
        <v>0.801479873197754</v>
      </c>
      <c r="H5" s="36">
        <v>0.328659828575643</v>
      </c>
    </row>
    <row r="6" ht="13" customHeight="1" spans="1:8">
      <c r="A6" s="1" t="s">
        <v>4662</v>
      </c>
      <c r="B6" s="1">
        <v>1.7023105437788</v>
      </c>
      <c r="C6" s="1">
        <v>2.12872756823351</v>
      </c>
      <c r="D6" s="1">
        <v>2702</v>
      </c>
      <c r="E6" s="1">
        <v>42.6417024454708</v>
      </c>
      <c r="F6" s="36">
        <v>0.0176191345627168</v>
      </c>
      <c r="G6" s="1">
        <v>0.75130989337008</v>
      </c>
      <c r="H6" s="36">
        <v>0.308086814179138</v>
      </c>
    </row>
    <row r="7" ht="13" customHeight="1" spans="1:8">
      <c r="A7" s="1" t="s">
        <v>4716</v>
      </c>
      <c r="B7" s="1">
        <v>2.12611705456702</v>
      </c>
      <c r="C7" s="1">
        <v>2.98447997771318</v>
      </c>
      <c r="D7" s="1">
        <v>1069</v>
      </c>
      <c r="E7" s="1">
        <v>85.8362923146156</v>
      </c>
      <c r="F7" s="36">
        <v>0.00697070867784762</v>
      </c>
      <c r="G7" s="1">
        <v>0.598339787711756</v>
      </c>
      <c r="H7" s="36">
        <v>0.245358939925384</v>
      </c>
    </row>
    <row r="8" ht="13" customHeight="1" spans="1:8">
      <c r="A8" s="1" t="s">
        <v>4756</v>
      </c>
      <c r="B8" s="1">
        <v>1.72788917335004</v>
      </c>
      <c r="C8" s="1">
        <v>2.07823612125</v>
      </c>
      <c r="D8" s="1">
        <v>2475</v>
      </c>
      <c r="E8" s="1">
        <v>35.0346947899958</v>
      </c>
      <c r="F8" s="36">
        <v>0.0161389185946425</v>
      </c>
      <c r="G8" s="1">
        <v>0.565422087203889</v>
      </c>
      <c r="H8" s="36">
        <v>0.231860502637302</v>
      </c>
    </row>
    <row r="9" ht="13" customHeight="1" spans="1:8">
      <c r="A9" s="1" t="s">
        <v>4757</v>
      </c>
      <c r="B9" s="1">
        <v>1.98293326522248</v>
      </c>
      <c r="C9" s="1">
        <v>2.40228502518187</v>
      </c>
      <c r="D9" s="1">
        <v>1817</v>
      </c>
      <c r="E9" s="1">
        <v>41.9351759959386</v>
      </c>
      <c r="F9" s="36">
        <v>0.011848248519784</v>
      </c>
      <c r="G9" s="1">
        <v>0.496858386920763</v>
      </c>
      <c r="H9" s="36">
        <v>0.203744844671174</v>
      </c>
    </row>
    <row r="10" ht="13" customHeight="1" spans="1:8">
      <c r="A10" s="1" t="s">
        <v>4637</v>
      </c>
      <c r="B10" s="1">
        <v>0.963751812772134</v>
      </c>
      <c r="C10" s="1">
        <v>1.47673324586777</v>
      </c>
      <c r="D10" s="1">
        <v>1485</v>
      </c>
      <c r="E10" s="1">
        <v>51.2981433095635</v>
      </c>
      <c r="F10" s="36">
        <v>0.00968335115678552</v>
      </c>
      <c r="G10" s="1">
        <v>0.496737935357611</v>
      </c>
      <c r="H10" s="36">
        <v>0.203695451552992</v>
      </c>
    </row>
    <row r="11" ht="13" customHeight="1" spans="1:8">
      <c r="A11" s="1" t="s">
        <v>4758</v>
      </c>
      <c r="B11" s="1">
        <v>0.467542991071429</v>
      </c>
      <c r="C11" s="1">
        <v>1.06803616023007</v>
      </c>
      <c r="D11" s="1">
        <v>1248</v>
      </c>
      <c r="E11" s="1">
        <v>60.0493169158645</v>
      </c>
      <c r="F11" s="36">
        <v>0.00813792743681369</v>
      </c>
      <c r="G11" s="1">
        <v>0.488676983691534</v>
      </c>
      <c r="H11" s="36">
        <v>0.200389927507629</v>
      </c>
    </row>
    <row r="12" ht="13" customHeight="1" spans="1:8">
      <c r="A12" s="1" t="s">
        <v>4713</v>
      </c>
      <c r="B12" s="1">
        <v>0.613958652587519</v>
      </c>
      <c r="C12" s="1">
        <v>0.857037166207846</v>
      </c>
      <c r="D12" s="1">
        <v>2962</v>
      </c>
      <c r="E12" s="1">
        <v>24.3078513620327</v>
      </c>
      <c r="F12" s="36">
        <v>0.019314536112053</v>
      </c>
      <c r="G12" s="1">
        <v>0.469494872938397</v>
      </c>
      <c r="H12" s="36">
        <v>0.19252399170229</v>
      </c>
    </row>
    <row r="13" ht="13" customHeight="1" spans="1:8">
      <c r="A13" s="1" t="s">
        <v>4603</v>
      </c>
      <c r="B13" s="1">
        <v>0.52394412473767</v>
      </c>
      <c r="C13" s="1">
        <v>0.622090786790593</v>
      </c>
      <c r="D13" s="1">
        <v>7283</v>
      </c>
      <c r="E13" s="1">
        <v>9.81466620529224</v>
      </c>
      <c r="F13" s="36">
        <v>0.0474908057069824</v>
      </c>
      <c r="G13" s="1">
        <v>0.466106405834421</v>
      </c>
      <c r="H13" s="36">
        <v>0.191134495777603</v>
      </c>
    </row>
    <row r="14" ht="13" customHeight="1" spans="1:8">
      <c r="A14" s="1" t="s">
        <v>4759</v>
      </c>
      <c r="B14" s="1">
        <v>0.443747507168459</v>
      </c>
      <c r="C14" s="1">
        <v>0.77957018171926</v>
      </c>
      <c r="D14" s="1">
        <v>1940</v>
      </c>
      <c r="E14" s="1">
        <v>33.5822674550801</v>
      </c>
      <c r="F14" s="36">
        <v>0.0126503038681238</v>
      </c>
      <c r="G14" s="1">
        <v>0.42482588788737</v>
      </c>
      <c r="H14" s="36">
        <v>0.174206749485159</v>
      </c>
    </row>
    <row r="15" ht="13" customHeight="1" spans="1:8">
      <c r="A15" s="1" t="s">
        <v>4760</v>
      </c>
      <c r="B15" s="1">
        <v>1.02745005898876</v>
      </c>
      <c r="C15" s="1">
        <v>1.59891036832413</v>
      </c>
      <c r="D15" s="1">
        <v>1095</v>
      </c>
      <c r="E15" s="1">
        <v>57.1460309335361</v>
      </c>
      <c r="F15" s="36">
        <v>0.00714024883278124</v>
      </c>
      <c r="G15" s="1">
        <v>0.408036880671262</v>
      </c>
      <c r="H15" s="36">
        <v>0.167322144620927</v>
      </c>
    </row>
    <row r="16" ht="13" customHeight="1" spans="1:8">
      <c r="A16" s="1" t="s">
        <v>4761</v>
      </c>
      <c r="B16" s="1">
        <v>1.50081222417154</v>
      </c>
      <c r="C16" s="1">
        <v>2.64962048956357</v>
      </c>
      <c r="D16" s="1">
        <v>536</v>
      </c>
      <c r="E16" s="1">
        <v>114.880826539203</v>
      </c>
      <c r="F16" s="36">
        <v>0.00349513550170844</v>
      </c>
      <c r="G16" s="1">
        <v>0.401524055302777</v>
      </c>
      <c r="H16" s="36">
        <v>0.164651454887186</v>
      </c>
    </row>
    <row r="17" ht="13" customHeight="1" spans="1:8">
      <c r="A17" s="1" t="s">
        <v>4762</v>
      </c>
      <c r="B17" s="1">
        <v>1.2230023200506</v>
      </c>
      <c r="C17" s="1">
        <v>1.56086386780105</v>
      </c>
      <c r="D17" s="1">
        <v>1552</v>
      </c>
      <c r="E17" s="1">
        <v>33.7861547750447</v>
      </c>
      <c r="F17" s="36">
        <v>0.0101202430944991</v>
      </c>
      <c r="G17" s="1">
        <v>0.341924099551823</v>
      </c>
      <c r="H17" s="36">
        <v>0.14021152583186</v>
      </c>
    </row>
    <row r="18" ht="13" customHeight="1" spans="1:8">
      <c r="A18" s="1" t="s">
        <v>4659</v>
      </c>
      <c r="B18" s="1">
        <v>0.111567447171097</v>
      </c>
      <c r="C18" s="1">
        <v>0.159215005895357</v>
      </c>
      <c r="D18" s="1">
        <v>9717</v>
      </c>
      <c r="E18" s="1">
        <v>4.76475587242599</v>
      </c>
      <c r="F18" s="36">
        <v>0.063362372518845</v>
      </c>
      <c r="G18" s="1">
        <v>0.30190623655001</v>
      </c>
      <c r="H18" s="36">
        <v>0.123801551690321</v>
      </c>
    </row>
    <row r="19" ht="13" customHeight="1" spans="1:8">
      <c r="A19" s="1" t="s">
        <v>4588</v>
      </c>
      <c r="B19" s="1">
        <v>1.03360445205479</v>
      </c>
      <c r="C19" s="1">
        <v>1.34179171418827</v>
      </c>
      <c r="D19" s="1">
        <v>1481</v>
      </c>
      <c r="E19" s="1">
        <v>30.8187262133473</v>
      </c>
      <c r="F19" s="36">
        <v>0.0096572680560265</v>
      </c>
      <c r="G19" s="1">
        <v>0.297624700187585</v>
      </c>
      <c r="H19" s="36">
        <v>0.122045838223306</v>
      </c>
    </row>
    <row r="20" ht="13" customHeight="1" spans="1:8">
      <c r="A20" s="1" t="s">
        <v>4763</v>
      </c>
      <c r="B20" s="1">
        <v>1.3055555515873</v>
      </c>
      <c r="C20" s="1">
        <v>2.57237105059524</v>
      </c>
      <c r="D20" s="1">
        <v>348</v>
      </c>
      <c r="E20" s="1">
        <v>126.681549900794</v>
      </c>
      <c r="F20" s="36">
        <v>0.00226922976603459</v>
      </c>
      <c r="G20" s="1">
        <v>0.287469543842277</v>
      </c>
      <c r="H20" s="36">
        <v>0.117881551564065</v>
      </c>
    </row>
    <row r="21" ht="13" customHeight="1" spans="1:8">
      <c r="A21" s="1" t="s">
        <v>4764</v>
      </c>
      <c r="B21" s="1">
        <v>1.30308100557769</v>
      </c>
      <c r="C21" s="1">
        <v>1.64556587922297</v>
      </c>
      <c r="D21" s="1">
        <v>1201</v>
      </c>
      <c r="E21" s="1">
        <v>34.2484873645284</v>
      </c>
      <c r="F21" s="36">
        <v>0.00783145100289522</v>
      </c>
      <c r="G21" s="1">
        <v>0.26821535071858</v>
      </c>
      <c r="H21" s="36">
        <v>0.109986057212911</v>
      </c>
    </row>
    <row r="22" ht="13" customHeight="1" spans="1:8">
      <c r="A22" s="1" t="s">
        <v>4765</v>
      </c>
      <c r="B22" s="1">
        <v>2.0500468547329</v>
      </c>
      <c r="C22" s="1">
        <v>2.42816372113503</v>
      </c>
      <c r="D22" s="1">
        <v>1035</v>
      </c>
      <c r="E22" s="1">
        <v>37.8116866402134</v>
      </c>
      <c r="F22" s="36">
        <v>0.00674900232139597</v>
      </c>
      <c r="G22" s="1">
        <v>0.255191160910697</v>
      </c>
      <c r="H22" s="36">
        <v>0.104645276823109</v>
      </c>
    </row>
    <row r="23" ht="13" customHeight="1" spans="1:8">
      <c r="A23" s="1" t="s">
        <v>4594</v>
      </c>
      <c r="B23" s="1">
        <v>0.778589756410257</v>
      </c>
      <c r="C23" s="1">
        <v>1.39199888538206</v>
      </c>
      <c r="D23" s="1">
        <v>619</v>
      </c>
      <c r="E23" s="1">
        <v>61.3409128971803</v>
      </c>
      <c r="F23" s="36">
        <v>0.00403635984245807</v>
      </c>
      <c r="G23" s="1">
        <v>0.247593997517897</v>
      </c>
      <c r="H23" s="36">
        <v>0.101529936685649</v>
      </c>
    </row>
    <row r="24" ht="13" customHeight="1" spans="1:8">
      <c r="A24" s="1" t="s">
        <v>4766</v>
      </c>
      <c r="B24" s="1">
        <v>1.88207805965697</v>
      </c>
      <c r="C24" s="1">
        <v>2.14921912445095</v>
      </c>
      <c r="D24" s="1">
        <v>1416</v>
      </c>
      <c r="E24" s="1">
        <v>26.7141064793979</v>
      </c>
      <c r="F24" s="36">
        <v>0.00923341766869245</v>
      </c>
      <c r="G24" s="1">
        <v>0.246662502770204</v>
      </c>
      <c r="H24" s="36">
        <v>0.10114796214788</v>
      </c>
    </row>
    <row r="25" ht="13" customHeight="1" spans="1:8">
      <c r="A25" s="1" t="s">
        <v>4747</v>
      </c>
      <c r="B25" s="1">
        <v>0.535939185667752</v>
      </c>
      <c r="C25" s="1">
        <v>1.7553355379538</v>
      </c>
      <c r="D25" s="1">
        <v>305</v>
      </c>
      <c r="E25" s="1">
        <v>121.939635228604</v>
      </c>
      <c r="F25" s="36">
        <v>0.00198883643287514</v>
      </c>
      <c r="G25" s="1">
        <v>0.242517989154153</v>
      </c>
      <c r="H25" s="36">
        <v>0.0994484370816475</v>
      </c>
    </row>
    <row r="26" ht="13" customHeight="1" spans="1:8">
      <c r="A26" s="1" t="s">
        <v>4577</v>
      </c>
      <c r="B26" s="1">
        <v>0.344698203915171</v>
      </c>
      <c r="C26" s="1">
        <v>0.869639380116959</v>
      </c>
      <c r="D26" s="1">
        <v>696</v>
      </c>
      <c r="E26" s="1">
        <v>52.4941176201788</v>
      </c>
      <c r="F26" s="36">
        <v>0.00453845953206917</v>
      </c>
      <c r="G26" s="1">
        <v>0.238242428490861</v>
      </c>
      <c r="H26" s="36">
        <v>0.0976951740470363</v>
      </c>
    </row>
    <row r="27" ht="13" customHeight="1" spans="1:8">
      <c r="A27" s="1" t="s">
        <v>4767</v>
      </c>
      <c r="B27" s="1">
        <v>3.34764227317073</v>
      </c>
      <c r="C27" s="1">
        <v>4.31454953783784</v>
      </c>
      <c r="D27" s="1">
        <v>374</v>
      </c>
      <c r="E27" s="1">
        <v>96.6907264667106</v>
      </c>
      <c r="F27" s="36">
        <v>0.0024387699209682</v>
      </c>
      <c r="G27" s="1">
        <v>0.235806435343578</v>
      </c>
      <c r="H27" s="36">
        <v>0.0966962555252236</v>
      </c>
    </row>
    <row r="28" ht="13" customHeight="1" spans="1:8">
      <c r="A28" s="1" t="s">
        <v>4768</v>
      </c>
      <c r="B28" s="1">
        <v>1.82430297211896</v>
      </c>
      <c r="C28" s="1">
        <v>2.13871017003676</v>
      </c>
      <c r="D28" s="1">
        <v>1101</v>
      </c>
      <c r="E28" s="1">
        <v>31.4407197917806</v>
      </c>
      <c r="F28" s="36">
        <v>0.00717937348391977</v>
      </c>
      <c r="G28" s="1">
        <v>0.225724669988461</v>
      </c>
      <c r="H28" s="36">
        <v>0.0925620640325133</v>
      </c>
    </row>
    <row r="29" ht="13" customHeight="1" spans="1:8">
      <c r="A29" s="1" t="s">
        <v>4769</v>
      </c>
      <c r="B29" s="1">
        <v>1.37023810714286</v>
      </c>
      <c r="C29" s="1">
        <v>4.44141414141414</v>
      </c>
      <c r="D29" s="1">
        <v>105</v>
      </c>
      <c r="E29" s="1">
        <v>307.117603427128</v>
      </c>
      <c r="F29" s="36">
        <v>0.000684681394924229</v>
      </c>
      <c r="G29" s="1">
        <v>0.210277709120272</v>
      </c>
      <c r="H29" s="36">
        <v>0.0862277870522342</v>
      </c>
    </row>
    <row r="30" ht="13" customHeight="1" spans="1:8">
      <c r="A30" s="1" t="s">
        <v>4770</v>
      </c>
      <c r="B30" s="1">
        <v>0.85218882278481</v>
      </c>
      <c r="C30" s="1">
        <v>1.26099952941176</v>
      </c>
      <c r="D30" s="1">
        <v>726</v>
      </c>
      <c r="E30" s="1">
        <v>40.8810706626955</v>
      </c>
      <c r="F30" s="36">
        <v>0.00473408278776181</v>
      </c>
      <c r="G30" s="1">
        <v>0.193534372969541</v>
      </c>
      <c r="H30" s="36">
        <v>0.0793619103495188</v>
      </c>
    </row>
    <row r="31" ht="13" customHeight="1" spans="1:8">
      <c r="A31" s="1" t="s">
        <v>4771</v>
      </c>
      <c r="B31" s="1">
        <v>2.14614485747664</v>
      </c>
      <c r="C31" s="1">
        <v>2.49963636242424</v>
      </c>
      <c r="D31" s="1">
        <v>837</v>
      </c>
      <c r="E31" s="1">
        <v>35.3491504947607</v>
      </c>
      <c r="F31" s="36">
        <v>0.00545788883382457</v>
      </c>
      <c r="G31" s="1">
        <v>0.192931733770538</v>
      </c>
      <c r="H31" s="36">
        <v>0.079114788366222</v>
      </c>
    </row>
    <row r="32" ht="13" customHeight="1" spans="1:8">
      <c r="A32" s="1" t="s">
        <v>4710</v>
      </c>
      <c r="B32" s="1">
        <v>0.894372918454936</v>
      </c>
      <c r="C32" s="1">
        <v>1.31913852863436</v>
      </c>
      <c r="D32" s="1">
        <v>690</v>
      </c>
      <c r="E32" s="1">
        <v>42.4765610179425</v>
      </c>
      <c r="F32" s="36">
        <v>0.00449933488093065</v>
      </c>
      <c r="G32" s="1">
        <v>0.191116272610008</v>
      </c>
      <c r="H32" s="36">
        <v>0.0783703290556904</v>
      </c>
    </row>
    <row r="33" ht="13" customHeight="1" spans="1:8">
      <c r="A33" s="1" t="s">
        <v>4772</v>
      </c>
      <c r="B33" s="1">
        <v>1.24942306923077</v>
      </c>
      <c r="C33" s="1">
        <v>2.38918518666667</v>
      </c>
      <c r="D33" s="1">
        <v>230</v>
      </c>
      <c r="E33" s="1">
        <v>113.97621174359</v>
      </c>
      <c r="F33" s="36">
        <v>0.00149977829364355</v>
      </c>
      <c r="G33" s="1">
        <v>0.170939048364757</v>
      </c>
      <c r="H33" s="36">
        <v>0.070096330814015</v>
      </c>
    </row>
    <row r="34" ht="13" customHeight="1" spans="1:8">
      <c r="A34" s="1" t="s">
        <v>4656</v>
      </c>
      <c r="B34" s="1">
        <v>1.68876058660508</v>
      </c>
      <c r="C34" s="1">
        <v>2.25396296888889</v>
      </c>
      <c r="D34" s="1">
        <v>453</v>
      </c>
      <c r="E34" s="1">
        <v>56.5202382283808</v>
      </c>
      <c r="F34" s="36">
        <v>0.00295391116095881</v>
      </c>
      <c r="G34" s="1">
        <v>0.166955762522865</v>
      </c>
      <c r="H34" s="36">
        <v>0.0684629198130118</v>
      </c>
    </row>
    <row r="35" ht="13" customHeight="1" spans="1:8">
      <c r="A35" s="1" t="s">
        <v>4773</v>
      </c>
      <c r="B35" s="1">
        <v>2.856641858661</v>
      </c>
      <c r="C35" s="1">
        <v>3.16562761720698</v>
      </c>
      <c r="D35" s="1">
        <v>819</v>
      </c>
      <c r="E35" s="1">
        <v>30.8985758545984</v>
      </c>
      <c r="F35" s="36">
        <v>0.00534051488040898</v>
      </c>
      <c r="G35" s="1">
        <v>0.165014304134928</v>
      </c>
      <c r="H35" s="36">
        <v>0.0676667932946747</v>
      </c>
    </row>
    <row r="36" ht="13" customHeight="1" spans="1:8">
      <c r="A36" s="1" t="s">
        <v>4774</v>
      </c>
      <c r="B36" s="1">
        <v>0.887488776280323</v>
      </c>
      <c r="C36" s="1">
        <v>1.167684760181</v>
      </c>
      <c r="D36" s="1">
        <v>898</v>
      </c>
      <c r="E36" s="1">
        <v>28.0195983900672</v>
      </c>
      <c r="F36" s="36">
        <v>0.00585565612039959</v>
      </c>
      <c r="G36" s="1">
        <v>0.164073132803936</v>
      </c>
      <c r="H36" s="36">
        <v>0.0672808507168902</v>
      </c>
    </row>
    <row r="37" ht="13" customHeight="1" spans="1:8">
      <c r="A37" s="1" t="s">
        <v>4674</v>
      </c>
      <c r="B37" s="1">
        <v>1.95942982894737</v>
      </c>
      <c r="C37" s="1">
        <v>2.95762482186235</v>
      </c>
      <c r="D37" s="1">
        <v>251</v>
      </c>
      <c r="E37" s="1">
        <v>99.819499291498</v>
      </c>
      <c r="F37" s="36">
        <v>0.00163671457262839</v>
      </c>
      <c r="G37" s="1">
        <v>0.163376029122864</v>
      </c>
      <c r="H37" s="36">
        <v>0.0669949920397332</v>
      </c>
    </row>
    <row r="38" ht="13" customHeight="1" spans="1:8">
      <c r="A38" s="1" t="s">
        <v>4574</v>
      </c>
      <c r="B38" s="1">
        <v>0.446742415909091</v>
      </c>
      <c r="C38" s="1">
        <v>0.949999997942387</v>
      </c>
      <c r="D38" s="1">
        <v>490</v>
      </c>
      <c r="E38" s="1">
        <v>50.3257582033296</v>
      </c>
      <c r="F38" s="36">
        <v>0.00319517984297973</v>
      </c>
      <c r="G38" s="1">
        <v>0.160799848193951</v>
      </c>
      <c r="H38" s="36">
        <v>0.0659385872430681</v>
      </c>
    </row>
    <row r="39" ht="13" customHeight="1" spans="1:8">
      <c r="A39" s="1" t="s">
        <v>4775</v>
      </c>
      <c r="B39" s="1">
        <v>0.397218384827586</v>
      </c>
      <c r="C39" s="1">
        <v>0.694740108910891</v>
      </c>
      <c r="D39" s="1">
        <v>824</v>
      </c>
      <c r="E39" s="1">
        <v>29.7521724083305</v>
      </c>
      <c r="F39" s="36">
        <v>0.00537311875635776</v>
      </c>
      <c r="G39" s="1">
        <v>0.15986195560959</v>
      </c>
      <c r="H39" s="36">
        <v>0.0655539891685482</v>
      </c>
    </row>
    <row r="40" ht="13" customHeight="1" spans="1:8">
      <c r="A40" s="1" t="s">
        <v>4723</v>
      </c>
      <c r="B40" s="1">
        <v>0.884726868227425</v>
      </c>
      <c r="C40" s="1">
        <v>1.02740324157303</v>
      </c>
      <c r="D40" s="1">
        <v>1687</v>
      </c>
      <c r="E40" s="1">
        <v>14.2676373345609</v>
      </c>
      <c r="F40" s="36">
        <v>0.0110005477451159</v>
      </c>
      <c r="G40" s="1">
        <v>0.156951825708836</v>
      </c>
      <c r="H40" s="36">
        <v>0.0643606431765913</v>
      </c>
    </row>
    <row r="41" ht="13" customHeight="1" spans="1:8">
      <c r="A41" s="1" t="s">
        <v>4623</v>
      </c>
      <c r="B41" s="1">
        <v>1.83245098235294</v>
      </c>
      <c r="C41" s="1">
        <v>3.13389828248588</v>
      </c>
      <c r="D41" s="1">
        <v>180</v>
      </c>
      <c r="E41" s="1">
        <v>130.144730013293</v>
      </c>
      <c r="F41" s="36">
        <v>0.00117373953415582</v>
      </c>
      <c r="G41" s="1">
        <v>0.152756014778638</v>
      </c>
      <c r="H41" s="36">
        <v>0.0626400828142296</v>
      </c>
    </row>
    <row r="42" ht="13" customHeight="1" spans="1:8">
      <c r="A42" s="1" t="s">
        <v>4620</v>
      </c>
      <c r="B42" s="1">
        <v>2.21367819310345</v>
      </c>
      <c r="C42" s="1">
        <v>3.16780626923077</v>
      </c>
      <c r="D42" s="1">
        <v>235</v>
      </c>
      <c r="E42" s="1">
        <v>95.4128076127321</v>
      </c>
      <c r="F42" s="36">
        <v>0.00153238216959232</v>
      </c>
      <c r="G42" s="1">
        <v>0.146208885136493</v>
      </c>
      <c r="H42" s="36">
        <v>0.0599553260563779</v>
      </c>
    </row>
    <row r="43" ht="13" customHeight="1" spans="1:8">
      <c r="A43" s="1" t="s">
        <v>4776</v>
      </c>
      <c r="B43" s="1">
        <v>0.388236987057808</v>
      </c>
      <c r="C43" s="1">
        <v>0.483242759510869</v>
      </c>
      <c r="D43" s="1">
        <v>2354</v>
      </c>
      <c r="E43" s="1">
        <v>9.50057724530611</v>
      </c>
      <c r="F43" s="36">
        <v>0.0153499047966822</v>
      </c>
      <c r="G43" s="1">
        <v>0.145832956228974</v>
      </c>
      <c r="H43" s="36">
        <v>0.0598011703072025</v>
      </c>
    </row>
    <row r="44" ht="13" customHeight="1" spans="1:8">
      <c r="A44" s="1" t="s">
        <v>4672</v>
      </c>
      <c r="B44" s="1">
        <v>1.33302828452579</v>
      </c>
      <c r="C44" s="1">
        <v>1.69442569087838</v>
      </c>
      <c r="D44" s="1">
        <v>600</v>
      </c>
      <c r="E44" s="1">
        <v>36.1397406352588</v>
      </c>
      <c r="F44" s="36">
        <v>0.00391246511385273</v>
      </c>
      <c r="G44" s="1">
        <v>0.141395474459136</v>
      </c>
      <c r="H44" s="36">
        <v>0.0579815088951651</v>
      </c>
    </row>
    <row r="45" ht="13" customHeight="1" spans="1:8">
      <c r="A45" s="1" t="s">
        <v>4777</v>
      </c>
      <c r="B45" s="1">
        <v>1.68603735988201</v>
      </c>
      <c r="C45" s="1">
        <v>2.39803569642857</v>
      </c>
      <c r="D45" s="1">
        <v>286</v>
      </c>
      <c r="E45" s="1">
        <v>71.1998336546566</v>
      </c>
      <c r="F45" s="36">
        <v>0.0018649417042698</v>
      </c>
      <c r="G45" s="1">
        <v>0.132783539119642</v>
      </c>
      <c r="H45" s="36">
        <v>0.0544500450530477</v>
      </c>
    </row>
    <row r="46" ht="13" customHeight="1" spans="1:8">
      <c r="A46" s="1" t="s">
        <v>4778</v>
      </c>
      <c r="B46" s="1">
        <v>1.08042832064247</v>
      </c>
      <c r="C46" s="1">
        <v>1.20613811189258</v>
      </c>
      <c r="D46" s="1">
        <v>1596</v>
      </c>
      <c r="E46" s="1">
        <v>12.5709791250108</v>
      </c>
      <c r="F46" s="36">
        <v>0.0104071572028483</v>
      </c>
      <c r="G46" s="1">
        <v>0.130828155947712</v>
      </c>
      <c r="H46" s="36">
        <v>0.0536482084510602</v>
      </c>
    </row>
    <row r="47" ht="13" customHeight="1" spans="1:8">
      <c r="A47" s="1" t="s">
        <v>4779</v>
      </c>
      <c r="B47" s="1">
        <v>0.661764705882353</v>
      </c>
      <c r="C47" s="1">
        <v>2.42961167961165</v>
      </c>
      <c r="D47" s="1">
        <v>104</v>
      </c>
      <c r="E47" s="1">
        <v>176.78469737293</v>
      </c>
      <c r="F47" s="36">
        <v>0.000678160619734474</v>
      </c>
      <c r="G47" s="1">
        <v>0.119888419929998</v>
      </c>
      <c r="H47" s="36">
        <v>0.0491621921648376</v>
      </c>
    </row>
    <row r="48" ht="13" customHeight="1" spans="1:8">
      <c r="A48" s="1" t="s">
        <v>4728</v>
      </c>
      <c r="B48" s="1">
        <v>2.44674798780488</v>
      </c>
      <c r="C48" s="1">
        <v>3.12637741735537</v>
      </c>
      <c r="D48" s="1">
        <v>251</v>
      </c>
      <c r="E48" s="1">
        <v>67.9629429550494</v>
      </c>
      <c r="F48" s="36">
        <v>0.00163671457262839</v>
      </c>
      <c r="G48" s="1">
        <v>0.111235939133242</v>
      </c>
      <c r="H48" s="36">
        <v>0.0456141019999905</v>
      </c>
    </row>
    <row r="49" ht="13" customHeight="1" spans="1:8">
      <c r="A49" s="1" t="s">
        <v>4578</v>
      </c>
      <c r="B49" s="1">
        <v>3.78165268907563</v>
      </c>
      <c r="C49" s="1">
        <v>5.14569443333333</v>
      </c>
      <c r="D49" s="1">
        <v>124</v>
      </c>
      <c r="E49" s="1">
        <v>136.40417442577</v>
      </c>
      <c r="F49" s="36">
        <v>0.000808576123529565</v>
      </c>
      <c r="G49" s="1">
        <v>0.11029315859044</v>
      </c>
      <c r="H49" s="36">
        <v>0.0452274995387892</v>
      </c>
    </row>
    <row r="50" ht="13" customHeight="1" spans="1:8">
      <c r="A50" s="1" t="s">
        <v>4654</v>
      </c>
      <c r="B50" s="1">
        <v>0.355012533834586</v>
      </c>
      <c r="C50" s="1">
        <v>1.22987249726776</v>
      </c>
      <c r="D50" s="1">
        <v>184</v>
      </c>
      <c r="E50" s="1">
        <v>87.4859963433173</v>
      </c>
      <c r="F50" s="36">
        <v>0.00119982263491484</v>
      </c>
      <c r="G50" s="1">
        <v>0.104967678650789</v>
      </c>
      <c r="H50" s="36">
        <v>0.0430437000666134</v>
      </c>
    </row>
    <row r="51" ht="13" customHeight="1" spans="1:8">
      <c r="A51" s="1" t="s">
        <v>4780</v>
      </c>
      <c r="B51" s="1">
        <v>0.19446439497307</v>
      </c>
      <c r="C51" s="1">
        <v>0.450139123539232</v>
      </c>
      <c r="D51" s="1">
        <v>616</v>
      </c>
      <c r="E51" s="1">
        <v>25.5674728566162</v>
      </c>
      <c r="F51" s="36">
        <v>0.00401679751688881</v>
      </c>
      <c r="G51" s="1">
        <v>0.102699361483578</v>
      </c>
      <c r="H51" s="36">
        <v>0.0421135398015074</v>
      </c>
    </row>
    <row r="52" ht="13" customHeight="1" spans="1:8">
      <c r="A52" s="1" t="s">
        <v>4652</v>
      </c>
      <c r="B52" s="1">
        <v>0.562676056338028</v>
      </c>
      <c r="C52" s="1">
        <v>1.563157875</v>
      </c>
      <c r="D52" s="1">
        <v>156</v>
      </c>
      <c r="E52" s="1">
        <v>100.048181866197</v>
      </c>
      <c r="F52" s="36">
        <v>0.00101724092960171</v>
      </c>
      <c r="G52" s="1">
        <v>0.101773105526531</v>
      </c>
      <c r="H52" s="36">
        <v>0.0417337135148591</v>
      </c>
    </row>
    <row r="53" ht="13" customHeight="1" spans="1:8">
      <c r="A53" s="1" t="s">
        <v>4781</v>
      </c>
      <c r="B53" s="1">
        <v>0.631750261398176</v>
      </c>
      <c r="C53" s="1">
        <v>0.734870894366197</v>
      </c>
      <c r="D53" s="1">
        <v>1478</v>
      </c>
      <c r="E53" s="1">
        <v>10.3120632968021</v>
      </c>
      <c r="F53" s="36">
        <v>0.00963770573045724</v>
      </c>
      <c r="G53" s="1">
        <v>0.0993846315284273</v>
      </c>
      <c r="H53" s="36">
        <v>0.040754280991317</v>
      </c>
    </row>
    <row r="54" ht="13" customHeight="1" spans="1:8">
      <c r="A54" s="1" t="s">
        <v>4782</v>
      </c>
      <c r="B54" s="1">
        <v>2.25969387244898</v>
      </c>
      <c r="C54" s="1">
        <v>2.90499264317181</v>
      </c>
      <c r="D54" s="1">
        <v>232</v>
      </c>
      <c r="E54" s="1">
        <v>64.5298770722827</v>
      </c>
      <c r="F54" s="36">
        <v>0.00151281984402306</v>
      </c>
      <c r="G54" s="1">
        <v>0.0976220785673178</v>
      </c>
      <c r="H54" s="36">
        <v>0.0400315175465625</v>
      </c>
    </row>
    <row r="55" ht="13" customHeight="1" spans="1:8">
      <c r="A55" s="1" t="s">
        <v>4671</v>
      </c>
      <c r="B55" s="1">
        <v>1.46683739820743</v>
      </c>
      <c r="C55" s="1">
        <v>1.63894602442159</v>
      </c>
      <c r="D55" s="1">
        <v>817</v>
      </c>
      <c r="E55" s="1">
        <v>17.2108626214167</v>
      </c>
      <c r="F55" s="36">
        <v>0.00532747333002947</v>
      </c>
      <c r="G55" s="1">
        <v>0.0916904116023988</v>
      </c>
      <c r="H55" s="36">
        <v>0.037599141247355</v>
      </c>
    </row>
    <row r="56" ht="13" customHeight="1" spans="1:8">
      <c r="A56" s="1" t="s">
        <v>4783</v>
      </c>
      <c r="B56" s="1">
        <v>3.7805410052356</v>
      </c>
      <c r="C56" s="1">
        <v>4.43309409090909</v>
      </c>
      <c r="D56" s="1">
        <v>215</v>
      </c>
      <c r="E56" s="1">
        <v>65.2553085673488</v>
      </c>
      <c r="F56" s="36">
        <v>0.00140196666579723</v>
      </c>
      <c r="G56" s="1">
        <v>0.0914857673777355</v>
      </c>
      <c r="H56" s="36">
        <v>0.0375152235620256</v>
      </c>
    </row>
    <row r="57" ht="13" customHeight="1" spans="1:8">
      <c r="A57" s="1" t="s">
        <v>4689</v>
      </c>
      <c r="B57" s="1">
        <v>0.42213541015625</v>
      </c>
      <c r="C57" s="1">
        <v>0.863172038709677</v>
      </c>
      <c r="D57" s="1">
        <v>316</v>
      </c>
      <c r="E57" s="1">
        <v>44.1036628553427</v>
      </c>
      <c r="F57" s="36">
        <v>0.00206056495996244</v>
      </c>
      <c r="G57" s="1">
        <v>0.0908784622857163</v>
      </c>
      <c r="H57" s="36">
        <v>0.0372661882535783</v>
      </c>
    </row>
    <row r="58" ht="13" customHeight="1" spans="1:8">
      <c r="A58" s="1" t="s">
        <v>4584</v>
      </c>
      <c r="B58" s="1">
        <v>0.459910575260805</v>
      </c>
      <c r="C58" s="1">
        <v>0.730013412474849</v>
      </c>
      <c r="D58" s="1">
        <v>508</v>
      </c>
      <c r="E58" s="1">
        <v>27.0102837214044</v>
      </c>
      <c r="F58" s="36">
        <v>0.00331255379639532</v>
      </c>
      <c r="G58" s="1">
        <v>0.0894730178830528</v>
      </c>
      <c r="H58" s="36">
        <v>0.0366898629684416</v>
      </c>
    </row>
    <row r="59" ht="13" customHeight="1" spans="1:8">
      <c r="A59" s="1" t="s">
        <v>4663</v>
      </c>
      <c r="B59" s="1">
        <v>1.72916666666667</v>
      </c>
      <c r="C59" s="1">
        <v>2.06577382397959</v>
      </c>
      <c r="D59" s="1">
        <v>402</v>
      </c>
      <c r="E59" s="1">
        <v>33.6607157312925</v>
      </c>
      <c r="F59" s="36">
        <v>0.00262135162628133</v>
      </c>
      <c r="G59" s="1">
        <v>0.0882365719240173</v>
      </c>
      <c r="H59" s="36">
        <v>0.0361828382376542</v>
      </c>
    </row>
    <row r="60" ht="13" customHeight="1" spans="1:8">
      <c r="A60" s="1" t="s">
        <v>4635</v>
      </c>
      <c r="B60" s="1">
        <v>0.5277083375</v>
      </c>
      <c r="C60" s="1">
        <v>1.12475490196078</v>
      </c>
      <c r="D60" s="1">
        <v>226</v>
      </c>
      <c r="E60" s="1">
        <v>59.7046564460784</v>
      </c>
      <c r="F60" s="36">
        <v>0.00147369519288453</v>
      </c>
      <c r="G60" s="1">
        <v>0.0879864651974082</v>
      </c>
      <c r="H60" s="36">
        <v>0.0360802779156276</v>
      </c>
    </row>
    <row r="61" ht="13" customHeight="1" spans="1:8">
      <c r="A61" s="1" t="s">
        <v>4784</v>
      </c>
      <c r="B61" s="1">
        <v>0.653745303370787</v>
      </c>
      <c r="C61" s="1">
        <v>1.39255120670391</v>
      </c>
      <c r="D61" s="1">
        <v>182</v>
      </c>
      <c r="E61" s="1">
        <v>73.8805903333124</v>
      </c>
      <c r="F61" s="36">
        <v>0.00118678108453533</v>
      </c>
      <c r="G61" s="1">
        <v>0.0876800871218789</v>
      </c>
      <c r="H61" s="36">
        <v>0.035954642613794</v>
      </c>
    </row>
    <row r="62" ht="13" customHeight="1" spans="1:8">
      <c r="A62" s="1" t="s">
        <v>4708</v>
      </c>
      <c r="B62" s="1">
        <v>2.08252031707317</v>
      </c>
      <c r="C62" s="1">
        <v>4.02009802941176</v>
      </c>
      <c r="D62" s="1">
        <v>69</v>
      </c>
      <c r="E62" s="1">
        <v>193.757771233859</v>
      </c>
      <c r="F62" s="36">
        <v>0.000449933488093065</v>
      </c>
      <c r="G62" s="1">
        <v>0.0871781098563884</v>
      </c>
      <c r="H62" s="36">
        <v>0.0357487986898951</v>
      </c>
    </row>
    <row r="63" ht="13" customHeight="1" spans="1:8">
      <c r="A63" s="1" t="s">
        <v>4785</v>
      </c>
      <c r="B63" s="1">
        <v>1.80621344736842</v>
      </c>
      <c r="C63" s="1">
        <v>2.32530120883534</v>
      </c>
      <c r="D63" s="1">
        <v>254</v>
      </c>
      <c r="E63" s="1">
        <v>51.908776146692</v>
      </c>
      <c r="F63" s="36">
        <v>0.00165627689819766</v>
      </c>
      <c r="G63" s="1">
        <v>0.0859753067454796</v>
      </c>
      <c r="H63" s="36">
        <v>0.0352555697549447</v>
      </c>
    </row>
    <row r="64" ht="13" customHeight="1" spans="1:8">
      <c r="A64" s="1" t="s">
        <v>4786</v>
      </c>
      <c r="B64" s="1">
        <v>0.899728282608696</v>
      </c>
      <c r="C64" s="1">
        <v>1.30580429353234</v>
      </c>
      <c r="D64" s="1">
        <v>312</v>
      </c>
      <c r="E64" s="1">
        <v>40.6076010923642</v>
      </c>
      <c r="F64" s="36">
        <v>0.00203448185920342</v>
      </c>
      <c r="G64" s="1">
        <v>0.0826154277681841</v>
      </c>
      <c r="H64" s="36">
        <v>0.0338777968555367</v>
      </c>
    </row>
    <row r="65" ht="13" customHeight="1" spans="1:8">
      <c r="A65" s="1" t="s">
        <v>4787</v>
      </c>
      <c r="B65" s="1">
        <v>0.582240127733027</v>
      </c>
      <c r="C65" s="1">
        <v>0.7214537010551</v>
      </c>
      <c r="D65" s="1">
        <v>886</v>
      </c>
      <c r="E65" s="1">
        <v>13.9213573322073</v>
      </c>
      <c r="F65" s="36">
        <v>0.00577740681812254</v>
      </c>
      <c r="G65" s="1">
        <v>0.0804293447686147</v>
      </c>
      <c r="H65" s="36">
        <v>0.0329813580453841</v>
      </c>
    </row>
    <row r="66" ht="13" customHeight="1" spans="1:8">
      <c r="A66" s="1" t="s">
        <v>4628</v>
      </c>
      <c r="B66" s="1">
        <v>0.584810879432624</v>
      </c>
      <c r="C66" s="1">
        <v>0.999943702702703</v>
      </c>
      <c r="D66" s="1">
        <v>297</v>
      </c>
      <c r="E66" s="1">
        <v>41.5132823270079</v>
      </c>
      <c r="F66" s="36">
        <v>0.0019366702313571</v>
      </c>
      <c r="G66" s="1">
        <v>0.0803975380886391</v>
      </c>
      <c r="H66" s="36">
        <v>0.0329683152000952</v>
      </c>
    </row>
    <row r="67" ht="13" customHeight="1" spans="1:8">
      <c r="A67" s="1" t="s">
        <v>4788</v>
      </c>
      <c r="B67" s="1">
        <v>0.345222583061889</v>
      </c>
      <c r="C67" s="1">
        <v>0.72185186031746</v>
      </c>
      <c r="D67" s="1">
        <v>317</v>
      </c>
      <c r="E67" s="1">
        <v>37.6629277255571</v>
      </c>
      <c r="F67" s="36">
        <v>0.00206708573515219</v>
      </c>
      <c r="G67" s="1">
        <v>0.0778525006455672</v>
      </c>
      <c r="H67" s="36">
        <v>0.0319246812952021</v>
      </c>
    </row>
    <row r="68" ht="13" customHeight="1" spans="1:8">
      <c r="A68" s="1" t="s">
        <v>4789</v>
      </c>
      <c r="B68" s="1">
        <v>1.59574129652997</v>
      </c>
      <c r="C68" s="1">
        <v>1.97073834527687</v>
      </c>
      <c r="D68" s="1">
        <v>316</v>
      </c>
      <c r="E68" s="1">
        <v>37.4997048746905</v>
      </c>
      <c r="F68" s="36">
        <v>0.00206056495996244</v>
      </c>
      <c r="G68" s="1">
        <v>0.0772705778737199</v>
      </c>
      <c r="H68" s="36">
        <v>0.0316860544190504</v>
      </c>
    </row>
    <row r="69" ht="13" customHeight="1" spans="1:8">
      <c r="A69" s="1" t="s">
        <v>4790</v>
      </c>
      <c r="B69" s="1">
        <v>1.88250460773481</v>
      </c>
      <c r="C69" s="1">
        <v>2.52173112154696</v>
      </c>
      <c r="D69" s="1">
        <v>185</v>
      </c>
      <c r="E69" s="1">
        <v>63.9226513812154</v>
      </c>
      <c r="F69" s="36">
        <v>0.00120634341010459</v>
      </c>
      <c r="G69" s="1">
        <v>0.0771126692501425</v>
      </c>
      <c r="H69" s="36">
        <v>0.0316213014253807</v>
      </c>
    </row>
    <row r="70" ht="13" customHeight="1" spans="1:8">
      <c r="A70" s="1" t="s">
        <v>4791</v>
      </c>
      <c r="B70" s="1">
        <v>1.205866676</v>
      </c>
      <c r="C70" s="1">
        <v>1.69753624347826</v>
      </c>
      <c r="D70" s="1">
        <v>238</v>
      </c>
      <c r="E70" s="1">
        <v>49.1669567478261</v>
      </c>
      <c r="F70" s="36">
        <v>0.00155194449516158</v>
      </c>
      <c r="G70" s="1">
        <v>0.0763043878686365</v>
      </c>
      <c r="H70" s="36">
        <v>0.0312898525279471</v>
      </c>
    </row>
    <row r="71" ht="13" customHeight="1" spans="1:8">
      <c r="A71" s="1" t="s">
        <v>4792</v>
      </c>
      <c r="B71" s="1">
        <v>1.15401235185185</v>
      </c>
      <c r="C71" s="1">
        <v>3.62740737777778</v>
      </c>
      <c r="D71" s="1">
        <v>46</v>
      </c>
      <c r="E71" s="1">
        <v>247.339502592593</v>
      </c>
      <c r="F71" s="36">
        <v>0.00029995565872871</v>
      </c>
      <c r="G71" s="1">
        <v>0.0741908834297925</v>
      </c>
      <c r="H71" s="36">
        <v>0.030423175734439</v>
      </c>
    </row>
    <row r="72" ht="13" customHeight="1" spans="1:8">
      <c r="A72" s="1" t="s">
        <v>4622</v>
      </c>
      <c r="B72" s="1">
        <v>1.01410255769231</v>
      </c>
      <c r="C72" s="1">
        <v>2.26048691011236</v>
      </c>
      <c r="D72" s="1">
        <v>91</v>
      </c>
      <c r="E72" s="1">
        <v>124.638435242005</v>
      </c>
      <c r="F72" s="36">
        <v>0.000593390542267665</v>
      </c>
      <c r="G72" s="1">
        <v>0.0739592686756467</v>
      </c>
      <c r="H72" s="36">
        <v>0.0303281983458123</v>
      </c>
    </row>
    <row r="73" ht="13" customHeight="1" spans="1:8">
      <c r="A73" s="1" t="s">
        <v>4793</v>
      </c>
      <c r="B73" s="1">
        <v>0.149659867346939</v>
      </c>
      <c r="C73" s="1">
        <v>0.893156735099338</v>
      </c>
      <c r="D73" s="1">
        <v>152</v>
      </c>
      <c r="E73" s="1">
        <v>74.3496867752399</v>
      </c>
      <c r="F73" s="36">
        <v>0.000991157828842693</v>
      </c>
      <c r="G73" s="1">
        <v>0.073692274119281</v>
      </c>
      <c r="H73" s="36">
        <v>0.0302187128951351</v>
      </c>
    </row>
    <row r="74" ht="13" customHeight="1" spans="1:8">
      <c r="A74" s="1" t="s">
        <v>4604</v>
      </c>
      <c r="B74" s="1">
        <v>1.38157690163934</v>
      </c>
      <c r="C74" s="1">
        <v>1.62034209388646</v>
      </c>
      <c r="D74" s="1">
        <v>465</v>
      </c>
      <c r="E74" s="1">
        <v>23.8765192247119</v>
      </c>
      <c r="F74" s="36">
        <v>0.00303216046323587</v>
      </c>
      <c r="G74" s="1">
        <v>0.0723974375928624</v>
      </c>
      <c r="H74" s="36">
        <v>0.0296877441646187</v>
      </c>
    </row>
    <row r="75" ht="13" customHeight="1" spans="1:8">
      <c r="A75" s="1" t="s">
        <v>4638</v>
      </c>
      <c r="B75" s="1">
        <v>3.6670833625</v>
      </c>
      <c r="C75" s="1">
        <v>5.22840378873239</v>
      </c>
      <c r="D75" s="1">
        <v>71</v>
      </c>
      <c r="E75" s="1">
        <v>156.132042623239</v>
      </c>
      <c r="F75" s="36">
        <v>0.000462975038472574</v>
      </c>
      <c r="G75" s="1">
        <v>0.0722852384402957</v>
      </c>
      <c r="H75" s="36">
        <v>0.0296417350813191</v>
      </c>
    </row>
    <row r="76" ht="13" customHeight="1" spans="1:8">
      <c r="A76" s="1" t="s">
        <v>4794</v>
      </c>
      <c r="B76" s="1">
        <v>1.01379631111111</v>
      </c>
      <c r="C76" s="1">
        <v>1.53661617171717</v>
      </c>
      <c r="D76" s="1">
        <v>202</v>
      </c>
      <c r="E76" s="1">
        <v>52.2819860606061</v>
      </c>
      <c r="F76" s="36">
        <v>0.00131719658833042</v>
      </c>
      <c r="G76" s="1">
        <v>0.0688656536701689</v>
      </c>
      <c r="H76" s="36">
        <v>0.0282394788526434</v>
      </c>
    </row>
    <row r="77" ht="13" customHeight="1" spans="1:8">
      <c r="A77" s="1" t="s">
        <v>4609</v>
      </c>
      <c r="B77" s="1">
        <v>0.324420855212355</v>
      </c>
      <c r="C77" s="1">
        <v>0.502748529824562</v>
      </c>
      <c r="D77" s="1">
        <v>575</v>
      </c>
      <c r="E77" s="1">
        <v>17.8327674612206</v>
      </c>
      <c r="F77" s="36">
        <v>0.00374944573410887</v>
      </c>
      <c r="G77" s="1">
        <v>0.0668629938848292</v>
      </c>
      <c r="H77" s="36">
        <v>0.0274182557081133</v>
      </c>
    </row>
    <row r="78" ht="13" customHeight="1" spans="1:8">
      <c r="A78" s="1" t="s">
        <v>4795</v>
      </c>
      <c r="B78" s="1">
        <v>1.50562564620129</v>
      </c>
      <c r="C78" s="1">
        <v>1.53182508224246</v>
      </c>
      <c r="D78" s="1">
        <v>3621</v>
      </c>
      <c r="E78" s="1">
        <v>2.61994360411693</v>
      </c>
      <c r="F78" s="36">
        <v>0.0236117269621013</v>
      </c>
      <c r="G78" s="1">
        <v>0.0618613930365123</v>
      </c>
      <c r="H78" s="36">
        <v>0.0253672681133119</v>
      </c>
    </row>
    <row r="79" ht="13" customHeight="1" spans="1:8">
      <c r="A79" s="1" t="s">
        <v>4796</v>
      </c>
      <c r="B79" s="1">
        <v>2.46568856103286</v>
      </c>
      <c r="C79" s="1">
        <v>2.67949959322034</v>
      </c>
      <c r="D79" s="1">
        <v>428</v>
      </c>
      <c r="E79" s="1">
        <v>21.3811032187476</v>
      </c>
      <c r="F79" s="36">
        <v>0.00279089178121495</v>
      </c>
      <c r="G79" s="1">
        <v>0.0596723452465111</v>
      </c>
      <c r="H79" s="36">
        <v>0.0244696135427295</v>
      </c>
    </row>
    <row r="80" ht="13" customHeight="1" spans="1:8">
      <c r="A80" s="1" t="s">
        <v>4743</v>
      </c>
      <c r="B80" s="1">
        <v>2.15365295890411</v>
      </c>
      <c r="C80" s="1">
        <v>3.03501681818182</v>
      </c>
      <c r="D80" s="1">
        <v>102</v>
      </c>
      <c r="E80" s="1">
        <v>88.1363859277709</v>
      </c>
      <c r="F80" s="36">
        <v>0.000665119069354965</v>
      </c>
      <c r="G80" s="1">
        <v>0.058621190984589</v>
      </c>
      <c r="H80" s="36">
        <v>0.0240385706792931</v>
      </c>
    </row>
    <row r="81" ht="13" customHeight="1" spans="1:8">
      <c r="A81" s="1" t="s">
        <v>4797</v>
      </c>
      <c r="B81" s="1">
        <v>1.54617804208999</v>
      </c>
      <c r="C81" s="1">
        <v>1.68174358307692</v>
      </c>
      <c r="D81" s="1">
        <v>660</v>
      </c>
      <c r="E81" s="1">
        <v>13.5565540986938</v>
      </c>
      <c r="F81" s="36">
        <v>0.00430371162523801</v>
      </c>
      <c r="G81" s="1">
        <v>0.0583434994727163</v>
      </c>
      <c r="H81" s="36">
        <v>0.0239246987684179</v>
      </c>
    </row>
    <row r="82" ht="13" customHeight="1" spans="1:8">
      <c r="A82" s="1" t="s">
        <v>4798</v>
      </c>
      <c r="B82" s="1">
        <v>0.694343442424242</v>
      </c>
      <c r="C82" s="1">
        <v>1.19133711864407</v>
      </c>
      <c r="D82" s="1">
        <v>179</v>
      </c>
      <c r="E82" s="1">
        <v>49.6993676219826</v>
      </c>
      <c r="F82" s="36">
        <v>0.00116721875896607</v>
      </c>
      <c r="G82" s="1">
        <v>0.0580100341971288</v>
      </c>
      <c r="H82" s="36">
        <v>0.0237879559206241</v>
      </c>
    </row>
    <row r="83" ht="13" customHeight="1" spans="1:8">
      <c r="A83" s="1" t="s">
        <v>4596</v>
      </c>
      <c r="B83" s="1">
        <v>4.03541675</v>
      </c>
      <c r="C83" s="1">
        <v>7.67121213636364</v>
      </c>
      <c r="D83" s="1">
        <v>24</v>
      </c>
      <c r="E83" s="1">
        <v>363.579538636364</v>
      </c>
      <c r="F83" s="36">
        <v>0.000156498604554109</v>
      </c>
      <c r="G83" s="1">
        <v>0.0568996904410178</v>
      </c>
      <c r="H83" s="36">
        <v>0.0233326414445568</v>
      </c>
    </row>
    <row r="84" ht="13" customHeight="1" spans="1:8">
      <c r="A84" s="1" t="s">
        <v>4799</v>
      </c>
      <c r="B84" s="1">
        <v>0.963924956709957</v>
      </c>
      <c r="C84" s="1">
        <v>1.27121213438735</v>
      </c>
      <c r="D84" s="1">
        <v>255</v>
      </c>
      <c r="E84" s="1">
        <v>30.7287177677395</v>
      </c>
      <c r="F84" s="36">
        <v>0.00166279767338741</v>
      </c>
      <c r="G84" s="1">
        <v>0.0510956404103757</v>
      </c>
      <c r="H84" s="36">
        <v>0.0209525965402419</v>
      </c>
    </row>
    <row r="85" ht="13" customHeight="1" spans="1:8">
      <c r="A85" s="1" t="s">
        <v>4591</v>
      </c>
      <c r="B85" s="1">
        <v>1.05057224892704</v>
      </c>
      <c r="C85" s="1">
        <v>1.40637959330144</v>
      </c>
      <c r="D85" s="1">
        <v>214</v>
      </c>
      <c r="E85" s="1">
        <v>35.5807344374397</v>
      </c>
      <c r="F85" s="36">
        <v>0.00139544589060748</v>
      </c>
      <c r="G85" s="1">
        <v>0.0496509896555211</v>
      </c>
      <c r="H85" s="36">
        <v>0.020360194054141</v>
      </c>
    </row>
    <row r="86" ht="13" customHeight="1" spans="1:8">
      <c r="A86" s="1" t="s">
        <v>4800</v>
      </c>
      <c r="B86" s="1">
        <v>2.27870369444444</v>
      </c>
      <c r="C86" s="1">
        <v>4.11300814634146</v>
      </c>
      <c r="D86" s="1">
        <v>41</v>
      </c>
      <c r="E86" s="1">
        <v>183.430445189702</v>
      </c>
      <c r="F86" s="36">
        <v>0.000267351782779937</v>
      </c>
      <c r="G86" s="1">
        <v>0.0490404565375843</v>
      </c>
      <c r="H86" s="36">
        <v>0.0201098350412811</v>
      </c>
    </row>
    <row r="87" ht="13" customHeight="1" spans="1:8">
      <c r="A87" s="1" t="s">
        <v>4575</v>
      </c>
      <c r="B87" s="1">
        <v>1.59174761165049</v>
      </c>
      <c r="C87" s="1">
        <v>2.11273807857143</v>
      </c>
      <c r="D87" s="1">
        <v>143</v>
      </c>
      <c r="E87" s="1">
        <v>52.0990466920943</v>
      </c>
      <c r="F87" s="36">
        <v>0.000932470852134902</v>
      </c>
      <c r="G87" s="1">
        <v>0.0485808424643932</v>
      </c>
      <c r="H87" s="36">
        <v>0.0199213628318627</v>
      </c>
    </row>
    <row r="88" ht="13" customHeight="1" spans="1:8">
      <c r="A88" s="1" t="s">
        <v>4717</v>
      </c>
      <c r="B88" s="1">
        <v>0.265079377289377</v>
      </c>
      <c r="C88" s="1">
        <v>0.484898990909091</v>
      </c>
      <c r="D88" s="1">
        <v>336</v>
      </c>
      <c r="E88" s="1">
        <v>21.9819613619714</v>
      </c>
      <c r="F88" s="36">
        <v>0.00219098046375753</v>
      </c>
      <c r="G88" s="1">
        <v>0.0481620478991521</v>
      </c>
      <c r="H88" s="36">
        <v>0.0197496293241062</v>
      </c>
    </row>
    <row r="89" ht="13" customHeight="1" spans="1:8">
      <c r="A89" s="1" t="s">
        <v>4722</v>
      </c>
      <c r="B89" s="1">
        <v>3.068166655</v>
      </c>
      <c r="C89" s="1">
        <v>3.19029720629371</v>
      </c>
      <c r="D89" s="1">
        <v>582</v>
      </c>
      <c r="E89" s="1">
        <v>12.2130551293707</v>
      </c>
      <c r="F89" s="36">
        <v>0.00379509116043715</v>
      </c>
      <c r="G89" s="1">
        <v>0.0463496575634062</v>
      </c>
      <c r="H89" s="36">
        <v>0.0190064292551115</v>
      </c>
    </row>
    <row r="90" ht="13" customHeight="1" spans="1:8">
      <c r="A90" s="1" t="s">
        <v>4801</v>
      </c>
      <c r="B90" s="1">
        <v>1.62734630420712</v>
      </c>
      <c r="C90" s="1">
        <v>1.8498932051282</v>
      </c>
      <c r="D90" s="1">
        <v>317</v>
      </c>
      <c r="E90" s="1">
        <v>22.2546900921085</v>
      </c>
      <c r="F90" s="36">
        <v>0.00206708573515219</v>
      </c>
      <c r="G90" s="1">
        <v>0.0460023524296304</v>
      </c>
      <c r="H90" s="36">
        <v>0.0188640111488716</v>
      </c>
    </row>
    <row r="91" ht="13" customHeight="1" spans="1:8">
      <c r="A91" s="1" t="s">
        <v>4686</v>
      </c>
      <c r="B91" s="1">
        <v>1.08253963095238</v>
      </c>
      <c r="C91" s="1">
        <v>1.77448978571429</v>
      </c>
      <c r="D91" s="1">
        <v>100</v>
      </c>
      <c r="E91" s="1">
        <v>69.1950154761905</v>
      </c>
      <c r="F91" s="36">
        <v>0.000652077518975456</v>
      </c>
      <c r="G91" s="1">
        <v>0.0451205140171826</v>
      </c>
      <c r="H91" s="36">
        <v>0.0185023989972025</v>
      </c>
    </row>
    <row r="92" ht="13" customHeight="1" spans="1:8">
      <c r="A92" s="1" t="s">
        <v>4802</v>
      </c>
      <c r="B92" s="1">
        <v>1.45549241477273</v>
      </c>
      <c r="C92" s="1">
        <v>1.92287352413793</v>
      </c>
      <c r="D92" s="1">
        <v>148</v>
      </c>
      <c r="E92" s="1">
        <v>46.7381109365204</v>
      </c>
      <c r="F92" s="36">
        <v>0.000965074728083675</v>
      </c>
      <c r="G92" s="1">
        <v>0.045105769703207</v>
      </c>
      <c r="H92" s="36">
        <v>0.0184963528519832</v>
      </c>
    </row>
    <row r="93" ht="13" customHeight="1" spans="1:8">
      <c r="A93" s="1" t="s">
        <v>4803</v>
      </c>
      <c r="B93" s="1">
        <v>0.201367171875</v>
      </c>
      <c r="C93" s="1">
        <v>0.458172478764479</v>
      </c>
      <c r="D93" s="1">
        <v>265</v>
      </c>
      <c r="E93" s="1">
        <v>25.6805306889479</v>
      </c>
      <c r="F93" s="36">
        <v>0.00172800542528496</v>
      </c>
      <c r="G93" s="1">
        <v>0.0443760963546988</v>
      </c>
      <c r="H93" s="36">
        <v>0.0181971384541468</v>
      </c>
    </row>
    <row r="94" ht="13" customHeight="1" spans="1:8">
      <c r="A94" s="1" t="s">
        <v>4804</v>
      </c>
      <c r="B94" s="1">
        <v>3.5007575</v>
      </c>
      <c r="C94" s="1">
        <v>5.5694443</v>
      </c>
      <c r="D94" s="1">
        <v>32</v>
      </c>
      <c r="E94" s="1">
        <v>206.86868</v>
      </c>
      <c r="F94" s="36">
        <v>0.000208664806072146</v>
      </c>
      <c r="G94" s="1">
        <v>0.0431662129946008</v>
      </c>
      <c r="H94" s="36">
        <v>0.0177010061481167</v>
      </c>
    </row>
    <row r="95" ht="13" customHeight="1" spans="1:8">
      <c r="A95" s="1" t="s">
        <v>4805</v>
      </c>
      <c r="B95" s="1">
        <v>2.73050167494182</v>
      </c>
      <c r="C95" s="1">
        <v>2.78087917556634</v>
      </c>
      <c r="D95" s="1">
        <v>1247</v>
      </c>
      <c r="E95" s="1">
        <v>5.03775006245277</v>
      </c>
      <c r="F95" s="36">
        <v>0.00813140666162393</v>
      </c>
      <c r="G95" s="1">
        <v>0.0409639944174249</v>
      </c>
      <c r="H95" s="36">
        <v>0.0167979506825153</v>
      </c>
    </row>
    <row r="96" ht="13" customHeight="1" spans="1:8">
      <c r="A96" s="1" t="s">
        <v>4806</v>
      </c>
      <c r="B96" s="1">
        <v>0.245223573170732</v>
      </c>
      <c r="C96" s="1">
        <v>0.60009919047619</v>
      </c>
      <c r="D96" s="1">
        <v>177</v>
      </c>
      <c r="E96" s="1">
        <v>35.4875617305459</v>
      </c>
      <c r="F96" s="36">
        <v>0.00115417720858656</v>
      </c>
      <c r="G96" s="1">
        <v>0.0409589349377046</v>
      </c>
      <c r="H96" s="36">
        <v>0.0167958759607497</v>
      </c>
    </row>
    <row r="97" ht="13" customHeight="1" spans="1:8">
      <c r="A97" s="1" t="s">
        <v>4807</v>
      </c>
      <c r="B97" s="1">
        <v>0.4203623</v>
      </c>
      <c r="C97" s="1">
        <v>0.648986072243346</v>
      </c>
      <c r="D97" s="1">
        <v>272</v>
      </c>
      <c r="E97" s="1">
        <v>22.8623772243346</v>
      </c>
      <c r="F97" s="36">
        <v>0.00177365085161324</v>
      </c>
      <c r="G97" s="1">
        <v>0.0405498748338442</v>
      </c>
      <c r="H97" s="36">
        <v>0.016628134226855</v>
      </c>
    </row>
    <row r="98" ht="13" customHeight="1" spans="1:8">
      <c r="A98" s="1" t="s">
        <v>4808</v>
      </c>
      <c r="B98" s="1">
        <v>1.07619048214286</v>
      </c>
      <c r="C98" s="1">
        <v>2.29318179545455</v>
      </c>
      <c r="D98" s="1">
        <v>50</v>
      </c>
      <c r="E98" s="1">
        <v>121.699131331169</v>
      </c>
      <c r="F98" s="36">
        <v>0.000326038759487728</v>
      </c>
      <c r="G98" s="1">
        <v>0.0396786338099484</v>
      </c>
      <c r="H98" s="36">
        <v>0.0162708677063382</v>
      </c>
    </row>
    <row r="99" ht="13" customHeight="1" spans="1:8">
      <c r="A99" s="1" t="s">
        <v>4809</v>
      </c>
      <c r="B99" s="1">
        <v>1.57757574545455</v>
      </c>
      <c r="C99" s="1">
        <v>3.05041665</v>
      </c>
      <c r="D99" s="1">
        <v>40</v>
      </c>
      <c r="E99" s="1">
        <v>147.284090454545</v>
      </c>
      <c r="F99" s="36">
        <v>0.000260831007590182</v>
      </c>
      <c r="G99" s="1">
        <v>0.0384162577152626</v>
      </c>
      <c r="H99" s="36">
        <v>0.0157532099026281</v>
      </c>
    </row>
    <row r="100" ht="13" customHeight="1" spans="1:8">
      <c r="A100" s="1" t="s">
        <v>4810</v>
      </c>
      <c r="B100" s="1">
        <v>0.502515698113208</v>
      </c>
      <c r="C100" s="1">
        <v>1.2184444</v>
      </c>
      <c r="D100" s="1">
        <v>81</v>
      </c>
      <c r="E100" s="1">
        <v>71.5928701886793</v>
      </c>
      <c r="F100" s="36">
        <v>0.000528182790370119</v>
      </c>
      <c r="G100" s="1">
        <v>0.0378141219468623</v>
      </c>
      <c r="H100" s="36">
        <v>0.0155062943592194</v>
      </c>
    </row>
    <row r="101" ht="13" customHeight="1" spans="1:8">
      <c r="A101" s="1" t="s">
        <v>4610</v>
      </c>
      <c r="B101" s="1">
        <v>0.615909095041322</v>
      </c>
      <c r="C101" s="1">
        <v>0.843859631578947</v>
      </c>
      <c r="D101" s="1">
        <v>254</v>
      </c>
      <c r="E101" s="1">
        <v>22.7950536537625</v>
      </c>
      <c r="F101" s="36">
        <v>0.00165627689819766</v>
      </c>
      <c r="G101" s="1">
        <v>0.037754920759903</v>
      </c>
      <c r="H101" s="36">
        <v>0.0154820179517784</v>
      </c>
    </row>
    <row r="102" ht="13" customHeight="1" spans="1:8">
      <c r="A102" s="1" t="s">
        <v>4642</v>
      </c>
      <c r="B102" s="1">
        <v>1.77739463218391</v>
      </c>
      <c r="C102" s="1">
        <v>2.57028985507246</v>
      </c>
      <c r="D102" s="1">
        <v>73</v>
      </c>
      <c r="E102" s="1">
        <v>79.2895222888556</v>
      </c>
      <c r="F102" s="36">
        <v>0.000476016588852083</v>
      </c>
      <c r="G102" s="1">
        <v>0.0377431279316522</v>
      </c>
      <c r="H102" s="36">
        <v>0.0154771821111779</v>
      </c>
    </row>
    <row r="103" ht="13" customHeight="1" spans="1:8">
      <c r="A103" s="1" t="s">
        <v>4569</v>
      </c>
      <c r="B103" s="1">
        <v>3.89861108333333</v>
      </c>
      <c r="C103" s="1">
        <v>9.99814822222222</v>
      </c>
      <c r="D103" s="1">
        <v>9</v>
      </c>
      <c r="E103" s="1">
        <v>609.953713888889</v>
      </c>
      <c r="F103" s="36">
        <v>5.8686976707791e-5</v>
      </c>
      <c r="G103" s="1">
        <v>0.0357963393998278</v>
      </c>
      <c r="H103" s="36">
        <v>0.0146788698808412</v>
      </c>
    </row>
    <row r="104" ht="13" customHeight="1" spans="1:8">
      <c r="A104" s="1" t="s">
        <v>4811</v>
      </c>
      <c r="B104" s="1">
        <v>0.0178571428571429</v>
      </c>
      <c r="C104" s="1">
        <v>18.033333</v>
      </c>
      <c r="D104" s="1">
        <v>3</v>
      </c>
      <c r="E104" s="1">
        <v>1801.54758571429</v>
      </c>
      <c r="F104" s="36">
        <v>1.95623255692637e-5</v>
      </c>
      <c r="G104" s="1">
        <v>0.0352424604002638</v>
      </c>
      <c r="H104" s="36">
        <v>0.0144517428086141</v>
      </c>
    </row>
    <row r="105" ht="13" customHeight="1" spans="1:8">
      <c r="A105" s="1" t="s">
        <v>4812</v>
      </c>
      <c r="B105" s="1">
        <v>2.02271411805556</v>
      </c>
      <c r="C105" s="1">
        <v>2.09758141954023</v>
      </c>
      <c r="D105" s="1">
        <v>717</v>
      </c>
      <c r="E105" s="1">
        <v>7.48673014846752</v>
      </c>
      <c r="F105" s="36">
        <v>0.00467539581105402</v>
      </c>
      <c r="G105" s="1">
        <v>0.0350034267746369</v>
      </c>
      <c r="H105" s="36">
        <v>0.0143537231913417</v>
      </c>
    </row>
    <row r="106" ht="13" customHeight="1" spans="1:8">
      <c r="A106" s="1" t="s">
        <v>4813</v>
      </c>
      <c r="B106" s="1">
        <v>3.26470984615385</v>
      </c>
      <c r="C106" s="1">
        <v>3.68736559677419</v>
      </c>
      <c r="D106" s="1">
        <v>124</v>
      </c>
      <c r="E106" s="1">
        <v>42.2655750620348</v>
      </c>
      <c r="F106" s="36">
        <v>0.000808576123529565</v>
      </c>
      <c r="G106" s="1">
        <v>0.034174934842408</v>
      </c>
      <c r="H106" s="36">
        <v>0.0140139866296034</v>
      </c>
    </row>
    <row r="107" ht="13" customHeight="1" spans="1:8">
      <c r="A107" s="1" t="s">
        <v>4814</v>
      </c>
      <c r="B107" s="1">
        <v>1.06032609782609</v>
      </c>
      <c r="C107" s="1">
        <v>1.68354434177215</v>
      </c>
      <c r="D107" s="1">
        <v>82</v>
      </c>
      <c r="E107" s="1">
        <v>62.3218243946065</v>
      </c>
      <c r="F107" s="36">
        <v>0.000534703565559874</v>
      </c>
      <c r="G107" s="1">
        <v>0.0333237017159924</v>
      </c>
      <c r="H107" s="36">
        <v>0.0136649246721404</v>
      </c>
    </row>
    <row r="108" ht="13" customHeight="1" spans="1:8">
      <c r="A108" s="1" t="s">
        <v>4815</v>
      </c>
      <c r="B108" s="1">
        <v>0.183096369668246</v>
      </c>
      <c r="C108" s="1">
        <v>0.389890704918033</v>
      </c>
      <c r="D108" s="1">
        <v>246</v>
      </c>
      <c r="E108" s="1">
        <v>20.6794335249786</v>
      </c>
      <c r="F108" s="36">
        <v>0.00160411069667962</v>
      </c>
      <c r="G108" s="1">
        <v>0.0331721005186934</v>
      </c>
      <c r="H108" s="36">
        <v>0.0136027581409743</v>
      </c>
    </row>
    <row r="109" ht="13" customHeight="1" spans="1:8">
      <c r="A109" s="1" t="s">
        <v>4665</v>
      </c>
      <c r="B109" s="1">
        <v>1.15229498152813</v>
      </c>
      <c r="C109" s="1">
        <v>1.19596699450046</v>
      </c>
      <c r="D109" s="1">
        <v>1125</v>
      </c>
      <c r="E109" s="1">
        <v>4.36720129723307</v>
      </c>
      <c r="F109" s="36">
        <v>0.00733587208847388</v>
      </c>
      <c r="G109" s="1">
        <v>0.032037230101119</v>
      </c>
      <c r="H109" s="36">
        <v>0.0131373861093505</v>
      </c>
    </row>
    <row r="110" ht="13" customHeight="1" spans="1:8">
      <c r="A110" s="1" t="s">
        <v>4816</v>
      </c>
      <c r="B110" s="1">
        <v>0.849317274698795</v>
      </c>
      <c r="C110" s="1">
        <v>0.95701357918552</v>
      </c>
      <c r="D110" s="1">
        <v>456</v>
      </c>
      <c r="E110" s="1">
        <v>10.7696304486725</v>
      </c>
      <c r="F110" s="36">
        <v>0.00297347348652808</v>
      </c>
      <c r="G110" s="1">
        <v>0.0320232105988332</v>
      </c>
      <c r="H110" s="36">
        <v>0.013131637184927</v>
      </c>
    </row>
    <row r="111" ht="13" customHeight="1" spans="1:8">
      <c r="A111" s="1" t="s">
        <v>4817</v>
      </c>
      <c r="B111" s="1">
        <v>0.376626630630631</v>
      </c>
      <c r="C111" s="1">
        <v>0.538984006849315</v>
      </c>
      <c r="D111" s="1">
        <v>302</v>
      </c>
      <c r="E111" s="1">
        <v>16.2357376218684</v>
      </c>
      <c r="F111" s="36">
        <v>0.00196927410730588</v>
      </c>
      <c r="G111" s="1">
        <v>0.0319726177117574</v>
      </c>
      <c r="H111" s="36">
        <v>0.0131108907505504</v>
      </c>
    </row>
    <row r="112" ht="13" customHeight="1" spans="1:8">
      <c r="A112" s="1" t="s">
        <v>4818</v>
      </c>
      <c r="B112" s="1">
        <v>0.963957325123153</v>
      </c>
      <c r="C112" s="1">
        <v>1.1708723271028</v>
      </c>
      <c r="D112" s="1">
        <v>217</v>
      </c>
      <c r="E112" s="1">
        <v>20.6915001979651</v>
      </c>
      <c r="F112" s="36">
        <v>0.00141500821617674</v>
      </c>
      <c r="G112" s="1">
        <v>0.0292786427851432</v>
      </c>
      <c r="H112" s="36">
        <v>0.0120061826135444</v>
      </c>
    </row>
    <row r="113" ht="13" customHeight="1" spans="1:8">
      <c r="A113" s="1" t="s">
        <v>4680</v>
      </c>
      <c r="B113" s="1">
        <v>2.0310076744186</v>
      </c>
      <c r="C113" s="1">
        <v>3.16880343589744</v>
      </c>
      <c r="D113" s="1">
        <v>39</v>
      </c>
      <c r="E113" s="1">
        <v>113.779576147883</v>
      </c>
      <c r="F113" s="36">
        <v>0.000254310232400428</v>
      </c>
      <c r="G113" s="1">
        <v>0.0289353104525903</v>
      </c>
      <c r="H113" s="36">
        <v>0.0118653936189174</v>
      </c>
    </row>
    <row r="114" ht="13" customHeight="1" spans="1:8">
      <c r="A114" s="1" t="s">
        <v>4706</v>
      </c>
      <c r="B114" s="1">
        <v>0.835588800569801</v>
      </c>
      <c r="C114" s="1">
        <v>0.915495974121996</v>
      </c>
      <c r="D114" s="1">
        <v>548</v>
      </c>
      <c r="E114" s="1">
        <v>7.99071735521958</v>
      </c>
      <c r="F114" s="36">
        <v>0.0035733848039855</v>
      </c>
      <c r="G114" s="1">
        <v>0.0285539079700848</v>
      </c>
      <c r="H114" s="36">
        <v>0.0117089933414925</v>
      </c>
    </row>
    <row r="115" ht="13" customHeight="1" spans="1:8">
      <c r="A115" s="1" t="s">
        <v>4631</v>
      </c>
      <c r="B115" s="1">
        <v>1.05326086956522</v>
      </c>
      <c r="C115" s="1">
        <v>2.19947915625</v>
      </c>
      <c r="D115" s="1">
        <v>36</v>
      </c>
      <c r="E115" s="1">
        <v>114.621828668478</v>
      </c>
      <c r="F115" s="36">
        <v>0.000234747906831164</v>
      </c>
      <c r="G115" s="1">
        <v>0.0269072343570856</v>
      </c>
      <c r="H115" s="36">
        <v>0.0110337481039433</v>
      </c>
    </row>
    <row r="116" ht="13" customHeight="1" spans="1:8">
      <c r="A116" s="1" t="s">
        <v>4819</v>
      </c>
      <c r="B116" s="1">
        <v>0.346060581818182</v>
      </c>
      <c r="C116" s="1">
        <v>1.13299316326531</v>
      </c>
      <c r="D116" s="1">
        <v>52</v>
      </c>
      <c r="E116" s="1">
        <v>78.6932581447124</v>
      </c>
      <c r="F116" s="36">
        <v>0.000339080309867237</v>
      </c>
      <c r="G116" s="1">
        <v>0.0266833343561716</v>
      </c>
      <c r="H116" s="36">
        <v>0.0109419342750758</v>
      </c>
    </row>
    <row r="117" ht="13" customHeight="1" spans="1:8">
      <c r="A117" s="1" t="s">
        <v>4820</v>
      </c>
      <c r="B117" s="1">
        <v>1.74255061376518</v>
      </c>
      <c r="C117" s="1">
        <v>1.78108910693069</v>
      </c>
      <c r="D117" s="1">
        <v>1043</v>
      </c>
      <c r="E117" s="1">
        <v>3.85384931655106</v>
      </c>
      <c r="F117" s="36">
        <v>0.006801168522914</v>
      </c>
      <c r="G117" s="1">
        <v>0.0262106786637807</v>
      </c>
      <c r="H117" s="36">
        <v>0.0107481141380626</v>
      </c>
    </row>
    <row r="118" ht="13" customHeight="1" spans="1:8">
      <c r="A118" s="1" t="s">
        <v>4821</v>
      </c>
      <c r="B118" s="1">
        <v>0.478947368421053</v>
      </c>
      <c r="C118" s="1">
        <v>2.00769226923077</v>
      </c>
      <c r="D118" s="1">
        <v>26</v>
      </c>
      <c r="E118" s="1">
        <v>152.874490080972</v>
      </c>
      <c r="F118" s="36">
        <v>0.000169540154933619</v>
      </c>
      <c r="G118" s="1">
        <v>0.0259183647337259</v>
      </c>
      <c r="H118" s="36">
        <v>0.0106282460673165</v>
      </c>
    </row>
    <row r="119" ht="13" customHeight="1" spans="1:8">
      <c r="A119" s="1" t="s">
        <v>4822</v>
      </c>
      <c r="B119" s="1">
        <v>2.17469418807339</v>
      </c>
      <c r="C119" s="1">
        <v>2.37128206666667</v>
      </c>
      <c r="D119" s="1">
        <v>200</v>
      </c>
      <c r="E119" s="1">
        <v>19.6587878593272</v>
      </c>
      <c r="F119" s="36">
        <v>0.00130415503795091</v>
      </c>
      <c r="G119" s="1">
        <v>0.0256381072267497</v>
      </c>
      <c r="H119" s="36">
        <v>0.0105133219285077</v>
      </c>
    </row>
    <row r="120" ht="13" customHeight="1" spans="1:8">
      <c r="A120" s="1" t="s">
        <v>4823</v>
      </c>
      <c r="B120" s="1">
        <v>0.16616667</v>
      </c>
      <c r="C120" s="1">
        <v>0.475459322834646</v>
      </c>
      <c r="D120" s="1">
        <v>127</v>
      </c>
      <c r="E120" s="1">
        <v>30.9292652834646</v>
      </c>
      <c r="F120" s="36">
        <v>0.000828138449098829</v>
      </c>
      <c r="G120" s="1">
        <v>0.0256137137836146</v>
      </c>
      <c r="H120" s="36">
        <v>0.0105033190012886</v>
      </c>
    </row>
    <row r="121" ht="13" customHeight="1" spans="1:8">
      <c r="A121" s="1" t="s">
        <v>4824</v>
      </c>
      <c r="B121" s="1">
        <v>0.1447916875</v>
      </c>
      <c r="C121" s="1">
        <v>5.0125</v>
      </c>
      <c r="D121" s="1">
        <v>8</v>
      </c>
      <c r="E121" s="1">
        <v>486.77083125</v>
      </c>
      <c r="F121" s="36">
        <v>5.21662015180365e-5</v>
      </c>
      <c r="G121" s="1">
        <v>0.0253929852760896</v>
      </c>
      <c r="H121" s="36">
        <v>0.0104128056947529</v>
      </c>
    </row>
    <row r="122" ht="13" customHeight="1" spans="1:8">
      <c r="A122" s="1" t="s">
        <v>4825</v>
      </c>
      <c r="B122" s="1">
        <v>0.250582751748252</v>
      </c>
      <c r="C122" s="1">
        <v>0.371370515679442</v>
      </c>
      <c r="D122" s="1">
        <v>303</v>
      </c>
      <c r="E122" s="1">
        <v>12.0787763931191</v>
      </c>
      <c r="F122" s="36">
        <v>0.00197579488249563</v>
      </c>
      <c r="G122" s="1">
        <v>0.0238651845843337</v>
      </c>
      <c r="H122" s="36">
        <v>0.00978630622765234</v>
      </c>
    </row>
    <row r="123" ht="13" customHeight="1" spans="1:8">
      <c r="A123" s="1" t="s">
        <v>4739</v>
      </c>
      <c r="B123" s="1">
        <v>0.693548387096774</v>
      </c>
      <c r="C123" s="1">
        <v>1.217447875</v>
      </c>
      <c r="D123" s="1">
        <v>67</v>
      </c>
      <c r="E123" s="1">
        <v>52.3899487903226</v>
      </c>
      <c r="F123" s="36">
        <v>0.000436891937713555</v>
      </c>
      <c r="G123" s="1">
        <v>0.022888746243718</v>
      </c>
      <c r="H123" s="36">
        <v>0.009385901840252</v>
      </c>
    </row>
    <row r="124" ht="13" customHeight="1" spans="1:8">
      <c r="A124" s="1" t="s">
        <v>4826</v>
      </c>
      <c r="B124" s="1">
        <v>3.38190026855124</v>
      </c>
      <c r="C124" s="1">
        <v>3.42642383708609</v>
      </c>
      <c r="D124" s="1">
        <v>783</v>
      </c>
      <c r="E124" s="1">
        <v>4.45235685348551</v>
      </c>
      <c r="F124" s="36">
        <v>0.00510576697357782</v>
      </c>
      <c r="G124" s="1">
        <v>0.0227326965771092</v>
      </c>
      <c r="H124" s="36">
        <v>0.00932191114205479</v>
      </c>
    </row>
    <row r="125" ht="13" customHeight="1" spans="1:8">
      <c r="A125" s="1" t="s">
        <v>4827</v>
      </c>
      <c r="B125" s="1">
        <v>1.23749999074074</v>
      </c>
      <c r="C125" s="1">
        <v>1.50969944262295</v>
      </c>
      <c r="D125" s="1">
        <v>123</v>
      </c>
      <c r="E125" s="1">
        <v>27.219945188221</v>
      </c>
      <c r="F125" s="36">
        <v>0.000802055348339811</v>
      </c>
      <c r="G125" s="1">
        <v>0.0218319026197291</v>
      </c>
      <c r="H125" s="36">
        <v>0.00895252596157198</v>
      </c>
    </row>
    <row r="126" ht="13" customHeight="1" spans="1:8">
      <c r="A126" s="1" t="s">
        <v>4828</v>
      </c>
      <c r="B126" s="1">
        <v>0.434567903703704</v>
      </c>
      <c r="C126" s="1">
        <v>0.725368725663717</v>
      </c>
      <c r="D126" s="1">
        <v>115</v>
      </c>
      <c r="E126" s="1">
        <v>29.0800821960013</v>
      </c>
      <c r="F126" s="36">
        <v>0.000749889146821774</v>
      </c>
      <c r="G126" s="1">
        <v>0.0218068380274665</v>
      </c>
      <c r="H126" s="36">
        <v>0.00894224781876161</v>
      </c>
    </row>
    <row r="127" ht="13" customHeight="1" spans="1:8">
      <c r="A127" s="1" t="s">
        <v>4829</v>
      </c>
      <c r="B127" s="1">
        <v>0.808596494736842</v>
      </c>
      <c r="C127" s="1">
        <v>1.10952378095238</v>
      </c>
      <c r="D127" s="1">
        <v>109</v>
      </c>
      <c r="E127" s="1">
        <v>30.0927286215539</v>
      </c>
      <c r="F127" s="36">
        <v>0.000710764495683247</v>
      </c>
      <c r="G127" s="1">
        <v>0.0213888430824316</v>
      </c>
      <c r="H127" s="36">
        <v>0.00877084220824697</v>
      </c>
    </row>
    <row r="128" ht="13" customHeight="1" spans="1:8">
      <c r="A128" s="1" t="s">
        <v>4629</v>
      </c>
      <c r="B128" s="1">
        <v>0.972875862745098</v>
      </c>
      <c r="C128" s="1">
        <v>1.52298855172414</v>
      </c>
      <c r="D128" s="1">
        <v>59</v>
      </c>
      <c r="E128" s="1">
        <v>55.011268897904</v>
      </c>
      <c r="F128" s="36">
        <v>0.000384725736195519</v>
      </c>
      <c r="G128" s="1">
        <v>0.0211642509257958</v>
      </c>
      <c r="H128" s="36">
        <v>0.00867874454969336</v>
      </c>
    </row>
    <row r="129" ht="13" customHeight="1" spans="1:8">
      <c r="A129" s="1" t="s">
        <v>4830</v>
      </c>
      <c r="B129" s="1">
        <v>0.058300395256917</v>
      </c>
      <c r="C129" s="1">
        <v>0.232216016759777</v>
      </c>
      <c r="D129" s="1">
        <v>185</v>
      </c>
      <c r="E129" s="1">
        <v>17.391562150286</v>
      </c>
      <c r="F129" s="36">
        <v>0.00120634341010459</v>
      </c>
      <c r="G129" s="1">
        <v>0.0209801963914219</v>
      </c>
      <c r="H129" s="36">
        <v>0.00860327000100067</v>
      </c>
    </row>
    <row r="130" ht="13" customHeight="1" spans="1:8">
      <c r="A130" s="1" t="s">
        <v>4831</v>
      </c>
      <c r="B130" s="1">
        <v>1.89797008333333</v>
      </c>
      <c r="C130" s="1">
        <v>2.14920631746032</v>
      </c>
      <c r="D130" s="1">
        <v>128</v>
      </c>
      <c r="E130" s="1">
        <v>25.1236234126984</v>
      </c>
      <c r="F130" s="36">
        <v>0.000834659224288583</v>
      </c>
      <c r="G130" s="1">
        <v>0.0209696640289613</v>
      </c>
      <c r="H130" s="36">
        <v>0.00859895103485248</v>
      </c>
    </row>
    <row r="131" ht="13" customHeight="1" spans="1:8">
      <c r="A131" s="1" t="s">
        <v>4832</v>
      </c>
      <c r="B131" s="1">
        <v>0.437401869379015</v>
      </c>
      <c r="C131" s="1">
        <v>0.5070684375</v>
      </c>
      <c r="D131" s="1">
        <v>453</v>
      </c>
      <c r="E131" s="1">
        <v>6.9666568120985</v>
      </c>
      <c r="F131" s="36">
        <v>0.00295391116095881</v>
      </c>
      <c r="G131" s="1">
        <v>0.0205788853118275</v>
      </c>
      <c r="H131" s="36">
        <v>0.00843870588025891</v>
      </c>
    </row>
    <row r="132" ht="13" customHeight="1" spans="1:8">
      <c r="A132" s="1" t="s">
        <v>4833</v>
      </c>
      <c r="B132" s="1">
        <v>3.2479166875</v>
      </c>
      <c r="C132" s="1">
        <v>4.42820511538461</v>
      </c>
      <c r="D132" s="1">
        <v>26</v>
      </c>
      <c r="E132" s="1">
        <v>118.028842788461</v>
      </c>
      <c r="F132" s="36">
        <v>0.000169540154933619</v>
      </c>
      <c r="G132" s="1">
        <v>0.0200106282929915</v>
      </c>
      <c r="H132" s="36">
        <v>0.00820568286790002</v>
      </c>
    </row>
    <row r="133" ht="13" customHeight="1" spans="1:8">
      <c r="A133" s="1" t="s">
        <v>4834</v>
      </c>
      <c r="B133" s="1">
        <v>1.95802466666667</v>
      </c>
      <c r="C133" s="1">
        <v>4.10000007142857</v>
      </c>
      <c r="D133" s="1">
        <v>14</v>
      </c>
      <c r="E133" s="1">
        <v>214.197540476191</v>
      </c>
      <c r="F133" s="36">
        <v>9.12908526565638e-5</v>
      </c>
      <c r="G133" s="1">
        <v>0.0195542761070103</v>
      </c>
      <c r="H133" s="36">
        <v>0.0080185482482666</v>
      </c>
    </row>
    <row r="134" ht="13" customHeight="1" spans="1:8">
      <c r="A134" s="1" t="s">
        <v>4709</v>
      </c>
      <c r="B134" s="1">
        <v>1.12241055932203</v>
      </c>
      <c r="C134" s="1">
        <v>1.27352428125</v>
      </c>
      <c r="D134" s="1">
        <v>198</v>
      </c>
      <c r="E134" s="1">
        <v>15.1113721927966</v>
      </c>
      <c r="F134" s="36">
        <v>0.0012911134875714</v>
      </c>
      <c r="G134" s="1">
        <v>0.0195104964538311</v>
      </c>
      <c r="H134" s="36">
        <v>0.00800059569101579</v>
      </c>
    </row>
    <row r="135" ht="13" customHeight="1" spans="1:8">
      <c r="A135" s="1" t="s">
        <v>4720</v>
      </c>
      <c r="B135" s="1">
        <v>1.90620915686274</v>
      </c>
      <c r="C135" s="1">
        <v>1.97240564386792</v>
      </c>
      <c r="D135" s="1">
        <v>429</v>
      </c>
      <c r="E135" s="1">
        <v>6.61964870051797</v>
      </c>
      <c r="F135" s="36">
        <v>0.00279741255640471</v>
      </c>
      <c r="G135" s="1">
        <v>0.018517888393817</v>
      </c>
      <c r="H135" s="36">
        <v>0.00759356064777081</v>
      </c>
    </row>
    <row r="136" ht="13" customHeight="1" spans="1:8">
      <c r="A136" s="1" t="s">
        <v>4835</v>
      </c>
      <c r="B136" s="1">
        <v>1.71224747727273</v>
      </c>
      <c r="C136" s="1">
        <v>1.927466648</v>
      </c>
      <c r="D136" s="1">
        <v>127</v>
      </c>
      <c r="E136" s="1">
        <v>21.5219170727273</v>
      </c>
      <c r="F136" s="36">
        <v>0.000828138449098829</v>
      </c>
      <c r="G136" s="1">
        <v>0.017823127026242</v>
      </c>
      <c r="H136" s="36">
        <v>0.00730866247427436</v>
      </c>
    </row>
    <row r="137" ht="13" customHeight="1" spans="1:8">
      <c r="A137" s="1" t="s">
        <v>4836</v>
      </c>
      <c r="B137" s="1">
        <v>2.4103641512605</v>
      </c>
      <c r="C137" s="1">
        <v>2.63265025409836</v>
      </c>
      <c r="D137" s="1">
        <v>122</v>
      </c>
      <c r="E137" s="1">
        <v>22.2286102837856</v>
      </c>
      <c r="F137" s="36">
        <v>0.000795534573150056</v>
      </c>
      <c r="G137" s="1">
        <v>0.0176836279938304</v>
      </c>
      <c r="H137" s="36">
        <v>0.00725145863221661</v>
      </c>
    </row>
    <row r="138" ht="13" customHeight="1" spans="1:8">
      <c r="A138" s="1" t="s">
        <v>4837</v>
      </c>
      <c r="B138" s="1">
        <v>0.820823039506173</v>
      </c>
      <c r="C138" s="1">
        <v>0.878647011337868</v>
      </c>
      <c r="D138" s="1">
        <v>462</v>
      </c>
      <c r="E138" s="1">
        <v>5.78239718316956</v>
      </c>
      <c r="F138" s="36">
        <v>0.00301259813766661</v>
      </c>
      <c r="G138" s="1">
        <v>0.0174200389852653</v>
      </c>
      <c r="H138" s="36">
        <v>0.00714336968168091</v>
      </c>
    </row>
    <row r="139" ht="13" customHeight="1" spans="1:8">
      <c r="A139" s="1" t="s">
        <v>4838</v>
      </c>
      <c r="B139" s="1">
        <v>0.378846153846154</v>
      </c>
      <c r="C139" s="1">
        <v>0.528219681818182</v>
      </c>
      <c r="D139" s="1">
        <v>177</v>
      </c>
      <c r="E139" s="1">
        <v>14.9373527972028</v>
      </c>
      <c r="F139" s="36">
        <v>0.00115417720858656</v>
      </c>
      <c r="G139" s="1">
        <v>0.0172403521551481</v>
      </c>
      <c r="H139" s="36">
        <v>0.00706968618099863</v>
      </c>
    </row>
    <row r="140" ht="13" customHeight="1" spans="1:8">
      <c r="A140" s="1" t="s">
        <v>4839</v>
      </c>
      <c r="B140" s="1">
        <v>0.376666666666667</v>
      </c>
      <c r="C140" s="1">
        <v>0.570771126865672</v>
      </c>
      <c r="D140" s="1">
        <v>136</v>
      </c>
      <c r="E140" s="1">
        <v>19.4104460199005</v>
      </c>
      <c r="F140" s="36">
        <v>0.00088682542580662</v>
      </c>
      <c r="G140" s="1">
        <v>0.0172136770566947</v>
      </c>
      <c r="H140" s="36">
        <v>0.00705874762398912</v>
      </c>
    </row>
    <row r="141" ht="13" customHeight="1" spans="1:8">
      <c r="A141" s="1" t="s">
        <v>4724</v>
      </c>
      <c r="B141" s="1">
        <v>0.0625786184486373</v>
      </c>
      <c r="C141" s="1">
        <v>0.115937502083333</v>
      </c>
      <c r="D141" s="1">
        <v>493</v>
      </c>
      <c r="E141" s="1">
        <v>5.3358883634696</v>
      </c>
      <c r="F141" s="36">
        <v>0.003214742168549</v>
      </c>
      <c r="G141" s="1">
        <v>0.0171535053287156</v>
      </c>
      <c r="H141" s="36">
        <v>0.00703407323045284</v>
      </c>
    </row>
    <row r="142" ht="13" customHeight="1" spans="1:8">
      <c r="A142" s="1" t="s">
        <v>4664</v>
      </c>
      <c r="B142" s="1">
        <v>0.131829563909774</v>
      </c>
      <c r="C142" s="1">
        <v>0.329198992248062</v>
      </c>
      <c r="D142" s="1">
        <v>129</v>
      </c>
      <c r="E142" s="1">
        <v>19.7369428338288</v>
      </c>
      <c r="F142" s="36">
        <v>0.000841179999478338</v>
      </c>
      <c r="G142" s="1">
        <v>0.0166023215626641</v>
      </c>
      <c r="H142" s="36">
        <v>0.00680805138246629</v>
      </c>
    </row>
    <row r="143" ht="13" customHeight="1" spans="1:8">
      <c r="A143" s="1" t="s">
        <v>4590</v>
      </c>
      <c r="B143" s="1">
        <v>1.5345238</v>
      </c>
      <c r="C143" s="1">
        <v>1.71244130985916</v>
      </c>
      <c r="D143" s="1">
        <v>143</v>
      </c>
      <c r="E143" s="1">
        <v>17.7917509859155</v>
      </c>
      <c r="F143" s="36">
        <v>0.000932470852134902</v>
      </c>
      <c r="G143" s="1">
        <v>0.0165902892028086</v>
      </c>
      <c r="H143" s="36">
        <v>0.00680311731804409</v>
      </c>
    </row>
    <row r="144" ht="13" customHeight="1" spans="1:8">
      <c r="A144" s="1" t="s">
        <v>4601</v>
      </c>
      <c r="B144" s="1">
        <v>1.30588235294118</v>
      </c>
      <c r="C144" s="1">
        <v>2.24679476923077</v>
      </c>
      <c r="D144" s="1">
        <v>27</v>
      </c>
      <c r="E144" s="1">
        <v>94.0912416289593</v>
      </c>
      <c r="F144" s="36">
        <v>0.000176060930123373</v>
      </c>
      <c r="G144" s="1">
        <v>0.0165657915176576</v>
      </c>
      <c r="H144" s="36">
        <v>0.00679307164469473</v>
      </c>
    </row>
    <row r="145" ht="13" customHeight="1" spans="1:8">
      <c r="A145" s="1" t="s">
        <v>4624</v>
      </c>
      <c r="B145" s="1">
        <v>0.770909090909091</v>
      </c>
      <c r="C145" s="1">
        <v>1.05588234117647</v>
      </c>
      <c r="D145" s="1">
        <v>86</v>
      </c>
      <c r="E145" s="1">
        <v>28.497325026738</v>
      </c>
      <c r="F145" s="36">
        <v>0.000560786666318892</v>
      </c>
      <c r="G145" s="1">
        <v>0.0159809199007503</v>
      </c>
      <c r="H145" s="36">
        <v>0.00655323554677181</v>
      </c>
    </row>
    <row r="146" ht="13" customHeight="1" spans="1:8">
      <c r="A146" s="1" t="s">
        <v>4840</v>
      </c>
      <c r="B146" s="1">
        <v>0.812037</v>
      </c>
      <c r="C146" s="1">
        <v>1.74743592307692</v>
      </c>
      <c r="D146" s="1">
        <v>26</v>
      </c>
      <c r="E146" s="1">
        <v>93.5398923076923</v>
      </c>
      <c r="F146" s="36">
        <v>0.000169540154933619</v>
      </c>
      <c r="G146" s="1">
        <v>0.0158587678343201</v>
      </c>
      <c r="H146" s="36">
        <v>0.00650314510962468</v>
      </c>
    </row>
    <row r="147" ht="13" customHeight="1" spans="1:8">
      <c r="A147" s="1" t="s">
        <v>4841</v>
      </c>
      <c r="B147" s="1">
        <v>0.654938234567901</v>
      </c>
      <c r="C147" s="1">
        <v>0.940361421686747</v>
      </c>
      <c r="D147" s="1">
        <v>85</v>
      </c>
      <c r="E147" s="1">
        <v>28.5423187118846</v>
      </c>
      <c r="F147" s="36">
        <v>0.000554265891129137</v>
      </c>
      <c r="G147" s="1">
        <v>0.0158200337157346</v>
      </c>
      <c r="H147" s="36">
        <v>0.00648726155571386</v>
      </c>
    </row>
    <row r="148" ht="13" customHeight="1" spans="1:8">
      <c r="A148" s="1" t="s">
        <v>4842</v>
      </c>
      <c r="B148" s="1">
        <v>1.47803031818182</v>
      </c>
      <c r="C148" s="1">
        <v>1.7209219787234</v>
      </c>
      <c r="D148" s="1">
        <v>95</v>
      </c>
      <c r="E148" s="1">
        <v>24.2891660541586</v>
      </c>
      <c r="F148" s="36">
        <v>0.000619473643026683</v>
      </c>
      <c r="G148" s="1">
        <v>0.0150464981816497</v>
      </c>
      <c r="H148" s="36">
        <v>0.00617006075687761</v>
      </c>
    </row>
    <row r="149" ht="13" customHeight="1" spans="1:8">
      <c r="A149" s="1" t="s">
        <v>4843</v>
      </c>
      <c r="B149" s="1">
        <v>2.286250025</v>
      </c>
      <c r="C149" s="1">
        <v>2.87972978378378</v>
      </c>
      <c r="D149" s="1">
        <v>38</v>
      </c>
      <c r="E149" s="1">
        <v>59.3479758783784</v>
      </c>
      <c r="F149" s="36">
        <v>0.000247789457210673</v>
      </c>
      <c r="G149" s="1">
        <v>0.0147058027294555</v>
      </c>
      <c r="H149" s="36">
        <v>0.00603035305783348</v>
      </c>
    </row>
    <row r="150" ht="13" customHeight="1" spans="1:8">
      <c r="A150" s="1" t="s">
        <v>4844</v>
      </c>
      <c r="B150" s="1">
        <v>0.640617062977099</v>
      </c>
      <c r="C150" s="1">
        <v>0.692658230379747</v>
      </c>
      <c r="D150" s="1">
        <v>430</v>
      </c>
      <c r="E150" s="1">
        <v>5.20411674026474</v>
      </c>
      <c r="F150" s="36">
        <v>0.00280393333159446</v>
      </c>
      <c r="G150" s="1">
        <v>0.014591996389537</v>
      </c>
      <c r="H150" s="36">
        <v>0.00598368492127854</v>
      </c>
    </row>
    <row r="151" ht="13" customHeight="1" spans="1:8">
      <c r="A151" s="1" t="s">
        <v>4845</v>
      </c>
      <c r="B151" s="1">
        <v>2.97435186111111</v>
      </c>
      <c r="C151" s="1">
        <v>3.09546350295858</v>
      </c>
      <c r="D151" s="1">
        <v>172</v>
      </c>
      <c r="E151" s="1">
        <v>12.1111641847469</v>
      </c>
      <c r="F151" s="36">
        <v>0.00112157333263778</v>
      </c>
      <c r="G151" s="1">
        <v>0.0135835587768099</v>
      </c>
      <c r="H151" s="36">
        <v>0.00557015871305854</v>
      </c>
    </row>
    <row r="152" ht="13" customHeight="1" spans="1:8">
      <c r="A152" s="1" t="s">
        <v>4846</v>
      </c>
      <c r="B152" s="1">
        <v>0.278761053097345</v>
      </c>
      <c r="C152" s="1">
        <v>0.428822045112782</v>
      </c>
      <c r="D152" s="1">
        <v>134</v>
      </c>
      <c r="E152" s="1">
        <v>15.0060992015437</v>
      </c>
      <c r="F152" s="36">
        <v>0.000873783875427111</v>
      </c>
      <c r="G152" s="1">
        <v>0.0131120875153685</v>
      </c>
      <c r="H152" s="36">
        <v>0.00537682427117737</v>
      </c>
    </row>
    <row r="153" ht="13" customHeight="1" spans="1:8">
      <c r="A153" s="1" t="s">
        <v>4847</v>
      </c>
      <c r="B153" s="1">
        <v>2.19970502654867</v>
      </c>
      <c r="C153" s="1">
        <v>2.36454799152542</v>
      </c>
      <c r="D153" s="1">
        <v>121</v>
      </c>
      <c r="E153" s="1">
        <v>16.4842964976752</v>
      </c>
      <c r="F153" s="36">
        <v>0.000789013797960302</v>
      </c>
      <c r="G153" s="1">
        <v>0.0130063373863344</v>
      </c>
      <c r="H153" s="36">
        <v>0.00533345971463331</v>
      </c>
    </row>
    <row r="154" ht="13" customHeight="1" spans="1:8">
      <c r="A154" s="1" t="s">
        <v>4848</v>
      </c>
      <c r="B154" s="1">
        <v>0.410249534759358</v>
      </c>
      <c r="C154" s="1">
        <v>0.517720316091954</v>
      </c>
      <c r="D154" s="1">
        <v>177</v>
      </c>
      <c r="E154" s="1">
        <v>10.7470781332596</v>
      </c>
      <c r="F154" s="36">
        <v>0.00115417720858656</v>
      </c>
      <c r="G154" s="1">
        <v>0.0124040326403072</v>
      </c>
      <c r="H154" s="36">
        <v>0.00508647487920655</v>
      </c>
    </row>
    <row r="155" ht="13" customHeight="1" spans="1:8">
      <c r="A155" s="1" t="s">
        <v>4705</v>
      </c>
      <c r="B155" s="1">
        <v>1.12282827878788</v>
      </c>
      <c r="C155" s="1">
        <v>1.21542901980198</v>
      </c>
      <c r="D155" s="1">
        <v>205</v>
      </c>
      <c r="E155" s="1">
        <v>9.26007410141014</v>
      </c>
      <c r="F155" s="36">
        <v>0.00133675891389968</v>
      </c>
      <c r="G155" s="1">
        <v>0.0123784865984316</v>
      </c>
      <c r="H155" s="36">
        <v>0.00507599931016937</v>
      </c>
    </row>
    <row r="156" ht="13" customHeight="1" spans="1:8">
      <c r="A156" s="1" t="s">
        <v>4679</v>
      </c>
      <c r="B156" s="1">
        <v>0.376481477777778</v>
      </c>
      <c r="C156" s="1">
        <v>0.584302360465116</v>
      </c>
      <c r="D156" s="1">
        <v>87</v>
      </c>
      <c r="E156" s="1">
        <v>20.7820882687338</v>
      </c>
      <c r="F156" s="36">
        <v>0.000567307441508647</v>
      </c>
      <c r="G156" s="1">
        <v>0.0117898333249423</v>
      </c>
      <c r="H156" s="36">
        <v>0.00483461248259551</v>
      </c>
    </row>
    <row r="157" ht="13" customHeight="1" spans="1:8">
      <c r="A157" s="1" t="s">
        <v>4849</v>
      </c>
      <c r="B157" s="1">
        <v>1.12685188888889</v>
      </c>
      <c r="C157" s="1">
        <v>2.25625</v>
      </c>
      <c r="D157" s="1">
        <v>16</v>
      </c>
      <c r="E157" s="1">
        <v>112.939811111111</v>
      </c>
      <c r="F157" s="36">
        <v>0.000104332403036073</v>
      </c>
      <c r="G157" s="1">
        <v>0.0117832818916624</v>
      </c>
      <c r="H157" s="36">
        <v>0.00483192596106117</v>
      </c>
    </row>
    <row r="158" ht="13" customHeight="1" spans="1:8">
      <c r="A158" s="1" t="s">
        <v>4850</v>
      </c>
      <c r="B158" s="1">
        <v>1.9879725257732</v>
      </c>
      <c r="C158" s="1">
        <v>2.22412278947368</v>
      </c>
      <c r="D158" s="1">
        <v>76</v>
      </c>
      <c r="E158" s="1">
        <v>23.6150263700488</v>
      </c>
      <c r="F158" s="36">
        <v>0.000495578914421346</v>
      </c>
      <c r="G158" s="1">
        <v>0.0117031091325002</v>
      </c>
      <c r="H158" s="36">
        <v>0.00479904982010764</v>
      </c>
    </row>
    <row r="159" ht="13" customHeight="1" spans="1:8">
      <c r="A159" s="1" t="s">
        <v>4851</v>
      </c>
      <c r="B159" s="1">
        <v>0.09583325</v>
      </c>
      <c r="C159" s="1">
        <v>2.53333342857143</v>
      </c>
      <c r="D159" s="1">
        <v>7</v>
      </c>
      <c r="E159" s="1">
        <v>243.750017857143</v>
      </c>
      <c r="F159" s="36">
        <v>4.56454263282819e-5</v>
      </c>
      <c r="G159" s="1">
        <v>0.0111260734826156</v>
      </c>
      <c r="H159" s="36">
        <v>0.00456242698762595</v>
      </c>
    </row>
    <row r="160" ht="13" customHeight="1" spans="1:8">
      <c r="A160" s="1" t="s">
        <v>4684</v>
      </c>
      <c r="B160" s="1">
        <v>0.875814751286449</v>
      </c>
      <c r="C160" s="1">
        <v>0.904958186379928</v>
      </c>
      <c r="D160" s="1">
        <v>574</v>
      </c>
      <c r="E160" s="1">
        <v>2.91434350934788</v>
      </c>
      <c r="F160" s="36">
        <v>0.00374292495891912</v>
      </c>
      <c r="G160" s="1">
        <v>0.0109081690600021</v>
      </c>
      <c r="H160" s="36">
        <v>0.00447307174293803</v>
      </c>
    </row>
    <row r="161" ht="13" customHeight="1" spans="1:8">
      <c r="A161" s="1" t="s">
        <v>4735</v>
      </c>
      <c r="B161" s="1">
        <v>0.142336321428571</v>
      </c>
      <c r="C161" s="1">
        <v>0.202564092307692</v>
      </c>
      <c r="D161" s="1">
        <v>265</v>
      </c>
      <c r="E161" s="1">
        <v>6.02277708791209</v>
      </c>
      <c r="F161" s="36">
        <v>0.00172800542528496</v>
      </c>
      <c r="G161" s="1">
        <v>0.010407391483194</v>
      </c>
      <c r="H161" s="36">
        <v>0.00426771977085219</v>
      </c>
    </row>
    <row r="162" ht="13" customHeight="1" spans="1:8">
      <c r="A162" s="1" t="s">
        <v>4626</v>
      </c>
      <c r="B162" s="1"/>
      <c r="C162" s="1">
        <v>15.833333</v>
      </c>
      <c r="D162" s="1">
        <v>1</v>
      </c>
      <c r="E162" s="1">
        <v>1583.3333</v>
      </c>
      <c r="F162" s="36">
        <v>6.52077518975456e-6</v>
      </c>
      <c r="G162" s="1">
        <v>0.0103245604997522</v>
      </c>
      <c r="H162" s="36">
        <v>0.00423375358189459</v>
      </c>
    </row>
    <row r="163" ht="13" customHeight="1" spans="1:8">
      <c r="A163" s="1" t="s">
        <v>4852</v>
      </c>
      <c r="B163" s="1">
        <v>0.286764676470588</v>
      </c>
      <c r="C163" s="1">
        <v>0.609302302325581</v>
      </c>
      <c r="D163" s="1">
        <v>45</v>
      </c>
      <c r="E163" s="1">
        <v>32.2537625854993</v>
      </c>
      <c r="F163" s="36">
        <v>0.000293434883538955</v>
      </c>
      <c r="G163" s="1">
        <v>0.0094643790679691</v>
      </c>
      <c r="H163" s="36">
        <v>0.00388102222660074</v>
      </c>
    </row>
    <row r="164" ht="13" customHeight="1" spans="1:8">
      <c r="A164" s="1" t="s">
        <v>4853</v>
      </c>
      <c r="B164" s="1">
        <v>0.597632585227273</v>
      </c>
      <c r="C164" s="1">
        <v>0.656399438818566</v>
      </c>
      <c r="D164" s="1">
        <v>242</v>
      </c>
      <c r="E164" s="1">
        <v>5.87668535912929</v>
      </c>
      <c r="F164" s="36">
        <v>0.0015780275959206</v>
      </c>
      <c r="G164" s="1">
        <v>0.00927357166924859</v>
      </c>
      <c r="H164" s="36">
        <v>0.00380277855629591</v>
      </c>
    </row>
    <row r="165" ht="13" customHeight="1" spans="1:8">
      <c r="A165" s="1" t="s">
        <v>4854</v>
      </c>
      <c r="B165" s="1">
        <v>0.696064805555555</v>
      </c>
      <c r="C165" s="1">
        <v>0.846594989247312</v>
      </c>
      <c r="D165" s="1">
        <v>93</v>
      </c>
      <c r="E165" s="1">
        <v>15.0530183691756</v>
      </c>
      <c r="F165" s="36">
        <v>0.000606432092647174</v>
      </c>
      <c r="G165" s="1">
        <v>0.00912863343027552</v>
      </c>
      <c r="H165" s="36">
        <v>0.00374334427931913</v>
      </c>
    </row>
    <row r="166" ht="13" customHeight="1" spans="1:8">
      <c r="A166" s="1" t="s">
        <v>4855</v>
      </c>
      <c r="B166" s="1">
        <v>0.9648333</v>
      </c>
      <c r="C166" s="1">
        <v>1.08421052631579</v>
      </c>
      <c r="D166" s="1">
        <v>115</v>
      </c>
      <c r="E166" s="1">
        <v>11.9377226315789</v>
      </c>
      <c r="F166" s="36">
        <v>0.000749889146821774</v>
      </c>
      <c r="G166" s="1">
        <v>0.00895196863918972</v>
      </c>
      <c r="H166" s="36">
        <v>0.00367090001478389</v>
      </c>
    </row>
    <row r="167" ht="13" customHeight="1" spans="1:8">
      <c r="A167" s="1" t="s">
        <v>4688</v>
      </c>
      <c r="B167" s="1">
        <v>0.229477608208955</v>
      </c>
      <c r="C167" s="1">
        <v>0.279608583333333</v>
      </c>
      <c r="D167" s="1">
        <v>264</v>
      </c>
      <c r="E167" s="1">
        <v>5.01309751243781</v>
      </c>
      <c r="F167" s="36">
        <v>0.0017214846500952</v>
      </c>
      <c r="G167" s="1">
        <v>0.00862997041709214</v>
      </c>
      <c r="H167" s="36">
        <v>0.00353885941836315</v>
      </c>
    </row>
    <row r="168" ht="13" customHeight="1" spans="1:8">
      <c r="A168" s="1" t="s">
        <v>4647</v>
      </c>
      <c r="B168" s="1">
        <v>0.252317304812834</v>
      </c>
      <c r="C168" s="1">
        <v>0.325443798816568</v>
      </c>
      <c r="D168" s="1">
        <v>179</v>
      </c>
      <c r="E168" s="1">
        <v>7.31264940037339</v>
      </c>
      <c r="F168" s="36">
        <v>0.00116721875896607</v>
      </c>
      <c r="G168" s="1">
        <v>0.00853546155785777</v>
      </c>
      <c r="H168" s="36">
        <v>0.00350010452692599</v>
      </c>
    </row>
    <row r="169" ht="13" customHeight="1" spans="1:8">
      <c r="A169" s="1" t="s">
        <v>4614</v>
      </c>
      <c r="B169" s="1">
        <v>2.923077</v>
      </c>
      <c r="C169" s="1">
        <v>5.0694445</v>
      </c>
      <c r="D169" s="1">
        <v>6</v>
      </c>
      <c r="E169" s="1">
        <v>214.63675</v>
      </c>
      <c r="F169" s="36">
        <v>3.91246511385273e-5</v>
      </c>
      <c r="G169" s="1">
        <v>0.00839758796525731</v>
      </c>
      <c r="H169" s="36">
        <v>0.00344356722284076</v>
      </c>
    </row>
    <row r="170" ht="13" customHeight="1" spans="1:8">
      <c r="A170" s="1" t="s">
        <v>4607</v>
      </c>
      <c r="B170" s="1">
        <v>0.204541439153439</v>
      </c>
      <c r="C170" s="1">
        <v>0.23594276010101</v>
      </c>
      <c r="D170" s="1">
        <v>407</v>
      </c>
      <c r="E170" s="1">
        <v>3.14013209475709</v>
      </c>
      <c r="F170" s="36">
        <v>0.00265395550223011</v>
      </c>
      <c r="G170" s="1">
        <v>0.00833377085060994</v>
      </c>
      <c r="H170" s="36">
        <v>0.00341739797934308</v>
      </c>
    </row>
    <row r="171" ht="13" customHeight="1" spans="1:8">
      <c r="A171" s="1" t="s">
        <v>4856</v>
      </c>
      <c r="B171" s="1">
        <v>1.24768518518519</v>
      </c>
      <c r="C171" s="1">
        <v>1.3820652173913</v>
      </c>
      <c r="D171" s="1">
        <v>94</v>
      </c>
      <c r="E171" s="1">
        <v>13.4380032206119</v>
      </c>
      <c r="F171" s="36">
        <v>0.000612952867836928</v>
      </c>
      <c r="G171" s="1">
        <v>0.00823686261207596</v>
      </c>
      <c r="H171" s="36">
        <v>0.00337765918348652</v>
      </c>
    </row>
    <row r="172" ht="13" customHeight="1" spans="1:8">
      <c r="A172" s="1" t="s">
        <v>4857</v>
      </c>
      <c r="B172" s="1">
        <v>1.4203252195122</v>
      </c>
      <c r="C172" s="1">
        <v>1.74729727027027</v>
      </c>
      <c r="D172" s="1">
        <v>38</v>
      </c>
      <c r="E172" s="1">
        <v>32.6972050758075</v>
      </c>
      <c r="F172" s="36">
        <v>0.000247789457210673</v>
      </c>
      <c r="G172" s="1">
        <v>0.00810202269804041</v>
      </c>
      <c r="H172" s="36">
        <v>0.00332236588852795</v>
      </c>
    </row>
    <row r="173" ht="13" customHeight="1" spans="1:8">
      <c r="A173" s="1" t="s">
        <v>4613</v>
      </c>
      <c r="B173" s="1">
        <v>0.561038961038961</v>
      </c>
      <c r="C173" s="1">
        <v>0.705982871794872</v>
      </c>
      <c r="D173" s="1">
        <v>83</v>
      </c>
      <c r="E173" s="1">
        <v>14.4943910755911</v>
      </c>
      <c r="F173" s="36">
        <v>0.000541224340749628</v>
      </c>
      <c r="G173" s="1">
        <v>0.00784471725445408</v>
      </c>
      <c r="H173" s="36">
        <v>0.00321685361578271</v>
      </c>
    </row>
    <row r="174" ht="13" customHeight="1" spans="1:8">
      <c r="A174" s="1" t="s">
        <v>4746</v>
      </c>
      <c r="B174" s="1"/>
      <c r="C174" s="1">
        <v>11.766667</v>
      </c>
      <c r="D174" s="1">
        <v>1</v>
      </c>
      <c r="E174" s="1">
        <v>1176.6667</v>
      </c>
      <c r="F174" s="36">
        <v>6.52077518975456e-6</v>
      </c>
      <c r="G174" s="1">
        <v>0.00767277902397037</v>
      </c>
      <c r="H174" s="36">
        <v>0.0031463475541259</v>
      </c>
    </row>
    <row r="175" ht="13" customHeight="1" spans="1:8">
      <c r="A175" s="1" t="s">
        <v>4858</v>
      </c>
      <c r="B175" s="1">
        <v>0.791494255172414</v>
      </c>
      <c r="C175" s="1">
        <v>0.881395364341085</v>
      </c>
      <c r="D175" s="1">
        <v>129</v>
      </c>
      <c r="E175" s="1">
        <v>8.99011091686713</v>
      </c>
      <c r="F175" s="36">
        <v>0.000841179999478338</v>
      </c>
      <c r="G175" s="1">
        <v>0.00756230149636049</v>
      </c>
      <c r="H175" s="36">
        <v>0.00310104445107872</v>
      </c>
    </row>
    <row r="176" ht="13" customHeight="1" spans="1:8">
      <c r="A176" s="1" t="s">
        <v>4618</v>
      </c>
      <c r="B176" s="1">
        <v>0.181513838427948</v>
      </c>
      <c r="C176" s="1">
        <v>0.219169511945392</v>
      </c>
      <c r="D176" s="1">
        <v>307</v>
      </c>
      <c r="E176" s="1">
        <v>3.76556735174449</v>
      </c>
      <c r="F176" s="36">
        <v>0.00200187798325465</v>
      </c>
      <c r="G176" s="1">
        <v>0.00753820637591981</v>
      </c>
      <c r="H176" s="36">
        <v>0.00309116385592172</v>
      </c>
    </row>
    <row r="177" ht="13" customHeight="1" spans="1:8">
      <c r="A177" s="1" t="s">
        <v>732</v>
      </c>
      <c r="B177" s="1">
        <v>3.083333</v>
      </c>
      <c r="C177" s="1">
        <v>3.9933334</v>
      </c>
      <c r="D177" s="1">
        <v>11</v>
      </c>
      <c r="E177" s="1">
        <v>91.00004</v>
      </c>
      <c r="F177" s="36">
        <v>7.17285270873001e-5</v>
      </c>
      <c r="G177" s="1">
        <v>0.0065272988340854</v>
      </c>
      <c r="H177" s="36">
        <v>0.00267662481318877</v>
      </c>
    </row>
    <row r="178" ht="13" customHeight="1" spans="1:8">
      <c r="A178" s="1" t="s">
        <v>4859</v>
      </c>
      <c r="B178" s="1">
        <v>0.0294326170212766</v>
      </c>
      <c r="C178" s="1">
        <v>0.183050847457627</v>
      </c>
      <c r="D178" s="1">
        <v>62</v>
      </c>
      <c r="E178" s="1">
        <v>15.3618230436351</v>
      </c>
      <c r="F178" s="36">
        <v>0.000404288061764783</v>
      </c>
      <c r="G178" s="1">
        <v>0.00621060166348479</v>
      </c>
      <c r="H178" s="36">
        <v>0.00254675799896086</v>
      </c>
    </row>
    <row r="179" ht="13" customHeight="1" spans="1:8">
      <c r="A179" s="1" t="s">
        <v>4643</v>
      </c>
      <c r="B179" s="1">
        <v>1.08809528571429</v>
      </c>
      <c r="C179" s="1">
        <v>1.819697</v>
      </c>
      <c r="D179" s="1">
        <v>13</v>
      </c>
      <c r="E179" s="1">
        <v>73.1601714285714</v>
      </c>
      <c r="F179" s="36">
        <v>8.47700774668093e-5</v>
      </c>
      <c r="G179" s="1">
        <v>0.00620179339948505</v>
      </c>
      <c r="H179" s="36">
        <v>0.00254314602736555</v>
      </c>
    </row>
    <row r="180" ht="13" customHeight="1" spans="1:8">
      <c r="A180" s="1" t="s">
        <v>4731</v>
      </c>
      <c r="B180" s="1">
        <v>1.66666666666667</v>
      </c>
      <c r="C180" s="1">
        <v>1.93333328571429</v>
      </c>
      <c r="D180" s="1">
        <v>35</v>
      </c>
      <c r="E180" s="1">
        <v>26.6666619047619</v>
      </c>
      <c r="F180" s="36">
        <v>0.00022822713164141</v>
      </c>
      <c r="G180" s="1">
        <v>0.00608605575697505</v>
      </c>
      <c r="H180" s="36">
        <v>0.0024956859288414</v>
      </c>
    </row>
    <row r="181" ht="13" customHeight="1" spans="1:8">
      <c r="A181" s="1" t="s">
        <v>4860</v>
      </c>
      <c r="B181" s="1">
        <v>2.1893491183432</v>
      </c>
      <c r="C181" s="1">
        <v>2.24784579591837</v>
      </c>
      <c r="D181" s="1">
        <v>152</v>
      </c>
      <c r="E181" s="1">
        <v>5.84966775751723</v>
      </c>
      <c r="F181" s="36">
        <v>0.000991157828842693</v>
      </c>
      <c r="G181" s="1">
        <v>0.00579794399399188</v>
      </c>
      <c r="H181" s="36">
        <v>0.00237754102489656</v>
      </c>
    </row>
    <row r="182" ht="13" customHeight="1" spans="1:8">
      <c r="A182" s="1" t="s">
        <v>4699</v>
      </c>
      <c r="B182" s="1">
        <v>2.01041666666667</v>
      </c>
      <c r="C182" s="1">
        <v>2.11600875</v>
      </c>
      <c r="D182" s="1">
        <v>77</v>
      </c>
      <c r="E182" s="1">
        <v>10.5592083333334</v>
      </c>
      <c r="F182" s="36">
        <v>0.000502099689611101</v>
      </c>
      <c r="G182" s="1">
        <v>0.00530177522670564</v>
      </c>
      <c r="H182" s="36">
        <v>0.0021740789699478</v>
      </c>
    </row>
    <row r="183" ht="13" customHeight="1" spans="1:8">
      <c r="A183" s="1" t="s">
        <v>4861</v>
      </c>
      <c r="B183" s="1">
        <v>0.739473631578947</v>
      </c>
      <c r="C183" s="1">
        <v>1.37916666666667</v>
      </c>
      <c r="D183" s="1">
        <v>12</v>
      </c>
      <c r="E183" s="1">
        <v>63.9693035087719</v>
      </c>
      <c r="F183" s="36">
        <v>7.82493022770547e-5</v>
      </c>
      <c r="G183" s="1">
        <v>0.00500555336671055</v>
      </c>
      <c r="H183" s="36">
        <v>0.00205260838911099</v>
      </c>
    </row>
    <row r="184" ht="13" customHeight="1" spans="1:8">
      <c r="A184" s="1" t="s">
        <v>4718</v>
      </c>
      <c r="B184" s="1">
        <v>1.23206897241379</v>
      </c>
      <c r="C184" s="1">
        <v>1.29458688034188</v>
      </c>
      <c r="D184" s="1">
        <v>119</v>
      </c>
      <c r="E184" s="1">
        <v>6.25179079280869</v>
      </c>
      <c r="F184" s="36">
        <v>0.000775972247580792</v>
      </c>
      <c r="G184" s="1">
        <v>0.00485121615290066</v>
      </c>
      <c r="H184" s="36">
        <v>0.00198931990997399</v>
      </c>
    </row>
    <row r="185" ht="13" customHeight="1" spans="1:8">
      <c r="A185" s="1" t="s">
        <v>4677</v>
      </c>
      <c r="B185" s="1">
        <v>1.0097221875</v>
      </c>
      <c r="C185" s="1">
        <v>1.29374995833333</v>
      </c>
      <c r="D185" s="1">
        <v>25</v>
      </c>
      <c r="E185" s="1">
        <v>28.4027770833333</v>
      </c>
      <c r="F185" s="36">
        <v>0.000163019379743864</v>
      </c>
      <c r="G185" s="1">
        <v>0.00463020310312823</v>
      </c>
      <c r="H185" s="36">
        <v>0.00189868992227215</v>
      </c>
    </row>
    <row r="186" ht="13" customHeight="1" spans="1:8">
      <c r="A186" s="1" t="s">
        <v>4862</v>
      </c>
      <c r="B186" s="1">
        <v>1.95977006896552</v>
      </c>
      <c r="C186" s="1">
        <v>2.00874707801418</v>
      </c>
      <c r="D186" s="1">
        <v>141</v>
      </c>
      <c r="E186" s="1">
        <v>4.89770090486674</v>
      </c>
      <c r="F186" s="36">
        <v>0.000919429301755393</v>
      </c>
      <c r="G186" s="1">
        <v>0.00450308972316838</v>
      </c>
      <c r="H186" s="36">
        <v>0.00184656501799902</v>
      </c>
    </row>
    <row r="187" ht="13" customHeight="1" spans="1:8">
      <c r="A187" s="1" t="s">
        <v>4863</v>
      </c>
      <c r="B187" s="1">
        <v>0.112763721518987</v>
      </c>
      <c r="C187" s="1">
        <v>0.156526811188811</v>
      </c>
      <c r="D187" s="1">
        <v>149</v>
      </c>
      <c r="E187" s="1">
        <v>4.37630896698238</v>
      </c>
      <c r="F187" s="36">
        <v>0.000971595503273429</v>
      </c>
      <c r="G187" s="1">
        <v>0.00425200211325527</v>
      </c>
      <c r="H187" s="36">
        <v>0.00174360246885569</v>
      </c>
    </row>
    <row r="188" ht="13" customHeight="1" spans="1:8">
      <c r="A188" s="1" t="s">
        <v>4864</v>
      </c>
      <c r="B188" s="1">
        <v>2.01882492086331</v>
      </c>
      <c r="C188" s="1">
        <v>2.06679485384615</v>
      </c>
      <c r="D188" s="1">
        <v>133</v>
      </c>
      <c r="E188" s="1">
        <v>4.79699329828445</v>
      </c>
      <c r="F188" s="36">
        <v>0.000867263100237356</v>
      </c>
      <c r="G188" s="1">
        <v>0.00416025527968799</v>
      </c>
      <c r="H188" s="36">
        <v>0.00170598019086601</v>
      </c>
    </row>
    <row r="189" ht="13" customHeight="1" spans="1:8">
      <c r="A189" s="1" t="s">
        <v>4611</v>
      </c>
      <c r="B189" s="1">
        <v>0.0251428514285714</v>
      </c>
      <c r="C189" s="1">
        <v>0.0659817328767123</v>
      </c>
      <c r="D189" s="1">
        <v>153</v>
      </c>
      <c r="E189" s="1">
        <v>4.08388814481409</v>
      </c>
      <c r="F189" s="36">
        <v>0.000997678604032447</v>
      </c>
      <c r="G189" s="1">
        <v>0.00407440782334278</v>
      </c>
      <c r="H189" s="36">
        <v>0.00167077704824248</v>
      </c>
    </row>
    <row r="190" ht="13" customHeight="1" spans="1:8">
      <c r="A190" s="1" t="s">
        <v>4865</v>
      </c>
      <c r="B190" s="1">
        <v>0.551190428571429</v>
      </c>
      <c r="C190" s="1">
        <v>1.21296288888889</v>
      </c>
      <c r="D190" s="1">
        <v>9</v>
      </c>
      <c r="E190" s="1">
        <v>66.177246031746</v>
      </c>
      <c r="F190" s="36">
        <v>5.8686976707791e-5</v>
      </c>
      <c r="G190" s="1">
        <v>0.00388374249645083</v>
      </c>
      <c r="H190" s="36">
        <v>0.00159259163679651</v>
      </c>
    </row>
    <row r="191" ht="13" customHeight="1" spans="1:8">
      <c r="A191" s="1" t="s">
        <v>4866</v>
      </c>
      <c r="B191" s="1">
        <v>0.637994345338983</v>
      </c>
      <c r="C191" s="1">
        <v>0.650576043778802</v>
      </c>
      <c r="D191" s="1">
        <v>437</v>
      </c>
      <c r="E191" s="1">
        <v>1.25816984398188</v>
      </c>
      <c r="F191" s="36">
        <v>0.00284957875792274</v>
      </c>
      <c r="G191" s="1">
        <v>0.00358525406126974</v>
      </c>
      <c r="H191" s="36">
        <v>0.00147019161002226</v>
      </c>
    </row>
    <row r="192" ht="13" customHeight="1" spans="1:8">
      <c r="A192" s="1" t="s">
        <v>4726</v>
      </c>
      <c r="B192" s="1">
        <v>1.01875000595238</v>
      </c>
      <c r="C192" s="1">
        <v>1.04230768778281</v>
      </c>
      <c r="D192" s="1">
        <v>225</v>
      </c>
      <c r="E192" s="1">
        <v>2.35576818304244</v>
      </c>
      <c r="F192" s="36">
        <v>0.00146717441769478</v>
      </c>
      <c r="G192" s="1">
        <v>0.00345632281217917</v>
      </c>
      <c r="H192" s="36">
        <v>0.00141732125901134</v>
      </c>
    </row>
    <row r="193" ht="13" customHeight="1" spans="1:8">
      <c r="A193" s="1" t="s">
        <v>4867</v>
      </c>
      <c r="B193" s="1">
        <v>3.6416665</v>
      </c>
      <c r="C193" s="1">
        <v>4.49722233333333</v>
      </c>
      <c r="D193" s="1">
        <v>6</v>
      </c>
      <c r="E193" s="1">
        <v>85.5555833333333</v>
      </c>
      <c r="F193" s="36">
        <v>3.91246511385273e-5</v>
      </c>
      <c r="G193" s="1">
        <v>0.00334733235086987</v>
      </c>
      <c r="H193" s="36">
        <v>0.00137262795163311</v>
      </c>
    </row>
    <row r="194" ht="13" customHeight="1" spans="1:8">
      <c r="A194" s="1" t="s">
        <v>4582</v>
      </c>
      <c r="B194" s="1">
        <v>0.578313277108434</v>
      </c>
      <c r="C194" s="1">
        <v>0.637896821428572</v>
      </c>
      <c r="D194" s="1">
        <v>86</v>
      </c>
      <c r="E194" s="1">
        <v>5.95835443201378</v>
      </c>
      <c r="F194" s="36">
        <v>0.000560786666318892</v>
      </c>
      <c r="G194" s="1">
        <v>0.0033413657186754</v>
      </c>
      <c r="H194" s="36">
        <v>0.0013701812372741</v>
      </c>
    </row>
    <row r="195" ht="13" customHeight="1" spans="1:8">
      <c r="A195" s="1" t="s">
        <v>4868</v>
      </c>
      <c r="B195" s="1">
        <v>2.78446542264151</v>
      </c>
      <c r="C195" s="1">
        <v>2.81205273446328</v>
      </c>
      <c r="D195" s="1">
        <v>184</v>
      </c>
      <c r="E195" s="1">
        <v>2.75873118217671</v>
      </c>
      <c r="F195" s="36">
        <v>0.00119982263491484</v>
      </c>
      <c r="G195" s="1">
        <v>0.00330998811602099</v>
      </c>
      <c r="H195" s="36">
        <v>0.00135731434210383</v>
      </c>
    </row>
    <row r="196" ht="13" customHeight="1" spans="1:8">
      <c r="A196" s="1" t="s">
        <v>4869</v>
      </c>
      <c r="B196" s="1">
        <v>2.22686993414634</v>
      </c>
      <c r="C196" s="1">
        <v>2.24064923837209</v>
      </c>
      <c r="D196" s="1">
        <v>357</v>
      </c>
      <c r="E196" s="1">
        <v>1.37793042257512</v>
      </c>
      <c r="F196" s="36">
        <v>0.00232791674274238</v>
      </c>
      <c r="G196" s="1">
        <v>0.00320770730104671</v>
      </c>
      <c r="H196" s="36">
        <v>0.00131537243409072</v>
      </c>
    </row>
    <row r="197" ht="13" customHeight="1" spans="1:8">
      <c r="A197" s="1" t="s">
        <v>4870</v>
      </c>
      <c r="B197" s="1">
        <v>1.21638418644068</v>
      </c>
      <c r="C197" s="1">
        <v>1.33617887804878</v>
      </c>
      <c r="D197" s="1">
        <v>41</v>
      </c>
      <c r="E197" s="1">
        <v>11.9794691608103</v>
      </c>
      <c r="F197" s="36">
        <v>0.000267351782779937</v>
      </c>
      <c r="G197" s="1">
        <v>0.0032027324368999</v>
      </c>
      <c r="H197" s="36">
        <v>0.00131333241031426</v>
      </c>
    </row>
    <row r="198" ht="13" customHeight="1" spans="1:8">
      <c r="A198" s="1" t="s">
        <v>4570</v>
      </c>
      <c r="B198" s="1">
        <v>1.51784188461538</v>
      </c>
      <c r="C198" s="1">
        <v>1.54922738410596</v>
      </c>
      <c r="D198" s="1">
        <v>153</v>
      </c>
      <c r="E198" s="1">
        <v>3.13854994905756</v>
      </c>
      <c r="F198" s="36">
        <v>0.000997678604032447</v>
      </c>
      <c r="G198" s="1">
        <v>0.00313126413186185</v>
      </c>
      <c r="H198" s="36">
        <v>0.00128402567203188</v>
      </c>
    </row>
    <row r="199" ht="13" customHeight="1" spans="1:8">
      <c r="A199" s="1" t="s">
        <v>4690</v>
      </c>
      <c r="B199" s="1">
        <v>0.52400002</v>
      </c>
      <c r="C199" s="1">
        <v>0.584272309859155</v>
      </c>
      <c r="D199" s="1">
        <v>75</v>
      </c>
      <c r="E199" s="1">
        <v>6.0272289859155</v>
      </c>
      <c r="F199" s="36">
        <v>0.000489058139231592</v>
      </c>
      <c r="G199" s="1">
        <v>0.00294766539257455</v>
      </c>
      <c r="H199" s="36">
        <v>0.00120873802951116</v>
      </c>
    </row>
    <row r="200" ht="13" customHeight="1" spans="1:8">
      <c r="A200" s="1" t="s">
        <v>4871</v>
      </c>
      <c r="B200" s="1">
        <v>0</v>
      </c>
      <c r="C200" s="1">
        <v>0.2622222</v>
      </c>
      <c r="D200" s="1">
        <v>16</v>
      </c>
      <c r="E200" s="1">
        <v>26.22222</v>
      </c>
      <c r="F200" s="36">
        <v>0.000104332403036073</v>
      </c>
      <c r="G200" s="1">
        <v>0.00273582722554057</v>
      </c>
      <c r="H200" s="36">
        <v>0.001121870351368</v>
      </c>
    </row>
    <row r="201" ht="13" customHeight="1" spans="1:8">
      <c r="A201" s="1" t="s">
        <v>4872</v>
      </c>
      <c r="B201" s="1">
        <v>0.319444444444444</v>
      </c>
      <c r="C201" s="1">
        <v>0.494444333333333</v>
      </c>
      <c r="D201" s="1">
        <v>23</v>
      </c>
      <c r="E201" s="1">
        <v>17.4999888888889</v>
      </c>
      <c r="F201" s="36">
        <v>0.000149977829364355</v>
      </c>
      <c r="G201" s="1">
        <v>0.00262461034745588</v>
      </c>
      <c r="H201" s="36">
        <v>0.00107626406566029</v>
      </c>
    </row>
    <row r="202" ht="13" customHeight="1" spans="1:8">
      <c r="A202" s="1" t="s">
        <v>4586</v>
      </c>
      <c r="B202" s="1">
        <v>0.797043024193548</v>
      </c>
      <c r="C202" s="1">
        <v>0.835842290322581</v>
      </c>
      <c r="D202" s="1">
        <v>94</v>
      </c>
      <c r="E202" s="1">
        <v>3.87992661290322</v>
      </c>
      <c r="F202" s="36">
        <v>0.000612952867836928</v>
      </c>
      <c r="G202" s="1">
        <v>0.00237821214437585</v>
      </c>
      <c r="H202" s="36">
        <v>0.000975224483889471</v>
      </c>
    </row>
    <row r="203" ht="13" customHeight="1" spans="1:8">
      <c r="A203" s="1" t="s">
        <v>4873</v>
      </c>
      <c r="B203" s="1">
        <v>0.526028802469136</v>
      </c>
      <c r="C203" s="1">
        <v>0.546932509202454</v>
      </c>
      <c r="D203" s="1">
        <v>168</v>
      </c>
      <c r="E203" s="1">
        <v>2.09037067333182</v>
      </c>
      <c r="F203" s="36">
        <v>0.00109549023187877</v>
      </c>
      <c r="G203" s="1">
        <v>0.00228998065364085</v>
      </c>
      <c r="H203" s="36">
        <v>0.000939043729275832</v>
      </c>
    </row>
    <row r="204" ht="13" customHeight="1" spans="1:8">
      <c r="A204" s="1" t="s">
        <v>4874</v>
      </c>
      <c r="B204" s="1">
        <v>2.422222</v>
      </c>
      <c r="C204" s="1">
        <v>4.075</v>
      </c>
      <c r="D204" s="1">
        <v>2</v>
      </c>
      <c r="E204" s="1">
        <v>165.2778</v>
      </c>
      <c r="F204" s="36">
        <v>1.30415503795091e-5</v>
      </c>
      <c r="G204" s="1">
        <v>0.00215547875531443</v>
      </c>
      <c r="H204" s="36">
        <v>0.00088388904314418</v>
      </c>
    </row>
    <row r="205" ht="13" customHeight="1" spans="1:8">
      <c r="A205" s="1" t="s">
        <v>4875</v>
      </c>
      <c r="B205" s="1">
        <v>0.972222</v>
      </c>
      <c r="C205" s="1">
        <v>1.79583325</v>
      </c>
      <c r="D205" s="1">
        <v>4</v>
      </c>
      <c r="E205" s="1">
        <v>82.361125</v>
      </c>
      <c r="F205" s="36">
        <v>2.60831007590182e-5</v>
      </c>
      <c r="G205" s="1">
        <v>0.0021482335220011</v>
      </c>
      <c r="H205" s="36">
        <v>0.000880918017646994</v>
      </c>
    </row>
    <row r="206" ht="13" customHeight="1" spans="1:8">
      <c r="A206" s="1" t="s">
        <v>4876</v>
      </c>
      <c r="B206" s="1">
        <v>0.508527124031008</v>
      </c>
      <c r="C206" s="1">
        <v>0.520446100371747</v>
      </c>
      <c r="D206" s="1">
        <v>274</v>
      </c>
      <c r="E206" s="1">
        <v>1.19189763407394</v>
      </c>
      <c r="F206" s="36">
        <v>0.00178669240199275</v>
      </c>
      <c r="G206" s="1">
        <v>0.00212955444675303</v>
      </c>
      <c r="H206" s="36">
        <v>0.000873258359713869</v>
      </c>
    </row>
    <row r="207" ht="13" customHeight="1" spans="1:8">
      <c r="A207" s="1" t="s">
        <v>4877</v>
      </c>
      <c r="B207" s="1">
        <v>0.0105691097560976</v>
      </c>
      <c r="C207" s="1">
        <v>0.0417491881188119</v>
      </c>
      <c r="D207" s="1">
        <v>103</v>
      </c>
      <c r="E207" s="1">
        <v>3.11800783627143</v>
      </c>
      <c r="F207" s="36">
        <v>0.000671639844544719</v>
      </c>
      <c r="G207" s="1">
        <v>0.00209417829844256</v>
      </c>
      <c r="H207" s="36">
        <v>0.000858751796008161</v>
      </c>
    </row>
    <row r="208" ht="13" customHeight="1" spans="1:8">
      <c r="A208" s="1" t="s">
        <v>4634</v>
      </c>
      <c r="B208" s="1">
        <v>0</v>
      </c>
      <c r="C208" s="1">
        <v>0.75416675</v>
      </c>
      <c r="D208" s="1">
        <v>4</v>
      </c>
      <c r="E208" s="1">
        <v>75.416675</v>
      </c>
      <c r="F208" s="36">
        <v>2.60831007590182e-5</v>
      </c>
      <c r="G208" s="1">
        <v>0.00196710073293513</v>
      </c>
      <c r="H208" s="36">
        <v>0.000806641578032447</v>
      </c>
    </row>
    <row r="209" ht="13" customHeight="1" spans="1:8">
      <c r="A209" s="1" t="s">
        <v>4878</v>
      </c>
      <c r="B209" s="1">
        <v>2.2233334</v>
      </c>
      <c r="C209" s="1">
        <v>2.43809528571429</v>
      </c>
      <c r="D209" s="1">
        <v>14</v>
      </c>
      <c r="E209" s="1">
        <v>21.4761885714286</v>
      </c>
      <c r="F209" s="36">
        <v>9.12908526565638e-5</v>
      </c>
      <c r="G209" s="1">
        <v>0.00196057956649886</v>
      </c>
      <c r="H209" s="36">
        <v>0.000803967467908502</v>
      </c>
    </row>
    <row r="210" ht="13" customHeight="1" spans="1:8">
      <c r="A210" s="1" t="s">
        <v>4879</v>
      </c>
      <c r="B210" s="1"/>
      <c r="C210" s="1">
        <v>0.5566668</v>
      </c>
      <c r="D210" s="1">
        <v>5</v>
      </c>
      <c r="E210" s="1">
        <v>55.66668</v>
      </c>
      <c r="F210" s="36">
        <v>3.26038759487728e-5</v>
      </c>
      <c r="G210" s="1">
        <v>0.00181494952920003</v>
      </c>
      <c r="H210" s="36">
        <v>0.000744249507801611</v>
      </c>
    </row>
    <row r="211" ht="13" customHeight="1" spans="1:8">
      <c r="A211" s="1" t="s">
        <v>4880</v>
      </c>
      <c r="B211" s="1">
        <v>1.05925933333333</v>
      </c>
      <c r="C211" s="1">
        <v>1.347619</v>
      </c>
      <c r="D211" s="1">
        <v>7</v>
      </c>
      <c r="E211" s="1">
        <v>28.8359666666667</v>
      </c>
      <c r="F211" s="36">
        <v>4.56454263282819e-5</v>
      </c>
      <c r="G211" s="1">
        <v>0.00131622999208813</v>
      </c>
      <c r="H211" s="36">
        <v>0.000539741468291453</v>
      </c>
    </row>
    <row r="212" ht="13" customHeight="1" spans="1:8">
      <c r="A212" s="1" t="s">
        <v>4881</v>
      </c>
      <c r="B212" s="1">
        <v>0.7533334</v>
      </c>
      <c r="C212" s="1">
        <v>1.038889</v>
      </c>
      <c r="D212" s="1">
        <v>4</v>
      </c>
      <c r="E212" s="1">
        <v>28.55556</v>
      </c>
      <c r="F212" s="36">
        <v>2.60831007590182e-5</v>
      </c>
      <c r="G212" s="1">
        <v>0.000744817548710191</v>
      </c>
      <c r="H212" s="36">
        <v>0.000305424522892321</v>
      </c>
    </row>
    <row r="213" ht="13" customHeight="1" spans="1:8">
      <c r="A213" s="1" t="s">
        <v>4882</v>
      </c>
      <c r="B213" s="1"/>
      <c r="C213" s="1">
        <v>0.333333</v>
      </c>
      <c r="D213" s="1">
        <v>2</v>
      </c>
      <c r="E213" s="1">
        <v>33.3333</v>
      </c>
      <c r="F213" s="36">
        <v>1.30415503795091e-5</v>
      </c>
      <c r="G213" s="1">
        <v>0.000434717911265291</v>
      </c>
      <c r="H213" s="36">
        <v>0.000178263134200951</v>
      </c>
    </row>
    <row r="214" ht="13" customHeight="1" spans="1:8">
      <c r="A214" s="1" t="s">
        <v>4883</v>
      </c>
      <c r="B214" s="1">
        <v>0.0138889166666667</v>
      </c>
      <c r="C214" s="1">
        <v>0.0444444444444444</v>
      </c>
      <c r="D214" s="1">
        <v>18</v>
      </c>
      <c r="E214" s="1">
        <v>3.05555277777778</v>
      </c>
      <c r="F214" s="36">
        <v>0.000117373953415582</v>
      </c>
      <c r="G214" s="1">
        <v>0.000358642309397741</v>
      </c>
      <c r="H214" s="36">
        <v>0.000147067099085533</v>
      </c>
    </row>
    <row r="215" ht="13" customHeight="1" spans="1:8">
      <c r="A215" s="1" t="s">
        <v>4884</v>
      </c>
      <c r="B215" s="1"/>
      <c r="C215" s="1"/>
      <c r="D215" s="1">
        <v>33</v>
      </c>
      <c r="E215" s="1"/>
      <c r="F215" s="36">
        <v>0.0002151855812619</v>
      </c>
      <c r="G215" s="1"/>
      <c r="H215" s="36"/>
    </row>
    <row r="216" ht="13" customHeight="1" spans="1:8">
      <c r="A216" s="1" t="s">
        <v>4885</v>
      </c>
      <c r="B216" s="1">
        <v>0</v>
      </c>
      <c r="C216" s="1"/>
      <c r="D216" s="1"/>
      <c r="E216" s="1">
        <v>0</v>
      </c>
      <c r="F216" s="36"/>
      <c r="G216" s="1"/>
      <c r="H216" s="36"/>
    </row>
    <row r="217" ht="13" customHeight="1" spans="1:8">
      <c r="A217" s="1" t="s">
        <v>4886</v>
      </c>
      <c r="B217" s="1"/>
      <c r="C217" s="1"/>
      <c r="D217" s="1">
        <v>83</v>
      </c>
      <c r="E217" s="1"/>
      <c r="F217" s="36">
        <v>0.000541224340749628</v>
      </c>
      <c r="G217" s="1"/>
      <c r="H217" s="36"/>
    </row>
    <row r="218" ht="13" customHeight="1" spans="1:8">
      <c r="A218" s="1" t="s">
        <v>4887</v>
      </c>
      <c r="B218" s="1"/>
      <c r="C218" s="1"/>
      <c r="D218" s="1">
        <v>12</v>
      </c>
      <c r="E218" s="1"/>
      <c r="F218" s="36">
        <v>7.82493022770547e-5</v>
      </c>
      <c r="G218" s="1"/>
      <c r="H218" s="36"/>
    </row>
    <row r="219" ht="13" customHeight="1" spans="1:8">
      <c r="A219" s="1" t="s">
        <v>4592</v>
      </c>
      <c r="B219" s="1"/>
      <c r="C219" s="1"/>
      <c r="D219" s="1">
        <v>4</v>
      </c>
      <c r="E219" s="1"/>
      <c r="F219" s="36">
        <v>2.60831007590182e-5</v>
      </c>
      <c r="G219" s="1"/>
      <c r="H219" s="36"/>
    </row>
    <row r="220" ht="13" customHeight="1" spans="1:8">
      <c r="A220" s="1" t="s">
        <v>4700</v>
      </c>
      <c r="B220" s="1"/>
      <c r="C220" s="1"/>
      <c r="D220" s="1">
        <v>52</v>
      </c>
      <c r="E220" s="1"/>
      <c r="F220" s="36">
        <v>0.000339080309867237</v>
      </c>
      <c r="G220" s="1"/>
      <c r="H220" s="36"/>
    </row>
    <row r="221" ht="13" customHeight="1" spans="1:8">
      <c r="A221" s="1" t="s">
        <v>4714</v>
      </c>
      <c r="B221" s="1"/>
      <c r="C221" s="1"/>
      <c r="D221" s="1">
        <v>254</v>
      </c>
      <c r="E221" s="1"/>
      <c r="F221" s="36">
        <v>0.00165627689819766</v>
      </c>
      <c r="G221" s="1"/>
      <c r="H221" s="36"/>
    </row>
    <row r="222" ht="13" customHeight="1" spans="1:8">
      <c r="A222" s="1" t="s">
        <v>4719</v>
      </c>
      <c r="B222" s="1">
        <v>0</v>
      </c>
      <c r="C222" s="1"/>
      <c r="D222" s="1"/>
      <c r="E222" s="1">
        <v>0</v>
      </c>
      <c r="F222" s="36"/>
      <c r="G222" s="1"/>
      <c r="H222" s="36"/>
    </row>
    <row r="223" ht="13" customHeight="1" spans="1:8">
      <c r="A223" s="1" t="s">
        <v>4598</v>
      </c>
      <c r="B223" s="1">
        <v>1.33431376470588</v>
      </c>
      <c r="C223" s="1">
        <v>1.175</v>
      </c>
      <c r="D223" s="1">
        <v>4</v>
      </c>
      <c r="E223" s="1">
        <v>-15.9313764705882</v>
      </c>
      <c r="F223" s="36">
        <v>2.60831007590182e-5</v>
      </c>
      <c r="G223" s="1">
        <v>-0.000415539697712205</v>
      </c>
      <c r="H223" s="36">
        <v>-0.000170398796505737</v>
      </c>
    </row>
    <row r="224" ht="13" customHeight="1" spans="1:8">
      <c r="A224" s="1" t="s">
        <v>4888</v>
      </c>
      <c r="B224" s="1">
        <v>0.703448310344827</v>
      </c>
      <c r="C224" s="1">
        <v>0.68733334</v>
      </c>
      <c r="D224" s="1">
        <v>53</v>
      </c>
      <c r="E224" s="1">
        <v>-1.61149703448275</v>
      </c>
      <c r="F224" s="36">
        <v>0.000345601085056992</v>
      </c>
      <c r="G224" s="1">
        <v>-0.000556935123683361</v>
      </c>
      <c r="H224" s="36">
        <v>-0.000228380285517619</v>
      </c>
    </row>
    <row r="225" ht="13" customHeight="1" spans="1:8">
      <c r="A225" s="1" t="s">
        <v>4581</v>
      </c>
      <c r="B225" s="1">
        <v>0.433763451612903</v>
      </c>
      <c r="C225" s="1">
        <v>0.427126434482759</v>
      </c>
      <c r="D225" s="1">
        <v>145</v>
      </c>
      <c r="E225" s="1">
        <v>-0.663701713014464</v>
      </c>
      <c r="F225" s="36">
        <v>0.000945512402514411</v>
      </c>
      <c r="G225" s="1">
        <v>-0.000627538201225236</v>
      </c>
      <c r="H225" s="36">
        <v>-0.000257332223224107</v>
      </c>
    </row>
    <row r="226" ht="13" customHeight="1" spans="1:8">
      <c r="A226" s="1" t="s">
        <v>4889</v>
      </c>
      <c r="B226" s="1">
        <v>1.30334575464684</v>
      </c>
      <c r="C226" s="1">
        <v>1.29863946122449</v>
      </c>
      <c r="D226" s="1">
        <v>249</v>
      </c>
      <c r="E226" s="1">
        <v>-0.470629342235029</v>
      </c>
      <c r="F226" s="36">
        <v>0.00162367302224888</v>
      </c>
      <c r="G226" s="1">
        <v>-0.000764148166465755</v>
      </c>
      <c r="H226" s="36">
        <v>-0.000313351356404006</v>
      </c>
    </row>
    <row r="227" ht="13" customHeight="1" spans="1:8">
      <c r="A227" s="1" t="s">
        <v>4571</v>
      </c>
      <c r="B227" s="1">
        <v>0.432808409448819</v>
      </c>
      <c r="C227" s="1">
        <v>0</v>
      </c>
      <c r="D227" s="1">
        <v>3</v>
      </c>
      <c r="E227" s="1">
        <v>-43.2808409448819</v>
      </c>
      <c r="F227" s="36">
        <v>1.95623255692637e-5</v>
      </c>
      <c r="G227" s="1">
        <v>-0.000846673901475297</v>
      </c>
      <c r="H227" s="36">
        <v>-0.00034719237328831</v>
      </c>
    </row>
    <row r="228" ht="13" customHeight="1" spans="1:8">
      <c r="A228" s="1" t="s">
        <v>4890</v>
      </c>
      <c r="B228" s="1">
        <v>0.140606045454545</v>
      </c>
      <c r="C228" s="1">
        <v>0.120446731958763</v>
      </c>
      <c r="D228" s="1">
        <v>97</v>
      </c>
      <c r="E228" s="1">
        <v>-2.01593134957825</v>
      </c>
      <c r="F228" s="36">
        <v>0.000632515193406192</v>
      </c>
      <c r="G228" s="1">
        <v>-0.00127510720747209</v>
      </c>
      <c r="H228" s="36">
        <v>-0.000522878403111121</v>
      </c>
    </row>
    <row r="229" ht="13" customHeight="1" spans="1:8">
      <c r="A229" s="1" t="s">
        <v>4891</v>
      </c>
      <c r="B229" s="1">
        <v>0.487457041237113</v>
      </c>
      <c r="C229" s="1">
        <v>0.469494035714286</v>
      </c>
      <c r="D229" s="1">
        <v>117</v>
      </c>
      <c r="E229" s="1">
        <v>-1.79630055228276</v>
      </c>
      <c r="F229" s="36">
        <v>0.000762930697201283</v>
      </c>
      <c r="G229" s="1">
        <v>-0.00137045283273614</v>
      </c>
      <c r="H229" s="36">
        <v>-0.000561976424037951</v>
      </c>
    </row>
    <row r="230" ht="13" customHeight="1" spans="1:8">
      <c r="A230" s="1" t="s">
        <v>4892</v>
      </c>
      <c r="B230" s="1">
        <v>1.57551680232558</v>
      </c>
      <c r="C230" s="1">
        <v>1.56831627645051</v>
      </c>
      <c r="D230" s="1">
        <v>297</v>
      </c>
      <c r="E230" s="1">
        <v>-0.720052587506936</v>
      </c>
      <c r="F230" s="36">
        <v>0.0019366702313571</v>
      </c>
      <c r="G230" s="1">
        <v>-0.00139450441123634</v>
      </c>
      <c r="H230" s="36">
        <v>-0.000571839164115641</v>
      </c>
    </row>
    <row r="231" ht="13" customHeight="1" spans="1:8">
      <c r="A231" s="1" t="s">
        <v>4701</v>
      </c>
      <c r="B231" s="1">
        <v>1.10466049814815</v>
      </c>
      <c r="C231" s="1">
        <v>1.100400024</v>
      </c>
      <c r="D231" s="1">
        <v>510</v>
      </c>
      <c r="E231" s="1">
        <v>-0.426047414814823</v>
      </c>
      <c r="F231" s="36">
        <v>0.00332559534677482</v>
      </c>
      <c r="G231" s="1">
        <v>-0.00141686130021362</v>
      </c>
      <c r="H231" s="36">
        <v>-0.000581006969252707</v>
      </c>
    </row>
    <row r="232" ht="13" customHeight="1" spans="1:8">
      <c r="A232" s="1" t="s">
        <v>4893</v>
      </c>
      <c r="B232" s="1">
        <v>3.47777766666667</v>
      </c>
      <c r="C232" s="1">
        <v>2.75833325</v>
      </c>
      <c r="D232" s="1">
        <v>4</v>
      </c>
      <c r="E232" s="1">
        <v>-71.9444416666667</v>
      </c>
      <c r="F232" s="36">
        <v>2.60831007590182e-5</v>
      </c>
      <c r="G232" s="1">
        <v>-0.00187653412104298</v>
      </c>
      <c r="H232" s="36">
        <v>-0.000769503269093518</v>
      </c>
    </row>
    <row r="233" ht="13" customHeight="1" spans="1:8">
      <c r="A233" s="1" t="s">
        <v>4894</v>
      </c>
      <c r="B233" s="1">
        <v>3.83846146153846</v>
      </c>
      <c r="C233" s="1">
        <v>3.595</v>
      </c>
      <c r="D233" s="1">
        <v>12</v>
      </c>
      <c r="E233" s="1">
        <v>-24.3461461538462</v>
      </c>
      <c r="F233" s="36">
        <v>7.82493022770547e-5</v>
      </c>
      <c r="G233" s="1">
        <v>-0.00190506894967366</v>
      </c>
      <c r="H233" s="36">
        <v>-0.000781204438642266</v>
      </c>
    </row>
    <row r="234" ht="13" customHeight="1" spans="1:8">
      <c r="A234" s="1" t="s">
        <v>4608</v>
      </c>
      <c r="B234" s="1">
        <v>0.718717892307692</v>
      </c>
      <c r="C234" s="1">
        <v>0.682489430379747</v>
      </c>
      <c r="D234" s="1">
        <v>81</v>
      </c>
      <c r="E234" s="1">
        <v>-3.62284619279455</v>
      </c>
      <c r="F234" s="36">
        <v>0.000528182790370119</v>
      </c>
      <c r="G234" s="1">
        <v>-0.00191352501119199</v>
      </c>
      <c r="H234" s="36">
        <v>-0.000784671983894463</v>
      </c>
    </row>
    <row r="235" ht="13" customHeight="1" spans="1:8">
      <c r="A235" s="1" t="s">
        <v>4895</v>
      </c>
      <c r="B235" s="1">
        <v>1.49558820588235</v>
      </c>
      <c r="C235" s="1">
        <v>1.37901233333333</v>
      </c>
      <c r="D235" s="1">
        <v>27</v>
      </c>
      <c r="E235" s="1">
        <v>-11.6575872549019</v>
      </c>
      <c r="F235" s="36">
        <v>0.000176060930123373</v>
      </c>
      <c r="G235" s="1">
        <v>-0.00205244565509241</v>
      </c>
      <c r="H235" s="36">
        <v>-0.000841638648356998</v>
      </c>
    </row>
    <row r="236" ht="13" customHeight="1" spans="1:8">
      <c r="A236" s="1" t="s">
        <v>4738</v>
      </c>
      <c r="B236" s="1">
        <v>0.302713162790698</v>
      </c>
      <c r="C236" s="1">
        <v>0.260045657534247</v>
      </c>
      <c r="D236" s="1">
        <v>74</v>
      </c>
      <c r="E236" s="1">
        <v>-4.26675052564511</v>
      </c>
      <c r="F236" s="36">
        <v>0.000482537364041837</v>
      </c>
      <c r="G236" s="1">
        <v>-0.00205886655166892</v>
      </c>
      <c r="H236" s="36">
        <v>-0.000844271641197749</v>
      </c>
    </row>
    <row r="237" ht="13" customHeight="1" spans="1:8">
      <c r="A237" s="1" t="s">
        <v>4896</v>
      </c>
      <c r="B237" s="1">
        <v>0.120289869565217</v>
      </c>
      <c r="C237" s="1">
        <v>0.0584905660377358</v>
      </c>
      <c r="D237" s="1">
        <v>56</v>
      </c>
      <c r="E237" s="1">
        <v>-6.17993035274815</v>
      </c>
      <c r="F237" s="36">
        <v>0.000365163410626255</v>
      </c>
      <c r="G237" s="1">
        <v>-0.00225668444504223</v>
      </c>
      <c r="H237" s="36">
        <v>-0.000925390078602636</v>
      </c>
    </row>
    <row r="238" ht="13" customHeight="1" spans="1:8">
      <c r="A238" s="1" t="s">
        <v>4897</v>
      </c>
      <c r="B238" s="1">
        <v>1.516667</v>
      </c>
      <c r="C238" s="1">
        <v>0.8833336</v>
      </c>
      <c r="D238" s="1">
        <v>6</v>
      </c>
      <c r="E238" s="1">
        <v>-63.33334</v>
      </c>
      <c r="F238" s="36">
        <v>3.91246511385273e-5</v>
      </c>
      <c r="G238" s="1">
        <v>-0.00247789483293774</v>
      </c>
      <c r="H238" s="36">
        <v>-0.00101610098800429</v>
      </c>
    </row>
    <row r="239" ht="13" customHeight="1" spans="1:8">
      <c r="A239" s="1" t="s">
        <v>4673</v>
      </c>
      <c r="B239" s="1">
        <v>0.739583375</v>
      </c>
      <c r="C239" s="1">
        <v>0.088889</v>
      </c>
      <c r="D239" s="1">
        <v>6</v>
      </c>
      <c r="E239" s="1">
        <v>-65.0694375</v>
      </c>
      <c r="F239" s="36">
        <v>3.91246511385273e-5</v>
      </c>
      <c r="G239" s="1">
        <v>-0.00254581904196771</v>
      </c>
      <c r="H239" s="36">
        <v>-0.00104395441220427</v>
      </c>
    </row>
    <row r="240" ht="13" customHeight="1" spans="1:8">
      <c r="A240" s="1" t="s">
        <v>4725</v>
      </c>
      <c r="B240" s="1">
        <v>0.693729316831683</v>
      </c>
      <c r="C240" s="1">
        <v>0.655092638888889</v>
      </c>
      <c r="D240" s="1">
        <v>108</v>
      </c>
      <c r="E240" s="1">
        <v>-3.86366779427942</v>
      </c>
      <c r="F240" s="36">
        <v>0.000704243720493492</v>
      </c>
      <c r="G240" s="1">
        <v>-0.00272096378219423</v>
      </c>
      <c r="H240" s="36">
        <v>-0.00111577535521698</v>
      </c>
    </row>
    <row r="241" ht="13" customHeight="1" spans="1:8">
      <c r="A241" s="1" t="s">
        <v>4704</v>
      </c>
      <c r="B241" s="1">
        <v>3.38375000416667</v>
      </c>
      <c r="C241" s="1">
        <v>3.36618854098361</v>
      </c>
      <c r="D241" s="1">
        <v>246</v>
      </c>
      <c r="E241" s="1">
        <v>-1.75614631830605</v>
      </c>
      <c r="F241" s="36">
        <v>0.00160411069667962</v>
      </c>
      <c r="G241" s="1">
        <v>-0.00281705309412927</v>
      </c>
      <c r="H241" s="36">
        <v>-0.00115517833693195</v>
      </c>
    </row>
    <row r="242" ht="13" customHeight="1" spans="1:8">
      <c r="A242" s="1" t="s">
        <v>4898</v>
      </c>
      <c r="B242" s="1">
        <v>0.211458375</v>
      </c>
      <c r="C242" s="1">
        <v>0</v>
      </c>
      <c r="D242" s="1">
        <v>21</v>
      </c>
      <c r="E242" s="1">
        <v>-21.1458375</v>
      </c>
      <c r="F242" s="36">
        <v>0.000136936278984846</v>
      </c>
      <c r="G242" s="1">
        <v>-0.00289563230326821</v>
      </c>
      <c r="H242" s="36">
        <v>-0.00118740101683803</v>
      </c>
    </row>
    <row r="243" ht="13" customHeight="1" spans="1:8">
      <c r="A243" s="1" t="s">
        <v>4899</v>
      </c>
      <c r="B243" s="1">
        <v>0.81416665</v>
      </c>
      <c r="C243" s="1">
        <v>0.636538461538462</v>
      </c>
      <c r="D243" s="1">
        <v>27</v>
      </c>
      <c r="E243" s="1">
        <v>-17.7628188461538</v>
      </c>
      <c r="F243" s="36">
        <v>0.000176060930123373</v>
      </c>
      <c r="G243" s="1">
        <v>-0.00312733840766683</v>
      </c>
      <c r="H243" s="36">
        <v>-0.0012824158651183</v>
      </c>
    </row>
    <row r="244" ht="13" customHeight="1" spans="1:8">
      <c r="A244" s="1" t="s">
        <v>4644</v>
      </c>
      <c r="B244" s="1">
        <v>3.9966668</v>
      </c>
      <c r="C244" s="1">
        <v>2.7458335</v>
      </c>
      <c r="D244" s="1">
        <v>4</v>
      </c>
      <c r="E244" s="1">
        <v>-125.08333</v>
      </c>
      <c r="F244" s="36">
        <v>2.60831007590182e-5</v>
      </c>
      <c r="G244" s="1">
        <v>-0.00326256109966353</v>
      </c>
      <c r="H244" s="36">
        <v>-0.00133786612439163</v>
      </c>
    </row>
    <row r="245" ht="13" customHeight="1" spans="1:8">
      <c r="A245" s="1" t="s">
        <v>4900</v>
      </c>
      <c r="B245" s="1">
        <v>1.83292014049587</v>
      </c>
      <c r="C245" s="1">
        <v>1.79040882075472</v>
      </c>
      <c r="D245" s="1">
        <v>128</v>
      </c>
      <c r="E245" s="1">
        <v>-4.25113197411511</v>
      </c>
      <c r="F245" s="36">
        <v>0.000834659224288583</v>
      </c>
      <c r="G245" s="1">
        <v>-0.00354824651586331</v>
      </c>
      <c r="H245" s="36">
        <v>-0.00145501606546272</v>
      </c>
    </row>
    <row r="246" ht="13" customHeight="1" spans="1:8">
      <c r="A246" s="1" t="s">
        <v>4589</v>
      </c>
      <c r="B246" s="1">
        <v>2.08398688235294</v>
      </c>
      <c r="C246" s="1">
        <v>1.927619</v>
      </c>
      <c r="D246" s="1">
        <v>35</v>
      </c>
      <c r="E246" s="1">
        <v>-15.6367882352942</v>
      </c>
      <c r="F246" s="36">
        <v>0.00022822713164141</v>
      </c>
      <c r="G246" s="1">
        <v>-0.00356873932702532</v>
      </c>
      <c r="H246" s="36">
        <v>-0.00146341947524102</v>
      </c>
    </row>
    <row r="247" ht="13" customHeight="1" spans="1:8">
      <c r="A247" s="1" t="s">
        <v>4901</v>
      </c>
      <c r="B247" s="1">
        <v>0.153191489361702</v>
      </c>
      <c r="C247" s="1">
        <v>0.00441176470588235</v>
      </c>
      <c r="D247" s="1">
        <v>37</v>
      </c>
      <c r="E247" s="1">
        <v>-14.877972465582</v>
      </c>
      <c r="F247" s="36">
        <v>0.000241268682020919</v>
      </c>
      <c r="G247" s="1">
        <v>-0.00358958880791448</v>
      </c>
      <c r="H247" s="36">
        <v>-0.00147196914322904</v>
      </c>
    </row>
    <row r="248" ht="13" customHeight="1" spans="1:8">
      <c r="A248" s="1" t="s">
        <v>4902</v>
      </c>
      <c r="B248" s="1">
        <v>1.82690762650602</v>
      </c>
      <c r="C248" s="1">
        <v>1.79750444919786</v>
      </c>
      <c r="D248" s="1">
        <v>188</v>
      </c>
      <c r="E248" s="1">
        <v>-2.94031773081633</v>
      </c>
      <c r="F248" s="36">
        <v>0.00122590573567386</v>
      </c>
      <c r="G248" s="1">
        <v>-0.00360455237091128</v>
      </c>
      <c r="H248" s="36">
        <v>-0.00147810519506749</v>
      </c>
    </row>
    <row r="249" ht="13" customHeight="1" spans="1:8">
      <c r="A249" s="1" t="s">
        <v>4903</v>
      </c>
      <c r="B249" s="1">
        <v>2.27380946428571</v>
      </c>
      <c r="C249" s="1">
        <v>2.02013891666667</v>
      </c>
      <c r="D249" s="1">
        <v>24</v>
      </c>
      <c r="E249" s="1">
        <v>-25.3670547619048</v>
      </c>
      <c r="F249" s="36">
        <v>0.000156498604554109</v>
      </c>
      <c r="G249" s="1">
        <v>-0.00396990867188577</v>
      </c>
      <c r="H249" s="36">
        <v>-0.00162792547535502</v>
      </c>
    </row>
    <row r="250" ht="13" customHeight="1" spans="1:8">
      <c r="A250" s="1" t="s">
        <v>4658</v>
      </c>
      <c r="B250" s="1">
        <v>0.559259254901961</v>
      </c>
      <c r="C250" s="1">
        <v>0.49383333</v>
      </c>
      <c r="D250" s="1">
        <v>103</v>
      </c>
      <c r="E250" s="1">
        <v>-6.54259249019608</v>
      </c>
      <c r="F250" s="36">
        <v>0.000671639844544719</v>
      </c>
      <c r="G250" s="1">
        <v>-0.00439426580303475</v>
      </c>
      <c r="H250" s="36">
        <v>-0.00180194000353253</v>
      </c>
    </row>
    <row r="251" ht="13" customHeight="1" spans="1:8">
      <c r="A251" s="1" t="s">
        <v>4648</v>
      </c>
      <c r="B251" s="1">
        <v>1.51344080645161</v>
      </c>
      <c r="C251" s="1">
        <v>1.42681993103448</v>
      </c>
      <c r="D251" s="1">
        <v>89</v>
      </c>
      <c r="E251" s="1">
        <v>-8.662087541713</v>
      </c>
      <c r="F251" s="36">
        <v>0.000580348991888156</v>
      </c>
      <c r="G251" s="1">
        <v>-0.00502703377248009</v>
      </c>
      <c r="H251" s="36">
        <v>-0.00206141677808498</v>
      </c>
    </row>
    <row r="252" ht="13" customHeight="1" spans="1:8">
      <c r="A252" s="1" t="s">
        <v>4625</v>
      </c>
      <c r="B252" s="1">
        <v>1.804762</v>
      </c>
      <c r="C252" s="1">
        <v>1.21025638461538</v>
      </c>
      <c r="D252" s="1">
        <v>13</v>
      </c>
      <c r="E252" s="1">
        <v>-59.4505615384615</v>
      </c>
      <c r="F252" s="36">
        <v>8.47700774668093e-5</v>
      </c>
      <c r="G252" s="1">
        <v>-0.0050396287070607</v>
      </c>
      <c r="H252" s="36">
        <v>-0.0020665815354028</v>
      </c>
    </row>
    <row r="253" ht="13" customHeight="1" spans="1:8">
      <c r="A253" s="1" t="s">
        <v>4587</v>
      </c>
      <c r="B253" s="1">
        <v>1.18493828395062</v>
      </c>
      <c r="C253" s="1">
        <v>1.16531414659686</v>
      </c>
      <c r="D253" s="1">
        <v>394</v>
      </c>
      <c r="E253" s="1">
        <v>-1.96241373537587</v>
      </c>
      <c r="F253" s="36">
        <v>0.0025691854247633</v>
      </c>
      <c r="G253" s="1">
        <v>-0.00504180476628297</v>
      </c>
      <c r="H253" s="36">
        <v>-0.00206747386380041</v>
      </c>
    </row>
    <row r="254" ht="13" customHeight="1" spans="1:8">
      <c r="A254" s="1" t="s">
        <v>4619</v>
      </c>
      <c r="B254" s="1">
        <v>0.568560625</v>
      </c>
      <c r="C254" s="1">
        <v>0.482128506024096</v>
      </c>
      <c r="D254" s="1">
        <v>91</v>
      </c>
      <c r="E254" s="1">
        <v>-8.64321189759036</v>
      </c>
      <c r="F254" s="36">
        <v>0.000593390542267665</v>
      </c>
      <c r="G254" s="1">
        <v>-0.00512880019484548</v>
      </c>
      <c r="H254" s="36">
        <v>-0.00210314775106116</v>
      </c>
    </row>
    <row r="255" ht="13" customHeight="1" spans="1:8">
      <c r="A255" s="1" t="s">
        <v>4904</v>
      </c>
      <c r="B255" s="1">
        <v>4.09122805263158</v>
      </c>
      <c r="C255" s="1">
        <v>3.39166658333333</v>
      </c>
      <c r="D255" s="1">
        <v>12</v>
      </c>
      <c r="E255" s="1">
        <v>-69.9561469298245</v>
      </c>
      <c r="F255" s="36">
        <v>7.82493022770547e-5</v>
      </c>
      <c r="G255" s="1">
        <v>-0.00547401968724989</v>
      </c>
      <c r="H255" s="36">
        <v>-0.0022447106062105</v>
      </c>
    </row>
    <row r="256" ht="13" customHeight="1" spans="1:8">
      <c r="A256" s="1" t="s">
        <v>4905</v>
      </c>
      <c r="B256" s="1">
        <v>1.73020825</v>
      </c>
      <c r="C256" s="1">
        <v>1.16888893333333</v>
      </c>
      <c r="D256" s="1">
        <v>15</v>
      </c>
      <c r="E256" s="1">
        <v>-56.1319316666667</v>
      </c>
      <c r="F256" s="36">
        <v>9.78116278463184e-5</v>
      </c>
      <c r="G256" s="1">
        <v>-0.00549035561047498</v>
      </c>
      <c r="H256" s="36">
        <v>-0.00225140941663148</v>
      </c>
    </row>
    <row r="257" ht="13" customHeight="1" spans="1:8">
      <c r="A257" s="1" t="s">
        <v>472</v>
      </c>
      <c r="B257" s="1">
        <v>0.36794875</v>
      </c>
      <c r="C257" s="1">
        <v>0.22356324137931</v>
      </c>
      <c r="D257" s="1">
        <v>59</v>
      </c>
      <c r="E257" s="1">
        <v>-14.438550862069</v>
      </c>
      <c r="F257" s="36">
        <v>0.000384725736195519</v>
      </c>
      <c r="G257" s="1">
        <v>-0.00555488211000593</v>
      </c>
      <c r="H257" s="36">
        <v>-0.0022778695549127</v>
      </c>
    </row>
    <row r="258" ht="13" customHeight="1" spans="1:8">
      <c r="A258" s="1" t="s">
        <v>4595</v>
      </c>
      <c r="B258" s="1">
        <v>0.187385631372549</v>
      </c>
      <c r="C258" s="1">
        <v>0.143879053097345</v>
      </c>
      <c r="D258" s="1">
        <v>230</v>
      </c>
      <c r="E258" s="1">
        <v>-4.35065782752039</v>
      </c>
      <c r="F258" s="36">
        <v>0.00149977829364355</v>
      </c>
      <c r="G258" s="1">
        <v>-0.00652502217278548</v>
      </c>
      <c r="H258" s="36">
        <v>-0.00267569123127664</v>
      </c>
    </row>
    <row r="259" ht="13" customHeight="1" spans="1:8">
      <c r="A259" s="1" t="s">
        <v>4692</v>
      </c>
      <c r="B259" s="1">
        <v>0.299263940063091</v>
      </c>
      <c r="C259" s="1">
        <v>0.260465127906977</v>
      </c>
      <c r="D259" s="1">
        <v>265</v>
      </c>
      <c r="E259" s="1">
        <v>-3.87988121561147</v>
      </c>
      <c r="F259" s="36">
        <v>0.00172800542528496</v>
      </c>
      <c r="G259" s="1">
        <v>-0.00670445579003783</v>
      </c>
      <c r="H259" s="36">
        <v>-0.00274927089791453</v>
      </c>
    </row>
    <row r="260" ht="13" customHeight="1" spans="1:8">
      <c r="A260" s="1" t="s">
        <v>4906</v>
      </c>
      <c r="B260" s="1">
        <v>0.758496764705882</v>
      </c>
      <c r="C260" s="1">
        <v>0.619907375</v>
      </c>
      <c r="D260" s="1">
        <v>75</v>
      </c>
      <c r="E260" s="1">
        <v>-13.8589389705882</v>
      </c>
      <c r="F260" s="36">
        <v>0.000489058139231592</v>
      </c>
      <c r="G260" s="1">
        <v>-0.00677782690468008</v>
      </c>
      <c r="H260" s="36">
        <v>-0.00277935791415427</v>
      </c>
    </row>
    <row r="261" ht="13" customHeight="1" spans="1:8">
      <c r="A261" s="1" t="s">
        <v>4742</v>
      </c>
      <c r="B261" s="1">
        <v>1.42938274074074</v>
      </c>
      <c r="C261" s="1">
        <v>1.36844181656805</v>
      </c>
      <c r="D261" s="1">
        <v>173</v>
      </c>
      <c r="E261" s="1">
        <v>-6.09409241726933</v>
      </c>
      <c r="F261" s="36">
        <v>0.00112809410782754</v>
      </c>
      <c r="G261" s="1">
        <v>-0.00687470974847801</v>
      </c>
      <c r="H261" s="36">
        <v>-0.0028190862964872</v>
      </c>
    </row>
    <row r="262" ht="13" customHeight="1" spans="1:8">
      <c r="A262" s="1" t="s">
        <v>4907</v>
      </c>
      <c r="B262" s="1">
        <v>1.57962958333333</v>
      </c>
      <c r="C262" s="1">
        <v>0.857142857142857</v>
      </c>
      <c r="D262" s="1">
        <v>16</v>
      </c>
      <c r="E262" s="1">
        <v>-72.2486726190476</v>
      </c>
      <c r="F262" s="36">
        <v>0.000104332403036073</v>
      </c>
      <c r="G262" s="1">
        <v>-0.00753787763051176</v>
      </c>
      <c r="H262" s="36">
        <v>-0.00309102904853221</v>
      </c>
    </row>
    <row r="263" ht="13" customHeight="1" spans="1:8">
      <c r="A263" s="1" t="s">
        <v>4678</v>
      </c>
      <c r="B263" s="1">
        <v>1.9254166625</v>
      </c>
      <c r="C263" s="1">
        <v>1.82538945794393</v>
      </c>
      <c r="D263" s="1">
        <v>116</v>
      </c>
      <c r="E263" s="1">
        <v>-10.0027204556075</v>
      </c>
      <c r="F263" s="36">
        <v>0.000756409922011529</v>
      </c>
      <c r="G263" s="1">
        <v>-0.00756615699972918</v>
      </c>
      <c r="H263" s="36">
        <v>-0.0031026254628029</v>
      </c>
    </row>
    <row r="264" ht="13" customHeight="1" spans="1:8">
      <c r="A264" s="1" t="s">
        <v>4580</v>
      </c>
      <c r="B264" s="1">
        <v>1.33478260869565</v>
      </c>
      <c r="C264" s="1">
        <v>0.34027775</v>
      </c>
      <c r="D264" s="1">
        <v>12</v>
      </c>
      <c r="E264" s="1">
        <v>-99.4504858695652</v>
      </c>
      <c r="F264" s="36">
        <v>7.82493022770547e-5</v>
      </c>
      <c r="G264" s="1">
        <v>-0.00778193113040756</v>
      </c>
      <c r="H264" s="36">
        <v>-0.00319110714671204</v>
      </c>
    </row>
    <row r="265" ht="13" customHeight="1" spans="1:8">
      <c r="A265" s="1" t="s">
        <v>4667</v>
      </c>
      <c r="B265" s="1">
        <v>0.967567513513514</v>
      </c>
      <c r="C265" s="1">
        <v>0.60364584375</v>
      </c>
      <c r="D265" s="1">
        <v>33</v>
      </c>
      <c r="E265" s="1">
        <v>-36.3921669763514</v>
      </c>
      <c r="F265" s="36">
        <v>0.0002151855812619</v>
      </c>
      <c r="G265" s="1">
        <v>-0.00783106960418631</v>
      </c>
      <c r="H265" s="36">
        <v>-0.0032112571753137</v>
      </c>
    </row>
    <row r="266" ht="13" customHeight="1" spans="1:8">
      <c r="A266" s="1" t="s">
        <v>4715</v>
      </c>
      <c r="B266" s="1">
        <v>0.874462370967742</v>
      </c>
      <c r="C266" s="1">
        <v>0.673387096774194</v>
      </c>
      <c r="D266" s="1">
        <v>62</v>
      </c>
      <c r="E266" s="1">
        <v>-20.1075274193548</v>
      </c>
      <c r="F266" s="36">
        <v>0.000404288061764783</v>
      </c>
      <c r="G266" s="1">
        <v>-0.00812923328725319</v>
      </c>
      <c r="H266" s="36">
        <v>-0.00333352403221338</v>
      </c>
    </row>
    <row r="267" ht="13" customHeight="1" spans="1:8">
      <c r="A267" s="1" t="s">
        <v>4908</v>
      </c>
      <c r="B267" s="1">
        <v>2.06504064634146</v>
      </c>
      <c r="C267" s="1">
        <v>1.86388886666667</v>
      </c>
      <c r="D267" s="1">
        <v>62</v>
      </c>
      <c r="E267" s="1">
        <v>-20.1151779674797</v>
      </c>
      <c r="F267" s="36">
        <v>0.000404288061764783</v>
      </c>
      <c r="G267" s="1">
        <v>-0.00813232631252602</v>
      </c>
      <c r="H267" s="36">
        <v>-0.00333479237742072</v>
      </c>
    </row>
    <row r="268" ht="13" customHeight="1" spans="1:8">
      <c r="A268" s="1" t="s">
        <v>4909</v>
      </c>
      <c r="B268" s="1">
        <v>2.92222233333333</v>
      </c>
      <c r="C268" s="1">
        <v>1.87083325</v>
      </c>
      <c r="D268" s="1">
        <v>12</v>
      </c>
      <c r="E268" s="1">
        <v>-105.138908333333</v>
      </c>
      <c r="F268" s="36">
        <v>7.82493022770547e-5</v>
      </c>
      <c r="G268" s="1">
        <v>-0.00822704621925454</v>
      </c>
      <c r="H268" s="36">
        <v>-0.00337363381230777</v>
      </c>
    </row>
    <row r="269" ht="13" customHeight="1" spans="1:8">
      <c r="A269" s="1" t="s">
        <v>4910</v>
      </c>
      <c r="B269" s="1">
        <v>1.48571189648241</v>
      </c>
      <c r="C269" s="1">
        <v>1.46980736934673</v>
      </c>
      <c r="D269" s="1">
        <v>811</v>
      </c>
      <c r="E269" s="1">
        <v>-1.59045271356784</v>
      </c>
      <c r="F269" s="36">
        <v>0.00528834867889095</v>
      </c>
      <c r="G269" s="1">
        <v>-0.00841086850663499</v>
      </c>
      <c r="H269" s="36">
        <v>-0.00344901312435187</v>
      </c>
    </row>
    <row r="270" ht="13" customHeight="1" spans="1:8">
      <c r="A270" s="1" t="s">
        <v>4683</v>
      </c>
      <c r="B270" s="1">
        <v>1.33900860775862</v>
      </c>
      <c r="C270" s="1">
        <v>0.330769153846154</v>
      </c>
      <c r="D270" s="1">
        <v>13</v>
      </c>
      <c r="E270" s="1">
        <v>-100.823945391247</v>
      </c>
      <c r="F270" s="36">
        <v>8.47700774668093e-5</v>
      </c>
      <c r="G270" s="1">
        <v>-0.00854685366132533</v>
      </c>
      <c r="H270" s="36">
        <v>-0.00350477604382613</v>
      </c>
    </row>
    <row r="271" ht="13" customHeight="1" spans="1:8">
      <c r="A271" s="1" t="s">
        <v>4744</v>
      </c>
      <c r="B271" s="1">
        <v>8.374999984375</v>
      </c>
      <c r="C271" s="1">
        <v>8.21483741463415</v>
      </c>
      <c r="D271" s="1">
        <v>84</v>
      </c>
      <c r="E271" s="1">
        <v>-16.0162569740853</v>
      </c>
      <c r="F271" s="36">
        <v>0.000547745115939383</v>
      </c>
      <c r="G271" s="1">
        <v>-0.00877282653318532</v>
      </c>
      <c r="H271" s="36">
        <v>-0.00359743988706393</v>
      </c>
    </row>
    <row r="272" ht="13" customHeight="1" spans="1:8">
      <c r="A272" s="1" t="s">
        <v>4676</v>
      </c>
      <c r="B272" s="1">
        <v>0.232407416666667</v>
      </c>
      <c r="C272" s="1">
        <v>0.115395508474576</v>
      </c>
      <c r="D272" s="1">
        <v>120</v>
      </c>
      <c r="E272" s="1">
        <v>-11.701190819209</v>
      </c>
      <c r="F272" s="36">
        <v>0.000782493022770547</v>
      </c>
      <c r="G272" s="1">
        <v>-0.00915610017413785</v>
      </c>
      <c r="H272" s="36">
        <v>-0.00375460746337553</v>
      </c>
    </row>
    <row r="273" ht="13" customHeight="1" spans="1:8">
      <c r="A273" s="1" t="s">
        <v>4911</v>
      </c>
      <c r="B273" s="1">
        <v>0.548032416666667</v>
      </c>
      <c r="C273" s="1">
        <v>0.425423728813559</v>
      </c>
      <c r="D273" s="1">
        <v>121</v>
      </c>
      <c r="E273" s="1">
        <v>-12.2608687853107</v>
      </c>
      <c r="F273" s="36">
        <v>0.000789013797960302</v>
      </c>
      <c r="G273" s="1">
        <v>-0.00967399464659094</v>
      </c>
      <c r="H273" s="36">
        <v>-0.00396697849629691</v>
      </c>
    </row>
    <row r="274" ht="13" customHeight="1" spans="1:8">
      <c r="A274" s="1" t="s">
        <v>4606</v>
      </c>
      <c r="B274" s="1">
        <v>1.52105257894737</v>
      </c>
      <c r="C274" s="1">
        <v>1.03440861290323</v>
      </c>
      <c r="D274" s="1">
        <v>32</v>
      </c>
      <c r="E274" s="1">
        <v>-48.6643966044142</v>
      </c>
      <c r="F274" s="36">
        <v>0.000208664806072146</v>
      </c>
      <c r="G274" s="1">
        <v>-0.0101545468800781</v>
      </c>
      <c r="H274" s="36">
        <v>-0.00416403673813321</v>
      </c>
    </row>
    <row r="275" ht="13" customHeight="1" spans="1:8">
      <c r="A275" s="1" t="s">
        <v>4912</v>
      </c>
      <c r="B275" s="1">
        <v>1.23510040722892</v>
      </c>
      <c r="C275" s="1">
        <v>1.203200008</v>
      </c>
      <c r="D275" s="1">
        <v>517</v>
      </c>
      <c r="E275" s="1">
        <v>-3.19003992289157</v>
      </c>
      <c r="F275" s="36">
        <v>0.00337124077310311</v>
      </c>
      <c r="G275" s="1">
        <v>-0.0107543926558788</v>
      </c>
      <c r="H275" s="36">
        <v>-0.00441001323291393</v>
      </c>
    </row>
    <row r="276" ht="13" customHeight="1" spans="1:8">
      <c r="A276" s="1" t="s">
        <v>4913</v>
      </c>
      <c r="B276" s="1">
        <v>9.2899999</v>
      </c>
      <c r="C276" s="1">
        <v>7.6233333</v>
      </c>
      <c r="D276" s="1">
        <v>10</v>
      </c>
      <c r="E276" s="1">
        <v>-166.66666</v>
      </c>
      <c r="F276" s="36">
        <v>6.52077518975456e-5</v>
      </c>
      <c r="G276" s="1">
        <v>-0.0108679582148726</v>
      </c>
      <c r="H276" s="36">
        <v>-0.00445658263334327</v>
      </c>
    </row>
    <row r="277" ht="13" customHeight="1" spans="1:8">
      <c r="A277" s="1" t="s">
        <v>4914</v>
      </c>
      <c r="B277" s="1">
        <v>1.71231880434783</v>
      </c>
      <c r="C277" s="1">
        <v>1.25277777777778</v>
      </c>
      <c r="D277" s="1">
        <v>37</v>
      </c>
      <c r="E277" s="1">
        <v>-45.9541026570048</v>
      </c>
      <c r="F277" s="36">
        <v>0.000241268682020919</v>
      </c>
      <c r="G277" s="1">
        <v>-0.0110872857815095</v>
      </c>
      <c r="H277" s="36">
        <v>-0.00454652146133307</v>
      </c>
    </row>
    <row r="278" ht="13" customHeight="1" spans="1:8">
      <c r="A278" s="1" t="s">
        <v>4915</v>
      </c>
      <c r="B278" s="1">
        <v>2.94781744047619</v>
      </c>
      <c r="C278" s="1">
        <v>2.82293228571429</v>
      </c>
      <c r="D278" s="1">
        <v>138</v>
      </c>
      <c r="E278" s="1">
        <v>-12.4885154761905</v>
      </c>
      <c r="F278" s="36">
        <v>0.000899866976186129</v>
      </c>
      <c r="G278" s="1">
        <v>-0.0112380026586132</v>
      </c>
      <c r="H278" s="36">
        <v>-0.00460832536265214</v>
      </c>
    </row>
    <row r="279" ht="13" customHeight="1" spans="1:8">
      <c r="A279" s="1" t="s">
        <v>4916</v>
      </c>
      <c r="B279" s="1">
        <v>2.48439719148936</v>
      </c>
      <c r="C279" s="1">
        <v>2.0884057826087</v>
      </c>
      <c r="D279" s="1">
        <v>46</v>
      </c>
      <c r="E279" s="1">
        <v>-39.5991408880666</v>
      </c>
      <c r="F279" s="36">
        <v>0.00029995565872871</v>
      </c>
      <c r="G279" s="1">
        <v>-0.011877986390171</v>
      </c>
      <c r="H279" s="36">
        <v>-0.0048707610775576</v>
      </c>
    </row>
    <row r="280" ht="13" customHeight="1" spans="1:8">
      <c r="A280" s="1" t="s">
        <v>4917</v>
      </c>
      <c r="B280" s="1">
        <v>1.28846159615385</v>
      </c>
      <c r="C280" s="1">
        <v>1.03819441666667</v>
      </c>
      <c r="D280" s="1">
        <v>73</v>
      </c>
      <c r="E280" s="1">
        <v>-25.026717948718</v>
      </c>
      <c r="F280" s="36">
        <v>0.000476016588852083</v>
      </c>
      <c r="G280" s="1">
        <v>-0.0119131329081119</v>
      </c>
      <c r="H280" s="36">
        <v>-0.00488517347760379</v>
      </c>
    </row>
    <row r="281" ht="13" customHeight="1" spans="1:8">
      <c r="A281" s="1" t="s">
        <v>4573</v>
      </c>
      <c r="B281" s="1">
        <v>1.63780490243902</v>
      </c>
      <c r="C281" s="1">
        <v>1.38571427142857</v>
      </c>
      <c r="D281" s="1">
        <v>74</v>
      </c>
      <c r="E281" s="1">
        <v>-25.2090631010453</v>
      </c>
      <c r="F281" s="36">
        <v>0.000482537364041837</v>
      </c>
      <c r="G281" s="1">
        <v>-0.0121643148587427</v>
      </c>
      <c r="H281" s="36">
        <v>-0.00498817471268939</v>
      </c>
    </row>
    <row r="282" ht="13" customHeight="1" spans="1:8">
      <c r="A282" s="1" t="s">
        <v>4918</v>
      </c>
      <c r="B282" s="1">
        <v>1.44865196323529</v>
      </c>
      <c r="C282" s="1">
        <v>1.3281316433121</v>
      </c>
      <c r="D282" s="1">
        <v>160</v>
      </c>
      <c r="E282" s="1">
        <v>-12.0520319923192</v>
      </c>
      <c r="F282" s="36">
        <v>0.00104332403036073</v>
      </c>
      <c r="G282" s="1">
        <v>-0.0125741745922629</v>
      </c>
      <c r="H282" s="36">
        <v>-0.00515624434770263</v>
      </c>
    </row>
    <row r="283" ht="13" customHeight="1" spans="1:8">
      <c r="A283" s="1" t="s">
        <v>4919</v>
      </c>
      <c r="B283" s="1">
        <v>2.11765872023809</v>
      </c>
      <c r="C283" s="1">
        <v>1.98427230985916</v>
      </c>
      <c r="D283" s="1">
        <v>145</v>
      </c>
      <c r="E283" s="1">
        <v>-13.338641037894</v>
      </c>
      <c r="F283" s="36">
        <v>0.000945512402514411</v>
      </c>
      <c r="G283" s="1">
        <v>-0.0126118505340164</v>
      </c>
      <c r="H283" s="36">
        <v>-0.00517169397903115</v>
      </c>
    </row>
    <row r="284" ht="13" customHeight="1" spans="1:8">
      <c r="A284" s="1" t="s">
        <v>4612</v>
      </c>
      <c r="B284" s="1">
        <v>1.84629622222222</v>
      </c>
      <c r="C284" s="1">
        <v>1.24139777419355</v>
      </c>
      <c r="D284" s="1">
        <v>32</v>
      </c>
      <c r="E284" s="1">
        <v>-60.4898448028674</v>
      </c>
      <c r="F284" s="36">
        <v>0.000208664806072146</v>
      </c>
      <c r="G284" s="1">
        <v>-0.0126221017351245</v>
      </c>
      <c r="H284" s="36">
        <v>-0.005175897650404</v>
      </c>
    </row>
    <row r="285" ht="13" customHeight="1" spans="1:8">
      <c r="A285" s="1" t="s">
        <v>4729</v>
      </c>
      <c r="B285" s="1">
        <v>1.03070173684211</v>
      </c>
      <c r="C285" s="1">
        <v>0.24200004</v>
      </c>
      <c r="D285" s="1">
        <v>25</v>
      </c>
      <c r="E285" s="1">
        <v>-78.8701696842105</v>
      </c>
      <c r="F285" s="36">
        <v>0.000163019379743864</v>
      </c>
      <c r="G285" s="1">
        <v>-0.0128573661422133</v>
      </c>
      <c r="H285" s="36">
        <v>-0.00527237163844721</v>
      </c>
    </row>
    <row r="286" ht="13" customHeight="1" spans="1:8">
      <c r="A286" s="1" t="s">
        <v>4920</v>
      </c>
      <c r="B286" s="1">
        <v>0.675655438202247</v>
      </c>
      <c r="C286" s="1">
        <v>0.28266664</v>
      </c>
      <c r="D286" s="1">
        <v>51</v>
      </c>
      <c r="E286" s="1">
        <v>-39.2988798202247</v>
      </c>
      <c r="F286" s="36">
        <v>0.000332559534677482</v>
      </c>
      <c r="G286" s="1">
        <v>-0.0130692171863602</v>
      </c>
      <c r="H286" s="36">
        <v>-0.00535924459705951</v>
      </c>
    </row>
    <row r="287" ht="13" customHeight="1" spans="1:8">
      <c r="A287" s="1" t="s">
        <v>4583</v>
      </c>
      <c r="B287" s="1">
        <v>4.62083325</v>
      </c>
      <c r="C287" s="1">
        <v>0.575</v>
      </c>
      <c r="D287" s="1">
        <v>5</v>
      </c>
      <c r="E287" s="1">
        <v>-404.583325</v>
      </c>
      <c r="F287" s="36">
        <v>3.26038759487728e-5</v>
      </c>
      <c r="G287" s="1">
        <v>-0.013190984539242</v>
      </c>
      <c r="H287" s="36">
        <v>-0.00540917727617292</v>
      </c>
    </row>
    <row r="288" ht="13" customHeight="1" spans="1:8">
      <c r="A288" s="1" t="s">
        <v>4600</v>
      </c>
      <c r="B288" s="1">
        <v>0.452820526923077</v>
      </c>
      <c r="C288" s="1">
        <v>0.389888198170732</v>
      </c>
      <c r="D288" s="1">
        <v>339</v>
      </c>
      <c r="E288" s="1">
        <v>-6.29323287523453</v>
      </c>
      <c r="F288" s="36">
        <v>0.0022105427893268</v>
      </c>
      <c r="G288" s="1">
        <v>-0.013911460553904</v>
      </c>
      <c r="H288" s="36">
        <v>-0.00570462015800964</v>
      </c>
    </row>
    <row r="289" ht="13" customHeight="1" spans="1:8">
      <c r="A289" s="1" t="s">
        <v>4675</v>
      </c>
      <c r="B289" s="1">
        <v>4.73851728762542</v>
      </c>
      <c r="C289" s="1">
        <v>4.66939891803279</v>
      </c>
      <c r="D289" s="1">
        <v>316</v>
      </c>
      <c r="E289" s="1">
        <v>-6.91183695926307</v>
      </c>
      <c r="F289" s="36">
        <v>0.00206056495996244</v>
      </c>
      <c r="G289" s="1">
        <v>-0.0142422890472308</v>
      </c>
      <c r="H289" s="36">
        <v>-0.00584028175044728</v>
      </c>
    </row>
    <row r="290" ht="13" customHeight="1" spans="1:8">
      <c r="A290" s="1" t="s">
        <v>4741</v>
      </c>
      <c r="B290" s="1">
        <v>0.710404042424242</v>
      </c>
      <c r="C290" s="1">
        <v>0.501904742857143</v>
      </c>
      <c r="D290" s="1">
        <v>108</v>
      </c>
      <c r="E290" s="1">
        <v>-20.84992995671</v>
      </c>
      <c r="F290" s="36">
        <v>0.000704243720493492</v>
      </c>
      <c r="G290" s="1">
        <v>-0.0146834322447421</v>
      </c>
      <c r="H290" s="36">
        <v>-0.0060211796775442</v>
      </c>
    </row>
    <row r="291" ht="13" customHeight="1" spans="1:8">
      <c r="A291" s="1" t="s">
        <v>205</v>
      </c>
      <c r="B291" s="1">
        <v>1.59947915625</v>
      </c>
      <c r="C291" s="1">
        <v>1.24761906349206</v>
      </c>
      <c r="D291" s="1">
        <v>64</v>
      </c>
      <c r="E291" s="1">
        <v>-35.1860092757936</v>
      </c>
      <c r="F291" s="36">
        <v>0.000417329612144292</v>
      </c>
      <c r="G291" s="1">
        <v>-0.0146841636039724</v>
      </c>
      <c r="H291" s="36">
        <v>-0.00602147958326521</v>
      </c>
    </row>
    <row r="292" ht="13" customHeight="1" spans="1:8">
      <c r="A292" s="1" t="s">
        <v>4921</v>
      </c>
      <c r="B292" s="1">
        <v>0.794444479166667</v>
      </c>
      <c r="C292" s="1">
        <v>0.38117287037037</v>
      </c>
      <c r="D292" s="1">
        <v>56</v>
      </c>
      <c r="E292" s="1">
        <v>-41.3271608796296</v>
      </c>
      <c r="F292" s="36">
        <v>0.000365163410626255</v>
      </c>
      <c r="G292" s="1">
        <v>-0.0150911670183055</v>
      </c>
      <c r="H292" s="36">
        <v>-0.00618837793824289</v>
      </c>
    </row>
    <row r="293" ht="13" customHeight="1" spans="1:8">
      <c r="A293" s="1" t="s">
        <v>4605</v>
      </c>
      <c r="B293" s="1">
        <v>0.88180428440367</v>
      </c>
      <c r="C293" s="1">
        <v>0.684757837606838</v>
      </c>
      <c r="D293" s="1">
        <v>121</v>
      </c>
      <c r="E293" s="1">
        <v>-19.7046446796832</v>
      </c>
      <c r="F293" s="36">
        <v>0.000789013797960302</v>
      </c>
      <c r="G293" s="1">
        <v>-0.0155472365361751</v>
      </c>
      <c r="H293" s="36">
        <v>-0.00637539664522994</v>
      </c>
    </row>
    <row r="294" ht="13" customHeight="1" spans="1:8">
      <c r="A294" s="1" t="s">
        <v>4922</v>
      </c>
      <c r="B294" s="1">
        <v>1.3983333</v>
      </c>
      <c r="C294" s="1">
        <v>0.259259222222222</v>
      </c>
      <c r="D294" s="1">
        <v>22</v>
      </c>
      <c r="E294" s="1">
        <v>-113.907407777778</v>
      </c>
      <c r="F294" s="36">
        <v>0.0001434570541746</v>
      </c>
      <c r="G294" s="1">
        <v>-0.0163408211684649</v>
      </c>
      <c r="H294" s="36">
        <v>-0.0067008189021458</v>
      </c>
    </row>
    <row r="295" ht="13" customHeight="1" spans="1:8">
      <c r="A295" s="1" t="s">
        <v>4712</v>
      </c>
      <c r="B295" s="1">
        <v>1.99671051315789</v>
      </c>
      <c r="C295" s="1">
        <v>1.7393203592233</v>
      </c>
      <c r="D295" s="1">
        <v>103</v>
      </c>
      <c r="E295" s="1">
        <v>-25.7390153934594</v>
      </c>
      <c r="F295" s="36">
        <v>0.000671639844544719</v>
      </c>
      <c r="G295" s="1">
        <v>-0.0172873482975972</v>
      </c>
      <c r="H295" s="36">
        <v>-0.0070889577118724</v>
      </c>
    </row>
    <row r="296" ht="13" customHeight="1" spans="1:8">
      <c r="A296" s="1" t="s">
        <v>4923</v>
      </c>
      <c r="B296" s="1">
        <v>1.77007577272727</v>
      </c>
      <c r="C296" s="1">
        <v>1.64231391747573</v>
      </c>
      <c r="D296" s="1">
        <v>210</v>
      </c>
      <c r="E296" s="1">
        <v>-12.7761855251544</v>
      </c>
      <c r="F296" s="36">
        <v>0.00136936278984846</v>
      </c>
      <c r="G296" s="1">
        <v>-0.0174952330543469</v>
      </c>
      <c r="H296" s="36">
        <v>-0.0071742042299718</v>
      </c>
    </row>
    <row r="297" ht="13" customHeight="1" spans="1:8">
      <c r="A297" s="1" t="s">
        <v>4924</v>
      </c>
      <c r="B297" s="1">
        <v>0.728968285714286</v>
      </c>
      <c r="C297" s="1">
        <v>0.245151545454545</v>
      </c>
      <c r="D297" s="1">
        <v>58</v>
      </c>
      <c r="E297" s="1">
        <v>-48.381674025974</v>
      </c>
      <c r="F297" s="36">
        <v>0.000378204961005764</v>
      </c>
      <c r="G297" s="1">
        <v>-0.0182981891383871</v>
      </c>
      <c r="H297" s="36">
        <v>-0.00750346940275961</v>
      </c>
    </row>
    <row r="298" ht="13" customHeight="1" spans="1:8">
      <c r="A298" s="1" t="s">
        <v>4925</v>
      </c>
      <c r="B298" s="1">
        <v>0.84966668</v>
      </c>
      <c r="C298" s="1">
        <v>0.612994338983051</v>
      </c>
      <c r="D298" s="1">
        <v>121</v>
      </c>
      <c r="E298" s="1">
        <v>-23.6672341016949</v>
      </c>
      <c r="F298" s="36">
        <v>0.000789013797960302</v>
      </c>
      <c r="G298" s="1">
        <v>-0.0186737742657939</v>
      </c>
      <c r="H298" s="36">
        <v>-0.00765748417932108</v>
      </c>
    </row>
    <row r="299" ht="13" customHeight="1" spans="1:8">
      <c r="A299" s="1" t="s">
        <v>4926</v>
      </c>
      <c r="B299" s="1">
        <v>2.0387387027027</v>
      </c>
      <c r="C299" s="1">
        <v>0.782575727272727</v>
      </c>
      <c r="D299" s="1">
        <v>23</v>
      </c>
      <c r="E299" s="1">
        <v>-125.616297542998</v>
      </c>
      <c r="F299" s="36">
        <v>0.000149977829364355</v>
      </c>
      <c r="G299" s="1">
        <v>-0.0188396596382857</v>
      </c>
      <c r="H299" s="36">
        <v>-0.00772550816833138</v>
      </c>
    </row>
    <row r="300" ht="13" customHeight="1" spans="1:8">
      <c r="A300" s="1" t="s">
        <v>4641</v>
      </c>
      <c r="B300" s="1">
        <v>5.45</v>
      </c>
      <c r="C300" s="1">
        <v>4.19318186363636</v>
      </c>
      <c r="D300" s="1">
        <v>23</v>
      </c>
      <c r="E300" s="1">
        <v>-125.681813636364</v>
      </c>
      <c r="F300" s="36">
        <v>0.000149977829364355</v>
      </c>
      <c r="G300" s="1">
        <v>-0.0188494855997572</v>
      </c>
      <c r="H300" s="36">
        <v>-0.00772953746329037</v>
      </c>
    </row>
    <row r="301" ht="13" customHeight="1" spans="1:8">
      <c r="A301" s="1" t="s">
        <v>4730</v>
      </c>
      <c r="B301" s="1">
        <v>1.2712644137931</v>
      </c>
      <c r="C301" s="1">
        <v>0.858088220588235</v>
      </c>
      <c r="D301" s="1">
        <v>70</v>
      </c>
      <c r="E301" s="1">
        <v>-41.3176193204868</v>
      </c>
      <c r="F301" s="36">
        <v>0.000456454263282819</v>
      </c>
      <c r="G301" s="1">
        <v>-0.0188596034875328</v>
      </c>
      <c r="H301" s="36">
        <v>-0.00773368646736779</v>
      </c>
    </row>
    <row r="302" ht="13" customHeight="1" spans="1:8">
      <c r="A302" s="1" t="s">
        <v>4681</v>
      </c>
      <c r="B302" s="1">
        <v>1.56501269465649</v>
      </c>
      <c r="C302" s="1">
        <v>1.33753283464567</v>
      </c>
      <c r="D302" s="1">
        <v>129</v>
      </c>
      <c r="E302" s="1">
        <v>-22.7479860010819</v>
      </c>
      <c r="F302" s="36">
        <v>0.000841179999478338</v>
      </c>
      <c r="G302" s="1">
        <v>-0.0191351508525233</v>
      </c>
      <c r="H302" s="36">
        <v>-0.00784667913601828</v>
      </c>
    </row>
    <row r="303" ht="13" customHeight="1" spans="1:8">
      <c r="A303" s="1" t="s">
        <v>4733</v>
      </c>
      <c r="B303" s="1">
        <v>0.962599190476191</v>
      </c>
      <c r="C303" s="1">
        <v>0.779856846625767</v>
      </c>
      <c r="D303" s="1">
        <v>164</v>
      </c>
      <c r="E303" s="1">
        <v>-18.2742343850424</v>
      </c>
      <c r="F303" s="36">
        <v>0.00106940713111975</v>
      </c>
      <c r="G303" s="1">
        <v>-0.019542596567118</v>
      </c>
      <c r="H303" s="36">
        <v>-0.00801375886339594</v>
      </c>
    </row>
    <row r="304" ht="13" customHeight="1" spans="1:8">
      <c r="A304" s="1" t="s">
        <v>4646</v>
      </c>
      <c r="B304" s="1">
        <v>1.29787878181818</v>
      </c>
      <c r="C304" s="1">
        <v>0.32031246875</v>
      </c>
      <c r="D304" s="1">
        <v>34</v>
      </c>
      <c r="E304" s="1">
        <v>-97.7566313068182</v>
      </c>
      <c r="F304" s="36">
        <v>0.000221706356451655</v>
      </c>
      <c r="G304" s="1">
        <v>-0.0216732665460225</v>
      </c>
      <c r="H304" s="36">
        <v>-0.00888747466517157</v>
      </c>
    </row>
    <row r="305" ht="13" customHeight="1" spans="1:8">
      <c r="A305" s="1" t="s">
        <v>4615</v>
      </c>
      <c r="B305" s="1">
        <v>3.75925930555556</v>
      </c>
      <c r="C305" s="1">
        <v>2.93211382926829</v>
      </c>
      <c r="D305" s="1">
        <v>41</v>
      </c>
      <c r="E305" s="1">
        <v>-82.7145476287263</v>
      </c>
      <c r="F305" s="36">
        <v>0.000267351782779937</v>
      </c>
      <c r="G305" s="1">
        <v>-0.022113881770376</v>
      </c>
      <c r="H305" s="36">
        <v>-0.00906815608830708</v>
      </c>
    </row>
    <row r="306" ht="13" customHeight="1" spans="1:8">
      <c r="A306" s="1" t="s">
        <v>4927</v>
      </c>
      <c r="B306" s="1">
        <v>0.581862758823529</v>
      </c>
      <c r="C306" s="1">
        <v>0.388165692307692</v>
      </c>
      <c r="D306" s="1">
        <v>177</v>
      </c>
      <c r="E306" s="1">
        <v>-19.3697066515837</v>
      </c>
      <c r="F306" s="36">
        <v>0.00115417720858656</v>
      </c>
      <c r="G306" s="1">
        <v>-0.0223560739542654</v>
      </c>
      <c r="H306" s="36">
        <v>-0.00916747092365268</v>
      </c>
    </row>
    <row r="307" ht="13" customHeight="1" spans="1:8">
      <c r="A307" s="1" t="s">
        <v>4696</v>
      </c>
      <c r="B307" s="1">
        <v>3.99483566197183</v>
      </c>
      <c r="C307" s="1">
        <v>3.62748225531915</v>
      </c>
      <c r="D307" s="1">
        <v>95</v>
      </c>
      <c r="E307" s="1">
        <v>-36.7353406652682</v>
      </c>
      <c r="F307" s="36">
        <v>0.000619473643026683</v>
      </c>
      <c r="G307" s="1">
        <v>-0.0227565753097399</v>
      </c>
      <c r="H307" s="36">
        <v>-0.00933170300387875</v>
      </c>
    </row>
    <row r="308" ht="13" customHeight="1" spans="1:8">
      <c r="A308" s="1" t="s">
        <v>4928</v>
      </c>
      <c r="B308" s="1">
        <v>4.111875025</v>
      </c>
      <c r="C308" s="1">
        <v>3.81355931355932</v>
      </c>
      <c r="D308" s="1">
        <v>121</v>
      </c>
      <c r="E308" s="1">
        <v>-29.8315711440678</v>
      </c>
      <c r="F308" s="36">
        <v>0.000789013797960302</v>
      </c>
      <c r="G308" s="1">
        <v>-0.0235375212475039</v>
      </c>
      <c r="H308" s="36">
        <v>-0.00965194255900106</v>
      </c>
    </row>
    <row r="309" ht="13" customHeight="1" spans="1:8">
      <c r="A309" s="1" t="s">
        <v>4929</v>
      </c>
      <c r="B309" s="1">
        <v>2.154166625</v>
      </c>
      <c r="C309" s="1">
        <v>0.230392058823529</v>
      </c>
      <c r="D309" s="1">
        <v>19</v>
      </c>
      <c r="E309" s="1">
        <v>-192.377456617647</v>
      </c>
      <c r="F309" s="36">
        <v>0.000123894728605337</v>
      </c>
      <c r="G309" s="1">
        <v>-0.0238345527774283</v>
      </c>
      <c r="H309" s="36">
        <v>-0.00977374515813188</v>
      </c>
    </row>
    <row r="310" ht="13" customHeight="1" spans="1:8">
      <c r="A310" s="1" t="s">
        <v>4740</v>
      </c>
      <c r="B310" s="1">
        <v>1.35285711428571</v>
      </c>
      <c r="C310" s="1">
        <v>0.875949329113924</v>
      </c>
      <c r="D310" s="1">
        <v>81</v>
      </c>
      <c r="E310" s="1">
        <v>-47.690778517179</v>
      </c>
      <c r="F310" s="36">
        <v>0.000528182790370119</v>
      </c>
      <c r="G310" s="1">
        <v>-0.0251894484721269</v>
      </c>
      <c r="H310" s="36">
        <v>-0.0103293421252533</v>
      </c>
    </row>
    <row r="311" ht="13" customHeight="1" spans="1:8">
      <c r="A311" s="1" t="s">
        <v>4572</v>
      </c>
      <c r="B311" s="1">
        <v>0.851704939457202</v>
      </c>
      <c r="C311" s="1">
        <v>0.757398380487805</v>
      </c>
      <c r="D311" s="1">
        <v>415</v>
      </c>
      <c r="E311" s="1">
        <v>-9.43065589693975</v>
      </c>
      <c r="F311" s="36">
        <v>0.00270612170374814</v>
      </c>
      <c r="G311" s="1">
        <v>-0.0255205026032891</v>
      </c>
      <c r="H311" s="36">
        <v>-0.010465096244147</v>
      </c>
    </row>
    <row r="312" ht="13" customHeight="1" spans="1:8">
      <c r="A312" s="1" t="s">
        <v>4645</v>
      </c>
      <c r="B312" s="1">
        <v>1.82734375</v>
      </c>
      <c r="C312" s="1">
        <v>1.2374395942029</v>
      </c>
      <c r="D312" s="1">
        <v>70</v>
      </c>
      <c r="E312" s="1">
        <v>-58.9904155797102</v>
      </c>
      <c r="F312" s="36">
        <v>0.000456454263282819</v>
      </c>
      <c r="G312" s="1">
        <v>-0.0269264266841839</v>
      </c>
      <c r="H312" s="36">
        <v>-0.0110416182291267</v>
      </c>
    </row>
    <row r="313" ht="13" customHeight="1" spans="1:8">
      <c r="A313" s="1" t="s">
        <v>4930</v>
      </c>
      <c r="B313" s="1">
        <v>1.20206973202614</v>
      </c>
      <c r="C313" s="1">
        <v>0.969927532608695</v>
      </c>
      <c r="D313" s="1">
        <v>187</v>
      </c>
      <c r="E313" s="1">
        <v>-23.2142199417448</v>
      </c>
      <c r="F313" s="36">
        <v>0.0012193849604841</v>
      </c>
      <c r="G313" s="1">
        <v>-0.0283070706663338</v>
      </c>
      <c r="H313" s="36">
        <v>-0.0116077736993657</v>
      </c>
    </row>
    <row r="314" ht="13" customHeight="1" spans="1:8">
      <c r="A314" s="1" t="s">
        <v>4931</v>
      </c>
      <c r="B314" s="1">
        <v>8.26181432911392</v>
      </c>
      <c r="C314" s="1">
        <v>7.37881939583333</v>
      </c>
      <c r="D314" s="1">
        <v>50</v>
      </c>
      <c r="E314" s="1">
        <v>-88.2994933280592</v>
      </c>
      <c r="F314" s="36">
        <v>0.000326038759487728</v>
      </c>
      <c r="G314" s="1">
        <v>-0.0287890572680753</v>
      </c>
      <c r="H314" s="36">
        <v>-0.011805420127182</v>
      </c>
    </row>
    <row r="315" ht="13" customHeight="1" spans="1:8">
      <c r="A315" s="1" t="s">
        <v>4932</v>
      </c>
      <c r="B315" s="1">
        <v>3.80579708695652</v>
      </c>
      <c r="C315" s="1">
        <v>2.21964278571429</v>
      </c>
      <c r="D315" s="1">
        <v>28</v>
      </c>
      <c r="E315" s="1">
        <v>-158.615430124224</v>
      </c>
      <c r="F315" s="36">
        <v>0.000182581705313128</v>
      </c>
      <c r="G315" s="1">
        <v>-0.028960275721056</v>
      </c>
      <c r="H315" s="36">
        <v>-0.011875631032393</v>
      </c>
    </row>
    <row r="316" ht="13" customHeight="1" spans="1:8">
      <c r="A316" s="1" t="s">
        <v>4933</v>
      </c>
      <c r="B316" s="1">
        <v>1.05315314864865</v>
      </c>
      <c r="C316" s="1">
        <v>0.784337355421687</v>
      </c>
      <c r="D316" s="1">
        <v>166</v>
      </c>
      <c r="E316" s="1">
        <v>-26.8815793226962</v>
      </c>
      <c r="F316" s="36">
        <v>0.00108244868149926</v>
      </c>
      <c r="G316" s="1">
        <v>-0.0290979300944702</v>
      </c>
      <c r="H316" s="36">
        <v>-0.0119320784420933</v>
      </c>
    </row>
    <row r="317" ht="13" customHeight="1" spans="1:8">
      <c r="A317" s="1" t="s">
        <v>4934</v>
      </c>
      <c r="B317" s="1">
        <v>0.998550739130435</v>
      </c>
      <c r="C317" s="1">
        <v>0.28555555</v>
      </c>
      <c r="D317" s="1">
        <v>63</v>
      </c>
      <c r="E317" s="1">
        <v>-71.2995189130435</v>
      </c>
      <c r="F317" s="36">
        <v>0.000410808836954537</v>
      </c>
      <c r="G317" s="1">
        <v>-0.0292904724400854</v>
      </c>
      <c r="H317" s="36">
        <v>-0.0120110335555274</v>
      </c>
    </row>
    <row r="318" ht="13" customHeight="1" spans="1:8">
      <c r="A318" s="1" t="s">
        <v>4707</v>
      </c>
      <c r="B318" s="1">
        <v>0.301503266666667</v>
      </c>
      <c r="C318" s="1">
        <v>0.0741134734042553</v>
      </c>
      <c r="D318" s="1">
        <v>198</v>
      </c>
      <c r="E318" s="1">
        <v>-22.7389793262411</v>
      </c>
      <c r="F318" s="36">
        <v>0.0012911134875714</v>
      </c>
      <c r="G318" s="1">
        <v>-0.0293586029017172</v>
      </c>
      <c r="H318" s="36">
        <v>-0.0120389715569539</v>
      </c>
    </row>
    <row r="319" ht="13" customHeight="1" spans="1:8">
      <c r="A319" s="1" t="s">
        <v>4935</v>
      </c>
      <c r="B319" s="1">
        <v>0.424149663265306</v>
      </c>
      <c r="C319" s="1">
        <v>0.0579166583333333</v>
      </c>
      <c r="D319" s="1">
        <v>124</v>
      </c>
      <c r="E319" s="1">
        <v>-36.6233004931973</v>
      </c>
      <c r="F319" s="36">
        <v>0.000808576123529565</v>
      </c>
      <c r="G319" s="1">
        <v>-0.0296127263436479</v>
      </c>
      <c r="H319" s="36">
        <v>-0.0121431789982821</v>
      </c>
    </row>
    <row r="320" ht="13" customHeight="1" spans="1:8">
      <c r="A320" s="1" t="s">
        <v>4936</v>
      </c>
      <c r="B320" s="1">
        <v>2.46450131889764</v>
      </c>
      <c r="C320" s="1">
        <v>2.25932724770642</v>
      </c>
      <c r="D320" s="1">
        <v>223</v>
      </c>
      <c r="E320" s="1">
        <v>-20.5174071191216</v>
      </c>
      <c r="F320" s="36">
        <v>0.00145413286731527</v>
      </c>
      <c r="G320" s="1">
        <v>-0.0298350360440029</v>
      </c>
      <c r="H320" s="36">
        <v>-0.0122343406985976</v>
      </c>
    </row>
    <row r="321" ht="13" customHeight="1" spans="1:8">
      <c r="A321" s="1" t="s">
        <v>4727</v>
      </c>
      <c r="B321" s="1">
        <v>2.61498125842697</v>
      </c>
      <c r="C321" s="1">
        <v>2.31286352348993</v>
      </c>
      <c r="D321" s="1">
        <v>153</v>
      </c>
      <c r="E321" s="1">
        <v>-30.2117734937033</v>
      </c>
      <c r="F321" s="36">
        <v>0.000997678604032447</v>
      </c>
      <c r="G321" s="1">
        <v>-0.0301416400045424</v>
      </c>
      <c r="H321" s="36">
        <v>-0.0123600686282454</v>
      </c>
    </row>
    <row r="322" ht="13" customHeight="1" spans="1:8">
      <c r="A322" s="1" t="s">
        <v>4694</v>
      </c>
      <c r="B322" s="1">
        <v>2.07521367521368</v>
      </c>
      <c r="C322" s="1">
        <v>1.592361125</v>
      </c>
      <c r="D322" s="1">
        <v>96</v>
      </c>
      <c r="E322" s="1">
        <v>-48.2852550213675</v>
      </c>
      <c r="F322" s="36">
        <v>0.000625994418216438</v>
      </c>
      <c r="G322" s="1">
        <v>-0.0302263001255333</v>
      </c>
      <c r="H322" s="36">
        <v>-0.0123947848847386</v>
      </c>
    </row>
    <row r="323" ht="13" customHeight="1" spans="1:8">
      <c r="A323" s="1" t="s">
        <v>4937</v>
      </c>
      <c r="B323" s="1">
        <v>2.87915049029754</v>
      </c>
      <c r="C323" s="1">
        <v>2.82013629615861</v>
      </c>
      <c r="D323" s="1">
        <v>809</v>
      </c>
      <c r="E323" s="1">
        <v>-5.90141941389302</v>
      </c>
      <c r="F323" s="36">
        <v>0.00527530712851144</v>
      </c>
      <c r="G323" s="1">
        <v>-0.0311317999024456</v>
      </c>
      <c r="H323" s="36">
        <v>-0.0127660997628876</v>
      </c>
    </row>
    <row r="324" ht="13" customHeight="1" spans="1:8">
      <c r="A324" s="1" t="s">
        <v>4938</v>
      </c>
      <c r="B324" s="1">
        <v>3.89417251748252</v>
      </c>
      <c r="C324" s="1">
        <v>3.71499356756757</v>
      </c>
      <c r="D324" s="1">
        <v>277</v>
      </c>
      <c r="E324" s="1">
        <v>-17.9178949914951</v>
      </c>
      <c r="F324" s="36">
        <v>0.00180625472756201</v>
      </c>
      <c r="G324" s="1">
        <v>-0.0323642825363477</v>
      </c>
      <c r="H324" s="36">
        <v>-0.0132714992678865</v>
      </c>
    </row>
    <row r="325" ht="13" customHeight="1" spans="1:8">
      <c r="A325" s="1" t="s">
        <v>4576</v>
      </c>
      <c r="B325" s="1">
        <v>3.38414636585366</v>
      </c>
      <c r="C325" s="1">
        <v>2.37907804255319</v>
      </c>
      <c r="D325" s="1">
        <v>50</v>
      </c>
      <c r="E325" s="1">
        <v>-100.506832330047</v>
      </c>
      <c r="F325" s="36">
        <v>0.000326038759487728</v>
      </c>
      <c r="G325" s="1">
        <v>-0.0327691229329295</v>
      </c>
      <c r="H325" s="36">
        <v>-0.0134375106423333</v>
      </c>
    </row>
    <row r="326" ht="13" customHeight="1" spans="1:8">
      <c r="A326" s="1" t="s">
        <v>4939</v>
      </c>
      <c r="B326" s="1">
        <v>1.58534135542169</v>
      </c>
      <c r="C326" s="1">
        <v>1.19685037795276</v>
      </c>
      <c r="D326" s="1">
        <v>130</v>
      </c>
      <c r="E326" s="1">
        <v>-38.8490977468931</v>
      </c>
      <c r="F326" s="36">
        <v>0.000847700774668093</v>
      </c>
      <c r="G326" s="1">
        <v>-0.0329324102551977</v>
      </c>
      <c r="H326" s="36">
        <v>-0.0135044692586878</v>
      </c>
    </row>
    <row r="327" ht="13" customHeight="1" spans="1:8">
      <c r="A327" s="1" t="s">
        <v>4940</v>
      </c>
      <c r="B327" s="1">
        <v>1.57814345654008</v>
      </c>
      <c r="C327" s="1">
        <v>1.53674583374283</v>
      </c>
      <c r="D327" s="1">
        <v>1242</v>
      </c>
      <c r="E327" s="1">
        <v>-4.13976227972508</v>
      </c>
      <c r="F327" s="36">
        <v>0.00809880278567516</v>
      </c>
      <c r="G327" s="1">
        <v>-0.0335271182830704</v>
      </c>
      <c r="H327" s="36">
        <v>-0.0137483389365542</v>
      </c>
    </row>
    <row r="328" ht="13" customHeight="1" spans="1:8">
      <c r="A328" s="1" t="s">
        <v>4941</v>
      </c>
      <c r="B328" s="1">
        <v>1.22934029166667</v>
      </c>
      <c r="C328" s="1">
        <v>0.354597689655173</v>
      </c>
      <c r="D328" s="1">
        <v>59</v>
      </c>
      <c r="E328" s="1">
        <v>-87.4742602011494</v>
      </c>
      <c r="F328" s="36">
        <v>0.000384725736195519</v>
      </c>
      <c r="G328" s="1">
        <v>-0.0336535991540456</v>
      </c>
      <c r="H328" s="36">
        <v>-0.0138002044702537</v>
      </c>
    </row>
    <row r="329" ht="13" customHeight="1" spans="1:8">
      <c r="A329" s="1" t="s">
        <v>4616</v>
      </c>
      <c r="B329" s="1">
        <v>2.72313220258621</v>
      </c>
      <c r="C329" s="1">
        <v>2.46709184693877</v>
      </c>
      <c r="D329" s="1">
        <v>211</v>
      </c>
      <c r="E329" s="1">
        <v>-25.6040355647431</v>
      </c>
      <c r="F329" s="36">
        <v>0.00137588356503821</v>
      </c>
      <c r="G329" s="1">
        <v>-0.0352281717321839</v>
      </c>
      <c r="H329" s="36">
        <v>-0.0144458835083887</v>
      </c>
    </row>
    <row r="330" ht="13" customHeight="1" spans="1:8">
      <c r="A330" s="1" t="s">
        <v>4685</v>
      </c>
      <c r="B330" s="1">
        <v>1.86325000333333</v>
      </c>
      <c r="C330" s="1">
        <v>1.77204390540541</v>
      </c>
      <c r="D330" s="1">
        <v>599</v>
      </c>
      <c r="E330" s="1">
        <v>-9.12060979279281</v>
      </c>
      <c r="F330" s="36">
        <v>0.00390594433866298</v>
      </c>
      <c r="G330" s="1">
        <v>-0.0356245941853132</v>
      </c>
      <c r="H330" s="36">
        <v>-0.0146084429685148</v>
      </c>
    </row>
    <row r="331" ht="13" customHeight="1" spans="1:8">
      <c r="A331" s="1" t="s">
        <v>4617</v>
      </c>
      <c r="B331" s="1">
        <v>1.8298610625</v>
      </c>
      <c r="C331" s="1">
        <v>0.754761918367347</v>
      </c>
      <c r="D331" s="1">
        <v>51</v>
      </c>
      <c r="E331" s="1">
        <v>-107.509914413265</v>
      </c>
      <c r="F331" s="36">
        <v>0.000332559534677482</v>
      </c>
      <c r="G331" s="1">
        <v>-0.0357534471104915</v>
      </c>
      <c r="H331" s="36">
        <v>-0.0146612812015345</v>
      </c>
    </row>
    <row r="332" ht="13" customHeight="1" spans="1:8">
      <c r="A332" s="1" t="s">
        <v>4942</v>
      </c>
      <c r="B332" s="1">
        <v>3.51888893333333</v>
      </c>
      <c r="C332" s="1">
        <v>2.03423427027027</v>
      </c>
      <c r="D332" s="1">
        <v>37</v>
      </c>
      <c r="E332" s="1">
        <v>-148.465466306306</v>
      </c>
      <c r="F332" s="36">
        <v>0.000241268682020919</v>
      </c>
      <c r="G332" s="1">
        <v>-0.0358200673813436</v>
      </c>
      <c r="H332" s="36">
        <v>-0.0146885999247241</v>
      </c>
    </row>
    <row r="333" ht="13" customHeight="1" spans="1:8">
      <c r="A333" s="1" t="s">
        <v>4639</v>
      </c>
      <c r="B333" s="1">
        <v>2.58190476190476</v>
      </c>
      <c r="C333" s="1">
        <v>1.83333328767123</v>
      </c>
      <c r="D333" s="1">
        <v>75</v>
      </c>
      <c r="E333" s="1">
        <v>-74.8571474233529</v>
      </c>
      <c r="F333" s="36">
        <v>0.000489058139231592</v>
      </c>
      <c r="G333" s="1">
        <v>-0.0366094972270499</v>
      </c>
      <c r="H333" s="36">
        <v>-0.0150123184439766</v>
      </c>
    </row>
    <row r="334" ht="13" customHeight="1" spans="1:8">
      <c r="A334" s="1" t="s">
        <v>4943</v>
      </c>
      <c r="B334" s="1">
        <v>2.06410255769231</v>
      </c>
      <c r="C334" s="1">
        <v>1.10000001724138</v>
      </c>
      <c r="D334" s="1">
        <v>59</v>
      </c>
      <c r="E334" s="1">
        <v>-96.4102540450928</v>
      </c>
      <c r="F334" s="36">
        <v>0.000384725736195519</v>
      </c>
      <c r="G334" s="1">
        <v>-0.0370915059642953</v>
      </c>
      <c r="H334" s="36">
        <v>-0.0152099739488154</v>
      </c>
    </row>
    <row r="335" ht="13" customHeight="1" spans="1:8">
      <c r="A335" s="1" t="s">
        <v>4944</v>
      </c>
      <c r="B335" s="1">
        <v>1.75076105022831</v>
      </c>
      <c r="C335" s="1">
        <v>1.48195794174757</v>
      </c>
      <c r="D335" s="1">
        <v>214</v>
      </c>
      <c r="E335" s="1">
        <v>-26.8803108480738</v>
      </c>
      <c r="F335" s="36">
        <v>0.00139544589060748</v>
      </c>
      <c r="G335" s="1">
        <v>-0.0375100193111961</v>
      </c>
      <c r="H335" s="36">
        <v>-0.0153815921384279</v>
      </c>
    </row>
    <row r="336" ht="13" customHeight="1" spans="1:8">
      <c r="A336" s="1" t="s">
        <v>4945</v>
      </c>
      <c r="B336" s="1">
        <v>2.3583335</v>
      </c>
      <c r="C336" s="1"/>
      <c r="D336" s="1">
        <v>25</v>
      </c>
      <c r="E336" s="1">
        <v>-235.83335</v>
      </c>
      <c r="F336" s="36">
        <v>0.000163019379743864</v>
      </c>
      <c r="G336" s="1">
        <v>-0.0384454064399176</v>
      </c>
      <c r="H336" s="36">
        <v>-0.015765162810204</v>
      </c>
    </row>
    <row r="337" ht="13" customHeight="1" spans="1:8">
      <c r="A337" s="1" t="s">
        <v>4697</v>
      </c>
      <c r="B337" s="1">
        <v>1.27052846341463</v>
      </c>
      <c r="C337" s="1">
        <v>0.699528320754717</v>
      </c>
      <c r="D337" s="1">
        <v>108</v>
      </c>
      <c r="E337" s="1">
        <v>-57.1000142659917</v>
      </c>
      <c r="F337" s="36">
        <v>0.000704243720493492</v>
      </c>
      <c r="G337" s="1">
        <v>-0.0402123264869135</v>
      </c>
      <c r="H337" s="36">
        <v>-0.016489717049396</v>
      </c>
    </row>
    <row r="338" ht="13" customHeight="1" spans="1:8">
      <c r="A338" s="1" t="s">
        <v>4946</v>
      </c>
      <c r="B338" s="1">
        <v>2.03765427160494</v>
      </c>
      <c r="C338" s="1">
        <v>1.32635658139535</v>
      </c>
      <c r="D338" s="1">
        <v>87</v>
      </c>
      <c r="E338" s="1">
        <v>-71.1297690209589</v>
      </c>
      <c r="F338" s="36">
        <v>0.000567307441508647</v>
      </c>
      <c r="G338" s="1">
        <v>-0.0403524472783812</v>
      </c>
      <c r="H338" s="36">
        <v>-0.0165471758538448</v>
      </c>
    </row>
    <row r="339" ht="13" customHeight="1" spans="1:8">
      <c r="A339" s="1" t="s">
        <v>4947</v>
      </c>
      <c r="B339" s="1">
        <v>4.56123458518519</v>
      </c>
      <c r="C339" s="1">
        <v>3.87340828089888</v>
      </c>
      <c r="D339" s="1">
        <v>94</v>
      </c>
      <c r="E339" s="1">
        <v>-68.7826304286309</v>
      </c>
      <c r="F339" s="36">
        <v>0.000612952867836928</v>
      </c>
      <c r="G339" s="1">
        <v>-0.0421605105785969</v>
      </c>
      <c r="H339" s="36">
        <v>-0.0172886015517003</v>
      </c>
    </row>
    <row r="340" ht="13" customHeight="1" spans="1:8">
      <c r="A340" s="1" t="s">
        <v>4948</v>
      </c>
      <c r="B340" s="1">
        <v>1.25604027516779</v>
      </c>
      <c r="C340" s="1">
        <v>0.763151046875</v>
      </c>
      <c r="D340" s="1">
        <v>132</v>
      </c>
      <c r="E340" s="1">
        <v>-49.2889228292785</v>
      </c>
      <c r="F340" s="36">
        <v>0.000860742325047602</v>
      </c>
      <c r="G340" s="1">
        <v>-0.042425062035165</v>
      </c>
      <c r="H340" s="36">
        <v>-0.0173970851696584</v>
      </c>
    </row>
    <row r="341" ht="13" customHeight="1" spans="1:8">
      <c r="A341" s="1" t="s">
        <v>4670</v>
      </c>
      <c r="B341" s="1">
        <v>0.5009166725</v>
      </c>
      <c r="C341" s="1">
        <v>0.343159211442786</v>
      </c>
      <c r="D341" s="1">
        <v>414</v>
      </c>
      <c r="E341" s="1">
        <v>-15.7757461057214</v>
      </c>
      <c r="F341" s="36">
        <v>0.00269960092855839</v>
      </c>
      <c r="G341" s="1">
        <v>-0.0425882188357068</v>
      </c>
      <c r="H341" s="36">
        <v>-0.0174639902634608</v>
      </c>
    </row>
    <row r="342" ht="13" customHeight="1" spans="1:8">
      <c r="A342" s="1" t="s">
        <v>4949</v>
      </c>
      <c r="B342" s="1">
        <v>1.63260872670807</v>
      </c>
      <c r="C342" s="1">
        <v>1.2671374519774</v>
      </c>
      <c r="D342" s="1">
        <v>179</v>
      </c>
      <c r="E342" s="1">
        <v>-36.5471274730673</v>
      </c>
      <c r="F342" s="36">
        <v>0.00116721875896607</v>
      </c>
      <c r="G342" s="1">
        <v>-0.0426584927728883</v>
      </c>
      <c r="H342" s="36">
        <v>-0.0174928072318211</v>
      </c>
    </row>
    <row r="343" ht="13" customHeight="1" spans="1:8">
      <c r="A343" s="1" t="s">
        <v>4669</v>
      </c>
      <c r="B343" s="1">
        <v>1.92586914110429</v>
      </c>
      <c r="C343" s="1">
        <v>1.47743053472222</v>
      </c>
      <c r="D343" s="1">
        <v>148</v>
      </c>
      <c r="E343" s="1">
        <v>-44.8438606382072</v>
      </c>
      <c r="F343" s="36">
        <v>0.000965074728083675</v>
      </c>
      <c r="G343" s="1">
        <v>-0.04327767661164</v>
      </c>
      <c r="H343" s="36">
        <v>-0.0177467136131368</v>
      </c>
    </row>
    <row r="344" ht="13" customHeight="1" spans="1:8">
      <c r="A344" s="1" t="s">
        <v>4950</v>
      </c>
      <c r="B344" s="1">
        <v>2.19029981481482</v>
      </c>
      <c r="C344" s="1">
        <v>1.8068400982659</v>
      </c>
      <c r="D344" s="1">
        <v>175</v>
      </c>
      <c r="E344" s="1">
        <v>-38.3459716548919</v>
      </c>
      <c r="F344" s="36">
        <v>0.00114113565820705</v>
      </c>
      <c r="G344" s="1">
        <v>-0.0437579556039938</v>
      </c>
      <c r="H344" s="36">
        <v>-0.0179436598080121</v>
      </c>
    </row>
    <row r="345" ht="13" customHeight="1" spans="1:8">
      <c r="A345" s="1" t="s">
        <v>4951</v>
      </c>
      <c r="B345" s="1">
        <v>3.43635057758621</v>
      </c>
      <c r="C345" s="1">
        <v>3.13372828436019</v>
      </c>
      <c r="D345" s="1">
        <v>224</v>
      </c>
      <c r="E345" s="1">
        <v>-30.2622293226017</v>
      </c>
      <c r="F345" s="36">
        <v>0.00146065364250502</v>
      </c>
      <c r="G345" s="1">
        <v>-0.0442026354903805</v>
      </c>
      <c r="H345" s="36">
        <v>-0.0181260080117765</v>
      </c>
    </row>
    <row r="346" ht="13" customHeight="1" spans="1:8">
      <c r="A346" s="1" t="s">
        <v>4952</v>
      </c>
      <c r="B346" s="1">
        <v>4.40175438596491</v>
      </c>
      <c r="C346" s="1">
        <v>3.32102563076923</v>
      </c>
      <c r="D346" s="1">
        <v>65</v>
      </c>
      <c r="E346" s="1">
        <v>-108.072875519568</v>
      </c>
      <c r="F346" s="36">
        <v>0.000423850387334046</v>
      </c>
      <c r="G346" s="1">
        <v>-0.0458067301492732</v>
      </c>
      <c r="H346" s="36">
        <v>-0.0187837930582148</v>
      </c>
    </row>
    <row r="347" ht="13" customHeight="1" spans="1:8">
      <c r="A347" s="1" t="s">
        <v>4953</v>
      </c>
      <c r="B347" s="1">
        <v>1.5010145</v>
      </c>
      <c r="C347" s="1">
        <v>1.16439395454545</v>
      </c>
      <c r="D347" s="1">
        <v>210</v>
      </c>
      <c r="E347" s="1">
        <v>-33.6620545454546</v>
      </c>
      <c r="F347" s="36">
        <v>0.00136936278984846</v>
      </c>
      <c r="G347" s="1">
        <v>-0.0460955649243946</v>
      </c>
      <c r="H347" s="36">
        <v>-0.0189022344450201</v>
      </c>
    </row>
    <row r="348" ht="13" customHeight="1" spans="1:8">
      <c r="A348" s="1" t="s">
        <v>4954</v>
      </c>
      <c r="B348" s="1">
        <v>0.280942341772152</v>
      </c>
      <c r="C348" s="1">
        <v>0.0227598566308244</v>
      </c>
      <c r="D348" s="1">
        <v>288</v>
      </c>
      <c r="E348" s="1">
        <v>-25.8182485141328</v>
      </c>
      <c r="F348" s="36">
        <v>0.00187798325464931</v>
      </c>
      <c r="G348" s="1">
        <v>-0.0484862383739158</v>
      </c>
      <c r="H348" s="36">
        <v>-0.0198825688893089</v>
      </c>
    </row>
    <row r="349" ht="13" customHeight="1" spans="1:8">
      <c r="A349" s="1" t="s">
        <v>4955</v>
      </c>
      <c r="B349" s="1">
        <v>1.09606189029536</v>
      </c>
      <c r="C349" s="1">
        <v>0.820265151515152</v>
      </c>
      <c r="D349" s="1">
        <v>270</v>
      </c>
      <c r="E349" s="1">
        <v>-27.5796738780207</v>
      </c>
      <c r="F349" s="36">
        <v>0.00176060930123373</v>
      </c>
      <c r="G349" s="1">
        <v>-0.0485570303546362</v>
      </c>
      <c r="H349" s="36">
        <v>-0.0199115982898293</v>
      </c>
    </row>
    <row r="350" ht="13" customHeight="1" spans="1:8">
      <c r="A350" s="1" t="s">
        <v>4660</v>
      </c>
      <c r="B350" s="1">
        <v>1.48049283685361</v>
      </c>
      <c r="C350" s="1">
        <v>1.4300571682058</v>
      </c>
      <c r="D350" s="1">
        <v>1534</v>
      </c>
      <c r="E350" s="1">
        <v>-5.04356686478009</v>
      </c>
      <c r="F350" s="36">
        <v>0.0100028691410835</v>
      </c>
      <c r="G350" s="1">
        <v>-0.0504501393527</v>
      </c>
      <c r="H350" s="36">
        <v>-0.0206878983562256</v>
      </c>
    </row>
    <row r="351" ht="13" customHeight="1" spans="1:8">
      <c r="A351" s="1" t="s">
        <v>4653</v>
      </c>
      <c r="B351" s="1">
        <v>1.1741135106383</v>
      </c>
      <c r="C351" s="1">
        <v>0.67879746835443</v>
      </c>
      <c r="D351" s="1">
        <v>161</v>
      </c>
      <c r="E351" s="1">
        <v>-49.5316042283867</v>
      </c>
      <c r="F351" s="36">
        <v>0.00104984480555048</v>
      </c>
      <c r="G351" s="1">
        <v>-0.0520004974097542</v>
      </c>
      <c r="H351" s="36">
        <v>-0.021323647837032</v>
      </c>
    </row>
    <row r="352" ht="13" customHeight="1" spans="1:8">
      <c r="A352" s="1" t="s">
        <v>4691</v>
      </c>
      <c r="B352" s="1">
        <v>4.43656959708738</v>
      </c>
      <c r="C352" s="1">
        <v>4.08956456306306</v>
      </c>
      <c r="D352" s="1">
        <v>230</v>
      </c>
      <c r="E352" s="1">
        <v>-34.7005034024315</v>
      </c>
      <c r="F352" s="36">
        <v>0.00149977829364355</v>
      </c>
      <c r="G352" s="1">
        <v>-0.0520430617814709</v>
      </c>
      <c r="H352" s="36">
        <v>-0.0213411020483973</v>
      </c>
    </row>
    <row r="353" ht="13" customHeight="1" spans="1:8">
      <c r="A353" s="1" t="s">
        <v>4956</v>
      </c>
      <c r="B353" s="1">
        <v>1.26063492380952</v>
      </c>
      <c r="C353" s="1">
        <v>0.565384605769231</v>
      </c>
      <c r="D353" s="1">
        <v>117</v>
      </c>
      <c r="E353" s="1">
        <v>-69.5250318040293</v>
      </c>
      <c r="F353" s="36">
        <v>0.000762930697201283</v>
      </c>
      <c r="G353" s="1">
        <v>-0.0530427809871895</v>
      </c>
      <c r="H353" s="36">
        <v>-0.0217510531323395</v>
      </c>
    </row>
    <row r="354" ht="13" customHeight="1" spans="1:8">
      <c r="A354" s="1" t="s">
        <v>4734</v>
      </c>
      <c r="B354" s="1">
        <v>1.43450702816901</v>
      </c>
      <c r="C354" s="1">
        <v>1.24950193793103</v>
      </c>
      <c r="D354" s="1">
        <v>445</v>
      </c>
      <c r="E354" s="1">
        <v>-18.500509023798</v>
      </c>
      <c r="F354" s="36">
        <v>0.00290174495944078</v>
      </c>
      <c r="G354" s="1">
        <v>-0.0536837588068944</v>
      </c>
      <c r="H354" s="36">
        <v>-0.0220138964892219</v>
      </c>
    </row>
    <row r="355" ht="13" customHeight="1" spans="1:8">
      <c r="A355" s="1" t="s">
        <v>4957</v>
      </c>
      <c r="B355" s="1">
        <v>5.92740738888889</v>
      </c>
      <c r="C355" s="1">
        <v>5.53883573684211</v>
      </c>
      <c r="D355" s="1">
        <v>218</v>
      </c>
      <c r="E355" s="1">
        <v>-38.8571652046784</v>
      </c>
      <c r="F355" s="36">
        <v>0.00142152899136649</v>
      </c>
      <c r="G355" s="1">
        <v>-0.0552365868607678</v>
      </c>
      <c r="H355" s="36">
        <v>-0.0226506588323077</v>
      </c>
    </row>
    <row r="356" ht="13" customHeight="1" spans="1:8">
      <c r="A356" s="1" t="s">
        <v>4958</v>
      </c>
      <c r="B356" s="1">
        <v>3.94894177777778</v>
      </c>
      <c r="C356" s="1">
        <v>2.78333334782609</v>
      </c>
      <c r="D356" s="1">
        <v>73</v>
      </c>
      <c r="E356" s="1">
        <v>-116.560842995169</v>
      </c>
      <c r="F356" s="36">
        <v>0.000476016588852083</v>
      </c>
      <c r="G356" s="1">
        <v>-0.0554848948762836</v>
      </c>
      <c r="H356" s="36">
        <v>-0.0227524815636606</v>
      </c>
    </row>
    <row r="357" ht="13" customHeight="1" spans="1:8">
      <c r="A357" s="1" t="s">
        <v>4687</v>
      </c>
      <c r="B357" s="1">
        <v>1.70560949838188</v>
      </c>
      <c r="C357" s="1">
        <v>1.40183981493506</v>
      </c>
      <c r="D357" s="1">
        <v>311</v>
      </c>
      <c r="E357" s="1">
        <v>-30.3769683446812</v>
      </c>
      <c r="F357" s="36">
        <v>0.00202796108401367</v>
      </c>
      <c r="G357" s="1">
        <v>-0.0616033096533286</v>
      </c>
      <c r="H357" s="36">
        <v>-0.0252614368338102</v>
      </c>
    </row>
    <row r="358" ht="13" customHeight="1" spans="1:8">
      <c r="A358" s="1" t="s">
        <v>4959</v>
      </c>
      <c r="B358" s="1">
        <v>3.43870970967742</v>
      </c>
      <c r="C358" s="1">
        <v>1.87959768965517</v>
      </c>
      <c r="D358" s="1">
        <v>61</v>
      </c>
      <c r="E358" s="1">
        <v>-155.911202002225</v>
      </c>
      <c r="F358" s="36">
        <v>0.000397767286575028</v>
      </c>
      <c r="G358" s="1">
        <v>-0.062016375767076</v>
      </c>
      <c r="H358" s="36">
        <v>-0.0254308212970693</v>
      </c>
    </row>
    <row r="359" ht="13" customHeight="1" spans="1:8">
      <c r="A359" s="1" t="s">
        <v>4597</v>
      </c>
      <c r="B359" s="1">
        <v>2.05419845038168</v>
      </c>
      <c r="C359" s="1">
        <v>1.34541984732824</v>
      </c>
      <c r="D359" s="1">
        <v>135</v>
      </c>
      <c r="E359" s="1">
        <v>-70.8778603053435</v>
      </c>
      <c r="F359" s="36">
        <v>0.000880304650616865</v>
      </c>
      <c r="G359" s="1">
        <v>-0.0623941100525664</v>
      </c>
      <c r="H359" s="36">
        <v>-0.0255857173707799</v>
      </c>
    </row>
    <row r="360" ht="13" customHeight="1" spans="1:8">
      <c r="A360" s="1" t="s">
        <v>4960</v>
      </c>
      <c r="B360" s="1">
        <v>2.878416645</v>
      </c>
      <c r="C360" s="1">
        <v>2.23700002</v>
      </c>
      <c r="D360" s="1">
        <v>153</v>
      </c>
      <c r="E360" s="1">
        <v>-64.1416625</v>
      </c>
      <c r="F360" s="36">
        <v>0.000997678604032447</v>
      </c>
      <c r="G360" s="1">
        <v>-0.0639927643033203</v>
      </c>
      <c r="H360" s="36">
        <v>-0.026241271489573</v>
      </c>
    </row>
    <row r="361" ht="13" customHeight="1" spans="1:8">
      <c r="A361" s="1" t="s">
        <v>4961</v>
      </c>
      <c r="B361" s="1">
        <v>3.09233628571429</v>
      </c>
      <c r="C361" s="1">
        <v>2.61233659313725</v>
      </c>
      <c r="D361" s="1">
        <v>216</v>
      </c>
      <c r="E361" s="1">
        <v>-47.9999692577031</v>
      </c>
      <c r="F361" s="36">
        <v>0.00140848744098698</v>
      </c>
      <c r="G361" s="1">
        <v>-0.0676073538672361</v>
      </c>
      <c r="H361" s="36">
        <v>-0.0277234925985175</v>
      </c>
    </row>
    <row r="362" ht="13" customHeight="1" spans="1:8">
      <c r="A362" s="1" t="s">
        <v>4962</v>
      </c>
      <c r="B362" s="1">
        <v>2.11009731386861</v>
      </c>
      <c r="C362" s="1">
        <v>1.39326484246575</v>
      </c>
      <c r="D362" s="1">
        <v>148</v>
      </c>
      <c r="E362" s="1">
        <v>-71.683247140286</v>
      </c>
      <c r="F362" s="36">
        <v>0.000965074728083675</v>
      </c>
      <c r="G362" s="1">
        <v>-0.0691796902420664</v>
      </c>
      <c r="H362" s="36">
        <v>-0.0283682546451964</v>
      </c>
    </row>
    <row r="363" ht="13" customHeight="1" spans="1:8">
      <c r="A363" s="1" t="s">
        <v>4640</v>
      </c>
      <c r="B363" s="1">
        <v>1.41949273695652</v>
      </c>
      <c r="C363" s="1">
        <v>1.11198829824561</v>
      </c>
      <c r="D363" s="1">
        <v>351</v>
      </c>
      <c r="E363" s="1">
        <v>-30.7504438710907</v>
      </c>
      <c r="F363" s="36">
        <v>0.00228879209160385</v>
      </c>
      <c r="G363" s="1">
        <v>-0.0703813727454606</v>
      </c>
      <c r="H363" s="36">
        <v>-0.02886102405685</v>
      </c>
    </row>
    <row r="364" ht="13" customHeight="1" spans="1:8">
      <c r="A364" s="1" t="s">
        <v>4632</v>
      </c>
      <c r="B364" s="1">
        <v>2.20786519101124</v>
      </c>
      <c r="C364" s="1">
        <v>1.28115943478261</v>
      </c>
      <c r="D364" s="1">
        <v>117</v>
      </c>
      <c r="E364" s="1">
        <v>-92.6705756228627</v>
      </c>
      <c r="F364" s="36">
        <v>0.000762930697201283</v>
      </c>
      <c r="G364" s="1">
        <v>-0.0707012268699949</v>
      </c>
      <c r="H364" s="36">
        <v>-0.0289921854312701</v>
      </c>
    </row>
    <row r="365" ht="13" customHeight="1" spans="1:8">
      <c r="A365" s="1" t="s">
        <v>4963</v>
      </c>
      <c r="B365" s="1">
        <v>2.18459336082474</v>
      </c>
      <c r="C365" s="1">
        <v>1.98390804174229</v>
      </c>
      <c r="D365" s="1">
        <v>570</v>
      </c>
      <c r="E365" s="1">
        <v>-20.0685319082456</v>
      </c>
      <c r="F365" s="36">
        <v>0.0037168418581601</v>
      </c>
      <c r="G365" s="1">
        <v>-0.0745915594283887</v>
      </c>
      <c r="H365" s="36">
        <v>-0.0305874794299112</v>
      </c>
    </row>
    <row r="366" ht="13" customHeight="1" spans="1:8">
      <c r="A366" s="1" t="s">
        <v>4964</v>
      </c>
      <c r="B366" s="1">
        <v>3.57400285470085</v>
      </c>
      <c r="C366" s="1">
        <v>3.12385622745098</v>
      </c>
      <c r="D366" s="1">
        <v>264</v>
      </c>
      <c r="E366" s="1">
        <v>-45.0146627249874</v>
      </c>
      <c r="F366" s="36">
        <v>0.0017214846500952</v>
      </c>
      <c r="G366" s="1">
        <v>-0.0774920509102786</v>
      </c>
      <c r="H366" s="36">
        <v>-0.0317768730317987</v>
      </c>
    </row>
    <row r="367" ht="13" customHeight="1" spans="1:8">
      <c r="A367" s="1" t="s">
        <v>4702</v>
      </c>
      <c r="B367" s="1">
        <v>3.71952381904762</v>
      </c>
      <c r="C367" s="1">
        <v>2.39513110112359</v>
      </c>
      <c r="D367" s="1">
        <v>91</v>
      </c>
      <c r="E367" s="1">
        <v>-132.439271792402</v>
      </c>
      <c r="F367" s="36">
        <v>0.000593390542267665</v>
      </c>
      <c r="G367" s="1">
        <v>-0.0785882113064283</v>
      </c>
      <c r="H367" s="36">
        <v>-0.0322263713909435</v>
      </c>
    </row>
    <row r="368" ht="13" customHeight="1" spans="1:8">
      <c r="A368" s="1" t="s">
        <v>4965</v>
      </c>
      <c r="B368" s="1">
        <v>3.01069652736318</v>
      </c>
      <c r="C368" s="1">
        <v>2.19589555223881</v>
      </c>
      <c r="D368" s="1">
        <v>151</v>
      </c>
      <c r="E368" s="1">
        <v>-81.4800975124378</v>
      </c>
      <c r="F368" s="36">
        <v>0.000984637053652938</v>
      </c>
      <c r="G368" s="1">
        <v>-0.0802283231460009</v>
      </c>
      <c r="H368" s="36">
        <v>-0.0328989258668134</v>
      </c>
    </row>
    <row r="369" ht="13" customHeight="1" spans="1:8">
      <c r="A369" s="1" t="s">
        <v>4966</v>
      </c>
      <c r="B369" s="1">
        <v>2.46119224087591</v>
      </c>
      <c r="C369" s="1">
        <v>1.34449150847458</v>
      </c>
      <c r="D369" s="1">
        <v>119</v>
      </c>
      <c r="E369" s="1">
        <v>-111.670073240134</v>
      </c>
      <c r="F369" s="36">
        <v>0.000775972247580792</v>
      </c>
      <c r="G369" s="1">
        <v>-0.0866528777196582</v>
      </c>
      <c r="H369" s="36">
        <v>-0.0355334187286599</v>
      </c>
    </row>
    <row r="370" ht="13" customHeight="1" spans="1:8">
      <c r="A370" s="1" t="s">
        <v>4967</v>
      </c>
      <c r="B370" s="1">
        <v>1.8669191969697</v>
      </c>
      <c r="C370" s="1">
        <v>1.0657790887574</v>
      </c>
      <c r="D370" s="1">
        <v>169</v>
      </c>
      <c r="E370" s="1">
        <v>-80.1140108212301</v>
      </c>
      <c r="F370" s="36">
        <v>0.00110201100706852</v>
      </c>
      <c r="G370" s="1">
        <v>-0.0882865217454021</v>
      </c>
      <c r="H370" s="36">
        <v>-0.0362033209725084</v>
      </c>
    </row>
    <row r="371" ht="13" customHeight="1" spans="1:8">
      <c r="A371" s="1" t="s">
        <v>4736</v>
      </c>
      <c r="B371" s="1">
        <v>1.16221344664032</v>
      </c>
      <c r="C371" s="1">
        <v>1.02867473158426</v>
      </c>
      <c r="D371" s="1">
        <v>1018</v>
      </c>
      <c r="E371" s="1">
        <v>-13.3538715056058</v>
      </c>
      <c r="F371" s="36">
        <v>0.00663814914317014</v>
      </c>
      <c r="G371" s="1">
        <v>-0.088644990692941</v>
      </c>
      <c r="H371" s="36">
        <v>-0.0363503169817504</v>
      </c>
    </row>
    <row r="372" ht="13" customHeight="1" spans="1:8">
      <c r="A372" s="1" t="s">
        <v>4968</v>
      </c>
      <c r="B372" s="1">
        <v>1.64532161403509</v>
      </c>
      <c r="C372" s="1">
        <v>0.696402884892086</v>
      </c>
      <c r="D372" s="1">
        <v>144</v>
      </c>
      <c r="E372" s="1">
        <v>-94.8918729143001</v>
      </c>
      <c r="F372" s="36">
        <v>0.000938991627324656</v>
      </c>
      <c r="G372" s="1">
        <v>-0.0891026741676832</v>
      </c>
      <c r="H372" s="36">
        <v>-0.0365379975179446</v>
      </c>
    </row>
    <row r="373" ht="13" customHeight="1" spans="1:8">
      <c r="A373" s="1" t="s">
        <v>4599</v>
      </c>
      <c r="B373" s="1">
        <v>6.84038231182796</v>
      </c>
      <c r="C373" s="1">
        <v>6.28570486561265</v>
      </c>
      <c r="D373" s="1">
        <v>257</v>
      </c>
      <c r="E373" s="1">
        <v>-55.467744621531</v>
      </c>
      <c r="F373" s="36">
        <v>0.00167583922376692</v>
      </c>
      <c r="G373" s="1">
        <v>-0.0929550220906483</v>
      </c>
      <c r="H373" s="36">
        <v>-0.0381177153004061</v>
      </c>
    </row>
    <row r="374" ht="13" customHeight="1" spans="1:8">
      <c r="A374" s="1" t="s">
        <v>4711</v>
      </c>
      <c r="B374" s="1">
        <v>0.790098253968254</v>
      </c>
      <c r="C374" s="1">
        <v>0.344479485804416</v>
      </c>
      <c r="D374" s="1">
        <v>327</v>
      </c>
      <c r="E374" s="1">
        <v>-44.5618768163838</v>
      </c>
      <c r="F374" s="36">
        <v>0.00213229348704974</v>
      </c>
      <c r="G374" s="1">
        <v>-0.0950189997062879</v>
      </c>
      <c r="H374" s="36">
        <v>-0.0389640828163284</v>
      </c>
    </row>
    <row r="375" ht="13" customHeight="1" spans="1:8">
      <c r="A375" s="1" t="s">
        <v>4585</v>
      </c>
      <c r="B375" s="1">
        <v>2.98492066666667</v>
      </c>
      <c r="C375" s="1">
        <v>0.695767158730159</v>
      </c>
      <c r="D375" s="1">
        <v>64</v>
      </c>
      <c r="E375" s="1">
        <v>-228.915350793651</v>
      </c>
      <c r="F375" s="36">
        <v>0.000417329612144292</v>
      </c>
      <c r="G375" s="1">
        <v>-0.0955331545605888</v>
      </c>
      <c r="H375" s="36">
        <v>-0.0391749203581392</v>
      </c>
    </row>
    <row r="376" ht="13" customHeight="1" spans="1:8">
      <c r="A376" s="1" t="s">
        <v>4666</v>
      </c>
      <c r="B376" s="1">
        <v>3.83884294214876</v>
      </c>
      <c r="C376" s="1">
        <v>2.71303255639098</v>
      </c>
      <c r="D376" s="1">
        <v>133</v>
      </c>
      <c r="E376" s="1">
        <v>-112.581038575778</v>
      </c>
      <c r="F376" s="36">
        <v>0.000867263100237356</v>
      </c>
      <c r="G376" s="1">
        <v>-0.0976373805431708</v>
      </c>
      <c r="H376" s="36">
        <v>-0.0400377923700845</v>
      </c>
    </row>
    <row r="377" ht="13" customHeight="1" spans="1:8">
      <c r="A377" s="1" t="s">
        <v>4969</v>
      </c>
      <c r="B377" s="1">
        <v>2.96104035031847</v>
      </c>
      <c r="C377" s="1">
        <v>1.439583375</v>
      </c>
      <c r="D377" s="1">
        <v>99</v>
      </c>
      <c r="E377" s="1">
        <v>-152.145697531847</v>
      </c>
      <c r="F377" s="36">
        <v>0.000645556743785701</v>
      </c>
      <c r="G377" s="1">
        <v>-0.0982186810796634</v>
      </c>
      <c r="H377" s="36">
        <v>-0.0402761640885312</v>
      </c>
    </row>
    <row r="378" ht="13" customHeight="1" spans="1:8">
      <c r="A378" s="1" t="s">
        <v>4621</v>
      </c>
      <c r="B378" s="1">
        <v>2.55997941975309</v>
      </c>
      <c r="C378" s="1">
        <v>1.31881722580645</v>
      </c>
      <c r="D378" s="1">
        <v>125</v>
      </c>
      <c r="E378" s="1">
        <v>-124.116219394664</v>
      </c>
      <c r="F378" s="36">
        <v>0.00081509689871932</v>
      </c>
      <c r="G378" s="1">
        <v>-0.101166745509357</v>
      </c>
      <c r="H378" s="36">
        <v>-0.0414850657496887</v>
      </c>
    </row>
    <row r="379" ht="13" customHeight="1" spans="1:8">
      <c r="A379" s="1" t="s">
        <v>4737</v>
      </c>
      <c r="B379" s="1">
        <v>3.15514464951768</v>
      </c>
      <c r="C379" s="1">
        <v>2.65123655806452</v>
      </c>
      <c r="D379" s="1">
        <v>312</v>
      </c>
      <c r="E379" s="1">
        <v>-50.3908091453168</v>
      </c>
      <c r="F379" s="36">
        <v>0.00203448185920342</v>
      </c>
      <c r="G379" s="1">
        <v>-0.102519187076729</v>
      </c>
      <c r="H379" s="36">
        <v>-0.0420396563620737</v>
      </c>
    </row>
    <row r="380" ht="13" customHeight="1" spans="1:8">
      <c r="A380" s="1" t="s">
        <v>4970</v>
      </c>
      <c r="B380" s="1">
        <v>5.17585034693878</v>
      </c>
      <c r="C380" s="1">
        <v>2.70740741269841</v>
      </c>
      <c r="D380" s="1">
        <v>64</v>
      </c>
      <c r="E380" s="1">
        <v>-246.844293424036</v>
      </c>
      <c r="F380" s="36">
        <v>0.000417329612144292</v>
      </c>
      <c r="G380" s="1">
        <v>-0.103015433234685</v>
      </c>
      <c r="H380" s="36">
        <v>-0.0422431501523225</v>
      </c>
    </row>
    <row r="381" ht="13" customHeight="1" spans="1:8">
      <c r="A381" s="1" t="s">
        <v>4971</v>
      </c>
      <c r="B381" s="1">
        <v>1.82025912720848</v>
      </c>
      <c r="C381" s="1">
        <v>1.31534391746032</v>
      </c>
      <c r="D381" s="1">
        <v>321</v>
      </c>
      <c r="E381" s="1">
        <v>-50.4915209748163</v>
      </c>
      <c r="F381" s="36">
        <v>0.00209316883591121</v>
      </c>
      <c r="G381" s="1">
        <v>-0.105687278182243</v>
      </c>
      <c r="H381" s="36">
        <v>-0.0433387835322869</v>
      </c>
    </row>
    <row r="382" ht="13" customHeight="1" spans="1:8">
      <c r="A382" s="1" t="s">
        <v>4972</v>
      </c>
      <c r="B382" s="1">
        <v>2.00769230769231</v>
      </c>
      <c r="C382" s="1">
        <v>0.756015030075188</v>
      </c>
      <c r="D382" s="1">
        <v>137</v>
      </c>
      <c r="E382" s="1">
        <v>-125.167727761712</v>
      </c>
      <c r="F382" s="36">
        <v>0.000893346200996374</v>
      </c>
      <c r="G382" s="1">
        <v>-0.111818114083274</v>
      </c>
      <c r="H382" s="36">
        <v>-0.0458528322858993</v>
      </c>
    </row>
    <row r="383" ht="13" customHeight="1" spans="1:8">
      <c r="A383" s="1" t="s">
        <v>4973</v>
      </c>
      <c r="B383" s="1">
        <v>8.97170546511628</v>
      </c>
      <c r="C383" s="1">
        <v>5.98641975925926</v>
      </c>
      <c r="D383" s="1">
        <v>58</v>
      </c>
      <c r="E383" s="1">
        <v>-298.528570585702</v>
      </c>
      <c r="F383" s="36">
        <v>0.000378204961005764</v>
      </c>
      <c r="G383" s="1">
        <v>-0.112904986397472</v>
      </c>
      <c r="H383" s="36">
        <v>-0.0462985219163111</v>
      </c>
    </row>
    <row r="384" ht="13" customHeight="1" spans="1:8">
      <c r="A384" s="1" t="s">
        <v>4974</v>
      </c>
      <c r="B384" s="1">
        <v>2.22931149354518</v>
      </c>
      <c r="C384" s="1">
        <v>2.04837442765273</v>
      </c>
      <c r="D384" s="1">
        <v>965</v>
      </c>
      <c r="E384" s="1">
        <v>-18.0937065892451</v>
      </c>
      <c r="F384" s="36">
        <v>0.00629254805811315</v>
      </c>
      <c r="G384" s="1">
        <v>-0.113855518262223</v>
      </c>
      <c r="H384" s="36">
        <v>-0.046688302932868</v>
      </c>
    </row>
    <row r="385" ht="13" customHeight="1" spans="1:8">
      <c r="A385" s="1" t="s">
        <v>4636</v>
      </c>
      <c r="B385" s="1">
        <v>3.30886525531915</v>
      </c>
      <c r="C385" s="1">
        <v>1.8288011754386</v>
      </c>
      <c r="D385" s="1">
        <v>120</v>
      </c>
      <c r="E385" s="1">
        <v>-148.006407988055</v>
      </c>
      <c r="F385" s="36">
        <v>0.000782493022770547</v>
      </c>
      <c r="G385" s="1">
        <v>-0.115813981575984</v>
      </c>
      <c r="H385" s="36">
        <v>-0.0474914025969983</v>
      </c>
    </row>
    <row r="386" ht="13" customHeight="1" spans="1:8">
      <c r="A386" s="1" t="s">
        <v>4975</v>
      </c>
      <c r="B386" s="1">
        <v>0.561117534104046</v>
      </c>
      <c r="C386" s="1">
        <v>0.356551724137931</v>
      </c>
      <c r="D386" s="1">
        <v>885</v>
      </c>
      <c r="E386" s="1">
        <v>-20.4565809966115</v>
      </c>
      <c r="F386" s="36">
        <v>0.00577088604293278</v>
      </c>
      <c r="G386" s="1">
        <v>-0.118052597759469</v>
      </c>
      <c r="H386" s="36">
        <v>-0.0484093834917342</v>
      </c>
    </row>
    <row r="387" ht="13" customHeight="1" spans="1:8">
      <c r="A387" s="1" t="s">
        <v>4976</v>
      </c>
      <c r="B387" s="1">
        <v>2.43133583146067</v>
      </c>
      <c r="C387" s="1">
        <v>1.72968748828125</v>
      </c>
      <c r="D387" s="1">
        <v>259</v>
      </c>
      <c r="E387" s="1">
        <v>-70.1648343179424</v>
      </c>
      <c r="F387" s="36">
        <v>0.00168888077414643</v>
      </c>
      <c r="G387" s="1">
        <v>-0.118500039700743</v>
      </c>
      <c r="H387" s="36">
        <v>-0.0485928643209279</v>
      </c>
    </row>
    <row r="388" ht="13" customHeight="1" spans="1:8">
      <c r="A388" s="1" t="s">
        <v>4977</v>
      </c>
      <c r="B388" s="1">
        <v>2.27337276923077</v>
      </c>
      <c r="C388" s="1">
        <v>0.9270238</v>
      </c>
      <c r="D388" s="1">
        <v>142</v>
      </c>
      <c r="E388" s="1">
        <v>-134.634896923077</v>
      </c>
      <c r="F388" s="36">
        <v>0.000925950076945147</v>
      </c>
      <c r="G388" s="1">
        <v>-0.124665193165425</v>
      </c>
      <c r="H388" s="36">
        <v>-0.0511209855484277</v>
      </c>
    </row>
    <row r="389" ht="13" customHeight="1" spans="1:8">
      <c r="A389" s="1" t="s">
        <v>4978</v>
      </c>
      <c r="B389" s="1">
        <v>2.09727367746914</v>
      </c>
      <c r="C389" s="1">
        <v>1.812012</v>
      </c>
      <c r="D389" s="1">
        <v>674</v>
      </c>
      <c r="E389" s="1">
        <v>-28.5261677469135</v>
      </c>
      <c r="F389" s="36">
        <v>0.00439500247789457</v>
      </c>
      <c r="G389" s="1">
        <v>-0.125372577932521</v>
      </c>
      <c r="H389" s="36">
        <v>-0.0514110601517527</v>
      </c>
    </row>
    <row r="390" ht="13" customHeight="1" spans="1:8">
      <c r="A390" s="1" t="s">
        <v>4668</v>
      </c>
      <c r="B390" s="1">
        <v>2.1595628442623</v>
      </c>
      <c r="C390" s="1">
        <v>1.41770428404669</v>
      </c>
      <c r="D390" s="1">
        <v>262</v>
      </c>
      <c r="E390" s="1">
        <v>-74.1858560215603</v>
      </c>
      <c r="F390" s="36">
        <v>0.00170844309971569</v>
      </c>
      <c r="G390" s="1">
        <v>-0.126742313816537</v>
      </c>
      <c r="H390" s="36">
        <v>-0.051972742579333</v>
      </c>
    </row>
    <row r="391" ht="13" customHeight="1" spans="1:8">
      <c r="A391" s="1" t="s">
        <v>4979</v>
      </c>
      <c r="B391" s="1">
        <v>2.26575092857143</v>
      </c>
      <c r="C391" s="1">
        <v>1.95355591205212</v>
      </c>
      <c r="D391" s="1">
        <v>628</v>
      </c>
      <c r="E391" s="1">
        <v>-31.2195016519311</v>
      </c>
      <c r="F391" s="36">
        <v>0.00409504681916586</v>
      </c>
      <c r="G391" s="1">
        <v>-0.127845320935684</v>
      </c>
      <c r="H391" s="36">
        <v>-0.0524250485483529</v>
      </c>
    </row>
    <row r="392" ht="13" customHeight="1" spans="1:8">
      <c r="A392" s="1" t="s">
        <v>4745</v>
      </c>
      <c r="B392" s="1">
        <v>2.9879845</v>
      </c>
      <c r="C392" s="1">
        <v>1.12834892523364</v>
      </c>
      <c r="D392" s="1">
        <v>107</v>
      </c>
      <c r="E392" s="1">
        <v>-185.963557476635</v>
      </c>
      <c r="F392" s="36">
        <v>0.000697722945303738</v>
      </c>
      <c r="G392" s="1">
        <v>-0.129751041041759</v>
      </c>
      <c r="H392" s="36">
        <v>-0.0532065200042446</v>
      </c>
    </row>
    <row r="393" ht="13" customHeight="1" spans="1:8">
      <c r="A393" s="1" t="s">
        <v>4661</v>
      </c>
      <c r="B393" s="1">
        <v>3.94213830188679</v>
      </c>
      <c r="C393" s="1">
        <v>0.655932254237288</v>
      </c>
      <c r="D393" s="1">
        <v>61</v>
      </c>
      <c r="E393" s="1">
        <v>-328.62060476495</v>
      </c>
      <c r="F393" s="36">
        <v>0.000397767286575028</v>
      </c>
      <c r="G393" s="1">
        <v>-0.130714526269999</v>
      </c>
      <c r="H393" s="36">
        <v>-0.0536016127577097</v>
      </c>
    </row>
    <row r="394" ht="13" customHeight="1" spans="1:8">
      <c r="A394" s="1" t="s">
        <v>4980</v>
      </c>
      <c r="B394" s="1">
        <v>1.47162418413598</v>
      </c>
      <c r="C394" s="1">
        <v>0.892105269005848</v>
      </c>
      <c r="D394" s="1">
        <v>349</v>
      </c>
      <c r="E394" s="1">
        <v>-57.9518915130129</v>
      </c>
      <c r="F394" s="36">
        <v>0.00227575054122434</v>
      </c>
      <c r="G394" s="1">
        <v>-0.131884048475714</v>
      </c>
      <c r="H394" s="36">
        <v>-0.0540811943173962</v>
      </c>
    </row>
    <row r="395" ht="13" customHeight="1" spans="1:8">
      <c r="A395" s="1" t="s">
        <v>4650</v>
      </c>
      <c r="B395" s="1">
        <v>2.13117770977918</v>
      </c>
      <c r="C395" s="1">
        <v>1.45698050974026</v>
      </c>
      <c r="D395" s="1">
        <v>311</v>
      </c>
      <c r="E395" s="1">
        <v>-67.4197200038921</v>
      </c>
      <c r="F395" s="36">
        <v>0.00202796108401367</v>
      </c>
      <c r="G395" s="1">
        <v>-0.136724568462991</v>
      </c>
      <c r="H395" s="36">
        <v>-0.0560661280910769</v>
      </c>
    </row>
    <row r="396" ht="13" customHeight="1" spans="1:8">
      <c r="A396" s="1" t="s">
        <v>4732</v>
      </c>
      <c r="B396" s="1">
        <v>3.42392244396552</v>
      </c>
      <c r="C396" s="1">
        <v>2.60500661264822</v>
      </c>
      <c r="D396" s="1">
        <v>258</v>
      </c>
      <c r="E396" s="1">
        <v>-81.8915831317296</v>
      </c>
      <c r="F396" s="36">
        <v>0.00168235999895668</v>
      </c>
      <c r="G396" s="1">
        <v>-0.137771123712057</v>
      </c>
      <c r="H396" s="36">
        <v>-0.0564952850546582</v>
      </c>
    </row>
    <row r="397" ht="13" customHeight="1" spans="1:8">
      <c r="A397" s="1" t="s">
        <v>4981</v>
      </c>
      <c r="B397" s="1">
        <v>2.65298784593838</v>
      </c>
      <c r="C397" s="1">
        <v>2.08524804177546</v>
      </c>
      <c r="D397" s="1">
        <v>386</v>
      </c>
      <c r="E397" s="1">
        <v>-56.7739804162918</v>
      </c>
      <c r="F397" s="36">
        <v>0.00251701922324526</v>
      </c>
      <c r="G397" s="1">
        <v>-0.142901200087956</v>
      </c>
      <c r="H397" s="36">
        <v>-0.0585989561244706</v>
      </c>
    </row>
    <row r="398" ht="13" customHeight="1" spans="1:8">
      <c r="A398" s="1" t="s">
        <v>4630</v>
      </c>
      <c r="B398" s="1">
        <v>5.35216349038462</v>
      </c>
      <c r="C398" s="1">
        <v>4.82037037439614</v>
      </c>
      <c r="D398" s="1">
        <v>424</v>
      </c>
      <c r="E398" s="1">
        <v>-53.1793115988481</v>
      </c>
      <c r="F398" s="36">
        <v>0.00276480868045593</v>
      </c>
      <c r="G398" s="1">
        <v>-0.147030622329166</v>
      </c>
      <c r="H398" s="36">
        <v>-0.060292292727544</v>
      </c>
    </row>
    <row r="399" ht="13" customHeight="1" spans="1:8">
      <c r="A399" s="1" t="s">
        <v>4982</v>
      </c>
      <c r="B399" s="1">
        <v>3.01338796721311</v>
      </c>
      <c r="C399" s="1">
        <v>1.35271602222222</v>
      </c>
      <c r="D399" s="1">
        <v>136</v>
      </c>
      <c r="E399" s="1">
        <v>-166.067194499089</v>
      </c>
      <c r="F399" s="36">
        <v>0.00088682542580662</v>
      </c>
      <c r="G399" s="1">
        <v>-0.147272610474166</v>
      </c>
      <c r="H399" s="36">
        <v>-0.0603915238934316</v>
      </c>
    </row>
    <row r="400" ht="13" customHeight="1" spans="1:8">
      <c r="A400" s="1" t="s">
        <v>4693</v>
      </c>
      <c r="B400" s="1">
        <v>1.45986943087558</v>
      </c>
      <c r="C400" s="1">
        <v>0.959347080412371</v>
      </c>
      <c r="D400" s="1">
        <v>492</v>
      </c>
      <c r="E400" s="1">
        <v>-50.0522350463205</v>
      </c>
      <c r="F400" s="36">
        <v>0.00320822139335924</v>
      </c>
      <c r="G400" s="1">
        <v>-0.160578651261051</v>
      </c>
      <c r="H400" s="36">
        <v>-0.0658478818511057</v>
      </c>
    </row>
    <row r="401" ht="13" customHeight="1" spans="1:8">
      <c r="A401" s="1" t="s">
        <v>4983</v>
      </c>
      <c r="B401" s="1">
        <v>2.95402683221476</v>
      </c>
      <c r="C401" s="1">
        <v>1.4768244556213</v>
      </c>
      <c r="D401" s="1">
        <v>172</v>
      </c>
      <c r="E401" s="1">
        <v>-147.720237659346</v>
      </c>
      <c r="F401" s="36">
        <v>0.00112157333263778</v>
      </c>
      <c r="G401" s="1">
        <v>-0.165679079249639</v>
      </c>
      <c r="H401" s="36">
        <v>-0.0679393951185612</v>
      </c>
    </row>
    <row r="402" ht="13" customHeight="1" spans="1:8">
      <c r="A402" s="1" t="s">
        <v>4984</v>
      </c>
      <c r="B402" s="1">
        <v>1.2934706453958</v>
      </c>
      <c r="C402" s="1">
        <v>1.11036526632801</v>
      </c>
      <c r="D402" s="1">
        <v>1414</v>
      </c>
      <c r="E402" s="1">
        <v>-18.3105379067788</v>
      </c>
      <c r="F402" s="36">
        <v>0.00922037611831295</v>
      </c>
      <c r="G402" s="1">
        <v>-0.168830046429127</v>
      </c>
      <c r="H402" s="36">
        <v>-0.0692315003450174</v>
      </c>
    </row>
    <row r="403" ht="13" customHeight="1" spans="1:8">
      <c r="A403" s="1" t="s">
        <v>4985</v>
      </c>
      <c r="B403" s="1">
        <v>5.23825760606061</v>
      </c>
      <c r="C403" s="1">
        <v>2.80015573831776</v>
      </c>
      <c r="D403" s="1">
        <v>109</v>
      </c>
      <c r="E403" s="1">
        <v>-243.810186774285</v>
      </c>
      <c r="F403" s="36">
        <v>0.000710764495683247</v>
      </c>
      <c r="G403" s="1">
        <v>-0.173291624445063</v>
      </c>
      <c r="H403" s="36">
        <v>-0.0710610428138055</v>
      </c>
    </row>
    <row r="404" ht="13" customHeight="1" spans="1:8">
      <c r="A404" s="1" t="s">
        <v>4627</v>
      </c>
      <c r="B404" s="1">
        <v>3.59777777777778</v>
      </c>
      <c r="C404" s="1">
        <v>1.63876259848485</v>
      </c>
      <c r="D404" s="1">
        <v>137</v>
      </c>
      <c r="E404" s="1">
        <v>-195.901517929293</v>
      </c>
      <c r="F404" s="36">
        <v>0.000893346200996374</v>
      </c>
      <c r="G404" s="1">
        <v>-0.175007876811557</v>
      </c>
      <c r="H404" s="36">
        <v>-0.0717648199483629</v>
      </c>
    </row>
    <row r="405" ht="13" customHeight="1" spans="1:8">
      <c r="A405" s="1" t="s">
        <v>4602</v>
      </c>
      <c r="B405" s="1">
        <v>7.49518513333333</v>
      </c>
      <c r="C405" s="1">
        <v>2.86092903278689</v>
      </c>
      <c r="D405" s="1">
        <v>63</v>
      </c>
      <c r="E405" s="1">
        <v>-463.425610054645</v>
      </c>
      <c r="F405" s="36">
        <v>0.000410808836954537</v>
      </c>
      <c r="G405" s="1">
        <v>-0.190379335881495</v>
      </c>
      <c r="H405" s="36">
        <v>-0.0780681361910117</v>
      </c>
    </row>
    <row r="406" ht="13" customHeight="1" spans="1:8">
      <c r="A406" s="1" t="s">
        <v>4986</v>
      </c>
      <c r="B406" s="1">
        <v>1.90391775844156</v>
      </c>
      <c r="C406" s="1">
        <v>1.55642596695226</v>
      </c>
      <c r="D406" s="1">
        <v>841</v>
      </c>
      <c r="E406" s="1">
        <v>-34.7491791489294</v>
      </c>
      <c r="F406" s="36">
        <v>0.00548397193458358</v>
      </c>
      <c r="G406" s="1">
        <v>-0.190563523202546</v>
      </c>
      <c r="H406" s="36">
        <v>-0.0781436651910361</v>
      </c>
    </row>
    <row r="407" ht="13" customHeight="1" spans="1:8">
      <c r="A407" s="1" t="s">
        <v>4987</v>
      </c>
      <c r="B407" s="1">
        <v>5.22486187845304</v>
      </c>
      <c r="C407" s="1">
        <v>3.80795259898477</v>
      </c>
      <c r="D407" s="1">
        <v>207</v>
      </c>
      <c r="E407" s="1">
        <v>-141.690927946827</v>
      </c>
      <c r="F407" s="36">
        <v>0.00134980046427919</v>
      </c>
      <c r="G407" s="1">
        <v>-0.191254480326776</v>
      </c>
      <c r="H407" s="36">
        <v>-0.078427003372813</v>
      </c>
    </row>
    <row r="408" ht="13" customHeight="1" spans="1:8">
      <c r="A408" s="1" t="s">
        <v>4633</v>
      </c>
      <c r="B408" s="1">
        <v>5.72384615384615</v>
      </c>
      <c r="C408" s="1">
        <v>3.52064679850746</v>
      </c>
      <c r="D408" s="1">
        <v>135</v>
      </c>
      <c r="E408" s="1">
        <v>-220.319935533869</v>
      </c>
      <c r="F408" s="36">
        <v>0.000880304650616865</v>
      </c>
      <c r="G408" s="1">
        <v>-0.193948663874073</v>
      </c>
      <c r="H408" s="36">
        <v>-0.0795317970581153</v>
      </c>
    </row>
    <row r="409" ht="13" customHeight="1" spans="1:8">
      <c r="A409" s="1" t="s">
        <v>4682</v>
      </c>
      <c r="B409" s="1">
        <v>2.34555554782609</v>
      </c>
      <c r="C409" s="1">
        <v>1.50632502216066</v>
      </c>
      <c r="D409" s="1">
        <v>371</v>
      </c>
      <c r="E409" s="1">
        <v>-83.9230525665422</v>
      </c>
      <c r="F409" s="36">
        <v>0.00241920759539894</v>
      </c>
      <c r="G409" s="1">
        <v>-0.203027286198044</v>
      </c>
      <c r="H409" s="36">
        <v>-0.0832546334717043</v>
      </c>
    </row>
    <row r="410" ht="13" customHeight="1" spans="1:8">
      <c r="A410" s="1" t="s">
        <v>4649</v>
      </c>
      <c r="B410" s="1">
        <v>2.26120481686747</v>
      </c>
      <c r="C410" s="1">
        <v>1.38034546778711</v>
      </c>
      <c r="D410" s="1">
        <v>361</v>
      </c>
      <c r="E410" s="1">
        <v>-88.0859349080355</v>
      </c>
      <c r="F410" s="36">
        <v>0.0023539998435014</v>
      </c>
      <c r="G410" s="1">
        <v>-0.20735427698819</v>
      </c>
      <c r="H410" s="36">
        <v>-0.0850289862644498</v>
      </c>
    </row>
    <row r="411" ht="13" customHeight="1" spans="1:8">
      <c r="A411" s="1" t="s">
        <v>4988</v>
      </c>
      <c r="B411" s="1">
        <v>2.58284434229829</v>
      </c>
      <c r="C411" s="1">
        <v>1.52011297627119</v>
      </c>
      <c r="D411" s="1">
        <v>301</v>
      </c>
      <c r="E411" s="1">
        <v>-106.27313660271</v>
      </c>
      <c r="F411" s="36">
        <v>0.00196275333211612</v>
      </c>
      <c r="G411" s="1">
        <v>-0.208587952981401</v>
      </c>
      <c r="H411" s="36">
        <v>-0.0855348751257997</v>
      </c>
    </row>
    <row r="412" ht="13" customHeight="1" spans="1:8">
      <c r="A412" s="1" t="s">
        <v>4989</v>
      </c>
      <c r="B412" s="1">
        <v>4.26785714285714</v>
      </c>
      <c r="C412" s="1">
        <v>1.25952380952381</v>
      </c>
      <c r="D412" s="1">
        <v>109</v>
      </c>
      <c r="E412" s="1">
        <v>-300.833333333333</v>
      </c>
      <c r="F412" s="36">
        <v>0.000710764495683247</v>
      </c>
      <c r="G412" s="1">
        <v>-0.213821652451377</v>
      </c>
      <c r="H412" s="36">
        <v>-0.0876810385269537</v>
      </c>
    </row>
    <row r="413" ht="13" customHeight="1" spans="1:8">
      <c r="A413" s="1" t="s">
        <v>4990</v>
      </c>
      <c r="B413" s="1">
        <v>4.42971751525424</v>
      </c>
      <c r="C413" s="1">
        <v>2.69774999</v>
      </c>
      <c r="D413" s="1">
        <v>210</v>
      </c>
      <c r="E413" s="1">
        <v>-173.196752525424</v>
      </c>
      <c r="F413" s="36">
        <v>0.00136936278984846</v>
      </c>
      <c r="G413" s="1">
        <v>-0.237169188230907</v>
      </c>
      <c r="H413" s="36">
        <v>-0.0972550744616911</v>
      </c>
    </row>
    <row r="414" ht="13" customHeight="1" spans="1:8">
      <c r="A414" s="1" t="s">
        <v>4991</v>
      </c>
      <c r="B414" s="1">
        <v>3.28722223333333</v>
      </c>
      <c r="C414" s="1">
        <v>1.43489324630542</v>
      </c>
      <c r="D414" s="1">
        <v>208</v>
      </c>
      <c r="E414" s="1">
        <v>-185.232898702791</v>
      </c>
      <c r="F414" s="36">
        <v>0.00135632123946895</v>
      </c>
      <c r="G414" s="1">
        <v>-0.251235314758996</v>
      </c>
      <c r="H414" s="36">
        <v>-0.103023117912365</v>
      </c>
    </row>
    <row r="415" ht="13" customHeight="1" spans="1:8">
      <c r="A415" s="1" t="s">
        <v>4657</v>
      </c>
      <c r="B415" s="1">
        <v>5.52705629220779</v>
      </c>
      <c r="C415" s="1">
        <v>4.02771317829457</v>
      </c>
      <c r="D415" s="1">
        <v>260</v>
      </c>
      <c r="E415" s="1">
        <v>-149.934311391322</v>
      </c>
      <c r="F415" s="36">
        <v>0.00169540154933619</v>
      </c>
      <c r="G415" s="1">
        <v>-0.254198863831501</v>
      </c>
      <c r="H415" s="36">
        <v>-0.104238369302595</v>
      </c>
    </row>
    <row r="416" ht="13" customHeight="1" spans="1:8">
      <c r="A416" s="1" t="s">
        <v>4992</v>
      </c>
      <c r="B416" s="1">
        <v>4.92829453488372</v>
      </c>
      <c r="C416" s="1">
        <v>1.26875001923077</v>
      </c>
      <c r="D416" s="1">
        <v>107</v>
      </c>
      <c r="E416" s="1">
        <v>-365.954451565295</v>
      </c>
      <c r="F416" s="36">
        <v>0.000697722945303738</v>
      </c>
      <c r="G416" s="1">
        <v>-0.255334817793152</v>
      </c>
      <c r="H416" s="36">
        <v>-0.104704185659051</v>
      </c>
    </row>
    <row r="417" ht="13" customHeight="1" spans="1:8">
      <c r="A417" s="1" t="s">
        <v>4993</v>
      </c>
      <c r="B417" s="1">
        <v>1.53494253017241</v>
      </c>
      <c r="C417" s="1">
        <v>1.17917808219178</v>
      </c>
      <c r="D417" s="1">
        <v>1119</v>
      </c>
      <c r="E417" s="1">
        <v>-35.5764447980633</v>
      </c>
      <c r="F417" s="36">
        <v>0.00729674743733535</v>
      </c>
      <c r="G417" s="1">
        <v>-0.259592332409771</v>
      </c>
      <c r="H417" s="36">
        <v>-0.106450048619369</v>
      </c>
    </row>
    <row r="418" ht="13" customHeight="1" spans="1:8">
      <c r="A418" s="1" t="s">
        <v>4579</v>
      </c>
      <c r="B418" s="1">
        <v>5.0799479375</v>
      </c>
      <c r="C418" s="1">
        <v>2.469531265625</v>
      </c>
      <c r="D418" s="1">
        <v>194</v>
      </c>
      <c r="E418" s="1">
        <v>-261.0416671875</v>
      </c>
      <c r="F418" s="36">
        <v>0.00126503038681238</v>
      </c>
      <c r="G418" s="1">
        <v>-0.330225641216353</v>
      </c>
      <c r="H418" s="36">
        <v>-0.135414383146549</v>
      </c>
    </row>
    <row r="419" ht="13" customHeight="1" spans="1:8">
      <c r="A419" s="1" t="s">
        <v>4994</v>
      </c>
      <c r="B419" s="1">
        <v>9.8549808045977</v>
      </c>
      <c r="C419" s="1">
        <v>2.70433784931507</v>
      </c>
      <c r="D419" s="1">
        <v>74</v>
      </c>
      <c r="E419" s="1">
        <v>-715.064295528263</v>
      </c>
      <c r="F419" s="36">
        <v>0.000482537364041837</v>
      </c>
      <c r="G419" s="1">
        <v>-0.345045240284642</v>
      </c>
      <c r="H419" s="36">
        <v>-0.14149140023983</v>
      </c>
    </row>
    <row r="420" ht="13" customHeight="1" spans="1:8">
      <c r="A420" s="1" t="s">
        <v>4995</v>
      </c>
      <c r="B420" s="1">
        <v>2.35559037774295</v>
      </c>
      <c r="C420" s="1">
        <v>1.68607113309353</v>
      </c>
      <c r="D420" s="1">
        <v>854</v>
      </c>
      <c r="E420" s="1">
        <v>-66.9519244649421</v>
      </c>
      <c r="F420" s="36">
        <v>0.00556874201205039</v>
      </c>
      <c r="G420" s="1">
        <v>-0.372837994555548</v>
      </c>
      <c r="H420" s="36">
        <v>-0.152888270154825</v>
      </c>
    </row>
    <row r="421" ht="13" customHeight="1" spans="1:8">
      <c r="A421" s="1" t="s">
        <v>4721</v>
      </c>
      <c r="B421" s="1">
        <v>7.07785948039216</v>
      </c>
      <c r="C421" s="1">
        <v>4.50270653846154</v>
      </c>
      <c r="D421" s="1">
        <v>241</v>
      </c>
      <c r="E421" s="1">
        <v>-257.515294193062</v>
      </c>
      <c r="F421" s="36">
        <v>0.00157150682073085</v>
      </c>
      <c r="G421" s="1">
        <v>-0.404687041266908</v>
      </c>
      <c r="H421" s="36">
        <v>-0.165948488611328</v>
      </c>
    </row>
    <row r="422" ht="13" customHeight="1" spans="1:8">
      <c r="A422" s="1" t="s">
        <v>4996</v>
      </c>
      <c r="B422" s="1">
        <v>5.75774136065574</v>
      </c>
      <c r="C422" s="1">
        <v>2.57021451980198</v>
      </c>
      <c r="D422" s="1">
        <v>207</v>
      </c>
      <c r="E422" s="1">
        <v>-318.752684085376</v>
      </c>
      <c r="F422" s="36">
        <v>0.00134980046427919</v>
      </c>
      <c r="G422" s="1">
        <v>-0.430252520968679</v>
      </c>
      <c r="H422" s="36">
        <v>-0.176432028444605</v>
      </c>
    </row>
    <row r="423" ht="13" customHeight="1" spans="1:8">
      <c r="A423" s="1" t="s">
        <v>4695</v>
      </c>
      <c r="B423" s="1">
        <v>3.54895104020979</v>
      </c>
      <c r="C423" s="1">
        <v>2.17799883564014</v>
      </c>
      <c r="D423" s="1">
        <v>586</v>
      </c>
      <c r="E423" s="1">
        <v>-137.095220456965</v>
      </c>
      <c r="F423" s="36">
        <v>0.00382117426119617</v>
      </c>
      <c r="G423" s="1">
        <v>-0.52386472774317</v>
      </c>
      <c r="H423" s="36">
        <v>-0.214819232989541</v>
      </c>
    </row>
    <row r="424" ht="13" customHeight="1" spans="1:8">
      <c r="A424" s="1" t="s">
        <v>4997</v>
      </c>
      <c r="B424" s="1">
        <v>8.24324561052632</v>
      </c>
      <c r="C424" s="1">
        <v>3.25049311242604</v>
      </c>
      <c r="D424" s="1">
        <v>174</v>
      </c>
      <c r="E424" s="1">
        <v>-499.275249810028</v>
      </c>
      <c r="F424" s="36">
        <v>0.00113461488301729</v>
      </c>
      <c r="G424" s="1">
        <v>-0.566485129156635</v>
      </c>
      <c r="H424" s="36">
        <v>-0.232296420241277</v>
      </c>
    </row>
    <row r="425" ht="13" customHeight="1" spans="1:8">
      <c r="A425" s="1" t="s">
        <v>4998</v>
      </c>
      <c r="B425" s="1">
        <v>3.26996812057416</v>
      </c>
      <c r="C425" s="1">
        <v>1.60184775055432</v>
      </c>
      <c r="D425" s="1">
        <v>918</v>
      </c>
      <c r="E425" s="1">
        <v>-166.812037001984</v>
      </c>
      <c r="F425" s="36">
        <v>0.00598607162419468</v>
      </c>
      <c r="G425" s="1">
        <v>-0.998548801271689</v>
      </c>
      <c r="H425" s="36">
        <v>-0.409471140605165</v>
      </c>
    </row>
    <row r="426" ht="13" customHeight="1" spans="1:8">
      <c r="A426" s="1" t="s">
        <v>4999</v>
      </c>
      <c r="B426" s="1">
        <v>4.72553049867374</v>
      </c>
      <c r="C426" s="1">
        <v>2.24269213861386</v>
      </c>
      <c r="D426" s="1">
        <v>735</v>
      </c>
      <c r="E426" s="1">
        <v>-248.283836005988</v>
      </c>
      <c r="F426" s="36">
        <v>0.0047927697644696</v>
      </c>
      <c r="G426" s="1">
        <v>-1.18996726221603</v>
      </c>
      <c r="H426" s="36">
        <v>-0.487965386891318</v>
      </c>
    </row>
    <row r="427" ht="13" customHeight="1" spans="1:8">
      <c r="A427" s="1" t="s">
        <v>4698</v>
      </c>
      <c r="B427" s="1">
        <v>2.72375077234637</v>
      </c>
      <c r="C427" s="1">
        <v>1.33216433416834</v>
      </c>
      <c r="D427" s="1">
        <v>2023</v>
      </c>
      <c r="E427" s="1">
        <v>-139.158643817803</v>
      </c>
      <c r="F427" s="36">
        <v>0.0131915282088735</v>
      </c>
      <c r="G427" s="1">
        <v>-1.83571517543113</v>
      </c>
      <c r="H427" s="36">
        <v>-0.752764798027609</v>
      </c>
    </row>
    <row r="428" ht="13" customHeight="1" spans="1:8">
      <c r="A428" s="22"/>
      <c r="B428" s="22">
        <v>1.39668051202563</v>
      </c>
      <c r="C428" s="22">
        <v>1.42106681675509</v>
      </c>
      <c r="D428" s="22">
        <v>153356</v>
      </c>
      <c r="E428" s="22">
        <v>2.43863047294595</v>
      </c>
      <c r="F428" s="41">
        <v>1</v>
      </c>
      <c r="G428" s="22">
        <v>2.43863047294595</v>
      </c>
      <c r="H428" s="41">
        <v>1</v>
      </c>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28"/>
  <sheetViews>
    <sheetView workbookViewId="0">
      <selection activeCell="A1" sqref="A1:H428"/>
    </sheetView>
  </sheetViews>
  <sheetFormatPr defaultColWidth="8.72727272727273" defaultRowHeight="12.5" outlineLevelCol="7"/>
  <sheetData>
    <row r="1" ht="13" customHeight="1" spans="1:8">
      <c r="A1" s="2" t="s">
        <v>1388</v>
      </c>
      <c r="B1" s="2" t="s">
        <v>5000</v>
      </c>
      <c r="C1" s="2" t="s">
        <v>5001</v>
      </c>
      <c r="D1" s="2" t="s">
        <v>4750</v>
      </c>
      <c r="E1" s="2" t="s">
        <v>4751</v>
      </c>
      <c r="F1" s="2" t="s">
        <v>4752</v>
      </c>
      <c r="G1" s="2" t="s">
        <v>4753</v>
      </c>
      <c r="H1" s="2" t="s">
        <v>4754</v>
      </c>
    </row>
    <row r="2" ht="13" customHeight="1" spans="1:8">
      <c r="A2" s="1" t="s">
        <v>4756</v>
      </c>
      <c r="B2" s="36">
        <v>0.000823384108686702</v>
      </c>
      <c r="C2" s="36">
        <v>0.00686868686868687</v>
      </c>
      <c r="D2" s="1">
        <v>2475</v>
      </c>
      <c r="E2" s="1">
        <v>60.4530276000017</v>
      </c>
      <c r="F2" s="36">
        <v>0.0161389185946425</v>
      </c>
      <c r="G2" s="1">
        <v>0.975646491236105</v>
      </c>
      <c r="H2" s="36">
        <v>-1.25915210105415</v>
      </c>
    </row>
    <row r="3" ht="13" customHeight="1" spans="1:8">
      <c r="A3" s="1" t="s">
        <v>4844</v>
      </c>
      <c r="B3" s="36">
        <v>0.00742115027829314</v>
      </c>
      <c r="C3" s="36">
        <v>0.0348837209302326</v>
      </c>
      <c r="D3" s="1">
        <v>430</v>
      </c>
      <c r="E3" s="1">
        <v>274.625706519394</v>
      </c>
      <c r="F3" s="36">
        <v>0.00280393333159446</v>
      </c>
      <c r="G3" s="1">
        <v>0.770032172222407</v>
      </c>
      <c r="H3" s="36">
        <v>-0.99378989853662</v>
      </c>
    </row>
    <row r="4" ht="13" customHeight="1" spans="1:8">
      <c r="A4" s="1" t="s">
        <v>4987</v>
      </c>
      <c r="B4" s="36">
        <v>0</v>
      </c>
      <c r="C4" s="36">
        <v>0.0241545893719807</v>
      </c>
      <c r="D4" s="1">
        <v>207</v>
      </c>
      <c r="E4" s="1">
        <v>241.545893719807</v>
      </c>
      <c r="F4" s="36">
        <v>0.00134980046427919</v>
      </c>
      <c r="G4" s="1">
        <v>0.326038759487728</v>
      </c>
      <c r="H4" s="36">
        <v>-0.420779854918491</v>
      </c>
    </row>
    <row r="5" ht="13" customHeight="1" spans="1:8">
      <c r="A5" s="1" t="s">
        <v>4594</v>
      </c>
      <c r="B5" s="36">
        <v>0</v>
      </c>
      <c r="C5" s="36">
        <v>0.00807754442649435</v>
      </c>
      <c r="D5" s="1">
        <v>619</v>
      </c>
      <c r="E5" s="1">
        <v>80.7754442649435</v>
      </c>
      <c r="F5" s="36">
        <v>0.00403635984245807</v>
      </c>
      <c r="G5" s="1">
        <v>0.326038759487728</v>
      </c>
      <c r="H5" s="36">
        <v>-0.420779854918491</v>
      </c>
    </row>
    <row r="6" ht="13" customHeight="1" spans="1:8">
      <c r="A6" s="1" t="s">
        <v>4825</v>
      </c>
      <c r="B6" s="36">
        <v>0</v>
      </c>
      <c r="C6" s="36">
        <v>0.0132013201320132</v>
      </c>
      <c r="D6" s="1">
        <v>303</v>
      </c>
      <c r="E6" s="1">
        <v>132.013201320132</v>
      </c>
      <c r="F6" s="36">
        <v>0.00197579488249563</v>
      </c>
      <c r="G6" s="1">
        <v>0.260831007590182</v>
      </c>
      <c r="H6" s="36">
        <v>-0.336623883934792</v>
      </c>
    </row>
    <row r="7" ht="13" customHeight="1" spans="1:8">
      <c r="A7" s="1" t="s">
        <v>4671</v>
      </c>
      <c r="B7" s="36">
        <v>0.00125</v>
      </c>
      <c r="C7" s="36">
        <v>0.00611995104039168</v>
      </c>
      <c r="D7" s="1">
        <v>817</v>
      </c>
      <c r="E7" s="1">
        <v>48.6995104039168</v>
      </c>
      <c r="F7" s="36">
        <v>0.00532747333002947</v>
      </c>
      <c r="G7" s="1">
        <v>0.259445342862359</v>
      </c>
      <c r="H7" s="36">
        <v>-0.334835569551389</v>
      </c>
    </row>
    <row r="8" ht="13" customHeight="1" spans="1:8">
      <c r="A8" s="1" t="s">
        <v>4945</v>
      </c>
      <c r="B8" s="36">
        <v>0.433333333333333</v>
      </c>
      <c r="C8" s="36">
        <v>0.56</v>
      </c>
      <c r="D8" s="1">
        <v>25</v>
      </c>
      <c r="E8" s="1">
        <v>1266.66666666667</v>
      </c>
      <c r="F8" s="36">
        <v>0.000163019379743864</v>
      </c>
      <c r="G8" s="1">
        <v>0.206491214342228</v>
      </c>
      <c r="H8" s="36">
        <v>-0.266493908115044</v>
      </c>
    </row>
    <row r="9" ht="13" customHeight="1" spans="1:8">
      <c r="A9" s="1" t="s">
        <v>4951</v>
      </c>
      <c r="B9" s="36">
        <v>0.00847457627118644</v>
      </c>
      <c r="C9" s="36">
        <v>0.0223214285714286</v>
      </c>
      <c r="D9" s="1">
        <v>224</v>
      </c>
      <c r="E9" s="1">
        <v>138.468523002421</v>
      </c>
      <c r="F9" s="36">
        <v>0.00146065364250502</v>
      </c>
      <c r="G9" s="1">
        <v>0.202254552495777</v>
      </c>
      <c r="H9" s="36">
        <v>-0.26102614728842</v>
      </c>
    </row>
    <row r="10" ht="13" customHeight="1" spans="1:8">
      <c r="A10" s="1" t="s">
        <v>4763</v>
      </c>
      <c r="B10" s="36">
        <v>0</v>
      </c>
      <c r="C10" s="36">
        <v>0.00862068965517241</v>
      </c>
      <c r="D10" s="1">
        <v>348</v>
      </c>
      <c r="E10" s="1">
        <v>86.2068965517241</v>
      </c>
      <c r="F10" s="36">
        <v>0.00226922976603459</v>
      </c>
      <c r="G10" s="1">
        <v>0.195623255692637</v>
      </c>
      <c r="H10" s="36">
        <v>-0.252467912951094</v>
      </c>
    </row>
    <row r="11" ht="13" customHeight="1" spans="1:8">
      <c r="A11" s="1" t="s">
        <v>4584</v>
      </c>
      <c r="B11" s="36">
        <v>0</v>
      </c>
      <c r="C11" s="36">
        <v>0.00590551181102362</v>
      </c>
      <c r="D11" s="1">
        <v>508</v>
      </c>
      <c r="E11" s="1">
        <v>59.0551181102362</v>
      </c>
      <c r="F11" s="36">
        <v>0.00331255379639532</v>
      </c>
      <c r="G11" s="1">
        <v>0.195623255692637</v>
      </c>
      <c r="H11" s="36">
        <v>-0.252467912951094</v>
      </c>
    </row>
    <row r="12" ht="13" customHeight="1" spans="1:8">
      <c r="A12" s="1" t="s">
        <v>4675</v>
      </c>
      <c r="B12" s="36">
        <v>0</v>
      </c>
      <c r="C12" s="36">
        <v>0.00949367088607595</v>
      </c>
      <c r="D12" s="1">
        <v>316</v>
      </c>
      <c r="E12" s="1">
        <v>94.9367088607595</v>
      </c>
      <c r="F12" s="36">
        <v>0.00206056495996244</v>
      </c>
      <c r="G12" s="1">
        <v>0.195623255692637</v>
      </c>
      <c r="H12" s="36">
        <v>-0.252467912951094</v>
      </c>
    </row>
    <row r="13" ht="13" customHeight="1" spans="1:8">
      <c r="A13" s="1" t="s">
        <v>4678</v>
      </c>
      <c r="B13" s="36">
        <v>0</v>
      </c>
      <c r="C13" s="36">
        <v>0.0258620689655172</v>
      </c>
      <c r="D13" s="1">
        <v>116</v>
      </c>
      <c r="E13" s="1">
        <v>258.620689655172</v>
      </c>
      <c r="F13" s="36">
        <v>0.000756409922011529</v>
      </c>
      <c r="G13" s="1">
        <v>0.195623255692637</v>
      </c>
      <c r="H13" s="36">
        <v>-0.252467912951094</v>
      </c>
    </row>
    <row r="14" ht="13" customHeight="1" spans="1:8">
      <c r="A14" s="1" t="s">
        <v>4820</v>
      </c>
      <c r="B14" s="36">
        <v>0.000781860828772478</v>
      </c>
      <c r="C14" s="36">
        <v>0.00287631831255992</v>
      </c>
      <c r="D14" s="1">
        <v>1043</v>
      </c>
      <c r="E14" s="1">
        <v>20.9445748378745</v>
      </c>
      <c r="F14" s="36">
        <v>0.006801168522914</v>
      </c>
      <c r="G14" s="1">
        <v>0.142447583113168</v>
      </c>
      <c r="H14" s="36">
        <v>-0.18384033067119</v>
      </c>
    </row>
    <row r="15" ht="13" customHeight="1" spans="1:8">
      <c r="A15" s="1" t="s">
        <v>4587</v>
      </c>
      <c r="B15" s="36">
        <v>0.00719424460431655</v>
      </c>
      <c r="C15" s="36">
        <v>0.0126903553299492</v>
      </c>
      <c r="D15" s="1">
        <v>394</v>
      </c>
      <c r="E15" s="1">
        <v>54.9611072563269</v>
      </c>
      <c r="F15" s="36">
        <v>0.0025691854247633</v>
      </c>
      <c r="G15" s="1">
        <v>0.141205275691807</v>
      </c>
      <c r="H15" s="36">
        <v>-0.182237030691317</v>
      </c>
    </row>
    <row r="16" ht="13" customHeight="1" spans="1:8">
      <c r="A16" s="1" t="s">
        <v>4759</v>
      </c>
      <c r="B16" s="36">
        <v>0.00971983990851915</v>
      </c>
      <c r="C16" s="36">
        <v>0.0108247422680412</v>
      </c>
      <c r="D16" s="1">
        <v>1940</v>
      </c>
      <c r="E16" s="1">
        <v>11.0490235952208</v>
      </c>
      <c r="F16" s="36">
        <v>0.0126503038681238</v>
      </c>
      <c r="G16" s="1">
        <v>0.139773505925614</v>
      </c>
      <c r="H16" s="36">
        <v>-0.180389213961054</v>
      </c>
    </row>
    <row r="17" ht="13" customHeight="1" spans="1:8">
      <c r="A17" s="1" t="s">
        <v>4795</v>
      </c>
      <c r="B17" s="36">
        <v>0.00273972602739726</v>
      </c>
      <c r="C17" s="36">
        <v>0.00331400165700083</v>
      </c>
      <c r="D17" s="1">
        <v>3621</v>
      </c>
      <c r="E17" s="1">
        <v>5.74275629603568</v>
      </c>
      <c r="F17" s="36">
        <v>0.0236117269621013</v>
      </c>
      <c r="G17" s="1">
        <v>0.135596393671882</v>
      </c>
      <c r="H17" s="36">
        <v>-0.174998306785279</v>
      </c>
    </row>
    <row r="18" ht="13" customHeight="1" spans="1:8">
      <c r="A18" s="1" t="s">
        <v>4778</v>
      </c>
      <c r="B18" s="36">
        <v>0.000580046403712297</v>
      </c>
      <c r="C18" s="36">
        <v>0.0018796992481203</v>
      </c>
      <c r="D18" s="1">
        <v>1596</v>
      </c>
      <c r="E18" s="1">
        <v>12.99652844408</v>
      </c>
      <c r="F18" s="36">
        <v>0.0104071572028483</v>
      </c>
      <c r="G18" s="1">
        <v>0.13525691460883</v>
      </c>
      <c r="H18" s="36">
        <v>-0.174560181112358</v>
      </c>
    </row>
    <row r="19" ht="13" customHeight="1" spans="1:8">
      <c r="A19" s="1" t="s">
        <v>4786</v>
      </c>
      <c r="B19" s="36">
        <v>0.00317460317460317</v>
      </c>
      <c r="C19" s="36">
        <v>0.00961538461538462</v>
      </c>
      <c r="D19" s="1">
        <v>312</v>
      </c>
      <c r="E19" s="1">
        <v>64.4078144078144</v>
      </c>
      <c r="F19" s="36">
        <v>0.00203448185920342</v>
      </c>
      <c r="G19" s="1">
        <v>0.131036530003639</v>
      </c>
      <c r="H19" s="36">
        <v>-0.169113427405336</v>
      </c>
    </row>
    <row r="20" ht="13" customHeight="1" spans="1:8">
      <c r="A20" s="1" t="s">
        <v>4859</v>
      </c>
      <c r="B20" s="36">
        <v>0</v>
      </c>
      <c r="C20" s="36">
        <v>0.032258064516129</v>
      </c>
      <c r="D20" s="1">
        <v>62</v>
      </c>
      <c r="E20" s="1">
        <v>322.58064516129</v>
      </c>
      <c r="F20" s="36">
        <v>0.000404288061764783</v>
      </c>
      <c r="G20" s="1">
        <v>0.130415503795091</v>
      </c>
      <c r="H20" s="36">
        <v>-0.168311941967396</v>
      </c>
    </row>
    <row r="21" ht="13" customHeight="1" spans="1:8">
      <c r="A21" s="1" t="s">
        <v>4973</v>
      </c>
      <c r="B21" s="36">
        <v>0</v>
      </c>
      <c r="C21" s="36">
        <v>0.0344827586206897</v>
      </c>
      <c r="D21" s="1">
        <v>58</v>
      </c>
      <c r="E21" s="1">
        <v>344.827586206897</v>
      </c>
      <c r="F21" s="36">
        <v>0.000378204961005764</v>
      </c>
      <c r="G21" s="1">
        <v>0.130415503795091</v>
      </c>
      <c r="H21" s="36">
        <v>-0.168311941967396</v>
      </c>
    </row>
    <row r="22" ht="13" customHeight="1" spans="1:8">
      <c r="A22" s="1" t="s">
        <v>4995</v>
      </c>
      <c r="B22" s="36">
        <v>0</v>
      </c>
      <c r="C22" s="36">
        <v>0.00234192037470726</v>
      </c>
      <c r="D22" s="1">
        <v>854</v>
      </c>
      <c r="E22" s="1">
        <v>23.4192037470726</v>
      </c>
      <c r="F22" s="36">
        <v>0.00556874201205039</v>
      </c>
      <c r="G22" s="1">
        <v>0.130415503795091</v>
      </c>
      <c r="H22" s="36">
        <v>-0.168311941967396</v>
      </c>
    </row>
    <row r="23" ht="13" customHeight="1" spans="1:8">
      <c r="A23" s="1" t="s">
        <v>4701</v>
      </c>
      <c r="B23" s="36">
        <v>0</v>
      </c>
      <c r="C23" s="36">
        <v>0.00392156862745098</v>
      </c>
      <c r="D23" s="1">
        <v>510</v>
      </c>
      <c r="E23" s="1">
        <v>39.2156862745098</v>
      </c>
      <c r="F23" s="36">
        <v>0.00332559534677482</v>
      </c>
      <c r="G23" s="1">
        <v>0.130415503795091</v>
      </c>
      <c r="H23" s="36">
        <v>-0.168311941967396</v>
      </c>
    </row>
    <row r="24" ht="13" customHeight="1" spans="1:8">
      <c r="A24" s="1" t="s">
        <v>4713</v>
      </c>
      <c r="B24" s="36">
        <v>0</v>
      </c>
      <c r="C24" s="36">
        <v>0.000675219446320054</v>
      </c>
      <c r="D24" s="1">
        <v>2962</v>
      </c>
      <c r="E24" s="1">
        <v>6.75219446320054</v>
      </c>
      <c r="F24" s="36">
        <v>0.019314536112053</v>
      </c>
      <c r="G24" s="1">
        <v>0.130415503795091</v>
      </c>
      <c r="H24" s="36">
        <v>-0.168311941967396</v>
      </c>
    </row>
    <row r="25" ht="13" customHeight="1" spans="1:8">
      <c r="A25" s="1" t="s">
        <v>4810</v>
      </c>
      <c r="B25" s="36">
        <v>0</v>
      </c>
      <c r="C25" s="36">
        <v>0.0246913580246914</v>
      </c>
      <c r="D25" s="1">
        <v>81</v>
      </c>
      <c r="E25" s="1">
        <v>246.913580246914</v>
      </c>
      <c r="F25" s="36">
        <v>0.000528182790370119</v>
      </c>
      <c r="G25" s="1">
        <v>0.130415503795091</v>
      </c>
      <c r="H25" s="36">
        <v>-0.168311941967396</v>
      </c>
    </row>
    <row r="26" ht="13" customHeight="1" spans="1:8">
      <c r="A26" s="1" t="s">
        <v>4892</v>
      </c>
      <c r="B26" s="36">
        <v>0</v>
      </c>
      <c r="C26" s="36">
        <v>0.00673400673400673</v>
      </c>
      <c r="D26" s="1">
        <v>297</v>
      </c>
      <c r="E26" s="1">
        <v>67.3400673400673</v>
      </c>
      <c r="F26" s="36">
        <v>0.0019366702313571</v>
      </c>
      <c r="G26" s="1">
        <v>0.130415503795091</v>
      </c>
      <c r="H26" s="36">
        <v>-0.168311941967396</v>
      </c>
    </row>
    <row r="27" ht="13" customHeight="1" spans="1:8">
      <c r="A27" s="1" t="s">
        <v>4755</v>
      </c>
      <c r="B27" s="36">
        <v>0</v>
      </c>
      <c r="C27" s="36">
        <v>0.000820008200082001</v>
      </c>
      <c r="D27" s="1">
        <v>2439</v>
      </c>
      <c r="E27" s="1">
        <v>8.20008200082001</v>
      </c>
      <c r="F27" s="36">
        <v>0.0159041706878114</v>
      </c>
      <c r="G27" s="1">
        <v>0.130415503795091</v>
      </c>
      <c r="H27" s="36">
        <v>-0.168311941967396</v>
      </c>
    </row>
    <row r="28" ht="13" customHeight="1" spans="1:8">
      <c r="A28" s="1" t="s">
        <v>4944</v>
      </c>
      <c r="B28" s="36">
        <v>0</v>
      </c>
      <c r="C28" s="36">
        <v>0.00934579439252336</v>
      </c>
      <c r="D28" s="1">
        <v>214</v>
      </c>
      <c r="E28" s="1">
        <v>93.4579439252336</v>
      </c>
      <c r="F28" s="36">
        <v>0.00139544589060748</v>
      </c>
      <c r="G28" s="1">
        <v>0.130415503795091</v>
      </c>
      <c r="H28" s="36">
        <v>-0.168311941967396</v>
      </c>
    </row>
    <row r="29" ht="13" customHeight="1" spans="1:8">
      <c r="A29" s="1" t="s">
        <v>4959</v>
      </c>
      <c r="B29" s="36">
        <v>0</v>
      </c>
      <c r="C29" s="36">
        <v>0.0327868852459016</v>
      </c>
      <c r="D29" s="1">
        <v>61</v>
      </c>
      <c r="E29" s="1">
        <v>327.868852459016</v>
      </c>
      <c r="F29" s="36">
        <v>0.000397767286575028</v>
      </c>
      <c r="G29" s="1">
        <v>0.130415503795091</v>
      </c>
      <c r="H29" s="36">
        <v>-0.168311941967396</v>
      </c>
    </row>
    <row r="30" ht="13" customHeight="1" spans="1:8">
      <c r="A30" s="1" t="s">
        <v>4573</v>
      </c>
      <c r="B30" s="36">
        <v>0</v>
      </c>
      <c r="C30" s="36">
        <v>0.027027027027027</v>
      </c>
      <c r="D30" s="1">
        <v>74</v>
      </c>
      <c r="E30" s="1">
        <v>270.27027027027</v>
      </c>
      <c r="F30" s="36">
        <v>0.000482537364041837</v>
      </c>
      <c r="G30" s="1">
        <v>0.130415503795091</v>
      </c>
      <c r="H30" s="36">
        <v>-0.168311941967396</v>
      </c>
    </row>
    <row r="31" ht="13" customHeight="1" spans="1:8">
      <c r="A31" s="1" t="s">
        <v>4577</v>
      </c>
      <c r="B31" s="36">
        <v>0.00161290322580645</v>
      </c>
      <c r="C31" s="36">
        <v>0.00431034482758621</v>
      </c>
      <c r="D31" s="1">
        <v>696</v>
      </c>
      <c r="E31" s="1">
        <v>26.9744160177976</v>
      </c>
      <c r="F31" s="36">
        <v>0.00453845953206917</v>
      </c>
      <c r="G31" s="1">
        <v>0.122422295497973</v>
      </c>
      <c r="H31" s="36">
        <v>-0.15799604875004</v>
      </c>
    </row>
    <row r="32" ht="13" customHeight="1" spans="1:8">
      <c r="A32" s="1" t="s">
        <v>4600</v>
      </c>
      <c r="B32" s="36">
        <v>0.0037037037037037</v>
      </c>
      <c r="C32" s="36">
        <v>0.00884955752212389</v>
      </c>
      <c r="D32" s="1">
        <v>339</v>
      </c>
      <c r="E32" s="1">
        <v>51.4585381842019</v>
      </c>
      <c r="F32" s="36">
        <v>0.0022105427893268</v>
      </c>
      <c r="G32" s="1">
        <v>0.113751300532385</v>
      </c>
      <c r="H32" s="36">
        <v>-0.14680541604934</v>
      </c>
    </row>
    <row r="33" ht="13" customHeight="1" spans="1:8">
      <c r="A33" s="1" t="s">
        <v>4868</v>
      </c>
      <c r="B33" s="36">
        <v>0.00740740740740741</v>
      </c>
      <c r="C33" s="36">
        <v>0.016304347826087</v>
      </c>
      <c r="D33" s="1">
        <v>184</v>
      </c>
      <c r="E33" s="1">
        <v>88.9694041867955</v>
      </c>
      <c r="F33" s="36">
        <v>0.00119982263491484</v>
      </c>
      <c r="G33" s="1">
        <v>0.106747504958204</v>
      </c>
      <c r="H33" s="36">
        <v>-0.137766441388128</v>
      </c>
    </row>
    <row r="34" ht="13" customHeight="1" spans="1:8">
      <c r="A34" s="1" t="s">
        <v>4953</v>
      </c>
      <c r="B34" s="36">
        <v>0.004149377593361</v>
      </c>
      <c r="C34" s="36">
        <v>0.00952380952380952</v>
      </c>
      <c r="D34" s="1">
        <v>210</v>
      </c>
      <c r="E34" s="1">
        <v>53.7443193044853</v>
      </c>
      <c r="F34" s="36">
        <v>0.00136936278984846</v>
      </c>
      <c r="G34" s="1">
        <v>0.0735954710212963</v>
      </c>
      <c r="H34" s="36">
        <v>-0.0949810128944643</v>
      </c>
    </row>
    <row r="35" ht="13" customHeight="1" spans="1:8">
      <c r="A35" s="1" t="s">
        <v>4989</v>
      </c>
      <c r="B35" s="36">
        <v>0.00847457627118644</v>
      </c>
      <c r="C35" s="36">
        <v>0.018348623853211</v>
      </c>
      <c r="D35" s="1">
        <v>109</v>
      </c>
      <c r="E35" s="1">
        <v>98.7404758202457</v>
      </c>
      <c r="F35" s="36">
        <v>0.000710764495683247</v>
      </c>
      <c r="G35" s="1">
        <v>0.0701812244999008</v>
      </c>
      <c r="H35" s="36">
        <v>-0.090574646736692</v>
      </c>
    </row>
    <row r="36" ht="13" customHeight="1" spans="1:8">
      <c r="A36" s="1" t="s">
        <v>4974</v>
      </c>
      <c r="B36" s="36">
        <v>0.00098135426889107</v>
      </c>
      <c r="C36" s="36">
        <v>0.00207253886010363</v>
      </c>
      <c r="D36" s="1">
        <v>965</v>
      </c>
      <c r="E36" s="1">
        <v>10.9118459121256</v>
      </c>
      <c r="F36" s="36">
        <v>0.00629254805811315</v>
      </c>
      <c r="G36" s="1">
        <v>0.0686633148047757</v>
      </c>
      <c r="H36" s="36">
        <v>-0.0886156593380845</v>
      </c>
    </row>
    <row r="37" ht="13" customHeight="1" spans="1:8">
      <c r="A37" s="1" t="s">
        <v>4853</v>
      </c>
      <c r="B37" s="36">
        <v>0</v>
      </c>
      <c r="C37" s="36">
        <v>0.00413223140495868</v>
      </c>
      <c r="D37" s="1">
        <v>242</v>
      </c>
      <c r="E37" s="1">
        <v>41.3223140495868</v>
      </c>
      <c r="F37" s="36">
        <v>0.0015780275959206</v>
      </c>
      <c r="G37" s="1">
        <v>0.0652077518975456</v>
      </c>
      <c r="H37" s="36">
        <v>-0.0841559709836981</v>
      </c>
    </row>
    <row r="38" ht="13" customHeight="1" spans="1:8">
      <c r="A38" s="1" t="s">
        <v>4826</v>
      </c>
      <c r="B38" s="36">
        <v>0</v>
      </c>
      <c r="C38" s="36">
        <v>0.00127713920817369</v>
      </c>
      <c r="D38" s="1">
        <v>783</v>
      </c>
      <c r="E38" s="1">
        <v>12.7713920817369</v>
      </c>
      <c r="F38" s="36">
        <v>0.00510576697357782</v>
      </c>
      <c r="G38" s="1">
        <v>0.0652077518975456</v>
      </c>
      <c r="H38" s="36">
        <v>-0.0841559709836981</v>
      </c>
    </row>
    <row r="39" ht="13" customHeight="1" spans="1:8">
      <c r="A39" s="1" t="s">
        <v>4830</v>
      </c>
      <c r="B39" s="36">
        <v>0</v>
      </c>
      <c r="C39" s="36">
        <v>0.00540540540540541</v>
      </c>
      <c r="D39" s="1">
        <v>185</v>
      </c>
      <c r="E39" s="1">
        <v>54.0540540540541</v>
      </c>
      <c r="F39" s="36">
        <v>0.00120634341010459</v>
      </c>
      <c r="G39" s="1">
        <v>0.0652077518975456</v>
      </c>
      <c r="H39" s="36">
        <v>-0.0841559709836981</v>
      </c>
    </row>
    <row r="40" ht="13" customHeight="1" spans="1:8">
      <c r="A40" s="1" t="s">
        <v>4988</v>
      </c>
      <c r="B40" s="36">
        <v>0</v>
      </c>
      <c r="C40" s="36">
        <v>0.00332225913621262</v>
      </c>
      <c r="D40" s="1">
        <v>301</v>
      </c>
      <c r="E40" s="1">
        <v>33.2225913621262</v>
      </c>
      <c r="F40" s="36">
        <v>0.00196275333211612</v>
      </c>
      <c r="G40" s="1">
        <v>0.0652077518975456</v>
      </c>
      <c r="H40" s="36">
        <v>-0.0841559709836981</v>
      </c>
    </row>
    <row r="41" ht="13" customHeight="1" spans="1:8">
      <c r="A41" s="1" t="s">
        <v>4891</v>
      </c>
      <c r="B41" s="36">
        <v>0</v>
      </c>
      <c r="C41" s="36">
        <v>0.00854700854700855</v>
      </c>
      <c r="D41" s="1">
        <v>117</v>
      </c>
      <c r="E41" s="1">
        <v>85.4700854700855</v>
      </c>
      <c r="F41" s="36">
        <v>0.000762930697201283</v>
      </c>
      <c r="G41" s="1">
        <v>0.0652077518975456</v>
      </c>
      <c r="H41" s="36">
        <v>-0.0841559709836981</v>
      </c>
    </row>
    <row r="42" ht="13" customHeight="1" spans="1:8">
      <c r="A42" s="1" t="s">
        <v>4934</v>
      </c>
      <c r="B42" s="36">
        <v>0</v>
      </c>
      <c r="C42" s="36">
        <v>0.0158730158730159</v>
      </c>
      <c r="D42" s="1">
        <v>63</v>
      </c>
      <c r="E42" s="1">
        <v>158.730158730159</v>
      </c>
      <c r="F42" s="36">
        <v>0.000410808836954537</v>
      </c>
      <c r="G42" s="1">
        <v>0.0652077518975456</v>
      </c>
      <c r="H42" s="36">
        <v>-0.0841559709836981</v>
      </c>
    </row>
    <row r="43" ht="13" customHeight="1" spans="1:8">
      <c r="A43" s="1" t="s">
        <v>4888</v>
      </c>
      <c r="B43" s="36">
        <v>0</v>
      </c>
      <c r="C43" s="36">
        <v>0.0188679245283019</v>
      </c>
      <c r="D43" s="1">
        <v>53</v>
      </c>
      <c r="E43" s="1">
        <v>188.679245283019</v>
      </c>
      <c r="F43" s="36">
        <v>0.000345601085056992</v>
      </c>
      <c r="G43" s="1">
        <v>0.0652077518975456</v>
      </c>
      <c r="H43" s="36">
        <v>-0.0841559709836981</v>
      </c>
    </row>
    <row r="44" ht="13" customHeight="1" spans="1:8">
      <c r="A44" s="1" t="s">
        <v>4991</v>
      </c>
      <c r="B44" s="36">
        <v>0</v>
      </c>
      <c r="C44" s="36">
        <v>0.00480769230769231</v>
      </c>
      <c r="D44" s="1">
        <v>208</v>
      </c>
      <c r="E44" s="1">
        <v>48.0769230769231</v>
      </c>
      <c r="F44" s="36">
        <v>0.00135632123946895</v>
      </c>
      <c r="G44" s="1">
        <v>0.0652077518975456</v>
      </c>
      <c r="H44" s="36">
        <v>-0.0841559709836981</v>
      </c>
    </row>
    <row r="45" ht="13" customHeight="1" spans="1:8">
      <c r="A45" s="1" t="s">
        <v>4765</v>
      </c>
      <c r="B45" s="36">
        <v>0</v>
      </c>
      <c r="C45" s="36">
        <v>0.000966183574879227</v>
      </c>
      <c r="D45" s="1">
        <v>1035</v>
      </c>
      <c r="E45" s="1">
        <v>9.66183574879227</v>
      </c>
      <c r="F45" s="36">
        <v>0.00674900232139597</v>
      </c>
      <c r="G45" s="1">
        <v>0.0652077518975456</v>
      </c>
      <c r="H45" s="36">
        <v>-0.0841559709836981</v>
      </c>
    </row>
    <row r="46" ht="13" customHeight="1" spans="1:8">
      <c r="A46" s="1" t="s">
        <v>4872</v>
      </c>
      <c r="B46" s="36">
        <v>0</v>
      </c>
      <c r="C46" s="36">
        <v>0.0434782608695652</v>
      </c>
      <c r="D46" s="1">
        <v>23</v>
      </c>
      <c r="E46" s="1">
        <v>434.782608695652</v>
      </c>
      <c r="F46" s="36">
        <v>0.000149977829364355</v>
      </c>
      <c r="G46" s="1">
        <v>0.0652077518975456</v>
      </c>
      <c r="H46" s="36">
        <v>-0.0841559709836981</v>
      </c>
    </row>
    <row r="47" ht="13" customHeight="1" spans="1:8">
      <c r="A47" s="1" t="s">
        <v>4579</v>
      </c>
      <c r="B47" s="36">
        <v>0</v>
      </c>
      <c r="C47" s="36">
        <v>0.00515463917525773</v>
      </c>
      <c r="D47" s="1">
        <v>194</v>
      </c>
      <c r="E47" s="1">
        <v>51.5463917525773</v>
      </c>
      <c r="F47" s="36">
        <v>0.00126503038681238</v>
      </c>
      <c r="G47" s="1">
        <v>0.0652077518975456</v>
      </c>
      <c r="H47" s="36">
        <v>-0.0841559709836981</v>
      </c>
    </row>
    <row r="48" ht="13" customHeight="1" spans="1:8">
      <c r="A48" s="1" t="s">
        <v>4602</v>
      </c>
      <c r="B48" s="36">
        <v>0</v>
      </c>
      <c r="C48" s="36">
        <v>0.0158730158730159</v>
      </c>
      <c r="D48" s="1">
        <v>63</v>
      </c>
      <c r="E48" s="1">
        <v>158.730158730159</v>
      </c>
      <c r="F48" s="36">
        <v>0.000410808836954537</v>
      </c>
      <c r="G48" s="1">
        <v>0.0652077518975456</v>
      </c>
      <c r="H48" s="36">
        <v>-0.0841559709836981</v>
      </c>
    </row>
    <row r="49" ht="13" customHeight="1" spans="1:8">
      <c r="A49" s="1" t="s">
        <v>4612</v>
      </c>
      <c r="B49" s="36">
        <v>0</v>
      </c>
      <c r="C49" s="36">
        <v>0.03125</v>
      </c>
      <c r="D49" s="1">
        <v>32</v>
      </c>
      <c r="E49" s="1">
        <v>312.5</v>
      </c>
      <c r="F49" s="36">
        <v>0.000208664806072146</v>
      </c>
      <c r="G49" s="1">
        <v>0.0652077518975456</v>
      </c>
      <c r="H49" s="36">
        <v>-0.0841559709836981</v>
      </c>
    </row>
    <row r="50" ht="13" customHeight="1" spans="1:8">
      <c r="A50" s="1" t="s">
        <v>4622</v>
      </c>
      <c r="B50" s="36">
        <v>0</v>
      </c>
      <c r="C50" s="36">
        <v>0.010989010989011</v>
      </c>
      <c r="D50" s="1">
        <v>91</v>
      </c>
      <c r="E50" s="1">
        <v>109.89010989011</v>
      </c>
      <c r="F50" s="36">
        <v>0.000593390542267665</v>
      </c>
      <c r="G50" s="1">
        <v>0.0652077518975456</v>
      </c>
      <c r="H50" s="36">
        <v>-0.0841559709836981</v>
      </c>
    </row>
    <row r="51" ht="13" customHeight="1" spans="1:8">
      <c r="A51" s="1" t="s">
        <v>4645</v>
      </c>
      <c r="B51" s="36">
        <v>0</v>
      </c>
      <c r="C51" s="36">
        <v>0.0142857142857143</v>
      </c>
      <c r="D51" s="1">
        <v>70</v>
      </c>
      <c r="E51" s="1">
        <v>142.857142857143</v>
      </c>
      <c r="F51" s="36">
        <v>0.000456454263282819</v>
      </c>
      <c r="G51" s="1">
        <v>0.0652077518975456</v>
      </c>
      <c r="H51" s="36">
        <v>-0.0841559709836981</v>
      </c>
    </row>
    <row r="52" ht="13" customHeight="1" spans="1:8">
      <c r="A52" s="1" t="s">
        <v>4654</v>
      </c>
      <c r="B52" s="36">
        <v>0</v>
      </c>
      <c r="C52" s="36">
        <v>0.00543478260869565</v>
      </c>
      <c r="D52" s="1">
        <v>184</v>
      </c>
      <c r="E52" s="1">
        <v>54.3478260869565</v>
      </c>
      <c r="F52" s="36">
        <v>0.00119982263491484</v>
      </c>
      <c r="G52" s="1">
        <v>0.0652077518975456</v>
      </c>
      <c r="H52" s="36">
        <v>-0.0841559709836981</v>
      </c>
    </row>
    <row r="53" ht="13" customHeight="1" spans="1:8">
      <c r="A53" s="1" t="s">
        <v>4690</v>
      </c>
      <c r="B53" s="36">
        <v>0</v>
      </c>
      <c r="C53" s="36">
        <v>0.0133333333333333</v>
      </c>
      <c r="D53" s="1">
        <v>75</v>
      </c>
      <c r="E53" s="1">
        <v>133.333333333333</v>
      </c>
      <c r="F53" s="36">
        <v>0.000489058139231592</v>
      </c>
      <c r="G53" s="1">
        <v>0.0652077518975456</v>
      </c>
      <c r="H53" s="36">
        <v>-0.0841559709836981</v>
      </c>
    </row>
    <row r="54" ht="13" customHeight="1" spans="1:8">
      <c r="A54" s="1" t="s">
        <v>4692</v>
      </c>
      <c r="B54" s="36">
        <v>0</v>
      </c>
      <c r="C54" s="36">
        <v>0.00377358490566038</v>
      </c>
      <c r="D54" s="1">
        <v>265</v>
      </c>
      <c r="E54" s="1">
        <v>37.7358490566038</v>
      </c>
      <c r="F54" s="36">
        <v>0.00172800542528496</v>
      </c>
      <c r="G54" s="1">
        <v>0.0652077518975456</v>
      </c>
      <c r="H54" s="36">
        <v>-0.0841559709836981</v>
      </c>
    </row>
    <row r="55" ht="13" customHeight="1" spans="1:8">
      <c r="A55" s="1" t="s">
        <v>4708</v>
      </c>
      <c r="B55" s="36">
        <v>0</v>
      </c>
      <c r="C55" s="36">
        <v>0.0144927536231884</v>
      </c>
      <c r="D55" s="1">
        <v>69</v>
      </c>
      <c r="E55" s="1">
        <v>144.927536231884</v>
      </c>
      <c r="F55" s="36">
        <v>0.000449933488093065</v>
      </c>
      <c r="G55" s="1">
        <v>0.0652077518975456</v>
      </c>
      <c r="H55" s="36">
        <v>-0.0841559709836981</v>
      </c>
    </row>
    <row r="56" ht="13" customHeight="1" spans="1:8">
      <c r="A56" s="1" t="s">
        <v>4742</v>
      </c>
      <c r="B56" s="36">
        <v>0</v>
      </c>
      <c r="C56" s="36">
        <v>0.00578034682080925</v>
      </c>
      <c r="D56" s="1">
        <v>173</v>
      </c>
      <c r="E56" s="1">
        <v>57.8034682080925</v>
      </c>
      <c r="F56" s="36">
        <v>0.00112809410782754</v>
      </c>
      <c r="G56" s="1">
        <v>0.0652077518975456</v>
      </c>
      <c r="H56" s="36">
        <v>-0.0841559709836981</v>
      </c>
    </row>
    <row r="57" ht="13" customHeight="1" spans="1:8">
      <c r="A57" s="1" t="s">
        <v>4899</v>
      </c>
      <c r="B57" s="36">
        <v>0</v>
      </c>
      <c r="C57" s="36">
        <v>0.037037037037037</v>
      </c>
      <c r="D57" s="1">
        <v>27</v>
      </c>
      <c r="E57" s="1">
        <v>370.37037037037</v>
      </c>
      <c r="F57" s="36">
        <v>0.000176060930123373</v>
      </c>
      <c r="G57" s="1">
        <v>0.0652077518975456</v>
      </c>
      <c r="H57" s="36">
        <v>-0.0841559709836981</v>
      </c>
    </row>
    <row r="58" ht="13" customHeight="1" spans="1:8">
      <c r="A58" s="1" t="s">
        <v>4769</v>
      </c>
      <c r="B58" s="36">
        <v>0</v>
      </c>
      <c r="C58" s="36">
        <v>0.00952380952380952</v>
      </c>
      <c r="D58" s="1">
        <v>105</v>
      </c>
      <c r="E58" s="1">
        <v>95.2380952380952</v>
      </c>
      <c r="F58" s="36">
        <v>0.000684681394924229</v>
      </c>
      <c r="G58" s="1">
        <v>0.0652077518975456</v>
      </c>
      <c r="H58" s="36">
        <v>-0.0841559709836981</v>
      </c>
    </row>
    <row r="59" ht="13" customHeight="1" spans="1:8">
      <c r="A59" s="1" t="s">
        <v>4962</v>
      </c>
      <c r="B59" s="36">
        <v>0</v>
      </c>
      <c r="C59" s="36">
        <v>0.00675675675675676</v>
      </c>
      <c r="D59" s="1">
        <v>148</v>
      </c>
      <c r="E59" s="1">
        <v>67.5675675675676</v>
      </c>
      <c r="F59" s="36">
        <v>0.000965074728083675</v>
      </c>
      <c r="G59" s="1">
        <v>0.0652077518975456</v>
      </c>
      <c r="H59" s="36">
        <v>-0.0841559709836981</v>
      </c>
    </row>
    <row r="60" ht="13" customHeight="1" spans="1:8">
      <c r="A60" s="1" t="s">
        <v>4845</v>
      </c>
      <c r="B60" s="36">
        <v>0</v>
      </c>
      <c r="C60" s="36">
        <v>0.00581395348837209</v>
      </c>
      <c r="D60" s="1">
        <v>172</v>
      </c>
      <c r="E60" s="1">
        <v>58.1395348837209</v>
      </c>
      <c r="F60" s="36">
        <v>0.00112157333263778</v>
      </c>
      <c r="G60" s="1">
        <v>0.0652077518975456</v>
      </c>
      <c r="H60" s="36">
        <v>-0.0841559709836981</v>
      </c>
    </row>
    <row r="61" ht="13" customHeight="1" spans="1:8">
      <c r="A61" s="1" t="s">
        <v>4855</v>
      </c>
      <c r="B61" s="36">
        <v>0</v>
      </c>
      <c r="C61" s="36">
        <v>0.00869565217391304</v>
      </c>
      <c r="D61" s="1">
        <v>115</v>
      </c>
      <c r="E61" s="1">
        <v>86.9565217391304</v>
      </c>
      <c r="F61" s="36">
        <v>0.000749889146821774</v>
      </c>
      <c r="G61" s="1">
        <v>0.0652077518975456</v>
      </c>
      <c r="H61" s="36">
        <v>-0.0841559709836981</v>
      </c>
    </row>
    <row r="62" ht="13" customHeight="1" spans="1:8">
      <c r="A62" s="1" t="s">
        <v>4961</v>
      </c>
      <c r="B62" s="36">
        <v>0</v>
      </c>
      <c r="C62" s="36">
        <v>0.00462962962962963</v>
      </c>
      <c r="D62" s="1">
        <v>216</v>
      </c>
      <c r="E62" s="1">
        <v>46.2962962962963</v>
      </c>
      <c r="F62" s="36">
        <v>0.00140848744098698</v>
      </c>
      <c r="G62" s="1">
        <v>0.0652077518975456</v>
      </c>
      <c r="H62" s="36">
        <v>-0.0841559709836981</v>
      </c>
    </row>
    <row r="63" ht="13" customHeight="1" spans="1:8">
      <c r="A63" s="1" t="s">
        <v>4796</v>
      </c>
      <c r="B63" s="36">
        <v>0</v>
      </c>
      <c r="C63" s="36">
        <v>0.00233644859813084</v>
      </c>
      <c r="D63" s="1">
        <v>428</v>
      </c>
      <c r="E63" s="1">
        <v>23.3644859813084</v>
      </c>
      <c r="F63" s="36">
        <v>0.00279089178121495</v>
      </c>
      <c r="G63" s="1">
        <v>0.0652077518975456</v>
      </c>
      <c r="H63" s="36">
        <v>-0.0841559709836981</v>
      </c>
    </row>
    <row r="64" ht="13" customHeight="1" spans="1:8">
      <c r="A64" s="1" t="s">
        <v>4937</v>
      </c>
      <c r="B64" s="36">
        <v>0</v>
      </c>
      <c r="C64" s="36">
        <v>0.00123609394313968</v>
      </c>
      <c r="D64" s="1">
        <v>809</v>
      </c>
      <c r="E64" s="1">
        <v>12.3609394313968</v>
      </c>
      <c r="F64" s="36">
        <v>0.00527530712851144</v>
      </c>
      <c r="G64" s="1">
        <v>0.0652077518975456</v>
      </c>
      <c r="H64" s="36">
        <v>-0.0841559709836981</v>
      </c>
    </row>
    <row r="65" ht="13" customHeight="1" spans="1:8">
      <c r="A65" s="1" t="s">
        <v>4832</v>
      </c>
      <c r="B65" s="36">
        <v>0</v>
      </c>
      <c r="C65" s="36">
        <v>0.0022075055187638</v>
      </c>
      <c r="D65" s="1">
        <v>453</v>
      </c>
      <c r="E65" s="1">
        <v>22.075055187638</v>
      </c>
      <c r="F65" s="36">
        <v>0.00295391116095881</v>
      </c>
      <c r="G65" s="1">
        <v>0.0652077518975456</v>
      </c>
      <c r="H65" s="36">
        <v>-0.0841559709836981</v>
      </c>
    </row>
    <row r="66" ht="13" customHeight="1" spans="1:8">
      <c r="A66" s="1" t="s">
        <v>4977</v>
      </c>
      <c r="B66" s="36">
        <v>0</v>
      </c>
      <c r="C66" s="36">
        <v>0.00704225352112676</v>
      </c>
      <c r="D66" s="1">
        <v>142</v>
      </c>
      <c r="E66" s="1">
        <v>70.4225352112676</v>
      </c>
      <c r="F66" s="36">
        <v>0.000925950076945147</v>
      </c>
      <c r="G66" s="1">
        <v>0.0652077518975456</v>
      </c>
      <c r="H66" s="36">
        <v>-0.0841559709836981</v>
      </c>
    </row>
    <row r="67" ht="13" customHeight="1" spans="1:8">
      <c r="A67" s="1" t="s">
        <v>4773</v>
      </c>
      <c r="B67" s="36">
        <v>0</v>
      </c>
      <c r="C67" s="36">
        <v>0.00122100122100122</v>
      </c>
      <c r="D67" s="1">
        <v>819</v>
      </c>
      <c r="E67" s="1">
        <v>12.2100122100122</v>
      </c>
      <c r="F67" s="36">
        <v>0.00534051488040898</v>
      </c>
      <c r="G67" s="1">
        <v>0.0652077518975456</v>
      </c>
      <c r="H67" s="36">
        <v>-0.0841559709836981</v>
      </c>
    </row>
    <row r="68" ht="13" customHeight="1" spans="1:8">
      <c r="A68" s="1" t="s">
        <v>4993</v>
      </c>
      <c r="B68" s="36">
        <v>0</v>
      </c>
      <c r="C68" s="36">
        <v>0.000893655049151028</v>
      </c>
      <c r="D68" s="1">
        <v>1119</v>
      </c>
      <c r="E68" s="1">
        <v>8.93655049151028</v>
      </c>
      <c r="F68" s="36">
        <v>0.00729674743733535</v>
      </c>
      <c r="G68" s="1">
        <v>0.0652077518975456</v>
      </c>
      <c r="H68" s="36">
        <v>-0.0841559709836981</v>
      </c>
    </row>
    <row r="69" ht="13" customHeight="1" spans="1:8">
      <c r="A69" s="1" t="s">
        <v>4940</v>
      </c>
      <c r="B69" s="36">
        <v>0</v>
      </c>
      <c r="C69" s="36">
        <v>0.000805152979066023</v>
      </c>
      <c r="D69" s="1">
        <v>1242</v>
      </c>
      <c r="E69" s="1">
        <v>8.05152979066023</v>
      </c>
      <c r="F69" s="36">
        <v>0.00809880278567516</v>
      </c>
      <c r="G69" s="1">
        <v>0.0652077518975456</v>
      </c>
      <c r="H69" s="36">
        <v>-0.0841559709836981</v>
      </c>
    </row>
    <row r="70" ht="13" customHeight="1" spans="1:8">
      <c r="A70" s="1" t="s">
        <v>4812</v>
      </c>
      <c r="B70" s="36">
        <v>0</v>
      </c>
      <c r="C70" s="36">
        <v>0.00139470013947001</v>
      </c>
      <c r="D70" s="1">
        <v>717</v>
      </c>
      <c r="E70" s="1">
        <v>13.9470013947001</v>
      </c>
      <c r="F70" s="36">
        <v>0.00467539581105402</v>
      </c>
      <c r="G70" s="1">
        <v>0.0652077518975456</v>
      </c>
      <c r="H70" s="36">
        <v>-0.0841559709836981</v>
      </c>
    </row>
    <row r="71" ht="13" customHeight="1" spans="1:8">
      <c r="A71" s="1" t="s">
        <v>4772</v>
      </c>
      <c r="B71" s="36">
        <v>0</v>
      </c>
      <c r="C71" s="36">
        <v>0.00434782608695652</v>
      </c>
      <c r="D71" s="1">
        <v>230</v>
      </c>
      <c r="E71" s="1">
        <v>43.4782608695652</v>
      </c>
      <c r="F71" s="36">
        <v>0.00149977829364355</v>
      </c>
      <c r="G71" s="1">
        <v>0.0652077518975456</v>
      </c>
      <c r="H71" s="36">
        <v>-0.0841559709836981</v>
      </c>
    </row>
    <row r="72" ht="13" customHeight="1" spans="1:8">
      <c r="A72" s="1" t="s">
        <v>4601</v>
      </c>
      <c r="B72" s="36">
        <v>0</v>
      </c>
      <c r="C72" s="36">
        <v>0.037037037037037</v>
      </c>
      <c r="D72" s="1">
        <v>27</v>
      </c>
      <c r="E72" s="1">
        <v>370.37037037037</v>
      </c>
      <c r="F72" s="36">
        <v>0.000176060930123373</v>
      </c>
      <c r="G72" s="1">
        <v>0.0652077518975456</v>
      </c>
      <c r="H72" s="36">
        <v>-0.0841559709836981</v>
      </c>
    </row>
    <row r="73" ht="13" customHeight="1" spans="1:8">
      <c r="A73" s="1" t="s">
        <v>4609</v>
      </c>
      <c r="B73" s="36">
        <v>0</v>
      </c>
      <c r="C73" s="36">
        <v>0.00173913043478261</v>
      </c>
      <c r="D73" s="1">
        <v>575</v>
      </c>
      <c r="E73" s="1">
        <v>17.3913043478261</v>
      </c>
      <c r="F73" s="36">
        <v>0.00374944573410887</v>
      </c>
      <c r="G73" s="1">
        <v>0.0652077518975456</v>
      </c>
      <c r="H73" s="36">
        <v>-0.0841559709836981</v>
      </c>
    </row>
    <row r="74" ht="13" customHeight="1" spans="1:8">
      <c r="A74" s="1" t="s">
        <v>4636</v>
      </c>
      <c r="B74" s="36">
        <v>0</v>
      </c>
      <c r="C74" s="36">
        <v>0.00833333333333333</v>
      </c>
      <c r="D74" s="1">
        <v>120</v>
      </c>
      <c r="E74" s="1">
        <v>83.3333333333333</v>
      </c>
      <c r="F74" s="36">
        <v>0.000782493022770547</v>
      </c>
      <c r="G74" s="1">
        <v>0.0652077518975456</v>
      </c>
      <c r="H74" s="36">
        <v>-0.0841559709836981</v>
      </c>
    </row>
    <row r="75" ht="13" customHeight="1" spans="1:8">
      <c r="A75" s="1" t="s">
        <v>4721</v>
      </c>
      <c r="B75" s="36">
        <v>0</v>
      </c>
      <c r="C75" s="36">
        <v>0.004149377593361</v>
      </c>
      <c r="D75" s="1">
        <v>241</v>
      </c>
      <c r="E75" s="1">
        <v>41.49377593361</v>
      </c>
      <c r="F75" s="36">
        <v>0.00157150682073085</v>
      </c>
      <c r="G75" s="1">
        <v>0.0652077518975456</v>
      </c>
      <c r="H75" s="36">
        <v>-0.0841559709836981</v>
      </c>
    </row>
    <row r="76" ht="13" customHeight="1" spans="1:8">
      <c r="A76" s="1" t="s">
        <v>4732</v>
      </c>
      <c r="B76" s="36">
        <v>0</v>
      </c>
      <c r="C76" s="36">
        <v>0.00387596899224806</v>
      </c>
      <c r="D76" s="1">
        <v>258</v>
      </c>
      <c r="E76" s="1">
        <v>38.7596899224806</v>
      </c>
      <c r="F76" s="36">
        <v>0.00168235999895668</v>
      </c>
      <c r="G76" s="1">
        <v>0.0652077518975456</v>
      </c>
      <c r="H76" s="36">
        <v>-0.0841559709836981</v>
      </c>
    </row>
    <row r="77" ht="13" customHeight="1" spans="1:8">
      <c r="A77" s="1" t="s">
        <v>4740</v>
      </c>
      <c r="B77" s="36">
        <v>0</v>
      </c>
      <c r="C77" s="36">
        <v>0.0123456790123457</v>
      </c>
      <c r="D77" s="1">
        <v>81</v>
      </c>
      <c r="E77" s="1">
        <v>123.456790123457</v>
      </c>
      <c r="F77" s="36">
        <v>0.000528182790370119</v>
      </c>
      <c r="G77" s="1">
        <v>0.0652077518975456</v>
      </c>
      <c r="H77" s="36">
        <v>-0.0841559709836981</v>
      </c>
    </row>
    <row r="78" ht="13" customHeight="1" spans="1:8">
      <c r="A78" s="1" t="s">
        <v>4986</v>
      </c>
      <c r="B78" s="36">
        <v>0.00127713920817369</v>
      </c>
      <c r="C78" s="36">
        <v>0.00237812128418549</v>
      </c>
      <c r="D78" s="1">
        <v>841</v>
      </c>
      <c r="E78" s="1">
        <v>11.009820760118</v>
      </c>
      <c r="F78" s="36">
        <v>0.00548397193458358</v>
      </c>
      <c r="G78" s="1">
        <v>0.0603775480532829</v>
      </c>
      <c r="H78" s="36">
        <v>-0.077922195355276</v>
      </c>
    </row>
    <row r="79" ht="13" customHeight="1" spans="1:8">
      <c r="A79" s="1" t="s">
        <v>4912</v>
      </c>
      <c r="B79" s="36">
        <v>0.00235294117647059</v>
      </c>
      <c r="C79" s="36">
        <v>0.00386847195357834</v>
      </c>
      <c r="D79" s="1">
        <v>517</v>
      </c>
      <c r="E79" s="1">
        <v>15.1553077710775</v>
      </c>
      <c r="F79" s="36">
        <v>0.00337124077310311</v>
      </c>
      <c r="G79" s="1">
        <v>0.0510921914867828</v>
      </c>
      <c r="H79" s="36">
        <v>-0.0659386784413446</v>
      </c>
    </row>
    <row r="80" ht="13" customHeight="1" spans="1:8">
      <c r="A80" s="1" t="s">
        <v>4776</v>
      </c>
      <c r="B80" s="36">
        <v>0.00862422997946612</v>
      </c>
      <c r="C80" s="36">
        <v>0.00892098555649957</v>
      </c>
      <c r="D80" s="1">
        <v>2354</v>
      </c>
      <c r="E80" s="1">
        <v>2.96755577033455</v>
      </c>
      <c r="F80" s="36">
        <v>0.0153499047966822</v>
      </c>
      <c r="G80" s="1">
        <v>0.0455516985534803</v>
      </c>
      <c r="H80" s="36">
        <v>-0.0587882162806037</v>
      </c>
    </row>
    <row r="81" ht="13" customHeight="1" spans="1:8">
      <c r="A81" s="1" t="s">
        <v>4659</v>
      </c>
      <c r="B81" s="36">
        <v>0.000559973121290178</v>
      </c>
      <c r="C81" s="36">
        <v>0.000617474529175672</v>
      </c>
      <c r="D81" s="1">
        <v>9717</v>
      </c>
      <c r="E81" s="1">
        <v>0.575014078854934</v>
      </c>
      <c r="F81" s="36">
        <v>0.063362372518845</v>
      </c>
      <c r="G81" s="1">
        <v>0.0364342562679869</v>
      </c>
      <c r="H81" s="36">
        <v>-0.0470214065671038</v>
      </c>
    </row>
    <row r="82" ht="13" customHeight="1" spans="1:8">
      <c r="A82" s="1" t="s">
        <v>4808</v>
      </c>
      <c r="B82" s="36">
        <v>0.015625</v>
      </c>
      <c r="C82" s="36">
        <v>0.02</v>
      </c>
      <c r="D82" s="1">
        <v>50</v>
      </c>
      <c r="E82" s="1">
        <v>43.75</v>
      </c>
      <c r="F82" s="36">
        <v>0.000326038759487728</v>
      </c>
      <c r="G82" s="1">
        <v>0.0142641957275881</v>
      </c>
      <c r="H82" s="36">
        <v>-0.018409118652684</v>
      </c>
    </row>
    <row r="83" ht="13" customHeight="1" spans="1:8">
      <c r="A83" s="1" t="s">
        <v>4863</v>
      </c>
      <c r="B83" s="36">
        <v>0.0121212121212121</v>
      </c>
      <c r="C83" s="36">
        <v>0.0134228187919463</v>
      </c>
      <c r="D83" s="1">
        <v>149</v>
      </c>
      <c r="E83" s="1">
        <v>13.0160667073419</v>
      </c>
      <c r="F83" s="36">
        <v>0.000971595503273429</v>
      </c>
      <c r="G83" s="1">
        <v>0.0126463518831604</v>
      </c>
      <c r="H83" s="36">
        <v>-0.0163211580089596</v>
      </c>
    </row>
    <row r="84" ht="13" customHeight="1" spans="1:8">
      <c r="A84" s="1" t="s">
        <v>4936</v>
      </c>
      <c r="B84" s="36">
        <v>0.00387596899224806</v>
      </c>
      <c r="C84" s="36">
        <v>0.00448430493273543</v>
      </c>
      <c r="D84" s="1">
        <v>223</v>
      </c>
      <c r="E84" s="1">
        <v>6.08335940487364</v>
      </c>
      <c r="F84" s="36">
        <v>0.00145413286731527</v>
      </c>
      <c r="G84" s="1">
        <v>0.0088460128543182</v>
      </c>
      <c r="H84" s="36">
        <v>-0.011416507691587</v>
      </c>
    </row>
    <row r="85" ht="13" customHeight="1" spans="1:8">
      <c r="A85" s="1" t="s">
        <v>4900</v>
      </c>
      <c r="B85" s="36">
        <v>0.00684931506849315</v>
      </c>
      <c r="C85" s="36">
        <v>0.0078125</v>
      </c>
      <c r="D85" s="1">
        <v>128</v>
      </c>
      <c r="E85" s="1">
        <v>9.6318493150685</v>
      </c>
      <c r="F85" s="36">
        <v>0.000834659224288583</v>
      </c>
      <c r="G85" s="1">
        <v>0.00803931187777959</v>
      </c>
      <c r="H85" s="36">
        <v>-0.0103753936829217</v>
      </c>
    </row>
    <row r="86" ht="13" customHeight="1" spans="1:8">
      <c r="A86" s="1" t="s">
        <v>4723</v>
      </c>
      <c r="B86" s="36">
        <v>0.00882723833543506</v>
      </c>
      <c r="C86" s="36">
        <v>0.00889152341434499</v>
      </c>
      <c r="D86" s="1">
        <v>1687</v>
      </c>
      <c r="E86" s="1">
        <v>0.642850789099331</v>
      </c>
      <c r="F86" s="36">
        <v>0.0110005477451159</v>
      </c>
      <c r="G86" s="1">
        <v>0.00707171079847265</v>
      </c>
      <c r="H86" s="36">
        <v>-0.00912662484816885</v>
      </c>
    </row>
    <row r="87" ht="13" customHeight="1" spans="1:8">
      <c r="A87" s="1" t="s">
        <v>4663</v>
      </c>
      <c r="B87" s="36">
        <v>0.00234741784037559</v>
      </c>
      <c r="C87" s="36">
        <v>0.00248756218905473</v>
      </c>
      <c r="D87" s="1">
        <v>402</v>
      </c>
      <c r="E87" s="1">
        <v>1.40144348679139</v>
      </c>
      <c r="F87" s="36">
        <v>0.00262135162628133</v>
      </c>
      <c r="G87" s="1">
        <v>0.003673676163242</v>
      </c>
      <c r="H87" s="36">
        <v>-0.00474118146387031</v>
      </c>
    </row>
    <row r="88" ht="13" customHeight="1" spans="1:8">
      <c r="A88" s="1" t="s">
        <v>4619</v>
      </c>
      <c r="B88" s="36">
        <v>0.0104166666666667</v>
      </c>
      <c r="C88" s="36">
        <v>0.010989010989011</v>
      </c>
      <c r="D88" s="1">
        <v>91</v>
      </c>
      <c r="E88" s="1">
        <v>5.72344322344324</v>
      </c>
      <c r="F88" s="36">
        <v>0.000593390542267665</v>
      </c>
      <c r="G88" s="1">
        <v>0.00339623707799717</v>
      </c>
      <c r="H88" s="36">
        <v>-0.00438312348873429</v>
      </c>
    </row>
    <row r="89" ht="13" customHeight="1" spans="1:8">
      <c r="A89" s="1" t="s">
        <v>4790</v>
      </c>
      <c r="B89" s="36">
        <v>0.00531914893617021</v>
      </c>
      <c r="C89" s="36">
        <v>0.00540540540540541</v>
      </c>
      <c r="D89" s="1">
        <v>185</v>
      </c>
      <c r="E89" s="1">
        <v>0.862564692351931</v>
      </c>
      <c r="F89" s="36">
        <v>0.00120634341010459</v>
      </c>
      <c r="G89" s="1">
        <v>0.00104054923240765</v>
      </c>
      <c r="H89" s="36">
        <v>-0.00134291443059093</v>
      </c>
    </row>
    <row r="90" ht="13" customHeight="1" spans="1:8">
      <c r="A90" s="1" t="s">
        <v>4787</v>
      </c>
      <c r="B90" s="36">
        <v>0.00111731843575419</v>
      </c>
      <c r="C90" s="36">
        <v>0.00112866817155756</v>
      </c>
      <c r="D90" s="1">
        <v>886</v>
      </c>
      <c r="E90" s="1">
        <v>0.113497358033721</v>
      </c>
      <c r="F90" s="36">
        <v>0.00577740681812254</v>
      </c>
      <c r="G90" s="1">
        <v>0.000655720410142916</v>
      </c>
      <c r="H90" s="36">
        <v>-0.000846261160729925</v>
      </c>
    </row>
    <row r="91" ht="13" customHeight="1" spans="1:8">
      <c r="A91" s="1" t="s">
        <v>4930</v>
      </c>
      <c r="B91" s="36">
        <v>0</v>
      </c>
      <c r="C91" s="36">
        <v>0</v>
      </c>
      <c r="D91" s="1">
        <v>187</v>
      </c>
      <c r="E91" s="1">
        <v>0</v>
      </c>
      <c r="F91" s="36">
        <v>0.0012193849604841</v>
      </c>
      <c r="G91" s="1">
        <v>0</v>
      </c>
      <c r="H91" s="36">
        <v>0</v>
      </c>
    </row>
    <row r="92" ht="13" customHeight="1" spans="1:8">
      <c r="A92" s="1" t="s">
        <v>4779</v>
      </c>
      <c r="B92" s="36">
        <v>0</v>
      </c>
      <c r="C92" s="36">
        <v>0</v>
      </c>
      <c r="D92" s="1">
        <v>104</v>
      </c>
      <c r="E92" s="1">
        <v>0</v>
      </c>
      <c r="F92" s="36">
        <v>0.000678160619734474</v>
      </c>
      <c r="G92" s="1">
        <v>0</v>
      </c>
      <c r="H92" s="36">
        <v>0</v>
      </c>
    </row>
    <row r="93" ht="13" customHeight="1" spans="1:8">
      <c r="A93" s="1" t="s">
        <v>4957</v>
      </c>
      <c r="B93" s="36">
        <v>0</v>
      </c>
      <c r="C93" s="36">
        <v>0</v>
      </c>
      <c r="D93" s="1">
        <v>218</v>
      </c>
      <c r="E93" s="1">
        <v>0</v>
      </c>
      <c r="F93" s="36">
        <v>0.00142152899136649</v>
      </c>
      <c r="G93" s="1">
        <v>0</v>
      </c>
      <c r="H93" s="36">
        <v>0</v>
      </c>
    </row>
    <row r="94" ht="13" customHeight="1" spans="1:8">
      <c r="A94" s="1" t="s">
        <v>4922</v>
      </c>
      <c r="B94" s="36">
        <v>0</v>
      </c>
      <c r="C94" s="36">
        <v>0</v>
      </c>
      <c r="D94" s="1">
        <v>22</v>
      </c>
      <c r="E94" s="1">
        <v>0</v>
      </c>
      <c r="F94" s="36">
        <v>0.0001434570541746</v>
      </c>
      <c r="G94" s="1">
        <v>0</v>
      </c>
      <c r="H94" s="36">
        <v>0</v>
      </c>
    </row>
    <row r="95" ht="13" customHeight="1" spans="1:8">
      <c r="A95" s="1" t="s">
        <v>4911</v>
      </c>
      <c r="B95" s="36">
        <v>0</v>
      </c>
      <c r="C95" s="36">
        <v>0</v>
      </c>
      <c r="D95" s="1">
        <v>121</v>
      </c>
      <c r="E95" s="1">
        <v>0</v>
      </c>
      <c r="F95" s="36">
        <v>0.000789013797960302</v>
      </c>
      <c r="G95" s="1">
        <v>0</v>
      </c>
      <c r="H95" s="36">
        <v>0</v>
      </c>
    </row>
    <row r="96" ht="13" customHeight="1" spans="1:8">
      <c r="A96" s="1" t="s">
        <v>4971</v>
      </c>
      <c r="B96" s="36">
        <v>0</v>
      </c>
      <c r="C96" s="36">
        <v>0</v>
      </c>
      <c r="D96" s="1">
        <v>321</v>
      </c>
      <c r="E96" s="1">
        <v>0</v>
      </c>
      <c r="F96" s="36">
        <v>0.00209316883591121</v>
      </c>
      <c r="G96" s="1">
        <v>0</v>
      </c>
      <c r="H96" s="36">
        <v>0</v>
      </c>
    </row>
    <row r="97" ht="13" customHeight="1" spans="1:8">
      <c r="A97" s="1" t="s">
        <v>4918</v>
      </c>
      <c r="B97" s="36">
        <v>0</v>
      </c>
      <c r="C97" s="36">
        <v>0</v>
      </c>
      <c r="D97" s="1">
        <v>160</v>
      </c>
      <c r="E97" s="1">
        <v>0</v>
      </c>
      <c r="F97" s="36">
        <v>0.00104332403036073</v>
      </c>
      <c r="G97" s="1">
        <v>0</v>
      </c>
      <c r="H97" s="36">
        <v>0</v>
      </c>
    </row>
    <row r="98" ht="13" customHeight="1" spans="1:8">
      <c r="A98" s="1" t="s">
        <v>4925</v>
      </c>
      <c r="B98" s="36">
        <v>0</v>
      </c>
      <c r="C98" s="36">
        <v>0</v>
      </c>
      <c r="D98" s="1">
        <v>121</v>
      </c>
      <c r="E98" s="1">
        <v>0</v>
      </c>
      <c r="F98" s="36">
        <v>0.000789013797960302</v>
      </c>
      <c r="G98" s="1">
        <v>0</v>
      </c>
      <c r="H98" s="36">
        <v>0</v>
      </c>
    </row>
    <row r="99" ht="13" customHeight="1" spans="1:8">
      <c r="A99" s="1" t="s">
        <v>4904</v>
      </c>
      <c r="B99" s="36">
        <v>0</v>
      </c>
      <c r="C99" s="36">
        <v>0</v>
      </c>
      <c r="D99" s="1">
        <v>12</v>
      </c>
      <c r="E99" s="1">
        <v>0</v>
      </c>
      <c r="F99" s="36">
        <v>7.82493022770547e-5</v>
      </c>
      <c r="G99" s="1">
        <v>0</v>
      </c>
      <c r="H99" s="36">
        <v>0</v>
      </c>
    </row>
    <row r="100" ht="13" customHeight="1" spans="1:8">
      <c r="A100" s="1" t="s">
        <v>4847</v>
      </c>
      <c r="B100" s="36">
        <v>0</v>
      </c>
      <c r="C100" s="36">
        <v>0</v>
      </c>
      <c r="D100" s="1">
        <v>121</v>
      </c>
      <c r="E100" s="1">
        <v>0</v>
      </c>
      <c r="F100" s="36">
        <v>0.000789013797960302</v>
      </c>
      <c r="G100" s="1">
        <v>0</v>
      </c>
      <c r="H100" s="36">
        <v>0</v>
      </c>
    </row>
    <row r="101" ht="13" customHeight="1" spans="1:8">
      <c r="A101" s="1" t="s">
        <v>4976</v>
      </c>
      <c r="B101" s="36">
        <v>0</v>
      </c>
      <c r="C101" s="36">
        <v>0</v>
      </c>
      <c r="D101" s="1">
        <v>259</v>
      </c>
      <c r="E101" s="1">
        <v>0</v>
      </c>
      <c r="F101" s="36">
        <v>0.00168888077414643</v>
      </c>
      <c r="G101" s="1">
        <v>0</v>
      </c>
      <c r="H101" s="36">
        <v>0</v>
      </c>
    </row>
    <row r="102" ht="13" customHeight="1" spans="1:8">
      <c r="A102" s="1" t="s">
        <v>4828</v>
      </c>
      <c r="B102" s="36">
        <v>0</v>
      </c>
      <c r="C102" s="36">
        <v>0</v>
      </c>
      <c r="D102" s="1">
        <v>115</v>
      </c>
      <c r="E102" s="1">
        <v>0</v>
      </c>
      <c r="F102" s="36">
        <v>0.000749889146821774</v>
      </c>
      <c r="G102" s="1">
        <v>0</v>
      </c>
      <c r="H102" s="36">
        <v>0</v>
      </c>
    </row>
    <row r="103" ht="13" customHeight="1" spans="1:8">
      <c r="A103" s="1" t="s">
        <v>4917</v>
      </c>
      <c r="B103" s="36">
        <v>0</v>
      </c>
      <c r="C103" s="36">
        <v>0</v>
      </c>
      <c r="D103" s="1">
        <v>73</v>
      </c>
      <c r="E103" s="1">
        <v>0</v>
      </c>
      <c r="F103" s="36">
        <v>0.000476016588852083</v>
      </c>
      <c r="G103" s="1">
        <v>0</v>
      </c>
      <c r="H103" s="36">
        <v>0</v>
      </c>
    </row>
    <row r="104" ht="13" customHeight="1" spans="1:8">
      <c r="A104" s="1" t="s">
        <v>4958</v>
      </c>
      <c r="B104" s="36">
        <v>0</v>
      </c>
      <c r="C104" s="36">
        <v>0</v>
      </c>
      <c r="D104" s="1">
        <v>73</v>
      </c>
      <c r="E104" s="1">
        <v>0</v>
      </c>
      <c r="F104" s="36">
        <v>0.000476016588852083</v>
      </c>
      <c r="G104" s="1">
        <v>0</v>
      </c>
      <c r="H104" s="36">
        <v>0</v>
      </c>
    </row>
    <row r="105" ht="13" customHeight="1" spans="1:8">
      <c r="A105" s="1" t="s">
        <v>4878</v>
      </c>
      <c r="B105" s="36">
        <v>0</v>
      </c>
      <c r="C105" s="36">
        <v>0</v>
      </c>
      <c r="D105" s="1">
        <v>14</v>
      </c>
      <c r="E105" s="1">
        <v>0</v>
      </c>
      <c r="F105" s="36">
        <v>9.12908526565638e-5</v>
      </c>
      <c r="G105" s="1">
        <v>0</v>
      </c>
      <c r="H105" s="36">
        <v>0</v>
      </c>
    </row>
    <row r="106" ht="13" customHeight="1" spans="1:8">
      <c r="A106" s="1" t="s">
        <v>4927</v>
      </c>
      <c r="B106" s="36">
        <v>0</v>
      </c>
      <c r="C106" s="36">
        <v>0</v>
      </c>
      <c r="D106" s="1">
        <v>177</v>
      </c>
      <c r="E106" s="1">
        <v>0</v>
      </c>
      <c r="F106" s="36">
        <v>0.00115417720858656</v>
      </c>
      <c r="G106" s="1">
        <v>0</v>
      </c>
      <c r="H106" s="36">
        <v>0</v>
      </c>
    </row>
    <row r="107" ht="13" customHeight="1" spans="1:8">
      <c r="A107" s="1" t="s">
        <v>4966</v>
      </c>
      <c r="B107" s="36">
        <v>0</v>
      </c>
      <c r="C107" s="36">
        <v>0</v>
      </c>
      <c r="D107" s="1">
        <v>119</v>
      </c>
      <c r="E107" s="1">
        <v>0</v>
      </c>
      <c r="F107" s="36">
        <v>0.000775972247580792</v>
      </c>
      <c r="G107" s="1">
        <v>0</v>
      </c>
      <c r="H107" s="36">
        <v>0</v>
      </c>
    </row>
    <row r="108" ht="13" customHeight="1" spans="1:8">
      <c r="A108" s="1" t="s">
        <v>4875</v>
      </c>
      <c r="B108" s="36">
        <v>0</v>
      </c>
      <c r="C108" s="36">
        <v>0</v>
      </c>
      <c r="D108" s="1">
        <v>4</v>
      </c>
      <c r="E108" s="1">
        <v>0</v>
      </c>
      <c r="F108" s="36">
        <v>2.60831007590182e-5</v>
      </c>
      <c r="G108" s="1">
        <v>0</v>
      </c>
      <c r="H108" s="36">
        <v>0</v>
      </c>
    </row>
    <row r="109" ht="13" customHeight="1" spans="1:8">
      <c r="A109" s="1" t="s">
        <v>4817</v>
      </c>
      <c r="B109" s="36">
        <v>0</v>
      </c>
      <c r="C109" s="36">
        <v>0</v>
      </c>
      <c r="D109" s="1">
        <v>302</v>
      </c>
      <c r="E109" s="1">
        <v>0</v>
      </c>
      <c r="F109" s="36">
        <v>0.00196927410730588</v>
      </c>
      <c r="G109" s="1">
        <v>0</v>
      </c>
      <c r="H109" s="36">
        <v>0</v>
      </c>
    </row>
    <row r="110" ht="13" customHeight="1" spans="1:8">
      <c r="A110" s="1" t="s">
        <v>4905</v>
      </c>
      <c r="B110" s="36">
        <v>0</v>
      </c>
      <c r="C110" s="36">
        <v>0</v>
      </c>
      <c r="D110" s="1">
        <v>15</v>
      </c>
      <c r="E110" s="1">
        <v>0</v>
      </c>
      <c r="F110" s="36">
        <v>9.78116278463184e-5</v>
      </c>
      <c r="G110" s="1">
        <v>0</v>
      </c>
      <c r="H110" s="36">
        <v>0</v>
      </c>
    </row>
    <row r="111" ht="13" customHeight="1" spans="1:8">
      <c r="A111" s="1" t="s">
        <v>4819</v>
      </c>
      <c r="B111" s="36">
        <v>0</v>
      </c>
      <c r="C111" s="36">
        <v>0</v>
      </c>
      <c r="D111" s="1">
        <v>52</v>
      </c>
      <c r="E111" s="1">
        <v>0</v>
      </c>
      <c r="F111" s="36">
        <v>0.000339080309867237</v>
      </c>
      <c r="G111" s="1">
        <v>0</v>
      </c>
      <c r="H111" s="36">
        <v>0</v>
      </c>
    </row>
    <row r="112" ht="13" customHeight="1" spans="1:8">
      <c r="A112" s="1" t="s">
        <v>4811</v>
      </c>
      <c r="B112" s="36">
        <v>0</v>
      </c>
      <c r="C112" s="36">
        <v>0</v>
      </c>
      <c r="D112" s="1">
        <v>3</v>
      </c>
      <c r="E112" s="1">
        <v>0</v>
      </c>
      <c r="F112" s="36">
        <v>1.95623255692637e-5</v>
      </c>
      <c r="G112" s="1">
        <v>0</v>
      </c>
      <c r="H112" s="36">
        <v>0</v>
      </c>
    </row>
    <row r="113" ht="13" customHeight="1" spans="1:8">
      <c r="A113" s="1" t="s">
        <v>4913</v>
      </c>
      <c r="B113" s="36">
        <v>0</v>
      </c>
      <c r="C113" s="36">
        <v>0</v>
      </c>
      <c r="D113" s="1">
        <v>10</v>
      </c>
      <c r="E113" s="1">
        <v>0</v>
      </c>
      <c r="F113" s="36">
        <v>6.52077518975456e-5</v>
      </c>
      <c r="G113" s="1">
        <v>0</v>
      </c>
      <c r="H113" s="36">
        <v>0</v>
      </c>
    </row>
    <row r="114" ht="13" customHeight="1" spans="1:8">
      <c r="A114" s="1" t="s">
        <v>4883</v>
      </c>
      <c r="B114" s="36">
        <v>0</v>
      </c>
      <c r="C114" s="36">
        <v>0</v>
      </c>
      <c r="D114" s="1">
        <v>18</v>
      </c>
      <c r="E114" s="1">
        <v>0</v>
      </c>
      <c r="F114" s="36">
        <v>0.000117373953415582</v>
      </c>
      <c r="G114" s="1">
        <v>0</v>
      </c>
      <c r="H114" s="36">
        <v>0</v>
      </c>
    </row>
    <row r="115" ht="13" customHeight="1" spans="1:8">
      <c r="A115" s="1" t="s">
        <v>4792</v>
      </c>
      <c r="B115" s="36">
        <v>0</v>
      </c>
      <c r="C115" s="36">
        <v>0</v>
      </c>
      <c r="D115" s="1">
        <v>46</v>
      </c>
      <c r="E115" s="1">
        <v>0</v>
      </c>
      <c r="F115" s="36">
        <v>0.00029995565872871</v>
      </c>
      <c r="G115" s="1">
        <v>0</v>
      </c>
      <c r="H115" s="36">
        <v>0</v>
      </c>
    </row>
    <row r="116" ht="13" customHeight="1" spans="1:8">
      <c r="A116" s="1" t="s">
        <v>4950</v>
      </c>
      <c r="B116" s="36">
        <v>0</v>
      </c>
      <c r="C116" s="36">
        <v>0</v>
      </c>
      <c r="D116" s="1">
        <v>175</v>
      </c>
      <c r="E116" s="1">
        <v>0</v>
      </c>
      <c r="F116" s="36">
        <v>0.00114113565820705</v>
      </c>
      <c r="G116" s="1">
        <v>0</v>
      </c>
      <c r="H116" s="36">
        <v>0</v>
      </c>
    </row>
    <row r="117" ht="13" customHeight="1" spans="1:8">
      <c r="A117" s="1" t="s">
        <v>4990</v>
      </c>
      <c r="B117" s="36">
        <v>0</v>
      </c>
      <c r="C117" s="36">
        <v>0</v>
      </c>
      <c r="D117" s="1">
        <v>210</v>
      </c>
      <c r="E117" s="1">
        <v>0</v>
      </c>
      <c r="F117" s="36">
        <v>0.00136936278984846</v>
      </c>
      <c r="G117" s="1">
        <v>0</v>
      </c>
      <c r="H117" s="36">
        <v>0</v>
      </c>
    </row>
    <row r="118" ht="13" customHeight="1" spans="1:8">
      <c r="A118" s="1" t="s">
        <v>4862</v>
      </c>
      <c r="B118" s="36">
        <v>0</v>
      </c>
      <c r="C118" s="36">
        <v>0</v>
      </c>
      <c r="D118" s="1">
        <v>141</v>
      </c>
      <c r="E118" s="1">
        <v>0</v>
      </c>
      <c r="F118" s="36">
        <v>0.000919429301755393</v>
      </c>
      <c r="G118" s="1">
        <v>0</v>
      </c>
      <c r="H118" s="36">
        <v>0</v>
      </c>
    </row>
    <row r="119" ht="13" customHeight="1" spans="1:8">
      <c r="A119" s="1" t="s">
        <v>4903</v>
      </c>
      <c r="B119" s="36">
        <v>0</v>
      </c>
      <c r="C119" s="36">
        <v>0</v>
      </c>
      <c r="D119" s="1">
        <v>24</v>
      </c>
      <c r="E119" s="1">
        <v>0</v>
      </c>
      <c r="F119" s="36">
        <v>0.000156498604554109</v>
      </c>
      <c r="G119" s="1">
        <v>0</v>
      </c>
      <c r="H119" s="36">
        <v>0</v>
      </c>
    </row>
    <row r="120" ht="13" customHeight="1" spans="1:8">
      <c r="A120" s="1" t="s">
        <v>4894</v>
      </c>
      <c r="B120" s="36">
        <v>0</v>
      </c>
      <c r="C120" s="36">
        <v>0</v>
      </c>
      <c r="D120" s="1">
        <v>12</v>
      </c>
      <c r="E120" s="1">
        <v>0</v>
      </c>
      <c r="F120" s="36">
        <v>7.82493022770547e-5</v>
      </c>
      <c r="G120" s="1">
        <v>0</v>
      </c>
      <c r="H120" s="36">
        <v>0</v>
      </c>
    </row>
    <row r="121" ht="13" customHeight="1" spans="1:8">
      <c r="A121" s="1" t="s">
        <v>4852</v>
      </c>
      <c r="B121" s="36">
        <v>0</v>
      </c>
      <c r="C121" s="36">
        <v>0</v>
      </c>
      <c r="D121" s="1">
        <v>45</v>
      </c>
      <c r="E121" s="1">
        <v>0</v>
      </c>
      <c r="F121" s="36">
        <v>0.000293434883538955</v>
      </c>
      <c r="G121" s="1">
        <v>0</v>
      </c>
      <c r="H121" s="36">
        <v>0</v>
      </c>
    </row>
    <row r="122" ht="13" customHeight="1" spans="1:8">
      <c r="A122" s="1" t="s">
        <v>4874</v>
      </c>
      <c r="B122" s="36">
        <v>0</v>
      </c>
      <c r="C122" s="36">
        <v>0</v>
      </c>
      <c r="D122" s="1">
        <v>2</v>
      </c>
      <c r="E122" s="1">
        <v>0</v>
      </c>
      <c r="F122" s="36">
        <v>1.30415503795091e-5</v>
      </c>
      <c r="G122" s="1">
        <v>0</v>
      </c>
      <c r="H122" s="36">
        <v>0</v>
      </c>
    </row>
    <row r="123" ht="13" customHeight="1" spans="1:8">
      <c r="A123" s="1" t="s">
        <v>4960</v>
      </c>
      <c r="B123" s="36">
        <v>0</v>
      </c>
      <c r="C123" s="36">
        <v>0</v>
      </c>
      <c r="D123" s="1">
        <v>153</v>
      </c>
      <c r="E123" s="1">
        <v>0</v>
      </c>
      <c r="F123" s="36">
        <v>0.000997678604032447</v>
      </c>
      <c r="G123" s="1">
        <v>0</v>
      </c>
      <c r="H123" s="36">
        <v>0</v>
      </c>
    </row>
    <row r="124" ht="13" customHeight="1" spans="1:8">
      <c r="A124" s="1" t="s">
        <v>4821</v>
      </c>
      <c r="B124" s="36">
        <v>0</v>
      </c>
      <c r="C124" s="36">
        <v>0</v>
      </c>
      <c r="D124" s="1">
        <v>26</v>
      </c>
      <c r="E124" s="1">
        <v>0</v>
      </c>
      <c r="F124" s="36">
        <v>0.000169540154933619</v>
      </c>
      <c r="G124" s="1">
        <v>0</v>
      </c>
      <c r="H124" s="36">
        <v>0</v>
      </c>
    </row>
    <row r="125" ht="13" customHeight="1" spans="1:8">
      <c r="A125" s="1" t="s">
        <v>4775</v>
      </c>
      <c r="B125" s="36">
        <v>0</v>
      </c>
      <c r="C125" s="36">
        <v>0</v>
      </c>
      <c r="D125" s="1">
        <v>824</v>
      </c>
      <c r="E125" s="1">
        <v>0</v>
      </c>
      <c r="F125" s="36">
        <v>0.00537311875635776</v>
      </c>
      <c r="G125" s="1">
        <v>0</v>
      </c>
      <c r="H125" s="36">
        <v>0</v>
      </c>
    </row>
    <row r="126" ht="13" customHeight="1" spans="1:8">
      <c r="A126" s="1" t="s">
        <v>4782</v>
      </c>
      <c r="B126" s="36">
        <v>0</v>
      </c>
      <c r="C126" s="36">
        <v>0</v>
      </c>
      <c r="D126" s="1">
        <v>232</v>
      </c>
      <c r="E126" s="1">
        <v>0</v>
      </c>
      <c r="F126" s="36">
        <v>0.00151281984402306</v>
      </c>
      <c r="G126" s="1">
        <v>0</v>
      </c>
      <c r="H126" s="36">
        <v>0</v>
      </c>
    </row>
    <row r="127" ht="13" customHeight="1" spans="1:8">
      <c r="A127" s="1" t="s">
        <v>4954</v>
      </c>
      <c r="B127" s="36">
        <v>0</v>
      </c>
      <c r="C127" s="36">
        <v>0</v>
      </c>
      <c r="D127" s="1">
        <v>288</v>
      </c>
      <c r="E127" s="1">
        <v>0</v>
      </c>
      <c r="F127" s="36">
        <v>0.00187798325464931</v>
      </c>
      <c r="G127" s="1">
        <v>0</v>
      </c>
      <c r="H127" s="36">
        <v>0</v>
      </c>
    </row>
    <row r="128" ht="13" customHeight="1" spans="1:8">
      <c r="A128" s="1" t="s">
        <v>4858</v>
      </c>
      <c r="B128" s="36">
        <v>0</v>
      </c>
      <c r="C128" s="36">
        <v>0</v>
      </c>
      <c r="D128" s="1">
        <v>129</v>
      </c>
      <c r="E128" s="1">
        <v>0</v>
      </c>
      <c r="F128" s="36">
        <v>0.000841179999478338</v>
      </c>
      <c r="G128" s="1">
        <v>0</v>
      </c>
      <c r="H128" s="36">
        <v>0</v>
      </c>
    </row>
    <row r="129" ht="13" customHeight="1" spans="1:8">
      <c r="A129" s="1" t="s">
        <v>4869</v>
      </c>
      <c r="B129" s="36">
        <v>0</v>
      </c>
      <c r="C129" s="36">
        <v>0</v>
      </c>
      <c r="D129" s="1">
        <v>357</v>
      </c>
      <c r="E129" s="1">
        <v>0</v>
      </c>
      <c r="F129" s="36">
        <v>0.00232791674274238</v>
      </c>
      <c r="G129" s="1">
        <v>0</v>
      </c>
      <c r="H129" s="36">
        <v>0</v>
      </c>
    </row>
    <row r="130" ht="13" customHeight="1" spans="1:8">
      <c r="A130" s="1" t="s">
        <v>4880</v>
      </c>
      <c r="B130" s="36">
        <v>0</v>
      </c>
      <c r="C130" s="36">
        <v>0</v>
      </c>
      <c r="D130" s="1">
        <v>7</v>
      </c>
      <c r="E130" s="1">
        <v>0</v>
      </c>
      <c r="F130" s="36">
        <v>4.56454263282819e-5</v>
      </c>
      <c r="G130" s="1">
        <v>0</v>
      </c>
      <c r="H130" s="36">
        <v>0</v>
      </c>
    </row>
    <row r="131" ht="13" customHeight="1" spans="1:8">
      <c r="A131" s="1" t="s">
        <v>4994</v>
      </c>
      <c r="B131" s="36">
        <v>0</v>
      </c>
      <c r="C131" s="36">
        <v>0</v>
      </c>
      <c r="D131" s="1">
        <v>74</v>
      </c>
      <c r="E131" s="1">
        <v>0</v>
      </c>
      <c r="F131" s="36">
        <v>0.000482537364041837</v>
      </c>
      <c r="G131" s="1">
        <v>0</v>
      </c>
      <c r="H131" s="36">
        <v>0</v>
      </c>
    </row>
    <row r="132" ht="13" customHeight="1" spans="1:8">
      <c r="A132" s="1" t="s">
        <v>4881</v>
      </c>
      <c r="B132" s="36">
        <v>0</v>
      </c>
      <c r="C132" s="36">
        <v>0</v>
      </c>
      <c r="D132" s="1">
        <v>4</v>
      </c>
      <c r="E132" s="1">
        <v>0</v>
      </c>
      <c r="F132" s="36">
        <v>2.60831007590182e-5</v>
      </c>
      <c r="G132" s="1">
        <v>0</v>
      </c>
      <c r="H132" s="36">
        <v>0</v>
      </c>
    </row>
    <row r="133" ht="13" customHeight="1" spans="1:8">
      <c r="A133" s="1" t="s">
        <v>4849</v>
      </c>
      <c r="B133" s="36">
        <v>0</v>
      </c>
      <c r="C133" s="36">
        <v>0</v>
      </c>
      <c r="D133" s="1">
        <v>16</v>
      </c>
      <c r="E133" s="1">
        <v>0</v>
      </c>
      <c r="F133" s="36">
        <v>0.000104332403036073</v>
      </c>
      <c r="G133" s="1">
        <v>0</v>
      </c>
      <c r="H133" s="36">
        <v>0</v>
      </c>
    </row>
    <row r="134" ht="13" customHeight="1" spans="1:8">
      <c r="A134" s="1" t="s">
        <v>4939</v>
      </c>
      <c r="B134" s="36">
        <v>0</v>
      </c>
      <c r="C134" s="36">
        <v>0</v>
      </c>
      <c r="D134" s="1">
        <v>130</v>
      </c>
      <c r="E134" s="1">
        <v>0</v>
      </c>
      <c r="F134" s="36">
        <v>0.000847700774668093</v>
      </c>
      <c r="G134" s="1">
        <v>0</v>
      </c>
      <c r="H134" s="36">
        <v>0</v>
      </c>
    </row>
    <row r="135" ht="13" customHeight="1" spans="1:8">
      <c r="A135" s="1" t="s">
        <v>4783</v>
      </c>
      <c r="B135" s="36">
        <v>0</v>
      </c>
      <c r="C135" s="36">
        <v>0</v>
      </c>
      <c r="D135" s="1">
        <v>215</v>
      </c>
      <c r="E135" s="1">
        <v>0</v>
      </c>
      <c r="F135" s="36">
        <v>0.00140196666579723</v>
      </c>
      <c r="G135" s="1">
        <v>0</v>
      </c>
      <c r="H135" s="36">
        <v>0</v>
      </c>
    </row>
    <row r="136" ht="13" customHeight="1" spans="1:8">
      <c r="A136" s="1" t="s">
        <v>4947</v>
      </c>
      <c r="B136" s="36">
        <v>0</v>
      </c>
      <c r="C136" s="36">
        <v>0</v>
      </c>
      <c r="D136" s="1">
        <v>94</v>
      </c>
      <c r="E136" s="1">
        <v>0</v>
      </c>
      <c r="F136" s="36">
        <v>0.000612952867836928</v>
      </c>
      <c r="G136" s="1">
        <v>0</v>
      </c>
      <c r="H136" s="36">
        <v>0</v>
      </c>
    </row>
    <row r="137" ht="13" customHeight="1" spans="1:8">
      <c r="A137" s="1" t="s">
        <v>4768</v>
      </c>
      <c r="B137" s="36">
        <v>0</v>
      </c>
      <c r="C137" s="36">
        <v>0</v>
      </c>
      <c r="D137" s="1">
        <v>1101</v>
      </c>
      <c r="E137" s="1">
        <v>0</v>
      </c>
      <c r="F137" s="36">
        <v>0.00717937348391977</v>
      </c>
      <c r="G137" s="1">
        <v>0</v>
      </c>
      <c r="H137" s="36">
        <v>0</v>
      </c>
    </row>
    <row r="138" ht="13" customHeight="1" spans="1:8">
      <c r="A138" s="1" t="s">
        <v>4942</v>
      </c>
      <c r="B138" s="36">
        <v>0</v>
      </c>
      <c r="C138" s="36">
        <v>0</v>
      </c>
      <c r="D138" s="1">
        <v>37</v>
      </c>
      <c r="E138" s="1">
        <v>0</v>
      </c>
      <c r="F138" s="36">
        <v>0.000241268682020919</v>
      </c>
      <c r="G138" s="1">
        <v>0</v>
      </c>
      <c r="H138" s="36">
        <v>0</v>
      </c>
    </row>
    <row r="139" ht="13" customHeight="1" spans="1:8">
      <c r="A139" s="1" t="s">
        <v>4915</v>
      </c>
      <c r="B139" s="36">
        <v>0</v>
      </c>
      <c r="C139" s="36">
        <v>0</v>
      </c>
      <c r="D139" s="1">
        <v>138</v>
      </c>
      <c r="E139" s="1">
        <v>0</v>
      </c>
      <c r="F139" s="36">
        <v>0.000899866976186129</v>
      </c>
      <c r="G139" s="1">
        <v>0</v>
      </c>
      <c r="H139" s="36">
        <v>0</v>
      </c>
    </row>
    <row r="140" ht="13" customHeight="1" spans="1:8">
      <c r="A140" s="1" t="s">
        <v>4838</v>
      </c>
      <c r="B140" s="36">
        <v>0</v>
      </c>
      <c r="C140" s="36">
        <v>0</v>
      </c>
      <c r="D140" s="1">
        <v>177</v>
      </c>
      <c r="E140" s="1">
        <v>0</v>
      </c>
      <c r="F140" s="36">
        <v>0.00115417720858656</v>
      </c>
      <c r="G140" s="1">
        <v>0</v>
      </c>
      <c r="H140" s="36">
        <v>0</v>
      </c>
    </row>
    <row r="141" ht="13" customHeight="1" spans="1:8">
      <c r="A141" s="1" t="s">
        <v>4916</v>
      </c>
      <c r="B141" s="36">
        <v>0</v>
      </c>
      <c r="C141" s="36">
        <v>0</v>
      </c>
      <c r="D141" s="1">
        <v>46</v>
      </c>
      <c r="E141" s="1">
        <v>0</v>
      </c>
      <c r="F141" s="36">
        <v>0.00029995565872871</v>
      </c>
      <c r="G141" s="1">
        <v>0</v>
      </c>
      <c r="H141" s="36">
        <v>0</v>
      </c>
    </row>
    <row r="142" ht="13" customHeight="1" spans="1:8">
      <c r="A142" s="1" t="s">
        <v>4839</v>
      </c>
      <c r="B142" s="36">
        <v>0</v>
      </c>
      <c r="C142" s="36">
        <v>0</v>
      </c>
      <c r="D142" s="1">
        <v>136</v>
      </c>
      <c r="E142" s="1">
        <v>0</v>
      </c>
      <c r="F142" s="36">
        <v>0.00088682542580662</v>
      </c>
      <c r="G142" s="1">
        <v>0</v>
      </c>
      <c r="H142" s="36">
        <v>0</v>
      </c>
    </row>
    <row r="143" ht="13" customHeight="1" spans="1:8">
      <c r="A143" s="1" t="s">
        <v>472</v>
      </c>
      <c r="B143" s="36">
        <v>0</v>
      </c>
      <c r="C143" s="36">
        <v>0</v>
      </c>
      <c r="D143" s="1">
        <v>59</v>
      </c>
      <c r="E143" s="1">
        <v>0</v>
      </c>
      <c r="F143" s="36">
        <v>0.000384725736195519</v>
      </c>
      <c r="G143" s="1">
        <v>0</v>
      </c>
      <c r="H143" s="36">
        <v>0</v>
      </c>
    </row>
    <row r="144" ht="13" customHeight="1" spans="1:8">
      <c r="A144" s="1" t="s">
        <v>4893</v>
      </c>
      <c r="B144" s="36">
        <v>0</v>
      </c>
      <c r="C144" s="36">
        <v>0</v>
      </c>
      <c r="D144" s="1">
        <v>4</v>
      </c>
      <c r="E144" s="1">
        <v>0</v>
      </c>
      <c r="F144" s="36">
        <v>2.60831007590182e-5</v>
      </c>
      <c r="G144" s="1">
        <v>0</v>
      </c>
      <c r="H144" s="36">
        <v>0</v>
      </c>
    </row>
    <row r="145" ht="13" customHeight="1" spans="1:8">
      <c r="A145" s="1" t="s">
        <v>4797</v>
      </c>
      <c r="B145" s="36">
        <v>0</v>
      </c>
      <c r="C145" s="36">
        <v>0</v>
      </c>
      <c r="D145" s="1">
        <v>660</v>
      </c>
      <c r="E145" s="1">
        <v>0</v>
      </c>
      <c r="F145" s="36">
        <v>0.00430371162523801</v>
      </c>
      <c r="G145" s="1">
        <v>0</v>
      </c>
      <c r="H145" s="36">
        <v>0</v>
      </c>
    </row>
    <row r="146" ht="13" customHeight="1" spans="1:8">
      <c r="A146" s="1" t="s">
        <v>4877</v>
      </c>
      <c r="B146" s="36">
        <v>0</v>
      </c>
      <c r="C146" s="36">
        <v>0</v>
      </c>
      <c r="D146" s="1">
        <v>103</v>
      </c>
      <c r="E146" s="1">
        <v>0</v>
      </c>
      <c r="F146" s="36">
        <v>0.000671639844544719</v>
      </c>
      <c r="G146" s="1">
        <v>0</v>
      </c>
      <c r="H146" s="36">
        <v>0</v>
      </c>
    </row>
    <row r="147" ht="13" customHeight="1" spans="1:8">
      <c r="A147" s="1" t="s">
        <v>4946</v>
      </c>
      <c r="B147" s="36">
        <v>0</v>
      </c>
      <c r="C147" s="36">
        <v>0</v>
      </c>
      <c r="D147" s="1">
        <v>87</v>
      </c>
      <c r="E147" s="1">
        <v>0</v>
      </c>
      <c r="F147" s="36">
        <v>0.000567307441508647</v>
      </c>
      <c r="G147" s="1">
        <v>0</v>
      </c>
      <c r="H147" s="36">
        <v>0</v>
      </c>
    </row>
    <row r="148" ht="13" customHeight="1" spans="1:8">
      <c r="A148" s="1" t="s">
        <v>4867</v>
      </c>
      <c r="B148" s="36">
        <v>0</v>
      </c>
      <c r="C148" s="36">
        <v>0</v>
      </c>
      <c r="D148" s="1">
        <v>6</v>
      </c>
      <c r="E148" s="1">
        <v>0</v>
      </c>
      <c r="F148" s="36">
        <v>3.91246511385273e-5</v>
      </c>
      <c r="G148" s="1">
        <v>0</v>
      </c>
      <c r="H148" s="36">
        <v>0</v>
      </c>
    </row>
    <row r="149" ht="13" customHeight="1" spans="1:8">
      <c r="A149" s="1" t="s">
        <v>4793</v>
      </c>
      <c r="B149" s="36">
        <v>0</v>
      </c>
      <c r="C149" s="36">
        <v>0</v>
      </c>
      <c r="D149" s="1">
        <v>152</v>
      </c>
      <c r="E149" s="1">
        <v>0</v>
      </c>
      <c r="F149" s="36">
        <v>0.000991157828842693</v>
      </c>
      <c r="G149" s="1">
        <v>0</v>
      </c>
      <c r="H149" s="36">
        <v>0</v>
      </c>
    </row>
    <row r="150" ht="13" customHeight="1" spans="1:8">
      <c r="A150" s="1" t="s">
        <v>4854</v>
      </c>
      <c r="B150" s="36">
        <v>0</v>
      </c>
      <c r="C150" s="36">
        <v>0</v>
      </c>
      <c r="D150" s="1">
        <v>93</v>
      </c>
      <c r="E150" s="1">
        <v>0</v>
      </c>
      <c r="F150" s="36">
        <v>0.000606432092647174</v>
      </c>
      <c r="G150" s="1">
        <v>0</v>
      </c>
      <c r="H150" s="36">
        <v>0</v>
      </c>
    </row>
    <row r="151" ht="13" customHeight="1" spans="1:8">
      <c r="A151" s="1" t="s">
        <v>732</v>
      </c>
      <c r="B151" s="36">
        <v>0</v>
      </c>
      <c r="C151" s="36">
        <v>0</v>
      </c>
      <c r="D151" s="1">
        <v>11</v>
      </c>
      <c r="E151" s="1">
        <v>0</v>
      </c>
      <c r="F151" s="36">
        <v>7.17285270873001e-5</v>
      </c>
      <c r="G151" s="1">
        <v>0</v>
      </c>
      <c r="H151" s="36">
        <v>0</v>
      </c>
    </row>
    <row r="152" ht="13" customHeight="1" spans="1:8">
      <c r="A152" s="1" t="s">
        <v>4818</v>
      </c>
      <c r="B152" s="36">
        <v>0</v>
      </c>
      <c r="C152" s="36">
        <v>0</v>
      </c>
      <c r="D152" s="1">
        <v>217</v>
      </c>
      <c r="E152" s="1">
        <v>0</v>
      </c>
      <c r="F152" s="36">
        <v>0.00141500821617674</v>
      </c>
      <c r="G152" s="1">
        <v>0</v>
      </c>
      <c r="H152" s="36">
        <v>0</v>
      </c>
    </row>
    <row r="153" ht="13" customHeight="1" spans="1:8">
      <c r="A153" s="1" t="s">
        <v>4789</v>
      </c>
      <c r="B153" s="36">
        <v>0</v>
      </c>
      <c r="C153" s="36">
        <v>0</v>
      </c>
      <c r="D153" s="1">
        <v>316</v>
      </c>
      <c r="E153" s="1">
        <v>0</v>
      </c>
      <c r="F153" s="36">
        <v>0.00206056495996244</v>
      </c>
      <c r="G153" s="1">
        <v>0</v>
      </c>
      <c r="H153" s="36">
        <v>0</v>
      </c>
    </row>
    <row r="154" ht="13" customHeight="1" spans="1:8">
      <c r="A154" s="1" t="s">
        <v>4831</v>
      </c>
      <c r="B154" s="36">
        <v>0</v>
      </c>
      <c r="C154" s="36">
        <v>0</v>
      </c>
      <c r="D154" s="1">
        <v>128</v>
      </c>
      <c r="E154" s="1">
        <v>0</v>
      </c>
      <c r="F154" s="36">
        <v>0.000834659224288583</v>
      </c>
      <c r="G154" s="1">
        <v>0</v>
      </c>
      <c r="H154" s="36">
        <v>0</v>
      </c>
    </row>
    <row r="155" ht="13" customHeight="1" spans="1:8">
      <c r="A155" s="1" t="s">
        <v>4801</v>
      </c>
      <c r="B155" s="36">
        <v>0</v>
      </c>
      <c r="C155" s="36">
        <v>0</v>
      </c>
      <c r="D155" s="1">
        <v>317</v>
      </c>
      <c r="E155" s="1">
        <v>0</v>
      </c>
      <c r="F155" s="36">
        <v>0.00206708573515219</v>
      </c>
      <c r="G155" s="1">
        <v>0</v>
      </c>
      <c r="H155" s="36">
        <v>0</v>
      </c>
    </row>
    <row r="156" ht="13" customHeight="1" spans="1:8">
      <c r="A156" s="1" t="s">
        <v>4943</v>
      </c>
      <c r="B156" s="36">
        <v>0</v>
      </c>
      <c r="C156" s="36">
        <v>0</v>
      </c>
      <c r="D156" s="1">
        <v>59</v>
      </c>
      <c r="E156" s="1">
        <v>0</v>
      </c>
      <c r="F156" s="36">
        <v>0.000384725736195519</v>
      </c>
      <c r="G156" s="1">
        <v>0</v>
      </c>
      <c r="H156" s="36">
        <v>0</v>
      </c>
    </row>
    <row r="157" ht="13" customHeight="1" spans="1:8">
      <c r="A157" s="1" t="s">
        <v>4910</v>
      </c>
      <c r="B157" s="36">
        <v>0</v>
      </c>
      <c r="C157" s="36">
        <v>0</v>
      </c>
      <c r="D157" s="1">
        <v>811</v>
      </c>
      <c r="E157" s="1">
        <v>0</v>
      </c>
      <c r="F157" s="36">
        <v>0.00528834867889095</v>
      </c>
      <c r="G157" s="1">
        <v>0</v>
      </c>
      <c r="H157" s="36">
        <v>0</v>
      </c>
    </row>
    <row r="158" ht="13" customHeight="1" spans="1:8">
      <c r="A158" s="1" t="s">
        <v>4866</v>
      </c>
      <c r="B158" s="36">
        <v>0</v>
      </c>
      <c r="C158" s="36">
        <v>0</v>
      </c>
      <c r="D158" s="1">
        <v>437</v>
      </c>
      <c r="E158" s="1">
        <v>0</v>
      </c>
      <c r="F158" s="36">
        <v>0.00284957875792274</v>
      </c>
      <c r="G158" s="1">
        <v>0</v>
      </c>
      <c r="H158" s="36">
        <v>0</v>
      </c>
    </row>
    <row r="159" ht="13" customHeight="1" spans="1:8">
      <c r="A159" s="1" t="s">
        <v>4914</v>
      </c>
      <c r="B159" s="36">
        <v>0</v>
      </c>
      <c r="C159" s="36">
        <v>0</v>
      </c>
      <c r="D159" s="1">
        <v>37</v>
      </c>
      <c r="E159" s="1">
        <v>0</v>
      </c>
      <c r="F159" s="36">
        <v>0.000241268682020919</v>
      </c>
      <c r="G159" s="1">
        <v>0</v>
      </c>
      <c r="H159" s="36">
        <v>0</v>
      </c>
    </row>
    <row r="160" ht="13" customHeight="1" spans="1:8">
      <c r="A160" s="1" t="s">
        <v>4871</v>
      </c>
      <c r="B160" s="36">
        <v>0</v>
      </c>
      <c r="C160" s="36">
        <v>0</v>
      </c>
      <c r="D160" s="1">
        <v>16</v>
      </c>
      <c r="E160" s="1">
        <v>0</v>
      </c>
      <c r="F160" s="36">
        <v>0.000104332403036073</v>
      </c>
      <c r="G160" s="1">
        <v>0</v>
      </c>
      <c r="H160" s="36">
        <v>0</v>
      </c>
    </row>
    <row r="161" ht="13" customHeight="1" spans="1:8">
      <c r="A161" s="1" t="s">
        <v>4955</v>
      </c>
      <c r="B161" s="36">
        <v>0</v>
      </c>
      <c r="C161" s="36">
        <v>0</v>
      </c>
      <c r="D161" s="1">
        <v>270</v>
      </c>
      <c r="E161" s="1">
        <v>0</v>
      </c>
      <c r="F161" s="36">
        <v>0.00176060930123373</v>
      </c>
      <c r="G161" s="1">
        <v>0</v>
      </c>
      <c r="H161" s="36">
        <v>0</v>
      </c>
    </row>
    <row r="162" ht="13" customHeight="1" spans="1:8">
      <c r="A162" s="1" t="s">
        <v>4785</v>
      </c>
      <c r="B162" s="36">
        <v>0</v>
      </c>
      <c r="C162" s="36">
        <v>0</v>
      </c>
      <c r="D162" s="1">
        <v>254</v>
      </c>
      <c r="E162" s="1">
        <v>0</v>
      </c>
      <c r="F162" s="36">
        <v>0.00165627689819766</v>
      </c>
      <c r="G162" s="1">
        <v>0</v>
      </c>
      <c r="H162" s="36">
        <v>0</v>
      </c>
    </row>
    <row r="163" ht="13" customHeight="1" spans="1:8">
      <c r="A163" s="1" t="s">
        <v>4932</v>
      </c>
      <c r="B163" s="36">
        <v>0</v>
      </c>
      <c r="C163" s="36">
        <v>0</v>
      </c>
      <c r="D163" s="1">
        <v>28</v>
      </c>
      <c r="E163" s="1">
        <v>0</v>
      </c>
      <c r="F163" s="36">
        <v>0.000182581705313128</v>
      </c>
      <c r="G163" s="1">
        <v>0</v>
      </c>
      <c r="H163" s="36">
        <v>0</v>
      </c>
    </row>
    <row r="164" ht="13" customHeight="1" spans="1:8">
      <c r="A164" s="1" t="s">
        <v>4809</v>
      </c>
      <c r="B164" s="36">
        <v>0</v>
      </c>
      <c r="C164" s="36">
        <v>0</v>
      </c>
      <c r="D164" s="1">
        <v>40</v>
      </c>
      <c r="E164" s="1">
        <v>0</v>
      </c>
      <c r="F164" s="36">
        <v>0.000260831007590182</v>
      </c>
      <c r="G164" s="1">
        <v>0</v>
      </c>
      <c r="H164" s="36">
        <v>0</v>
      </c>
    </row>
    <row r="165" ht="13" customHeight="1" spans="1:8">
      <c r="A165" s="1" t="s">
        <v>4999</v>
      </c>
      <c r="B165" s="36">
        <v>0</v>
      </c>
      <c r="C165" s="36">
        <v>0</v>
      </c>
      <c r="D165" s="1">
        <v>735</v>
      </c>
      <c r="E165" s="1">
        <v>0</v>
      </c>
      <c r="F165" s="36">
        <v>0.0047927697644696</v>
      </c>
      <c r="G165" s="1">
        <v>0</v>
      </c>
      <c r="H165" s="36">
        <v>0</v>
      </c>
    </row>
    <row r="166" ht="13" customHeight="1" spans="1:8">
      <c r="A166" s="1" t="s">
        <v>4978</v>
      </c>
      <c r="B166" s="36">
        <v>0</v>
      </c>
      <c r="C166" s="36">
        <v>0</v>
      </c>
      <c r="D166" s="1">
        <v>674</v>
      </c>
      <c r="E166" s="1">
        <v>0</v>
      </c>
      <c r="F166" s="36">
        <v>0.00439500247789457</v>
      </c>
      <c r="G166" s="1">
        <v>0</v>
      </c>
      <c r="H166" s="36">
        <v>0</v>
      </c>
    </row>
    <row r="167" ht="13" customHeight="1" spans="1:8">
      <c r="A167" s="1" t="s">
        <v>4956</v>
      </c>
      <c r="B167" s="36">
        <v>0</v>
      </c>
      <c r="C167" s="36">
        <v>0</v>
      </c>
      <c r="D167" s="1">
        <v>117</v>
      </c>
      <c r="E167" s="1">
        <v>0</v>
      </c>
      <c r="F167" s="36">
        <v>0.000762930697201283</v>
      </c>
      <c r="G167" s="1">
        <v>0</v>
      </c>
      <c r="H167" s="36">
        <v>0</v>
      </c>
    </row>
    <row r="168" ht="13" customHeight="1" spans="1:8">
      <c r="A168" s="1" t="s">
        <v>4929</v>
      </c>
      <c r="B168" s="36">
        <v>0</v>
      </c>
      <c r="C168" s="36">
        <v>0</v>
      </c>
      <c r="D168" s="1">
        <v>19</v>
      </c>
      <c r="E168" s="1">
        <v>0</v>
      </c>
      <c r="F168" s="36">
        <v>0.000123894728605337</v>
      </c>
      <c r="G168" s="1">
        <v>0</v>
      </c>
      <c r="H168" s="36">
        <v>0</v>
      </c>
    </row>
    <row r="169" ht="13" customHeight="1" spans="1:8">
      <c r="A169" s="1" t="s">
        <v>4980</v>
      </c>
      <c r="B169" s="36">
        <v>0</v>
      </c>
      <c r="C169" s="36">
        <v>0</v>
      </c>
      <c r="D169" s="1">
        <v>349</v>
      </c>
      <c r="E169" s="1">
        <v>0</v>
      </c>
      <c r="F169" s="36">
        <v>0.00227575054122434</v>
      </c>
      <c r="G169" s="1">
        <v>0</v>
      </c>
      <c r="H169" s="36">
        <v>0</v>
      </c>
    </row>
    <row r="170" ht="13" customHeight="1" spans="1:8">
      <c r="A170" s="1" t="s">
        <v>4896</v>
      </c>
      <c r="B170" s="36">
        <v>0</v>
      </c>
      <c r="C170" s="36">
        <v>0</v>
      </c>
      <c r="D170" s="1">
        <v>56</v>
      </c>
      <c r="E170" s="1">
        <v>0</v>
      </c>
      <c r="F170" s="36">
        <v>0.000365163410626255</v>
      </c>
      <c r="G170" s="1">
        <v>0</v>
      </c>
      <c r="H170" s="36">
        <v>0</v>
      </c>
    </row>
    <row r="171" ht="13" customHeight="1" spans="1:8">
      <c r="A171" s="1" t="s">
        <v>4895</v>
      </c>
      <c r="B171" s="36">
        <v>0</v>
      </c>
      <c r="C171" s="36">
        <v>0</v>
      </c>
      <c r="D171" s="1">
        <v>27</v>
      </c>
      <c r="E171" s="1">
        <v>0</v>
      </c>
      <c r="F171" s="36">
        <v>0.000176060930123373</v>
      </c>
      <c r="G171" s="1">
        <v>0</v>
      </c>
      <c r="H171" s="36">
        <v>0</v>
      </c>
    </row>
    <row r="172" ht="13" customHeight="1" spans="1:8">
      <c r="A172" s="1" t="s">
        <v>4924</v>
      </c>
      <c r="B172" s="36">
        <v>0</v>
      </c>
      <c r="C172" s="36">
        <v>0</v>
      </c>
      <c r="D172" s="1">
        <v>58</v>
      </c>
      <c r="E172" s="1">
        <v>0</v>
      </c>
      <c r="F172" s="36">
        <v>0.000378204961005764</v>
      </c>
      <c r="G172" s="1">
        <v>0</v>
      </c>
      <c r="H172" s="36">
        <v>0</v>
      </c>
    </row>
    <row r="173" ht="13" customHeight="1" spans="1:8">
      <c r="A173" s="1" t="s">
        <v>4824</v>
      </c>
      <c r="B173" s="36">
        <v>0</v>
      </c>
      <c r="C173" s="36">
        <v>0</v>
      </c>
      <c r="D173" s="1">
        <v>8</v>
      </c>
      <c r="E173" s="1">
        <v>0</v>
      </c>
      <c r="F173" s="36">
        <v>5.21662015180365e-5</v>
      </c>
      <c r="G173" s="1">
        <v>0</v>
      </c>
      <c r="H173" s="36">
        <v>0</v>
      </c>
    </row>
    <row r="174" ht="13" customHeight="1" spans="1:8">
      <c r="A174" s="1" t="s">
        <v>4794</v>
      </c>
      <c r="B174" s="36">
        <v>0</v>
      </c>
      <c r="C174" s="36">
        <v>0</v>
      </c>
      <c r="D174" s="1">
        <v>202</v>
      </c>
      <c r="E174" s="1">
        <v>0</v>
      </c>
      <c r="F174" s="36">
        <v>0.00131719658833042</v>
      </c>
      <c r="G174" s="1">
        <v>0</v>
      </c>
      <c r="H174" s="36">
        <v>0</v>
      </c>
    </row>
    <row r="175" ht="13" customHeight="1" spans="1:8">
      <c r="A175" s="1" t="s">
        <v>4784</v>
      </c>
      <c r="B175" s="36">
        <v>0</v>
      </c>
      <c r="C175" s="36">
        <v>0</v>
      </c>
      <c r="D175" s="1">
        <v>182</v>
      </c>
      <c r="E175" s="1">
        <v>0</v>
      </c>
      <c r="F175" s="36">
        <v>0.00118678108453533</v>
      </c>
      <c r="G175" s="1">
        <v>0</v>
      </c>
      <c r="H175" s="36">
        <v>0</v>
      </c>
    </row>
    <row r="176" ht="13" customHeight="1" spans="1:8">
      <c r="A176" s="1" t="s">
        <v>4827</v>
      </c>
      <c r="B176" s="36">
        <v>0</v>
      </c>
      <c r="C176" s="36">
        <v>0</v>
      </c>
      <c r="D176" s="1">
        <v>123</v>
      </c>
      <c r="E176" s="1">
        <v>0</v>
      </c>
      <c r="F176" s="36">
        <v>0.000802055348339811</v>
      </c>
      <c r="G176" s="1">
        <v>0</v>
      </c>
      <c r="H176" s="36">
        <v>0</v>
      </c>
    </row>
    <row r="177" ht="13" customHeight="1" spans="1:8">
      <c r="A177" s="1" t="s">
        <v>4822</v>
      </c>
      <c r="B177" s="36">
        <v>0</v>
      </c>
      <c r="C177" s="36">
        <v>0</v>
      </c>
      <c r="D177" s="1">
        <v>200</v>
      </c>
      <c r="E177" s="1">
        <v>0</v>
      </c>
      <c r="F177" s="36">
        <v>0.00130415503795091</v>
      </c>
      <c r="G177" s="1">
        <v>0</v>
      </c>
      <c r="H177" s="36">
        <v>0</v>
      </c>
    </row>
    <row r="178" ht="13" customHeight="1" spans="1:8">
      <c r="A178" s="1" t="s">
        <v>4814</v>
      </c>
      <c r="B178" s="36">
        <v>0</v>
      </c>
      <c r="C178" s="36">
        <v>0</v>
      </c>
      <c r="D178" s="1">
        <v>82</v>
      </c>
      <c r="E178" s="1">
        <v>0</v>
      </c>
      <c r="F178" s="36">
        <v>0.000534703565559874</v>
      </c>
      <c r="G178" s="1">
        <v>0</v>
      </c>
      <c r="H178" s="36">
        <v>0</v>
      </c>
    </row>
    <row r="179" ht="13" customHeight="1" spans="1:8">
      <c r="A179" s="1" t="s">
        <v>4890</v>
      </c>
      <c r="B179" s="36">
        <v>0</v>
      </c>
      <c r="C179" s="36">
        <v>0</v>
      </c>
      <c r="D179" s="1">
        <v>97</v>
      </c>
      <c r="E179" s="1">
        <v>0</v>
      </c>
      <c r="F179" s="36">
        <v>0.000632515193406192</v>
      </c>
      <c r="G179" s="1">
        <v>0</v>
      </c>
      <c r="H179" s="36">
        <v>0</v>
      </c>
    </row>
    <row r="180" ht="13" customHeight="1" spans="1:8">
      <c r="A180" s="1" t="s">
        <v>4997</v>
      </c>
      <c r="B180" s="36">
        <v>0</v>
      </c>
      <c r="C180" s="36">
        <v>0</v>
      </c>
      <c r="D180" s="1">
        <v>174</v>
      </c>
      <c r="E180" s="1">
        <v>0</v>
      </c>
      <c r="F180" s="36">
        <v>0.00113461488301729</v>
      </c>
      <c r="G180" s="1">
        <v>0</v>
      </c>
      <c r="H180" s="36">
        <v>0</v>
      </c>
    </row>
    <row r="181" ht="13" customHeight="1" spans="1:8">
      <c r="A181" s="1" t="s">
        <v>4834</v>
      </c>
      <c r="B181" s="36">
        <v>0</v>
      </c>
      <c r="C181" s="36">
        <v>0</v>
      </c>
      <c r="D181" s="1">
        <v>14</v>
      </c>
      <c r="E181" s="1">
        <v>0</v>
      </c>
      <c r="F181" s="36">
        <v>9.12908526565638e-5</v>
      </c>
      <c r="G181" s="1">
        <v>0</v>
      </c>
      <c r="H181" s="36">
        <v>0</v>
      </c>
    </row>
    <row r="182" ht="13" customHeight="1" spans="1:8">
      <c r="A182" s="1" t="s">
        <v>4836</v>
      </c>
      <c r="B182" s="36">
        <v>0</v>
      </c>
      <c r="C182" s="36">
        <v>0</v>
      </c>
      <c r="D182" s="1">
        <v>122</v>
      </c>
      <c r="E182" s="1">
        <v>0</v>
      </c>
      <c r="F182" s="36">
        <v>0.000795534573150056</v>
      </c>
      <c r="G182" s="1">
        <v>0</v>
      </c>
      <c r="H182" s="36">
        <v>0</v>
      </c>
    </row>
    <row r="183" ht="13" customHeight="1" spans="1:8">
      <c r="A183" s="1" t="s">
        <v>4865</v>
      </c>
      <c r="B183" s="36">
        <v>0</v>
      </c>
      <c r="C183" s="36">
        <v>0</v>
      </c>
      <c r="D183" s="1">
        <v>9</v>
      </c>
      <c r="E183" s="1">
        <v>0</v>
      </c>
      <c r="F183" s="36">
        <v>5.8686976707791e-5</v>
      </c>
      <c r="G183" s="1">
        <v>0</v>
      </c>
      <c r="H183" s="36">
        <v>0</v>
      </c>
    </row>
    <row r="184" ht="13" customHeight="1" spans="1:8">
      <c r="A184" s="1" t="s">
        <v>4798</v>
      </c>
      <c r="B184" s="36">
        <v>0</v>
      </c>
      <c r="C184" s="36">
        <v>0</v>
      </c>
      <c r="D184" s="1">
        <v>179</v>
      </c>
      <c r="E184" s="1">
        <v>0</v>
      </c>
      <c r="F184" s="36">
        <v>0.00116721875896607</v>
      </c>
      <c r="G184" s="1">
        <v>0</v>
      </c>
      <c r="H184" s="36">
        <v>0</v>
      </c>
    </row>
    <row r="185" ht="13" customHeight="1" spans="1:8">
      <c r="A185" s="1" t="s">
        <v>4889</v>
      </c>
      <c r="B185" s="36">
        <v>0</v>
      </c>
      <c r="C185" s="36">
        <v>0</v>
      </c>
      <c r="D185" s="1">
        <v>249</v>
      </c>
      <c r="E185" s="1">
        <v>0</v>
      </c>
      <c r="F185" s="36">
        <v>0.00162367302224888</v>
      </c>
      <c r="G185" s="1">
        <v>0</v>
      </c>
      <c r="H185" s="36">
        <v>0</v>
      </c>
    </row>
    <row r="186" ht="13" customHeight="1" spans="1:8">
      <c r="A186" s="1" t="s">
        <v>4933</v>
      </c>
      <c r="B186" s="36">
        <v>0</v>
      </c>
      <c r="C186" s="36">
        <v>0</v>
      </c>
      <c r="D186" s="1">
        <v>166</v>
      </c>
      <c r="E186" s="1">
        <v>0</v>
      </c>
      <c r="F186" s="36">
        <v>0.00108244868149926</v>
      </c>
      <c r="G186" s="1">
        <v>0</v>
      </c>
      <c r="H186" s="36">
        <v>0</v>
      </c>
    </row>
    <row r="187" ht="13" customHeight="1" spans="1:8">
      <c r="A187" s="1" t="s">
        <v>4967</v>
      </c>
      <c r="B187" s="36">
        <v>0</v>
      </c>
      <c r="C187" s="36">
        <v>0</v>
      </c>
      <c r="D187" s="1">
        <v>169</v>
      </c>
      <c r="E187" s="1">
        <v>0</v>
      </c>
      <c r="F187" s="36">
        <v>0.00110201100706852</v>
      </c>
      <c r="G187" s="1">
        <v>0</v>
      </c>
      <c r="H187" s="36">
        <v>0</v>
      </c>
    </row>
    <row r="188" ht="13" customHeight="1" spans="1:8">
      <c r="A188" s="1" t="s">
        <v>4879</v>
      </c>
      <c r="B188" s="36">
        <v>0</v>
      </c>
      <c r="C188" s="36">
        <v>0</v>
      </c>
      <c r="D188" s="1">
        <v>5</v>
      </c>
      <c r="E188" s="1">
        <v>0</v>
      </c>
      <c r="F188" s="36">
        <v>3.26038759487728e-5</v>
      </c>
      <c r="G188" s="1">
        <v>0</v>
      </c>
      <c r="H188" s="36">
        <v>0</v>
      </c>
    </row>
    <row r="189" ht="13" customHeight="1" spans="1:8">
      <c r="A189" s="1" t="s">
        <v>4898</v>
      </c>
      <c r="B189" s="36">
        <v>0</v>
      </c>
      <c r="C189" s="36">
        <v>0</v>
      </c>
      <c r="D189" s="1">
        <v>21</v>
      </c>
      <c r="E189" s="1">
        <v>0</v>
      </c>
      <c r="F189" s="36">
        <v>0.000136936278984846</v>
      </c>
      <c r="G189" s="1">
        <v>0</v>
      </c>
      <c r="H189" s="36">
        <v>0</v>
      </c>
    </row>
    <row r="190" ht="13" customHeight="1" spans="1:8">
      <c r="A190" s="1" t="s">
        <v>4970</v>
      </c>
      <c r="B190" s="36">
        <v>0</v>
      </c>
      <c r="C190" s="36">
        <v>0</v>
      </c>
      <c r="D190" s="1">
        <v>64</v>
      </c>
      <c r="E190" s="1">
        <v>0</v>
      </c>
      <c r="F190" s="36">
        <v>0.000417329612144292</v>
      </c>
      <c r="G190" s="1">
        <v>0</v>
      </c>
      <c r="H190" s="36">
        <v>0</v>
      </c>
    </row>
    <row r="191" ht="13" customHeight="1" spans="1:8">
      <c r="A191" s="1" t="s">
        <v>4848</v>
      </c>
      <c r="B191" s="36">
        <v>0</v>
      </c>
      <c r="C191" s="36">
        <v>0</v>
      </c>
      <c r="D191" s="1">
        <v>177</v>
      </c>
      <c r="E191" s="1">
        <v>0</v>
      </c>
      <c r="F191" s="36">
        <v>0.00115417720858656</v>
      </c>
      <c r="G191" s="1">
        <v>0</v>
      </c>
      <c r="H191" s="36">
        <v>0</v>
      </c>
    </row>
    <row r="192" ht="13" customHeight="1" spans="1:8">
      <c r="A192" s="1" t="s">
        <v>4870</v>
      </c>
      <c r="B192" s="36">
        <v>0</v>
      </c>
      <c r="C192" s="36">
        <v>0</v>
      </c>
      <c r="D192" s="1">
        <v>41</v>
      </c>
      <c r="E192" s="1">
        <v>0</v>
      </c>
      <c r="F192" s="36">
        <v>0.000267351782779937</v>
      </c>
      <c r="G192" s="1">
        <v>0</v>
      </c>
      <c r="H192" s="36">
        <v>0</v>
      </c>
    </row>
    <row r="193" ht="13" customHeight="1" spans="1:8">
      <c r="A193" s="1" t="s">
        <v>4949</v>
      </c>
      <c r="B193" s="36">
        <v>0</v>
      </c>
      <c r="C193" s="36">
        <v>0</v>
      </c>
      <c r="D193" s="1">
        <v>179</v>
      </c>
      <c r="E193" s="1">
        <v>0</v>
      </c>
      <c r="F193" s="36">
        <v>0.00116721875896607</v>
      </c>
      <c r="G193" s="1">
        <v>0</v>
      </c>
      <c r="H193" s="36">
        <v>0</v>
      </c>
    </row>
    <row r="194" ht="13" customHeight="1" spans="1:8">
      <c r="A194" s="1" t="s">
        <v>4815</v>
      </c>
      <c r="B194" s="36">
        <v>0</v>
      </c>
      <c r="C194" s="36">
        <v>0</v>
      </c>
      <c r="D194" s="1">
        <v>246</v>
      </c>
      <c r="E194" s="1">
        <v>0</v>
      </c>
      <c r="F194" s="36">
        <v>0.00160411069667962</v>
      </c>
      <c r="G194" s="1">
        <v>0</v>
      </c>
      <c r="H194" s="36">
        <v>0</v>
      </c>
    </row>
    <row r="195" ht="13" customHeight="1" spans="1:8">
      <c r="A195" s="1" t="s">
        <v>4996</v>
      </c>
      <c r="B195" s="36">
        <v>0</v>
      </c>
      <c r="C195" s="36">
        <v>0</v>
      </c>
      <c r="D195" s="1">
        <v>207</v>
      </c>
      <c r="E195" s="1">
        <v>0</v>
      </c>
      <c r="F195" s="36">
        <v>0.00134980046427919</v>
      </c>
      <c r="G195" s="1">
        <v>0</v>
      </c>
      <c r="H195" s="36">
        <v>0</v>
      </c>
    </row>
    <row r="196" ht="13" customHeight="1" spans="1:8">
      <c r="A196" s="1" t="s">
        <v>4823</v>
      </c>
      <c r="B196" s="36">
        <v>0</v>
      </c>
      <c r="C196" s="36">
        <v>0</v>
      </c>
      <c r="D196" s="1">
        <v>127</v>
      </c>
      <c r="E196" s="1">
        <v>0</v>
      </c>
      <c r="F196" s="36">
        <v>0.000828138449098829</v>
      </c>
      <c r="G196" s="1">
        <v>0</v>
      </c>
      <c r="H196" s="36">
        <v>0</v>
      </c>
    </row>
    <row r="197" ht="13" customHeight="1" spans="1:8">
      <c r="A197" s="1" t="s">
        <v>4876</v>
      </c>
      <c r="B197" s="36">
        <v>0</v>
      </c>
      <c r="C197" s="36">
        <v>0</v>
      </c>
      <c r="D197" s="1">
        <v>274</v>
      </c>
      <c r="E197" s="1">
        <v>0</v>
      </c>
      <c r="F197" s="36">
        <v>0.00178669240199275</v>
      </c>
      <c r="G197" s="1">
        <v>0</v>
      </c>
      <c r="H197" s="36">
        <v>0</v>
      </c>
    </row>
    <row r="198" ht="13" customHeight="1" spans="1:8">
      <c r="A198" s="1" t="s">
        <v>4882</v>
      </c>
      <c r="B198" s="36"/>
      <c r="C198" s="36">
        <v>0</v>
      </c>
      <c r="D198" s="1">
        <v>2</v>
      </c>
      <c r="E198" s="1">
        <v>0</v>
      </c>
      <c r="F198" s="36">
        <v>1.30415503795091e-5</v>
      </c>
      <c r="G198" s="1">
        <v>0</v>
      </c>
      <c r="H198" s="36">
        <v>0</v>
      </c>
    </row>
    <row r="199" ht="13" customHeight="1" spans="1:8">
      <c r="A199" s="1" t="s">
        <v>4864</v>
      </c>
      <c r="B199" s="36">
        <v>0</v>
      </c>
      <c r="C199" s="36">
        <v>0</v>
      </c>
      <c r="D199" s="1">
        <v>133</v>
      </c>
      <c r="E199" s="1">
        <v>0</v>
      </c>
      <c r="F199" s="36">
        <v>0.000867263100237356</v>
      </c>
      <c r="G199" s="1">
        <v>0</v>
      </c>
      <c r="H199" s="36">
        <v>0</v>
      </c>
    </row>
    <row r="200" ht="13" customHeight="1" spans="1:8">
      <c r="A200" s="1" t="s">
        <v>4935</v>
      </c>
      <c r="B200" s="36">
        <v>0</v>
      </c>
      <c r="C200" s="36">
        <v>0</v>
      </c>
      <c r="D200" s="1">
        <v>124</v>
      </c>
      <c r="E200" s="1">
        <v>0</v>
      </c>
      <c r="F200" s="36">
        <v>0.000808576123529565</v>
      </c>
      <c r="G200" s="1">
        <v>0</v>
      </c>
      <c r="H200" s="36">
        <v>0</v>
      </c>
    </row>
    <row r="201" ht="13" customHeight="1" spans="1:8">
      <c r="A201" s="1" t="s">
        <v>4941</v>
      </c>
      <c r="B201" s="36">
        <v>0</v>
      </c>
      <c r="C201" s="36">
        <v>0</v>
      </c>
      <c r="D201" s="1">
        <v>59</v>
      </c>
      <c r="E201" s="1">
        <v>0</v>
      </c>
      <c r="F201" s="36">
        <v>0.000384725736195519</v>
      </c>
      <c r="G201" s="1">
        <v>0</v>
      </c>
      <c r="H201" s="36">
        <v>0</v>
      </c>
    </row>
    <row r="202" ht="13" customHeight="1" spans="1:8">
      <c r="A202" s="1" t="s">
        <v>4938</v>
      </c>
      <c r="B202" s="36">
        <v>0</v>
      </c>
      <c r="C202" s="36">
        <v>0</v>
      </c>
      <c r="D202" s="1">
        <v>277</v>
      </c>
      <c r="E202" s="1">
        <v>0</v>
      </c>
      <c r="F202" s="36">
        <v>0.00180625472756201</v>
      </c>
      <c r="G202" s="1">
        <v>0</v>
      </c>
      <c r="H202" s="36">
        <v>0</v>
      </c>
    </row>
    <row r="203" ht="13" customHeight="1" spans="1:8">
      <c r="A203" s="1" t="s">
        <v>4928</v>
      </c>
      <c r="B203" s="36">
        <v>0</v>
      </c>
      <c r="C203" s="36">
        <v>0</v>
      </c>
      <c r="D203" s="1">
        <v>121</v>
      </c>
      <c r="E203" s="1">
        <v>0</v>
      </c>
      <c r="F203" s="36">
        <v>0.000789013797960302</v>
      </c>
      <c r="G203" s="1">
        <v>0</v>
      </c>
      <c r="H203" s="36">
        <v>0</v>
      </c>
    </row>
    <row r="204" ht="13" customHeight="1" spans="1:8">
      <c r="A204" s="1" t="s">
        <v>4846</v>
      </c>
      <c r="B204" s="36">
        <v>0</v>
      </c>
      <c r="C204" s="36">
        <v>0</v>
      </c>
      <c r="D204" s="1">
        <v>134</v>
      </c>
      <c r="E204" s="1">
        <v>0</v>
      </c>
      <c r="F204" s="36">
        <v>0.000873783875427111</v>
      </c>
      <c r="G204" s="1">
        <v>0</v>
      </c>
      <c r="H204" s="36">
        <v>0</v>
      </c>
    </row>
    <row r="205" ht="13" customHeight="1" spans="1:8">
      <c r="A205" s="1" t="s">
        <v>4757</v>
      </c>
      <c r="B205" s="36">
        <v>0</v>
      </c>
      <c r="C205" s="36">
        <v>0</v>
      </c>
      <c r="D205" s="1">
        <v>1817</v>
      </c>
      <c r="E205" s="1">
        <v>0</v>
      </c>
      <c r="F205" s="36">
        <v>0.011848248519784</v>
      </c>
      <c r="G205" s="1">
        <v>0</v>
      </c>
      <c r="H205" s="36">
        <v>0</v>
      </c>
    </row>
    <row r="206" ht="13" customHeight="1" spans="1:8">
      <c r="A206" s="1" t="s">
        <v>4856</v>
      </c>
      <c r="B206" s="36">
        <v>0</v>
      </c>
      <c r="C206" s="36">
        <v>0</v>
      </c>
      <c r="D206" s="1">
        <v>94</v>
      </c>
      <c r="E206" s="1">
        <v>0</v>
      </c>
      <c r="F206" s="36">
        <v>0.000612952867836928</v>
      </c>
      <c r="G206" s="1">
        <v>0</v>
      </c>
      <c r="H206" s="36">
        <v>0</v>
      </c>
    </row>
    <row r="207" ht="13" customHeight="1" spans="1:8">
      <c r="A207" s="1" t="s">
        <v>4981</v>
      </c>
      <c r="B207" s="36">
        <v>0</v>
      </c>
      <c r="C207" s="36">
        <v>0</v>
      </c>
      <c r="D207" s="1">
        <v>386</v>
      </c>
      <c r="E207" s="1">
        <v>0</v>
      </c>
      <c r="F207" s="36">
        <v>0.00251701922324526</v>
      </c>
      <c r="G207" s="1">
        <v>0</v>
      </c>
      <c r="H207" s="36">
        <v>0</v>
      </c>
    </row>
    <row r="208" ht="13" customHeight="1" spans="1:8">
      <c r="A208" s="1" t="s">
        <v>4857</v>
      </c>
      <c r="B208" s="36">
        <v>0</v>
      </c>
      <c r="C208" s="36">
        <v>0</v>
      </c>
      <c r="D208" s="1">
        <v>38</v>
      </c>
      <c r="E208" s="1">
        <v>0</v>
      </c>
      <c r="F208" s="36">
        <v>0.000247789457210673</v>
      </c>
      <c r="G208" s="1">
        <v>0</v>
      </c>
      <c r="H208" s="36">
        <v>0</v>
      </c>
    </row>
    <row r="209" ht="13" customHeight="1" spans="1:8">
      <c r="A209" s="1" t="s">
        <v>4886</v>
      </c>
      <c r="B209" s="36">
        <v>0</v>
      </c>
      <c r="C209" s="36">
        <v>0</v>
      </c>
      <c r="D209" s="1">
        <v>83</v>
      </c>
      <c r="E209" s="1">
        <v>0</v>
      </c>
      <c r="F209" s="36">
        <v>0.000541224340749628</v>
      </c>
      <c r="G209" s="1">
        <v>0</v>
      </c>
      <c r="H209" s="36">
        <v>0</v>
      </c>
    </row>
    <row r="210" ht="13" customHeight="1" spans="1:8">
      <c r="A210" s="1" t="s">
        <v>4800</v>
      </c>
      <c r="B210" s="36">
        <v>0</v>
      </c>
      <c r="C210" s="36">
        <v>0</v>
      </c>
      <c r="D210" s="1">
        <v>41</v>
      </c>
      <c r="E210" s="1">
        <v>0</v>
      </c>
      <c r="F210" s="36">
        <v>0.000267351782779937</v>
      </c>
      <c r="G210" s="1">
        <v>0</v>
      </c>
      <c r="H210" s="36">
        <v>0</v>
      </c>
    </row>
    <row r="211" ht="13" customHeight="1" spans="1:8">
      <c r="A211" s="1" t="s">
        <v>4969</v>
      </c>
      <c r="B211" s="36">
        <v>0</v>
      </c>
      <c r="C211" s="36">
        <v>0</v>
      </c>
      <c r="D211" s="1">
        <v>99</v>
      </c>
      <c r="E211" s="1">
        <v>0</v>
      </c>
      <c r="F211" s="36">
        <v>0.000645556743785701</v>
      </c>
      <c r="G211" s="1">
        <v>0</v>
      </c>
      <c r="H211" s="36">
        <v>0</v>
      </c>
    </row>
    <row r="212" ht="13" customHeight="1" spans="1:8">
      <c r="A212" s="1" t="s">
        <v>4804</v>
      </c>
      <c r="B212" s="36">
        <v>0</v>
      </c>
      <c r="C212" s="36">
        <v>0</v>
      </c>
      <c r="D212" s="1">
        <v>32</v>
      </c>
      <c r="E212" s="1">
        <v>0</v>
      </c>
      <c r="F212" s="36">
        <v>0.000208664806072146</v>
      </c>
      <c r="G212" s="1">
        <v>0</v>
      </c>
      <c r="H212" s="36">
        <v>0</v>
      </c>
    </row>
    <row r="213" ht="13" customHeight="1" spans="1:8">
      <c r="A213" s="1" t="s">
        <v>4777</v>
      </c>
      <c r="B213" s="36">
        <v>0</v>
      </c>
      <c r="C213" s="36">
        <v>0</v>
      </c>
      <c r="D213" s="1">
        <v>286</v>
      </c>
      <c r="E213" s="1">
        <v>0</v>
      </c>
      <c r="F213" s="36">
        <v>0.0018649417042698</v>
      </c>
      <c r="G213" s="1">
        <v>0</v>
      </c>
      <c r="H213" s="36">
        <v>0</v>
      </c>
    </row>
    <row r="214" ht="13" customHeight="1" spans="1:8">
      <c r="A214" s="1" t="s">
        <v>4806</v>
      </c>
      <c r="B214" s="36">
        <v>0</v>
      </c>
      <c r="C214" s="36">
        <v>0</v>
      </c>
      <c r="D214" s="1">
        <v>177</v>
      </c>
      <c r="E214" s="1">
        <v>0</v>
      </c>
      <c r="F214" s="36">
        <v>0.00115417720858656</v>
      </c>
      <c r="G214" s="1">
        <v>0</v>
      </c>
      <c r="H214" s="36">
        <v>0</v>
      </c>
    </row>
    <row r="215" ht="13" customHeight="1" spans="1:8">
      <c r="A215" s="1" t="s">
        <v>4835</v>
      </c>
      <c r="B215" s="36">
        <v>0</v>
      </c>
      <c r="C215" s="36">
        <v>0</v>
      </c>
      <c r="D215" s="1">
        <v>127</v>
      </c>
      <c r="E215" s="1">
        <v>0</v>
      </c>
      <c r="F215" s="36">
        <v>0.000828138449098829</v>
      </c>
      <c r="G215" s="1">
        <v>0</v>
      </c>
      <c r="H215" s="36">
        <v>0</v>
      </c>
    </row>
    <row r="216" ht="13" customHeight="1" spans="1:8">
      <c r="A216" s="1" t="s">
        <v>4771</v>
      </c>
      <c r="B216" s="36">
        <v>0</v>
      </c>
      <c r="C216" s="36">
        <v>0</v>
      </c>
      <c r="D216" s="1">
        <v>837</v>
      </c>
      <c r="E216" s="1">
        <v>0</v>
      </c>
      <c r="F216" s="36">
        <v>0.00545788883382457</v>
      </c>
      <c r="G216" s="1">
        <v>0</v>
      </c>
      <c r="H216" s="36">
        <v>0</v>
      </c>
    </row>
    <row r="217" ht="13" customHeight="1" spans="1:8">
      <c r="A217" s="1" t="s">
        <v>4841</v>
      </c>
      <c r="B217" s="36">
        <v>0.0117647058823529</v>
      </c>
      <c r="C217" s="36">
        <v>0.0117647058823529</v>
      </c>
      <c r="D217" s="1">
        <v>85</v>
      </c>
      <c r="E217" s="1">
        <v>0</v>
      </c>
      <c r="F217" s="36">
        <v>0.000554265891129137</v>
      </c>
      <c r="G217" s="1">
        <v>0</v>
      </c>
      <c r="H217" s="36">
        <v>0</v>
      </c>
    </row>
    <row r="218" ht="13" customHeight="1" spans="1:8">
      <c r="A218" s="1" t="s">
        <v>4851</v>
      </c>
      <c r="B218" s="36">
        <v>0</v>
      </c>
      <c r="C218" s="36">
        <v>0</v>
      </c>
      <c r="D218" s="1">
        <v>7</v>
      </c>
      <c r="E218" s="1">
        <v>0</v>
      </c>
      <c r="F218" s="36">
        <v>4.56454263282819e-5</v>
      </c>
      <c r="G218" s="1">
        <v>0</v>
      </c>
      <c r="H218" s="36">
        <v>0</v>
      </c>
    </row>
    <row r="219" ht="13" customHeight="1" spans="1:8">
      <c r="A219" s="1" t="s">
        <v>4861</v>
      </c>
      <c r="B219" s="36">
        <v>0</v>
      </c>
      <c r="C219" s="36">
        <v>0</v>
      </c>
      <c r="D219" s="1">
        <v>12</v>
      </c>
      <c r="E219" s="1">
        <v>0</v>
      </c>
      <c r="F219" s="36">
        <v>7.82493022770547e-5</v>
      </c>
      <c r="G219" s="1">
        <v>0</v>
      </c>
      <c r="H219" s="36">
        <v>0</v>
      </c>
    </row>
    <row r="220" ht="13" customHeight="1" spans="1:8">
      <c r="A220" s="1" t="s">
        <v>4897</v>
      </c>
      <c r="B220" s="36">
        <v>0</v>
      </c>
      <c r="C220" s="36">
        <v>0</v>
      </c>
      <c r="D220" s="1">
        <v>6</v>
      </c>
      <c r="E220" s="1">
        <v>0</v>
      </c>
      <c r="F220" s="36">
        <v>3.91246511385273e-5</v>
      </c>
      <c r="G220" s="1">
        <v>0</v>
      </c>
      <c r="H220" s="36">
        <v>0</v>
      </c>
    </row>
    <row r="221" ht="13" customHeight="1" spans="1:8">
      <c r="A221" s="1" t="s">
        <v>4923</v>
      </c>
      <c r="B221" s="36">
        <v>0</v>
      </c>
      <c r="C221" s="36">
        <v>0</v>
      </c>
      <c r="D221" s="1">
        <v>210</v>
      </c>
      <c r="E221" s="1">
        <v>0</v>
      </c>
      <c r="F221" s="36">
        <v>0.00136936278984846</v>
      </c>
      <c r="G221" s="1">
        <v>0</v>
      </c>
      <c r="H221" s="36">
        <v>0</v>
      </c>
    </row>
    <row r="222" ht="13" customHeight="1" spans="1:8">
      <c r="A222" s="1" t="s">
        <v>4983</v>
      </c>
      <c r="B222" s="36">
        <v>0</v>
      </c>
      <c r="C222" s="36">
        <v>0</v>
      </c>
      <c r="D222" s="1">
        <v>172</v>
      </c>
      <c r="E222" s="1">
        <v>0</v>
      </c>
      <c r="F222" s="36">
        <v>0.00112157333263778</v>
      </c>
      <c r="G222" s="1">
        <v>0</v>
      </c>
      <c r="H222" s="36">
        <v>0</v>
      </c>
    </row>
    <row r="223" ht="13" customHeight="1" spans="1:8">
      <c r="A223" s="1" t="s">
        <v>4909</v>
      </c>
      <c r="B223" s="36">
        <v>0</v>
      </c>
      <c r="C223" s="36">
        <v>0</v>
      </c>
      <c r="D223" s="1">
        <v>12</v>
      </c>
      <c r="E223" s="1">
        <v>0</v>
      </c>
      <c r="F223" s="36">
        <v>7.82493022770547e-5</v>
      </c>
      <c r="G223" s="1">
        <v>0</v>
      </c>
      <c r="H223" s="36">
        <v>0</v>
      </c>
    </row>
    <row r="224" ht="13" customHeight="1" spans="1:8">
      <c r="A224" s="1" t="s">
        <v>4842</v>
      </c>
      <c r="B224" s="36">
        <v>0</v>
      </c>
      <c r="C224" s="36">
        <v>0</v>
      </c>
      <c r="D224" s="1">
        <v>95</v>
      </c>
      <c r="E224" s="1">
        <v>0</v>
      </c>
      <c r="F224" s="36">
        <v>0.000619473643026683</v>
      </c>
      <c r="G224" s="1">
        <v>0</v>
      </c>
      <c r="H224" s="36">
        <v>0</v>
      </c>
    </row>
    <row r="225" ht="13" customHeight="1" spans="1:8">
      <c r="A225" s="1" t="s">
        <v>4850</v>
      </c>
      <c r="B225" s="36">
        <v>0</v>
      </c>
      <c r="C225" s="36">
        <v>0</v>
      </c>
      <c r="D225" s="1">
        <v>76</v>
      </c>
      <c r="E225" s="1">
        <v>0</v>
      </c>
      <c r="F225" s="36">
        <v>0.000495578914421346</v>
      </c>
      <c r="G225" s="1">
        <v>0</v>
      </c>
      <c r="H225" s="36">
        <v>0</v>
      </c>
    </row>
    <row r="226" ht="13" customHeight="1" spans="1:8">
      <c r="A226" s="1" t="s">
        <v>4931</v>
      </c>
      <c r="B226" s="36">
        <v>0</v>
      </c>
      <c r="C226" s="36">
        <v>0</v>
      </c>
      <c r="D226" s="1">
        <v>50</v>
      </c>
      <c r="E226" s="1">
        <v>0</v>
      </c>
      <c r="F226" s="36">
        <v>0.000326038759487728</v>
      </c>
      <c r="G226" s="1">
        <v>0</v>
      </c>
      <c r="H226" s="36">
        <v>0</v>
      </c>
    </row>
    <row r="227" ht="13" customHeight="1" spans="1:8">
      <c r="A227" s="1" t="s">
        <v>4761</v>
      </c>
      <c r="B227" s="36">
        <v>0</v>
      </c>
      <c r="C227" s="36">
        <v>0</v>
      </c>
      <c r="D227" s="1">
        <v>536</v>
      </c>
      <c r="E227" s="1">
        <v>0</v>
      </c>
      <c r="F227" s="36">
        <v>0.00349513550170844</v>
      </c>
      <c r="G227" s="1">
        <v>0</v>
      </c>
      <c r="H227" s="36">
        <v>0</v>
      </c>
    </row>
    <row r="228" ht="13" customHeight="1" spans="1:8">
      <c r="A228" s="1" t="s">
        <v>4964</v>
      </c>
      <c r="B228" s="36">
        <v>0</v>
      </c>
      <c r="C228" s="36">
        <v>0</v>
      </c>
      <c r="D228" s="1">
        <v>264</v>
      </c>
      <c r="E228" s="1">
        <v>0</v>
      </c>
      <c r="F228" s="36">
        <v>0.0017214846500952</v>
      </c>
      <c r="G228" s="1">
        <v>0</v>
      </c>
      <c r="H228" s="36">
        <v>0</v>
      </c>
    </row>
    <row r="229" ht="13" customHeight="1" spans="1:8">
      <c r="A229" s="1" t="s">
        <v>4982</v>
      </c>
      <c r="B229" s="36">
        <v>0</v>
      </c>
      <c r="C229" s="36">
        <v>0</v>
      </c>
      <c r="D229" s="1">
        <v>136</v>
      </c>
      <c r="E229" s="1">
        <v>0</v>
      </c>
      <c r="F229" s="36">
        <v>0.00088682542580662</v>
      </c>
      <c r="G229" s="1">
        <v>0</v>
      </c>
      <c r="H229" s="36">
        <v>0</v>
      </c>
    </row>
    <row r="230" ht="13" customHeight="1" spans="1:8">
      <c r="A230" s="1" t="s">
        <v>4906</v>
      </c>
      <c r="B230" s="36">
        <v>0</v>
      </c>
      <c r="C230" s="36">
        <v>0</v>
      </c>
      <c r="D230" s="1">
        <v>75</v>
      </c>
      <c r="E230" s="1">
        <v>0</v>
      </c>
      <c r="F230" s="36">
        <v>0.000489058139231592</v>
      </c>
      <c r="G230" s="1">
        <v>0</v>
      </c>
      <c r="H230" s="36">
        <v>0</v>
      </c>
    </row>
    <row r="231" ht="13" customHeight="1" spans="1:8">
      <c r="A231" s="1" t="s">
        <v>4921</v>
      </c>
      <c r="B231" s="36">
        <v>0</v>
      </c>
      <c r="C231" s="36">
        <v>0</v>
      </c>
      <c r="D231" s="1">
        <v>56</v>
      </c>
      <c r="E231" s="1">
        <v>0</v>
      </c>
      <c r="F231" s="36">
        <v>0.000365163410626255</v>
      </c>
      <c r="G231" s="1">
        <v>0</v>
      </c>
      <c r="H231" s="36">
        <v>0</v>
      </c>
    </row>
    <row r="232" ht="13" customHeight="1" spans="1:8">
      <c r="A232" s="1" t="s">
        <v>4840</v>
      </c>
      <c r="B232" s="36">
        <v>0</v>
      </c>
      <c r="C232" s="36">
        <v>0</v>
      </c>
      <c r="D232" s="1">
        <v>26</v>
      </c>
      <c r="E232" s="1">
        <v>0</v>
      </c>
      <c r="F232" s="36">
        <v>0.000169540154933619</v>
      </c>
      <c r="G232" s="1">
        <v>0</v>
      </c>
      <c r="H232" s="36">
        <v>0</v>
      </c>
    </row>
    <row r="233" ht="13" customHeight="1" spans="1:8">
      <c r="A233" s="1" t="s">
        <v>4985</v>
      </c>
      <c r="B233" s="36">
        <v>0</v>
      </c>
      <c r="C233" s="36">
        <v>0</v>
      </c>
      <c r="D233" s="1">
        <v>109</v>
      </c>
      <c r="E233" s="1">
        <v>0</v>
      </c>
      <c r="F233" s="36">
        <v>0.000710764495683247</v>
      </c>
      <c r="G233" s="1">
        <v>0</v>
      </c>
      <c r="H233" s="36">
        <v>0</v>
      </c>
    </row>
    <row r="234" ht="13" customHeight="1" spans="1:8">
      <c r="A234" s="1" t="s">
        <v>4799</v>
      </c>
      <c r="B234" s="36">
        <v>0</v>
      </c>
      <c r="C234" s="36">
        <v>0</v>
      </c>
      <c r="D234" s="1">
        <v>255</v>
      </c>
      <c r="E234" s="1">
        <v>0</v>
      </c>
      <c r="F234" s="36">
        <v>0.00166279767338741</v>
      </c>
      <c r="G234" s="1">
        <v>0</v>
      </c>
      <c r="H234" s="36">
        <v>0</v>
      </c>
    </row>
    <row r="235" ht="13" customHeight="1" spans="1:8">
      <c r="A235" s="1" t="s">
        <v>4908</v>
      </c>
      <c r="B235" s="36">
        <v>0</v>
      </c>
      <c r="C235" s="36">
        <v>0</v>
      </c>
      <c r="D235" s="1">
        <v>62</v>
      </c>
      <c r="E235" s="1">
        <v>0</v>
      </c>
      <c r="F235" s="36">
        <v>0.000404288061764783</v>
      </c>
      <c r="G235" s="1">
        <v>0</v>
      </c>
      <c r="H235" s="36">
        <v>0</v>
      </c>
    </row>
    <row r="236" ht="13" customHeight="1" spans="1:8">
      <c r="A236" s="1" t="s">
        <v>4805</v>
      </c>
      <c r="B236" s="36">
        <v>0</v>
      </c>
      <c r="C236" s="36">
        <v>0</v>
      </c>
      <c r="D236" s="1">
        <v>1247</v>
      </c>
      <c r="E236" s="1">
        <v>0</v>
      </c>
      <c r="F236" s="36">
        <v>0.00813140666162393</v>
      </c>
      <c r="G236" s="1">
        <v>0</v>
      </c>
      <c r="H236" s="36">
        <v>0</v>
      </c>
    </row>
    <row r="237" ht="13" customHeight="1" spans="1:8">
      <c r="A237" s="1" t="s">
        <v>4952</v>
      </c>
      <c r="B237" s="36">
        <v>0</v>
      </c>
      <c r="C237" s="36">
        <v>0</v>
      </c>
      <c r="D237" s="1">
        <v>65</v>
      </c>
      <c r="E237" s="1">
        <v>0</v>
      </c>
      <c r="F237" s="36">
        <v>0.000423850387334046</v>
      </c>
      <c r="G237" s="1">
        <v>0</v>
      </c>
      <c r="H237" s="36">
        <v>0</v>
      </c>
    </row>
    <row r="238" ht="13" customHeight="1" spans="1:8">
      <c r="A238" s="1" t="s">
        <v>4843</v>
      </c>
      <c r="B238" s="36">
        <v>0</v>
      </c>
      <c r="C238" s="36">
        <v>0</v>
      </c>
      <c r="D238" s="1">
        <v>38</v>
      </c>
      <c r="E238" s="1">
        <v>0</v>
      </c>
      <c r="F238" s="36">
        <v>0.000247789457210673</v>
      </c>
      <c r="G238" s="1">
        <v>0</v>
      </c>
      <c r="H238" s="36">
        <v>0</v>
      </c>
    </row>
    <row r="239" ht="13" customHeight="1" spans="1:8">
      <c r="A239" s="1" t="s">
        <v>4833</v>
      </c>
      <c r="B239" s="36">
        <v>0</v>
      </c>
      <c r="C239" s="36">
        <v>0</v>
      </c>
      <c r="D239" s="1">
        <v>26</v>
      </c>
      <c r="E239" s="1">
        <v>0</v>
      </c>
      <c r="F239" s="36">
        <v>0.000169540154933619</v>
      </c>
      <c r="G239" s="1">
        <v>0</v>
      </c>
      <c r="H239" s="36">
        <v>0</v>
      </c>
    </row>
    <row r="240" ht="13" customHeight="1" spans="1:8">
      <c r="A240" s="1" t="s">
        <v>4901</v>
      </c>
      <c r="B240" s="36">
        <v>0</v>
      </c>
      <c r="C240" s="36">
        <v>0</v>
      </c>
      <c r="D240" s="1">
        <v>37</v>
      </c>
      <c r="E240" s="1">
        <v>0</v>
      </c>
      <c r="F240" s="36">
        <v>0.000241268682020919</v>
      </c>
      <c r="G240" s="1">
        <v>0</v>
      </c>
      <c r="H240" s="36">
        <v>0</v>
      </c>
    </row>
    <row r="241" ht="13" customHeight="1" spans="1:8">
      <c r="A241" s="1" t="s">
        <v>4803</v>
      </c>
      <c r="B241" s="36">
        <v>0</v>
      </c>
      <c r="C241" s="36">
        <v>0</v>
      </c>
      <c r="D241" s="1">
        <v>265</v>
      </c>
      <c r="E241" s="1">
        <v>0</v>
      </c>
      <c r="F241" s="36">
        <v>0.00172800542528496</v>
      </c>
      <c r="G241" s="1">
        <v>0</v>
      </c>
      <c r="H241" s="36">
        <v>0</v>
      </c>
    </row>
    <row r="242" ht="13" customHeight="1" spans="1:8">
      <c r="A242" s="1" t="s">
        <v>4569</v>
      </c>
      <c r="B242" s="36">
        <v>0</v>
      </c>
      <c r="C242" s="36">
        <v>0</v>
      </c>
      <c r="D242" s="1">
        <v>9</v>
      </c>
      <c r="E242" s="1">
        <v>0</v>
      </c>
      <c r="F242" s="36">
        <v>5.8686976707791e-5</v>
      </c>
      <c r="G242" s="1">
        <v>0</v>
      </c>
      <c r="H242" s="36">
        <v>0</v>
      </c>
    </row>
    <row r="243" ht="13" customHeight="1" spans="1:8">
      <c r="A243" s="1" t="s">
        <v>4570</v>
      </c>
      <c r="B243" s="36">
        <v>0</v>
      </c>
      <c r="C243" s="36">
        <v>0</v>
      </c>
      <c r="D243" s="1">
        <v>153</v>
      </c>
      <c r="E243" s="1">
        <v>0</v>
      </c>
      <c r="F243" s="36">
        <v>0.000997678604032447</v>
      </c>
      <c r="G243" s="1">
        <v>0</v>
      </c>
      <c r="H243" s="36">
        <v>0</v>
      </c>
    </row>
    <row r="244" ht="13" customHeight="1" spans="1:8">
      <c r="A244" s="1" t="s">
        <v>4571</v>
      </c>
      <c r="B244" s="36">
        <v>0</v>
      </c>
      <c r="C244" s="36">
        <v>0</v>
      </c>
      <c r="D244" s="1">
        <v>3</v>
      </c>
      <c r="E244" s="1">
        <v>0</v>
      </c>
      <c r="F244" s="36">
        <v>1.95623255692637e-5</v>
      </c>
      <c r="G244" s="1">
        <v>0</v>
      </c>
      <c r="H244" s="36">
        <v>0</v>
      </c>
    </row>
    <row r="245" ht="13" customHeight="1" spans="1:8">
      <c r="A245" s="1" t="s">
        <v>4572</v>
      </c>
      <c r="B245" s="36">
        <v>0</v>
      </c>
      <c r="C245" s="36">
        <v>0</v>
      </c>
      <c r="D245" s="1">
        <v>415</v>
      </c>
      <c r="E245" s="1">
        <v>0</v>
      </c>
      <c r="F245" s="36">
        <v>0.00270612170374814</v>
      </c>
      <c r="G245" s="1">
        <v>0</v>
      </c>
      <c r="H245" s="36">
        <v>0</v>
      </c>
    </row>
    <row r="246" ht="13" customHeight="1" spans="1:8">
      <c r="A246" s="1" t="s">
        <v>4578</v>
      </c>
      <c r="B246" s="36">
        <v>0</v>
      </c>
      <c r="C246" s="36">
        <v>0</v>
      </c>
      <c r="D246" s="1">
        <v>124</v>
      </c>
      <c r="E246" s="1">
        <v>0</v>
      </c>
      <c r="F246" s="36">
        <v>0.000808576123529565</v>
      </c>
      <c r="G246" s="1">
        <v>0</v>
      </c>
      <c r="H246" s="36">
        <v>0</v>
      </c>
    </row>
    <row r="247" ht="13" customHeight="1" spans="1:8">
      <c r="A247" s="1" t="s">
        <v>4580</v>
      </c>
      <c r="B247" s="36">
        <v>0</v>
      </c>
      <c r="C247" s="36">
        <v>0</v>
      </c>
      <c r="D247" s="1">
        <v>12</v>
      </c>
      <c r="E247" s="1">
        <v>0</v>
      </c>
      <c r="F247" s="36">
        <v>7.82493022770547e-5</v>
      </c>
      <c r="G247" s="1">
        <v>0</v>
      </c>
      <c r="H247" s="36">
        <v>0</v>
      </c>
    </row>
    <row r="248" ht="13" customHeight="1" spans="1:8">
      <c r="A248" s="1" t="s">
        <v>4581</v>
      </c>
      <c r="B248" s="36">
        <v>0</v>
      </c>
      <c r="C248" s="36">
        <v>0</v>
      </c>
      <c r="D248" s="1">
        <v>145</v>
      </c>
      <c r="E248" s="1">
        <v>0</v>
      </c>
      <c r="F248" s="36">
        <v>0.000945512402514411</v>
      </c>
      <c r="G248" s="1">
        <v>0</v>
      </c>
      <c r="H248" s="36">
        <v>0</v>
      </c>
    </row>
    <row r="249" ht="13" customHeight="1" spans="1:8">
      <c r="A249" s="1" t="s">
        <v>4582</v>
      </c>
      <c r="B249" s="36">
        <v>0</v>
      </c>
      <c r="C249" s="36">
        <v>0</v>
      </c>
      <c r="D249" s="1">
        <v>86</v>
      </c>
      <c r="E249" s="1">
        <v>0</v>
      </c>
      <c r="F249" s="36">
        <v>0.000560786666318892</v>
      </c>
      <c r="G249" s="1">
        <v>0</v>
      </c>
      <c r="H249" s="36">
        <v>0</v>
      </c>
    </row>
    <row r="250" ht="13" customHeight="1" spans="1:8">
      <c r="A250" s="1" t="s">
        <v>4583</v>
      </c>
      <c r="B250" s="36">
        <v>0</v>
      </c>
      <c r="C250" s="36">
        <v>0</v>
      </c>
      <c r="D250" s="1">
        <v>5</v>
      </c>
      <c r="E250" s="1">
        <v>0</v>
      </c>
      <c r="F250" s="36">
        <v>3.26038759487728e-5</v>
      </c>
      <c r="G250" s="1">
        <v>0</v>
      </c>
      <c r="H250" s="36">
        <v>0</v>
      </c>
    </row>
    <row r="251" ht="13" customHeight="1" spans="1:8">
      <c r="A251" s="1" t="s">
        <v>4585</v>
      </c>
      <c r="B251" s="36">
        <v>0</v>
      </c>
      <c r="C251" s="36">
        <v>0</v>
      </c>
      <c r="D251" s="1">
        <v>64</v>
      </c>
      <c r="E251" s="1">
        <v>0</v>
      </c>
      <c r="F251" s="36">
        <v>0.000417329612144292</v>
      </c>
      <c r="G251" s="1">
        <v>0</v>
      </c>
      <c r="H251" s="36">
        <v>0</v>
      </c>
    </row>
    <row r="252" ht="13" customHeight="1" spans="1:8">
      <c r="A252" s="1" t="s">
        <v>4588</v>
      </c>
      <c r="B252" s="36">
        <v>0</v>
      </c>
      <c r="C252" s="36">
        <v>0</v>
      </c>
      <c r="D252" s="1">
        <v>1481</v>
      </c>
      <c r="E252" s="1">
        <v>0</v>
      </c>
      <c r="F252" s="36">
        <v>0.0096572680560265</v>
      </c>
      <c r="G252" s="1">
        <v>0</v>
      </c>
      <c r="H252" s="36">
        <v>0</v>
      </c>
    </row>
    <row r="253" ht="13" customHeight="1" spans="1:8">
      <c r="A253" s="1" t="s">
        <v>4589</v>
      </c>
      <c r="B253" s="36">
        <v>0</v>
      </c>
      <c r="C253" s="36">
        <v>0</v>
      </c>
      <c r="D253" s="1">
        <v>35</v>
      </c>
      <c r="E253" s="1">
        <v>0</v>
      </c>
      <c r="F253" s="36">
        <v>0.00022822713164141</v>
      </c>
      <c r="G253" s="1">
        <v>0</v>
      </c>
      <c r="H253" s="36">
        <v>0</v>
      </c>
    </row>
    <row r="254" ht="13" customHeight="1" spans="1:8">
      <c r="A254" s="1" t="s">
        <v>4592</v>
      </c>
      <c r="B254" s="36"/>
      <c r="C254" s="36">
        <v>0</v>
      </c>
      <c r="D254" s="1">
        <v>4</v>
      </c>
      <c r="E254" s="1">
        <v>0</v>
      </c>
      <c r="F254" s="36">
        <v>2.60831007590182e-5</v>
      </c>
      <c r="G254" s="1">
        <v>0</v>
      </c>
      <c r="H254" s="36">
        <v>0</v>
      </c>
    </row>
    <row r="255" ht="13" customHeight="1" spans="1:8">
      <c r="A255" s="1" t="s">
        <v>4595</v>
      </c>
      <c r="B255" s="36">
        <v>0</v>
      </c>
      <c r="C255" s="36">
        <v>0</v>
      </c>
      <c r="D255" s="1">
        <v>230</v>
      </c>
      <c r="E255" s="1">
        <v>0</v>
      </c>
      <c r="F255" s="36">
        <v>0.00149977829364355</v>
      </c>
      <c r="G255" s="1">
        <v>0</v>
      </c>
      <c r="H255" s="36">
        <v>0</v>
      </c>
    </row>
    <row r="256" ht="13" customHeight="1" spans="1:8">
      <c r="A256" s="1" t="s">
        <v>4596</v>
      </c>
      <c r="B256" s="36">
        <v>0</v>
      </c>
      <c r="C256" s="36">
        <v>0</v>
      </c>
      <c r="D256" s="1">
        <v>24</v>
      </c>
      <c r="E256" s="1">
        <v>0</v>
      </c>
      <c r="F256" s="36">
        <v>0.000156498604554109</v>
      </c>
      <c r="G256" s="1">
        <v>0</v>
      </c>
      <c r="H256" s="36">
        <v>0</v>
      </c>
    </row>
    <row r="257" ht="13" customHeight="1" spans="1:8">
      <c r="A257" s="1" t="s">
        <v>4597</v>
      </c>
      <c r="B257" s="36">
        <v>0</v>
      </c>
      <c r="C257" s="36">
        <v>0</v>
      </c>
      <c r="D257" s="1">
        <v>135</v>
      </c>
      <c r="E257" s="1">
        <v>0</v>
      </c>
      <c r="F257" s="36">
        <v>0.000880304650616865</v>
      </c>
      <c r="G257" s="1">
        <v>0</v>
      </c>
      <c r="H257" s="36">
        <v>0</v>
      </c>
    </row>
    <row r="258" ht="13" customHeight="1" spans="1:8">
      <c r="A258" s="1" t="s">
        <v>4598</v>
      </c>
      <c r="B258" s="36">
        <v>0</v>
      </c>
      <c r="C258" s="36">
        <v>0</v>
      </c>
      <c r="D258" s="1">
        <v>4</v>
      </c>
      <c r="E258" s="1">
        <v>0</v>
      </c>
      <c r="F258" s="36">
        <v>2.60831007590182e-5</v>
      </c>
      <c r="G258" s="1">
        <v>0</v>
      </c>
      <c r="H258" s="36">
        <v>0</v>
      </c>
    </row>
    <row r="259" ht="13" customHeight="1" spans="1:8">
      <c r="A259" s="1" t="s">
        <v>4599</v>
      </c>
      <c r="B259" s="36">
        <v>0</v>
      </c>
      <c r="C259" s="36">
        <v>0</v>
      </c>
      <c r="D259" s="1">
        <v>257</v>
      </c>
      <c r="E259" s="1">
        <v>0</v>
      </c>
      <c r="F259" s="36">
        <v>0.00167583922376692</v>
      </c>
      <c r="G259" s="1">
        <v>0</v>
      </c>
      <c r="H259" s="36">
        <v>0</v>
      </c>
    </row>
    <row r="260" ht="13" customHeight="1" spans="1:8">
      <c r="A260" s="1" t="s">
        <v>4605</v>
      </c>
      <c r="B260" s="36">
        <v>0</v>
      </c>
      <c r="C260" s="36">
        <v>0</v>
      </c>
      <c r="D260" s="1">
        <v>121</v>
      </c>
      <c r="E260" s="1">
        <v>0</v>
      </c>
      <c r="F260" s="36">
        <v>0.000789013797960302</v>
      </c>
      <c r="G260" s="1">
        <v>0</v>
      </c>
      <c r="H260" s="36">
        <v>0</v>
      </c>
    </row>
    <row r="261" ht="13" customHeight="1" spans="1:8">
      <c r="A261" s="1" t="s">
        <v>4608</v>
      </c>
      <c r="B261" s="36">
        <v>0</v>
      </c>
      <c r="C261" s="36">
        <v>0</v>
      </c>
      <c r="D261" s="1">
        <v>81</v>
      </c>
      <c r="E261" s="1">
        <v>0</v>
      </c>
      <c r="F261" s="36">
        <v>0.000528182790370119</v>
      </c>
      <c r="G261" s="1">
        <v>0</v>
      </c>
      <c r="H261" s="36">
        <v>0</v>
      </c>
    </row>
    <row r="262" ht="13" customHeight="1" spans="1:8">
      <c r="A262" s="1" t="s">
        <v>4610</v>
      </c>
      <c r="B262" s="36">
        <v>0</v>
      </c>
      <c r="C262" s="36">
        <v>0</v>
      </c>
      <c r="D262" s="1">
        <v>254</v>
      </c>
      <c r="E262" s="1">
        <v>0</v>
      </c>
      <c r="F262" s="36">
        <v>0.00165627689819766</v>
      </c>
      <c r="G262" s="1">
        <v>0</v>
      </c>
      <c r="H262" s="36">
        <v>0</v>
      </c>
    </row>
    <row r="263" ht="13" customHeight="1" spans="1:8">
      <c r="A263" s="1" t="s">
        <v>4614</v>
      </c>
      <c r="B263" s="36">
        <v>0</v>
      </c>
      <c r="C263" s="36">
        <v>0</v>
      </c>
      <c r="D263" s="1">
        <v>6</v>
      </c>
      <c r="E263" s="1">
        <v>0</v>
      </c>
      <c r="F263" s="36">
        <v>3.91246511385273e-5</v>
      </c>
      <c r="G263" s="1">
        <v>0</v>
      </c>
      <c r="H263" s="36">
        <v>0</v>
      </c>
    </row>
    <row r="264" ht="13" customHeight="1" spans="1:8">
      <c r="A264" s="1" t="s">
        <v>4615</v>
      </c>
      <c r="B264" s="36">
        <v>0</v>
      </c>
      <c r="C264" s="36">
        <v>0</v>
      </c>
      <c r="D264" s="1">
        <v>41</v>
      </c>
      <c r="E264" s="1">
        <v>0</v>
      </c>
      <c r="F264" s="36">
        <v>0.000267351782779937</v>
      </c>
      <c r="G264" s="1">
        <v>0</v>
      </c>
      <c r="H264" s="36">
        <v>0</v>
      </c>
    </row>
    <row r="265" ht="13" customHeight="1" spans="1:8">
      <c r="A265" s="1" t="s">
        <v>4616</v>
      </c>
      <c r="B265" s="36">
        <v>0</v>
      </c>
      <c r="C265" s="36">
        <v>0</v>
      </c>
      <c r="D265" s="1">
        <v>211</v>
      </c>
      <c r="E265" s="1">
        <v>0</v>
      </c>
      <c r="F265" s="36">
        <v>0.00137588356503821</v>
      </c>
      <c r="G265" s="1">
        <v>0</v>
      </c>
      <c r="H265" s="36">
        <v>0</v>
      </c>
    </row>
    <row r="266" ht="13" customHeight="1" spans="1:8">
      <c r="A266" s="1" t="s">
        <v>4617</v>
      </c>
      <c r="B266" s="36">
        <v>0</v>
      </c>
      <c r="C266" s="36">
        <v>0</v>
      </c>
      <c r="D266" s="1">
        <v>51</v>
      </c>
      <c r="E266" s="1">
        <v>0</v>
      </c>
      <c r="F266" s="36">
        <v>0.000332559534677482</v>
      </c>
      <c r="G266" s="1">
        <v>0</v>
      </c>
      <c r="H266" s="36">
        <v>0</v>
      </c>
    </row>
    <row r="267" ht="13" customHeight="1" spans="1:8">
      <c r="A267" s="1" t="s">
        <v>4620</v>
      </c>
      <c r="B267" s="36">
        <v>0</v>
      </c>
      <c r="C267" s="36">
        <v>0</v>
      </c>
      <c r="D267" s="1">
        <v>235</v>
      </c>
      <c r="E267" s="1">
        <v>0</v>
      </c>
      <c r="F267" s="36">
        <v>0.00153238216959232</v>
      </c>
      <c r="G267" s="1">
        <v>0</v>
      </c>
      <c r="H267" s="36">
        <v>0</v>
      </c>
    </row>
    <row r="268" ht="13" customHeight="1" spans="1:8">
      <c r="A268" s="1" t="s">
        <v>4621</v>
      </c>
      <c r="B268" s="36">
        <v>0</v>
      </c>
      <c r="C268" s="36">
        <v>0</v>
      </c>
      <c r="D268" s="1">
        <v>125</v>
      </c>
      <c r="E268" s="1">
        <v>0</v>
      </c>
      <c r="F268" s="36">
        <v>0.00081509689871932</v>
      </c>
      <c r="G268" s="1">
        <v>0</v>
      </c>
      <c r="H268" s="36">
        <v>0</v>
      </c>
    </row>
    <row r="269" ht="13" customHeight="1" spans="1:8">
      <c r="A269" s="1" t="s">
        <v>4624</v>
      </c>
      <c r="B269" s="36">
        <v>0</v>
      </c>
      <c r="C269" s="36">
        <v>0</v>
      </c>
      <c r="D269" s="1">
        <v>86</v>
      </c>
      <c r="E269" s="1">
        <v>0</v>
      </c>
      <c r="F269" s="36">
        <v>0.000560786666318892</v>
      </c>
      <c r="G269" s="1">
        <v>0</v>
      </c>
      <c r="H269" s="36">
        <v>0</v>
      </c>
    </row>
    <row r="270" ht="13" customHeight="1" spans="1:8">
      <c r="A270" s="1" t="s">
        <v>4625</v>
      </c>
      <c r="B270" s="36">
        <v>0</v>
      </c>
      <c r="C270" s="36">
        <v>0</v>
      </c>
      <c r="D270" s="1">
        <v>13</v>
      </c>
      <c r="E270" s="1">
        <v>0</v>
      </c>
      <c r="F270" s="36">
        <v>8.47700774668093e-5</v>
      </c>
      <c r="G270" s="1">
        <v>0</v>
      </c>
      <c r="H270" s="36">
        <v>0</v>
      </c>
    </row>
    <row r="271" ht="13" customHeight="1" spans="1:8">
      <c r="A271" s="1" t="s">
        <v>4626</v>
      </c>
      <c r="B271" s="36"/>
      <c r="C271" s="36">
        <v>0</v>
      </c>
      <c r="D271" s="1">
        <v>1</v>
      </c>
      <c r="E271" s="1">
        <v>0</v>
      </c>
      <c r="F271" s="36">
        <v>6.52077518975456e-6</v>
      </c>
      <c r="G271" s="1">
        <v>0</v>
      </c>
      <c r="H271" s="36">
        <v>0</v>
      </c>
    </row>
    <row r="272" ht="13" customHeight="1" spans="1:8">
      <c r="A272" s="1" t="s">
        <v>4627</v>
      </c>
      <c r="B272" s="36">
        <v>0</v>
      </c>
      <c r="C272" s="36">
        <v>0</v>
      </c>
      <c r="D272" s="1">
        <v>137</v>
      </c>
      <c r="E272" s="1">
        <v>0</v>
      </c>
      <c r="F272" s="36">
        <v>0.000893346200996374</v>
      </c>
      <c r="G272" s="1">
        <v>0</v>
      </c>
      <c r="H272" s="36">
        <v>0</v>
      </c>
    </row>
    <row r="273" ht="13" customHeight="1" spans="1:8">
      <c r="A273" s="1" t="s">
        <v>4628</v>
      </c>
      <c r="B273" s="36">
        <v>0</v>
      </c>
      <c r="C273" s="36">
        <v>0</v>
      </c>
      <c r="D273" s="1">
        <v>297</v>
      </c>
      <c r="E273" s="1">
        <v>0</v>
      </c>
      <c r="F273" s="36">
        <v>0.0019366702313571</v>
      </c>
      <c r="G273" s="1">
        <v>0</v>
      </c>
      <c r="H273" s="36">
        <v>0</v>
      </c>
    </row>
    <row r="274" ht="13" customHeight="1" spans="1:8">
      <c r="A274" s="1" t="s">
        <v>4629</v>
      </c>
      <c r="B274" s="36">
        <v>0</v>
      </c>
      <c r="C274" s="36">
        <v>0</v>
      </c>
      <c r="D274" s="1">
        <v>59</v>
      </c>
      <c r="E274" s="1">
        <v>0</v>
      </c>
      <c r="F274" s="36">
        <v>0.000384725736195519</v>
      </c>
      <c r="G274" s="1">
        <v>0</v>
      </c>
      <c r="H274" s="36">
        <v>0</v>
      </c>
    </row>
    <row r="275" ht="13" customHeight="1" spans="1:8">
      <c r="A275" s="1" t="s">
        <v>4631</v>
      </c>
      <c r="B275" s="36">
        <v>0</v>
      </c>
      <c r="C275" s="36">
        <v>0</v>
      </c>
      <c r="D275" s="1">
        <v>36</v>
      </c>
      <c r="E275" s="1">
        <v>0</v>
      </c>
      <c r="F275" s="36">
        <v>0.000234747906831164</v>
      </c>
      <c r="G275" s="1">
        <v>0</v>
      </c>
      <c r="H275" s="36">
        <v>0</v>
      </c>
    </row>
    <row r="276" ht="13" customHeight="1" spans="1:8">
      <c r="A276" s="1" t="s">
        <v>4633</v>
      </c>
      <c r="B276" s="36">
        <v>0</v>
      </c>
      <c r="C276" s="36">
        <v>0</v>
      </c>
      <c r="D276" s="1">
        <v>135</v>
      </c>
      <c r="E276" s="1">
        <v>0</v>
      </c>
      <c r="F276" s="36">
        <v>0.000880304650616865</v>
      </c>
      <c r="G276" s="1">
        <v>0</v>
      </c>
      <c r="H276" s="36">
        <v>0</v>
      </c>
    </row>
    <row r="277" ht="13" customHeight="1" spans="1:8">
      <c r="A277" s="1" t="s">
        <v>4634</v>
      </c>
      <c r="B277" s="36">
        <v>0</v>
      </c>
      <c r="C277" s="36">
        <v>0</v>
      </c>
      <c r="D277" s="1">
        <v>4</v>
      </c>
      <c r="E277" s="1">
        <v>0</v>
      </c>
      <c r="F277" s="36">
        <v>2.60831007590182e-5</v>
      </c>
      <c r="G277" s="1">
        <v>0</v>
      </c>
      <c r="H277" s="36">
        <v>0</v>
      </c>
    </row>
    <row r="278" ht="13" customHeight="1" spans="1:8">
      <c r="A278" s="1" t="s">
        <v>4635</v>
      </c>
      <c r="B278" s="36">
        <v>0</v>
      </c>
      <c r="C278" s="36">
        <v>0</v>
      </c>
      <c r="D278" s="1">
        <v>226</v>
      </c>
      <c r="E278" s="1">
        <v>0</v>
      </c>
      <c r="F278" s="36">
        <v>0.00147369519288453</v>
      </c>
      <c r="G278" s="1">
        <v>0</v>
      </c>
      <c r="H278" s="36">
        <v>0</v>
      </c>
    </row>
    <row r="279" ht="13" customHeight="1" spans="1:8">
      <c r="A279" s="1" t="s">
        <v>4638</v>
      </c>
      <c r="B279" s="36">
        <v>0</v>
      </c>
      <c r="C279" s="36">
        <v>0</v>
      </c>
      <c r="D279" s="1">
        <v>71</v>
      </c>
      <c r="E279" s="1">
        <v>0</v>
      </c>
      <c r="F279" s="36">
        <v>0.000462975038472574</v>
      </c>
      <c r="G279" s="1">
        <v>0</v>
      </c>
      <c r="H279" s="36">
        <v>0</v>
      </c>
    </row>
    <row r="280" ht="13" customHeight="1" spans="1:8">
      <c r="A280" s="1" t="s">
        <v>4639</v>
      </c>
      <c r="B280" s="36">
        <v>0</v>
      </c>
      <c r="C280" s="36">
        <v>0</v>
      </c>
      <c r="D280" s="1">
        <v>75</v>
      </c>
      <c r="E280" s="1">
        <v>0</v>
      </c>
      <c r="F280" s="36">
        <v>0.000489058139231592</v>
      </c>
      <c r="G280" s="1">
        <v>0</v>
      </c>
      <c r="H280" s="36">
        <v>0</v>
      </c>
    </row>
    <row r="281" ht="13" customHeight="1" spans="1:8">
      <c r="A281" s="1" t="s">
        <v>4640</v>
      </c>
      <c r="B281" s="36">
        <v>0</v>
      </c>
      <c r="C281" s="36">
        <v>0</v>
      </c>
      <c r="D281" s="1">
        <v>351</v>
      </c>
      <c r="E281" s="1">
        <v>0</v>
      </c>
      <c r="F281" s="36">
        <v>0.00228879209160385</v>
      </c>
      <c r="G281" s="1">
        <v>0</v>
      </c>
      <c r="H281" s="36">
        <v>0</v>
      </c>
    </row>
    <row r="282" ht="13" customHeight="1" spans="1:8">
      <c r="A282" s="1" t="s">
        <v>4641</v>
      </c>
      <c r="B282" s="36">
        <v>0</v>
      </c>
      <c r="C282" s="36">
        <v>0</v>
      </c>
      <c r="D282" s="1">
        <v>23</v>
      </c>
      <c r="E282" s="1">
        <v>0</v>
      </c>
      <c r="F282" s="36">
        <v>0.000149977829364355</v>
      </c>
      <c r="G282" s="1">
        <v>0</v>
      </c>
      <c r="H282" s="36">
        <v>0</v>
      </c>
    </row>
    <row r="283" ht="13" customHeight="1" spans="1:8">
      <c r="A283" s="1" t="s">
        <v>4642</v>
      </c>
      <c r="B283" s="36">
        <v>0</v>
      </c>
      <c r="C283" s="36">
        <v>0</v>
      </c>
      <c r="D283" s="1">
        <v>73</v>
      </c>
      <c r="E283" s="1">
        <v>0</v>
      </c>
      <c r="F283" s="36">
        <v>0.000476016588852083</v>
      </c>
      <c r="G283" s="1">
        <v>0</v>
      </c>
      <c r="H283" s="36">
        <v>0</v>
      </c>
    </row>
    <row r="284" ht="13" customHeight="1" spans="1:8">
      <c r="A284" s="1" t="s">
        <v>4643</v>
      </c>
      <c r="B284" s="36">
        <v>0</v>
      </c>
      <c r="C284" s="36">
        <v>0</v>
      </c>
      <c r="D284" s="1">
        <v>13</v>
      </c>
      <c r="E284" s="1">
        <v>0</v>
      </c>
      <c r="F284" s="36">
        <v>8.47700774668093e-5</v>
      </c>
      <c r="G284" s="1">
        <v>0</v>
      </c>
      <c r="H284" s="36">
        <v>0</v>
      </c>
    </row>
    <row r="285" ht="13" customHeight="1" spans="1:8">
      <c r="A285" s="1" t="s">
        <v>4644</v>
      </c>
      <c r="B285" s="36">
        <v>0</v>
      </c>
      <c r="C285" s="36">
        <v>0</v>
      </c>
      <c r="D285" s="1">
        <v>4</v>
      </c>
      <c r="E285" s="1">
        <v>0</v>
      </c>
      <c r="F285" s="36">
        <v>2.60831007590182e-5</v>
      </c>
      <c r="G285" s="1">
        <v>0</v>
      </c>
      <c r="H285" s="36">
        <v>0</v>
      </c>
    </row>
    <row r="286" ht="13" customHeight="1" spans="1:8">
      <c r="A286" s="1" t="s">
        <v>4646</v>
      </c>
      <c r="B286" s="36">
        <v>0</v>
      </c>
      <c r="C286" s="36">
        <v>0</v>
      </c>
      <c r="D286" s="1">
        <v>34</v>
      </c>
      <c r="E286" s="1">
        <v>0</v>
      </c>
      <c r="F286" s="36">
        <v>0.000221706356451655</v>
      </c>
      <c r="G286" s="1">
        <v>0</v>
      </c>
      <c r="H286" s="36">
        <v>0</v>
      </c>
    </row>
    <row r="287" ht="13" customHeight="1" spans="1:8">
      <c r="A287" s="1" t="s">
        <v>4648</v>
      </c>
      <c r="B287" s="36">
        <v>0</v>
      </c>
      <c r="C287" s="36">
        <v>0</v>
      </c>
      <c r="D287" s="1">
        <v>89</v>
      </c>
      <c r="E287" s="1">
        <v>0</v>
      </c>
      <c r="F287" s="36">
        <v>0.000580348991888156</v>
      </c>
      <c r="G287" s="1">
        <v>0</v>
      </c>
      <c r="H287" s="36">
        <v>0</v>
      </c>
    </row>
    <row r="288" ht="13" customHeight="1" spans="1:8">
      <c r="A288" s="1" t="s">
        <v>4649</v>
      </c>
      <c r="B288" s="36">
        <v>0</v>
      </c>
      <c r="C288" s="36">
        <v>0</v>
      </c>
      <c r="D288" s="1">
        <v>361</v>
      </c>
      <c r="E288" s="1">
        <v>0</v>
      </c>
      <c r="F288" s="36">
        <v>0.0023539998435014</v>
      </c>
      <c r="G288" s="1">
        <v>0</v>
      </c>
      <c r="H288" s="36">
        <v>0</v>
      </c>
    </row>
    <row r="289" ht="13" customHeight="1" spans="1:8">
      <c r="A289" s="1" t="s">
        <v>4651</v>
      </c>
      <c r="B289" s="36">
        <v>0</v>
      </c>
      <c r="C289" s="36">
        <v>0</v>
      </c>
      <c r="D289" s="1">
        <v>1610</v>
      </c>
      <c r="E289" s="1">
        <v>0</v>
      </c>
      <c r="F289" s="36">
        <v>0.0104984480555048</v>
      </c>
      <c r="G289" s="1">
        <v>0</v>
      </c>
      <c r="H289" s="36">
        <v>0</v>
      </c>
    </row>
    <row r="290" ht="13" customHeight="1" spans="1:8">
      <c r="A290" s="1" t="s">
        <v>4652</v>
      </c>
      <c r="B290" s="36">
        <v>0</v>
      </c>
      <c r="C290" s="36">
        <v>0</v>
      </c>
      <c r="D290" s="1">
        <v>156</v>
      </c>
      <c r="E290" s="1">
        <v>0</v>
      </c>
      <c r="F290" s="36">
        <v>0.00101724092960171</v>
      </c>
      <c r="G290" s="1">
        <v>0</v>
      </c>
      <c r="H290" s="36">
        <v>0</v>
      </c>
    </row>
    <row r="291" ht="13" customHeight="1" spans="1:8">
      <c r="A291" s="1" t="s">
        <v>4653</v>
      </c>
      <c r="B291" s="36">
        <v>0</v>
      </c>
      <c r="C291" s="36">
        <v>0</v>
      </c>
      <c r="D291" s="1">
        <v>161</v>
      </c>
      <c r="E291" s="1">
        <v>0</v>
      </c>
      <c r="F291" s="36">
        <v>0.00104984480555048</v>
      </c>
      <c r="G291" s="1">
        <v>0</v>
      </c>
      <c r="H291" s="36">
        <v>0</v>
      </c>
    </row>
    <row r="292" ht="13" customHeight="1" spans="1:8">
      <c r="A292" s="1" t="s">
        <v>4656</v>
      </c>
      <c r="B292" s="36">
        <v>0</v>
      </c>
      <c r="C292" s="36">
        <v>0</v>
      </c>
      <c r="D292" s="1">
        <v>453</v>
      </c>
      <c r="E292" s="1">
        <v>0</v>
      </c>
      <c r="F292" s="36">
        <v>0.00295391116095881</v>
      </c>
      <c r="G292" s="1">
        <v>0</v>
      </c>
      <c r="H292" s="36">
        <v>0</v>
      </c>
    </row>
    <row r="293" ht="13" customHeight="1" spans="1:8">
      <c r="A293" s="1" t="s">
        <v>4657</v>
      </c>
      <c r="B293" s="36">
        <v>0</v>
      </c>
      <c r="C293" s="36">
        <v>0</v>
      </c>
      <c r="D293" s="1">
        <v>260</v>
      </c>
      <c r="E293" s="1">
        <v>0</v>
      </c>
      <c r="F293" s="36">
        <v>0.00169540154933619</v>
      </c>
      <c r="G293" s="1">
        <v>0</v>
      </c>
      <c r="H293" s="36">
        <v>0</v>
      </c>
    </row>
    <row r="294" ht="13" customHeight="1" spans="1:8">
      <c r="A294" s="1" t="s">
        <v>4658</v>
      </c>
      <c r="B294" s="36">
        <v>0</v>
      </c>
      <c r="C294" s="36">
        <v>0</v>
      </c>
      <c r="D294" s="1">
        <v>103</v>
      </c>
      <c r="E294" s="1">
        <v>0</v>
      </c>
      <c r="F294" s="36">
        <v>0.000671639844544719</v>
      </c>
      <c r="G294" s="1">
        <v>0</v>
      </c>
      <c r="H294" s="36">
        <v>0</v>
      </c>
    </row>
    <row r="295" ht="13" customHeight="1" spans="1:8">
      <c r="A295" s="1" t="s">
        <v>4661</v>
      </c>
      <c r="B295" s="36">
        <v>0</v>
      </c>
      <c r="C295" s="36">
        <v>0</v>
      </c>
      <c r="D295" s="1">
        <v>61</v>
      </c>
      <c r="E295" s="1">
        <v>0</v>
      </c>
      <c r="F295" s="36">
        <v>0.000397767286575028</v>
      </c>
      <c r="G295" s="1">
        <v>0</v>
      </c>
      <c r="H295" s="36">
        <v>0</v>
      </c>
    </row>
    <row r="296" ht="13" customHeight="1" spans="1:8">
      <c r="A296" s="1" t="s">
        <v>4664</v>
      </c>
      <c r="B296" s="36">
        <v>0</v>
      </c>
      <c r="C296" s="36">
        <v>0</v>
      </c>
      <c r="D296" s="1">
        <v>129</v>
      </c>
      <c r="E296" s="1">
        <v>0</v>
      </c>
      <c r="F296" s="36">
        <v>0.000841179999478338</v>
      </c>
      <c r="G296" s="1">
        <v>0</v>
      </c>
      <c r="H296" s="36">
        <v>0</v>
      </c>
    </row>
    <row r="297" ht="13" customHeight="1" spans="1:8">
      <c r="A297" s="1" t="s">
        <v>4666</v>
      </c>
      <c r="B297" s="36">
        <v>0</v>
      </c>
      <c r="C297" s="36">
        <v>0</v>
      </c>
      <c r="D297" s="1">
        <v>133</v>
      </c>
      <c r="E297" s="1">
        <v>0</v>
      </c>
      <c r="F297" s="36">
        <v>0.000867263100237356</v>
      </c>
      <c r="G297" s="1">
        <v>0</v>
      </c>
      <c r="H297" s="36">
        <v>0</v>
      </c>
    </row>
    <row r="298" ht="13" customHeight="1" spans="1:8">
      <c r="A298" s="1" t="s">
        <v>4667</v>
      </c>
      <c r="B298" s="36">
        <v>0</v>
      </c>
      <c r="C298" s="36">
        <v>0</v>
      </c>
      <c r="D298" s="1">
        <v>33</v>
      </c>
      <c r="E298" s="1">
        <v>0</v>
      </c>
      <c r="F298" s="36">
        <v>0.0002151855812619</v>
      </c>
      <c r="G298" s="1">
        <v>0</v>
      </c>
      <c r="H298" s="36">
        <v>0</v>
      </c>
    </row>
    <row r="299" ht="13" customHeight="1" spans="1:8">
      <c r="A299" s="1" t="s">
        <v>4668</v>
      </c>
      <c r="B299" s="36">
        <v>0</v>
      </c>
      <c r="C299" s="36">
        <v>0</v>
      </c>
      <c r="D299" s="1">
        <v>262</v>
      </c>
      <c r="E299" s="1">
        <v>0</v>
      </c>
      <c r="F299" s="36">
        <v>0.00170844309971569</v>
      </c>
      <c r="G299" s="1">
        <v>0</v>
      </c>
      <c r="H299" s="36">
        <v>0</v>
      </c>
    </row>
    <row r="300" ht="13" customHeight="1" spans="1:8">
      <c r="A300" s="1" t="s">
        <v>4669</v>
      </c>
      <c r="B300" s="36">
        <v>0</v>
      </c>
      <c r="C300" s="36">
        <v>0</v>
      </c>
      <c r="D300" s="1">
        <v>148</v>
      </c>
      <c r="E300" s="1">
        <v>0</v>
      </c>
      <c r="F300" s="36">
        <v>0.000965074728083675</v>
      </c>
      <c r="G300" s="1">
        <v>0</v>
      </c>
      <c r="H300" s="36">
        <v>0</v>
      </c>
    </row>
    <row r="301" ht="13" customHeight="1" spans="1:8">
      <c r="A301" s="1" t="s">
        <v>4672</v>
      </c>
      <c r="B301" s="36">
        <v>0</v>
      </c>
      <c r="C301" s="36">
        <v>0</v>
      </c>
      <c r="D301" s="1">
        <v>600</v>
      </c>
      <c r="E301" s="1">
        <v>0</v>
      </c>
      <c r="F301" s="36">
        <v>0.00391246511385273</v>
      </c>
      <c r="G301" s="1">
        <v>0</v>
      </c>
      <c r="H301" s="36">
        <v>0</v>
      </c>
    </row>
    <row r="302" ht="13" customHeight="1" spans="1:8">
      <c r="A302" s="1" t="s">
        <v>4673</v>
      </c>
      <c r="B302" s="36">
        <v>0</v>
      </c>
      <c r="C302" s="36">
        <v>0</v>
      </c>
      <c r="D302" s="1">
        <v>6</v>
      </c>
      <c r="E302" s="1">
        <v>0</v>
      </c>
      <c r="F302" s="36">
        <v>3.91246511385273e-5</v>
      </c>
      <c r="G302" s="1">
        <v>0</v>
      </c>
      <c r="H302" s="36">
        <v>0</v>
      </c>
    </row>
    <row r="303" ht="13" customHeight="1" spans="1:8">
      <c r="A303" s="1" t="s">
        <v>4674</v>
      </c>
      <c r="B303" s="36">
        <v>0</v>
      </c>
      <c r="C303" s="36">
        <v>0</v>
      </c>
      <c r="D303" s="1">
        <v>251</v>
      </c>
      <c r="E303" s="1">
        <v>0</v>
      </c>
      <c r="F303" s="36">
        <v>0.00163671457262839</v>
      </c>
      <c r="G303" s="1">
        <v>0</v>
      </c>
      <c r="H303" s="36">
        <v>0</v>
      </c>
    </row>
    <row r="304" ht="13" customHeight="1" spans="1:8">
      <c r="A304" s="1" t="s">
        <v>4676</v>
      </c>
      <c r="B304" s="36">
        <v>0</v>
      </c>
      <c r="C304" s="36">
        <v>0</v>
      </c>
      <c r="D304" s="1">
        <v>120</v>
      </c>
      <c r="E304" s="1">
        <v>0</v>
      </c>
      <c r="F304" s="36">
        <v>0.000782493022770547</v>
      </c>
      <c r="G304" s="1">
        <v>0</v>
      </c>
      <c r="H304" s="36">
        <v>0</v>
      </c>
    </row>
    <row r="305" ht="13" customHeight="1" spans="1:8">
      <c r="A305" s="1" t="s">
        <v>4677</v>
      </c>
      <c r="B305" s="36">
        <v>0</v>
      </c>
      <c r="C305" s="36">
        <v>0</v>
      </c>
      <c r="D305" s="1">
        <v>25</v>
      </c>
      <c r="E305" s="1">
        <v>0</v>
      </c>
      <c r="F305" s="36">
        <v>0.000163019379743864</v>
      </c>
      <c r="G305" s="1">
        <v>0</v>
      </c>
      <c r="H305" s="36">
        <v>0</v>
      </c>
    </row>
    <row r="306" ht="13" customHeight="1" spans="1:8">
      <c r="A306" s="1" t="s">
        <v>4679</v>
      </c>
      <c r="B306" s="36">
        <v>0</v>
      </c>
      <c r="C306" s="36">
        <v>0</v>
      </c>
      <c r="D306" s="1">
        <v>87</v>
      </c>
      <c r="E306" s="1">
        <v>0</v>
      </c>
      <c r="F306" s="36">
        <v>0.000567307441508647</v>
      </c>
      <c r="G306" s="1">
        <v>0</v>
      </c>
      <c r="H306" s="36">
        <v>0</v>
      </c>
    </row>
    <row r="307" ht="13" customHeight="1" spans="1:8">
      <c r="A307" s="1" t="s">
        <v>4680</v>
      </c>
      <c r="B307" s="36">
        <v>0</v>
      </c>
      <c r="C307" s="36">
        <v>0</v>
      </c>
      <c r="D307" s="1">
        <v>39</v>
      </c>
      <c r="E307" s="1">
        <v>0</v>
      </c>
      <c r="F307" s="36">
        <v>0.000254310232400428</v>
      </c>
      <c r="G307" s="1">
        <v>0</v>
      </c>
      <c r="H307" s="36">
        <v>0</v>
      </c>
    </row>
    <row r="308" ht="13" customHeight="1" spans="1:8">
      <c r="A308" s="1" t="s">
        <v>4681</v>
      </c>
      <c r="B308" s="36">
        <v>0</v>
      </c>
      <c r="C308" s="36">
        <v>0</v>
      </c>
      <c r="D308" s="1">
        <v>129</v>
      </c>
      <c r="E308" s="1">
        <v>0</v>
      </c>
      <c r="F308" s="36">
        <v>0.000841179999478338</v>
      </c>
      <c r="G308" s="1">
        <v>0</v>
      </c>
      <c r="H308" s="36">
        <v>0</v>
      </c>
    </row>
    <row r="309" ht="13" customHeight="1" spans="1:8">
      <c r="A309" s="1" t="s">
        <v>4683</v>
      </c>
      <c r="B309" s="36">
        <v>0</v>
      </c>
      <c r="C309" s="36">
        <v>0</v>
      </c>
      <c r="D309" s="1">
        <v>13</v>
      </c>
      <c r="E309" s="1">
        <v>0</v>
      </c>
      <c r="F309" s="36">
        <v>8.47700774668093e-5</v>
      </c>
      <c r="G309" s="1">
        <v>0</v>
      </c>
      <c r="H309" s="36">
        <v>0</v>
      </c>
    </row>
    <row r="310" ht="13" customHeight="1" spans="1:8">
      <c r="A310" s="1" t="s">
        <v>4684</v>
      </c>
      <c r="B310" s="36">
        <v>0</v>
      </c>
      <c r="C310" s="36">
        <v>0</v>
      </c>
      <c r="D310" s="1">
        <v>574</v>
      </c>
      <c r="E310" s="1">
        <v>0</v>
      </c>
      <c r="F310" s="36">
        <v>0.00374292495891912</v>
      </c>
      <c r="G310" s="1">
        <v>0</v>
      </c>
      <c r="H310" s="36">
        <v>0</v>
      </c>
    </row>
    <row r="311" ht="13" customHeight="1" spans="1:8">
      <c r="A311" s="1" t="s">
        <v>4685</v>
      </c>
      <c r="B311" s="36">
        <v>0</v>
      </c>
      <c r="C311" s="36">
        <v>0</v>
      </c>
      <c r="D311" s="1">
        <v>599</v>
      </c>
      <c r="E311" s="1">
        <v>0</v>
      </c>
      <c r="F311" s="36">
        <v>0.00390594433866298</v>
      </c>
      <c r="G311" s="1">
        <v>0</v>
      </c>
      <c r="H311" s="36">
        <v>0</v>
      </c>
    </row>
    <row r="312" ht="13" customHeight="1" spans="1:8">
      <c r="A312" s="1" t="s">
        <v>4686</v>
      </c>
      <c r="B312" s="36">
        <v>0</v>
      </c>
      <c r="C312" s="36">
        <v>0</v>
      </c>
      <c r="D312" s="1">
        <v>100</v>
      </c>
      <c r="E312" s="1">
        <v>0</v>
      </c>
      <c r="F312" s="36">
        <v>0.000652077518975456</v>
      </c>
      <c r="G312" s="1">
        <v>0</v>
      </c>
      <c r="H312" s="36">
        <v>0</v>
      </c>
    </row>
    <row r="313" ht="13" customHeight="1" spans="1:8">
      <c r="A313" s="1" t="s">
        <v>4687</v>
      </c>
      <c r="B313" s="36">
        <v>0</v>
      </c>
      <c r="C313" s="36">
        <v>0</v>
      </c>
      <c r="D313" s="1">
        <v>311</v>
      </c>
      <c r="E313" s="1">
        <v>0</v>
      </c>
      <c r="F313" s="36">
        <v>0.00202796108401367</v>
      </c>
      <c r="G313" s="1">
        <v>0</v>
      </c>
      <c r="H313" s="36">
        <v>0</v>
      </c>
    </row>
    <row r="314" ht="13" customHeight="1" spans="1:8">
      <c r="A314" s="1" t="s">
        <v>4689</v>
      </c>
      <c r="B314" s="36">
        <v>0</v>
      </c>
      <c r="C314" s="36">
        <v>0</v>
      </c>
      <c r="D314" s="1">
        <v>316</v>
      </c>
      <c r="E314" s="1">
        <v>0</v>
      </c>
      <c r="F314" s="36">
        <v>0.00206056495996244</v>
      </c>
      <c r="G314" s="1">
        <v>0</v>
      </c>
      <c r="H314" s="36">
        <v>0</v>
      </c>
    </row>
    <row r="315" ht="13" customHeight="1" spans="1:8">
      <c r="A315" s="1" t="s">
        <v>4691</v>
      </c>
      <c r="B315" s="36">
        <v>0</v>
      </c>
      <c r="C315" s="36">
        <v>0</v>
      </c>
      <c r="D315" s="1">
        <v>230</v>
      </c>
      <c r="E315" s="1">
        <v>0</v>
      </c>
      <c r="F315" s="36">
        <v>0.00149977829364355</v>
      </c>
      <c r="G315" s="1">
        <v>0</v>
      </c>
      <c r="H315" s="36">
        <v>0</v>
      </c>
    </row>
    <row r="316" ht="13" customHeight="1" spans="1:8">
      <c r="A316" s="1" t="s">
        <v>4694</v>
      </c>
      <c r="B316" s="36">
        <v>0</v>
      </c>
      <c r="C316" s="36">
        <v>0</v>
      </c>
      <c r="D316" s="1">
        <v>96</v>
      </c>
      <c r="E316" s="1">
        <v>0</v>
      </c>
      <c r="F316" s="36">
        <v>0.000625994418216438</v>
      </c>
      <c r="G316" s="1">
        <v>0</v>
      </c>
      <c r="H316" s="36">
        <v>0</v>
      </c>
    </row>
    <row r="317" ht="13" customHeight="1" spans="1:8">
      <c r="A317" s="1" t="s">
        <v>4696</v>
      </c>
      <c r="B317" s="36">
        <v>0</v>
      </c>
      <c r="C317" s="36">
        <v>0</v>
      </c>
      <c r="D317" s="1">
        <v>95</v>
      </c>
      <c r="E317" s="1">
        <v>0</v>
      </c>
      <c r="F317" s="36">
        <v>0.000619473643026683</v>
      </c>
      <c r="G317" s="1">
        <v>0</v>
      </c>
      <c r="H317" s="36">
        <v>0</v>
      </c>
    </row>
    <row r="318" ht="13" customHeight="1" spans="1:8">
      <c r="A318" s="1" t="s">
        <v>4699</v>
      </c>
      <c r="B318" s="36">
        <v>0</v>
      </c>
      <c r="C318" s="36">
        <v>0</v>
      </c>
      <c r="D318" s="1">
        <v>77</v>
      </c>
      <c r="E318" s="1">
        <v>0</v>
      </c>
      <c r="F318" s="36">
        <v>0.000502099689611101</v>
      </c>
      <c r="G318" s="1">
        <v>0</v>
      </c>
      <c r="H318" s="36">
        <v>0</v>
      </c>
    </row>
    <row r="319" ht="13" customHeight="1" spans="1:8">
      <c r="A319" s="1" t="s">
        <v>4700</v>
      </c>
      <c r="B319" s="36">
        <v>0</v>
      </c>
      <c r="C319" s="36">
        <v>0</v>
      </c>
      <c r="D319" s="1">
        <v>52</v>
      </c>
      <c r="E319" s="1">
        <v>0</v>
      </c>
      <c r="F319" s="36">
        <v>0.000339080309867237</v>
      </c>
      <c r="G319" s="1">
        <v>0</v>
      </c>
      <c r="H319" s="36">
        <v>0</v>
      </c>
    </row>
    <row r="320" ht="13" customHeight="1" spans="1:8">
      <c r="A320" s="1" t="s">
        <v>4702</v>
      </c>
      <c r="B320" s="36">
        <v>0</v>
      </c>
      <c r="C320" s="36">
        <v>0</v>
      </c>
      <c r="D320" s="1">
        <v>91</v>
      </c>
      <c r="E320" s="1">
        <v>0</v>
      </c>
      <c r="F320" s="36">
        <v>0.000593390542267665</v>
      </c>
      <c r="G320" s="1">
        <v>0</v>
      </c>
      <c r="H320" s="36">
        <v>0</v>
      </c>
    </row>
    <row r="321" ht="13" customHeight="1" spans="1:8">
      <c r="A321" s="1" t="s">
        <v>4705</v>
      </c>
      <c r="B321" s="36">
        <v>0</v>
      </c>
      <c r="C321" s="36">
        <v>0</v>
      </c>
      <c r="D321" s="1">
        <v>205</v>
      </c>
      <c r="E321" s="1">
        <v>0</v>
      </c>
      <c r="F321" s="36">
        <v>0.00133675891389968</v>
      </c>
      <c r="G321" s="1">
        <v>0</v>
      </c>
      <c r="H321" s="36">
        <v>0</v>
      </c>
    </row>
    <row r="322" ht="13" customHeight="1" spans="1:8">
      <c r="A322" s="1" t="s">
        <v>4706</v>
      </c>
      <c r="B322" s="36">
        <v>0</v>
      </c>
      <c r="C322" s="36">
        <v>0</v>
      </c>
      <c r="D322" s="1">
        <v>548</v>
      </c>
      <c r="E322" s="1">
        <v>0</v>
      </c>
      <c r="F322" s="36">
        <v>0.0035733848039855</v>
      </c>
      <c r="G322" s="1">
        <v>0</v>
      </c>
      <c r="H322" s="36">
        <v>0</v>
      </c>
    </row>
    <row r="323" ht="13" customHeight="1" spans="1:8">
      <c r="A323" s="1" t="s">
        <v>4707</v>
      </c>
      <c r="B323" s="36">
        <v>0</v>
      </c>
      <c r="C323" s="36">
        <v>0</v>
      </c>
      <c r="D323" s="1">
        <v>198</v>
      </c>
      <c r="E323" s="1">
        <v>0</v>
      </c>
      <c r="F323" s="36">
        <v>0.0012911134875714</v>
      </c>
      <c r="G323" s="1">
        <v>0</v>
      </c>
      <c r="H323" s="36">
        <v>0</v>
      </c>
    </row>
    <row r="324" ht="13" customHeight="1" spans="1:8">
      <c r="A324" s="1" t="s">
        <v>4709</v>
      </c>
      <c r="B324" s="36">
        <v>0</v>
      </c>
      <c r="C324" s="36">
        <v>0</v>
      </c>
      <c r="D324" s="1">
        <v>198</v>
      </c>
      <c r="E324" s="1">
        <v>0</v>
      </c>
      <c r="F324" s="36">
        <v>0.0012911134875714</v>
      </c>
      <c r="G324" s="1">
        <v>0</v>
      </c>
      <c r="H324" s="36">
        <v>0</v>
      </c>
    </row>
    <row r="325" ht="13" customHeight="1" spans="1:8">
      <c r="A325" s="1" t="s">
        <v>4710</v>
      </c>
      <c r="B325" s="36">
        <v>0</v>
      </c>
      <c r="C325" s="36">
        <v>0</v>
      </c>
      <c r="D325" s="1">
        <v>690</v>
      </c>
      <c r="E325" s="1">
        <v>0</v>
      </c>
      <c r="F325" s="36">
        <v>0.00449933488093065</v>
      </c>
      <c r="G325" s="1">
        <v>0</v>
      </c>
      <c r="H325" s="36">
        <v>0</v>
      </c>
    </row>
    <row r="326" ht="13" customHeight="1" spans="1:8">
      <c r="A326" s="1" t="s">
        <v>4711</v>
      </c>
      <c r="B326" s="36">
        <v>0</v>
      </c>
      <c r="C326" s="36">
        <v>0</v>
      </c>
      <c r="D326" s="1">
        <v>327</v>
      </c>
      <c r="E326" s="1">
        <v>0</v>
      </c>
      <c r="F326" s="36">
        <v>0.00213229348704974</v>
      </c>
      <c r="G326" s="1">
        <v>0</v>
      </c>
      <c r="H326" s="36">
        <v>0</v>
      </c>
    </row>
    <row r="327" ht="13" customHeight="1" spans="1:8">
      <c r="A327" s="1" t="s">
        <v>4712</v>
      </c>
      <c r="B327" s="36">
        <v>0</v>
      </c>
      <c r="C327" s="36">
        <v>0</v>
      </c>
      <c r="D327" s="1">
        <v>103</v>
      </c>
      <c r="E327" s="1">
        <v>0</v>
      </c>
      <c r="F327" s="36">
        <v>0.000671639844544719</v>
      </c>
      <c r="G327" s="1">
        <v>0</v>
      </c>
      <c r="H327" s="36">
        <v>0</v>
      </c>
    </row>
    <row r="328" ht="13" customHeight="1" spans="1:8">
      <c r="A328" s="1" t="s">
        <v>205</v>
      </c>
      <c r="B328" s="36">
        <v>0</v>
      </c>
      <c r="C328" s="36">
        <v>0</v>
      </c>
      <c r="D328" s="1">
        <v>64</v>
      </c>
      <c r="E328" s="1">
        <v>0</v>
      </c>
      <c r="F328" s="36">
        <v>0.000417329612144292</v>
      </c>
      <c r="G328" s="1">
        <v>0</v>
      </c>
      <c r="H328" s="36">
        <v>0</v>
      </c>
    </row>
    <row r="329" ht="13" customHeight="1" spans="1:8">
      <c r="A329" s="1" t="s">
        <v>4714</v>
      </c>
      <c r="B329" s="36">
        <v>0</v>
      </c>
      <c r="C329" s="36">
        <v>0</v>
      </c>
      <c r="D329" s="1">
        <v>254</v>
      </c>
      <c r="E329" s="1">
        <v>0</v>
      </c>
      <c r="F329" s="36">
        <v>0.00165627689819766</v>
      </c>
      <c r="G329" s="1">
        <v>0</v>
      </c>
      <c r="H329" s="36">
        <v>0</v>
      </c>
    </row>
    <row r="330" ht="13" customHeight="1" spans="1:8">
      <c r="A330" s="1" t="s">
        <v>4715</v>
      </c>
      <c r="B330" s="36">
        <v>0</v>
      </c>
      <c r="C330" s="36">
        <v>0</v>
      </c>
      <c r="D330" s="1">
        <v>62</v>
      </c>
      <c r="E330" s="1">
        <v>0</v>
      </c>
      <c r="F330" s="36">
        <v>0.000404288061764783</v>
      </c>
      <c r="G330" s="1">
        <v>0</v>
      </c>
      <c r="H330" s="36">
        <v>0</v>
      </c>
    </row>
    <row r="331" ht="13" customHeight="1" spans="1:8">
      <c r="A331" s="1" t="s">
        <v>4720</v>
      </c>
      <c r="B331" s="36">
        <v>0</v>
      </c>
      <c r="C331" s="36">
        <v>0</v>
      </c>
      <c r="D331" s="1">
        <v>429</v>
      </c>
      <c r="E331" s="1">
        <v>0</v>
      </c>
      <c r="F331" s="36">
        <v>0.00279741255640471</v>
      </c>
      <c r="G331" s="1">
        <v>0</v>
      </c>
      <c r="H331" s="36">
        <v>0</v>
      </c>
    </row>
    <row r="332" ht="13" customHeight="1" spans="1:8">
      <c r="A332" s="1" t="s">
        <v>4724</v>
      </c>
      <c r="B332" s="36">
        <v>0</v>
      </c>
      <c r="C332" s="36">
        <v>0</v>
      </c>
      <c r="D332" s="1">
        <v>493</v>
      </c>
      <c r="E332" s="1">
        <v>0</v>
      </c>
      <c r="F332" s="36">
        <v>0.003214742168549</v>
      </c>
      <c r="G332" s="1">
        <v>0</v>
      </c>
      <c r="H332" s="36">
        <v>0</v>
      </c>
    </row>
    <row r="333" ht="13" customHeight="1" spans="1:8">
      <c r="A333" s="1" t="s">
        <v>4725</v>
      </c>
      <c r="B333" s="36">
        <v>0</v>
      </c>
      <c r="C333" s="36">
        <v>0</v>
      </c>
      <c r="D333" s="1">
        <v>108</v>
      </c>
      <c r="E333" s="1">
        <v>0</v>
      </c>
      <c r="F333" s="36">
        <v>0.000704243720493492</v>
      </c>
      <c r="G333" s="1">
        <v>0</v>
      </c>
      <c r="H333" s="36">
        <v>0</v>
      </c>
    </row>
    <row r="334" ht="13" customHeight="1" spans="1:8">
      <c r="A334" s="1" t="s">
        <v>4727</v>
      </c>
      <c r="B334" s="36">
        <v>0</v>
      </c>
      <c r="C334" s="36">
        <v>0</v>
      </c>
      <c r="D334" s="1">
        <v>153</v>
      </c>
      <c r="E334" s="1">
        <v>0</v>
      </c>
      <c r="F334" s="36">
        <v>0.000997678604032447</v>
      </c>
      <c r="G334" s="1">
        <v>0</v>
      </c>
      <c r="H334" s="36">
        <v>0</v>
      </c>
    </row>
    <row r="335" ht="13" customHeight="1" spans="1:8">
      <c r="A335" s="1" t="s">
        <v>4728</v>
      </c>
      <c r="B335" s="36">
        <v>0</v>
      </c>
      <c r="C335" s="36">
        <v>0</v>
      </c>
      <c r="D335" s="1">
        <v>251</v>
      </c>
      <c r="E335" s="1">
        <v>0</v>
      </c>
      <c r="F335" s="36">
        <v>0.00163671457262839</v>
      </c>
      <c r="G335" s="1">
        <v>0</v>
      </c>
      <c r="H335" s="36">
        <v>0</v>
      </c>
    </row>
    <row r="336" ht="13" customHeight="1" spans="1:8">
      <c r="A336" s="1" t="s">
        <v>4730</v>
      </c>
      <c r="B336" s="36">
        <v>0</v>
      </c>
      <c r="C336" s="36">
        <v>0</v>
      </c>
      <c r="D336" s="1">
        <v>70</v>
      </c>
      <c r="E336" s="1">
        <v>0</v>
      </c>
      <c r="F336" s="36">
        <v>0.000456454263282819</v>
      </c>
      <c r="G336" s="1">
        <v>0</v>
      </c>
      <c r="H336" s="36">
        <v>0</v>
      </c>
    </row>
    <row r="337" ht="13" customHeight="1" spans="1:8">
      <c r="A337" s="1" t="s">
        <v>4731</v>
      </c>
      <c r="B337" s="36">
        <v>0</v>
      </c>
      <c r="C337" s="36">
        <v>0</v>
      </c>
      <c r="D337" s="1">
        <v>35</v>
      </c>
      <c r="E337" s="1">
        <v>0</v>
      </c>
      <c r="F337" s="36">
        <v>0.00022822713164141</v>
      </c>
      <c r="G337" s="1">
        <v>0</v>
      </c>
      <c r="H337" s="36">
        <v>0</v>
      </c>
    </row>
    <row r="338" ht="13" customHeight="1" spans="1:8">
      <c r="A338" s="1" t="s">
        <v>4733</v>
      </c>
      <c r="B338" s="36">
        <v>0</v>
      </c>
      <c r="C338" s="36">
        <v>0</v>
      </c>
      <c r="D338" s="1">
        <v>164</v>
      </c>
      <c r="E338" s="1">
        <v>0</v>
      </c>
      <c r="F338" s="36">
        <v>0.00106940713111975</v>
      </c>
      <c r="G338" s="1">
        <v>0</v>
      </c>
      <c r="H338" s="36">
        <v>0</v>
      </c>
    </row>
    <row r="339" ht="13" customHeight="1" spans="1:8">
      <c r="A339" s="1" t="s">
        <v>4734</v>
      </c>
      <c r="B339" s="36">
        <v>0</v>
      </c>
      <c r="C339" s="36">
        <v>0</v>
      </c>
      <c r="D339" s="1">
        <v>445</v>
      </c>
      <c r="E339" s="1">
        <v>0</v>
      </c>
      <c r="F339" s="36">
        <v>0.00290174495944078</v>
      </c>
      <c r="G339" s="1">
        <v>0</v>
      </c>
      <c r="H339" s="36">
        <v>0</v>
      </c>
    </row>
    <row r="340" ht="13" customHeight="1" spans="1:8">
      <c r="A340" s="1" t="s">
        <v>4736</v>
      </c>
      <c r="B340" s="36">
        <v>0</v>
      </c>
      <c r="C340" s="36">
        <v>0</v>
      </c>
      <c r="D340" s="1">
        <v>1018</v>
      </c>
      <c r="E340" s="1">
        <v>0</v>
      </c>
      <c r="F340" s="36">
        <v>0.00663814914317014</v>
      </c>
      <c r="G340" s="1">
        <v>0</v>
      </c>
      <c r="H340" s="36">
        <v>0</v>
      </c>
    </row>
    <row r="341" ht="13" customHeight="1" spans="1:8">
      <c r="A341" s="1" t="s">
        <v>4737</v>
      </c>
      <c r="B341" s="36">
        <v>0</v>
      </c>
      <c r="C341" s="36">
        <v>0</v>
      </c>
      <c r="D341" s="1">
        <v>312</v>
      </c>
      <c r="E341" s="1">
        <v>0</v>
      </c>
      <c r="F341" s="36">
        <v>0.00203448185920342</v>
      </c>
      <c r="G341" s="1">
        <v>0</v>
      </c>
      <c r="H341" s="36">
        <v>0</v>
      </c>
    </row>
    <row r="342" ht="13" customHeight="1" spans="1:8">
      <c r="A342" s="1" t="s">
        <v>4738</v>
      </c>
      <c r="B342" s="36">
        <v>0</v>
      </c>
      <c r="C342" s="36">
        <v>0</v>
      </c>
      <c r="D342" s="1">
        <v>74</v>
      </c>
      <c r="E342" s="1">
        <v>0</v>
      </c>
      <c r="F342" s="36">
        <v>0.000482537364041837</v>
      </c>
      <c r="G342" s="1">
        <v>0</v>
      </c>
      <c r="H342" s="36">
        <v>0</v>
      </c>
    </row>
    <row r="343" ht="13" customHeight="1" spans="1:8">
      <c r="A343" s="1" t="s">
        <v>4739</v>
      </c>
      <c r="B343" s="36">
        <v>0</v>
      </c>
      <c r="C343" s="36">
        <v>0</v>
      </c>
      <c r="D343" s="1">
        <v>67</v>
      </c>
      <c r="E343" s="1">
        <v>0</v>
      </c>
      <c r="F343" s="36">
        <v>0.000436891937713555</v>
      </c>
      <c r="G343" s="1">
        <v>0</v>
      </c>
      <c r="H343" s="36">
        <v>0</v>
      </c>
    </row>
    <row r="344" ht="13" customHeight="1" spans="1:8">
      <c r="A344" s="1" t="s">
        <v>4741</v>
      </c>
      <c r="B344" s="36">
        <v>0</v>
      </c>
      <c r="C344" s="36">
        <v>0</v>
      </c>
      <c r="D344" s="1">
        <v>108</v>
      </c>
      <c r="E344" s="1">
        <v>0</v>
      </c>
      <c r="F344" s="36">
        <v>0.000704243720493492</v>
      </c>
      <c r="G344" s="1">
        <v>0</v>
      </c>
      <c r="H344" s="36">
        <v>0</v>
      </c>
    </row>
    <row r="345" ht="13" customHeight="1" spans="1:8">
      <c r="A345" s="1" t="s">
        <v>4743</v>
      </c>
      <c r="B345" s="36">
        <v>0</v>
      </c>
      <c r="C345" s="36">
        <v>0</v>
      </c>
      <c r="D345" s="1">
        <v>102</v>
      </c>
      <c r="E345" s="1">
        <v>0</v>
      </c>
      <c r="F345" s="36">
        <v>0.000665119069354965</v>
      </c>
      <c r="G345" s="1">
        <v>0</v>
      </c>
      <c r="H345" s="36">
        <v>0</v>
      </c>
    </row>
    <row r="346" ht="13" customHeight="1" spans="1:8">
      <c r="A346" s="1" t="s">
        <v>4744</v>
      </c>
      <c r="B346" s="36">
        <v>0</v>
      </c>
      <c r="C346" s="36">
        <v>0</v>
      </c>
      <c r="D346" s="1">
        <v>84</v>
      </c>
      <c r="E346" s="1">
        <v>0</v>
      </c>
      <c r="F346" s="36">
        <v>0.000547745115939383</v>
      </c>
      <c r="G346" s="1">
        <v>0</v>
      </c>
      <c r="H346" s="36">
        <v>0</v>
      </c>
    </row>
    <row r="347" ht="13" customHeight="1" spans="1:8">
      <c r="A347" s="1" t="s">
        <v>4746</v>
      </c>
      <c r="B347" s="36"/>
      <c r="C347" s="36">
        <v>0</v>
      </c>
      <c r="D347" s="1">
        <v>1</v>
      </c>
      <c r="E347" s="1">
        <v>0</v>
      </c>
      <c r="F347" s="36">
        <v>6.52077518975456e-6</v>
      </c>
      <c r="G347" s="1">
        <v>0</v>
      </c>
      <c r="H347" s="36">
        <v>0</v>
      </c>
    </row>
    <row r="348" ht="13" customHeight="1" spans="1:8">
      <c r="A348" s="1" t="s">
        <v>4747</v>
      </c>
      <c r="B348" s="36">
        <v>0</v>
      </c>
      <c r="C348" s="36">
        <v>0</v>
      </c>
      <c r="D348" s="1">
        <v>305</v>
      </c>
      <c r="E348" s="1">
        <v>0</v>
      </c>
      <c r="F348" s="36">
        <v>0.00198883643287514</v>
      </c>
      <c r="G348" s="1">
        <v>0</v>
      </c>
      <c r="H348" s="36">
        <v>0</v>
      </c>
    </row>
    <row r="349" ht="13" customHeight="1" spans="1:8">
      <c r="A349" s="1" t="s">
        <v>4885</v>
      </c>
      <c r="B349" s="36">
        <v>0</v>
      </c>
      <c r="C349" s="36"/>
      <c r="D349" s="1"/>
      <c r="E349" s="1">
        <v>0</v>
      </c>
      <c r="F349" s="36"/>
      <c r="G349" s="1"/>
      <c r="H349" s="36"/>
    </row>
    <row r="350" ht="13" customHeight="1" spans="1:8">
      <c r="A350" s="1" t="s">
        <v>4719</v>
      </c>
      <c r="B350" s="36">
        <v>0</v>
      </c>
      <c r="C350" s="36"/>
      <c r="D350" s="1"/>
      <c r="E350" s="1">
        <v>0</v>
      </c>
      <c r="F350" s="36"/>
      <c r="G350" s="1"/>
      <c r="H350" s="36"/>
    </row>
    <row r="351" ht="13" customHeight="1" spans="1:8">
      <c r="A351" s="1" t="s">
        <v>4590</v>
      </c>
      <c r="B351" s="36">
        <v>0.00709219858156028</v>
      </c>
      <c r="C351" s="36">
        <v>0.00699300699300699</v>
      </c>
      <c r="D351" s="1">
        <v>143</v>
      </c>
      <c r="E351" s="1">
        <v>-0.991915885532905</v>
      </c>
      <c r="F351" s="36">
        <v>0.000932470852134902</v>
      </c>
      <c r="G351" s="1">
        <v>-0.000924932651029014</v>
      </c>
      <c r="H351" s="36">
        <v>0.00119370171608082</v>
      </c>
    </row>
    <row r="352" ht="13" customHeight="1" spans="1:8">
      <c r="A352" s="1" t="s">
        <v>4695</v>
      </c>
      <c r="B352" s="36">
        <v>0.00173310225303293</v>
      </c>
      <c r="C352" s="36">
        <v>0.00170648464163823</v>
      </c>
      <c r="D352" s="1">
        <v>586</v>
      </c>
      <c r="E352" s="1">
        <v>-0.266176113947036</v>
      </c>
      <c r="F352" s="36">
        <v>0.00382117426119617</v>
      </c>
      <c r="G352" s="1">
        <v>-0.00101710531555963</v>
      </c>
      <c r="H352" s="36">
        <v>0.00131265812626218</v>
      </c>
    </row>
    <row r="353" ht="13" customHeight="1" spans="1:8">
      <c r="A353" s="1" t="s">
        <v>4816</v>
      </c>
      <c r="B353" s="36">
        <v>0.00233644859813084</v>
      </c>
      <c r="C353" s="36">
        <v>0.00219298245614035</v>
      </c>
      <c r="D353" s="1">
        <v>456</v>
      </c>
      <c r="E353" s="1">
        <v>-1.4346614199049</v>
      </c>
      <c r="F353" s="36">
        <v>0.00297347348652808</v>
      </c>
      <c r="G353" s="1">
        <v>-0.00426592769423195</v>
      </c>
      <c r="H353" s="36">
        <v>0.00550553081201763</v>
      </c>
    </row>
    <row r="354" ht="13" customHeight="1" spans="1:8">
      <c r="A354" s="1" t="s">
        <v>4662</v>
      </c>
      <c r="B354" s="36">
        <v>0.00113636363636364</v>
      </c>
      <c r="C354" s="36">
        <v>0.00111028867505551</v>
      </c>
      <c r="D354" s="1">
        <v>2702</v>
      </c>
      <c r="E354" s="1">
        <v>-0.260749613081219</v>
      </c>
      <c r="F354" s="36">
        <v>0.0176191345627168</v>
      </c>
      <c r="G354" s="1">
        <v>-0.00459418252005435</v>
      </c>
      <c r="H354" s="36">
        <v>0.00592917068294237</v>
      </c>
    </row>
    <row r="355" ht="13" customHeight="1" spans="1:8">
      <c r="A355" s="1" t="s">
        <v>4604</v>
      </c>
      <c r="B355" s="36">
        <v>0.00231481481481481</v>
      </c>
      <c r="C355" s="36">
        <v>0.0021505376344086</v>
      </c>
      <c r="D355" s="1">
        <v>465</v>
      </c>
      <c r="E355" s="1">
        <v>-1.64277180406213</v>
      </c>
      <c r="F355" s="36">
        <v>0.00303216046323587</v>
      </c>
      <c r="G355" s="1">
        <v>-0.00498114771439584</v>
      </c>
      <c r="H355" s="36">
        <v>0.00642858111681027</v>
      </c>
    </row>
    <row r="356" ht="13" customHeight="1" spans="1:8">
      <c r="A356" s="1" t="s">
        <v>4979</v>
      </c>
      <c r="B356" s="36">
        <v>0.00181159420289855</v>
      </c>
      <c r="C356" s="36">
        <v>0.00159235668789809</v>
      </c>
      <c r="D356" s="1">
        <v>628</v>
      </c>
      <c r="E356" s="1">
        <v>-2.19237515000462</v>
      </c>
      <c r="F356" s="36">
        <v>0.00409504681916586</v>
      </c>
      <c r="G356" s="1">
        <v>-0.00897787888444468</v>
      </c>
      <c r="H356" s="36">
        <v>0.0115866916571758</v>
      </c>
    </row>
    <row r="357" ht="13" customHeight="1" spans="1:8">
      <c r="A357" s="1" t="s">
        <v>4774</v>
      </c>
      <c r="B357" s="36">
        <v>0.00133155792276964</v>
      </c>
      <c r="C357" s="36">
        <v>0.00111358574610245</v>
      </c>
      <c r="D357" s="1">
        <v>898</v>
      </c>
      <c r="E357" s="1">
        <v>-2.17972176667191</v>
      </c>
      <c r="F357" s="36">
        <v>0.00585565612039959</v>
      </c>
      <c r="G357" s="1">
        <v>-0.0127637011037806</v>
      </c>
      <c r="H357" s="36">
        <v>0.0164726068370221</v>
      </c>
    </row>
    <row r="358" ht="13" customHeight="1" spans="1:8">
      <c r="A358" s="1" t="s">
        <v>4758</v>
      </c>
      <c r="B358" s="36">
        <v>0.000978473581213307</v>
      </c>
      <c r="C358" s="36">
        <v>0.000801282051282051</v>
      </c>
      <c r="D358" s="1">
        <v>1248</v>
      </c>
      <c r="E358" s="1">
        <v>-1.77191529931256</v>
      </c>
      <c r="F358" s="36">
        <v>0.00813792743681369</v>
      </c>
      <c r="G358" s="1">
        <v>-0.0144197181299856</v>
      </c>
      <c r="H358" s="36">
        <v>0.0186098331138119</v>
      </c>
    </row>
    <row r="359" ht="13" customHeight="1" spans="1:8">
      <c r="A359" s="1" t="s">
        <v>4992</v>
      </c>
      <c r="B359" s="36">
        <v>0.0114942528735632</v>
      </c>
      <c r="C359" s="36">
        <v>0.00934579439252336</v>
      </c>
      <c r="D359" s="1">
        <v>107</v>
      </c>
      <c r="E359" s="1">
        <v>-21.4845848103985</v>
      </c>
      <c r="F359" s="36">
        <v>0.000697722945303738</v>
      </c>
      <c r="G359" s="1">
        <v>-0.0149902877925392</v>
      </c>
      <c r="H359" s="36">
        <v>0.0193462002261375</v>
      </c>
    </row>
    <row r="360" ht="13" customHeight="1" spans="1:8">
      <c r="A360" s="1" t="s">
        <v>4887</v>
      </c>
      <c r="B360" s="36">
        <v>0.037037037037037</v>
      </c>
      <c r="C360" s="36">
        <v>0</v>
      </c>
      <c r="D360" s="1">
        <v>12</v>
      </c>
      <c r="E360" s="1">
        <v>-370.37037037037</v>
      </c>
      <c r="F360" s="36">
        <v>7.82493022770547e-5</v>
      </c>
      <c r="G360" s="1">
        <v>-0.0289812230655758</v>
      </c>
      <c r="H360" s="36">
        <v>0.0374026537705325</v>
      </c>
    </row>
    <row r="361" ht="13" customHeight="1" spans="1:8">
      <c r="A361" s="1" t="s">
        <v>4813</v>
      </c>
      <c r="B361" s="36">
        <v>0.00386100386100386</v>
      </c>
      <c r="C361" s="36">
        <v>0</v>
      </c>
      <c r="D361" s="1">
        <v>124</v>
      </c>
      <c r="E361" s="1">
        <v>-38.6100386100386</v>
      </c>
      <c r="F361" s="36">
        <v>0.000808576123529565</v>
      </c>
      <c r="G361" s="1">
        <v>-0.0312191553486319</v>
      </c>
      <c r="H361" s="36">
        <v>0.0402908895829288</v>
      </c>
    </row>
    <row r="362" ht="13" customHeight="1" spans="1:8">
      <c r="A362" s="1" t="s">
        <v>4606</v>
      </c>
      <c r="B362" s="36">
        <v>0.05</v>
      </c>
      <c r="C362" s="36">
        <v>0.03125</v>
      </c>
      <c r="D362" s="1">
        <v>32</v>
      </c>
      <c r="E362" s="1">
        <v>-187.5</v>
      </c>
      <c r="F362" s="36">
        <v>0.000208664806072146</v>
      </c>
      <c r="G362" s="1">
        <v>-0.0391246511385274</v>
      </c>
      <c r="H362" s="36">
        <v>0.0504935825902189</v>
      </c>
    </row>
    <row r="363" ht="13" customHeight="1" spans="1:8">
      <c r="A363" s="1" t="s">
        <v>4575</v>
      </c>
      <c r="B363" s="36">
        <v>0.018348623853211</v>
      </c>
      <c r="C363" s="36">
        <v>0.013986013986014</v>
      </c>
      <c r="D363" s="1">
        <v>143</v>
      </c>
      <c r="E363" s="1">
        <v>-43.6260986719702</v>
      </c>
      <c r="F363" s="36">
        <v>0.000932470852134902</v>
      </c>
      <c r="G363" s="1">
        <v>-0.0406800654039734</v>
      </c>
      <c r="H363" s="36">
        <v>0.052500972723775</v>
      </c>
    </row>
    <row r="364" ht="13" customHeight="1" spans="1:8">
      <c r="A364" s="1" t="s">
        <v>4586</v>
      </c>
      <c r="B364" s="36">
        <v>0.0078740157480315</v>
      </c>
      <c r="C364" s="36">
        <v>0</v>
      </c>
      <c r="D364" s="1">
        <v>94</v>
      </c>
      <c r="E364" s="1">
        <v>-78.740157480315</v>
      </c>
      <c r="F364" s="36">
        <v>0.000612952867836928</v>
      </c>
      <c r="G364" s="1">
        <v>-0.0482640053414904</v>
      </c>
      <c r="H364" s="36">
        <v>0.0622886714367529</v>
      </c>
    </row>
    <row r="365" ht="13" customHeight="1" spans="1:8">
      <c r="A365" s="1" t="s">
        <v>4603</v>
      </c>
      <c r="B365" s="36">
        <v>0.000516795865633075</v>
      </c>
      <c r="C365" s="36">
        <v>0.000411918165591103</v>
      </c>
      <c r="D365" s="1">
        <v>7283</v>
      </c>
      <c r="E365" s="1">
        <v>-1.04877700041972</v>
      </c>
      <c r="F365" s="36">
        <v>0.0474908057069824</v>
      </c>
      <c r="G365" s="1">
        <v>-0.0498072647568849</v>
      </c>
      <c r="H365" s="36">
        <v>0.0642803747358686</v>
      </c>
    </row>
    <row r="366" ht="13" customHeight="1" spans="1:8">
      <c r="A366" s="1" t="s">
        <v>4907</v>
      </c>
      <c r="B366" s="36">
        <v>0.05</v>
      </c>
      <c r="C366" s="36">
        <v>0</v>
      </c>
      <c r="D366" s="1">
        <v>16</v>
      </c>
      <c r="E366" s="1">
        <v>-500</v>
      </c>
      <c r="F366" s="36">
        <v>0.000104332403036073</v>
      </c>
      <c r="G366" s="1">
        <v>-0.0521662015180365</v>
      </c>
      <c r="H366" s="36">
        <v>0.0673247767869585</v>
      </c>
    </row>
    <row r="367" ht="13" customHeight="1" spans="1:8">
      <c r="A367" s="1" t="s">
        <v>4802</v>
      </c>
      <c r="B367" s="36">
        <v>0.00564971751412429</v>
      </c>
      <c r="C367" s="36">
        <v>0</v>
      </c>
      <c r="D367" s="1">
        <v>148</v>
      </c>
      <c r="E367" s="1">
        <v>-56.4971751412429</v>
      </c>
      <c r="F367" s="36">
        <v>0.000965074728083675</v>
      </c>
      <c r="G367" s="1">
        <v>-0.0545239959369308</v>
      </c>
      <c r="H367" s="36">
        <v>0.0703677045513408</v>
      </c>
    </row>
    <row r="368" ht="13" customHeight="1" spans="1:8">
      <c r="A368" s="1" t="s">
        <v>4919</v>
      </c>
      <c r="B368" s="36">
        <v>0.00584795321637427</v>
      </c>
      <c r="C368" s="36">
        <v>0</v>
      </c>
      <c r="D368" s="1">
        <v>145</v>
      </c>
      <c r="E368" s="1">
        <v>-58.4795321637427</v>
      </c>
      <c r="F368" s="36">
        <v>0.000945512402514411</v>
      </c>
      <c r="G368" s="1">
        <v>-0.0552931229540591</v>
      </c>
      <c r="H368" s="36">
        <v>0.0713603262727265</v>
      </c>
    </row>
    <row r="369" ht="13" customHeight="1" spans="1:8">
      <c r="A369" s="1" t="s">
        <v>4611</v>
      </c>
      <c r="B369" s="36">
        <v>0.00564971751412429</v>
      </c>
      <c r="C369" s="36">
        <v>0</v>
      </c>
      <c r="D369" s="1">
        <v>153</v>
      </c>
      <c r="E369" s="1">
        <v>-56.4971751412429</v>
      </c>
      <c r="F369" s="36">
        <v>0.000997678604032447</v>
      </c>
      <c r="G369" s="1">
        <v>-0.0563660228266919</v>
      </c>
      <c r="H369" s="36">
        <v>0.0727449918672645</v>
      </c>
    </row>
    <row r="370" ht="13" customHeight="1" spans="1:8">
      <c r="A370" s="1" t="s">
        <v>4998</v>
      </c>
      <c r="B370" s="36">
        <v>0.000942507068803016</v>
      </c>
      <c r="C370" s="36">
        <v>0</v>
      </c>
      <c r="D370" s="1">
        <v>918</v>
      </c>
      <c r="E370" s="1">
        <v>-9.42507068803016</v>
      </c>
      <c r="F370" s="36">
        <v>0.00598607162419468</v>
      </c>
      <c r="G370" s="1">
        <v>-0.0564191482016464</v>
      </c>
      <c r="H370" s="36">
        <v>0.0728135545363194</v>
      </c>
    </row>
    <row r="371" ht="13" customHeight="1" spans="1:8">
      <c r="A371" s="1" t="s">
        <v>4860</v>
      </c>
      <c r="B371" s="36">
        <v>0.00571428571428571</v>
      </c>
      <c r="C371" s="36">
        <v>0</v>
      </c>
      <c r="D371" s="1">
        <v>152</v>
      </c>
      <c r="E371" s="1">
        <v>-57.1428571428571</v>
      </c>
      <c r="F371" s="36">
        <v>0.000991157828842693</v>
      </c>
      <c r="G371" s="1">
        <v>-0.0566375902195824</v>
      </c>
      <c r="H371" s="36">
        <v>0.0730954719401263</v>
      </c>
    </row>
    <row r="372" ht="13" customHeight="1" spans="1:8">
      <c r="A372" s="1" t="s">
        <v>4591</v>
      </c>
      <c r="B372" s="36">
        <v>0.00416666666666667</v>
      </c>
      <c r="C372" s="36">
        <v>0</v>
      </c>
      <c r="D372" s="1">
        <v>214</v>
      </c>
      <c r="E372" s="1">
        <v>-41.6666666666667</v>
      </c>
      <c r="F372" s="36">
        <v>0.00139544589060748</v>
      </c>
      <c r="G372" s="1">
        <v>-0.0581435787753115</v>
      </c>
      <c r="H372" s="36">
        <v>0.0750390741271308</v>
      </c>
    </row>
    <row r="373" ht="13" customHeight="1" spans="1:8">
      <c r="A373" s="1" t="s">
        <v>4613</v>
      </c>
      <c r="B373" s="36">
        <v>0.010989010989011</v>
      </c>
      <c r="C373" s="36">
        <v>0</v>
      </c>
      <c r="D373" s="1">
        <v>83</v>
      </c>
      <c r="E373" s="1">
        <v>-109.89010989011</v>
      </c>
      <c r="F373" s="36">
        <v>0.000541224340749628</v>
      </c>
      <c r="G373" s="1">
        <v>-0.0594752022801789</v>
      </c>
      <c r="H373" s="36">
        <v>0.0767576438642521</v>
      </c>
    </row>
    <row r="374" ht="13" customHeight="1" spans="1:8">
      <c r="A374" s="1" t="s">
        <v>4791</v>
      </c>
      <c r="B374" s="36">
        <v>0.00395256916996047</v>
      </c>
      <c r="C374" s="36">
        <v>0</v>
      </c>
      <c r="D374" s="1">
        <v>238</v>
      </c>
      <c r="E374" s="1">
        <v>-39.5256916996047</v>
      </c>
      <c r="F374" s="36">
        <v>0.00155194449516158</v>
      </c>
      <c r="G374" s="1">
        <v>-0.0613416796506555</v>
      </c>
      <c r="H374" s="36">
        <v>0.0791664865380243</v>
      </c>
    </row>
    <row r="375" ht="13" customHeight="1" spans="1:8">
      <c r="A375" s="1" t="s">
        <v>4650</v>
      </c>
      <c r="B375" s="36">
        <v>0.00306748466257669</v>
      </c>
      <c r="C375" s="36">
        <v>0</v>
      </c>
      <c r="D375" s="1">
        <v>311</v>
      </c>
      <c r="E375" s="1">
        <v>-30.6748466257669</v>
      </c>
      <c r="F375" s="36">
        <v>0.00202796108401367</v>
      </c>
      <c r="G375" s="1">
        <v>-0.0622073952151432</v>
      </c>
      <c r="H375" s="36">
        <v>0.080283763729847</v>
      </c>
    </row>
    <row r="376" ht="13" customHeight="1" spans="1:8">
      <c r="A376" s="1" t="s">
        <v>4963</v>
      </c>
      <c r="B376" s="36">
        <v>0.00167785234899329</v>
      </c>
      <c r="C376" s="36">
        <v>0</v>
      </c>
      <c r="D376" s="1">
        <v>570</v>
      </c>
      <c r="E376" s="1">
        <v>-16.7785234899329</v>
      </c>
      <c r="F376" s="36">
        <v>0.0037168418581601</v>
      </c>
      <c r="G376" s="1">
        <v>-0.062363118425505</v>
      </c>
      <c r="H376" s="36">
        <v>0.0804847373501811</v>
      </c>
    </row>
    <row r="377" ht="13" customHeight="1" spans="1:8">
      <c r="A377" s="1" t="s">
        <v>4688</v>
      </c>
      <c r="B377" s="36">
        <v>0.00371747211895911</v>
      </c>
      <c r="C377" s="36">
        <v>0</v>
      </c>
      <c r="D377" s="1">
        <v>264</v>
      </c>
      <c r="E377" s="1">
        <v>-37.1747211895911</v>
      </c>
      <c r="F377" s="36">
        <v>0.0017214846500952</v>
      </c>
      <c r="G377" s="1">
        <v>-0.0639957118994499</v>
      </c>
      <c r="H377" s="36">
        <v>0.0825917336048189</v>
      </c>
    </row>
    <row r="378" ht="13" customHeight="1" spans="1:8">
      <c r="A378" s="1" t="s">
        <v>4873</v>
      </c>
      <c r="B378" s="36">
        <v>0.00595238095238095</v>
      </c>
      <c r="C378" s="36">
        <v>0</v>
      </c>
      <c r="D378" s="1">
        <v>168</v>
      </c>
      <c r="E378" s="1">
        <v>-59.5238095238095</v>
      </c>
      <c r="F378" s="36">
        <v>0.00109549023187877</v>
      </c>
      <c r="G378" s="1">
        <v>-0.0652077518975456</v>
      </c>
      <c r="H378" s="36">
        <v>0.0841559709836981</v>
      </c>
    </row>
    <row r="379" ht="13" customHeight="1" spans="1:8">
      <c r="A379" s="1" t="s">
        <v>4704</v>
      </c>
      <c r="B379" s="36">
        <v>0.00408163265306122</v>
      </c>
      <c r="C379" s="36">
        <v>0</v>
      </c>
      <c r="D379" s="1">
        <v>246</v>
      </c>
      <c r="E379" s="1">
        <v>-40.8163265306123</v>
      </c>
      <c r="F379" s="36">
        <v>0.00160411069667962</v>
      </c>
      <c r="G379" s="1">
        <v>-0.0654739059869233</v>
      </c>
      <c r="H379" s="36">
        <v>0.0844994647428153</v>
      </c>
    </row>
    <row r="380" ht="13" customHeight="1" spans="1:8">
      <c r="A380" s="1" t="s">
        <v>4975</v>
      </c>
      <c r="B380" s="36">
        <v>0.00114810562571757</v>
      </c>
      <c r="C380" s="36">
        <v>0</v>
      </c>
      <c r="D380" s="1">
        <v>885</v>
      </c>
      <c r="E380" s="1">
        <v>-11.4810562571757</v>
      </c>
      <c r="F380" s="36">
        <v>0.00577088604293278</v>
      </c>
      <c r="G380" s="1">
        <v>-0.0662558673126611</v>
      </c>
      <c r="H380" s="36">
        <v>0.0855086501958356</v>
      </c>
    </row>
    <row r="381" ht="13" customHeight="1" spans="1:8">
      <c r="A381" s="1" t="s">
        <v>4788</v>
      </c>
      <c r="B381" s="36">
        <v>0.0032258064516129</v>
      </c>
      <c r="C381" s="36">
        <v>0</v>
      </c>
      <c r="D381" s="1">
        <v>317</v>
      </c>
      <c r="E381" s="1">
        <v>-32.258064516129</v>
      </c>
      <c r="F381" s="36">
        <v>0.00206708573515219</v>
      </c>
      <c r="G381" s="1">
        <v>-0.0666801850049095</v>
      </c>
      <c r="H381" s="36">
        <v>0.0860562671026849</v>
      </c>
    </row>
    <row r="382" ht="13" customHeight="1" spans="1:8">
      <c r="A382" s="1" t="s">
        <v>4623</v>
      </c>
      <c r="B382" s="36">
        <v>0.00574712643678161</v>
      </c>
      <c r="C382" s="36">
        <v>0</v>
      </c>
      <c r="D382" s="1">
        <v>180</v>
      </c>
      <c r="E382" s="1">
        <v>-57.4712643678161</v>
      </c>
      <c r="F382" s="36">
        <v>0.00117373953415582</v>
      </c>
      <c r="G382" s="1">
        <v>-0.0674562950664265</v>
      </c>
      <c r="H382" s="36">
        <v>0.0870579010176187</v>
      </c>
    </row>
    <row r="383" ht="13" customHeight="1" spans="1:8">
      <c r="A383" s="1" t="s">
        <v>4607</v>
      </c>
      <c r="B383" s="36">
        <v>0.00258397932816537</v>
      </c>
      <c r="C383" s="36">
        <v>0</v>
      </c>
      <c r="D383" s="1">
        <v>407</v>
      </c>
      <c r="E383" s="1">
        <v>-25.8397932816537</v>
      </c>
      <c r="F383" s="36">
        <v>0.00265395550223011</v>
      </c>
      <c r="G383" s="1">
        <v>-0.0685776615563335</v>
      </c>
      <c r="H383" s="36">
        <v>0.0885051167709693</v>
      </c>
    </row>
    <row r="384" ht="13" customHeight="1" spans="1:8">
      <c r="A384" s="1" t="s">
        <v>4693</v>
      </c>
      <c r="B384" s="36">
        <v>0.00220264317180617</v>
      </c>
      <c r="C384" s="36">
        <v>0</v>
      </c>
      <c r="D384" s="1">
        <v>492</v>
      </c>
      <c r="E384" s="1">
        <v>-22.0264317180617</v>
      </c>
      <c r="F384" s="36">
        <v>0.00320822139335924</v>
      </c>
      <c r="G384" s="1">
        <v>-0.070665669457252</v>
      </c>
      <c r="H384" s="36">
        <v>0.0911998628281486</v>
      </c>
    </row>
    <row r="385" ht="13" customHeight="1" spans="1:8">
      <c r="A385" s="1" t="s">
        <v>4574</v>
      </c>
      <c r="B385" s="36">
        <v>0.00223214285714286</v>
      </c>
      <c r="C385" s="36">
        <v>0</v>
      </c>
      <c r="D385" s="1">
        <v>490</v>
      </c>
      <c r="E385" s="1">
        <v>-22.3214285714286</v>
      </c>
      <c r="F385" s="36">
        <v>0.00319517984297973</v>
      </c>
      <c r="G385" s="1">
        <v>-0.0713209786379405</v>
      </c>
      <c r="H385" s="36">
        <v>0.0920455932634198</v>
      </c>
    </row>
    <row r="386" ht="13" customHeight="1" spans="1:8">
      <c r="A386" s="1" t="s">
        <v>4920</v>
      </c>
      <c r="B386" s="36">
        <v>0.021505376344086</v>
      </c>
      <c r="C386" s="36">
        <v>0</v>
      </c>
      <c r="D386" s="1">
        <v>51</v>
      </c>
      <c r="E386" s="1">
        <v>-215.05376344086</v>
      </c>
      <c r="F386" s="36">
        <v>0.000332559534677482</v>
      </c>
      <c r="G386" s="1">
        <v>-0.0715181795005339</v>
      </c>
      <c r="H386" s="36">
        <v>0.092300097207927</v>
      </c>
    </row>
    <row r="387" ht="13" customHeight="1" spans="1:8">
      <c r="A387" s="1" t="s">
        <v>4837</v>
      </c>
      <c r="B387" s="36">
        <v>0.00238663484486874</v>
      </c>
      <c r="C387" s="36">
        <v>0</v>
      </c>
      <c r="D387" s="1">
        <v>462</v>
      </c>
      <c r="E387" s="1">
        <v>-23.8663484486874</v>
      </c>
      <c r="F387" s="36">
        <v>0.00301259813766661</v>
      </c>
      <c r="G387" s="1">
        <v>-0.0718997168894178</v>
      </c>
      <c r="H387" s="36">
        <v>0.0927925026120967</v>
      </c>
    </row>
    <row r="388" ht="13" customHeight="1" spans="1:8">
      <c r="A388" s="1" t="s">
        <v>4902</v>
      </c>
      <c r="B388" s="36">
        <v>0.00591715976331361</v>
      </c>
      <c r="C388" s="36">
        <v>0</v>
      </c>
      <c r="D388" s="1">
        <v>188</v>
      </c>
      <c r="E388" s="1">
        <v>-59.1715976331361</v>
      </c>
      <c r="F388" s="36">
        <v>0.00122590573567386</v>
      </c>
      <c r="G388" s="1">
        <v>-0.0725388009274472</v>
      </c>
      <c r="H388" s="36">
        <v>0.0936172931652973</v>
      </c>
    </row>
    <row r="389" ht="13" customHeight="1" spans="1:8">
      <c r="A389" s="1" t="s">
        <v>4829</v>
      </c>
      <c r="B389" s="36">
        <v>0.0103092783505155</v>
      </c>
      <c r="C389" s="36">
        <v>0</v>
      </c>
      <c r="D389" s="1">
        <v>109</v>
      </c>
      <c r="E389" s="1">
        <v>-103.092783505155</v>
      </c>
      <c r="F389" s="36">
        <v>0.000710764495683247</v>
      </c>
      <c r="G389" s="1">
        <v>-0.0732746902766234</v>
      </c>
      <c r="H389" s="36">
        <v>0.0945670189404443</v>
      </c>
    </row>
    <row r="390" ht="13" customHeight="1" spans="1:8">
      <c r="A390" s="1" t="s">
        <v>4637</v>
      </c>
      <c r="B390" s="36">
        <v>0.00211714890613973</v>
      </c>
      <c r="C390" s="36">
        <v>0.00134680134680135</v>
      </c>
      <c r="D390" s="1">
        <v>1485</v>
      </c>
      <c r="E390" s="1">
        <v>-7.70347559338385</v>
      </c>
      <c r="F390" s="36">
        <v>0.00968335115678552</v>
      </c>
      <c r="G390" s="1">
        <v>-0.0745954592984625</v>
      </c>
      <c r="H390" s="36">
        <v>0.0962715800738</v>
      </c>
    </row>
    <row r="391" ht="13" customHeight="1" spans="1:8">
      <c r="A391" s="1" t="s">
        <v>4576</v>
      </c>
      <c r="B391" s="36">
        <v>0.0232558139534884</v>
      </c>
      <c r="C391" s="36">
        <v>0</v>
      </c>
      <c r="D391" s="1">
        <v>50</v>
      </c>
      <c r="E391" s="1">
        <v>-232.558139534884</v>
      </c>
      <c r="F391" s="36">
        <v>0.000326038759487728</v>
      </c>
      <c r="G391" s="1">
        <v>-0.0758229673227274</v>
      </c>
      <c r="H391" s="36">
        <v>0.0978557802136024</v>
      </c>
    </row>
    <row r="392" ht="13" customHeight="1" spans="1:8">
      <c r="A392" s="1" t="s">
        <v>4735</v>
      </c>
      <c r="B392" s="36">
        <v>0.00440528634361234</v>
      </c>
      <c r="C392" s="36">
        <v>0</v>
      </c>
      <c r="D392" s="1">
        <v>265</v>
      </c>
      <c r="E392" s="1">
        <v>-44.0528634361234</v>
      </c>
      <c r="F392" s="36">
        <v>0.00172800542528496</v>
      </c>
      <c r="G392" s="1">
        <v>-0.0761235870169585</v>
      </c>
      <c r="H392" s="36">
        <v>0.0982437546725991</v>
      </c>
    </row>
    <row r="393" ht="13" customHeight="1" spans="1:8">
      <c r="A393" s="1" t="s">
        <v>4926</v>
      </c>
      <c r="B393" s="36">
        <v>0.0512820512820513</v>
      </c>
      <c r="C393" s="36">
        <v>0</v>
      </c>
      <c r="D393" s="1">
        <v>23</v>
      </c>
      <c r="E393" s="1">
        <v>-512.820512820513</v>
      </c>
      <c r="F393" s="36">
        <v>0.000149977829364355</v>
      </c>
      <c r="G393" s="1">
        <v>-0.0769117073663358</v>
      </c>
      <c r="H393" s="36">
        <v>0.099260888852567</v>
      </c>
    </row>
    <row r="394" ht="13" customHeight="1" spans="1:8">
      <c r="A394" s="1" t="s">
        <v>4729</v>
      </c>
      <c r="B394" s="36">
        <v>0.0476190476190476</v>
      </c>
      <c r="C394" s="36">
        <v>0</v>
      </c>
      <c r="D394" s="1">
        <v>25</v>
      </c>
      <c r="E394" s="1">
        <v>-476.190476190476</v>
      </c>
      <c r="F394" s="36">
        <v>0.000163019379743864</v>
      </c>
      <c r="G394" s="1">
        <v>-0.0776282760685066</v>
      </c>
      <c r="H394" s="36">
        <v>0.100185679742498</v>
      </c>
    </row>
    <row r="395" ht="13" customHeight="1" spans="1:8">
      <c r="A395" s="1" t="s">
        <v>4745</v>
      </c>
      <c r="B395" s="36">
        <v>0.0113636363636364</v>
      </c>
      <c r="C395" s="36">
        <v>0</v>
      </c>
      <c r="D395" s="1">
        <v>107</v>
      </c>
      <c r="E395" s="1">
        <v>-113.636363636364</v>
      </c>
      <c r="F395" s="36">
        <v>0.000697722945303738</v>
      </c>
      <c r="G395" s="1">
        <v>-0.0792866983299702</v>
      </c>
      <c r="H395" s="36">
        <v>0.10232601017336</v>
      </c>
    </row>
    <row r="396" ht="13" customHeight="1" spans="1:8">
      <c r="A396" s="1" t="s">
        <v>4807</v>
      </c>
      <c r="B396" s="36">
        <v>0.00833333333333333</v>
      </c>
      <c r="C396" s="36">
        <v>0.00367647058823529</v>
      </c>
      <c r="D396" s="1">
        <v>272</v>
      </c>
      <c r="E396" s="1">
        <v>-46.5686274509804</v>
      </c>
      <c r="F396" s="36">
        <v>0.00177365085161324</v>
      </c>
      <c r="G396" s="1">
        <v>-0.0825964857368911</v>
      </c>
      <c r="H396" s="36">
        <v>0.106597563246018</v>
      </c>
    </row>
    <row r="397" ht="13" customHeight="1" spans="1:8">
      <c r="A397" s="1" t="s">
        <v>4697</v>
      </c>
      <c r="B397" s="36">
        <v>0.0117647058823529</v>
      </c>
      <c r="C397" s="36">
        <v>0</v>
      </c>
      <c r="D397" s="1">
        <v>108</v>
      </c>
      <c r="E397" s="1">
        <v>-117.647058823529</v>
      </c>
      <c r="F397" s="36">
        <v>0.000704243720493492</v>
      </c>
      <c r="G397" s="1">
        <v>-0.0828522024109991</v>
      </c>
      <c r="H397" s="36">
        <v>0.10692758666164</v>
      </c>
    </row>
    <row r="398" ht="13" customHeight="1" spans="1:8">
      <c r="A398" s="1" t="s">
        <v>4726</v>
      </c>
      <c r="B398" s="36">
        <v>0.00584795321637427</v>
      </c>
      <c r="C398" s="36">
        <v>0</v>
      </c>
      <c r="D398" s="1">
        <v>225</v>
      </c>
      <c r="E398" s="1">
        <v>-58.4795321637427</v>
      </c>
      <c r="F398" s="36">
        <v>0.00146717441769478</v>
      </c>
      <c r="G398" s="1">
        <v>-0.0857996735494021</v>
      </c>
      <c r="H398" s="36">
        <v>0.110731540768024</v>
      </c>
    </row>
    <row r="399" ht="13" customHeight="1" spans="1:8">
      <c r="A399" s="1" t="s">
        <v>4884</v>
      </c>
      <c r="B399" s="36">
        <v>0.0425531914893617</v>
      </c>
      <c r="C399" s="36">
        <v>0</v>
      </c>
      <c r="D399" s="1">
        <v>33</v>
      </c>
      <c r="E399" s="1">
        <v>-425.531914893617</v>
      </c>
      <c r="F399" s="36">
        <v>0.0002151855812619</v>
      </c>
      <c r="G399" s="1">
        <v>-0.0915683324518725</v>
      </c>
      <c r="H399" s="36">
        <v>0.118176469892002</v>
      </c>
    </row>
    <row r="400" ht="13" customHeight="1" spans="1:8">
      <c r="A400" s="1" t="s">
        <v>4972</v>
      </c>
      <c r="B400" s="36">
        <v>0.0103092783505155</v>
      </c>
      <c r="C400" s="36">
        <v>0</v>
      </c>
      <c r="D400" s="1">
        <v>137</v>
      </c>
      <c r="E400" s="1">
        <v>-103.092783505155</v>
      </c>
      <c r="F400" s="36">
        <v>0.000893346200996374</v>
      </c>
      <c r="G400" s="1">
        <v>-0.0920975464944716</v>
      </c>
      <c r="H400" s="36">
        <v>0.118859464172852</v>
      </c>
    </row>
    <row r="401" ht="13" customHeight="1" spans="1:8">
      <c r="A401" s="1" t="s">
        <v>4968</v>
      </c>
      <c r="B401" s="36">
        <v>0.0172413793103448</v>
      </c>
      <c r="C401" s="36">
        <v>0.00694444444444444</v>
      </c>
      <c r="D401" s="1">
        <v>144</v>
      </c>
      <c r="E401" s="1">
        <v>-102.969348659004</v>
      </c>
      <c r="F401" s="36">
        <v>0.000938991627324656</v>
      </c>
      <c r="G401" s="1">
        <v>-0.0966873562618779</v>
      </c>
      <c r="H401" s="36">
        <v>0.124782991458587</v>
      </c>
    </row>
    <row r="402" ht="13" customHeight="1" spans="1:8">
      <c r="A402" s="1" t="s">
        <v>4767</v>
      </c>
      <c r="B402" s="36">
        <v>0.004739336492891</v>
      </c>
      <c r="C402" s="36">
        <v>0</v>
      </c>
      <c r="D402" s="1">
        <v>374</v>
      </c>
      <c r="E402" s="1">
        <v>-47.39336492891</v>
      </c>
      <c r="F402" s="36">
        <v>0.0024387699209682</v>
      </c>
      <c r="G402" s="1">
        <v>-0.115581512842095</v>
      </c>
      <c r="H402" s="36">
        <v>0.149167455677266</v>
      </c>
    </row>
    <row r="403" ht="13" customHeight="1" spans="1:8">
      <c r="A403" s="1" t="s">
        <v>4698</v>
      </c>
      <c r="B403" s="36">
        <v>0.000915750915750916</v>
      </c>
      <c r="C403" s="36">
        <v>0</v>
      </c>
      <c r="D403" s="1">
        <v>2023</v>
      </c>
      <c r="E403" s="1">
        <v>-9.15750915750916</v>
      </c>
      <c r="F403" s="36">
        <v>0.0131915282088735</v>
      </c>
      <c r="G403" s="1">
        <v>-0.120801540374299</v>
      </c>
      <c r="H403" s="36">
        <v>0.155904330860825</v>
      </c>
    </row>
    <row r="404" ht="13" customHeight="1" spans="1:8">
      <c r="A404" s="1" t="s">
        <v>4647</v>
      </c>
      <c r="B404" s="36">
        <v>0.0103626943005181</v>
      </c>
      <c r="C404" s="36">
        <v>0</v>
      </c>
      <c r="D404" s="1">
        <v>179</v>
      </c>
      <c r="E404" s="1">
        <v>-103.626943005181</v>
      </c>
      <c r="F404" s="36">
        <v>0.00116721875896607</v>
      </c>
      <c r="G404" s="1">
        <v>-0.120955311809955</v>
      </c>
      <c r="H404" s="36">
        <v>0.156102785555253</v>
      </c>
    </row>
    <row r="405" ht="13" customHeight="1" spans="1:8">
      <c r="A405" s="1" t="s">
        <v>4630</v>
      </c>
      <c r="B405" s="36">
        <v>0.004739336492891</v>
      </c>
      <c r="C405" s="36">
        <v>0</v>
      </c>
      <c r="D405" s="1">
        <v>424</v>
      </c>
      <c r="E405" s="1">
        <v>-47.39336492891</v>
      </c>
      <c r="F405" s="36">
        <v>0.00276480868045593</v>
      </c>
      <c r="G405" s="1">
        <v>-0.131033586751466</v>
      </c>
      <c r="H405" s="36">
        <v>0.169109628896152</v>
      </c>
    </row>
    <row r="406" ht="13" customHeight="1" spans="1:8">
      <c r="A406" s="1" t="s">
        <v>4760</v>
      </c>
      <c r="B406" s="36">
        <v>0.00185356811862836</v>
      </c>
      <c r="C406" s="36">
        <v>0</v>
      </c>
      <c r="D406" s="1">
        <v>1095</v>
      </c>
      <c r="E406" s="1">
        <v>-18.5356811862836</v>
      </c>
      <c r="F406" s="36">
        <v>0.00714024883278124</v>
      </c>
      <c r="G406" s="1">
        <v>-0.132349375955167</v>
      </c>
      <c r="H406" s="36">
        <v>0.170807763164318</v>
      </c>
    </row>
    <row r="407" ht="13" customHeight="1" spans="1:8">
      <c r="A407" s="1" t="s">
        <v>4780</v>
      </c>
      <c r="B407" s="36">
        <v>0.00699300699300699</v>
      </c>
      <c r="C407" s="36">
        <v>0.00324675324675325</v>
      </c>
      <c r="D407" s="1">
        <v>616</v>
      </c>
      <c r="E407" s="1">
        <v>-37.4625374625375</v>
      </c>
      <c r="F407" s="36">
        <v>0.00401679751688881</v>
      </c>
      <c r="G407" s="1">
        <v>-0.150479427455874</v>
      </c>
      <c r="H407" s="36">
        <v>0.194206086885457</v>
      </c>
    </row>
    <row r="408" ht="13" customHeight="1" spans="1:8">
      <c r="A408" s="1" t="s">
        <v>4781</v>
      </c>
      <c r="B408" s="36">
        <v>0.00294334069168506</v>
      </c>
      <c r="C408" s="36">
        <v>0.0013531799729364</v>
      </c>
      <c r="D408" s="1">
        <v>1478</v>
      </c>
      <c r="E408" s="1">
        <v>-15.9016071874866</v>
      </c>
      <c r="F408" s="36">
        <v>0.00963770573045724</v>
      </c>
      <c r="G408" s="1">
        <v>-0.15325501071432</v>
      </c>
      <c r="H408" s="36">
        <v>0.197788205534902</v>
      </c>
    </row>
    <row r="409" ht="13" customHeight="1" spans="1:8">
      <c r="A409" s="1" t="s">
        <v>4660</v>
      </c>
      <c r="B409" s="36">
        <v>0.00287562904385334</v>
      </c>
      <c r="C409" s="36">
        <v>0.00130378096479791</v>
      </c>
      <c r="D409" s="1">
        <v>1534</v>
      </c>
      <c r="E409" s="1">
        <v>-15.7184807905543</v>
      </c>
      <c r="F409" s="36">
        <v>0.0100028691410835</v>
      </c>
      <c r="G409" s="1">
        <v>-0.157229906444549</v>
      </c>
      <c r="H409" s="36">
        <v>0.202918135642936</v>
      </c>
    </row>
    <row r="410" ht="13" customHeight="1" spans="1:8">
      <c r="A410" s="1" t="s">
        <v>4948</v>
      </c>
      <c r="B410" s="36">
        <v>0.0192307692307692</v>
      </c>
      <c r="C410" s="36">
        <v>0</v>
      </c>
      <c r="D410" s="1">
        <v>132</v>
      </c>
      <c r="E410" s="1">
        <v>-192.307692307692</v>
      </c>
      <c r="F410" s="36">
        <v>0.000860742325047602</v>
      </c>
      <c r="G410" s="1">
        <v>-0.165527370201462</v>
      </c>
      <c r="H410" s="36">
        <v>0.213626695574003</v>
      </c>
    </row>
    <row r="411" ht="13" customHeight="1" spans="1:8">
      <c r="A411" s="1" t="s">
        <v>4632</v>
      </c>
      <c r="B411" s="36">
        <v>0.0217391304347826</v>
      </c>
      <c r="C411" s="36">
        <v>0</v>
      </c>
      <c r="D411" s="1">
        <v>117</v>
      </c>
      <c r="E411" s="1">
        <v>-217.391304347826</v>
      </c>
      <c r="F411" s="36">
        <v>0.000762930697201283</v>
      </c>
      <c r="G411" s="1">
        <v>-0.165854499391583</v>
      </c>
      <c r="H411" s="36">
        <v>0.214048882719406</v>
      </c>
    </row>
    <row r="412" ht="13" customHeight="1" spans="1:8">
      <c r="A412" s="1" t="s">
        <v>4665</v>
      </c>
      <c r="B412" s="36">
        <v>0.00245901639344262</v>
      </c>
      <c r="C412" s="36">
        <v>0</v>
      </c>
      <c r="D412" s="1">
        <v>1125</v>
      </c>
      <c r="E412" s="1">
        <v>-24.5901639344262</v>
      </c>
      <c r="F412" s="36">
        <v>0.00733587208847388</v>
      </c>
      <c r="G412" s="1">
        <v>-0.180390297257554</v>
      </c>
      <c r="H412" s="36">
        <v>0.23280852628687</v>
      </c>
    </row>
    <row r="413" ht="13" customHeight="1" spans="1:8">
      <c r="A413" s="1" t="s">
        <v>4718</v>
      </c>
      <c r="B413" s="36">
        <v>0.0303030303030303</v>
      </c>
      <c r="C413" s="36">
        <v>0</v>
      </c>
      <c r="D413" s="1">
        <v>119</v>
      </c>
      <c r="E413" s="1">
        <v>-303.030303030303</v>
      </c>
      <c r="F413" s="36">
        <v>0.000775972247580792</v>
      </c>
      <c r="G413" s="1">
        <v>-0.235143105327513</v>
      </c>
      <c r="H413" s="36">
        <v>0.303471531729093</v>
      </c>
    </row>
    <row r="414" ht="13" customHeight="1" spans="1:8">
      <c r="A414" s="1" t="s">
        <v>4618</v>
      </c>
      <c r="B414" s="36">
        <v>0.012448132780083</v>
      </c>
      <c r="C414" s="36">
        <v>0</v>
      </c>
      <c r="D414" s="1">
        <v>307</v>
      </c>
      <c r="E414" s="1">
        <v>-124.48132780083</v>
      </c>
      <c r="F414" s="36">
        <v>0.00200187798325465</v>
      </c>
      <c r="G414" s="1">
        <v>-0.249196429450786</v>
      </c>
      <c r="H414" s="36">
        <v>0.321608503219859</v>
      </c>
    </row>
    <row r="415" ht="13" customHeight="1" spans="1:8">
      <c r="A415" s="1" t="s">
        <v>4670</v>
      </c>
      <c r="B415" s="36">
        <v>0.0117370892018779</v>
      </c>
      <c r="C415" s="36">
        <v>0.00241545893719807</v>
      </c>
      <c r="D415" s="1">
        <v>414</v>
      </c>
      <c r="E415" s="1">
        <v>-93.2163026467987</v>
      </c>
      <c r="F415" s="36">
        <v>0.00269960092855839</v>
      </c>
      <c r="G415" s="1">
        <v>-0.251646817182077</v>
      </c>
      <c r="H415" s="36">
        <v>0.324770930275117</v>
      </c>
    </row>
    <row r="416" ht="13" customHeight="1" spans="1:8">
      <c r="A416" s="1" t="s">
        <v>4682</v>
      </c>
      <c r="B416" s="36">
        <v>0.0110192837465565</v>
      </c>
      <c r="C416" s="36">
        <v>0</v>
      </c>
      <c r="D416" s="1">
        <v>371</v>
      </c>
      <c r="E416" s="1">
        <v>-110.192837465565</v>
      </c>
      <c r="F416" s="36">
        <v>0.00241920759539894</v>
      </c>
      <c r="G416" s="1">
        <v>-0.266579349355255</v>
      </c>
      <c r="H416" s="36">
        <v>0.344042592120683</v>
      </c>
    </row>
    <row r="417" ht="13" customHeight="1" spans="1:8">
      <c r="A417" s="1" t="s">
        <v>4965</v>
      </c>
      <c r="B417" s="36">
        <v>0.0478260869565217</v>
      </c>
      <c r="C417" s="36">
        <v>0.0198675496688742</v>
      </c>
      <c r="D417" s="1">
        <v>151</v>
      </c>
      <c r="E417" s="1">
        <v>-279.585372876476</v>
      </c>
      <c r="F417" s="36">
        <v>0.000984637053652938</v>
      </c>
      <c r="G417" s="1">
        <v>-0.275290117793551</v>
      </c>
      <c r="H417" s="36">
        <v>0.355284555761612</v>
      </c>
    </row>
    <row r="418" ht="13" customHeight="1" spans="1:8">
      <c r="A418" s="1" t="s">
        <v>4593</v>
      </c>
      <c r="B418" s="36">
        <v>0.00165864985901476</v>
      </c>
      <c r="C418" s="36">
        <v>0.000955718381650207</v>
      </c>
      <c r="D418" s="1">
        <v>6278</v>
      </c>
      <c r="E418" s="1">
        <v>-7.02931477364555</v>
      </c>
      <c r="F418" s="36">
        <v>0.0409374266412791</v>
      </c>
      <c r="G418" s="1">
        <v>-0.287762057884574</v>
      </c>
      <c r="H418" s="36">
        <v>0.371380620997225</v>
      </c>
    </row>
    <row r="419" ht="13" customHeight="1" spans="1:8">
      <c r="A419" s="1" t="s">
        <v>4770</v>
      </c>
      <c r="B419" s="36">
        <v>0.0119047619047619</v>
      </c>
      <c r="C419" s="36">
        <v>0.00550964187327824</v>
      </c>
      <c r="D419" s="1">
        <v>726</v>
      </c>
      <c r="E419" s="1">
        <v>-63.9512003148367</v>
      </c>
      <c r="F419" s="36">
        <v>0.00473408278776181</v>
      </c>
      <c r="G419" s="1">
        <v>-0.302750276667176</v>
      </c>
      <c r="H419" s="36">
        <v>0.390724150995741</v>
      </c>
    </row>
    <row r="420" ht="13" customHeight="1" spans="1:8">
      <c r="A420" s="1" t="s">
        <v>4722</v>
      </c>
      <c r="B420" s="36">
        <v>0.00813008130081301</v>
      </c>
      <c r="C420" s="36">
        <v>0</v>
      </c>
      <c r="D420" s="1">
        <v>582</v>
      </c>
      <c r="E420" s="1">
        <v>-81.3008130081301</v>
      </c>
      <c r="F420" s="36">
        <v>0.00379509116043715</v>
      </c>
      <c r="G420" s="1">
        <v>-0.308543996783508</v>
      </c>
      <c r="H420" s="36">
        <v>0.398201423678962</v>
      </c>
    </row>
    <row r="421" ht="13" customHeight="1" spans="1:8">
      <c r="A421" s="1" t="s">
        <v>4762</v>
      </c>
      <c r="B421" s="36">
        <v>0.00373134328358209</v>
      </c>
      <c r="C421" s="36">
        <v>0.000644329896907216</v>
      </c>
      <c r="D421" s="1">
        <v>1552</v>
      </c>
      <c r="E421" s="1">
        <v>-30.8701338667487</v>
      </c>
      <c r="F421" s="36">
        <v>0.0101202430944991</v>
      </c>
      <c r="G421" s="1">
        <v>-0.312413259091226</v>
      </c>
      <c r="H421" s="36">
        <v>0.403195025160703</v>
      </c>
    </row>
    <row r="422" ht="13" customHeight="1" spans="1:8">
      <c r="A422" s="1" t="s">
        <v>4703</v>
      </c>
      <c r="B422" s="36">
        <v>0.00444883835887296</v>
      </c>
      <c r="C422" s="36">
        <v>0.0022583559168925</v>
      </c>
      <c r="D422" s="1">
        <v>2214</v>
      </c>
      <c r="E422" s="1">
        <v>-21.9048244198046</v>
      </c>
      <c r="F422" s="36">
        <v>0.0144369962701166</v>
      </c>
      <c r="G422" s="1">
        <v>-0.316239868446278</v>
      </c>
      <c r="H422" s="36">
        <v>0.408133579496323</v>
      </c>
    </row>
    <row r="423" ht="13" customHeight="1" spans="1:8">
      <c r="A423" s="1" t="s">
        <v>4984</v>
      </c>
      <c r="B423" s="36">
        <v>0.00703125</v>
      </c>
      <c r="C423" s="36">
        <v>0.00282885431400283</v>
      </c>
      <c r="D423" s="1">
        <v>1414</v>
      </c>
      <c r="E423" s="1">
        <v>-42.0239568599717</v>
      </c>
      <c r="F423" s="36">
        <v>0.00922037611831295</v>
      </c>
      <c r="G423" s="1">
        <v>-0.387476688228697</v>
      </c>
      <c r="H423" s="36">
        <v>0.500070558829694</v>
      </c>
    </row>
    <row r="424" ht="13" customHeight="1" spans="1:8">
      <c r="A424" s="1" t="s">
        <v>4716</v>
      </c>
      <c r="B424" s="36">
        <v>0.0101925254813137</v>
      </c>
      <c r="C424" s="36">
        <v>0.00374181478016838</v>
      </c>
      <c r="D424" s="1">
        <v>1069</v>
      </c>
      <c r="E424" s="1">
        <v>-64.5071070114532</v>
      </c>
      <c r="F424" s="36">
        <v>0.00697070867784762</v>
      </c>
      <c r="G424" s="1">
        <v>-0.449660250627582</v>
      </c>
      <c r="H424" s="36">
        <v>0.580323564348514</v>
      </c>
    </row>
    <row r="425" ht="13" customHeight="1" spans="1:8">
      <c r="A425" s="1" t="s">
        <v>4764</v>
      </c>
      <c r="B425" s="36">
        <v>0.00691244239631336</v>
      </c>
      <c r="C425" s="36">
        <v>0.000832639467110741</v>
      </c>
      <c r="D425" s="1">
        <v>1201</v>
      </c>
      <c r="E425" s="1">
        <v>-60.7980292920262</v>
      </c>
      <c r="F425" s="36">
        <v>0.00783145100289522</v>
      </c>
      <c r="G425" s="1">
        <v>-0.476136787473092</v>
      </c>
      <c r="H425" s="36">
        <v>0.614493714394791</v>
      </c>
    </row>
    <row r="426" ht="13" customHeight="1" spans="1:8">
      <c r="A426" s="1" t="s">
        <v>4766</v>
      </c>
      <c r="B426" s="36">
        <v>0.00648414985590778</v>
      </c>
      <c r="C426" s="36">
        <v>0</v>
      </c>
      <c r="D426" s="1">
        <v>1416</v>
      </c>
      <c r="E426" s="1">
        <v>-64.8414985590778</v>
      </c>
      <c r="F426" s="36">
        <v>0.00923341766869245</v>
      </c>
      <c r="G426" s="1">
        <v>-0.598708638459885</v>
      </c>
      <c r="H426" s="36">
        <v>0.772682776812859</v>
      </c>
    </row>
    <row r="427" ht="13" customHeight="1" spans="1:8">
      <c r="A427" s="1" t="s">
        <v>4717</v>
      </c>
      <c r="B427" s="36">
        <v>0.0465116279069767</v>
      </c>
      <c r="C427" s="36">
        <v>0</v>
      </c>
      <c r="D427" s="1">
        <v>336</v>
      </c>
      <c r="E427" s="1">
        <v>-465.116279069767</v>
      </c>
      <c r="F427" s="36">
        <v>0.00219098046375753</v>
      </c>
      <c r="G427" s="1">
        <v>-1.01906068081746</v>
      </c>
      <c r="H427" s="36">
        <v>1.31518168607082</v>
      </c>
    </row>
    <row r="428" ht="13" customHeight="1" spans="1:8">
      <c r="A428" s="22"/>
      <c r="B428" s="41">
        <v>0.00205327928572375</v>
      </c>
      <c r="C428" s="41">
        <v>0.00197579488249563</v>
      </c>
      <c r="D428" s="22">
        <v>153356</v>
      </c>
      <c r="E428" s="22">
        <v>-0.774844032281168</v>
      </c>
      <c r="F428" s="41">
        <v>1</v>
      </c>
      <c r="G428" s="22">
        <v>-0.774844032281168</v>
      </c>
      <c r="H428" s="41">
        <v>1</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28"/>
  <sheetViews>
    <sheetView workbookViewId="0">
      <selection activeCell="L21" sqref="L21"/>
    </sheetView>
  </sheetViews>
  <sheetFormatPr defaultColWidth="8.72727272727273" defaultRowHeight="12.5" outlineLevelCol="7"/>
  <sheetData>
    <row r="1" ht="13" customHeight="1" spans="1:8">
      <c r="A1" s="2" t="s">
        <v>1388</v>
      </c>
      <c r="B1" s="2" t="s">
        <v>5002</v>
      </c>
      <c r="C1" s="2" t="s">
        <v>5003</v>
      </c>
      <c r="D1" s="2" t="s">
        <v>4750</v>
      </c>
      <c r="E1" s="2" t="s">
        <v>4751</v>
      </c>
      <c r="F1" s="2" t="s">
        <v>4752</v>
      </c>
      <c r="G1" s="2" t="s">
        <v>4753</v>
      </c>
      <c r="H1" s="2" t="s">
        <v>4754</v>
      </c>
    </row>
    <row r="2" ht="13" customHeight="1" spans="1:8">
      <c r="A2" s="1" t="s">
        <v>4795</v>
      </c>
      <c r="B2" s="36">
        <v>0.0232427891346962</v>
      </c>
      <c r="C2" s="36">
        <v>0.033229196251065</v>
      </c>
      <c r="D2" s="1">
        <v>3621</v>
      </c>
      <c r="E2" s="61">
        <v>99.8640711636887</v>
      </c>
      <c r="F2" s="36">
        <v>0.0236117269621013</v>
      </c>
      <c r="G2" s="1">
        <v>2.35796318164087</v>
      </c>
      <c r="H2" s="36">
        <v>0.499141886258797</v>
      </c>
    </row>
    <row r="3" ht="13" customHeight="1" spans="1:8">
      <c r="A3" s="1" t="s">
        <v>4713</v>
      </c>
      <c r="B3" s="36">
        <v>0.0286252354048964</v>
      </c>
      <c r="C3" s="36">
        <v>0.037542662116041</v>
      </c>
      <c r="D3" s="1">
        <v>2962</v>
      </c>
      <c r="E3" s="61">
        <v>89.1742671114454</v>
      </c>
      <c r="F3" s="36">
        <v>0.019314536112053</v>
      </c>
      <c r="G3" s="1">
        <v>1.72235960238987</v>
      </c>
      <c r="H3" s="36">
        <v>0.364595099468254</v>
      </c>
    </row>
    <row r="4" ht="13" customHeight="1" spans="1:8">
      <c r="A4" s="1" t="s">
        <v>4584</v>
      </c>
      <c r="B4" s="36">
        <v>0.0595238095238095</v>
      </c>
      <c r="C4" s="36">
        <v>0.108433734939759</v>
      </c>
      <c r="D4" s="1">
        <v>508</v>
      </c>
      <c r="E4" s="61">
        <v>489.099254159495</v>
      </c>
      <c r="F4" s="36">
        <v>0.00331255379639532</v>
      </c>
      <c r="G4" s="1">
        <v>1.62016759118015</v>
      </c>
      <c r="H4" s="36">
        <v>0.342962737422506</v>
      </c>
    </row>
    <row r="5" ht="13" customHeight="1" spans="1:8">
      <c r="A5" s="1" t="s">
        <v>4759</v>
      </c>
      <c r="B5" s="36">
        <v>0.0345443716497915</v>
      </c>
      <c r="C5" s="36">
        <v>0.0439500813890396</v>
      </c>
      <c r="D5" s="1">
        <v>1940</v>
      </c>
      <c r="E5" s="61">
        <v>94.0570973924806</v>
      </c>
      <c r="F5" s="36">
        <v>0.0126503038681238</v>
      </c>
      <c r="G5" s="1">
        <v>1.1898508629686</v>
      </c>
      <c r="H5" s="36">
        <v>0.251871788640701</v>
      </c>
    </row>
    <row r="6" ht="13" customHeight="1" spans="1:8">
      <c r="A6" s="1" t="s">
        <v>4963</v>
      </c>
      <c r="B6" s="36">
        <v>0.0461538461538462</v>
      </c>
      <c r="C6" s="36">
        <v>0.0754039497307002</v>
      </c>
      <c r="D6" s="1">
        <v>570</v>
      </c>
      <c r="E6" s="61">
        <v>292.50103576854</v>
      </c>
      <c r="F6" s="36">
        <v>0.0037168418581601</v>
      </c>
      <c r="G6" s="1">
        <v>1.08718009329969</v>
      </c>
      <c r="H6" s="36">
        <v>0.230138081331278</v>
      </c>
    </row>
    <row r="7" ht="13" customHeight="1" spans="1:8">
      <c r="A7" s="1" t="s">
        <v>4723</v>
      </c>
      <c r="B7" s="36">
        <v>0.0448548812664908</v>
      </c>
      <c r="C7" s="36">
        <v>0.0544891640866873</v>
      </c>
      <c r="D7" s="1">
        <v>1687</v>
      </c>
      <c r="E7" s="61">
        <v>96.3428282019654</v>
      </c>
      <c r="F7" s="36">
        <v>0.0110005477451159</v>
      </c>
      <c r="G7" s="1">
        <v>1.05982388153522</v>
      </c>
      <c r="H7" s="36">
        <v>0.224347222827918</v>
      </c>
    </row>
    <row r="8" ht="13" customHeight="1" spans="1:8">
      <c r="A8" s="1" t="s">
        <v>4776</v>
      </c>
      <c r="B8" s="36">
        <v>0.0313708637730984</v>
      </c>
      <c r="C8" s="36">
        <v>0.0379232505643341</v>
      </c>
      <c r="D8" s="1">
        <v>2354</v>
      </c>
      <c r="E8" s="61">
        <v>65.5238679123567</v>
      </c>
      <c r="F8" s="36">
        <v>0.0153499047966822</v>
      </c>
      <c r="G8" s="1">
        <v>1.00578513436506</v>
      </c>
      <c r="H8" s="36">
        <v>0.212908111987007</v>
      </c>
    </row>
    <row r="9" ht="13" customHeight="1" spans="1:8">
      <c r="A9" s="1" t="s">
        <v>4594</v>
      </c>
      <c r="B9" s="36">
        <v>0.0435897435897436</v>
      </c>
      <c r="C9" s="36">
        <v>0.0664451827242525</v>
      </c>
      <c r="D9" s="1">
        <v>619</v>
      </c>
      <c r="E9" s="61">
        <v>228.554391345089</v>
      </c>
      <c r="F9" s="36">
        <v>0.00403635984245807</v>
      </c>
      <c r="G9" s="1">
        <v>0.922527767042764</v>
      </c>
      <c r="H9" s="36">
        <v>0.195283901526998</v>
      </c>
    </row>
    <row r="10" ht="13" customHeight="1" spans="1:8">
      <c r="A10" s="1" t="s">
        <v>4755</v>
      </c>
      <c r="B10" s="36">
        <v>0.0209163346613546</v>
      </c>
      <c r="C10" s="36">
        <v>0.0265670402656704</v>
      </c>
      <c r="D10" s="1">
        <v>2439</v>
      </c>
      <c r="E10" s="61">
        <v>56.5070560431582</v>
      </c>
      <c r="F10" s="36">
        <v>0.0159041706878114</v>
      </c>
      <c r="G10" s="1">
        <v>0.898697864376111</v>
      </c>
      <c r="H10" s="36">
        <v>0.190239504456251</v>
      </c>
    </row>
    <row r="11" ht="13" customHeight="1" spans="1:8">
      <c r="A11" s="1" t="s">
        <v>4630</v>
      </c>
      <c r="B11" s="36">
        <v>0.0576923076923077</v>
      </c>
      <c r="C11" s="36">
        <v>0.0893719806763285</v>
      </c>
      <c r="D11" s="1">
        <v>424</v>
      </c>
      <c r="E11" s="61">
        <v>316.796729840208</v>
      </c>
      <c r="F11" s="36">
        <v>0.00276480868045593</v>
      </c>
      <c r="G11" s="1">
        <v>0.87588234860226</v>
      </c>
      <c r="H11" s="36">
        <v>0.185409836347777</v>
      </c>
    </row>
    <row r="12" ht="13" customHeight="1" spans="1:8">
      <c r="A12" s="1" t="s">
        <v>4812</v>
      </c>
      <c r="B12" s="36">
        <v>0.0551724137931034</v>
      </c>
      <c r="C12" s="36">
        <v>0.0732758620689655</v>
      </c>
      <c r="D12" s="1">
        <v>717</v>
      </c>
      <c r="E12" s="61">
        <v>181.034482758621</v>
      </c>
      <c r="F12" s="36">
        <v>0.00467539581105402</v>
      </c>
      <c r="G12" s="1">
        <v>0.846407862345986</v>
      </c>
      <c r="H12" s="36">
        <v>0.179170574097623</v>
      </c>
    </row>
    <row r="13" ht="13" customHeight="1" spans="1:8">
      <c r="A13" s="1" t="s">
        <v>4660</v>
      </c>
      <c r="B13" s="36">
        <v>0.0210909090909091</v>
      </c>
      <c r="C13" s="36">
        <v>0.0289855072463768</v>
      </c>
      <c r="D13" s="1">
        <v>1534</v>
      </c>
      <c r="E13" s="61">
        <v>78.9459815546772</v>
      </c>
      <c r="F13" s="36">
        <v>0.0100028691410835</v>
      </c>
      <c r="G13" s="1">
        <v>0.789686322705827</v>
      </c>
      <c r="H13" s="36">
        <v>0.167163560371569</v>
      </c>
    </row>
    <row r="14" ht="13" customHeight="1" spans="1:8">
      <c r="A14" s="1" t="s">
        <v>4722</v>
      </c>
      <c r="B14" s="36">
        <v>0.0316666666666667</v>
      </c>
      <c r="C14" s="36">
        <v>0.0524475524475524</v>
      </c>
      <c r="D14" s="1">
        <v>582</v>
      </c>
      <c r="E14" s="61">
        <v>207.808857808858</v>
      </c>
      <c r="F14" s="36">
        <v>0.00379509116043715</v>
      </c>
      <c r="G14" s="1">
        <v>0.788653559330937</v>
      </c>
      <c r="H14" s="36">
        <v>0.166944941411351</v>
      </c>
    </row>
    <row r="15" ht="13" customHeight="1" spans="1:8">
      <c r="A15" s="1" t="s">
        <v>4789</v>
      </c>
      <c r="B15" s="36">
        <v>0.028391167192429</v>
      </c>
      <c r="C15" s="36">
        <v>0.0647249190938511</v>
      </c>
      <c r="D15" s="1">
        <v>316</v>
      </c>
      <c r="E15" s="61">
        <v>363.337519014221</v>
      </c>
      <c r="F15" s="36">
        <v>0.00206056495996244</v>
      </c>
      <c r="G15" s="1">
        <v>0.748680560320391</v>
      </c>
      <c r="H15" s="36">
        <v>0.158483317294023</v>
      </c>
    </row>
    <row r="16" ht="13" customHeight="1" spans="1:8">
      <c r="A16" s="1" t="s">
        <v>4593</v>
      </c>
      <c r="B16" s="36">
        <v>0.0478930445083771</v>
      </c>
      <c r="C16" s="36">
        <v>0.0496419270833333</v>
      </c>
      <c r="D16" s="1">
        <v>6278</v>
      </c>
      <c r="E16" s="61">
        <v>17.4888257495628</v>
      </c>
      <c r="F16" s="36">
        <v>0.0409374266412791</v>
      </c>
      <c r="G16" s="1">
        <v>0.715947521164842</v>
      </c>
      <c r="H16" s="36">
        <v>0.151554273179045</v>
      </c>
    </row>
    <row r="17" ht="13" customHeight="1" spans="1:8">
      <c r="A17" s="1" t="s">
        <v>4888</v>
      </c>
      <c r="B17" s="36">
        <v>0.0689655172413793</v>
      </c>
      <c r="C17" s="36">
        <v>0.26</v>
      </c>
      <c r="D17" s="1">
        <v>53</v>
      </c>
      <c r="E17" s="61">
        <v>1910.34482758621</v>
      </c>
      <c r="F17" s="36">
        <v>0.000345601085056992</v>
      </c>
      <c r="G17" s="1">
        <v>0.660217245246805</v>
      </c>
      <c r="H17" s="36">
        <v>0.139757093621688</v>
      </c>
    </row>
    <row r="18" ht="13" customHeight="1" spans="1:8">
      <c r="A18" s="1" t="s">
        <v>4787</v>
      </c>
      <c r="B18" s="36">
        <v>0.0229357798165138</v>
      </c>
      <c r="C18" s="36">
        <v>0.0339976553341149</v>
      </c>
      <c r="D18" s="1">
        <v>886</v>
      </c>
      <c r="E18" s="61">
        <v>110.618755176011</v>
      </c>
      <c r="F18" s="36">
        <v>0.00577740681812254</v>
      </c>
      <c r="G18" s="1">
        <v>0.639089550366115</v>
      </c>
      <c r="H18" s="36">
        <v>0.135284709338016</v>
      </c>
    </row>
    <row r="19" ht="13" customHeight="1" spans="1:8">
      <c r="A19" s="1" t="s">
        <v>4574</v>
      </c>
      <c r="B19" s="36">
        <v>0.0566893424036281</v>
      </c>
      <c r="C19" s="36">
        <v>0.0759753593429158</v>
      </c>
      <c r="D19" s="1">
        <v>490</v>
      </c>
      <c r="E19" s="61">
        <v>192.860169392877</v>
      </c>
      <c r="F19" s="36">
        <v>0.00319517984297973</v>
      </c>
      <c r="G19" s="1">
        <v>0.616222925757777</v>
      </c>
      <c r="H19" s="36">
        <v>0.130444222332857</v>
      </c>
    </row>
    <row r="20" ht="13" customHeight="1" spans="1:8">
      <c r="A20" s="1" t="s">
        <v>4716</v>
      </c>
      <c r="B20" s="36">
        <v>0.0516431924882629</v>
      </c>
      <c r="C20" s="36">
        <v>0.0602294455066922</v>
      </c>
      <c r="D20" s="1">
        <v>1069</v>
      </c>
      <c r="E20" s="61">
        <v>85.8625301842925</v>
      </c>
      <c r="F20" s="36">
        <v>0.00697070867784762</v>
      </c>
      <c r="G20" s="1">
        <v>0.598522684257601</v>
      </c>
      <c r="H20" s="36">
        <v>0.126697373358105</v>
      </c>
    </row>
    <row r="21" ht="13" customHeight="1" spans="1:8">
      <c r="A21" s="1" t="s">
        <v>4758</v>
      </c>
      <c r="B21" s="36">
        <v>0.0257680872150644</v>
      </c>
      <c r="C21" s="36">
        <v>0.0328137817883511</v>
      </c>
      <c r="D21" s="1">
        <v>1248</v>
      </c>
      <c r="E21" s="61">
        <v>70.4569457328669</v>
      </c>
      <c r="F21" s="36">
        <v>0.00813792743681369</v>
      </c>
      <c r="G21" s="1">
        <v>0.573373511793591</v>
      </c>
      <c r="H21" s="36">
        <v>0.121373708646428</v>
      </c>
    </row>
    <row r="22" ht="13" customHeight="1" spans="1:8">
      <c r="A22" s="1" t="s">
        <v>4937</v>
      </c>
      <c r="B22" s="36">
        <v>0.0168175937904269</v>
      </c>
      <c r="C22" s="36">
        <v>0.0272614622057001</v>
      </c>
      <c r="D22" s="1">
        <v>809</v>
      </c>
      <c r="E22" s="61">
        <v>104.438684152732</v>
      </c>
      <c r="F22" s="36">
        <v>0.00527530712851144</v>
      </c>
      <c r="G22" s="1">
        <v>0.550946135003263</v>
      </c>
      <c r="H22" s="36">
        <v>0.116626203154349</v>
      </c>
    </row>
    <row r="23" ht="13" customHeight="1" spans="1:8">
      <c r="A23" s="1" t="s">
        <v>4599</v>
      </c>
      <c r="B23" s="36">
        <v>0.039426523297491</v>
      </c>
      <c r="C23" s="36">
        <v>0.0711462450592885</v>
      </c>
      <c r="D23" s="1">
        <v>257</v>
      </c>
      <c r="E23" s="61">
        <v>317.197217617975</v>
      </c>
      <c r="F23" s="36">
        <v>0.00167583922376692</v>
      </c>
      <c r="G23" s="1">
        <v>0.531571538953935</v>
      </c>
      <c r="H23" s="36">
        <v>0.112524920957553</v>
      </c>
    </row>
    <row r="24" ht="13" customHeight="1" spans="1:8">
      <c r="A24" s="1" t="s">
        <v>4721</v>
      </c>
      <c r="B24" s="36">
        <v>0.0339805825242718</v>
      </c>
      <c r="C24" s="36">
        <v>0.0677966101694915</v>
      </c>
      <c r="D24" s="1">
        <v>241</v>
      </c>
      <c r="E24" s="61">
        <v>338.160276452197</v>
      </c>
      <c r="F24" s="36">
        <v>0.00157150682073085</v>
      </c>
      <c r="G24" s="1">
        <v>0.531421180944857</v>
      </c>
      <c r="H24" s="36">
        <v>0.112493092648761</v>
      </c>
    </row>
    <row r="25" ht="13" customHeight="1" spans="1:8">
      <c r="A25" s="1" t="s">
        <v>4682</v>
      </c>
      <c r="B25" s="36">
        <v>0.0782608695652174</v>
      </c>
      <c r="C25" s="36">
        <v>0.0997229916897507</v>
      </c>
      <c r="D25" s="1">
        <v>371</v>
      </c>
      <c r="E25" s="61">
        <v>214.621221245333</v>
      </c>
      <c r="F25" s="36">
        <v>0.00241920759539894</v>
      </c>
      <c r="G25" s="1">
        <v>0.519213288570506</v>
      </c>
      <c r="H25" s="36">
        <v>0.109908883330133</v>
      </c>
    </row>
    <row r="26" ht="13" customHeight="1" spans="1:8">
      <c r="A26" s="1" t="s">
        <v>4965</v>
      </c>
      <c r="B26" s="36">
        <v>0.0746268656716418</v>
      </c>
      <c r="C26" s="36">
        <v>0.126865671641791</v>
      </c>
      <c r="D26" s="1">
        <v>151</v>
      </c>
      <c r="E26" s="61">
        <v>522.388059701493</v>
      </c>
      <c r="F26" s="36">
        <v>0.000984637053652938</v>
      </c>
      <c r="G26" s="1">
        <v>0.514362639967953</v>
      </c>
      <c r="H26" s="36">
        <v>0.108882081083216</v>
      </c>
    </row>
    <row r="27" ht="13" customHeight="1" spans="1:8">
      <c r="A27" s="1" t="s">
        <v>4652</v>
      </c>
      <c r="B27" s="36">
        <v>0.0352112676056338</v>
      </c>
      <c r="C27" s="36">
        <v>0.0855263157894737</v>
      </c>
      <c r="D27" s="1">
        <v>156</v>
      </c>
      <c r="E27" s="61">
        <v>503.150481838399</v>
      </c>
      <c r="F27" s="36">
        <v>0.00101724092960171</v>
      </c>
      <c r="G27" s="1">
        <v>0.511825263874842</v>
      </c>
      <c r="H27" s="36">
        <v>0.108344960444893</v>
      </c>
    </row>
    <row r="28" ht="13" customHeight="1" spans="1:8">
      <c r="A28" s="1" t="s">
        <v>4999</v>
      </c>
      <c r="B28" s="36">
        <v>0.0145888594164456</v>
      </c>
      <c r="C28" s="36">
        <v>0.0252100840336134</v>
      </c>
      <c r="D28" s="1">
        <v>735</v>
      </c>
      <c r="E28" s="61">
        <v>106.212246171678</v>
      </c>
      <c r="F28" s="36">
        <v>0.0047927697644696</v>
      </c>
      <c r="G28" s="1">
        <v>0.509050842068021</v>
      </c>
      <c r="H28" s="36">
        <v>0.10775766114153</v>
      </c>
    </row>
    <row r="29" ht="13" customHeight="1" spans="1:8">
      <c r="A29" s="1" t="s">
        <v>4780</v>
      </c>
      <c r="B29" s="36">
        <v>0.0213903743315508</v>
      </c>
      <c r="C29" s="36">
        <v>0.0332778702163062</v>
      </c>
      <c r="D29" s="1">
        <v>616</v>
      </c>
      <c r="E29" s="61">
        <v>118.874958847554</v>
      </c>
      <c r="F29" s="36">
        <v>0.00401679751688881</v>
      </c>
      <c r="G29" s="1">
        <v>0.477496639519112</v>
      </c>
      <c r="H29" s="36">
        <v>0.101078157278923</v>
      </c>
    </row>
    <row r="30" ht="13" customHeight="1" spans="1:8">
      <c r="A30" s="1" t="s">
        <v>4627</v>
      </c>
      <c r="B30" s="36">
        <v>0.043956043956044</v>
      </c>
      <c r="C30" s="36">
        <v>0.0970149253731343</v>
      </c>
      <c r="D30" s="1">
        <v>137</v>
      </c>
      <c r="E30" s="61">
        <v>530.588814170904</v>
      </c>
      <c r="F30" s="36">
        <v>0.000893346200996374</v>
      </c>
      <c r="G30" s="1">
        <v>0.473999501430748</v>
      </c>
      <c r="H30" s="36">
        <v>0.100337870867531</v>
      </c>
    </row>
    <row r="31" ht="13" customHeight="1" spans="1:8">
      <c r="A31" s="1" t="s">
        <v>4790</v>
      </c>
      <c r="B31" s="36">
        <v>0.0276243093922652</v>
      </c>
      <c r="C31" s="36">
        <v>0.0659340659340659</v>
      </c>
      <c r="D31" s="1">
        <v>185</v>
      </c>
      <c r="E31" s="61">
        <v>383.097565418007</v>
      </c>
      <c r="F31" s="36">
        <v>0.00120634341010459</v>
      </c>
      <c r="G31" s="1">
        <v>0.462147223469127</v>
      </c>
      <c r="H31" s="36">
        <v>0.0978289392504938</v>
      </c>
    </row>
    <row r="32" ht="13" customHeight="1" spans="1:8">
      <c r="A32" s="1" t="s">
        <v>4624</v>
      </c>
      <c r="B32" s="36">
        <v>0</v>
      </c>
      <c r="C32" s="36">
        <v>0.0823529411764706</v>
      </c>
      <c r="D32" s="1">
        <v>86</v>
      </c>
      <c r="E32" s="61">
        <v>823.529411764706</v>
      </c>
      <c r="F32" s="36">
        <v>0.000560786666318892</v>
      </c>
      <c r="G32" s="1">
        <v>0.461824313439087</v>
      </c>
      <c r="H32" s="36">
        <v>0.0977605845269169</v>
      </c>
    </row>
    <row r="33" ht="13" customHeight="1" spans="1:8">
      <c r="A33" s="1" t="s">
        <v>4768</v>
      </c>
      <c r="B33" s="36">
        <v>0.0222634508348794</v>
      </c>
      <c r="C33" s="36">
        <v>0.0284926470588235</v>
      </c>
      <c r="D33" s="1">
        <v>1101</v>
      </c>
      <c r="E33" s="61">
        <v>62.2919622394412</v>
      </c>
      <c r="F33" s="36">
        <v>0.00717937348391977</v>
      </c>
      <c r="G33" s="1">
        <v>0.447217261963176</v>
      </c>
      <c r="H33" s="36">
        <v>0.0946685128257412</v>
      </c>
    </row>
    <row r="34" ht="13" customHeight="1" spans="1:8">
      <c r="A34" s="1" t="s">
        <v>4773</v>
      </c>
      <c r="B34" s="36">
        <v>0.0255047821466525</v>
      </c>
      <c r="C34" s="36">
        <v>0.0336658354114713</v>
      </c>
      <c r="D34" s="1">
        <v>819</v>
      </c>
      <c r="E34" s="61">
        <v>81.6105326481882</v>
      </c>
      <c r="F34" s="36">
        <v>0.00534051488040898</v>
      </c>
      <c r="G34" s="1">
        <v>0.435842264005752</v>
      </c>
      <c r="H34" s="36">
        <v>0.0922606135078616</v>
      </c>
    </row>
    <row r="35" ht="13" customHeight="1" spans="1:8">
      <c r="A35" s="1" t="s">
        <v>4842</v>
      </c>
      <c r="B35" s="36">
        <v>0.0151515151515152</v>
      </c>
      <c r="C35" s="36">
        <v>0.0851063829787234</v>
      </c>
      <c r="D35" s="1">
        <v>95</v>
      </c>
      <c r="E35" s="61">
        <v>699.548678272082</v>
      </c>
      <c r="F35" s="36">
        <v>0.000619473643026683</v>
      </c>
      <c r="G35" s="1">
        <v>0.433351968203708</v>
      </c>
      <c r="H35" s="36">
        <v>0.0917334589900757</v>
      </c>
    </row>
    <row r="36" ht="13" customHeight="1" spans="1:8">
      <c r="A36" s="1" t="s">
        <v>4769</v>
      </c>
      <c r="B36" s="36">
        <v>0</v>
      </c>
      <c r="C36" s="36">
        <v>0.0606060606060606</v>
      </c>
      <c r="D36" s="1">
        <v>105</v>
      </c>
      <c r="E36" s="61">
        <v>606.060606060606</v>
      </c>
      <c r="F36" s="36">
        <v>0.000684681394924229</v>
      </c>
      <c r="G36" s="1">
        <v>0.414958421166199</v>
      </c>
      <c r="H36" s="36">
        <v>0.0878398486764052</v>
      </c>
    </row>
    <row r="37" ht="13" customHeight="1" spans="1:8">
      <c r="A37" s="1" t="s">
        <v>4597</v>
      </c>
      <c r="B37" s="36">
        <v>0.0378787878787879</v>
      </c>
      <c r="C37" s="36">
        <v>0.0833333333333333</v>
      </c>
      <c r="D37" s="1">
        <v>135</v>
      </c>
      <c r="E37" s="61">
        <v>454.545454545455</v>
      </c>
      <c r="F37" s="36">
        <v>0.000880304650616865</v>
      </c>
      <c r="G37" s="1">
        <v>0.400138477553121</v>
      </c>
      <c r="H37" s="36">
        <v>0.0847027112236765</v>
      </c>
    </row>
    <row r="38" ht="13" customHeight="1" spans="1:8">
      <c r="A38" s="1" t="s">
        <v>4590</v>
      </c>
      <c r="B38" s="36">
        <v>0.0214285714285714</v>
      </c>
      <c r="C38" s="36">
        <v>0.0633802816901408</v>
      </c>
      <c r="D38" s="1">
        <v>143</v>
      </c>
      <c r="E38" s="61">
        <v>419.517102615694</v>
      </c>
      <c r="F38" s="36">
        <v>0.000932470852134902</v>
      </c>
      <c r="G38" s="1">
        <v>0.391187470161221</v>
      </c>
      <c r="H38" s="36">
        <v>0.0828079306994107</v>
      </c>
    </row>
    <row r="39" ht="13" customHeight="1" spans="1:8">
      <c r="A39" s="1" t="s">
        <v>4618</v>
      </c>
      <c r="B39" s="36">
        <v>0.00436681222707424</v>
      </c>
      <c r="C39" s="36">
        <v>0.0238907849829352</v>
      </c>
      <c r="D39" s="1">
        <v>307</v>
      </c>
      <c r="E39" s="61">
        <v>195.239727558609</v>
      </c>
      <c r="F39" s="36">
        <v>0.00200187798325465</v>
      </c>
      <c r="G39" s="1">
        <v>0.390846112056216</v>
      </c>
      <c r="H39" s="36">
        <v>0.0827356708228575</v>
      </c>
    </row>
    <row r="40" ht="13" customHeight="1" spans="1:8">
      <c r="A40" s="1" t="s">
        <v>4807</v>
      </c>
      <c r="B40" s="36">
        <v>0.0421940928270042</v>
      </c>
      <c r="C40" s="36">
        <v>0.0636704119850187</v>
      </c>
      <c r="D40" s="1">
        <v>272</v>
      </c>
      <c r="E40" s="61">
        <v>214.763191580145</v>
      </c>
      <c r="F40" s="36">
        <v>0.00177365085161324</v>
      </c>
      <c r="G40" s="1">
        <v>0.380914917641302</v>
      </c>
      <c r="H40" s="36">
        <v>0.0806334008842686</v>
      </c>
    </row>
    <row r="41" ht="13" customHeight="1" spans="1:8">
      <c r="A41" s="1" t="s">
        <v>4975</v>
      </c>
      <c r="B41" s="36">
        <v>0.0415704387990762</v>
      </c>
      <c r="C41" s="36">
        <v>0.0481651376146789</v>
      </c>
      <c r="D41" s="1">
        <v>885</v>
      </c>
      <c r="E41" s="61">
        <v>65.9469881560269</v>
      </c>
      <c r="F41" s="36">
        <v>0.00577088604293278</v>
      </c>
      <c r="G41" s="1">
        <v>0.380572553523069</v>
      </c>
      <c r="H41" s="36">
        <v>0.0805609280513201</v>
      </c>
    </row>
    <row r="42" ht="13" customHeight="1" spans="1:8">
      <c r="A42" s="1" t="s">
        <v>4727</v>
      </c>
      <c r="B42" s="36">
        <v>0.0223463687150838</v>
      </c>
      <c r="C42" s="36">
        <v>0.0604026845637584</v>
      </c>
      <c r="D42" s="1">
        <v>153</v>
      </c>
      <c r="E42" s="61">
        <v>380.563158486746</v>
      </c>
      <c r="F42" s="36">
        <v>0.000997678604032447</v>
      </c>
      <c r="G42" s="1">
        <v>0.379679720705236</v>
      </c>
      <c r="H42" s="36">
        <v>0.0803719300804115</v>
      </c>
    </row>
    <row r="43" ht="13" customHeight="1" spans="1:8">
      <c r="A43" s="1" t="s">
        <v>4775</v>
      </c>
      <c r="B43" s="36">
        <v>0.0261348005502063</v>
      </c>
      <c r="C43" s="36">
        <v>0.0331695331695332</v>
      </c>
      <c r="D43" s="1">
        <v>824</v>
      </c>
      <c r="E43" s="61">
        <v>70.3473261932684</v>
      </c>
      <c r="F43" s="36">
        <v>0.00537311875635776</v>
      </c>
      <c r="G43" s="1">
        <v>0.377984537828668</v>
      </c>
      <c r="H43" s="36">
        <v>0.080013087845235</v>
      </c>
    </row>
    <row r="44" ht="13" customHeight="1" spans="1:8">
      <c r="A44" s="1" t="s">
        <v>4658</v>
      </c>
      <c r="B44" s="36">
        <v>0.0130718954248366</v>
      </c>
      <c r="C44" s="36">
        <v>0.0693069306930693</v>
      </c>
      <c r="D44" s="1">
        <v>103</v>
      </c>
      <c r="E44" s="61">
        <v>562.350352682327</v>
      </c>
      <c r="F44" s="36">
        <v>0.000671639844544719</v>
      </c>
      <c r="G44" s="1">
        <v>0.377696903455226</v>
      </c>
      <c r="H44" s="36">
        <v>0.0799522003959185</v>
      </c>
    </row>
    <row r="45" ht="13" customHeight="1" spans="1:8">
      <c r="A45" s="1" t="s">
        <v>4732</v>
      </c>
      <c r="B45" s="36">
        <v>0.0171673819742489</v>
      </c>
      <c r="C45" s="36">
        <v>0.0395256916996047</v>
      </c>
      <c r="D45" s="1">
        <v>258</v>
      </c>
      <c r="E45" s="61">
        <v>223.583097253558</v>
      </c>
      <c r="F45" s="36">
        <v>0.00168235999895668</v>
      </c>
      <c r="G45" s="1">
        <v>0.376147259262226</v>
      </c>
      <c r="H45" s="36">
        <v>0.0796241662978689</v>
      </c>
    </row>
    <row r="46" ht="13" customHeight="1" spans="1:8">
      <c r="A46" s="1" t="s">
        <v>4686</v>
      </c>
      <c r="B46" s="36">
        <v>0.0357142857142857</v>
      </c>
      <c r="C46" s="36">
        <v>0.0909090909090909</v>
      </c>
      <c r="D46" s="1">
        <v>100</v>
      </c>
      <c r="E46" s="61">
        <v>551.948051948052</v>
      </c>
      <c r="F46" s="36">
        <v>0.000652077518975456</v>
      </c>
      <c r="G46" s="1">
        <v>0.359912916317622</v>
      </c>
      <c r="H46" s="36">
        <v>0.0761876238519841</v>
      </c>
    </row>
    <row r="47" ht="13" customHeight="1" spans="1:8">
      <c r="A47" s="1" t="s">
        <v>4944</v>
      </c>
      <c r="B47" s="36">
        <v>0.0228310502283105</v>
      </c>
      <c r="C47" s="36">
        <v>0.0485436893203883</v>
      </c>
      <c r="D47" s="1">
        <v>214</v>
      </c>
      <c r="E47" s="61">
        <v>257.126390920778</v>
      </c>
      <c r="F47" s="36">
        <v>0.00139544589060748</v>
      </c>
      <c r="G47" s="1">
        <v>0.358805965577132</v>
      </c>
      <c r="H47" s="36">
        <v>0.0759533006509665</v>
      </c>
    </row>
    <row r="48" ht="13" customHeight="1" spans="1:8">
      <c r="A48" s="1" t="s">
        <v>4991</v>
      </c>
      <c r="B48" s="36">
        <v>0.0333333333333333</v>
      </c>
      <c r="C48" s="36">
        <v>0.0591133004926108</v>
      </c>
      <c r="D48" s="1">
        <v>208</v>
      </c>
      <c r="E48" s="61">
        <v>257.799671592775</v>
      </c>
      <c r="F48" s="36">
        <v>0.00135632123946895</v>
      </c>
      <c r="G48" s="1">
        <v>0.3496591701094</v>
      </c>
      <c r="H48" s="36">
        <v>0.0740170750226216</v>
      </c>
    </row>
    <row r="49" ht="13" customHeight="1" spans="1:8">
      <c r="A49" s="1" t="s">
        <v>4889</v>
      </c>
      <c r="B49" s="36">
        <v>0.0111524163568773</v>
      </c>
      <c r="C49" s="36">
        <v>0.032520325203252</v>
      </c>
      <c r="D49" s="1">
        <v>249</v>
      </c>
      <c r="E49" s="61">
        <v>213.679088463747</v>
      </c>
      <c r="F49" s="36">
        <v>0.00162367302224888</v>
      </c>
      <c r="G49" s="1">
        <v>0.346944971357319</v>
      </c>
      <c r="H49" s="36">
        <v>0.0734425239459367</v>
      </c>
    </row>
    <row r="50" ht="13" customHeight="1" spans="1:8">
      <c r="A50" s="1" t="s">
        <v>4785</v>
      </c>
      <c r="B50" s="36">
        <v>0.0349344978165939</v>
      </c>
      <c r="C50" s="36">
        <v>0.0557768924302789</v>
      </c>
      <c r="D50" s="1">
        <v>254</v>
      </c>
      <c r="E50" s="61">
        <v>208.42394613685</v>
      </c>
      <c r="F50" s="36">
        <v>0.00165627689819766</v>
      </c>
      <c r="G50" s="1">
        <v>0.345207767017658</v>
      </c>
      <c r="H50" s="36">
        <v>0.0730747864606074</v>
      </c>
    </row>
    <row r="51" ht="13" customHeight="1" spans="1:8">
      <c r="A51" s="1" t="s">
        <v>4684</v>
      </c>
      <c r="B51" s="36">
        <v>0.0443686006825939</v>
      </c>
      <c r="C51" s="36">
        <v>0.0535714285714286</v>
      </c>
      <c r="D51" s="1">
        <v>574</v>
      </c>
      <c r="E51" s="61">
        <v>92.0282788883471</v>
      </c>
      <c r="F51" s="36">
        <v>0.00374292495891912</v>
      </c>
      <c r="G51" s="1">
        <v>0.344454941977564</v>
      </c>
      <c r="H51" s="36">
        <v>0.0729154258253519</v>
      </c>
    </row>
    <row r="52" ht="13" customHeight="1" spans="1:8">
      <c r="A52" s="1" t="s">
        <v>4654</v>
      </c>
      <c r="B52" s="36">
        <v>0.037593984962406</v>
      </c>
      <c r="C52" s="36">
        <v>0.0655737704918033</v>
      </c>
      <c r="D52" s="1">
        <v>184</v>
      </c>
      <c r="E52" s="61">
        <v>279.797855293973</v>
      </c>
      <c r="F52" s="36">
        <v>0.00119982263491484</v>
      </c>
      <c r="G52" s="1">
        <v>0.335707799982335</v>
      </c>
      <c r="H52" s="36">
        <v>0.0710638002406667</v>
      </c>
    </row>
    <row r="53" ht="13" customHeight="1" spans="1:8">
      <c r="A53" s="1" t="s">
        <v>4781</v>
      </c>
      <c r="B53" s="36">
        <v>0.0218045112781955</v>
      </c>
      <c r="C53" s="36">
        <v>0.0252808988764045</v>
      </c>
      <c r="D53" s="1">
        <v>1478</v>
      </c>
      <c r="E53" s="61">
        <v>34.76387598209</v>
      </c>
      <c r="F53" s="36">
        <v>0.00963770573045724</v>
      </c>
      <c r="G53" s="1">
        <v>0.335044006765494</v>
      </c>
      <c r="H53" s="36">
        <v>0.0709232861728816</v>
      </c>
    </row>
    <row r="54" ht="13" customHeight="1" spans="1:8">
      <c r="A54" s="1" t="s">
        <v>4900</v>
      </c>
      <c r="B54" s="36">
        <v>0.048951048951049</v>
      </c>
      <c r="C54" s="36">
        <v>0.0887096774193548</v>
      </c>
      <c r="D54" s="1">
        <v>128</v>
      </c>
      <c r="E54" s="61">
        <v>397.586284683059</v>
      </c>
      <c r="F54" s="36">
        <v>0.000834659224288583</v>
      </c>
      <c r="G54" s="1">
        <v>0.331849059961342</v>
      </c>
      <c r="H54" s="36">
        <v>0.0702469686685467</v>
      </c>
    </row>
    <row r="55" ht="13" customHeight="1" spans="1:8">
      <c r="A55" s="1" t="s">
        <v>4808</v>
      </c>
      <c r="B55" s="36">
        <v>0.032258064516129</v>
      </c>
      <c r="C55" s="36">
        <v>0.133333333333333</v>
      </c>
      <c r="D55" s="1">
        <v>50</v>
      </c>
      <c r="E55" s="61">
        <v>1010.75268817204</v>
      </c>
      <c r="F55" s="36">
        <v>0.000326038759487728</v>
      </c>
      <c r="G55" s="1">
        <v>0.329544552600499</v>
      </c>
      <c r="H55" s="36">
        <v>0.0697591424972373</v>
      </c>
    </row>
    <row r="56" ht="13" customHeight="1" spans="1:8">
      <c r="A56" s="1" t="s">
        <v>4771</v>
      </c>
      <c r="B56" s="36">
        <v>0.0279394644935972</v>
      </c>
      <c r="C56" s="36">
        <v>0.033857315598549</v>
      </c>
      <c r="D56" s="1">
        <v>837</v>
      </c>
      <c r="E56" s="61">
        <v>59.1785110495177</v>
      </c>
      <c r="F56" s="36">
        <v>0.00545788883382457</v>
      </c>
      <c r="G56" s="1">
        <v>0.322989734659526</v>
      </c>
      <c r="H56" s="36">
        <v>0.0683715957294954</v>
      </c>
    </row>
    <row r="57" ht="13" customHeight="1" spans="1:8">
      <c r="A57" s="1" t="s">
        <v>4695</v>
      </c>
      <c r="B57" s="36">
        <v>0.0279232111692845</v>
      </c>
      <c r="C57" s="36">
        <v>0.0362068965517241</v>
      </c>
      <c r="D57" s="1">
        <v>586</v>
      </c>
      <c r="E57" s="61">
        <v>82.8368538243967</v>
      </c>
      <c r="F57" s="36">
        <v>0.00382117426119617</v>
      </c>
      <c r="G57" s="1">
        <v>0.316534053712254</v>
      </c>
      <c r="H57" s="36">
        <v>0.0670050346270172</v>
      </c>
    </row>
    <row r="58" ht="13" customHeight="1" spans="1:8">
      <c r="A58" s="1" t="s">
        <v>4820</v>
      </c>
      <c r="B58" s="36">
        <v>0.0414342629482072</v>
      </c>
      <c r="C58" s="36">
        <v>0.046078431372549</v>
      </c>
      <c r="D58" s="1">
        <v>1043</v>
      </c>
      <c r="E58" s="61">
        <v>46.4416842434185</v>
      </c>
      <c r="F58" s="36">
        <v>0.006801168522914</v>
      </c>
      <c r="G58" s="1">
        <v>0.315857721027449</v>
      </c>
      <c r="H58" s="36">
        <v>0.0668618661608339</v>
      </c>
    </row>
    <row r="59" ht="13" customHeight="1" spans="1:8">
      <c r="A59" s="1" t="s">
        <v>4720</v>
      </c>
      <c r="B59" s="36">
        <v>0.0217864923747277</v>
      </c>
      <c r="C59" s="36">
        <v>0.0330188679245283</v>
      </c>
      <c r="D59" s="1">
        <v>429</v>
      </c>
      <c r="E59" s="61">
        <v>112.323755498006</v>
      </c>
      <c r="F59" s="36">
        <v>0.00279741255640471</v>
      </c>
      <c r="G59" s="1">
        <v>0.314215884012655</v>
      </c>
      <c r="H59" s="36">
        <v>0.0665143163640964</v>
      </c>
    </row>
    <row r="60" ht="13" customHeight="1" spans="1:8">
      <c r="A60" s="1" t="s">
        <v>4628</v>
      </c>
      <c r="B60" s="36">
        <v>0.0141843971631206</v>
      </c>
      <c r="C60" s="36">
        <v>0.0304054054054054</v>
      </c>
      <c r="D60" s="1">
        <v>297</v>
      </c>
      <c r="E60" s="61">
        <v>162.210082422848</v>
      </c>
      <c r="F60" s="36">
        <v>0.0019366702313571</v>
      </c>
      <c r="G60" s="1">
        <v>0.314147437854313</v>
      </c>
      <c r="H60" s="36">
        <v>0.0664998274421114</v>
      </c>
    </row>
    <row r="61" ht="13" customHeight="1" spans="1:8">
      <c r="A61" s="1" t="s">
        <v>4912</v>
      </c>
      <c r="B61" s="36">
        <v>0.0192771084337349</v>
      </c>
      <c r="C61" s="36">
        <v>0.028</v>
      </c>
      <c r="D61" s="1">
        <v>517</v>
      </c>
      <c r="E61" s="61">
        <v>87.2289156626506</v>
      </c>
      <c r="F61" s="36">
        <v>0.00337124077310311</v>
      </c>
      <c r="G61" s="1">
        <v>0.2940696770755</v>
      </c>
      <c r="H61" s="36">
        <v>0.0622496968781492</v>
      </c>
    </row>
    <row r="62" ht="13" customHeight="1" spans="1:8">
      <c r="A62" s="1" t="s">
        <v>4996</v>
      </c>
      <c r="B62" s="36">
        <v>0.0710382513661202</v>
      </c>
      <c r="C62" s="36">
        <v>0.0926829268292683</v>
      </c>
      <c r="D62" s="1">
        <v>207</v>
      </c>
      <c r="E62" s="61">
        <v>216.446754631481</v>
      </c>
      <c r="F62" s="36">
        <v>0.00134980046427919</v>
      </c>
      <c r="G62" s="1">
        <v>0.292159929893297</v>
      </c>
      <c r="H62" s="36">
        <v>0.061845434920955</v>
      </c>
    </row>
    <row r="63" ht="13" customHeight="1" spans="1:8">
      <c r="A63" s="1" t="s">
        <v>4595</v>
      </c>
      <c r="B63" s="36">
        <v>0.0117647058823529</v>
      </c>
      <c r="C63" s="36">
        <v>0.0308370044052863</v>
      </c>
      <c r="D63" s="1">
        <v>230</v>
      </c>
      <c r="E63" s="61">
        <v>190.722985229334</v>
      </c>
      <c r="F63" s="36">
        <v>0.00149977829364355</v>
      </c>
      <c r="G63" s="1">
        <v>0.286042193345854</v>
      </c>
      <c r="H63" s="36">
        <v>0.0605504110699888</v>
      </c>
    </row>
    <row r="64" ht="13" customHeight="1" spans="1:8">
      <c r="A64" s="1" t="s">
        <v>4577</v>
      </c>
      <c r="B64" s="36">
        <v>0.0391517128874388</v>
      </c>
      <c r="C64" s="36">
        <v>0.0453216374269006</v>
      </c>
      <c r="D64" s="1">
        <v>696</v>
      </c>
      <c r="E64" s="61">
        <v>61.6992453946176</v>
      </c>
      <c r="F64" s="36">
        <v>0.00453845953206917</v>
      </c>
      <c r="G64" s="1">
        <v>0.280019528382677</v>
      </c>
      <c r="H64" s="36">
        <v>0.0592755123042103</v>
      </c>
    </row>
    <row r="65" ht="13" customHeight="1" spans="1:8">
      <c r="A65" s="1" t="s">
        <v>4848</v>
      </c>
      <c r="B65" s="36">
        <v>0.0106951871657754</v>
      </c>
      <c r="C65" s="36">
        <v>0.0344827586206897</v>
      </c>
      <c r="D65" s="1">
        <v>177</v>
      </c>
      <c r="E65" s="61">
        <v>237.875714549143</v>
      </c>
      <c r="F65" s="36">
        <v>0.00115417720858656</v>
      </c>
      <c r="G65" s="1">
        <v>0.274550728208862</v>
      </c>
      <c r="H65" s="36">
        <v>0.0581178575725401</v>
      </c>
    </row>
    <row r="66" ht="13" customHeight="1" spans="1:8">
      <c r="A66" s="1" t="s">
        <v>4816</v>
      </c>
      <c r="B66" s="36">
        <v>0.0649038461538462</v>
      </c>
      <c r="C66" s="36">
        <v>0.0739910313901345</v>
      </c>
      <c r="D66" s="1">
        <v>456</v>
      </c>
      <c r="E66" s="61">
        <v>90.8718523628838</v>
      </c>
      <c r="F66" s="36">
        <v>0.00297347348652808</v>
      </c>
      <c r="G66" s="1">
        <v>0.270205043672729</v>
      </c>
      <c r="H66" s="36">
        <v>0.0571979478838139</v>
      </c>
    </row>
    <row r="67" ht="13" customHeight="1" spans="1:8">
      <c r="A67" s="1" t="s">
        <v>4724</v>
      </c>
      <c r="B67" s="36">
        <v>0.0187110187110187</v>
      </c>
      <c r="C67" s="36">
        <v>0.027027027027027</v>
      </c>
      <c r="D67" s="1">
        <v>493</v>
      </c>
      <c r="E67" s="61">
        <v>83.1600831600832</v>
      </c>
      <c r="F67" s="36">
        <v>0.003214742168549</v>
      </c>
      <c r="G67" s="1">
        <v>0.267338226074761</v>
      </c>
      <c r="H67" s="36">
        <v>0.0565910899165008</v>
      </c>
    </row>
    <row r="68" ht="13" customHeight="1" spans="1:8">
      <c r="A68" s="1" t="s">
        <v>205</v>
      </c>
      <c r="B68" s="36">
        <v>0.0461538461538462</v>
      </c>
      <c r="C68" s="36">
        <v>0.109375</v>
      </c>
      <c r="D68" s="1">
        <v>64</v>
      </c>
      <c r="E68" s="61">
        <v>632.211538461538</v>
      </c>
      <c r="F68" s="36">
        <v>0.000417329612144292</v>
      </c>
      <c r="G68" s="1">
        <v>0.2638405961393</v>
      </c>
      <c r="H68" s="36">
        <v>0.0558506993891957</v>
      </c>
    </row>
    <row r="69" ht="13" customHeight="1" spans="1:8">
      <c r="A69" s="1" t="s">
        <v>4662</v>
      </c>
      <c r="B69" s="36">
        <v>0.0271614384085692</v>
      </c>
      <c r="C69" s="36">
        <v>0.028657616892911</v>
      </c>
      <c r="D69" s="1">
        <v>2702</v>
      </c>
      <c r="E69" s="61">
        <v>14.9617848434177</v>
      </c>
      <c r="F69" s="36">
        <v>0.0176191345627168</v>
      </c>
      <c r="G69" s="1">
        <v>0.263613700454593</v>
      </c>
      <c r="H69" s="36">
        <v>0.0558026693177635</v>
      </c>
    </row>
    <row r="70" ht="13" customHeight="1" spans="1:8">
      <c r="A70" s="1" t="s">
        <v>4822</v>
      </c>
      <c r="B70" s="36">
        <v>0.0409090909090909</v>
      </c>
      <c r="C70" s="36">
        <v>0.0609137055837563</v>
      </c>
      <c r="D70" s="1">
        <v>200</v>
      </c>
      <c r="E70" s="61">
        <v>200.046146746654</v>
      </c>
      <c r="F70" s="36">
        <v>0.00130415503795091</v>
      </c>
      <c r="G70" s="1">
        <v>0.260891190102317</v>
      </c>
      <c r="H70" s="36">
        <v>0.0552263588125042</v>
      </c>
    </row>
    <row r="71" ht="13" customHeight="1" spans="1:8">
      <c r="A71" s="1" t="s">
        <v>4656</v>
      </c>
      <c r="B71" s="36">
        <v>0.0023094688221709</v>
      </c>
      <c r="C71" s="36">
        <v>0.0111111111111111</v>
      </c>
      <c r="D71" s="1">
        <v>453</v>
      </c>
      <c r="E71" s="61">
        <v>88.0164228894021</v>
      </c>
      <c r="F71" s="36">
        <v>0.00295391116095881</v>
      </c>
      <c r="G71" s="1">
        <v>0.259992693920676</v>
      </c>
      <c r="H71" s="36">
        <v>0.0550361620009542</v>
      </c>
    </row>
    <row r="72" ht="13" customHeight="1" spans="1:8">
      <c r="A72" s="1" t="s">
        <v>472</v>
      </c>
      <c r="B72" s="36">
        <v>0.0192307692307692</v>
      </c>
      <c r="C72" s="36">
        <v>0.0862068965517241</v>
      </c>
      <c r="D72" s="1">
        <v>59</v>
      </c>
      <c r="E72" s="61">
        <v>669.761273209549</v>
      </c>
      <c r="F72" s="36">
        <v>0.000384725736195519</v>
      </c>
      <c r="G72" s="1">
        <v>0.257674398910792</v>
      </c>
      <c r="H72" s="36">
        <v>0.0545454172119144</v>
      </c>
    </row>
    <row r="73" ht="13" customHeight="1" spans="1:8">
      <c r="A73" s="1" t="s">
        <v>4623</v>
      </c>
      <c r="B73" s="36">
        <v>0.0176470588235294</v>
      </c>
      <c r="C73" s="36">
        <v>0.0395480225988701</v>
      </c>
      <c r="D73" s="1">
        <v>180</v>
      </c>
      <c r="E73" s="61">
        <v>219.009637753406</v>
      </c>
      <c r="F73" s="36">
        <v>0.00117373953415582</v>
      </c>
      <c r="G73" s="1">
        <v>0.257060270192318</v>
      </c>
      <c r="H73" s="36">
        <v>0.0544154162986978</v>
      </c>
    </row>
    <row r="74" ht="13" customHeight="1" spans="1:8">
      <c r="A74" s="1" t="s">
        <v>4604</v>
      </c>
      <c r="B74" s="36">
        <v>0.0702576112412178</v>
      </c>
      <c r="C74" s="36">
        <v>0.0786026200873362</v>
      </c>
      <c r="D74" s="1">
        <v>465</v>
      </c>
      <c r="E74" s="61">
        <v>83.4500884611845</v>
      </c>
      <c r="F74" s="36">
        <v>0.00303216046323587</v>
      </c>
      <c r="G74" s="1">
        <v>0.25303405888554</v>
      </c>
      <c r="H74" s="36">
        <v>0.0535631338195695</v>
      </c>
    </row>
    <row r="75" ht="13" customHeight="1" spans="1:8">
      <c r="A75" s="1" t="s">
        <v>4620</v>
      </c>
      <c r="B75" s="36">
        <v>0.0137931034482759</v>
      </c>
      <c r="C75" s="36">
        <v>0.0299145299145299</v>
      </c>
      <c r="D75" s="1">
        <v>235</v>
      </c>
      <c r="E75" s="61">
        <v>161.214264662541</v>
      </c>
      <c r="F75" s="36">
        <v>0.00153238216959232</v>
      </c>
      <c r="G75" s="1">
        <v>0.247041864652815</v>
      </c>
      <c r="H75" s="36">
        <v>0.052294685204494</v>
      </c>
    </row>
    <row r="76" ht="13" customHeight="1" spans="1:8">
      <c r="A76" s="1" t="s">
        <v>4635</v>
      </c>
      <c r="B76" s="36">
        <v>0.00581395348837209</v>
      </c>
      <c r="C76" s="36">
        <v>0.0225225225225225</v>
      </c>
      <c r="D76" s="1">
        <v>226</v>
      </c>
      <c r="E76" s="61">
        <v>167.085690341504</v>
      </c>
      <c r="F76" s="36">
        <v>0.00147369519288453</v>
      </c>
      <c r="G76" s="1">
        <v>0.246233378656068</v>
      </c>
      <c r="H76" s="36">
        <v>0.0521235420634255</v>
      </c>
    </row>
    <row r="77" ht="13" customHeight="1" spans="1:8">
      <c r="A77" s="1" t="s">
        <v>4855</v>
      </c>
      <c r="B77" s="36">
        <v>0.02</v>
      </c>
      <c r="C77" s="36">
        <v>0.0526315789473684</v>
      </c>
      <c r="D77" s="1">
        <v>115</v>
      </c>
      <c r="E77" s="61">
        <v>326.315789473684</v>
      </c>
      <c r="F77" s="36">
        <v>0.000749889146821774</v>
      </c>
      <c r="G77" s="1">
        <v>0.244700668962895</v>
      </c>
      <c r="H77" s="36">
        <v>0.0517990927194772</v>
      </c>
    </row>
    <row r="78" ht="13" customHeight="1" spans="1:8">
      <c r="A78" s="1" t="s">
        <v>4994</v>
      </c>
      <c r="B78" s="36">
        <v>0.0454545454545455</v>
      </c>
      <c r="C78" s="36">
        <v>0.0958904109589041</v>
      </c>
      <c r="D78" s="1">
        <v>74</v>
      </c>
      <c r="E78" s="61">
        <v>504.358655043587</v>
      </c>
      <c r="F78" s="36">
        <v>0.000482537364041837</v>
      </c>
      <c r="G78" s="1">
        <v>0.243371895936419</v>
      </c>
      <c r="H78" s="36">
        <v>0.0515178134017978</v>
      </c>
    </row>
    <row r="79" ht="13" customHeight="1" spans="1:8">
      <c r="A79" s="1" t="s">
        <v>4826</v>
      </c>
      <c r="B79" s="36">
        <v>0.0287686996547756</v>
      </c>
      <c r="C79" s="36">
        <v>0.0334190231362468</v>
      </c>
      <c r="D79" s="1">
        <v>783</v>
      </c>
      <c r="E79" s="61">
        <v>46.5032348147118</v>
      </c>
      <c r="F79" s="36">
        <v>0.00510576697357782</v>
      </c>
      <c r="G79" s="1">
        <v>0.23743468048149</v>
      </c>
      <c r="H79" s="36">
        <v>0.050261002886531</v>
      </c>
    </row>
    <row r="80" ht="13" customHeight="1" spans="1:8">
      <c r="A80" s="1" t="s">
        <v>4953</v>
      </c>
      <c r="B80" s="36">
        <v>0.0346320346320346</v>
      </c>
      <c r="C80" s="36">
        <v>0.050251256281407</v>
      </c>
      <c r="D80" s="1">
        <v>210</v>
      </c>
      <c r="E80" s="61">
        <v>156.192216493724</v>
      </c>
      <c r="F80" s="36">
        <v>0.00136936278984846</v>
      </c>
      <c r="G80" s="1">
        <v>0.21388380933046</v>
      </c>
      <c r="H80" s="36">
        <v>0.0452756721820955</v>
      </c>
    </row>
    <row r="81" ht="13" customHeight="1" spans="1:8">
      <c r="A81" s="1" t="s">
        <v>4596</v>
      </c>
      <c r="B81" s="36">
        <v>0</v>
      </c>
      <c r="C81" s="36">
        <v>0.136363636363636</v>
      </c>
      <c r="D81" s="1">
        <v>24</v>
      </c>
      <c r="E81" s="61">
        <v>1363.63636363636</v>
      </c>
      <c r="F81" s="36">
        <v>0.000156498604554109</v>
      </c>
      <c r="G81" s="1">
        <v>0.213407188028331</v>
      </c>
      <c r="H81" s="36">
        <v>0.0451747793192941</v>
      </c>
    </row>
    <row r="82" ht="13" customHeight="1" spans="1:8">
      <c r="A82" s="1" t="s">
        <v>4948</v>
      </c>
      <c r="B82" s="36">
        <v>0.00666666666666667</v>
      </c>
      <c r="C82" s="36">
        <v>0.0310077519379845</v>
      </c>
      <c r="D82" s="1">
        <v>132</v>
      </c>
      <c r="E82" s="61">
        <v>243.410852713178</v>
      </c>
      <c r="F82" s="36">
        <v>0.000860742325047602</v>
      </c>
      <c r="G82" s="1">
        <v>0.20951402330616</v>
      </c>
      <c r="H82" s="36">
        <v>0.0443506606061308</v>
      </c>
    </row>
    <row r="83" ht="13" customHeight="1" spans="1:8">
      <c r="A83" s="1" t="s">
        <v>4600</v>
      </c>
      <c r="B83" s="36">
        <v>0.0265151515151515</v>
      </c>
      <c r="C83" s="36">
        <v>0.0358208955223881</v>
      </c>
      <c r="D83" s="1">
        <v>339</v>
      </c>
      <c r="E83" s="61">
        <v>93.0574400723655</v>
      </c>
      <c r="F83" s="36">
        <v>0.0022105427893268</v>
      </c>
      <c r="G83" s="1">
        <v>0.205707453145178</v>
      </c>
      <c r="H83" s="36">
        <v>0.0435448725322868</v>
      </c>
    </row>
    <row r="84" ht="13" customHeight="1" spans="1:8">
      <c r="A84" s="1" t="s">
        <v>4617</v>
      </c>
      <c r="B84" s="36">
        <v>0</v>
      </c>
      <c r="C84" s="36">
        <v>0.0612244897959184</v>
      </c>
      <c r="D84" s="1">
        <v>51</v>
      </c>
      <c r="E84" s="61">
        <v>612.244897959184</v>
      </c>
      <c r="F84" s="36">
        <v>0.000332559534677482</v>
      </c>
      <c r="G84" s="1">
        <v>0.203607878373969</v>
      </c>
      <c r="H84" s="36">
        <v>0.0431004272076939</v>
      </c>
    </row>
    <row r="85" ht="13" customHeight="1" spans="1:8">
      <c r="A85" s="1" t="s">
        <v>4730</v>
      </c>
      <c r="B85" s="36">
        <v>0</v>
      </c>
      <c r="C85" s="36">
        <v>0.0441176470588235</v>
      </c>
      <c r="D85" s="1">
        <v>70</v>
      </c>
      <c r="E85" s="61">
        <v>441.176470588235</v>
      </c>
      <c r="F85" s="36">
        <v>0.000456454263282819</v>
      </c>
      <c r="G85" s="1">
        <v>0.201376880860067</v>
      </c>
      <c r="H85" s="36">
        <v>0.0426281618576672</v>
      </c>
    </row>
    <row r="86" ht="13" customHeight="1" spans="1:8">
      <c r="A86" s="1" t="s">
        <v>4699</v>
      </c>
      <c r="B86" s="36">
        <v>0</v>
      </c>
      <c r="C86" s="36">
        <v>0.0394736842105263</v>
      </c>
      <c r="D86" s="1">
        <v>77</v>
      </c>
      <c r="E86" s="61">
        <v>394.736842105263</v>
      </c>
      <c r="F86" s="36">
        <v>0.000502099689611101</v>
      </c>
      <c r="G86" s="1">
        <v>0.198197245899119</v>
      </c>
      <c r="H86" s="36">
        <v>0.0419550856178093</v>
      </c>
    </row>
    <row r="87" ht="13" customHeight="1" spans="1:8">
      <c r="A87" s="1" t="s">
        <v>4992</v>
      </c>
      <c r="B87" s="36">
        <v>0.0581395348837209</v>
      </c>
      <c r="C87" s="36">
        <v>0.0865384615384615</v>
      </c>
      <c r="D87" s="1">
        <v>107</v>
      </c>
      <c r="E87" s="61">
        <v>283.989266547406</v>
      </c>
      <c r="F87" s="36">
        <v>0.000697722945303738</v>
      </c>
      <c r="G87" s="1">
        <v>0.198145827490104</v>
      </c>
      <c r="H87" s="36">
        <v>0.0419442011893061</v>
      </c>
    </row>
    <row r="88" ht="13" customHeight="1" spans="1:8">
      <c r="A88" s="1" t="s">
        <v>4700</v>
      </c>
      <c r="B88" s="36">
        <v>0</v>
      </c>
      <c r="C88" s="36">
        <v>0.0576923076923077</v>
      </c>
      <c r="D88" s="1">
        <v>52</v>
      </c>
      <c r="E88" s="61">
        <v>576.923076923077</v>
      </c>
      <c r="F88" s="36">
        <v>0.000339080309867237</v>
      </c>
      <c r="G88" s="1">
        <v>0.195623255692637</v>
      </c>
      <c r="H88" s="36">
        <v>0.0414102143760196</v>
      </c>
    </row>
    <row r="89" ht="13" customHeight="1" spans="1:8">
      <c r="A89" s="1" t="s">
        <v>4962</v>
      </c>
      <c r="B89" s="36">
        <v>0.0218978102189781</v>
      </c>
      <c r="C89" s="36">
        <v>0.0410958904109589</v>
      </c>
      <c r="D89" s="1">
        <v>148</v>
      </c>
      <c r="E89" s="61">
        <v>191.980801919808</v>
      </c>
      <c r="F89" s="36">
        <v>0.000965074728083675</v>
      </c>
      <c r="G89" s="1">
        <v>0.185275820210044</v>
      </c>
      <c r="H89" s="36">
        <v>0.0392198330736584</v>
      </c>
    </row>
    <row r="90" ht="13" customHeight="1" spans="1:8">
      <c r="A90" s="1" t="s">
        <v>4714</v>
      </c>
      <c r="B90" s="36">
        <v>0.0132450331125828</v>
      </c>
      <c r="C90" s="36">
        <v>0.024390243902439</v>
      </c>
      <c r="D90" s="1">
        <v>254</v>
      </c>
      <c r="E90" s="61">
        <v>111.452107898562</v>
      </c>
      <c r="F90" s="36">
        <v>0.00165627689819766</v>
      </c>
      <c r="G90" s="1">
        <v>0.184595551567822</v>
      </c>
      <c r="H90" s="36">
        <v>0.0390758314302547</v>
      </c>
    </row>
    <row r="91" ht="13" customHeight="1" spans="1:8">
      <c r="A91" s="1" t="s">
        <v>4974</v>
      </c>
      <c r="B91" s="36">
        <v>0.0416666666666667</v>
      </c>
      <c r="C91" s="36">
        <v>0.0445859872611465</v>
      </c>
      <c r="D91" s="1">
        <v>965</v>
      </c>
      <c r="E91" s="61">
        <v>29.1932059447983</v>
      </c>
      <c r="F91" s="36">
        <v>0.00629254805811315</v>
      </c>
      <c r="G91" s="1">
        <v>0.183699651378038</v>
      </c>
      <c r="H91" s="36">
        <v>0.0388861841473326</v>
      </c>
    </row>
    <row r="92" ht="13" customHeight="1" spans="1:8">
      <c r="A92" s="1" t="s">
        <v>4910</v>
      </c>
      <c r="B92" s="36">
        <v>0.0330661322645291</v>
      </c>
      <c r="C92" s="36">
        <v>0.0364321608040201</v>
      </c>
      <c r="D92" s="1">
        <v>811</v>
      </c>
      <c r="E92" s="61">
        <v>33.6602853949104</v>
      </c>
      <c r="F92" s="36">
        <v>0.00528834867889095</v>
      </c>
      <c r="G92" s="1">
        <v>0.178007325799267</v>
      </c>
      <c r="H92" s="36">
        <v>0.0376812127768256</v>
      </c>
    </row>
    <row r="93" ht="13" customHeight="1" spans="1:8">
      <c r="A93" s="1" t="s">
        <v>4931</v>
      </c>
      <c r="B93" s="36">
        <v>0.0506329113924051</v>
      </c>
      <c r="C93" s="36">
        <v>0.104166666666667</v>
      </c>
      <c r="D93" s="1">
        <v>50</v>
      </c>
      <c r="E93" s="61">
        <v>535.337552742616</v>
      </c>
      <c r="F93" s="36">
        <v>0.000326038759487728</v>
      </c>
      <c r="G93" s="1">
        <v>0.174540791603399</v>
      </c>
      <c r="H93" s="36">
        <v>0.0369474047043424</v>
      </c>
    </row>
    <row r="94" ht="13" customHeight="1" spans="1:8">
      <c r="A94" s="1" t="s">
        <v>4902</v>
      </c>
      <c r="B94" s="36">
        <v>0.0179640718562874</v>
      </c>
      <c r="C94" s="36">
        <v>0.0320855614973262</v>
      </c>
      <c r="D94" s="1">
        <v>188</v>
      </c>
      <c r="E94" s="61">
        <v>141.214896410388</v>
      </c>
      <c r="F94" s="36">
        <v>0.00122590573567386</v>
      </c>
      <c r="G94" s="1">
        <v>0.173116151472084</v>
      </c>
      <c r="H94" s="36">
        <v>0.0366458319029005</v>
      </c>
    </row>
    <row r="95" ht="13" customHeight="1" spans="1:8">
      <c r="A95" s="1" t="s">
        <v>4917</v>
      </c>
      <c r="B95" s="36">
        <v>0.0192307692307692</v>
      </c>
      <c r="C95" s="36">
        <v>0.0555555555555556</v>
      </c>
      <c r="D95" s="1">
        <v>73</v>
      </c>
      <c r="E95" s="61">
        <v>363.247863247863</v>
      </c>
      <c r="F95" s="36">
        <v>0.000476016588852083</v>
      </c>
      <c r="G95" s="1">
        <v>0.172912008771056</v>
      </c>
      <c r="H95" s="36">
        <v>0.0366026182625643</v>
      </c>
    </row>
    <row r="96" ht="13" customHeight="1" spans="1:8">
      <c r="A96" s="1" t="s">
        <v>4796</v>
      </c>
      <c r="B96" s="36">
        <v>0.0398126463700234</v>
      </c>
      <c r="C96" s="36">
        <v>0.0457831325301205</v>
      </c>
      <c r="D96" s="1">
        <v>428</v>
      </c>
      <c r="E96" s="61">
        <v>59.7048616009706</v>
      </c>
      <c r="F96" s="36">
        <v>0.00279089178121495</v>
      </c>
      <c r="G96" s="1">
        <v>0.166629807540725</v>
      </c>
      <c r="H96" s="36">
        <v>0.035272779952798</v>
      </c>
    </row>
    <row r="97" ht="13" customHeight="1" spans="1:8">
      <c r="A97" s="1" t="s">
        <v>4609</v>
      </c>
      <c r="B97" s="36">
        <v>0.00965250965250965</v>
      </c>
      <c r="C97" s="36">
        <v>0.0140350877192982</v>
      </c>
      <c r="D97" s="1">
        <v>575</v>
      </c>
      <c r="E97" s="61">
        <v>43.8257806678859</v>
      </c>
      <c r="F97" s="36">
        <v>0.00374944573410887</v>
      </c>
      <c r="G97" s="1">
        <v>0.164322386369196</v>
      </c>
      <c r="H97" s="36">
        <v>0.0347843369758601</v>
      </c>
    </row>
    <row r="98" ht="13" customHeight="1" spans="1:8">
      <c r="A98" s="1" t="s">
        <v>4838</v>
      </c>
      <c r="B98" s="36">
        <v>0.0256410256410256</v>
      </c>
      <c r="C98" s="36">
        <v>0.0395480225988701</v>
      </c>
      <c r="D98" s="1">
        <v>177</v>
      </c>
      <c r="E98" s="61">
        <v>139.069969578444</v>
      </c>
      <c r="F98" s="36">
        <v>0.00115417720858656</v>
      </c>
      <c r="G98" s="1">
        <v>0.160511389286266</v>
      </c>
      <c r="H98" s="36">
        <v>0.0339776117957084</v>
      </c>
    </row>
    <row r="99" ht="13" customHeight="1" spans="1:8">
      <c r="A99" s="1" t="s">
        <v>4575</v>
      </c>
      <c r="B99" s="36">
        <v>0.0970873786407767</v>
      </c>
      <c r="C99" s="36">
        <v>0.114285714285714</v>
      </c>
      <c r="D99" s="1">
        <v>143</v>
      </c>
      <c r="E99" s="61">
        <v>171.983356449376</v>
      </c>
      <c r="F99" s="36">
        <v>0.000932470852134902</v>
      </c>
      <c r="G99" s="1">
        <v>0.16036946694137</v>
      </c>
      <c r="H99" s="36">
        <v>0.0339475691777892</v>
      </c>
    </row>
    <row r="100" ht="13" customHeight="1" spans="1:8">
      <c r="A100" s="1" t="s">
        <v>4794</v>
      </c>
      <c r="B100" s="36">
        <v>0.0333333333333333</v>
      </c>
      <c r="C100" s="36">
        <v>0.0454545454545455</v>
      </c>
      <c r="D100" s="1">
        <v>202</v>
      </c>
      <c r="E100" s="61">
        <v>121.212121212121</v>
      </c>
      <c r="F100" s="36">
        <v>0.00131719658833042</v>
      </c>
      <c r="G100" s="1">
        <v>0.1596601925249</v>
      </c>
      <c r="H100" s="36">
        <v>0.0337974274907312</v>
      </c>
    </row>
    <row r="101" ht="13" customHeight="1" spans="1:8">
      <c r="A101" s="1" t="s">
        <v>4668</v>
      </c>
      <c r="B101" s="36">
        <v>0.0569105691056911</v>
      </c>
      <c r="C101" s="36">
        <v>0.066147859922179</v>
      </c>
      <c r="D101" s="1">
        <v>262</v>
      </c>
      <c r="E101" s="61">
        <v>92.3729081648793</v>
      </c>
      <c r="F101" s="36">
        <v>0.00170844309971569</v>
      </c>
      <c r="G101" s="1">
        <v>0.15781385755496</v>
      </c>
      <c r="H101" s="36">
        <v>0.0334065888522245</v>
      </c>
    </row>
    <row r="102" ht="13" customHeight="1" spans="1:8">
      <c r="A102" s="1" t="s">
        <v>4815</v>
      </c>
      <c r="B102" s="36">
        <v>0.0188679245283019</v>
      </c>
      <c r="C102" s="36">
        <v>0.0286885245901639</v>
      </c>
      <c r="D102" s="1">
        <v>246</v>
      </c>
      <c r="E102" s="61">
        <v>98.2060006186205</v>
      </c>
      <c r="F102" s="36">
        <v>0.00160411069667962</v>
      </c>
      <c r="G102" s="1">
        <v>0.157533296070455</v>
      </c>
      <c r="H102" s="36">
        <v>0.0333471986167544</v>
      </c>
    </row>
    <row r="103" ht="13" customHeight="1" spans="1:8">
      <c r="A103" s="1" t="s">
        <v>4970</v>
      </c>
      <c r="B103" s="36">
        <v>0.0408163265306122</v>
      </c>
      <c r="C103" s="36">
        <v>0.078125</v>
      </c>
      <c r="D103" s="1">
        <v>64</v>
      </c>
      <c r="E103" s="61">
        <v>373.086734693878</v>
      </c>
      <c r="F103" s="36">
        <v>0.000417329612144292</v>
      </c>
      <c r="G103" s="1">
        <v>0.155700142285976</v>
      </c>
      <c r="H103" s="36">
        <v>0.0329591502176483</v>
      </c>
    </row>
    <row r="104" ht="13" customHeight="1" spans="1:8">
      <c r="A104" s="1" t="s">
        <v>4792</v>
      </c>
      <c r="B104" s="36">
        <v>0.037037037037037</v>
      </c>
      <c r="C104" s="36">
        <v>0.0888888888888889</v>
      </c>
      <c r="D104" s="1">
        <v>46</v>
      </c>
      <c r="E104" s="61">
        <v>518.518518518519</v>
      </c>
      <c r="F104" s="36">
        <v>0.00029995565872871</v>
      </c>
      <c r="G104" s="1">
        <v>0.155532563785257</v>
      </c>
      <c r="H104" s="36">
        <v>0.0329236766150082</v>
      </c>
    </row>
    <row r="105" ht="13" customHeight="1" spans="1:8">
      <c r="A105" s="1" t="s">
        <v>4811</v>
      </c>
      <c r="B105" s="36">
        <v>0.214285714285714</v>
      </c>
      <c r="C105" s="36">
        <v>1</v>
      </c>
      <c r="D105" s="1">
        <v>3</v>
      </c>
      <c r="E105" s="61">
        <v>7857.14285714286</v>
      </c>
      <c r="F105" s="36">
        <v>1.95623255692637e-5</v>
      </c>
      <c r="G105" s="1">
        <v>0.153703986615643</v>
      </c>
      <c r="H105" s="36">
        <v>0.0325365970097297</v>
      </c>
    </row>
    <row r="106" ht="13" customHeight="1" spans="1:8">
      <c r="A106" s="1" t="s">
        <v>4665</v>
      </c>
      <c r="B106" s="36">
        <v>0.0566194837635304</v>
      </c>
      <c r="C106" s="36">
        <v>0.0586113615870153</v>
      </c>
      <c r="D106" s="1">
        <v>1125</v>
      </c>
      <c r="E106" s="61">
        <v>19.9187782348494</v>
      </c>
      <c r="F106" s="36">
        <v>0.00733587208847388</v>
      </c>
      <c r="G106" s="1">
        <v>0.146121609289532</v>
      </c>
      <c r="H106" s="36">
        <v>0.0309315328805065</v>
      </c>
    </row>
    <row r="107" ht="13" customHeight="1" spans="1:8">
      <c r="A107" s="1" t="s">
        <v>4638</v>
      </c>
      <c r="B107" s="36">
        <v>0.025</v>
      </c>
      <c r="C107" s="36">
        <v>0.0563380281690141</v>
      </c>
      <c r="D107" s="1">
        <v>71</v>
      </c>
      <c r="E107" s="61">
        <v>313.380281690141</v>
      </c>
      <c r="F107" s="36">
        <v>0.000462975038472574</v>
      </c>
      <c r="G107" s="1">
        <v>0.145087247972039</v>
      </c>
      <c r="H107" s="36">
        <v>0.0307125756622145</v>
      </c>
    </row>
    <row r="108" ht="13" customHeight="1" spans="1:8">
      <c r="A108" s="1" t="s">
        <v>4667</v>
      </c>
      <c r="B108" s="36">
        <v>0.027027027027027</v>
      </c>
      <c r="C108" s="36">
        <v>0.09375</v>
      </c>
      <c r="D108" s="1">
        <v>33</v>
      </c>
      <c r="E108" s="61">
        <v>667.22972972973</v>
      </c>
      <c r="F108" s="36">
        <v>0.0002151855812619</v>
      </c>
      <c r="G108" s="1">
        <v>0.143578217227113</v>
      </c>
      <c r="H108" s="36">
        <v>0.0303931387607779</v>
      </c>
    </row>
    <row r="109" ht="13" customHeight="1" spans="1:8">
      <c r="A109" s="1" t="s">
        <v>4923</v>
      </c>
      <c r="B109" s="36">
        <v>0.00904977375565611</v>
      </c>
      <c r="C109" s="36">
        <v>0.0193236714975845</v>
      </c>
      <c r="D109" s="1">
        <v>210</v>
      </c>
      <c r="E109" s="61">
        <v>102.738977419284</v>
      </c>
      <c r="F109" s="36">
        <v>0.00136936278984846</v>
      </c>
      <c r="G109" s="1">
        <v>0.140686932745049</v>
      </c>
      <c r="H109" s="36">
        <v>0.0297811015579392</v>
      </c>
    </row>
    <row r="110" ht="13" customHeight="1" spans="1:8">
      <c r="A110" s="1" t="s">
        <v>4690</v>
      </c>
      <c r="B110" s="36">
        <v>0</v>
      </c>
      <c r="C110" s="36">
        <v>0.028169014084507</v>
      </c>
      <c r="D110" s="1">
        <v>75</v>
      </c>
      <c r="E110" s="61">
        <v>281.69014084507</v>
      </c>
      <c r="F110" s="36">
        <v>0.000489058139231592</v>
      </c>
      <c r="G110" s="1">
        <v>0.137762856121575</v>
      </c>
      <c r="H110" s="36">
        <v>0.0291621228000138</v>
      </c>
    </row>
    <row r="111" ht="13" customHeight="1" spans="1:8">
      <c r="A111" s="1" t="s">
        <v>4576</v>
      </c>
      <c r="B111" s="36">
        <v>0</v>
      </c>
      <c r="C111" s="36">
        <v>0.0416666666666667</v>
      </c>
      <c r="D111" s="1">
        <v>50</v>
      </c>
      <c r="E111" s="61">
        <v>416.666666666667</v>
      </c>
      <c r="F111" s="36">
        <v>0.000326038759487728</v>
      </c>
      <c r="G111" s="1">
        <v>0.135849483119887</v>
      </c>
      <c r="H111" s="36">
        <v>0.0287570933166803</v>
      </c>
    </row>
    <row r="112" ht="13" customHeight="1" spans="1:8">
      <c r="A112" s="1" t="s">
        <v>4886</v>
      </c>
      <c r="B112" s="36">
        <v>0</v>
      </c>
      <c r="C112" s="36">
        <v>0.0246913580246914</v>
      </c>
      <c r="D112" s="1">
        <v>83</v>
      </c>
      <c r="E112" s="61">
        <v>246.913580246914</v>
      </c>
      <c r="F112" s="36">
        <v>0.000541224340749628</v>
      </c>
      <c r="G112" s="1">
        <v>0.133635639691266</v>
      </c>
      <c r="H112" s="36">
        <v>0.0282884592033714</v>
      </c>
    </row>
    <row r="113" ht="13" customHeight="1" spans="1:8">
      <c r="A113" s="1" t="s">
        <v>4803</v>
      </c>
      <c r="B113" s="36">
        <v>0</v>
      </c>
      <c r="C113" s="36">
        <v>0.00772200772200772</v>
      </c>
      <c r="D113" s="1">
        <v>265</v>
      </c>
      <c r="E113" s="61">
        <v>77.2200772200772</v>
      </c>
      <c r="F113" s="36">
        <v>0.00172800542528496</v>
      </c>
      <c r="G113" s="1">
        <v>0.133436712377217</v>
      </c>
      <c r="H113" s="36">
        <v>0.0282463495743763</v>
      </c>
    </row>
    <row r="114" ht="13" customHeight="1" spans="1:8">
      <c r="A114" s="1" t="s">
        <v>4877</v>
      </c>
      <c r="B114" s="36">
        <v>0</v>
      </c>
      <c r="C114" s="36">
        <v>0.0198019801980198</v>
      </c>
      <c r="D114" s="1">
        <v>103</v>
      </c>
      <c r="E114" s="61">
        <v>198.019801980198</v>
      </c>
      <c r="F114" s="36">
        <v>0.000671639844544719</v>
      </c>
      <c r="G114" s="1">
        <v>0.132997989018756</v>
      </c>
      <c r="H114" s="36">
        <v>0.0281534790807262</v>
      </c>
    </row>
    <row r="115" ht="13" customHeight="1" spans="1:8">
      <c r="A115" s="1" t="s">
        <v>4786</v>
      </c>
      <c r="B115" s="36">
        <v>0.0196078431372549</v>
      </c>
      <c r="C115" s="36">
        <v>0.0261437908496732</v>
      </c>
      <c r="D115" s="1">
        <v>312</v>
      </c>
      <c r="E115" s="61">
        <v>65.359477124183</v>
      </c>
      <c r="F115" s="36">
        <v>0.00203448185920342</v>
      </c>
      <c r="G115" s="1">
        <v>0.132972670536171</v>
      </c>
      <c r="H115" s="36">
        <v>0.0281481195758565</v>
      </c>
    </row>
    <row r="116" ht="13" customHeight="1" spans="1:8">
      <c r="A116" s="1" t="s">
        <v>4946</v>
      </c>
      <c r="B116" s="36">
        <v>0</v>
      </c>
      <c r="C116" s="36">
        <v>0.0232558139534884</v>
      </c>
      <c r="D116" s="1">
        <v>87</v>
      </c>
      <c r="E116" s="61">
        <v>232.558139534884</v>
      </c>
      <c r="F116" s="36">
        <v>0.000567307441508647</v>
      </c>
      <c r="G116" s="1">
        <v>0.131931963141546</v>
      </c>
      <c r="H116" s="36">
        <v>0.0279278189977807</v>
      </c>
    </row>
    <row r="117" ht="13" customHeight="1" spans="1:8">
      <c r="A117" s="1" t="s">
        <v>4648</v>
      </c>
      <c r="B117" s="36">
        <v>0</v>
      </c>
      <c r="C117" s="36">
        <v>0.0227272727272727</v>
      </c>
      <c r="D117" s="1">
        <v>89</v>
      </c>
      <c r="E117" s="61">
        <v>227.272727272727</v>
      </c>
      <c r="F117" s="36">
        <v>0.000580348991888156</v>
      </c>
      <c r="G117" s="1">
        <v>0.131897498156399</v>
      </c>
      <c r="H117" s="36">
        <v>0.0279205233292859</v>
      </c>
    </row>
    <row r="118" ht="13" customHeight="1" spans="1:8">
      <c r="A118" s="1" t="s">
        <v>4645</v>
      </c>
      <c r="B118" s="36">
        <v>0.0153846153846154</v>
      </c>
      <c r="C118" s="36">
        <v>0.0434782608695652</v>
      </c>
      <c r="D118" s="1">
        <v>70</v>
      </c>
      <c r="E118" s="61">
        <v>280.936454849498</v>
      </c>
      <c r="F118" s="36">
        <v>0.000456454263282819</v>
      </c>
      <c r="G118" s="1">
        <v>0.128234642527615</v>
      </c>
      <c r="H118" s="36">
        <v>0.0271451572498323</v>
      </c>
    </row>
    <row r="119" ht="13" customHeight="1" spans="1:8">
      <c r="A119" s="1" t="s">
        <v>4778</v>
      </c>
      <c r="B119" s="36">
        <v>0.0484633569739953</v>
      </c>
      <c r="C119" s="36">
        <v>0.0496499045194144</v>
      </c>
      <c r="D119" s="1">
        <v>1596</v>
      </c>
      <c r="E119" s="61">
        <v>11.8654754541912</v>
      </c>
      <c r="F119" s="36">
        <v>0.0104071572028483</v>
      </c>
      <c r="G119" s="1">
        <v>0.123485868338305</v>
      </c>
      <c r="H119" s="36">
        <v>0.0261399201347134</v>
      </c>
    </row>
    <row r="120" ht="13" customHeight="1" spans="1:8">
      <c r="A120" s="1" t="s">
        <v>4967</v>
      </c>
      <c r="B120" s="36">
        <v>0.0303030303030303</v>
      </c>
      <c r="C120" s="36">
        <v>0.0414201183431953</v>
      </c>
      <c r="D120" s="1">
        <v>169</v>
      </c>
      <c r="E120" s="61">
        <v>111.17088040165</v>
      </c>
      <c r="F120" s="36">
        <v>0.00110201100706852</v>
      </c>
      <c r="G120" s="1">
        <v>0.122511533868116</v>
      </c>
      <c r="H120" s="36">
        <v>0.0259336696092244</v>
      </c>
    </row>
    <row r="121" ht="13" customHeight="1" spans="1:8">
      <c r="A121" s="1" t="s">
        <v>4647</v>
      </c>
      <c r="B121" s="36">
        <v>0.0425531914893617</v>
      </c>
      <c r="C121" s="36">
        <v>0.0529411764705882</v>
      </c>
      <c r="D121" s="1">
        <v>179</v>
      </c>
      <c r="E121" s="61">
        <v>103.879849812265</v>
      </c>
      <c r="F121" s="36">
        <v>0.00116721875896607</v>
      </c>
      <c r="G121" s="1">
        <v>0.121250509379454</v>
      </c>
      <c r="H121" s="36">
        <v>0.0256667315387786</v>
      </c>
    </row>
    <row r="122" ht="13" customHeight="1" spans="1:8">
      <c r="A122" s="1" t="s">
        <v>4830</v>
      </c>
      <c r="B122" s="36">
        <v>0.0237154150197628</v>
      </c>
      <c r="C122" s="36">
        <v>0.0335195530726257</v>
      </c>
      <c r="D122" s="1">
        <v>185</v>
      </c>
      <c r="E122" s="61">
        <v>98.0413805286285</v>
      </c>
      <c r="F122" s="36">
        <v>0.00120634341010459</v>
      </c>
      <c r="G122" s="1">
        <v>0.118271573318268</v>
      </c>
      <c r="H122" s="36">
        <v>0.0250361399433704</v>
      </c>
    </row>
    <row r="123" ht="13" customHeight="1" spans="1:8">
      <c r="A123" s="1" t="s">
        <v>4605</v>
      </c>
      <c r="B123" s="36">
        <v>0.0275229357798165</v>
      </c>
      <c r="C123" s="36">
        <v>0.0423728813559322</v>
      </c>
      <c r="D123" s="1">
        <v>121</v>
      </c>
      <c r="E123" s="61">
        <v>148.499455761157</v>
      </c>
      <c r="F123" s="36">
        <v>0.000789013797960302</v>
      </c>
      <c r="G123" s="1">
        <v>0.117168119585148</v>
      </c>
      <c r="H123" s="36">
        <v>0.0248025570010934</v>
      </c>
    </row>
    <row r="124" ht="13" customHeight="1" spans="1:8">
      <c r="A124" s="1" t="s">
        <v>4933</v>
      </c>
      <c r="B124" s="36">
        <v>0.0135135135135135</v>
      </c>
      <c r="C124" s="36">
        <v>0.0240963855421687</v>
      </c>
      <c r="D124" s="1">
        <v>166</v>
      </c>
      <c r="E124" s="61">
        <v>105.828720286552</v>
      </c>
      <c r="F124" s="36">
        <v>0.00108244868149926</v>
      </c>
      <c r="G124" s="1">
        <v>0.114554158738931</v>
      </c>
      <c r="H124" s="36">
        <v>0.0242492246346061</v>
      </c>
    </row>
    <row r="125" ht="13" customHeight="1" spans="1:8">
      <c r="A125" s="1" t="s">
        <v>4901</v>
      </c>
      <c r="B125" s="36">
        <v>0.0425531914893617</v>
      </c>
      <c r="C125" s="36">
        <v>0.0882352941176471</v>
      </c>
      <c r="D125" s="1">
        <v>37</v>
      </c>
      <c r="E125" s="61">
        <v>456.821026282854</v>
      </c>
      <c r="F125" s="36">
        <v>0.000241268682020919</v>
      </c>
      <c r="G125" s="1">
        <v>0.110216606930708</v>
      </c>
      <c r="H125" s="36">
        <v>0.0233310365101437</v>
      </c>
    </row>
    <row r="126" ht="13" customHeight="1" spans="1:8">
      <c r="A126" s="1" t="s">
        <v>4712</v>
      </c>
      <c r="B126" s="36">
        <v>0.0131578947368421</v>
      </c>
      <c r="C126" s="36">
        <v>0.029126213592233</v>
      </c>
      <c r="D126" s="1">
        <v>103</v>
      </c>
      <c r="E126" s="61">
        <v>159.683188553909</v>
      </c>
      <c r="F126" s="36">
        <v>0.000671639844544719</v>
      </c>
      <c r="G126" s="1">
        <v>0.107249591936753</v>
      </c>
      <c r="H126" s="36">
        <v>0.0227029684079055</v>
      </c>
    </row>
    <row r="127" ht="13" customHeight="1" spans="1:8">
      <c r="A127" s="1" t="s">
        <v>4783</v>
      </c>
      <c r="B127" s="36">
        <v>0.0260416666666667</v>
      </c>
      <c r="C127" s="36">
        <v>0.0334928229665072</v>
      </c>
      <c r="D127" s="1">
        <v>215</v>
      </c>
      <c r="E127" s="61">
        <v>74.5115629984051</v>
      </c>
      <c r="F127" s="36">
        <v>0.00140196666579723</v>
      </c>
      <c r="G127" s="1">
        <v>0.104462727540214</v>
      </c>
      <c r="H127" s="36">
        <v>0.0221130352136698</v>
      </c>
    </row>
    <row r="128" ht="13" customHeight="1" spans="1:8">
      <c r="A128" s="1" t="s">
        <v>4818</v>
      </c>
      <c r="B128" s="36">
        <v>0.0344827586206897</v>
      </c>
      <c r="C128" s="36">
        <v>0.0418604651162791</v>
      </c>
      <c r="D128" s="1">
        <v>217</v>
      </c>
      <c r="E128" s="61">
        <v>73.7770649558941</v>
      </c>
      <c r="F128" s="36">
        <v>0.00141500821617674</v>
      </c>
      <c r="G128" s="1">
        <v>0.104395153077995</v>
      </c>
      <c r="H128" s="36">
        <v>0.0220987308153664</v>
      </c>
    </row>
    <row r="129" ht="13" customHeight="1" spans="1:8">
      <c r="A129" s="1" t="s">
        <v>4797</v>
      </c>
      <c r="B129" s="36">
        <v>0.0914368650217707</v>
      </c>
      <c r="C129" s="36">
        <v>0.0938461538461538</v>
      </c>
      <c r="D129" s="1">
        <v>660</v>
      </c>
      <c r="E129" s="61">
        <v>24.0928882438315</v>
      </c>
      <c r="F129" s="36">
        <v>0.00430371162523801</v>
      </c>
      <c r="G129" s="1">
        <v>0.103688843220538</v>
      </c>
      <c r="H129" s="36">
        <v>0.02194921667652</v>
      </c>
    </row>
    <row r="130" ht="13" customHeight="1" spans="1:8">
      <c r="A130" s="1" t="s">
        <v>4674</v>
      </c>
      <c r="B130" s="36">
        <v>0.0260869565217391</v>
      </c>
      <c r="C130" s="36">
        <v>0.0323886639676113</v>
      </c>
      <c r="D130" s="1">
        <v>251</v>
      </c>
      <c r="E130" s="61">
        <v>63.0170744587221</v>
      </c>
      <c r="F130" s="36">
        <v>0.00163671457262839</v>
      </c>
      <c r="G130" s="1">
        <v>0.103140964090999</v>
      </c>
      <c r="H130" s="36">
        <v>0.0218332397078001</v>
      </c>
    </row>
    <row r="131" ht="13" customHeight="1" spans="1:8">
      <c r="A131" s="1" t="s">
        <v>4949</v>
      </c>
      <c r="B131" s="36">
        <v>0.0308641975308642</v>
      </c>
      <c r="C131" s="36">
        <v>0.0395480225988701</v>
      </c>
      <c r="D131" s="1">
        <v>179</v>
      </c>
      <c r="E131" s="61">
        <v>86.8382506800586</v>
      </c>
      <c r="F131" s="36">
        <v>0.00116721875896607</v>
      </c>
      <c r="G131" s="1">
        <v>0.101359235189562</v>
      </c>
      <c r="H131" s="36">
        <v>0.0214560771076419</v>
      </c>
    </row>
    <row r="132" ht="13" customHeight="1" spans="1:8">
      <c r="A132" s="1" t="s">
        <v>4956</v>
      </c>
      <c r="B132" s="36">
        <v>0.0650406504065041</v>
      </c>
      <c r="C132" s="36">
        <v>0.0782608695652174</v>
      </c>
      <c r="D132" s="1">
        <v>117</v>
      </c>
      <c r="E132" s="61">
        <v>132.202191587133</v>
      </c>
      <c r="F132" s="36">
        <v>0.000762930697201283</v>
      </c>
      <c r="G132" s="1">
        <v>0.100861110199109</v>
      </c>
      <c r="H132" s="36">
        <v>0.0213506322689509</v>
      </c>
    </row>
    <row r="133" ht="13" customHeight="1" spans="1:8">
      <c r="A133" s="1" t="s">
        <v>4678</v>
      </c>
      <c r="B133" s="36">
        <v>0.025</v>
      </c>
      <c r="C133" s="36">
        <v>0.0373831775700935</v>
      </c>
      <c r="D133" s="1">
        <v>116</v>
      </c>
      <c r="E133" s="61">
        <v>123.831775700935</v>
      </c>
      <c r="F133" s="36">
        <v>0.000756409922011529</v>
      </c>
      <c r="G133" s="1">
        <v>0.093667583800493</v>
      </c>
      <c r="H133" s="36">
        <v>0.0198278814629103</v>
      </c>
    </row>
    <row r="134" ht="13" customHeight="1" spans="1:8">
      <c r="A134" s="1" t="s">
        <v>4632</v>
      </c>
      <c r="B134" s="36">
        <v>0.0224719101123595</v>
      </c>
      <c r="C134" s="36">
        <v>0.0344827586206897</v>
      </c>
      <c r="D134" s="1">
        <v>117</v>
      </c>
      <c r="E134" s="61">
        <v>120.108485083301</v>
      </c>
      <c r="F134" s="36">
        <v>0.000762930697201283</v>
      </c>
      <c r="G134" s="1">
        <v>0.0916344502643928</v>
      </c>
      <c r="H134" s="36">
        <v>0.019397500651146</v>
      </c>
    </row>
    <row r="135" ht="13" customHeight="1" spans="1:8">
      <c r="A135" s="1" t="s">
        <v>4985</v>
      </c>
      <c r="B135" s="36">
        <v>0.0151515151515152</v>
      </c>
      <c r="C135" s="36">
        <v>0.0277777777777778</v>
      </c>
      <c r="D135" s="1">
        <v>109</v>
      </c>
      <c r="E135" s="61">
        <v>126.262626262626</v>
      </c>
      <c r="F135" s="36">
        <v>0.000710764495683247</v>
      </c>
      <c r="G135" s="1">
        <v>0.0897429918791978</v>
      </c>
      <c r="H135" s="36">
        <v>0.018997110130413</v>
      </c>
    </row>
    <row r="136" ht="13" customHeight="1" spans="1:8">
      <c r="A136" s="1" t="s">
        <v>4925</v>
      </c>
      <c r="B136" s="36">
        <v>0.0392156862745098</v>
      </c>
      <c r="C136" s="36">
        <v>0.0504201680672269</v>
      </c>
      <c r="D136" s="1">
        <v>121</v>
      </c>
      <c r="E136" s="61">
        <v>112.044817927171</v>
      </c>
      <c r="F136" s="36">
        <v>0.000789013797960302</v>
      </c>
      <c r="G136" s="1">
        <v>0.0884049073344876</v>
      </c>
      <c r="H136" s="36">
        <v>0.0187138597180145</v>
      </c>
    </row>
    <row r="137" ht="13" customHeight="1" spans="1:8">
      <c r="A137" s="1" t="s">
        <v>4692</v>
      </c>
      <c r="B137" s="36">
        <v>0.0220125786163522</v>
      </c>
      <c r="C137" s="36">
        <v>0.027027027027027</v>
      </c>
      <c r="D137" s="1">
        <v>265</v>
      </c>
      <c r="E137" s="61">
        <v>50.1444841067483</v>
      </c>
      <c r="F137" s="36">
        <v>0.00172800542528496</v>
      </c>
      <c r="G137" s="1">
        <v>0.0866499405845764</v>
      </c>
      <c r="H137" s="36">
        <v>0.0183423622236123</v>
      </c>
    </row>
    <row r="138" ht="13" customHeight="1" spans="1:8">
      <c r="A138" s="1" t="s">
        <v>4598</v>
      </c>
      <c r="B138" s="36">
        <v>0.176470588235294</v>
      </c>
      <c r="C138" s="36">
        <v>0.5</v>
      </c>
      <c r="D138" s="1">
        <v>4</v>
      </c>
      <c r="E138" s="61">
        <v>3235.29411764706</v>
      </c>
      <c r="F138" s="36">
        <v>2.60831007590182e-5</v>
      </c>
      <c r="G138" s="1">
        <v>0.0843865024556472</v>
      </c>
      <c r="H138" s="36">
        <v>0.017863229730832</v>
      </c>
    </row>
    <row r="139" ht="13" customHeight="1" spans="1:8">
      <c r="A139" s="1" t="s">
        <v>4926</v>
      </c>
      <c r="B139" s="36">
        <v>0.0810810810810811</v>
      </c>
      <c r="C139" s="36">
        <v>0.136363636363636</v>
      </c>
      <c r="D139" s="1">
        <v>23</v>
      </c>
      <c r="E139" s="61">
        <v>552.825552825553</v>
      </c>
      <c r="F139" s="36">
        <v>0.000149977829364355</v>
      </c>
      <c r="G139" s="1">
        <v>0.0829115764299259</v>
      </c>
      <c r="H139" s="36">
        <v>0.0175510122355366</v>
      </c>
    </row>
    <row r="140" ht="13" customHeight="1" spans="1:8">
      <c r="A140" s="1" t="s">
        <v>4869</v>
      </c>
      <c r="B140" s="36">
        <v>0.0364077669902913</v>
      </c>
      <c r="C140" s="36">
        <v>0.0398860398860399</v>
      </c>
      <c r="D140" s="1">
        <v>357</v>
      </c>
      <c r="E140" s="61">
        <v>34.7827289574863</v>
      </c>
      <c r="F140" s="36">
        <v>0.00232791674274238</v>
      </c>
      <c r="G140" s="1">
        <v>0.0809712970984024</v>
      </c>
      <c r="H140" s="36">
        <v>0.0171402871262786</v>
      </c>
    </row>
    <row r="141" ht="13" customHeight="1" spans="1:8">
      <c r="A141" s="1" t="s">
        <v>4835</v>
      </c>
      <c r="B141" s="36">
        <v>0.0149253731343284</v>
      </c>
      <c r="C141" s="36">
        <v>0.0238095238095238</v>
      </c>
      <c r="D141" s="1">
        <v>127</v>
      </c>
      <c r="E141" s="61">
        <v>88.8415067519545</v>
      </c>
      <c r="F141" s="36">
        <v>0.000828138449098829</v>
      </c>
      <c r="G141" s="1">
        <v>0.0735730676171667</v>
      </c>
      <c r="H141" s="36">
        <v>0.0155742040563684</v>
      </c>
    </row>
    <row r="142" ht="13" customHeight="1" spans="1:8">
      <c r="A142" s="1" t="s">
        <v>4728</v>
      </c>
      <c r="B142" s="36">
        <v>0.0240963855421687</v>
      </c>
      <c r="C142" s="36">
        <v>0.0285714285714286</v>
      </c>
      <c r="D142" s="1">
        <v>251</v>
      </c>
      <c r="E142" s="61">
        <v>44.7504302925989</v>
      </c>
      <c r="F142" s="36">
        <v>0.00163671457262839</v>
      </c>
      <c r="G142" s="1">
        <v>0.0732436813912878</v>
      </c>
      <c r="H142" s="36">
        <v>0.0155044784290249</v>
      </c>
    </row>
    <row r="143" ht="13" customHeight="1" spans="1:8">
      <c r="A143" s="1" t="s">
        <v>4680</v>
      </c>
      <c r="B143" s="36">
        <v>0.0232558139534884</v>
      </c>
      <c r="C143" s="36">
        <v>0.0512820512820513</v>
      </c>
      <c r="D143" s="1">
        <v>39</v>
      </c>
      <c r="E143" s="61">
        <v>280.262373285629</v>
      </c>
      <c r="F143" s="36">
        <v>0.000254310232400428</v>
      </c>
      <c r="G143" s="1">
        <v>0.0712735892833638</v>
      </c>
      <c r="H143" s="36">
        <v>0.0150874424470769</v>
      </c>
    </row>
    <row r="144" ht="13" customHeight="1" spans="1:8">
      <c r="A144" s="1" t="s">
        <v>4928</v>
      </c>
      <c r="B144" s="36">
        <v>0.0246913580246914</v>
      </c>
      <c r="C144" s="36">
        <v>0.0336134453781513</v>
      </c>
      <c r="D144" s="1">
        <v>121</v>
      </c>
      <c r="E144" s="61">
        <v>89.220873534599</v>
      </c>
      <c r="F144" s="36">
        <v>0.000789013797960302</v>
      </c>
      <c r="G144" s="1">
        <v>0.0703965002848697</v>
      </c>
      <c r="H144" s="36">
        <v>0.0149017771828634</v>
      </c>
    </row>
    <row r="145" ht="13" customHeight="1" spans="1:8">
      <c r="A145" s="1" t="s">
        <v>4871</v>
      </c>
      <c r="B145" s="36">
        <v>0</v>
      </c>
      <c r="C145" s="36">
        <v>0.0666666666666667</v>
      </c>
      <c r="D145" s="1">
        <v>16</v>
      </c>
      <c r="E145" s="61">
        <v>666.666666666667</v>
      </c>
      <c r="F145" s="36">
        <v>0.000104332403036073</v>
      </c>
      <c r="G145" s="1">
        <v>0.069554935357382</v>
      </c>
      <c r="H145" s="36">
        <v>0.0147236317781403</v>
      </c>
    </row>
    <row r="146" ht="13" customHeight="1" spans="1:8">
      <c r="A146" s="1" t="s">
        <v>4804</v>
      </c>
      <c r="B146" s="36">
        <v>0</v>
      </c>
      <c r="C146" s="36">
        <v>0.0333333333333333</v>
      </c>
      <c r="D146" s="1">
        <v>32</v>
      </c>
      <c r="E146" s="61">
        <v>333.333333333333</v>
      </c>
      <c r="F146" s="36">
        <v>0.000208664806072146</v>
      </c>
      <c r="G146" s="1">
        <v>0.069554935357382</v>
      </c>
      <c r="H146" s="36">
        <v>0.0147236317781403</v>
      </c>
    </row>
    <row r="147" ht="13" customHeight="1" spans="1:8">
      <c r="A147" s="1" t="s">
        <v>4857</v>
      </c>
      <c r="B147" s="36">
        <v>0</v>
      </c>
      <c r="C147" s="36">
        <v>0.027027027027027</v>
      </c>
      <c r="D147" s="1">
        <v>38</v>
      </c>
      <c r="E147" s="61">
        <v>270.27027027027</v>
      </c>
      <c r="F147" s="36">
        <v>0.000247789457210673</v>
      </c>
      <c r="G147" s="1">
        <v>0.0669701235704522</v>
      </c>
      <c r="H147" s="36">
        <v>0.0141764697863851</v>
      </c>
    </row>
    <row r="148" ht="13" customHeight="1" spans="1:8">
      <c r="A148" s="1" t="s">
        <v>4582</v>
      </c>
      <c r="B148" s="36">
        <v>0.0476190476190476</v>
      </c>
      <c r="C148" s="36">
        <v>0.0595238095238095</v>
      </c>
      <c r="D148" s="1">
        <v>86</v>
      </c>
      <c r="E148" s="61">
        <v>119.047619047619</v>
      </c>
      <c r="F148" s="36">
        <v>0.000560786666318892</v>
      </c>
      <c r="G148" s="1">
        <v>0.0667603174189157</v>
      </c>
      <c r="H148" s="36">
        <v>0.0141320572870543</v>
      </c>
    </row>
    <row r="149" ht="13" customHeight="1" spans="1:8">
      <c r="A149" s="1" t="s">
        <v>4585</v>
      </c>
      <c r="B149" s="36">
        <v>0.0476190476190476</v>
      </c>
      <c r="C149" s="36">
        <v>0.0634920634920635</v>
      </c>
      <c r="D149" s="1">
        <v>64</v>
      </c>
      <c r="E149" s="61">
        <v>158.730158730159</v>
      </c>
      <c r="F149" s="36">
        <v>0.000417329612144292</v>
      </c>
      <c r="G149" s="1">
        <v>0.066242795578459</v>
      </c>
      <c r="H149" s="36">
        <v>0.0140225064553717</v>
      </c>
    </row>
    <row r="150" ht="13" customHeight="1" spans="1:8">
      <c r="A150" s="1" t="s">
        <v>4784</v>
      </c>
      <c r="B150" s="36">
        <v>0.00561797752808989</v>
      </c>
      <c r="C150" s="36">
        <v>0.0111731843575419</v>
      </c>
      <c r="D150" s="1">
        <v>182</v>
      </c>
      <c r="E150" s="61">
        <v>55.5520682945201</v>
      </c>
      <c r="F150" s="36">
        <v>0.00118678108453533</v>
      </c>
      <c r="G150" s="1">
        <v>0.0659281438587513</v>
      </c>
      <c r="H150" s="36">
        <v>0.0139558998797847</v>
      </c>
    </row>
    <row r="151" ht="13" customHeight="1" spans="1:8">
      <c r="A151" s="1" t="s">
        <v>4821</v>
      </c>
      <c r="B151" s="36">
        <v>0</v>
      </c>
      <c r="C151" s="36">
        <v>0.0384615384615385</v>
      </c>
      <c r="D151" s="1">
        <v>26</v>
      </c>
      <c r="E151" s="61">
        <v>384.615384615385</v>
      </c>
      <c r="F151" s="36">
        <v>0.000169540154933619</v>
      </c>
      <c r="G151" s="1">
        <v>0.0652077518975456</v>
      </c>
      <c r="H151" s="36">
        <v>0.0138034047920065</v>
      </c>
    </row>
    <row r="152" ht="13" customHeight="1" spans="1:8">
      <c r="A152" s="1" t="s">
        <v>4849</v>
      </c>
      <c r="B152" s="36">
        <v>0</v>
      </c>
      <c r="C152" s="36">
        <v>0.0625</v>
      </c>
      <c r="D152" s="1">
        <v>16</v>
      </c>
      <c r="E152" s="61">
        <v>625</v>
      </c>
      <c r="F152" s="36">
        <v>0.000104332403036073</v>
      </c>
      <c r="G152" s="1">
        <v>0.0652077518975456</v>
      </c>
      <c r="H152" s="36">
        <v>0.0138034047920065</v>
      </c>
    </row>
    <row r="153" ht="13" customHeight="1" spans="1:8">
      <c r="A153" s="1" t="s">
        <v>4870</v>
      </c>
      <c r="B153" s="36">
        <v>0</v>
      </c>
      <c r="C153" s="36">
        <v>0.024390243902439</v>
      </c>
      <c r="D153" s="1">
        <v>41</v>
      </c>
      <c r="E153" s="61">
        <v>243.90243902439</v>
      </c>
      <c r="F153" s="36">
        <v>0.000267351782779937</v>
      </c>
      <c r="G153" s="1">
        <v>0.0652077518975456</v>
      </c>
      <c r="H153" s="36">
        <v>0.0138034047920065</v>
      </c>
    </row>
    <row r="154" ht="13" customHeight="1" spans="1:8">
      <c r="A154" s="1" t="s">
        <v>4840</v>
      </c>
      <c r="B154" s="36">
        <v>0</v>
      </c>
      <c r="C154" s="36">
        <v>0.0384615384615385</v>
      </c>
      <c r="D154" s="1">
        <v>26</v>
      </c>
      <c r="E154" s="61">
        <v>384.615384615385</v>
      </c>
      <c r="F154" s="36">
        <v>0.000169540154933619</v>
      </c>
      <c r="G154" s="1">
        <v>0.0652077518975456</v>
      </c>
      <c r="H154" s="36">
        <v>0.0138034047920065</v>
      </c>
    </row>
    <row r="155" ht="13" customHeight="1" spans="1:8">
      <c r="A155" s="1" t="s">
        <v>4833</v>
      </c>
      <c r="B155" s="36">
        <v>0</v>
      </c>
      <c r="C155" s="36">
        <v>0.0384615384615385</v>
      </c>
      <c r="D155" s="1">
        <v>26</v>
      </c>
      <c r="E155" s="61">
        <v>384.615384615385</v>
      </c>
      <c r="F155" s="36">
        <v>0.000169540154933619</v>
      </c>
      <c r="G155" s="1">
        <v>0.0652077518975456</v>
      </c>
      <c r="H155" s="36">
        <v>0.0138034047920065</v>
      </c>
    </row>
    <row r="156" ht="13" customHeight="1" spans="1:8">
      <c r="A156" s="1" t="s">
        <v>4644</v>
      </c>
      <c r="B156" s="36">
        <v>0</v>
      </c>
      <c r="C156" s="36">
        <v>0.25</v>
      </c>
      <c r="D156" s="1">
        <v>4</v>
      </c>
      <c r="E156" s="61">
        <v>2500</v>
      </c>
      <c r="F156" s="36">
        <v>2.60831007590182e-5</v>
      </c>
      <c r="G156" s="1">
        <v>0.0652077518975456</v>
      </c>
      <c r="H156" s="36">
        <v>0.0138034047920065</v>
      </c>
    </row>
    <row r="157" ht="13" customHeight="1" spans="1:8">
      <c r="A157" s="1" t="s">
        <v>4746</v>
      </c>
      <c r="B157" s="36"/>
      <c r="C157" s="36">
        <v>1</v>
      </c>
      <c r="D157" s="1">
        <v>1</v>
      </c>
      <c r="E157" s="61">
        <v>10000</v>
      </c>
      <c r="F157" s="36">
        <v>6.52077518975456e-6</v>
      </c>
      <c r="G157" s="1">
        <v>0.0652077518975456</v>
      </c>
      <c r="H157" s="36">
        <v>0.0138034047920065</v>
      </c>
    </row>
    <row r="158" ht="13" customHeight="1" spans="1:8">
      <c r="A158" s="1" t="s">
        <v>4862</v>
      </c>
      <c r="B158" s="36">
        <v>0</v>
      </c>
      <c r="C158" s="36">
        <v>0.00709219858156028</v>
      </c>
      <c r="D158" s="1">
        <v>141</v>
      </c>
      <c r="E158" s="61">
        <v>70.9219858156028</v>
      </c>
      <c r="F158" s="36">
        <v>0.000919429301755393</v>
      </c>
      <c r="G158" s="1">
        <v>0.0652077518975456</v>
      </c>
      <c r="H158" s="36">
        <v>0.0138034047920065</v>
      </c>
    </row>
    <row r="159" ht="13" customHeight="1" spans="1:8">
      <c r="A159" s="1" t="s">
        <v>4942</v>
      </c>
      <c r="B159" s="36">
        <v>0</v>
      </c>
      <c r="C159" s="36">
        <v>0.027027027027027</v>
      </c>
      <c r="D159" s="1">
        <v>37</v>
      </c>
      <c r="E159" s="61">
        <v>270.27027027027</v>
      </c>
      <c r="F159" s="36">
        <v>0.000241268682020919</v>
      </c>
      <c r="G159" s="1">
        <v>0.0652077518975456</v>
      </c>
      <c r="H159" s="36">
        <v>0.0138034047920065</v>
      </c>
    </row>
    <row r="160" ht="13" customHeight="1" spans="1:8">
      <c r="A160" s="1" t="s">
        <v>4823</v>
      </c>
      <c r="B160" s="36">
        <v>0</v>
      </c>
      <c r="C160" s="36">
        <v>0.0078740157480315</v>
      </c>
      <c r="D160" s="1">
        <v>127</v>
      </c>
      <c r="E160" s="61">
        <v>78.740157480315</v>
      </c>
      <c r="F160" s="36">
        <v>0.000828138449098829</v>
      </c>
      <c r="G160" s="1">
        <v>0.0652077518975456</v>
      </c>
      <c r="H160" s="36">
        <v>0.0138034047920065</v>
      </c>
    </row>
    <row r="161" ht="13" customHeight="1" spans="1:8">
      <c r="A161" s="1" t="s">
        <v>4958</v>
      </c>
      <c r="B161" s="36">
        <v>0.015625</v>
      </c>
      <c r="C161" s="36">
        <v>0.0289855072463768</v>
      </c>
      <c r="D161" s="1">
        <v>73</v>
      </c>
      <c r="E161" s="61">
        <v>133.605072463768</v>
      </c>
      <c r="F161" s="36">
        <v>0.000476016588852083</v>
      </c>
      <c r="G161" s="1">
        <v>0.0635982308475382</v>
      </c>
      <c r="H161" s="36">
        <v>0.0134626957516241</v>
      </c>
    </row>
    <row r="162" ht="13" customHeight="1" spans="1:8">
      <c r="A162" s="1" t="s">
        <v>4847</v>
      </c>
      <c r="B162" s="36">
        <v>0.0173913043478261</v>
      </c>
      <c r="C162" s="36">
        <v>0.0254237288135593</v>
      </c>
      <c r="D162" s="1">
        <v>121</v>
      </c>
      <c r="E162" s="61">
        <v>80.3242446573324</v>
      </c>
      <c r="F162" s="36">
        <v>0.000789013797960302</v>
      </c>
      <c r="G162" s="1">
        <v>0.0633769373453743</v>
      </c>
      <c r="H162" s="36">
        <v>0.0134158515697697</v>
      </c>
    </row>
    <row r="163" ht="13" customHeight="1" spans="1:8">
      <c r="A163" s="1" t="s">
        <v>4739</v>
      </c>
      <c r="B163" s="36">
        <v>0.0645161290322581</v>
      </c>
      <c r="C163" s="36">
        <v>0.078125</v>
      </c>
      <c r="D163" s="1">
        <v>67</v>
      </c>
      <c r="E163" s="61">
        <v>136.088709677419</v>
      </c>
      <c r="F163" s="36">
        <v>0.000436891937713555</v>
      </c>
      <c r="G163" s="1">
        <v>0.0594560600719052</v>
      </c>
      <c r="H163" s="36">
        <v>0.0125858665669052</v>
      </c>
    </row>
    <row r="164" ht="13" customHeight="1" spans="1:8">
      <c r="A164" s="1" t="s">
        <v>4743</v>
      </c>
      <c r="B164" s="36">
        <v>0.0410958904109589</v>
      </c>
      <c r="C164" s="36">
        <v>0.05</v>
      </c>
      <c r="D164" s="1">
        <v>102</v>
      </c>
      <c r="E164" s="61">
        <v>89.041095890411</v>
      </c>
      <c r="F164" s="36">
        <v>0.000665119069354965</v>
      </c>
      <c r="G164" s="1">
        <v>0.0592229308329764</v>
      </c>
      <c r="H164" s="36">
        <v>0.012536516954932</v>
      </c>
    </row>
    <row r="165" ht="13" customHeight="1" spans="1:8">
      <c r="A165" s="1" t="s">
        <v>4982</v>
      </c>
      <c r="B165" s="36">
        <v>0.00819672131147541</v>
      </c>
      <c r="C165" s="36">
        <v>0.0148148148148148</v>
      </c>
      <c r="D165" s="1">
        <v>136</v>
      </c>
      <c r="E165" s="61">
        <v>66.180935033394</v>
      </c>
      <c r="F165" s="36">
        <v>0.00088682542580662</v>
      </c>
      <c r="G165" s="1">
        <v>0.0586909358912699</v>
      </c>
      <c r="H165" s="36">
        <v>0.0124239024066002</v>
      </c>
    </row>
    <row r="166" ht="13" customHeight="1" spans="1:8">
      <c r="A166" s="1" t="s">
        <v>4898</v>
      </c>
      <c r="B166" s="36">
        <v>0.0625</v>
      </c>
      <c r="C166" s="36">
        <v>0.1</v>
      </c>
      <c r="D166" s="1">
        <v>21</v>
      </c>
      <c r="E166" s="61">
        <v>375</v>
      </c>
      <c r="F166" s="36">
        <v>0.000136936278984846</v>
      </c>
      <c r="G166" s="1">
        <v>0.0513511046193171</v>
      </c>
      <c r="H166" s="36">
        <v>0.0108701812737051</v>
      </c>
    </row>
    <row r="167" ht="13" customHeight="1" spans="1:8">
      <c r="A167" s="1" t="s">
        <v>4852</v>
      </c>
      <c r="B167" s="36">
        <v>0.0294117647058824</v>
      </c>
      <c r="C167" s="36">
        <v>0.0465116279069767</v>
      </c>
      <c r="D167" s="1">
        <v>45</v>
      </c>
      <c r="E167" s="61">
        <v>170.998632010944</v>
      </c>
      <c r="F167" s="36">
        <v>0.000293434883538955</v>
      </c>
      <c r="G167" s="1">
        <v>0.050176963669452</v>
      </c>
      <c r="H167" s="36">
        <v>0.0106216350143689</v>
      </c>
    </row>
    <row r="168" ht="13" customHeight="1" spans="1:8">
      <c r="A168" s="1" t="s">
        <v>4853</v>
      </c>
      <c r="B168" s="36">
        <v>0.0227272727272727</v>
      </c>
      <c r="C168" s="36">
        <v>0.0253164556962025</v>
      </c>
      <c r="D168" s="1">
        <v>242</v>
      </c>
      <c r="E168" s="61">
        <v>25.891829689298</v>
      </c>
      <c r="F168" s="36">
        <v>0.0015780275959206</v>
      </c>
      <c r="G168" s="1">
        <v>0.0408580217585887</v>
      </c>
      <c r="H168" s="36">
        <v>0.00864896882537118</v>
      </c>
    </row>
    <row r="169" ht="13" customHeight="1" spans="1:8">
      <c r="A169" s="1" t="s">
        <v>4770</v>
      </c>
      <c r="B169" s="36">
        <v>0.0658499234303216</v>
      </c>
      <c r="C169" s="36">
        <v>0.0666666666666667</v>
      </c>
      <c r="D169" s="1">
        <v>726</v>
      </c>
      <c r="E169" s="61">
        <v>8.16743236345077</v>
      </c>
      <c r="F169" s="36">
        <v>0.00473408278776181</v>
      </c>
      <c r="G169" s="1">
        <v>0.0386653009720211</v>
      </c>
      <c r="H169" s="36">
        <v>0.00818480602674572</v>
      </c>
    </row>
    <row r="170" ht="13" customHeight="1" spans="1:8">
      <c r="A170" s="1" t="s">
        <v>4710</v>
      </c>
      <c r="B170" s="36">
        <v>0.0314285714285714</v>
      </c>
      <c r="C170" s="36">
        <v>0.032258064516129</v>
      </c>
      <c r="D170" s="1">
        <v>690</v>
      </c>
      <c r="E170" s="61">
        <v>8.29493087557601</v>
      </c>
      <c r="F170" s="36">
        <v>0.00449933488093065</v>
      </c>
      <c r="G170" s="1">
        <v>0.0373216718233877</v>
      </c>
      <c r="H170" s="36">
        <v>0.00790038191321293</v>
      </c>
    </row>
    <row r="171" ht="13" customHeight="1" spans="1:8">
      <c r="A171" s="1" t="s">
        <v>4997</v>
      </c>
      <c r="B171" s="36">
        <v>0.0261780104712042</v>
      </c>
      <c r="C171" s="36">
        <v>0.0294117647058824</v>
      </c>
      <c r="D171" s="1">
        <v>174</v>
      </c>
      <c r="E171" s="61">
        <v>32.3375423467816</v>
      </c>
      <c r="F171" s="36">
        <v>0.00113461488301729</v>
      </c>
      <c r="G171" s="1">
        <v>0.0366906568268604</v>
      </c>
      <c r="H171" s="36">
        <v>0.00776680645364827</v>
      </c>
    </row>
    <row r="172" ht="13" customHeight="1" spans="1:8">
      <c r="A172" s="1" t="s">
        <v>4614</v>
      </c>
      <c r="B172" s="36">
        <v>0.0769230769230769</v>
      </c>
      <c r="C172" s="36">
        <v>0.166666666666667</v>
      </c>
      <c r="D172" s="1">
        <v>6</v>
      </c>
      <c r="E172" s="61">
        <v>897.435897435897</v>
      </c>
      <c r="F172" s="36">
        <v>3.91246511385273e-5</v>
      </c>
      <c r="G172" s="1">
        <v>0.0351118664063707</v>
      </c>
      <c r="H172" s="36">
        <v>0.00743260258031121</v>
      </c>
    </row>
    <row r="173" ht="13" customHeight="1" spans="1:8">
      <c r="A173" s="1" t="s">
        <v>4990</v>
      </c>
      <c r="B173" s="36">
        <v>0.0474576271186441</v>
      </c>
      <c r="C173" s="36">
        <v>0.05</v>
      </c>
      <c r="D173" s="1">
        <v>210</v>
      </c>
      <c r="E173" s="61">
        <v>25.4237288135593</v>
      </c>
      <c r="F173" s="36">
        <v>0.00136936278984846</v>
      </c>
      <c r="G173" s="1">
        <v>0.0348143082164862</v>
      </c>
      <c r="H173" s="36">
        <v>0.00736961442285095</v>
      </c>
    </row>
    <row r="174" ht="13" customHeight="1" spans="1:8">
      <c r="A174" s="1" t="s">
        <v>4989</v>
      </c>
      <c r="B174" s="36">
        <v>0.0714285714285714</v>
      </c>
      <c r="C174" s="36">
        <v>0.0761904761904762</v>
      </c>
      <c r="D174" s="1">
        <v>109</v>
      </c>
      <c r="E174" s="61">
        <v>47.6190476190477</v>
      </c>
      <c r="F174" s="36">
        <v>0.000710764495683247</v>
      </c>
      <c r="G174" s="1">
        <v>0.033845928365869</v>
      </c>
      <c r="H174" s="36">
        <v>0.0071646243920415</v>
      </c>
    </row>
    <row r="175" ht="13" customHeight="1" spans="1:8">
      <c r="A175" s="1" t="s">
        <v>4978</v>
      </c>
      <c r="B175" s="36">
        <v>0.0277777777777778</v>
      </c>
      <c r="C175" s="36">
        <v>0.0284857571214393</v>
      </c>
      <c r="D175" s="1">
        <v>674</v>
      </c>
      <c r="E175" s="61">
        <v>7.07979343661503</v>
      </c>
      <c r="F175" s="36">
        <v>0.00439500247789457</v>
      </c>
      <c r="G175" s="1">
        <v>0.0311157096969048</v>
      </c>
      <c r="H175" s="36">
        <v>0.00658668216336877</v>
      </c>
    </row>
    <row r="176" ht="13" customHeight="1" spans="1:8">
      <c r="A176" s="1" t="s">
        <v>4691</v>
      </c>
      <c r="B176" s="36">
        <v>0.0339805825242718</v>
      </c>
      <c r="C176" s="36">
        <v>0.036036036036036</v>
      </c>
      <c r="D176" s="1">
        <v>230</v>
      </c>
      <c r="E176" s="61">
        <v>20.5545351176419</v>
      </c>
      <c r="F176" s="36">
        <v>0.00149977829364355</v>
      </c>
      <c r="G176" s="1">
        <v>0.0308272456053734</v>
      </c>
      <c r="H176" s="36">
        <v>0.00652561907642748</v>
      </c>
    </row>
    <row r="177" ht="13" customHeight="1" spans="1:8">
      <c r="A177" s="1" t="s">
        <v>4643</v>
      </c>
      <c r="B177" s="36">
        <v>0.0476190476190476</v>
      </c>
      <c r="C177" s="36">
        <v>0.0833333333333333</v>
      </c>
      <c r="D177" s="1">
        <v>13</v>
      </c>
      <c r="E177" s="61">
        <v>357.142857142857</v>
      </c>
      <c r="F177" s="36">
        <v>8.47700774668093e-5</v>
      </c>
      <c r="G177" s="1">
        <v>0.0302750276667176</v>
      </c>
      <c r="H177" s="36">
        <v>0.00640872365343161</v>
      </c>
    </row>
    <row r="178" ht="13" customHeight="1" spans="1:8">
      <c r="A178" s="1" t="s">
        <v>4899</v>
      </c>
      <c r="B178" s="36">
        <v>0.1</v>
      </c>
      <c r="C178" s="36">
        <v>0.115384615384615</v>
      </c>
      <c r="D178" s="1">
        <v>27</v>
      </c>
      <c r="E178" s="61">
        <v>153.846153846154</v>
      </c>
      <c r="F178" s="36">
        <v>0.000176060930123373</v>
      </c>
      <c r="G178" s="1">
        <v>0.0270862969420574</v>
      </c>
      <c r="H178" s="36">
        <v>0.00573372199052579</v>
      </c>
    </row>
    <row r="179" ht="13" customHeight="1" spans="1:8">
      <c r="A179" s="1" t="s">
        <v>4884</v>
      </c>
      <c r="B179" s="36">
        <v>0.121951219512195</v>
      </c>
      <c r="C179" s="36">
        <v>0.133333333333333</v>
      </c>
      <c r="D179" s="1">
        <v>33</v>
      </c>
      <c r="E179" s="61">
        <v>113.821138211382</v>
      </c>
      <c r="F179" s="36">
        <v>0.0002151855812619</v>
      </c>
      <c r="G179" s="1">
        <v>0.0244926677859074</v>
      </c>
      <c r="H179" s="36">
        <v>0.00518469350724148</v>
      </c>
    </row>
    <row r="180" ht="13" customHeight="1" spans="1:8">
      <c r="A180" s="1" t="s">
        <v>4904</v>
      </c>
      <c r="B180" s="36">
        <v>0.0526315789473684</v>
      </c>
      <c r="C180" s="36">
        <v>0.0833333333333333</v>
      </c>
      <c r="D180" s="1">
        <v>12</v>
      </c>
      <c r="E180" s="61">
        <v>307.017543859649</v>
      </c>
      <c r="F180" s="36">
        <v>7.82493022770547e-5</v>
      </c>
      <c r="G180" s="1">
        <v>0.0240239085938326</v>
      </c>
      <c r="H180" s="36">
        <v>0.00508546492337083</v>
      </c>
    </row>
    <row r="181" ht="13" customHeight="1" spans="1:8">
      <c r="A181" s="1" t="s">
        <v>4935</v>
      </c>
      <c r="B181" s="36">
        <v>0.0306122448979592</v>
      </c>
      <c r="C181" s="36">
        <v>0.0333333333333333</v>
      </c>
      <c r="D181" s="1">
        <v>124</v>
      </c>
      <c r="E181" s="61">
        <v>27.2108843537415</v>
      </c>
      <c r="F181" s="36">
        <v>0.000808576123529565</v>
      </c>
      <c r="G181" s="1">
        <v>0.0220020713885596</v>
      </c>
      <c r="H181" s="36">
        <v>0.00465747535839132</v>
      </c>
    </row>
    <row r="182" ht="13" customHeight="1" spans="1:8">
      <c r="A182" s="1" t="s">
        <v>4663</v>
      </c>
      <c r="B182" s="36">
        <v>0.0523809523809524</v>
      </c>
      <c r="C182" s="36">
        <v>0.0531645569620253</v>
      </c>
      <c r="D182" s="1">
        <v>402</v>
      </c>
      <c r="E182" s="61">
        <v>7.83604581072933</v>
      </c>
      <c r="F182" s="36">
        <v>0.00262135162628133</v>
      </c>
      <c r="G182" s="1">
        <v>0.0205410314295704</v>
      </c>
      <c r="H182" s="36">
        <v>0.004348197314227</v>
      </c>
    </row>
    <row r="183" ht="13" customHeight="1" spans="1:8">
      <c r="A183" s="1" t="s">
        <v>4685</v>
      </c>
      <c r="B183" s="36">
        <v>0.0383333333333333</v>
      </c>
      <c r="C183" s="36">
        <v>0.0388513513513514</v>
      </c>
      <c r="D183" s="1">
        <v>599</v>
      </c>
      <c r="E183" s="61">
        <v>5.1801801801802</v>
      </c>
      <c r="F183" s="36">
        <v>0.00390594433866298</v>
      </c>
      <c r="G183" s="1">
        <v>0.020233495448029</v>
      </c>
      <c r="H183" s="36">
        <v>0.00428309702296114</v>
      </c>
    </row>
    <row r="184" ht="13" customHeight="1" spans="1:8">
      <c r="A184" s="1" t="s">
        <v>4602</v>
      </c>
      <c r="B184" s="36">
        <v>0.0444444444444444</v>
      </c>
      <c r="C184" s="36">
        <v>0.0491803278688525</v>
      </c>
      <c r="D184" s="1">
        <v>63</v>
      </c>
      <c r="E184" s="61">
        <v>47.3588342440801</v>
      </c>
      <c r="F184" s="36">
        <v>0.000410808836954537</v>
      </c>
      <c r="G184" s="1">
        <v>0.0194554276153333</v>
      </c>
      <c r="H184" s="36">
        <v>0.00411839290515605</v>
      </c>
    </row>
    <row r="185" ht="13" customHeight="1" spans="1:8">
      <c r="A185" s="1" t="s">
        <v>4960</v>
      </c>
      <c r="B185" s="36">
        <v>0.005</v>
      </c>
      <c r="C185" s="36">
        <v>0.00666666666666667</v>
      </c>
      <c r="D185" s="1">
        <v>153</v>
      </c>
      <c r="E185" s="61">
        <v>16.6666666666667</v>
      </c>
      <c r="F185" s="36">
        <v>0.000997678604032447</v>
      </c>
      <c r="G185" s="1">
        <v>0.0166279767338741</v>
      </c>
      <c r="H185" s="36">
        <v>0.00351986822196167</v>
      </c>
    </row>
    <row r="186" ht="13" customHeight="1" spans="1:8">
      <c r="A186" s="1" t="s">
        <v>4980</v>
      </c>
      <c r="B186" s="36">
        <v>0.0226628895184136</v>
      </c>
      <c r="C186" s="36">
        <v>0.0233918128654971</v>
      </c>
      <c r="D186" s="1">
        <v>349</v>
      </c>
      <c r="E186" s="61">
        <v>7.28923347083476</v>
      </c>
      <c r="F186" s="36">
        <v>0.00227575054122434</v>
      </c>
      <c r="G186" s="1">
        <v>0.0165884770163628</v>
      </c>
      <c r="H186" s="36">
        <v>0.00351150678372599</v>
      </c>
    </row>
    <row r="187" ht="13" customHeight="1" spans="1:8">
      <c r="A187" s="1" t="s">
        <v>4569</v>
      </c>
      <c r="B187" s="36">
        <v>0.0833333333333333</v>
      </c>
      <c r="C187" s="36">
        <v>0.111111111111111</v>
      </c>
      <c r="D187" s="1">
        <v>9</v>
      </c>
      <c r="E187" s="61">
        <v>277.777777777778</v>
      </c>
      <c r="F187" s="36">
        <v>5.8686976707791e-5</v>
      </c>
      <c r="G187" s="1">
        <v>0.0163019379743864</v>
      </c>
      <c r="H187" s="36">
        <v>0.00345085119800163</v>
      </c>
    </row>
    <row r="188" ht="13" customHeight="1" spans="1:8">
      <c r="A188" s="1" t="s">
        <v>4973</v>
      </c>
      <c r="B188" s="36">
        <v>0.0697674418604651</v>
      </c>
      <c r="C188" s="36">
        <v>0.0740740740740741</v>
      </c>
      <c r="D188" s="1">
        <v>58</v>
      </c>
      <c r="E188" s="61">
        <v>43.0663221360895</v>
      </c>
      <c r="F188" s="36">
        <v>0.000378204961005764</v>
      </c>
      <c r="G188" s="1">
        <v>0.0162878966841414</v>
      </c>
      <c r="H188" s="36">
        <v>0.00344787888861489</v>
      </c>
    </row>
    <row r="189" ht="13" customHeight="1" spans="1:8">
      <c r="A189" s="1" t="s">
        <v>4919</v>
      </c>
      <c r="B189" s="36">
        <v>0.0476190476190476</v>
      </c>
      <c r="C189" s="36">
        <v>0.0492957746478873</v>
      </c>
      <c r="D189" s="1">
        <v>145</v>
      </c>
      <c r="E189" s="61">
        <v>16.767270288397</v>
      </c>
      <c r="F189" s="36">
        <v>0.000945512402514411</v>
      </c>
      <c r="G189" s="1">
        <v>0.0158536620139908</v>
      </c>
      <c r="H189" s="36">
        <v>0.00335595857619206</v>
      </c>
    </row>
    <row r="190" ht="13" customHeight="1" spans="1:8">
      <c r="A190" s="1" t="s">
        <v>4817</v>
      </c>
      <c r="B190" s="36">
        <v>0.03003003003003</v>
      </c>
      <c r="C190" s="36">
        <v>0.0308219178082192</v>
      </c>
      <c r="D190" s="1">
        <v>302</v>
      </c>
      <c r="E190" s="61">
        <v>7.91887778189147</v>
      </c>
      <c r="F190" s="36">
        <v>0.00196927410730588</v>
      </c>
      <c r="G190" s="1">
        <v>0.0155944409747987</v>
      </c>
      <c r="H190" s="36">
        <v>0.00330108576076062</v>
      </c>
    </row>
    <row r="191" ht="13" customHeight="1" spans="1:8">
      <c r="A191" s="1" t="s">
        <v>4856</v>
      </c>
      <c r="B191" s="36">
        <v>0.00925925925925926</v>
      </c>
      <c r="C191" s="36">
        <v>0.0108695652173913</v>
      </c>
      <c r="D191" s="1">
        <v>94</v>
      </c>
      <c r="E191" s="61">
        <v>16.1030595813205</v>
      </c>
      <c r="F191" s="36">
        <v>0.000612952867836928</v>
      </c>
      <c r="G191" s="1">
        <v>0.0098704165513193</v>
      </c>
      <c r="H191" s="36">
        <v>0.0020894042680332</v>
      </c>
    </row>
    <row r="192" ht="13" customHeight="1" spans="1:8">
      <c r="A192" s="1" t="s">
        <v>4757</v>
      </c>
      <c r="B192" s="36">
        <v>0.0361726954492415</v>
      </c>
      <c r="C192" s="36">
        <v>0.0362520914668154</v>
      </c>
      <c r="D192" s="1">
        <v>1817</v>
      </c>
      <c r="E192" s="61">
        <v>0.793960175738545</v>
      </c>
      <c r="F192" s="36">
        <v>0.011848248519784</v>
      </c>
      <c r="G192" s="1">
        <v>0.00940703747696169</v>
      </c>
      <c r="H192" s="36">
        <v>0.00199131456628189</v>
      </c>
    </row>
    <row r="193" ht="13" customHeight="1" spans="1:8">
      <c r="A193" s="1" t="s">
        <v>4688</v>
      </c>
      <c r="B193" s="36">
        <v>0.0261194029850746</v>
      </c>
      <c r="C193" s="36">
        <v>0.0265151515151515</v>
      </c>
      <c r="D193" s="1">
        <v>264</v>
      </c>
      <c r="E193" s="61">
        <v>3.9574853007689</v>
      </c>
      <c r="F193" s="36">
        <v>0.0017214846500952</v>
      </c>
      <c r="G193" s="1">
        <v>0.00681275019825106</v>
      </c>
      <c r="H193" s="36">
        <v>0.00144214676931412</v>
      </c>
    </row>
    <row r="194" ht="13" customHeight="1" spans="1:8">
      <c r="A194" s="1" t="s">
        <v>4646</v>
      </c>
      <c r="B194" s="36">
        <v>0.0909090909090909</v>
      </c>
      <c r="C194" s="36">
        <v>0.09375</v>
      </c>
      <c r="D194" s="1">
        <v>34</v>
      </c>
      <c r="E194" s="61">
        <v>28.4090909090909</v>
      </c>
      <c r="F194" s="36">
        <v>0.000221706356451655</v>
      </c>
      <c r="G194" s="1">
        <v>0.00629847603555837</v>
      </c>
      <c r="H194" s="36">
        <v>0.00133328341740972</v>
      </c>
    </row>
    <row r="195" ht="13" customHeight="1" spans="1:8">
      <c r="A195" s="1" t="s">
        <v>4679</v>
      </c>
      <c r="B195" s="36">
        <v>0.0111111111111111</v>
      </c>
      <c r="C195" s="36">
        <v>0.0116279069767442</v>
      </c>
      <c r="D195" s="1">
        <v>87</v>
      </c>
      <c r="E195" s="61">
        <v>5.16795865633074</v>
      </c>
      <c r="F195" s="36">
        <v>0.000567307441508647</v>
      </c>
      <c r="G195" s="1">
        <v>0.00293182140314546</v>
      </c>
      <c r="H195" s="36">
        <v>0.000620618199950681</v>
      </c>
    </row>
    <row r="196" ht="13" customHeight="1" spans="1:8">
      <c r="A196" s="1" t="s">
        <v>4916</v>
      </c>
      <c r="B196" s="36">
        <v>0.0425531914893617</v>
      </c>
      <c r="C196" s="36">
        <v>0.0434782608695652</v>
      </c>
      <c r="D196" s="1">
        <v>46</v>
      </c>
      <c r="E196" s="61">
        <v>9.25069380203515</v>
      </c>
      <c r="F196" s="36">
        <v>0.00029995565872871</v>
      </c>
      <c r="G196" s="1">
        <v>0.00277479795308705</v>
      </c>
      <c r="H196" s="36">
        <v>0.000587378927319427</v>
      </c>
    </row>
    <row r="197" ht="13" customHeight="1" spans="1:8">
      <c r="A197" s="1" t="s">
        <v>4878</v>
      </c>
      <c r="B197" s="36">
        <v>0</v>
      </c>
      <c r="C197" s="36">
        <v>0</v>
      </c>
      <c r="D197" s="1">
        <v>14</v>
      </c>
      <c r="E197" s="61">
        <v>0</v>
      </c>
      <c r="F197" s="36">
        <v>9.12908526565638e-5</v>
      </c>
      <c r="G197" s="1">
        <v>0</v>
      </c>
      <c r="H197" s="36">
        <v>0</v>
      </c>
    </row>
    <row r="198" ht="13" customHeight="1" spans="1:8">
      <c r="A198" s="1" t="s">
        <v>4875</v>
      </c>
      <c r="B198" s="36">
        <v>0</v>
      </c>
      <c r="C198" s="36">
        <v>0</v>
      </c>
      <c r="D198" s="1">
        <v>4</v>
      </c>
      <c r="E198" s="61">
        <v>0</v>
      </c>
      <c r="F198" s="36">
        <v>2.60831007590182e-5</v>
      </c>
      <c r="G198" s="1">
        <v>0</v>
      </c>
      <c r="H198" s="36">
        <v>0</v>
      </c>
    </row>
    <row r="199" ht="13" customHeight="1" spans="1:8">
      <c r="A199" s="1" t="s">
        <v>4905</v>
      </c>
      <c r="B199" s="36">
        <v>0</v>
      </c>
      <c r="C199" s="36">
        <v>0</v>
      </c>
      <c r="D199" s="1">
        <v>15</v>
      </c>
      <c r="E199" s="61">
        <v>0</v>
      </c>
      <c r="F199" s="36">
        <v>9.78116278463184e-5</v>
      </c>
      <c r="G199" s="1">
        <v>0</v>
      </c>
      <c r="H199" s="36">
        <v>0</v>
      </c>
    </row>
    <row r="200" ht="13" customHeight="1" spans="1:8">
      <c r="A200" s="1" t="s">
        <v>4913</v>
      </c>
      <c r="B200" s="36">
        <v>0</v>
      </c>
      <c r="C200" s="36">
        <v>0</v>
      </c>
      <c r="D200" s="1">
        <v>10</v>
      </c>
      <c r="E200" s="61">
        <v>0</v>
      </c>
      <c r="F200" s="36">
        <v>6.52077518975456e-5</v>
      </c>
      <c r="G200" s="1">
        <v>0</v>
      </c>
      <c r="H200" s="36">
        <v>0</v>
      </c>
    </row>
    <row r="201" ht="13" customHeight="1" spans="1:8">
      <c r="A201" s="1" t="s">
        <v>4883</v>
      </c>
      <c r="B201" s="36">
        <v>0</v>
      </c>
      <c r="C201" s="36">
        <v>0</v>
      </c>
      <c r="D201" s="1">
        <v>18</v>
      </c>
      <c r="E201" s="61">
        <v>0</v>
      </c>
      <c r="F201" s="36">
        <v>0.000117373953415582</v>
      </c>
      <c r="G201" s="1">
        <v>0</v>
      </c>
      <c r="H201" s="36">
        <v>0</v>
      </c>
    </row>
    <row r="202" ht="13" customHeight="1" spans="1:8">
      <c r="A202" s="1" t="s">
        <v>4903</v>
      </c>
      <c r="B202" s="36">
        <v>0</v>
      </c>
      <c r="C202" s="36">
        <v>0</v>
      </c>
      <c r="D202" s="1">
        <v>24</v>
      </c>
      <c r="E202" s="61">
        <v>0</v>
      </c>
      <c r="F202" s="36">
        <v>0.000156498604554109</v>
      </c>
      <c r="G202" s="1">
        <v>0</v>
      </c>
      <c r="H202" s="36">
        <v>0</v>
      </c>
    </row>
    <row r="203" ht="13" customHeight="1" spans="1:8">
      <c r="A203" s="1" t="s">
        <v>4874</v>
      </c>
      <c r="B203" s="36">
        <v>0</v>
      </c>
      <c r="C203" s="36">
        <v>0</v>
      </c>
      <c r="D203" s="1">
        <v>2</v>
      </c>
      <c r="E203" s="61">
        <v>0</v>
      </c>
      <c r="F203" s="36">
        <v>1.30415503795091e-5</v>
      </c>
      <c r="G203" s="1">
        <v>0</v>
      </c>
      <c r="H203" s="36">
        <v>0</v>
      </c>
    </row>
    <row r="204" ht="13" customHeight="1" spans="1:8">
      <c r="A204" s="1" t="s">
        <v>4881</v>
      </c>
      <c r="B204" s="36">
        <v>0</v>
      </c>
      <c r="C204" s="36">
        <v>0</v>
      </c>
      <c r="D204" s="1">
        <v>4</v>
      </c>
      <c r="E204" s="61">
        <v>0</v>
      </c>
      <c r="F204" s="36">
        <v>2.60831007590182e-5</v>
      </c>
      <c r="G204" s="1">
        <v>0</v>
      </c>
      <c r="H204" s="36">
        <v>0</v>
      </c>
    </row>
    <row r="205" ht="13" customHeight="1" spans="1:8">
      <c r="A205" s="1" t="s">
        <v>4893</v>
      </c>
      <c r="B205" s="36">
        <v>0</v>
      </c>
      <c r="C205" s="36">
        <v>0</v>
      </c>
      <c r="D205" s="1">
        <v>4</v>
      </c>
      <c r="E205" s="61">
        <v>0</v>
      </c>
      <c r="F205" s="36">
        <v>2.60831007590182e-5</v>
      </c>
      <c r="G205" s="1">
        <v>0</v>
      </c>
      <c r="H205" s="36">
        <v>0</v>
      </c>
    </row>
    <row r="206" ht="13" customHeight="1" spans="1:8">
      <c r="A206" s="1" t="s">
        <v>732</v>
      </c>
      <c r="B206" s="36">
        <v>0</v>
      </c>
      <c r="C206" s="36">
        <v>0</v>
      </c>
      <c r="D206" s="1">
        <v>11</v>
      </c>
      <c r="E206" s="61">
        <v>0</v>
      </c>
      <c r="F206" s="36">
        <v>7.17285270873001e-5</v>
      </c>
      <c r="G206" s="1">
        <v>0</v>
      </c>
      <c r="H206" s="36">
        <v>0</v>
      </c>
    </row>
    <row r="207" ht="13" customHeight="1" spans="1:8">
      <c r="A207" s="1" t="s">
        <v>4895</v>
      </c>
      <c r="B207" s="36">
        <v>0</v>
      </c>
      <c r="C207" s="36">
        <v>0</v>
      </c>
      <c r="D207" s="1">
        <v>27</v>
      </c>
      <c r="E207" s="61">
        <v>0</v>
      </c>
      <c r="F207" s="36">
        <v>0.000176060930123373</v>
      </c>
      <c r="G207" s="1">
        <v>0</v>
      </c>
      <c r="H207" s="36">
        <v>0</v>
      </c>
    </row>
    <row r="208" ht="13" customHeight="1" spans="1:8">
      <c r="A208" s="1" t="s">
        <v>4924</v>
      </c>
      <c r="B208" s="36">
        <v>0.0714285714285714</v>
      </c>
      <c r="C208" s="36">
        <v>0.0714285714285714</v>
      </c>
      <c r="D208" s="1">
        <v>58</v>
      </c>
      <c r="E208" s="61">
        <v>0</v>
      </c>
      <c r="F208" s="36">
        <v>0.000378204961005764</v>
      </c>
      <c r="G208" s="1">
        <v>0</v>
      </c>
      <c r="H208" s="36">
        <v>0</v>
      </c>
    </row>
    <row r="209" ht="13" customHeight="1" spans="1:8">
      <c r="A209" s="1" t="s">
        <v>4824</v>
      </c>
      <c r="B209" s="36">
        <v>0.125</v>
      </c>
      <c r="C209" s="36">
        <v>0.125</v>
      </c>
      <c r="D209" s="1">
        <v>8</v>
      </c>
      <c r="E209" s="61">
        <v>0</v>
      </c>
      <c r="F209" s="36">
        <v>5.21662015180365e-5</v>
      </c>
      <c r="G209" s="1">
        <v>0</v>
      </c>
      <c r="H209" s="36">
        <v>0</v>
      </c>
    </row>
    <row r="210" ht="13" customHeight="1" spans="1:8">
      <c r="A210" s="1" t="s">
        <v>4865</v>
      </c>
      <c r="B210" s="36">
        <v>0</v>
      </c>
      <c r="C210" s="36">
        <v>0</v>
      </c>
      <c r="D210" s="1">
        <v>9</v>
      </c>
      <c r="E210" s="61">
        <v>0</v>
      </c>
      <c r="F210" s="36">
        <v>5.8686976707791e-5</v>
      </c>
      <c r="G210" s="1">
        <v>0</v>
      </c>
      <c r="H210" s="36">
        <v>0</v>
      </c>
    </row>
    <row r="211" ht="13" customHeight="1" spans="1:8">
      <c r="A211" s="1" t="s">
        <v>4879</v>
      </c>
      <c r="B211" s="36">
        <v>0</v>
      </c>
      <c r="C211" s="36">
        <v>0</v>
      </c>
      <c r="D211" s="1">
        <v>5</v>
      </c>
      <c r="E211" s="61">
        <v>0</v>
      </c>
      <c r="F211" s="36">
        <v>3.26038759487728e-5</v>
      </c>
      <c r="G211" s="1">
        <v>0</v>
      </c>
      <c r="H211" s="36">
        <v>0</v>
      </c>
    </row>
    <row r="212" ht="13" customHeight="1" spans="1:8">
      <c r="A212" s="1" t="s">
        <v>4945</v>
      </c>
      <c r="B212" s="36">
        <v>0</v>
      </c>
      <c r="C212" s="36">
        <v>0</v>
      </c>
      <c r="D212" s="1">
        <v>25</v>
      </c>
      <c r="E212" s="61">
        <v>0</v>
      </c>
      <c r="F212" s="36">
        <v>0.000163019379743864</v>
      </c>
      <c r="G212" s="1">
        <v>0</v>
      </c>
      <c r="H212" s="36">
        <v>0</v>
      </c>
    </row>
    <row r="213" ht="13" customHeight="1" spans="1:8">
      <c r="A213" s="1" t="s">
        <v>4882</v>
      </c>
      <c r="B213" s="36"/>
      <c r="C213" s="36">
        <v>0</v>
      </c>
      <c r="D213" s="1">
        <v>2</v>
      </c>
      <c r="E213" s="61">
        <v>0</v>
      </c>
      <c r="F213" s="36">
        <v>1.30415503795091e-5</v>
      </c>
      <c r="G213" s="1">
        <v>0</v>
      </c>
      <c r="H213" s="36">
        <v>0</v>
      </c>
    </row>
    <row r="214" ht="13" customHeight="1" spans="1:8">
      <c r="A214" s="1" t="s">
        <v>4887</v>
      </c>
      <c r="B214" s="36">
        <v>0</v>
      </c>
      <c r="C214" s="36">
        <v>0</v>
      </c>
      <c r="D214" s="1">
        <v>12</v>
      </c>
      <c r="E214" s="61">
        <v>0</v>
      </c>
      <c r="F214" s="36">
        <v>7.82493022770547e-5</v>
      </c>
      <c r="G214" s="1">
        <v>0</v>
      </c>
      <c r="H214" s="36">
        <v>0</v>
      </c>
    </row>
    <row r="215" ht="13" customHeight="1" spans="1:8">
      <c r="A215" s="1" t="s">
        <v>4897</v>
      </c>
      <c r="B215" s="36">
        <v>0</v>
      </c>
      <c r="C215" s="36">
        <v>0</v>
      </c>
      <c r="D215" s="1">
        <v>6</v>
      </c>
      <c r="E215" s="61">
        <v>0</v>
      </c>
      <c r="F215" s="36">
        <v>3.91246511385273e-5</v>
      </c>
      <c r="G215" s="1">
        <v>0</v>
      </c>
      <c r="H215" s="36">
        <v>0</v>
      </c>
    </row>
    <row r="216" ht="13" customHeight="1" spans="1:8">
      <c r="A216" s="1" t="s">
        <v>4909</v>
      </c>
      <c r="B216" s="36">
        <v>0</v>
      </c>
      <c r="C216" s="36">
        <v>0</v>
      </c>
      <c r="D216" s="1">
        <v>12</v>
      </c>
      <c r="E216" s="61">
        <v>0</v>
      </c>
      <c r="F216" s="36">
        <v>7.82493022770547e-5</v>
      </c>
      <c r="G216" s="1">
        <v>0</v>
      </c>
      <c r="H216" s="36">
        <v>0</v>
      </c>
    </row>
    <row r="217" ht="13" customHeight="1" spans="1:8">
      <c r="A217" s="1" t="s">
        <v>4872</v>
      </c>
      <c r="B217" s="36">
        <v>0</v>
      </c>
      <c r="C217" s="36">
        <v>0</v>
      </c>
      <c r="D217" s="1">
        <v>23</v>
      </c>
      <c r="E217" s="61">
        <v>0</v>
      </c>
      <c r="F217" s="36">
        <v>0.000149977829364355</v>
      </c>
      <c r="G217" s="1">
        <v>0</v>
      </c>
      <c r="H217" s="36">
        <v>0</v>
      </c>
    </row>
    <row r="218" ht="13" customHeight="1" spans="1:8">
      <c r="A218" s="1" t="s">
        <v>4843</v>
      </c>
      <c r="B218" s="36">
        <v>0</v>
      </c>
      <c r="C218" s="36">
        <v>0</v>
      </c>
      <c r="D218" s="1">
        <v>38</v>
      </c>
      <c r="E218" s="61">
        <v>0</v>
      </c>
      <c r="F218" s="36">
        <v>0.000247789457210673</v>
      </c>
      <c r="G218" s="1">
        <v>0</v>
      </c>
      <c r="H218" s="36">
        <v>0</v>
      </c>
    </row>
    <row r="219" ht="13" customHeight="1" spans="1:8">
      <c r="A219" s="1" t="s">
        <v>4583</v>
      </c>
      <c r="B219" s="36">
        <v>0</v>
      </c>
      <c r="C219" s="36">
        <v>0</v>
      </c>
      <c r="D219" s="1">
        <v>5</v>
      </c>
      <c r="E219" s="61">
        <v>0</v>
      </c>
      <c r="F219" s="36">
        <v>3.26038759487728e-5</v>
      </c>
      <c r="G219" s="1">
        <v>0</v>
      </c>
      <c r="H219" s="36">
        <v>0</v>
      </c>
    </row>
    <row r="220" ht="13" customHeight="1" spans="1:8">
      <c r="A220" s="1" t="s">
        <v>4592</v>
      </c>
      <c r="B220" s="36"/>
      <c r="C220" s="36">
        <v>0</v>
      </c>
      <c r="D220" s="1">
        <v>4</v>
      </c>
      <c r="E220" s="61">
        <v>0</v>
      </c>
      <c r="F220" s="36">
        <v>2.60831007590182e-5</v>
      </c>
      <c r="G220" s="1">
        <v>0</v>
      </c>
      <c r="H220" s="36">
        <v>0</v>
      </c>
    </row>
    <row r="221" ht="13" customHeight="1" spans="1:8">
      <c r="A221" s="1" t="s">
        <v>4601</v>
      </c>
      <c r="B221" s="36">
        <v>0</v>
      </c>
      <c r="C221" s="36">
        <v>0</v>
      </c>
      <c r="D221" s="1">
        <v>27</v>
      </c>
      <c r="E221" s="61">
        <v>0</v>
      </c>
      <c r="F221" s="36">
        <v>0.000176060930123373</v>
      </c>
      <c r="G221" s="1">
        <v>0</v>
      </c>
      <c r="H221" s="36">
        <v>0</v>
      </c>
    </row>
    <row r="222" ht="13" customHeight="1" spans="1:8">
      <c r="A222" s="1" t="s">
        <v>4612</v>
      </c>
      <c r="B222" s="36">
        <v>0</v>
      </c>
      <c r="C222" s="36">
        <v>0</v>
      </c>
      <c r="D222" s="1">
        <v>32</v>
      </c>
      <c r="E222" s="61">
        <v>0</v>
      </c>
      <c r="F222" s="36">
        <v>0.000208664806072146</v>
      </c>
      <c r="G222" s="1">
        <v>0</v>
      </c>
      <c r="H222" s="36">
        <v>0</v>
      </c>
    </row>
    <row r="223" ht="13" customHeight="1" spans="1:8">
      <c r="A223" s="1" t="s">
        <v>4625</v>
      </c>
      <c r="B223" s="36">
        <v>0</v>
      </c>
      <c r="C223" s="36">
        <v>0</v>
      </c>
      <c r="D223" s="1">
        <v>13</v>
      </c>
      <c r="E223" s="61">
        <v>0</v>
      </c>
      <c r="F223" s="36">
        <v>8.47700774668093e-5</v>
      </c>
      <c r="G223" s="1">
        <v>0</v>
      </c>
      <c r="H223" s="36">
        <v>0</v>
      </c>
    </row>
    <row r="224" ht="13" customHeight="1" spans="1:8">
      <c r="A224" s="1" t="s">
        <v>4626</v>
      </c>
      <c r="B224" s="36"/>
      <c r="C224" s="36">
        <v>0</v>
      </c>
      <c r="D224" s="1">
        <v>1</v>
      </c>
      <c r="E224" s="61">
        <v>0</v>
      </c>
      <c r="F224" s="36">
        <v>6.52077518975456e-6</v>
      </c>
      <c r="G224" s="1">
        <v>0</v>
      </c>
      <c r="H224" s="36">
        <v>0</v>
      </c>
    </row>
    <row r="225" ht="13" customHeight="1" spans="1:8">
      <c r="A225" s="1" t="s">
        <v>4629</v>
      </c>
      <c r="B225" s="36">
        <v>0</v>
      </c>
      <c r="C225" s="36">
        <v>0</v>
      </c>
      <c r="D225" s="1">
        <v>59</v>
      </c>
      <c r="E225" s="61">
        <v>0</v>
      </c>
      <c r="F225" s="36">
        <v>0.000384725736195519</v>
      </c>
      <c r="G225" s="1">
        <v>0</v>
      </c>
      <c r="H225" s="36">
        <v>0</v>
      </c>
    </row>
    <row r="226" ht="13" customHeight="1" spans="1:8">
      <c r="A226" s="1" t="s">
        <v>4631</v>
      </c>
      <c r="B226" s="36">
        <v>0</v>
      </c>
      <c r="C226" s="36">
        <v>0</v>
      </c>
      <c r="D226" s="1">
        <v>36</v>
      </c>
      <c r="E226" s="61">
        <v>0</v>
      </c>
      <c r="F226" s="36">
        <v>0.000234747906831164</v>
      </c>
      <c r="G226" s="1">
        <v>0</v>
      </c>
      <c r="H226" s="36">
        <v>0</v>
      </c>
    </row>
    <row r="227" ht="13" customHeight="1" spans="1:8">
      <c r="A227" s="1" t="s">
        <v>4634</v>
      </c>
      <c r="B227" s="36">
        <v>0</v>
      </c>
      <c r="C227" s="36">
        <v>0</v>
      </c>
      <c r="D227" s="1">
        <v>4</v>
      </c>
      <c r="E227" s="61">
        <v>0</v>
      </c>
      <c r="F227" s="36">
        <v>2.60831007590182e-5</v>
      </c>
      <c r="G227" s="1">
        <v>0</v>
      </c>
      <c r="H227" s="36">
        <v>0</v>
      </c>
    </row>
    <row r="228" ht="13" customHeight="1" spans="1:8">
      <c r="A228" s="1" t="s">
        <v>4673</v>
      </c>
      <c r="B228" s="36">
        <v>0</v>
      </c>
      <c r="C228" s="36">
        <v>0</v>
      </c>
      <c r="D228" s="1">
        <v>6</v>
      </c>
      <c r="E228" s="61">
        <v>0</v>
      </c>
      <c r="F228" s="36">
        <v>3.91246511385273e-5</v>
      </c>
      <c r="G228" s="1">
        <v>0</v>
      </c>
      <c r="H228" s="36">
        <v>0</v>
      </c>
    </row>
    <row r="229" ht="13" customHeight="1" spans="1:8">
      <c r="A229" s="1" t="s">
        <v>4731</v>
      </c>
      <c r="B229" s="36">
        <v>0</v>
      </c>
      <c r="C229" s="36">
        <v>0</v>
      </c>
      <c r="D229" s="1">
        <v>35</v>
      </c>
      <c r="E229" s="61">
        <v>0</v>
      </c>
      <c r="F229" s="36">
        <v>0.00022822713164141</v>
      </c>
      <c r="G229" s="1">
        <v>0</v>
      </c>
      <c r="H229" s="36">
        <v>0</v>
      </c>
    </row>
    <row r="230" ht="13" customHeight="1" spans="1:8">
      <c r="A230" s="1" t="s">
        <v>4885</v>
      </c>
      <c r="B230" s="36">
        <v>0</v>
      </c>
      <c r="C230" s="36"/>
      <c r="D230" s="1"/>
      <c r="E230" s="61">
        <v>0</v>
      </c>
      <c r="F230" s="36"/>
      <c r="G230" s="1"/>
      <c r="H230" s="36"/>
    </row>
    <row r="231" ht="13" customHeight="1" spans="1:8">
      <c r="A231" s="1" t="s">
        <v>4719</v>
      </c>
      <c r="B231" s="36">
        <v>0</v>
      </c>
      <c r="C231" s="36"/>
      <c r="D231" s="1"/>
      <c r="E231" s="61">
        <v>0</v>
      </c>
      <c r="F231" s="36"/>
      <c r="G231" s="1"/>
      <c r="H231" s="36"/>
    </row>
    <row r="232" ht="13" customHeight="1" spans="1:8">
      <c r="A232" s="1" t="s">
        <v>4578</v>
      </c>
      <c r="B232" s="36">
        <v>0.0168067226890756</v>
      </c>
      <c r="C232" s="36">
        <v>0.0166666666666667</v>
      </c>
      <c r="D232" s="1">
        <v>124</v>
      </c>
      <c r="E232" s="61">
        <v>-1.40056022408963</v>
      </c>
      <c r="F232" s="36">
        <v>0.000808576123529565</v>
      </c>
      <c r="G232" s="1">
        <v>-0.00113245955676409</v>
      </c>
      <c r="H232" s="36">
        <v>-0.000239722996387788</v>
      </c>
    </row>
    <row r="233" ht="13" customHeight="1" spans="1:8">
      <c r="A233" s="1" t="s">
        <v>4657</v>
      </c>
      <c r="B233" s="36">
        <v>0.0194805194805195</v>
      </c>
      <c r="C233" s="36">
        <v>0.0193798449612403</v>
      </c>
      <c r="D233" s="1">
        <v>260</v>
      </c>
      <c r="E233" s="61">
        <v>-1.0067451927917</v>
      </c>
      <c r="F233" s="36">
        <v>0.00169540154933619</v>
      </c>
      <c r="G233" s="1">
        <v>-0.00170683735964581</v>
      </c>
      <c r="H233" s="36">
        <v>-0.000361309296881274</v>
      </c>
    </row>
    <row r="234" ht="13" customHeight="1" spans="1:8">
      <c r="A234" s="1" t="s">
        <v>4806</v>
      </c>
      <c r="B234" s="36">
        <v>0.0481927710843374</v>
      </c>
      <c r="C234" s="36">
        <v>0.0476190476190476</v>
      </c>
      <c r="D234" s="1">
        <v>177</v>
      </c>
      <c r="E234" s="61">
        <v>-5.73723465289735</v>
      </c>
      <c r="F234" s="36">
        <v>0.00115417720858656</v>
      </c>
      <c r="G234" s="1">
        <v>-0.00662178547668713</v>
      </c>
      <c r="H234" s="36">
        <v>-0.00140172268972185</v>
      </c>
    </row>
    <row r="235" ht="13" customHeight="1" spans="1:8">
      <c r="A235" s="1" t="s">
        <v>4998</v>
      </c>
      <c r="B235" s="36">
        <v>0.0411483253588517</v>
      </c>
      <c r="C235" s="36">
        <v>0.041019955654102</v>
      </c>
      <c r="D235" s="1">
        <v>918</v>
      </c>
      <c r="E235" s="61">
        <v>-1.28369704749678</v>
      </c>
      <c r="F235" s="36">
        <v>0.00598607162419468</v>
      </c>
      <c r="G235" s="1">
        <v>-0.007684302470083</v>
      </c>
      <c r="H235" s="36">
        <v>-0.00162663999987958</v>
      </c>
    </row>
    <row r="236" ht="13" customHeight="1" spans="1:8">
      <c r="A236" s="1" t="s">
        <v>4920</v>
      </c>
      <c r="B236" s="36">
        <v>0.0224719101123595</v>
      </c>
      <c r="C236" s="36">
        <v>0.02</v>
      </c>
      <c r="D236" s="1">
        <v>51</v>
      </c>
      <c r="E236" s="61">
        <v>-24.7191011235955</v>
      </c>
      <c r="F236" s="36">
        <v>0.000332559534677482</v>
      </c>
      <c r="G236" s="1">
        <v>-0.00822057276730855</v>
      </c>
      <c r="H236" s="36">
        <v>-0.00174015957040801</v>
      </c>
    </row>
    <row r="237" ht="13" customHeight="1" spans="1:8">
      <c r="A237" s="1" t="s">
        <v>4800</v>
      </c>
      <c r="B237" s="36">
        <v>0.0277777777777778</v>
      </c>
      <c r="C237" s="36">
        <v>0.024390243902439</v>
      </c>
      <c r="D237" s="1">
        <v>41</v>
      </c>
      <c r="E237" s="61">
        <v>-33.8753387533875</v>
      </c>
      <c r="F237" s="36">
        <v>0.000267351782779937</v>
      </c>
      <c r="G237" s="1">
        <v>-0.00905663220799244</v>
      </c>
      <c r="H237" s="36">
        <v>-0.00191713955444535</v>
      </c>
    </row>
    <row r="238" ht="13" customHeight="1" spans="1:8">
      <c r="A238" s="1" t="s">
        <v>4571</v>
      </c>
      <c r="B238" s="36">
        <v>0.0551181102362205</v>
      </c>
      <c r="C238" s="36">
        <v>0</v>
      </c>
      <c r="D238" s="1">
        <v>3</v>
      </c>
      <c r="E238" s="61">
        <v>-551.181102362205</v>
      </c>
      <c r="F238" s="36">
        <v>1.95623255692637e-5</v>
      </c>
      <c r="G238" s="1">
        <v>-0.0107823841720351</v>
      </c>
      <c r="H238" s="36">
        <v>-0.00228245276088297</v>
      </c>
    </row>
    <row r="239" ht="13" customHeight="1" spans="1:8">
      <c r="A239" s="1" t="s">
        <v>4591</v>
      </c>
      <c r="B239" s="36">
        <v>0.0343347639484979</v>
      </c>
      <c r="C239" s="36">
        <v>0.0334928229665072</v>
      </c>
      <c r="D239" s="1">
        <v>214</v>
      </c>
      <c r="E239" s="61">
        <v>-8.41940981990676</v>
      </c>
      <c r="F239" s="36">
        <v>0.00139544589060748</v>
      </c>
      <c r="G239" s="1">
        <v>-0.0117488308345291</v>
      </c>
      <c r="H239" s="36">
        <v>-0.00248703356767491</v>
      </c>
    </row>
    <row r="240" ht="13" customHeight="1" spans="1:8">
      <c r="A240" s="1" t="s">
        <v>4908</v>
      </c>
      <c r="B240" s="36">
        <v>0.0365853658536585</v>
      </c>
      <c r="C240" s="36">
        <v>0.0333333333333333</v>
      </c>
      <c r="D240" s="1">
        <v>62</v>
      </c>
      <c r="E240" s="61">
        <v>-32.520325203252</v>
      </c>
      <c r="F240" s="36">
        <v>0.000404288061764783</v>
      </c>
      <c r="G240" s="1">
        <v>-0.0131475792443832</v>
      </c>
      <c r="H240" s="36">
        <v>-0.00278312551903872</v>
      </c>
    </row>
    <row r="241" ht="13" customHeight="1" spans="1:8">
      <c r="A241" s="1" t="s">
        <v>4798</v>
      </c>
      <c r="B241" s="36">
        <v>0.0180722891566265</v>
      </c>
      <c r="C241" s="36">
        <v>0.0167597765363128</v>
      </c>
      <c r="D241" s="1">
        <v>179</v>
      </c>
      <c r="E241" s="61">
        <v>-13.1251262031366</v>
      </c>
      <c r="F241" s="36">
        <v>0.00116721875896607</v>
      </c>
      <c r="G241" s="1">
        <v>-0.0153198935180981</v>
      </c>
      <c r="H241" s="36">
        <v>-0.00324296859571238</v>
      </c>
    </row>
    <row r="242" ht="13" customHeight="1" spans="1:8">
      <c r="A242" s="1" t="s">
        <v>4636</v>
      </c>
      <c r="B242" s="36">
        <v>0.106382978723404</v>
      </c>
      <c r="C242" s="36">
        <v>0.104347826086957</v>
      </c>
      <c r="D242" s="1">
        <v>120</v>
      </c>
      <c r="E242" s="61">
        <v>-20.3515263644774</v>
      </c>
      <c r="F242" s="36">
        <v>0.000782493022770547</v>
      </c>
      <c r="G242" s="1">
        <v>-0.0159249273829344</v>
      </c>
      <c r="H242" s="36">
        <v>-0.0033710442785289</v>
      </c>
    </row>
    <row r="243" ht="13" customHeight="1" spans="1:8">
      <c r="A243" s="1" t="s">
        <v>4861</v>
      </c>
      <c r="B243" s="36">
        <v>0.105263157894737</v>
      </c>
      <c r="C243" s="36">
        <v>0.0833333333333333</v>
      </c>
      <c r="D243" s="1">
        <v>12</v>
      </c>
      <c r="E243" s="61">
        <v>-219.298245614035</v>
      </c>
      <c r="F243" s="36">
        <v>7.82493022770547e-5</v>
      </c>
      <c r="G243" s="1">
        <v>-0.0171599347098804</v>
      </c>
      <c r="H243" s="36">
        <v>-0.00363247494526488</v>
      </c>
    </row>
    <row r="244" ht="13" customHeight="1" spans="1:8">
      <c r="A244" s="1" t="s">
        <v>4951</v>
      </c>
      <c r="B244" s="36">
        <v>0.0862068965517241</v>
      </c>
      <c r="C244" s="36">
        <v>0.0849056603773585</v>
      </c>
      <c r="D244" s="1">
        <v>224</v>
      </c>
      <c r="E244" s="61">
        <v>-13.0123617436566</v>
      </c>
      <c r="F244" s="36">
        <v>0.00146065364250502</v>
      </c>
      <c r="G244" s="1">
        <v>-0.019006553578465</v>
      </c>
      <c r="H244" s="36">
        <v>-0.00402337368042874</v>
      </c>
    </row>
    <row r="245" ht="13" customHeight="1" spans="1:8">
      <c r="A245" s="1" t="s">
        <v>4961</v>
      </c>
      <c r="B245" s="36">
        <v>0.0355555555555556</v>
      </c>
      <c r="C245" s="36">
        <v>0.0341463414634146</v>
      </c>
      <c r="D245" s="1">
        <v>216</v>
      </c>
      <c r="E245" s="61">
        <v>-14.0921409214092</v>
      </c>
      <c r="F245" s="36">
        <v>0.00140848744098698</v>
      </c>
      <c r="G245" s="1">
        <v>-0.0198486035044236</v>
      </c>
      <c r="H245" s="36">
        <v>-0.00420162175132296</v>
      </c>
    </row>
    <row r="246" ht="13" customHeight="1" spans="1:8">
      <c r="A246" s="1" t="s">
        <v>4708</v>
      </c>
      <c r="B246" s="36">
        <v>0.0487804878048781</v>
      </c>
      <c r="C246" s="36">
        <v>0.0441176470588235</v>
      </c>
      <c r="D246" s="1">
        <v>69</v>
      </c>
      <c r="E246" s="61">
        <v>-46.6284074605452</v>
      </c>
      <c r="F246" s="36">
        <v>0.000449933488093065</v>
      </c>
      <c r="G246" s="1">
        <v>-0.0209796820129478</v>
      </c>
      <c r="H246" s="36">
        <v>-0.00444105240259321</v>
      </c>
    </row>
    <row r="247" ht="13" customHeight="1" spans="1:8">
      <c r="A247" s="1" t="s">
        <v>4829</v>
      </c>
      <c r="B247" s="36">
        <v>0.0315789473684211</v>
      </c>
      <c r="C247" s="36">
        <v>0.0285714285714286</v>
      </c>
      <c r="D247" s="1">
        <v>109</v>
      </c>
      <c r="E247" s="61">
        <v>-30.0751879699248</v>
      </c>
      <c r="F247" s="36">
        <v>0.000710764495683247</v>
      </c>
      <c r="G247" s="1">
        <v>-0.0213763758100225</v>
      </c>
      <c r="H247" s="36">
        <v>-0.00452502593181568</v>
      </c>
    </row>
    <row r="248" ht="13" customHeight="1" spans="1:8">
      <c r="A248" s="1" t="s">
        <v>4661</v>
      </c>
      <c r="B248" s="36">
        <v>0.0566037735849057</v>
      </c>
      <c r="C248" s="36">
        <v>0.0508474576271186</v>
      </c>
      <c r="D248" s="1">
        <v>61</v>
      </c>
      <c r="E248" s="61">
        <v>-57.5631595778701</v>
      </c>
      <c r="F248" s="36">
        <v>0.000397767286575028</v>
      </c>
      <c r="G248" s="1">
        <v>-0.0228967417919747</v>
      </c>
      <c r="H248" s="36">
        <v>-0.00484686231583728</v>
      </c>
    </row>
    <row r="249" ht="13" customHeight="1" spans="1:8">
      <c r="A249" s="1" t="s">
        <v>4891</v>
      </c>
      <c r="B249" s="36">
        <v>0.0927835051546392</v>
      </c>
      <c r="C249" s="36">
        <v>0.0892857142857143</v>
      </c>
      <c r="D249" s="1">
        <v>117</v>
      </c>
      <c r="E249" s="61">
        <v>-34.9779086892489</v>
      </c>
      <c r="F249" s="36">
        <v>0.000762930697201283</v>
      </c>
      <c r="G249" s="1">
        <v>-0.0266857202629315</v>
      </c>
      <c r="H249" s="36">
        <v>-0.00564892651926188</v>
      </c>
    </row>
    <row r="250" ht="13" customHeight="1" spans="1:8">
      <c r="A250" s="1" t="s">
        <v>4640</v>
      </c>
      <c r="B250" s="36">
        <v>0.0128755364806867</v>
      </c>
      <c r="C250" s="36">
        <v>0.0116279069767442</v>
      </c>
      <c r="D250" s="1">
        <v>351</v>
      </c>
      <c r="E250" s="61">
        <v>-12.4762950394251</v>
      </c>
      <c r="F250" s="36">
        <v>0.00228879209160385</v>
      </c>
      <c r="G250" s="1">
        <v>-0.0285556454187525</v>
      </c>
      <c r="H250" s="36">
        <v>-0.00604475881075244</v>
      </c>
    </row>
    <row r="251" ht="13" customHeight="1" spans="1:8">
      <c r="A251" s="1" t="s">
        <v>4968</v>
      </c>
      <c r="B251" s="36">
        <v>0.0175438596491228</v>
      </c>
      <c r="C251" s="36">
        <v>0.0143884892086331</v>
      </c>
      <c r="D251" s="1">
        <v>144</v>
      </c>
      <c r="E251" s="61">
        <v>-31.5537044048971</v>
      </c>
      <c r="F251" s="36">
        <v>0.000938991627324656</v>
      </c>
      <c r="G251" s="1">
        <v>-0.0296286642472755</v>
      </c>
      <c r="H251" s="36">
        <v>-0.00627189918606885</v>
      </c>
    </row>
    <row r="252" ht="13" customHeight="1" spans="1:8">
      <c r="A252" s="1" t="s">
        <v>4580</v>
      </c>
      <c r="B252" s="36">
        <v>0.0416666666666667</v>
      </c>
      <c r="C252" s="36">
        <v>0</v>
      </c>
      <c r="D252" s="1">
        <v>12</v>
      </c>
      <c r="E252" s="61">
        <v>-416.666666666667</v>
      </c>
      <c r="F252" s="36">
        <v>7.82493022770547e-5</v>
      </c>
      <c r="G252" s="1">
        <v>-0.0326038759487728</v>
      </c>
      <c r="H252" s="36">
        <v>-0.00690170239600327</v>
      </c>
    </row>
    <row r="253" ht="13" customHeight="1" spans="1:8">
      <c r="A253" s="1" t="s">
        <v>4677</v>
      </c>
      <c r="B253" s="36">
        <v>0.0208333333333333</v>
      </c>
      <c r="C253" s="36">
        <v>0</v>
      </c>
      <c r="D253" s="1">
        <v>25</v>
      </c>
      <c r="E253" s="61">
        <v>-208.333333333333</v>
      </c>
      <c r="F253" s="36">
        <v>0.000163019379743864</v>
      </c>
      <c r="G253" s="1">
        <v>-0.0339623707799717</v>
      </c>
      <c r="H253" s="36">
        <v>-0.00718927332917007</v>
      </c>
    </row>
    <row r="254" ht="13" customHeight="1" spans="1:8">
      <c r="A254" s="1" t="s">
        <v>4827</v>
      </c>
      <c r="B254" s="36">
        <v>0.037037037037037</v>
      </c>
      <c r="C254" s="36">
        <v>0.0327868852459016</v>
      </c>
      <c r="D254" s="1">
        <v>123</v>
      </c>
      <c r="E254" s="61">
        <v>-42.5015179113539</v>
      </c>
      <c r="F254" s="36">
        <v>0.000802055348339811</v>
      </c>
      <c r="G254" s="1">
        <v>-0.0340885697533617</v>
      </c>
      <c r="H254" s="36">
        <v>-0.00721598756886316</v>
      </c>
    </row>
    <row r="255" ht="13" customHeight="1" spans="1:8">
      <c r="A255" s="1" t="s">
        <v>4939</v>
      </c>
      <c r="B255" s="36">
        <v>0.0120481927710843</v>
      </c>
      <c r="C255" s="36">
        <v>0.0078125</v>
      </c>
      <c r="D255" s="1">
        <v>130</v>
      </c>
      <c r="E255" s="61">
        <v>-42.3569277108434</v>
      </c>
      <c r="F255" s="36">
        <v>0.000847700774668093</v>
      </c>
      <c r="G255" s="1">
        <v>-0.0359060004330423</v>
      </c>
      <c r="H255" s="36">
        <v>-0.00760070764620089</v>
      </c>
    </row>
    <row r="256" ht="13" customHeight="1" spans="1:8">
      <c r="A256" s="1" t="s">
        <v>4694</v>
      </c>
      <c r="B256" s="36">
        <v>0.110169491525424</v>
      </c>
      <c r="C256" s="36">
        <v>0.104166666666667</v>
      </c>
      <c r="D256" s="1">
        <v>96</v>
      </c>
      <c r="E256" s="61">
        <v>-60.0282485875706</v>
      </c>
      <c r="F256" s="36">
        <v>0.000625994418216438</v>
      </c>
      <c r="G256" s="1">
        <v>-0.0375773485511279</v>
      </c>
      <c r="H256" s="36">
        <v>-0.00795450445641054</v>
      </c>
    </row>
    <row r="257" ht="13" customHeight="1" spans="1:8">
      <c r="A257" s="1" t="s">
        <v>4689</v>
      </c>
      <c r="B257" s="36">
        <v>0.0310077519379845</v>
      </c>
      <c r="C257" s="36">
        <v>0.0290322580645161</v>
      </c>
      <c r="D257" s="1">
        <v>316</v>
      </c>
      <c r="E257" s="61">
        <v>-19.7549387346837</v>
      </c>
      <c r="F257" s="36">
        <v>0.00206056495996244</v>
      </c>
      <c r="G257" s="1">
        <v>-0.0407063345428939</v>
      </c>
      <c r="H257" s="36">
        <v>-0.00861685914547764</v>
      </c>
    </row>
    <row r="258" ht="13" customHeight="1" spans="1:8">
      <c r="A258" s="1" t="s">
        <v>4930</v>
      </c>
      <c r="B258" s="36">
        <v>0.0196078431372549</v>
      </c>
      <c r="C258" s="36">
        <v>0.0162162162162162</v>
      </c>
      <c r="D258" s="1">
        <v>187</v>
      </c>
      <c r="E258" s="61">
        <v>-33.9162692103868</v>
      </c>
      <c r="F258" s="36">
        <v>0.0012193849604841</v>
      </c>
      <c r="G258" s="1">
        <v>-0.0413569885908757</v>
      </c>
      <c r="H258" s="36">
        <v>-0.00875459186808342</v>
      </c>
    </row>
    <row r="259" ht="13" customHeight="1" spans="1:8">
      <c r="A259" s="1" t="s">
        <v>4907</v>
      </c>
      <c r="B259" s="36">
        <v>0.111111111111111</v>
      </c>
      <c r="C259" s="36">
        <v>0.0714285714285714</v>
      </c>
      <c r="D259" s="1">
        <v>16</v>
      </c>
      <c r="E259" s="61">
        <v>-396.825396825397</v>
      </c>
      <c r="F259" s="36">
        <v>0.000104332403036073</v>
      </c>
      <c r="G259" s="1">
        <v>-0.0414017472365369</v>
      </c>
      <c r="H259" s="36">
        <v>-0.00876406653460732</v>
      </c>
    </row>
    <row r="260" ht="13" customHeight="1" spans="1:8">
      <c r="A260" s="1" t="s">
        <v>4934</v>
      </c>
      <c r="B260" s="36">
        <v>0.0434782608695652</v>
      </c>
      <c r="C260" s="36">
        <v>0.0333333333333333</v>
      </c>
      <c r="D260" s="1">
        <v>63</v>
      </c>
      <c r="E260" s="61">
        <v>-101.449275362319</v>
      </c>
      <c r="F260" s="36">
        <v>0.000410808836954537</v>
      </c>
      <c r="G260" s="1">
        <v>-0.0416762588214748</v>
      </c>
      <c r="H260" s="36">
        <v>-0.00882217610619548</v>
      </c>
    </row>
    <row r="261" ht="13" customHeight="1" spans="1:8">
      <c r="A261" s="1" t="s">
        <v>4696</v>
      </c>
      <c r="B261" s="36">
        <v>0.028169014084507</v>
      </c>
      <c r="C261" s="36">
        <v>0.0212765957446809</v>
      </c>
      <c r="D261" s="1">
        <v>95</v>
      </c>
      <c r="E261" s="61">
        <v>-68.9241833982619</v>
      </c>
      <c r="F261" s="36">
        <v>0.000619473643026683</v>
      </c>
      <c r="G261" s="1">
        <v>-0.0426967149823605</v>
      </c>
      <c r="H261" s="36">
        <v>-0.00903818983234471</v>
      </c>
    </row>
    <row r="262" ht="13" customHeight="1" spans="1:8">
      <c r="A262" s="1" t="s">
        <v>4683</v>
      </c>
      <c r="B262" s="36">
        <v>0.0517241379310345</v>
      </c>
      <c r="C262" s="36">
        <v>0</v>
      </c>
      <c r="D262" s="1">
        <v>13</v>
      </c>
      <c r="E262" s="61">
        <v>-517.241379310345</v>
      </c>
      <c r="F262" s="36">
        <v>8.47700774668093e-5</v>
      </c>
      <c r="G262" s="1">
        <v>-0.0438465917931772</v>
      </c>
      <c r="H262" s="36">
        <v>-0.00928159977393543</v>
      </c>
    </row>
    <row r="263" ht="13" customHeight="1" spans="1:8">
      <c r="A263" s="1" t="s">
        <v>4947</v>
      </c>
      <c r="B263" s="36">
        <v>0.0296296296296296</v>
      </c>
      <c r="C263" s="36">
        <v>0.0224719101123595</v>
      </c>
      <c r="D263" s="1">
        <v>94</v>
      </c>
      <c r="E263" s="61">
        <v>-71.5771951727008</v>
      </c>
      <c r="F263" s="36">
        <v>0.000612952867836928</v>
      </c>
      <c r="G263" s="1">
        <v>-0.0438734470528305</v>
      </c>
      <c r="H263" s="36">
        <v>-0.00928728458914531</v>
      </c>
    </row>
    <row r="264" ht="13" customHeight="1" spans="1:8">
      <c r="A264" s="1" t="s">
        <v>4705</v>
      </c>
      <c r="B264" s="36">
        <v>0.0181818181818182</v>
      </c>
      <c r="C264" s="36">
        <v>0.0148514851485149</v>
      </c>
      <c r="D264" s="1">
        <v>205</v>
      </c>
      <c r="E264" s="61">
        <v>-33.3033303330333</v>
      </c>
      <c r="F264" s="36">
        <v>0.00133675891389968</v>
      </c>
      <c r="G264" s="1">
        <v>-0.044518523685228</v>
      </c>
      <c r="H264" s="36">
        <v>-0.00942383666492976</v>
      </c>
    </row>
    <row r="265" ht="13" customHeight="1" spans="1:8">
      <c r="A265" s="1" t="s">
        <v>4984</v>
      </c>
      <c r="B265" s="36">
        <v>0.0934730056406124</v>
      </c>
      <c r="C265" s="36">
        <v>0.0929394812680115</v>
      </c>
      <c r="D265" s="1">
        <v>1414</v>
      </c>
      <c r="E265" s="61">
        <v>-5.33524372600874</v>
      </c>
      <c r="F265" s="36">
        <v>0.00922037611831295</v>
      </c>
      <c r="G265" s="1">
        <v>-0.04919295383667</v>
      </c>
      <c r="H265" s="36">
        <v>-0.0104133363743154</v>
      </c>
    </row>
    <row r="266" ht="13" customHeight="1" spans="1:8">
      <c r="A266" s="1" t="s">
        <v>4880</v>
      </c>
      <c r="B266" s="36">
        <v>0.111111111111111</v>
      </c>
      <c r="C266" s="36">
        <v>0</v>
      </c>
      <c r="D266" s="1">
        <v>7</v>
      </c>
      <c r="E266" s="61">
        <v>-1111.11111111111</v>
      </c>
      <c r="F266" s="36">
        <v>4.56454263282819e-5</v>
      </c>
      <c r="G266" s="1">
        <v>-0.0507171403647577</v>
      </c>
      <c r="H266" s="36">
        <v>-0.010735981504894</v>
      </c>
    </row>
    <row r="267" ht="13" customHeight="1" spans="1:8">
      <c r="A267" s="1" t="s">
        <v>4914</v>
      </c>
      <c r="B267" s="36">
        <v>0.0217391304347826</v>
      </c>
      <c r="C267" s="36">
        <v>0</v>
      </c>
      <c r="D267" s="1">
        <v>37</v>
      </c>
      <c r="E267" s="61">
        <v>-217.391304347826</v>
      </c>
      <c r="F267" s="36">
        <v>0.000241268682020919</v>
      </c>
      <c r="G267" s="1">
        <v>-0.0524497134828084</v>
      </c>
      <c r="H267" s="36">
        <v>-0.0111027386370487</v>
      </c>
    </row>
    <row r="268" ht="13" customHeight="1" spans="1:8">
      <c r="A268" s="1" t="s">
        <v>4972</v>
      </c>
      <c r="B268" s="36">
        <v>0.043010752688172</v>
      </c>
      <c r="C268" s="36">
        <v>0.037037037037037</v>
      </c>
      <c r="D268" s="1">
        <v>137</v>
      </c>
      <c r="E268" s="61">
        <v>-59.7371565113501</v>
      </c>
      <c r="F268" s="36">
        <v>0.000893346200996374</v>
      </c>
      <c r="G268" s="1">
        <v>-0.0533659618277405</v>
      </c>
      <c r="H268" s="36">
        <v>-0.0112966932885597</v>
      </c>
    </row>
    <row r="269" ht="13" customHeight="1" spans="1:8">
      <c r="A269" s="1" t="s">
        <v>4922</v>
      </c>
      <c r="B269" s="36">
        <v>0.15</v>
      </c>
      <c r="C269" s="36">
        <v>0.111111111111111</v>
      </c>
      <c r="D269" s="1">
        <v>22</v>
      </c>
      <c r="E269" s="61">
        <v>-388.888888888889</v>
      </c>
      <c r="F269" s="36">
        <v>0.0001434570541746</v>
      </c>
      <c r="G269" s="1">
        <v>-0.0557888544012334</v>
      </c>
      <c r="H269" s="36">
        <v>-0.0118095796553834</v>
      </c>
    </row>
    <row r="270" ht="13" customHeight="1" spans="1:8">
      <c r="A270" s="1" t="s">
        <v>4733</v>
      </c>
      <c r="B270" s="36">
        <v>0.0236686390532544</v>
      </c>
      <c r="C270" s="36">
        <v>0.0184049079754601</v>
      </c>
      <c r="D270" s="1">
        <v>164</v>
      </c>
      <c r="E270" s="61">
        <v>-52.6373107779431</v>
      </c>
      <c r="F270" s="36">
        <v>0.00106940713111975</v>
      </c>
      <c r="G270" s="1">
        <v>-0.0562907155088987</v>
      </c>
      <c r="H270" s="36">
        <v>-0.0119158153684218</v>
      </c>
    </row>
    <row r="271" ht="13" customHeight="1" spans="1:8">
      <c r="A271" s="1" t="s">
        <v>4570</v>
      </c>
      <c r="B271" s="36">
        <v>0.0256410256410256</v>
      </c>
      <c r="C271" s="36">
        <v>0.0198675496688742</v>
      </c>
      <c r="D271" s="1">
        <v>153</v>
      </c>
      <c r="E271" s="61">
        <v>-57.7347597215147</v>
      </c>
      <c r="F271" s="36">
        <v>0.000997678604032447</v>
      </c>
      <c r="G271" s="1">
        <v>-0.0576007344831095</v>
      </c>
      <c r="H271" s="36">
        <v>-0.0121931247627811</v>
      </c>
    </row>
    <row r="272" ht="13" customHeight="1" spans="1:8">
      <c r="A272" s="1" t="s">
        <v>4814</v>
      </c>
      <c r="B272" s="36">
        <v>0.0860215053763441</v>
      </c>
      <c r="C272" s="36">
        <v>0.075</v>
      </c>
      <c r="D272" s="1">
        <v>82</v>
      </c>
      <c r="E272" s="61">
        <v>-110.215053763441</v>
      </c>
      <c r="F272" s="36">
        <v>0.000534703565559874</v>
      </c>
      <c r="G272" s="1">
        <v>-0.0589323822256851</v>
      </c>
      <c r="H272" s="36">
        <v>-0.0124750126104102</v>
      </c>
    </row>
    <row r="273" ht="13" customHeight="1" spans="1:8">
      <c r="A273" s="1" t="s">
        <v>4894</v>
      </c>
      <c r="B273" s="36">
        <v>0.0769230769230769</v>
      </c>
      <c r="C273" s="36">
        <v>0</v>
      </c>
      <c r="D273" s="1">
        <v>12</v>
      </c>
      <c r="E273" s="61">
        <v>-769.230769230769</v>
      </c>
      <c r="F273" s="36">
        <v>7.82493022770547e-5</v>
      </c>
      <c r="G273" s="1">
        <v>-0.0601917709823498</v>
      </c>
      <c r="H273" s="36">
        <v>-0.0127416044233907</v>
      </c>
    </row>
    <row r="274" ht="13" customHeight="1" spans="1:8">
      <c r="A274" s="1" t="s">
        <v>4641</v>
      </c>
      <c r="B274" s="36">
        <v>0.0416666666666667</v>
      </c>
      <c r="C274" s="36">
        <v>0</v>
      </c>
      <c r="D274" s="1">
        <v>23</v>
      </c>
      <c r="E274" s="61">
        <v>-416.666666666667</v>
      </c>
      <c r="F274" s="36">
        <v>0.000149977829364355</v>
      </c>
      <c r="G274" s="1">
        <v>-0.0624907622351478</v>
      </c>
      <c r="H274" s="36">
        <v>-0.0132282629256729</v>
      </c>
    </row>
    <row r="275" ht="13" customHeight="1" spans="1:8">
      <c r="A275" s="1" t="s">
        <v>4572</v>
      </c>
      <c r="B275" s="36">
        <v>0.0145833333333333</v>
      </c>
      <c r="C275" s="36">
        <v>0.0121951219512195</v>
      </c>
      <c r="D275" s="1">
        <v>415</v>
      </c>
      <c r="E275" s="61">
        <v>-23.8821138211382</v>
      </c>
      <c r="F275" s="36">
        <v>0.00270612170374814</v>
      </c>
      <c r="G275" s="1">
        <v>-0.0646279065427656</v>
      </c>
      <c r="H275" s="36">
        <v>-0.0136806611010207</v>
      </c>
    </row>
    <row r="276" ht="13" customHeight="1" spans="1:8">
      <c r="A276" s="1" t="s">
        <v>4715</v>
      </c>
      <c r="B276" s="36">
        <v>0.0161290322580645</v>
      </c>
      <c r="C276" s="36">
        <v>0</v>
      </c>
      <c r="D276" s="1">
        <v>62</v>
      </c>
      <c r="E276" s="61">
        <v>-161.290322580645</v>
      </c>
      <c r="F276" s="36">
        <v>0.000404288061764783</v>
      </c>
      <c r="G276" s="1">
        <v>-0.0652077518975456</v>
      </c>
      <c r="H276" s="36">
        <v>-0.0138034047920065</v>
      </c>
    </row>
    <row r="277" ht="13" customHeight="1" spans="1:8">
      <c r="A277" s="1" t="s">
        <v>4927</v>
      </c>
      <c r="B277" s="36">
        <v>0.0294117647058824</v>
      </c>
      <c r="C277" s="36">
        <v>0.0236686390532544</v>
      </c>
      <c r="D277" s="1">
        <v>177</v>
      </c>
      <c r="E277" s="61">
        <v>-57.4312565262791</v>
      </c>
      <c r="F277" s="36">
        <v>0.00115417720858656</v>
      </c>
      <c r="G277" s="1">
        <v>-0.0662858473431193</v>
      </c>
      <c r="H277" s="36">
        <v>-0.0140316198033606</v>
      </c>
    </row>
    <row r="278" ht="13" customHeight="1" spans="1:8">
      <c r="A278" s="1" t="s">
        <v>4841</v>
      </c>
      <c r="B278" s="36">
        <v>0.036144578313253</v>
      </c>
      <c r="C278" s="36">
        <v>0.0240963855421687</v>
      </c>
      <c r="D278" s="1">
        <v>85</v>
      </c>
      <c r="E278" s="61">
        <v>-120.481927710843</v>
      </c>
      <c r="F278" s="36">
        <v>0.000554265891129137</v>
      </c>
      <c r="G278" s="1">
        <v>-0.0667790230276069</v>
      </c>
      <c r="H278" s="36">
        <v>-0.0141360169556693</v>
      </c>
    </row>
    <row r="279" ht="13" customHeight="1" spans="1:8">
      <c r="A279" s="1" t="s">
        <v>4774</v>
      </c>
      <c r="B279" s="36">
        <v>0.0214765100671141</v>
      </c>
      <c r="C279" s="36">
        <v>0.0202702702702703</v>
      </c>
      <c r="D279" s="1">
        <v>898</v>
      </c>
      <c r="E279" s="61">
        <v>-12.0623979684382</v>
      </c>
      <c r="F279" s="36">
        <v>0.00585565612039959</v>
      </c>
      <c r="G279" s="1">
        <v>-0.0706332544905808</v>
      </c>
      <c r="H279" s="36">
        <v>-0.0149518941404726</v>
      </c>
    </row>
    <row r="280" ht="13" customHeight="1" spans="1:8">
      <c r="A280" s="1" t="s">
        <v>4863</v>
      </c>
      <c r="B280" s="36">
        <v>0.0632911392405063</v>
      </c>
      <c r="C280" s="36">
        <v>0.0559440559440559</v>
      </c>
      <c r="D280" s="1">
        <v>149</v>
      </c>
      <c r="E280" s="61">
        <v>-73.4708329645039</v>
      </c>
      <c r="F280" s="36">
        <v>0.000971595503273429</v>
      </c>
      <c r="G280" s="1">
        <v>-0.0713839309300652</v>
      </c>
      <c r="H280" s="36">
        <v>-0.0151107999524427</v>
      </c>
    </row>
    <row r="281" ht="13" customHeight="1" spans="1:8">
      <c r="A281" s="1" t="s">
        <v>4704</v>
      </c>
      <c r="B281" s="36">
        <v>0.033195020746888</v>
      </c>
      <c r="C281" s="36">
        <v>0.0286885245901639</v>
      </c>
      <c r="D281" s="1">
        <v>246</v>
      </c>
      <c r="E281" s="61">
        <v>-45.0649615672403</v>
      </c>
      <c r="F281" s="36">
        <v>0.00160411069667962</v>
      </c>
      <c r="G281" s="1">
        <v>-0.0722891868954662</v>
      </c>
      <c r="H281" s="36">
        <v>-0.0153024276986414</v>
      </c>
    </row>
    <row r="282" ht="13" customHeight="1" spans="1:8">
      <c r="A282" s="1" t="s">
        <v>4825</v>
      </c>
      <c r="B282" s="36">
        <v>0.0209059233449477</v>
      </c>
      <c r="C282" s="36">
        <v>0.0172413793103448</v>
      </c>
      <c r="D282" s="1">
        <v>303</v>
      </c>
      <c r="E282" s="61">
        <v>-36.6454403460291</v>
      </c>
      <c r="F282" s="36">
        <v>0.00197579488249563</v>
      </c>
      <c r="G282" s="1">
        <v>-0.0724038735024832</v>
      </c>
      <c r="H282" s="36">
        <v>-0.0153267049603903</v>
      </c>
    </row>
    <row r="283" ht="13" customHeight="1" spans="1:8">
      <c r="A283" s="1" t="s">
        <v>4633</v>
      </c>
      <c r="B283" s="36">
        <v>0.0381679389312977</v>
      </c>
      <c r="C283" s="36">
        <v>0.0298507462686567</v>
      </c>
      <c r="D283" s="1">
        <v>135</v>
      </c>
      <c r="E283" s="61">
        <v>-83.17192662641</v>
      </c>
      <c r="F283" s="36">
        <v>0.000880304650616865</v>
      </c>
      <c r="G283" s="1">
        <v>-0.0732166338099934</v>
      </c>
      <c r="H283" s="36">
        <v>-0.0154987529024979</v>
      </c>
    </row>
    <row r="284" ht="13" customHeight="1" spans="1:8">
      <c r="A284" s="1" t="s">
        <v>4725</v>
      </c>
      <c r="B284" s="36">
        <v>0.0198019801980198</v>
      </c>
      <c r="C284" s="36">
        <v>0.00925925925925926</v>
      </c>
      <c r="D284" s="1">
        <v>108</v>
      </c>
      <c r="E284" s="61">
        <v>-105.427209387605</v>
      </c>
      <c r="F284" s="36">
        <v>0.000704243720493492</v>
      </c>
      <c r="G284" s="1">
        <v>-0.0742464501803737</v>
      </c>
      <c r="H284" s="36">
        <v>-0.0157167480305025</v>
      </c>
    </row>
    <row r="285" ht="13" customHeight="1" spans="1:8">
      <c r="A285" s="1" t="s">
        <v>4669</v>
      </c>
      <c r="B285" s="36">
        <v>0.049079754601227</v>
      </c>
      <c r="C285" s="36">
        <v>0.0413793103448276</v>
      </c>
      <c r="D285" s="1">
        <v>148</v>
      </c>
      <c r="E285" s="61">
        <v>-77.0044425639941</v>
      </c>
      <c r="F285" s="36">
        <v>0.000965074728083675</v>
      </c>
      <c r="G285" s="1">
        <v>-0.0743150414686815</v>
      </c>
      <c r="H285" s="36">
        <v>-0.0157312676741057</v>
      </c>
    </row>
    <row r="286" ht="13" customHeight="1" spans="1:8">
      <c r="A286" s="1" t="s">
        <v>4788</v>
      </c>
      <c r="B286" s="36">
        <v>0.0194805194805195</v>
      </c>
      <c r="C286" s="36">
        <v>0.0158730158730159</v>
      </c>
      <c r="D286" s="1">
        <v>317</v>
      </c>
      <c r="E286" s="61">
        <v>-36.0750360750361</v>
      </c>
      <c r="F286" s="36">
        <v>0.00206708573515219</v>
      </c>
      <c r="G286" s="1">
        <v>-0.0745701924658079</v>
      </c>
      <c r="H286" s="36">
        <v>-0.0157852789288098</v>
      </c>
    </row>
    <row r="287" ht="13" customHeight="1" spans="1:8">
      <c r="A287" s="1" t="s">
        <v>4587</v>
      </c>
      <c r="B287" s="36">
        <v>0.0369458128078818</v>
      </c>
      <c r="C287" s="36">
        <v>0.0340314136125654</v>
      </c>
      <c r="D287" s="1">
        <v>394</v>
      </c>
      <c r="E287" s="61">
        <v>-29.1439919531633</v>
      </c>
      <c r="F287" s="36">
        <v>0.0025691854247633</v>
      </c>
      <c r="G287" s="1">
        <v>-0.074876319345486</v>
      </c>
      <c r="H287" s="36">
        <v>-0.0158500809364691</v>
      </c>
    </row>
    <row r="288" ht="13" customHeight="1" spans="1:8">
      <c r="A288" s="1" t="s">
        <v>4828</v>
      </c>
      <c r="B288" s="36">
        <v>0.036231884057971</v>
      </c>
      <c r="C288" s="36">
        <v>0.0260869565217391</v>
      </c>
      <c r="D288" s="1">
        <v>115</v>
      </c>
      <c r="E288" s="61">
        <v>-101.449275362319</v>
      </c>
      <c r="F288" s="36">
        <v>0.000749889146821774</v>
      </c>
      <c r="G288" s="1">
        <v>-0.0760757105471365</v>
      </c>
      <c r="H288" s="36">
        <v>-0.016103972257341</v>
      </c>
    </row>
    <row r="289" ht="13" customHeight="1" spans="1:8">
      <c r="A289" s="1" t="s">
        <v>4610</v>
      </c>
      <c r="B289" s="36">
        <v>0.0371900826446281</v>
      </c>
      <c r="C289" s="36">
        <v>0.0323886639676113</v>
      </c>
      <c r="D289" s="1">
        <v>254</v>
      </c>
      <c r="E289" s="61">
        <v>-48.0141867701676</v>
      </c>
      <c r="F289" s="36">
        <v>0.00165627689819766</v>
      </c>
      <c r="G289" s="1">
        <v>-0.0795247883331763</v>
      </c>
      <c r="H289" s="36">
        <v>-0.0168340850959898</v>
      </c>
    </row>
    <row r="290" ht="13" customHeight="1" spans="1:8">
      <c r="A290" s="1" t="s">
        <v>4741</v>
      </c>
      <c r="B290" s="36">
        <v>0.0301204819277108</v>
      </c>
      <c r="C290" s="36">
        <v>0.0186915887850467</v>
      </c>
      <c r="D290" s="1">
        <v>108</v>
      </c>
      <c r="E290" s="61">
        <v>-114.288931426641</v>
      </c>
      <c r="F290" s="36">
        <v>0.000704243720493492</v>
      </c>
      <c r="G290" s="1">
        <v>-0.0804872622791234</v>
      </c>
      <c r="H290" s="36">
        <v>-0.0170378249442603</v>
      </c>
    </row>
    <row r="291" ht="13" customHeight="1" spans="1:8">
      <c r="A291" s="1" t="s">
        <v>4943</v>
      </c>
      <c r="B291" s="36">
        <v>0.0384615384615385</v>
      </c>
      <c r="C291" s="36">
        <v>0.0172413793103448</v>
      </c>
      <c r="D291" s="1">
        <v>59</v>
      </c>
      <c r="E291" s="61">
        <v>-212.201591511936</v>
      </c>
      <c r="F291" s="36">
        <v>0.000384725736195519</v>
      </c>
      <c r="G291" s="1">
        <v>-0.0816394135162905</v>
      </c>
      <c r="H291" s="36">
        <v>-0.0172817163443689</v>
      </c>
    </row>
    <row r="292" ht="13" customHeight="1" spans="1:8">
      <c r="A292" s="1" t="s">
        <v>4876</v>
      </c>
      <c r="B292" s="36">
        <v>0.0305343511450382</v>
      </c>
      <c r="C292" s="36">
        <v>0.0259259259259259</v>
      </c>
      <c r="D292" s="1">
        <v>274</v>
      </c>
      <c r="E292" s="61">
        <v>-46.0842521911224</v>
      </c>
      <c r="F292" s="36">
        <v>0.00178669240199275</v>
      </c>
      <c r="G292" s="1">
        <v>-0.0823383832413961</v>
      </c>
      <c r="H292" s="36">
        <v>-0.0174296766983488</v>
      </c>
    </row>
    <row r="293" ht="13" customHeight="1" spans="1:8">
      <c r="A293" s="1" t="s">
        <v>4615</v>
      </c>
      <c r="B293" s="36">
        <v>0.0555555555555556</v>
      </c>
      <c r="C293" s="36">
        <v>0.024390243902439</v>
      </c>
      <c r="D293" s="1">
        <v>41</v>
      </c>
      <c r="E293" s="61">
        <v>-311.653116531165</v>
      </c>
      <c r="F293" s="36">
        <v>0.000267351782779937</v>
      </c>
      <c r="G293" s="1">
        <v>-0.0833210163135304</v>
      </c>
      <c r="H293" s="36">
        <v>-0.0176376839008972</v>
      </c>
    </row>
    <row r="294" ht="13" customHeight="1" spans="1:8">
      <c r="A294" s="1" t="s">
        <v>4952</v>
      </c>
      <c r="B294" s="36">
        <v>0.0350877192982456</v>
      </c>
      <c r="C294" s="36">
        <v>0.0153846153846154</v>
      </c>
      <c r="D294" s="1">
        <v>65</v>
      </c>
      <c r="E294" s="61">
        <v>-197.031039136302</v>
      </c>
      <c r="F294" s="36">
        <v>0.000423850387334046</v>
      </c>
      <c r="G294" s="1">
        <v>-0.0835116822547513</v>
      </c>
      <c r="H294" s="36">
        <v>-0.0176780447336224</v>
      </c>
    </row>
    <row r="295" ht="13" customHeight="1" spans="1:8">
      <c r="A295" s="1" t="s">
        <v>4921</v>
      </c>
      <c r="B295" s="36">
        <v>0.0416666666666667</v>
      </c>
      <c r="C295" s="36">
        <v>0.0185185185185185</v>
      </c>
      <c r="D295" s="1">
        <v>56</v>
      </c>
      <c r="E295" s="61">
        <v>-231.481481481481</v>
      </c>
      <c r="F295" s="36">
        <v>0.000365163410626255</v>
      </c>
      <c r="G295" s="1">
        <v>-0.0845285672745961</v>
      </c>
      <c r="H295" s="36">
        <v>-0.0178933025081566</v>
      </c>
    </row>
    <row r="296" ht="13" customHeight="1" spans="1:8">
      <c r="A296" s="1" t="s">
        <v>4954</v>
      </c>
      <c r="B296" s="36">
        <v>0.029535864978903</v>
      </c>
      <c r="C296" s="36">
        <v>0.025</v>
      </c>
      <c r="D296" s="1">
        <v>288</v>
      </c>
      <c r="E296" s="61">
        <v>-45.3586497890295</v>
      </c>
      <c r="F296" s="36">
        <v>0.00187798325464931</v>
      </c>
      <c r="G296" s="1">
        <v>-0.0851827847573</v>
      </c>
      <c r="H296" s="36">
        <v>-0.0180317895510769</v>
      </c>
    </row>
    <row r="297" ht="13" customHeight="1" spans="1:8">
      <c r="A297" s="1" t="s">
        <v>4729</v>
      </c>
      <c r="B297" s="36">
        <v>0.0526315789473684</v>
      </c>
      <c r="C297" s="36">
        <v>0</v>
      </c>
      <c r="D297" s="1">
        <v>25</v>
      </c>
      <c r="E297" s="61">
        <v>-526.315789473684</v>
      </c>
      <c r="F297" s="36">
        <v>0.000163019379743864</v>
      </c>
      <c r="G297" s="1">
        <v>-0.0857996735494021</v>
      </c>
      <c r="H297" s="36">
        <v>-0.0181623747263244</v>
      </c>
    </row>
    <row r="298" ht="13" customHeight="1" spans="1:8">
      <c r="A298" s="1" t="s">
        <v>4966</v>
      </c>
      <c r="B298" s="36">
        <v>0.0364963503649635</v>
      </c>
      <c r="C298" s="36">
        <v>0.0254237288135593</v>
      </c>
      <c r="D298" s="1">
        <v>119</v>
      </c>
      <c r="E298" s="61">
        <v>-110.726215514042</v>
      </c>
      <c r="F298" s="36">
        <v>0.000775972247580792</v>
      </c>
      <c r="G298" s="1">
        <v>-0.0859204703185462</v>
      </c>
      <c r="H298" s="36">
        <v>-0.0181879454085445</v>
      </c>
    </row>
    <row r="299" ht="13" customHeight="1" spans="1:8">
      <c r="A299" s="1" t="s">
        <v>4810</v>
      </c>
      <c r="B299" s="36">
        <v>0.0943396226415094</v>
      </c>
      <c r="C299" s="36">
        <v>0.0779220779220779</v>
      </c>
      <c r="D299" s="1">
        <v>81</v>
      </c>
      <c r="E299" s="61">
        <v>-164.175447194315</v>
      </c>
      <c r="F299" s="36">
        <v>0.000528182790370119</v>
      </c>
      <c r="G299" s="1">
        <v>-0.0867146458093556</v>
      </c>
      <c r="H299" s="36">
        <v>-0.0183560592517078</v>
      </c>
    </row>
    <row r="300" ht="13" customHeight="1" spans="1:8">
      <c r="A300" s="1" t="s">
        <v>4809</v>
      </c>
      <c r="B300" s="36">
        <v>0.109090909090909</v>
      </c>
      <c r="C300" s="36">
        <v>0.075</v>
      </c>
      <c r="D300" s="1">
        <v>40</v>
      </c>
      <c r="E300" s="61">
        <v>-340.909090909091</v>
      </c>
      <c r="F300" s="36">
        <v>0.000260831007590182</v>
      </c>
      <c r="G300" s="1">
        <v>-0.0889196616784712</v>
      </c>
      <c r="H300" s="36">
        <v>-0.0188228247163725</v>
      </c>
    </row>
    <row r="301" ht="13" customHeight="1" spans="1:8">
      <c r="A301" s="1" t="s">
        <v>4932</v>
      </c>
      <c r="B301" s="36">
        <v>0.0869565217391304</v>
      </c>
      <c r="C301" s="36">
        <v>0.0357142857142857</v>
      </c>
      <c r="D301" s="1">
        <v>28</v>
      </c>
      <c r="E301" s="61">
        <v>-512.422360248447</v>
      </c>
      <c r="F301" s="36">
        <v>0.000182581705313128</v>
      </c>
      <c r="G301" s="1">
        <v>-0.0935589483747393</v>
      </c>
      <c r="H301" s="36">
        <v>-0.0198048851363572</v>
      </c>
    </row>
    <row r="302" ht="13" customHeight="1" spans="1:8">
      <c r="A302" s="1" t="s">
        <v>4772</v>
      </c>
      <c r="B302" s="36">
        <v>0.0461538461538462</v>
      </c>
      <c r="C302" s="36">
        <v>0.0398230088495575</v>
      </c>
      <c r="D302" s="1">
        <v>230</v>
      </c>
      <c r="E302" s="61">
        <v>-63.3083730428864</v>
      </c>
      <c r="F302" s="36">
        <v>0.00149977829364355</v>
      </c>
      <c r="G302" s="1">
        <v>-0.0949485236956093</v>
      </c>
      <c r="H302" s="36">
        <v>-0.0200990352961892</v>
      </c>
    </row>
    <row r="303" ht="13" customHeight="1" spans="1:8">
      <c r="A303" s="1" t="s">
        <v>4906</v>
      </c>
      <c r="B303" s="36">
        <v>0.0196078431372549</v>
      </c>
      <c r="C303" s="36">
        <v>0</v>
      </c>
      <c r="D303" s="1">
        <v>75</v>
      </c>
      <c r="E303" s="61">
        <v>-196.078431372549</v>
      </c>
      <c r="F303" s="36">
        <v>0.000489058139231592</v>
      </c>
      <c r="G303" s="1">
        <v>-0.0958937527905082</v>
      </c>
      <c r="H303" s="36">
        <v>-0.0202991246941273</v>
      </c>
    </row>
    <row r="304" ht="13" customHeight="1" spans="1:8">
      <c r="A304" s="1" t="s">
        <v>4839</v>
      </c>
      <c r="B304" s="36">
        <v>0.0111111111111111</v>
      </c>
      <c r="C304" s="36">
        <v>0</v>
      </c>
      <c r="D304" s="1">
        <v>136</v>
      </c>
      <c r="E304" s="61">
        <v>-111.111111111111</v>
      </c>
      <c r="F304" s="36">
        <v>0.00088682542580662</v>
      </c>
      <c r="G304" s="1">
        <v>-0.0985361584229578</v>
      </c>
      <c r="H304" s="36">
        <v>-0.0208584783523654</v>
      </c>
    </row>
    <row r="305" ht="13" customHeight="1" spans="1:8">
      <c r="A305" s="1" t="s">
        <v>4639</v>
      </c>
      <c r="B305" s="36">
        <v>0.0476190476190476</v>
      </c>
      <c r="C305" s="36">
        <v>0.027027027027027</v>
      </c>
      <c r="D305" s="1">
        <v>75</v>
      </c>
      <c r="E305" s="61">
        <v>-205.920205920206</v>
      </c>
      <c r="F305" s="36">
        <v>0.000489058139231592</v>
      </c>
      <c r="G305" s="1">
        <v>-0.100706952737522</v>
      </c>
      <c r="H305" s="36">
        <v>-0.0213179996787746</v>
      </c>
    </row>
    <row r="306" ht="13" customHeight="1" spans="1:8">
      <c r="A306" s="1" t="s">
        <v>4799</v>
      </c>
      <c r="B306" s="36">
        <v>0.0299145299145299</v>
      </c>
      <c r="C306" s="36">
        <v>0.0237154150197628</v>
      </c>
      <c r="D306" s="1">
        <v>255</v>
      </c>
      <c r="E306" s="61">
        <v>-61.9911489476707</v>
      </c>
      <c r="F306" s="36">
        <v>0.00166279767338741</v>
      </c>
      <c r="G306" s="1">
        <v>-0.103078738240799</v>
      </c>
      <c r="H306" s="36">
        <v>-0.0218200675223799</v>
      </c>
    </row>
    <row r="307" ht="13" customHeight="1" spans="1:8">
      <c r="A307" s="1" t="s">
        <v>4793</v>
      </c>
      <c r="B307" s="36">
        <v>0.0306122448979592</v>
      </c>
      <c r="C307" s="36">
        <v>0.0198675496688742</v>
      </c>
      <c r="D307" s="1">
        <v>152</v>
      </c>
      <c r="E307" s="61">
        <v>-107.44695229085</v>
      </c>
      <c r="F307" s="36">
        <v>0.000991157828842693</v>
      </c>
      <c r="G307" s="1">
        <v>-0.106496887948363</v>
      </c>
      <c r="H307" s="36">
        <v>-0.0225436333972979</v>
      </c>
    </row>
    <row r="308" ht="13" customHeight="1" spans="1:8">
      <c r="A308" s="1" t="s">
        <v>4782</v>
      </c>
      <c r="B308" s="36">
        <v>0.0202020202020202</v>
      </c>
      <c r="C308" s="36">
        <v>0.0130434782608696</v>
      </c>
      <c r="D308" s="1">
        <v>232</v>
      </c>
      <c r="E308" s="61">
        <v>-71.5854194115064</v>
      </c>
      <c r="F308" s="36">
        <v>0.00151281984402306</v>
      </c>
      <c r="G308" s="1">
        <v>-0.10829584302844</v>
      </c>
      <c r="H308" s="36">
        <v>-0.022924442495148</v>
      </c>
    </row>
    <row r="309" ht="13" customHeight="1" spans="1:8">
      <c r="A309" s="1" t="s">
        <v>4606</v>
      </c>
      <c r="B309" s="36">
        <v>0.0526315789473684</v>
      </c>
      <c r="C309" s="36">
        <v>0</v>
      </c>
      <c r="D309" s="1">
        <v>32</v>
      </c>
      <c r="E309" s="61">
        <v>-526.315789473684</v>
      </c>
      <c r="F309" s="36">
        <v>0.000208664806072146</v>
      </c>
      <c r="G309" s="1">
        <v>-0.109823582143235</v>
      </c>
      <c r="H309" s="36">
        <v>-0.0232478396496952</v>
      </c>
    </row>
    <row r="310" ht="13" customHeight="1" spans="1:8">
      <c r="A310" s="1" t="s">
        <v>4706</v>
      </c>
      <c r="B310" s="36">
        <v>0.0142045454545455</v>
      </c>
      <c r="C310" s="36">
        <v>0.011090573012939</v>
      </c>
      <c r="D310" s="1">
        <v>548</v>
      </c>
      <c r="E310" s="61">
        <v>-31.1397244160645</v>
      </c>
      <c r="F310" s="36">
        <v>0.0035733848039855</v>
      </c>
      <c r="G310" s="1">
        <v>-0.111274218028661</v>
      </c>
      <c r="H310" s="36">
        <v>-0.0235549153232104</v>
      </c>
    </row>
    <row r="311" ht="13" customHeight="1" spans="1:8">
      <c r="A311" s="1" t="s">
        <v>4791</v>
      </c>
      <c r="B311" s="36">
        <v>0.0158730158730159</v>
      </c>
      <c r="C311" s="36">
        <v>0.00854700854700855</v>
      </c>
      <c r="D311" s="1">
        <v>238</v>
      </c>
      <c r="E311" s="61">
        <v>-73.2600732600732</v>
      </c>
      <c r="F311" s="36">
        <v>0.00155194449516158</v>
      </c>
      <c r="G311" s="1">
        <v>-0.113695567411105</v>
      </c>
      <c r="H311" s="36">
        <v>-0.0240674750219601</v>
      </c>
    </row>
    <row r="312" ht="13" customHeight="1" spans="1:8">
      <c r="A312" s="1" t="s">
        <v>4589</v>
      </c>
      <c r="B312" s="36">
        <v>0.0784313725490196</v>
      </c>
      <c r="C312" s="36">
        <v>0.0285714285714286</v>
      </c>
      <c r="D312" s="1">
        <v>35</v>
      </c>
      <c r="E312" s="61">
        <v>-498.59943977591</v>
      </c>
      <c r="F312" s="36">
        <v>0.00022822713164141</v>
      </c>
      <c r="G312" s="1">
        <v>-0.11379391997807</v>
      </c>
      <c r="H312" s="36">
        <v>-0.024088294637031</v>
      </c>
    </row>
    <row r="313" ht="13" customHeight="1" spans="1:8">
      <c r="A313" s="1" t="s">
        <v>4890</v>
      </c>
      <c r="B313" s="36">
        <v>0.018018018018018</v>
      </c>
      <c r="C313" s="36">
        <v>0</v>
      </c>
      <c r="D313" s="1">
        <v>97</v>
      </c>
      <c r="E313" s="61">
        <v>-180.18018018018</v>
      </c>
      <c r="F313" s="36">
        <v>0.000632515193406192</v>
      </c>
      <c r="G313" s="1">
        <v>-0.113966701514629</v>
      </c>
      <c r="H313" s="36">
        <v>-0.0241248696364799</v>
      </c>
    </row>
    <row r="314" ht="13" customHeight="1" spans="1:8">
      <c r="A314" s="1" t="s">
        <v>4851</v>
      </c>
      <c r="B314" s="36">
        <v>0.25</v>
      </c>
      <c r="C314" s="36">
        <v>0</v>
      </c>
      <c r="D314" s="1">
        <v>7</v>
      </c>
      <c r="E314" s="61">
        <v>-2500</v>
      </c>
      <c r="F314" s="36">
        <v>4.56454263282819e-5</v>
      </c>
      <c r="G314" s="1">
        <v>-0.114113565820705</v>
      </c>
      <c r="H314" s="36">
        <v>-0.0241559583860114</v>
      </c>
    </row>
    <row r="315" ht="13" customHeight="1" spans="1:8">
      <c r="A315" s="1" t="s">
        <v>4664</v>
      </c>
      <c r="B315" s="36">
        <v>0.0447761194029851</v>
      </c>
      <c r="C315" s="36">
        <v>0.0310077519379845</v>
      </c>
      <c r="D315" s="1">
        <v>129</v>
      </c>
      <c r="E315" s="61">
        <v>-137.683674650006</v>
      </c>
      <c r="F315" s="36">
        <v>0.000841179999478338</v>
      </c>
      <c r="G315" s="1">
        <v>-0.115816753370268</v>
      </c>
      <c r="H315" s="36">
        <v>-0.02451649507834</v>
      </c>
    </row>
    <row r="316" ht="13" customHeight="1" spans="1:8">
      <c r="A316" s="1" t="s">
        <v>4864</v>
      </c>
      <c r="B316" s="36">
        <v>0.0287769784172662</v>
      </c>
      <c r="C316" s="36">
        <v>0.0153846153846154</v>
      </c>
      <c r="D316" s="1">
        <v>133</v>
      </c>
      <c r="E316" s="61">
        <v>-133.923630326508</v>
      </c>
      <c r="F316" s="36">
        <v>0.000867263100237356</v>
      </c>
      <c r="G316" s="1">
        <v>-0.116147022832009</v>
      </c>
      <c r="H316" s="36">
        <v>-0.0245864076721374</v>
      </c>
    </row>
    <row r="317" ht="13" customHeight="1" spans="1:8">
      <c r="A317" s="1" t="s">
        <v>4581</v>
      </c>
      <c r="B317" s="36">
        <v>0.0129032258064516</v>
      </c>
      <c r="C317" s="36">
        <v>0</v>
      </c>
      <c r="D317" s="1">
        <v>145</v>
      </c>
      <c r="E317" s="61">
        <v>-129.032258064516</v>
      </c>
      <c r="F317" s="36">
        <v>0.000945512402514411</v>
      </c>
      <c r="G317" s="1">
        <v>-0.12200160032444</v>
      </c>
      <c r="H317" s="36">
        <v>-0.0258257250947219</v>
      </c>
    </row>
    <row r="318" ht="13" customHeight="1" spans="1:8">
      <c r="A318" s="1" t="s">
        <v>4867</v>
      </c>
      <c r="B318" s="36">
        <v>0.333333333333333</v>
      </c>
      <c r="C318" s="36">
        <v>0</v>
      </c>
      <c r="D318" s="1">
        <v>6</v>
      </c>
      <c r="E318" s="61">
        <v>-3333.33333333333</v>
      </c>
      <c r="F318" s="36">
        <v>3.91246511385273e-5</v>
      </c>
      <c r="G318" s="1">
        <v>-0.130415503795091</v>
      </c>
      <c r="H318" s="36">
        <v>-0.0276068095840131</v>
      </c>
    </row>
    <row r="319" ht="13" customHeight="1" spans="1:8">
      <c r="A319" s="1" t="s">
        <v>4735</v>
      </c>
      <c r="B319" s="36">
        <v>0.03125</v>
      </c>
      <c r="C319" s="36">
        <v>0.0230769230769231</v>
      </c>
      <c r="D319" s="1">
        <v>265</v>
      </c>
      <c r="E319" s="61">
        <v>-81.7307692307692</v>
      </c>
      <c r="F319" s="36">
        <v>0.00172800542528496</v>
      </c>
      <c r="G319" s="1">
        <v>-0.141231212643482</v>
      </c>
      <c r="H319" s="36">
        <v>-0.0298963166288411</v>
      </c>
    </row>
    <row r="320" ht="13" customHeight="1" spans="1:8">
      <c r="A320" s="1" t="s">
        <v>4622</v>
      </c>
      <c r="B320" s="36">
        <v>0.0576923076923077</v>
      </c>
      <c r="C320" s="36">
        <v>0.0337078651685393</v>
      </c>
      <c r="D320" s="1">
        <v>91</v>
      </c>
      <c r="E320" s="61">
        <v>-239.844425237684</v>
      </c>
      <c r="F320" s="36">
        <v>0.000593390542267665</v>
      </c>
      <c r="G320" s="1">
        <v>-0.142321413551666</v>
      </c>
      <c r="H320" s="36">
        <v>-0.0301270941668233</v>
      </c>
    </row>
    <row r="321" ht="13" customHeight="1" spans="1:8">
      <c r="A321" s="1" t="s">
        <v>4981</v>
      </c>
      <c r="B321" s="36">
        <v>0.0474860335195531</v>
      </c>
      <c r="C321" s="36">
        <v>0.0417754569190601</v>
      </c>
      <c r="D321" s="1">
        <v>386</v>
      </c>
      <c r="E321" s="61">
        <v>-57.1057660049302</v>
      </c>
      <c r="F321" s="36">
        <v>0.00251701922324526</v>
      </c>
      <c r="G321" s="1">
        <v>-0.143736310792555</v>
      </c>
      <c r="H321" s="36">
        <v>-0.0304266045591732</v>
      </c>
    </row>
    <row r="322" ht="13" customHeight="1" spans="1:8">
      <c r="A322" s="1" t="s">
        <v>4738</v>
      </c>
      <c r="B322" s="36">
        <v>0.0310077519379845</v>
      </c>
      <c r="C322" s="36">
        <v>0</v>
      </c>
      <c r="D322" s="1">
        <v>74</v>
      </c>
      <c r="E322" s="61">
        <v>-310.077519379845</v>
      </c>
      <c r="F322" s="36">
        <v>0.000482537364041837</v>
      </c>
      <c r="G322" s="1">
        <v>-0.149623988850182</v>
      </c>
      <c r="H322" s="36">
        <v>-0.0316729288250693</v>
      </c>
    </row>
    <row r="323" ht="13" customHeight="1" spans="1:8">
      <c r="A323" s="1" t="s">
        <v>4938</v>
      </c>
      <c r="B323" s="36">
        <v>0.0451612903225806</v>
      </c>
      <c r="C323" s="36">
        <v>0.0366300366300366</v>
      </c>
      <c r="D323" s="1">
        <v>277</v>
      </c>
      <c r="E323" s="61">
        <v>-85.3125369254401</v>
      </c>
      <c r="F323" s="36">
        <v>0.00180625472756201</v>
      </c>
      <c r="G323" s="1">
        <v>-0.154096173141885</v>
      </c>
      <c r="H323" s="36">
        <v>-0.0326196164241115</v>
      </c>
    </row>
    <row r="324" ht="13" customHeight="1" spans="1:8">
      <c r="A324" s="1" t="s">
        <v>4988</v>
      </c>
      <c r="B324" s="36">
        <v>0.0146699266503667</v>
      </c>
      <c r="C324" s="36">
        <v>0.00677966101694915</v>
      </c>
      <c r="D324" s="1">
        <v>301</v>
      </c>
      <c r="E324" s="61">
        <v>-78.902656334176</v>
      </c>
      <c r="F324" s="36">
        <v>0.00196275333211612</v>
      </c>
      <c r="G324" s="1">
        <v>-0.154866451632717</v>
      </c>
      <c r="H324" s="36">
        <v>-0.0327826716668108</v>
      </c>
    </row>
    <row r="325" ht="13" customHeight="1" spans="1:8">
      <c r="A325" s="1" t="s">
        <v>4929</v>
      </c>
      <c r="B325" s="36">
        <v>0.125</v>
      </c>
      <c r="C325" s="36">
        <v>0</v>
      </c>
      <c r="D325" s="1">
        <v>19</v>
      </c>
      <c r="E325" s="61">
        <v>-1250</v>
      </c>
      <c r="F325" s="36">
        <v>0.000123894728605337</v>
      </c>
      <c r="G325" s="1">
        <v>-0.154868410756671</v>
      </c>
      <c r="H325" s="36">
        <v>-0.0327830863810155</v>
      </c>
    </row>
    <row r="326" ht="13" customHeight="1" spans="1:8">
      <c r="A326" s="1" t="s">
        <v>4763</v>
      </c>
      <c r="B326" s="36">
        <v>0.0277777777777778</v>
      </c>
      <c r="C326" s="36">
        <v>0.0208333333333333</v>
      </c>
      <c r="D326" s="1">
        <v>348</v>
      </c>
      <c r="E326" s="61">
        <v>-69.4444444444444</v>
      </c>
      <c r="F326" s="36">
        <v>0.00226922976603459</v>
      </c>
      <c r="G326" s="1">
        <v>-0.157585400419068</v>
      </c>
      <c r="H326" s="36">
        <v>-0.0333582282473491</v>
      </c>
    </row>
    <row r="327" ht="13" customHeight="1" spans="1:8">
      <c r="A327" s="1" t="s">
        <v>4896</v>
      </c>
      <c r="B327" s="36">
        <v>0.0434782608695652</v>
      </c>
      <c r="C327" s="36">
        <v>0</v>
      </c>
      <c r="D327" s="1">
        <v>56</v>
      </c>
      <c r="E327" s="61">
        <v>-434.782608695652</v>
      </c>
      <c r="F327" s="36">
        <v>0.000365163410626255</v>
      </c>
      <c r="G327" s="1">
        <v>-0.158766700272285</v>
      </c>
      <c r="H327" s="36">
        <v>-0.0336082899283637</v>
      </c>
    </row>
    <row r="328" ht="13" customHeight="1" spans="1:8">
      <c r="A328" s="1" t="s">
        <v>4745</v>
      </c>
      <c r="B328" s="36">
        <v>0.0232558139534884</v>
      </c>
      <c r="C328" s="36">
        <v>0</v>
      </c>
      <c r="D328" s="1">
        <v>107</v>
      </c>
      <c r="E328" s="61">
        <v>-232.558139534884</v>
      </c>
      <c r="F328" s="36">
        <v>0.000697722945303738</v>
      </c>
      <c r="G328" s="1">
        <v>-0.162261150070637</v>
      </c>
      <c r="H328" s="36">
        <v>-0.0343480072731326</v>
      </c>
    </row>
    <row r="329" ht="13" customHeight="1" spans="1:8">
      <c r="A329" s="1" t="s">
        <v>4813</v>
      </c>
      <c r="B329" s="36">
        <v>0.0445344129554656</v>
      </c>
      <c r="C329" s="36">
        <v>0.0241935483870968</v>
      </c>
      <c r="D329" s="1">
        <v>124</v>
      </c>
      <c r="E329" s="61">
        <v>-203.408645683688</v>
      </c>
      <c r="F329" s="36">
        <v>0.000808576123529565</v>
      </c>
      <c r="G329" s="1">
        <v>-0.164471374219315</v>
      </c>
      <c r="H329" s="36">
        <v>-0.0348158752446157</v>
      </c>
    </row>
    <row r="330" ht="13" customHeight="1" spans="1:8">
      <c r="A330" s="1" t="s">
        <v>4892</v>
      </c>
      <c r="B330" s="36">
        <v>0.0426356589147287</v>
      </c>
      <c r="C330" s="36">
        <v>0.0341296928327645</v>
      </c>
      <c r="D330" s="1">
        <v>297</v>
      </c>
      <c r="E330" s="61">
        <v>-85.0596608196417</v>
      </c>
      <c r="F330" s="36">
        <v>0.0019366702313571</v>
      </c>
      <c r="G330" s="1">
        <v>-0.164732512998732</v>
      </c>
      <c r="H330" s="36">
        <v>-0.0348711540139995</v>
      </c>
    </row>
    <row r="331" ht="13" customHeight="1" spans="1:8">
      <c r="A331" s="1" t="s">
        <v>4911</v>
      </c>
      <c r="B331" s="36">
        <v>0.0547945205479452</v>
      </c>
      <c r="C331" s="36">
        <v>0.0338983050847458</v>
      </c>
      <c r="D331" s="1">
        <v>121</v>
      </c>
      <c r="E331" s="61">
        <v>-208.962154631994</v>
      </c>
      <c r="F331" s="36">
        <v>0.000789013797960302</v>
      </c>
      <c r="G331" s="1">
        <v>-0.164874023256158</v>
      </c>
      <c r="H331" s="36">
        <v>-0.0349011093998029</v>
      </c>
    </row>
    <row r="332" ht="13" customHeight="1" spans="1:8">
      <c r="A332" s="1" t="s">
        <v>4707</v>
      </c>
      <c r="B332" s="36">
        <v>0.0234375</v>
      </c>
      <c r="C332" s="36">
        <v>0.0106382978723404</v>
      </c>
      <c r="D332" s="1">
        <v>198</v>
      </c>
      <c r="E332" s="61">
        <v>-127.992021276596</v>
      </c>
      <c r="F332" s="36">
        <v>0.0012911134875714</v>
      </c>
      <c r="G332" s="1">
        <v>-0.165252224971739</v>
      </c>
      <c r="H332" s="36">
        <v>-0.0349811684605937</v>
      </c>
    </row>
    <row r="333" ht="13" customHeight="1" spans="1:8">
      <c r="A333" s="1" t="s">
        <v>4742</v>
      </c>
      <c r="B333" s="36">
        <v>0.0441176470588235</v>
      </c>
      <c r="C333" s="36">
        <v>0.0294117647058824</v>
      </c>
      <c r="D333" s="1">
        <v>173</v>
      </c>
      <c r="E333" s="61">
        <v>-147.058823529412</v>
      </c>
      <c r="F333" s="36">
        <v>0.00112809410782754</v>
      </c>
      <c r="G333" s="1">
        <v>-0.165896192327579</v>
      </c>
      <c r="H333" s="36">
        <v>-0.0351174857208402</v>
      </c>
    </row>
    <row r="334" ht="13" customHeight="1" spans="1:8">
      <c r="A334" s="1" t="s">
        <v>4846</v>
      </c>
      <c r="B334" s="36">
        <v>0.0265486725663717</v>
      </c>
      <c r="C334" s="36">
        <v>0.0075187969924812</v>
      </c>
      <c r="D334" s="1">
        <v>134</v>
      </c>
      <c r="E334" s="61">
        <v>-190.298755738905</v>
      </c>
      <c r="F334" s="36">
        <v>0.000873783875427111</v>
      </c>
      <c r="G334" s="1">
        <v>-0.166279984278497</v>
      </c>
      <c r="H334" s="36">
        <v>-0.0351987281421823</v>
      </c>
    </row>
    <row r="335" ht="13" customHeight="1" spans="1:8">
      <c r="A335" s="1" t="s">
        <v>4957</v>
      </c>
      <c r="B335" s="36">
        <v>0.05</v>
      </c>
      <c r="C335" s="36">
        <v>0.0382775119617225</v>
      </c>
      <c r="D335" s="1">
        <v>218</v>
      </c>
      <c r="E335" s="61">
        <v>-117.224880382775</v>
      </c>
      <c r="F335" s="36">
        <v>0.00142152899136649</v>
      </c>
      <c r="G335" s="1">
        <v>-0.166638565973584</v>
      </c>
      <c r="H335" s="36">
        <v>-0.0352746339684722</v>
      </c>
    </row>
    <row r="336" ht="13" customHeight="1" spans="1:8">
      <c r="A336" s="1" t="s">
        <v>4854</v>
      </c>
      <c r="B336" s="36">
        <v>0.0277777777777778</v>
      </c>
      <c r="C336" s="36">
        <v>0</v>
      </c>
      <c r="D336" s="1">
        <v>93</v>
      </c>
      <c r="E336" s="61">
        <v>-277.777777777778</v>
      </c>
      <c r="F336" s="36">
        <v>0.000606432092647174</v>
      </c>
      <c r="G336" s="1">
        <v>-0.168453359068659</v>
      </c>
      <c r="H336" s="36">
        <v>-0.0356587957126836</v>
      </c>
    </row>
    <row r="337" ht="13" customHeight="1" spans="1:8">
      <c r="A337" s="1" t="s">
        <v>4697</v>
      </c>
      <c r="B337" s="36">
        <v>0.0240963855421687</v>
      </c>
      <c r="C337" s="36">
        <v>0</v>
      </c>
      <c r="D337" s="1">
        <v>108</v>
      </c>
      <c r="E337" s="61">
        <v>-240.963855421687</v>
      </c>
      <c r="F337" s="36">
        <v>0.000704243720493492</v>
      </c>
      <c r="G337" s="1">
        <v>-0.169697282046625</v>
      </c>
      <c r="H337" s="36">
        <v>-0.0359221136755833</v>
      </c>
    </row>
    <row r="338" ht="13" customHeight="1" spans="1:8">
      <c r="A338" s="1" t="s">
        <v>4777</v>
      </c>
      <c r="B338" s="36">
        <v>0.0235294117647059</v>
      </c>
      <c r="C338" s="36">
        <v>0.0141843971631206</v>
      </c>
      <c r="D338" s="1">
        <v>286</v>
      </c>
      <c r="E338" s="61">
        <v>-93.4501460158531</v>
      </c>
      <c r="F338" s="36">
        <v>0.0018649417042698</v>
      </c>
      <c r="G338" s="1">
        <v>-0.174279074575067</v>
      </c>
      <c r="H338" s="36">
        <v>-0.0368920035292076</v>
      </c>
    </row>
    <row r="339" ht="13" customHeight="1" spans="1:8">
      <c r="A339" s="1" t="s">
        <v>4918</v>
      </c>
      <c r="B339" s="36">
        <v>0.0294117647058824</v>
      </c>
      <c r="C339" s="36">
        <v>0.0126582278481013</v>
      </c>
      <c r="D339" s="1">
        <v>160</v>
      </c>
      <c r="E339" s="61">
        <v>-167.535368577811</v>
      </c>
      <c r="F339" s="36">
        <v>0.00104332403036073</v>
      </c>
      <c r="G339" s="1">
        <v>-0.174793675972572</v>
      </c>
      <c r="H339" s="36">
        <v>-0.0370009361513206</v>
      </c>
    </row>
    <row r="340" ht="13" customHeight="1" spans="1:8">
      <c r="A340" s="1" t="s">
        <v>4819</v>
      </c>
      <c r="B340" s="36">
        <v>0.0727272727272727</v>
      </c>
      <c r="C340" s="36">
        <v>0.0204081632653061</v>
      </c>
      <c r="D340" s="1">
        <v>52</v>
      </c>
      <c r="E340" s="61">
        <v>-523.191094619666</v>
      </c>
      <c r="F340" s="36">
        <v>0.000339080309867237</v>
      </c>
      <c r="G340" s="1">
        <v>-0.177403798483415</v>
      </c>
      <c r="H340" s="36">
        <v>-0.0375534560055629</v>
      </c>
    </row>
    <row r="341" ht="13" customHeight="1" spans="1:8">
      <c r="A341" s="1" t="s">
        <v>4860</v>
      </c>
      <c r="B341" s="36">
        <v>0.106508875739645</v>
      </c>
      <c r="C341" s="36">
        <v>0.0884353741496599</v>
      </c>
      <c r="D341" s="1">
        <v>152</v>
      </c>
      <c r="E341" s="61">
        <v>-180.735015899851</v>
      </c>
      <c r="F341" s="36">
        <v>0.000991157828842693</v>
      </c>
      <c r="G341" s="1">
        <v>-0.179136925955146</v>
      </c>
      <c r="H341" s="36">
        <v>-0.0379203304852418</v>
      </c>
    </row>
    <row r="342" ht="13" customHeight="1" spans="1:8">
      <c r="A342" s="1" t="s">
        <v>4586</v>
      </c>
      <c r="B342" s="36">
        <v>0.0403225806451613</v>
      </c>
      <c r="C342" s="36">
        <v>0.010752688172043</v>
      </c>
      <c r="D342" s="1">
        <v>94</v>
      </c>
      <c r="E342" s="61">
        <v>-295.698924731183</v>
      </c>
      <c r="F342" s="36">
        <v>0.000612952867836928</v>
      </c>
      <c r="G342" s="1">
        <v>-0.181249503930275</v>
      </c>
      <c r="H342" s="36">
        <v>-0.0383675283734805</v>
      </c>
    </row>
    <row r="343" ht="13" customHeight="1" spans="1:8">
      <c r="A343" s="1" t="s">
        <v>4621</v>
      </c>
      <c r="B343" s="36">
        <v>0.0308641975308642</v>
      </c>
      <c r="C343" s="36">
        <v>0.008</v>
      </c>
      <c r="D343" s="1">
        <v>125</v>
      </c>
      <c r="E343" s="61">
        <v>-228.641975308642</v>
      </c>
      <c r="F343" s="36">
        <v>0.00081509689871932</v>
      </c>
      <c r="G343" s="1">
        <v>-0.186365364991133</v>
      </c>
      <c r="H343" s="36">
        <v>-0.0394504717203644</v>
      </c>
    </row>
    <row r="344" ht="13" customHeight="1" spans="1:8">
      <c r="A344" s="1" t="s">
        <v>4866</v>
      </c>
      <c r="B344" s="36">
        <v>0.029535864978903</v>
      </c>
      <c r="C344" s="36">
        <v>0.0229885057471264</v>
      </c>
      <c r="D344" s="1">
        <v>437</v>
      </c>
      <c r="E344" s="61">
        <v>-65.4735923177652</v>
      </c>
      <c r="F344" s="36">
        <v>0.00284957875792274</v>
      </c>
      <c r="G344" s="1">
        <v>-0.186572157873597</v>
      </c>
      <c r="H344" s="36">
        <v>-0.0394942463603679</v>
      </c>
    </row>
    <row r="345" ht="13" customHeight="1" spans="1:8">
      <c r="A345" s="1" t="s">
        <v>4971</v>
      </c>
      <c r="B345" s="36">
        <v>0.119718309859155</v>
      </c>
      <c r="C345" s="36">
        <v>0.110759493670886</v>
      </c>
      <c r="D345" s="1">
        <v>321</v>
      </c>
      <c r="E345" s="61">
        <v>-89.5881618826885</v>
      </c>
      <c r="F345" s="36">
        <v>0.00209316883591121</v>
      </c>
      <c r="G345" s="1">
        <v>-0.187523148519412</v>
      </c>
      <c r="H345" s="36">
        <v>-0.0396955553835378</v>
      </c>
    </row>
    <row r="346" ht="13" customHeight="1" spans="1:8">
      <c r="A346" s="1" t="s">
        <v>4744</v>
      </c>
      <c r="B346" s="36">
        <v>0.046875</v>
      </c>
      <c r="C346" s="36">
        <v>0.0121951219512195</v>
      </c>
      <c r="D346" s="1">
        <v>84</v>
      </c>
      <c r="E346" s="61">
        <v>-346.798780487805</v>
      </c>
      <c r="F346" s="36">
        <v>0.000547745115939383</v>
      </c>
      <c r="G346" s="1">
        <v>-0.189957338225929</v>
      </c>
      <c r="H346" s="36">
        <v>-0.0402108331669581</v>
      </c>
    </row>
    <row r="347" ht="13" customHeight="1" spans="1:8">
      <c r="A347" s="1" t="s">
        <v>4765</v>
      </c>
      <c r="B347" s="36">
        <v>0.0252100840336134</v>
      </c>
      <c r="C347" s="36">
        <v>0.0223735408560311</v>
      </c>
      <c r="D347" s="1">
        <v>1035</v>
      </c>
      <c r="E347" s="61">
        <v>-28.3654317758232</v>
      </c>
      <c r="F347" s="36">
        <v>0.00674900232139597</v>
      </c>
      <c r="G347" s="1">
        <v>-0.19143836490243</v>
      </c>
      <c r="H347" s="36">
        <v>-0.0405243420693293</v>
      </c>
    </row>
    <row r="348" ht="13" customHeight="1" spans="1:8">
      <c r="A348" s="1" t="s">
        <v>4740</v>
      </c>
      <c r="B348" s="36">
        <v>0.1</v>
      </c>
      <c r="C348" s="36">
        <v>0.0632911392405063</v>
      </c>
      <c r="D348" s="1">
        <v>81</v>
      </c>
      <c r="E348" s="61">
        <v>-367.088607594937</v>
      </c>
      <c r="F348" s="36">
        <v>0.000528182790370119</v>
      </c>
      <c r="G348" s="1">
        <v>-0.193889885072575</v>
      </c>
      <c r="H348" s="36">
        <v>-0.0410432884258524</v>
      </c>
    </row>
    <row r="349" ht="13" customHeight="1" spans="1:8">
      <c r="A349" s="1" t="s">
        <v>4579</v>
      </c>
      <c r="B349" s="36">
        <v>0.0569948186528497</v>
      </c>
      <c r="C349" s="36">
        <v>0.0414507772020725</v>
      </c>
      <c r="D349" s="1">
        <v>194</v>
      </c>
      <c r="E349" s="61">
        <v>-155.440414507772</v>
      </c>
      <c r="F349" s="36">
        <v>0.00126503038681238</v>
      </c>
      <c r="G349" s="1">
        <v>-0.196636847691044</v>
      </c>
      <c r="H349" s="36">
        <v>-0.0416247750722684</v>
      </c>
    </row>
    <row r="350" ht="13" customHeight="1" spans="1:8">
      <c r="A350" s="1" t="s">
        <v>4936</v>
      </c>
      <c r="B350" s="36">
        <v>0.0551181102362205</v>
      </c>
      <c r="C350" s="36">
        <v>0.0412844036697248</v>
      </c>
      <c r="D350" s="1">
        <v>223</v>
      </c>
      <c r="E350" s="61">
        <v>-138.337065664957</v>
      </c>
      <c r="F350" s="36">
        <v>0.00145413286731527</v>
      </c>
      <c r="G350" s="1">
        <v>-0.201160473951364</v>
      </c>
      <c r="H350" s="36">
        <v>-0.0425823520869929</v>
      </c>
    </row>
    <row r="351" ht="13" customHeight="1" spans="1:8">
      <c r="A351" s="1" t="s">
        <v>4834</v>
      </c>
      <c r="B351" s="36">
        <v>0.222222222222222</v>
      </c>
      <c r="C351" s="36">
        <v>0</v>
      </c>
      <c r="D351" s="1">
        <v>14</v>
      </c>
      <c r="E351" s="61">
        <v>-2222.22222222222</v>
      </c>
      <c r="F351" s="36">
        <v>9.12908526565638e-5</v>
      </c>
      <c r="G351" s="1">
        <v>-0.202868561459031</v>
      </c>
      <c r="H351" s="36">
        <v>-0.0429439260195759</v>
      </c>
    </row>
    <row r="352" ht="13" customHeight="1" spans="1:8">
      <c r="A352" s="1" t="s">
        <v>4983</v>
      </c>
      <c r="B352" s="36">
        <v>0.0536912751677852</v>
      </c>
      <c r="C352" s="36">
        <v>0.0355029585798817</v>
      </c>
      <c r="D352" s="1">
        <v>172</v>
      </c>
      <c r="E352" s="61">
        <v>-181.883165879036</v>
      </c>
      <c r="F352" s="36">
        <v>0.00112157333263778</v>
      </c>
      <c r="G352" s="1">
        <v>-0.203995308505661</v>
      </c>
      <c r="H352" s="36">
        <v>-0.043182439771856</v>
      </c>
    </row>
    <row r="353" ht="13" customHeight="1" spans="1:8">
      <c r="A353" s="1" t="s">
        <v>4642</v>
      </c>
      <c r="B353" s="36">
        <v>0.0574712643678161</v>
      </c>
      <c r="C353" s="36">
        <v>0.0144927536231884</v>
      </c>
      <c r="D353" s="1">
        <v>73</v>
      </c>
      <c r="E353" s="61">
        <v>-429.785107446277</v>
      </c>
      <c r="F353" s="36">
        <v>0.000476016588852083</v>
      </c>
      <c r="G353" s="1">
        <v>-0.204584840786003</v>
      </c>
      <c r="H353" s="36">
        <v>-0.043307234025096</v>
      </c>
    </row>
    <row r="354" ht="13" customHeight="1" spans="1:8">
      <c r="A354" s="1" t="s">
        <v>4844</v>
      </c>
      <c r="B354" s="36">
        <v>0.0782442748091603</v>
      </c>
      <c r="C354" s="36">
        <v>0.0708860759493671</v>
      </c>
      <c r="D354" s="1">
        <v>430</v>
      </c>
      <c r="E354" s="61">
        <v>-73.5819885979322</v>
      </c>
      <c r="F354" s="36">
        <v>0.00280393333159446</v>
      </c>
      <c r="G354" s="1">
        <v>-0.206318990434746</v>
      </c>
      <c r="H354" s="36">
        <v>-0.0436743248827769</v>
      </c>
    </row>
    <row r="355" ht="13" customHeight="1" spans="1:8">
      <c r="A355" s="1" t="s">
        <v>4613</v>
      </c>
      <c r="B355" s="36">
        <v>0.0512820512820513</v>
      </c>
      <c r="C355" s="36">
        <v>0.0128205128205128</v>
      </c>
      <c r="D355" s="1">
        <v>83</v>
      </c>
      <c r="E355" s="61">
        <v>-384.615384615385</v>
      </c>
      <c r="F355" s="36">
        <v>0.000541224340749628</v>
      </c>
      <c r="G355" s="1">
        <v>-0.208163207980626</v>
      </c>
      <c r="H355" s="36">
        <v>-0.0440647152975593</v>
      </c>
    </row>
    <row r="356" ht="13" customHeight="1" spans="1:8">
      <c r="A356" s="1" t="s">
        <v>4573</v>
      </c>
      <c r="B356" s="36">
        <v>0.0731707317073171</v>
      </c>
      <c r="C356" s="36">
        <v>0.0285714285714286</v>
      </c>
      <c r="D356" s="1">
        <v>74</v>
      </c>
      <c r="E356" s="61">
        <v>-445.993031358885</v>
      </c>
      <c r="F356" s="36">
        <v>0.000482537364041837</v>
      </c>
      <c r="G356" s="1">
        <v>-0.215208301732945</v>
      </c>
      <c r="H356" s="36">
        <v>-0.0455560453623296</v>
      </c>
    </row>
    <row r="357" ht="13" customHeight="1" spans="1:8">
      <c r="A357" s="1" t="s">
        <v>4676</v>
      </c>
      <c r="B357" s="36">
        <v>0.0275229357798165</v>
      </c>
      <c r="C357" s="36">
        <v>0</v>
      </c>
      <c r="D357" s="1">
        <v>120</v>
      </c>
      <c r="E357" s="61">
        <v>-275.229357798165</v>
      </c>
      <c r="F357" s="36">
        <v>0.000782493022770547</v>
      </c>
      <c r="G357" s="1">
        <v>-0.215365052138683</v>
      </c>
      <c r="H357" s="36">
        <v>-0.0455892268359849</v>
      </c>
    </row>
    <row r="358" ht="13" customHeight="1" spans="1:8">
      <c r="A358" s="1" t="s">
        <v>4651</v>
      </c>
      <c r="B358" s="36">
        <v>0.0196961170512099</v>
      </c>
      <c r="C358" s="36">
        <v>0.017632241813602</v>
      </c>
      <c r="D358" s="1">
        <v>1610</v>
      </c>
      <c r="E358" s="61">
        <v>-20.6387523760789</v>
      </c>
      <c r="F358" s="36">
        <v>0.0104984480555048</v>
      </c>
      <c r="G358" s="1">
        <v>-0.216674869750691</v>
      </c>
      <c r="H358" s="36">
        <v>-0.0458664936052896</v>
      </c>
    </row>
    <row r="359" ht="13" customHeight="1" spans="1:8">
      <c r="A359" s="1" t="s">
        <v>4711</v>
      </c>
      <c r="B359" s="36">
        <v>0.0474040632054176</v>
      </c>
      <c r="C359" s="36">
        <v>0.0371517027863777</v>
      </c>
      <c r="D359" s="1">
        <v>327</v>
      </c>
      <c r="E359" s="61">
        <v>-102.523604190399</v>
      </c>
      <c r="F359" s="36">
        <v>0.00213229348704974</v>
      </c>
      <c r="G359" s="1">
        <v>-0.218610413484053</v>
      </c>
      <c r="H359" s="36">
        <v>-0.04627621626658</v>
      </c>
    </row>
    <row r="360" ht="13" customHeight="1" spans="1:8">
      <c r="A360" s="1" t="s">
        <v>4832</v>
      </c>
      <c r="B360" s="36">
        <v>0.0211416490486258</v>
      </c>
      <c r="C360" s="36">
        <v>0.0133928571428571</v>
      </c>
      <c r="D360" s="1">
        <v>453</v>
      </c>
      <c r="E360" s="61">
        <v>-77.4879190576865</v>
      </c>
      <c r="F360" s="36">
        <v>0.00295391116095881</v>
      </c>
      <c r="G360" s="1">
        <v>-0.228892428943973</v>
      </c>
      <c r="H360" s="36">
        <v>-0.0484527492299299</v>
      </c>
    </row>
    <row r="361" ht="13" customHeight="1" spans="1:8">
      <c r="A361" s="1" t="s">
        <v>4607</v>
      </c>
      <c r="B361" s="36">
        <v>0.0263157894736842</v>
      </c>
      <c r="C361" s="36">
        <v>0.0176767676767677</v>
      </c>
      <c r="D361" s="1">
        <v>407</v>
      </c>
      <c r="E361" s="61">
        <v>-86.3902179691653</v>
      </c>
      <c r="F361" s="36">
        <v>0.00265395550223011</v>
      </c>
      <c r="G361" s="1">
        <v>-0.229275794318124</v>
      </c>
      <c r="H361" s="36">
        <v>-0.0485339013520113</v>
      </c>
    </row>
    <row r="362" ht="13" customHeight="1" spans="1:8">
      <c r="A362" s="1" t="s">
        <v>4831</v>
      </c>
      <c r="B362" s="36">
        <v>0.0512820512820513</v>
      </c>
      <c r="C362" s="36">
        <v>0.0238095238095238</v>
      </c>
      <c r="D362" s="1">
        <v>128</v>
      </c>
      <c r="E362" s="61">
        <v>-274.725274725275</v>
      </c>
      <c r="F362" s="36">
        <v>0.000834659224288583</v>
      </c>
      <c r="G362" s="1">
        <v>-0.229301984694666</v>
      </c>
      <c r="H362" s="36">
        <v>-0.0485394454224406</v>
      </c>
    </row>
    <row r="363" ht="13" customHeight="1" spans="1:8">
      <c r="A363" s="1" t="s">
        <v>4845</v>
      </c>
      <c r="B363" s="36">
        <v>0.0441988950276243</v>
      </c>
      <c r="C363" s="36">
        <v>0.0235294117647059</v>
      </c>
      <c r="D363" s="1">
        <v>172</v>
      </c>
      <c r="E363" s="61">
        <v>-206.694832629184</v>
      </c>
      <c r="F363" s="36">
        <v>0.00112157333263778</v>
      </c>
      <c r="G363" s="1">
        <v>-0.231823412270923</v>
      </c>
      <c r="H363" s="36">
        <v>-0.0490731900229827</v>
      </c>
    </row>
    <row r="364" ht="13" customHeight="1" spans="1:8">
      <c r="A364" s="1" t="s">
        <v>4805</v>
      </c>
      <c r="B364" s="36">
        <v>0.0278853601859024</v>
      </c>
      <c r="C364" s="36">
        <v>0.0249798549556809</v>
      </c>
      <c r="D364" s="1">
        <v>1247</v>
      </c>
      <c r="E364" s="61">
        <v>-29.055052302215</v>
      </c>
      <c r="F364" s="36">
        <v>0.00813140666162393</v>
      </c>
      <c r="G364" s="1">
        <v>-0.236258445844063</v>
      </c>
      <c r="H364" s="36">
        <v>-0.0500120134280953</v>
      </c>
    </row>
    <row r="365" ht="13" customHeight="1" spans="1:8">
      <c r="A365" s="1" t="s">
        <v>4672</v>
      </c>
      <c r="B365" s="36">
        <v>0.0346534653465347</v>
      </c>
      <c r="C365" s="36">
        <v>0.0284757118927973</v>
      </c>
      <c r="D365" s="1">
        <v>600</v>
      </c>
      <c r="E365" s="61">
        <v>-61.7775345373734</v>
      </c>
      <c r="F365" s="36">
        <v>0.00391246511385273</v>
      </c>
      <c r="G365" s="1">
        <v>-0.241702448697306</v>
      </c>
      <c r="H365" s="36">
        <v>-0.0511644189762917</v>
      </c>
    </row>
    <row r="366" ht="13" customHeight="1" spans="1:8">
      <c r="A366" s="1" t="s">
        <v>4976</v>
      </c>
      <c r="B366" s="36">
        <v>0.0261194029850746</v>
      </c>
      <c r="C366" s="36">
        <v>0.01171875</v>
      </c>
      <c r="D366" s="1">
        <v>259</v>
      </c>
      <c r="E366" s="61">
        <v>-144.006529850746</v>
      </c>
      <c r="F366" s="36">
        <v>0.00168888077414643</v>
      </c>
      <c r="G366" s="1">
        <v>-0.243209859616469</v>
      </c>
      <c r="H366" s="36">
        <v>-0.0514835129873504</v>
      </c>
    </row>
    <row r="367" ht="13" customHeight="1" spans="1:8">
      <c r="A367" s="1" t="s">
        <v>4681</v>
      </c>
      <c r="B367" s="36">
        <v>0.0458015267175573</v>
      </c>
      <c r="C367" s="36">
        <v>0.015625</v>
      </c>
      <c r="D367" s="1">
        <v>129</v>
      </c>
      <c r="E367" s="61">
        <v>-301.765267175573</v>
      </c>
      <c r="F367" s="36">
        <v>0.000841179999478338</v>
      </c>
      <c r="G367" s="1">
        <v>-0.253838907285329</v>
      </c>
      <c r="H367" s="36">
        <v>-0.0537335069414024</v>
      </c>
    </row>
    <row r="368" ht="13" customHeight="1" spans="1:8">
      <c r="A368" s="1" t="s">
        <v>4734</v>
      </c>
      <c r="B368" s="36">
        <v>0.047887323943662</v>
      </c>
      <c r="C368" s="36">
        <v>0.0390804597701149</v>
      </c>
      <c r="D368" s="1">
        <v>445</v>
      </c>
      <c r="E368" s="61">
        <v>-88.0686417354703</v>
      </c>
      <c r="F368" s="36">
        <v>0.00290174495944078</v>
      </c>
      <c r="G368" s="1">
        <v>-0.255552737240697</v>
      </c>
      <c r="H368" s="36">
        <v>-0.0540962964553819</v>
      </c>
    </row>
    <row r="369" ht="13" customHeight="1" spans="1:8">
      <c r="A369" s="1" t="s">
        <v>4959</v>
      </c>
      <c r="B369" s="36">
        <v>0.0645161290322581</v>
      </c>
      <c r="C369" s="36">
        <v>0</v>
      </c>
      <c r="D369" s="1">
        <v>61</v>
      </c>
      <c r="E369" s="61">
        <v>-645.161290322581</v>
      </c>
      <c r="F369" s="36">
        <v>0.000397767286575028</v>
      </c>
      <c r="G369" s="1">
        <v>-0.256624055854857</v>
      </c>
      <c r="H369" s="36">
        <v>-0.0543230769233806</v>
      </c>
    </row>
    <row r="370" ht="13" customHeight="1" spans="1:8">
      <c r="A370" s="1" t="s">
        <v>4653</v>
      </c>
      <c r="B370" s="36">
        <v>0.0567375886524823</v>
      </c>
      <c r="C370" s="36">
        <v>0.0316455696202532</v>
      </c>
      <c r="D370" s="1">
        <v>161</v>
      </c>
      <c r="E370" s="61">
        <v>-250.920190322291</v>
      </c>
      <c r="F370" s="36">
        <v>0.00104984480555048</v>
      </c>
      <c r="G370" s="1">
        <v>-0.263427258417596</v>
      </c>
      <c r="H370" s="36">
        <v>-0.0557632026158451</v>
      </c>
    </row>
    <row r="371" ht="13" customHeight="1" spans="1:8">
      <c r="A371" s="1" t="s">
        <v>4611</v>
      </c>
      <c r="B371" s="36">
        <v>0.0685714285714286</v>
      </c>
      <c r="C371" s="36">
        <v>0.0410958904109589</v>
      </c>
      <c r="D371" s="1">
        <v>153</v>
      </c>
      <c r="E371" s="61">
        <v>-274.755381604697</v>
      </c>
      <c r="F371" s="36">
        <v>0.000997678604032447</v>
      </c>
      <c r="G371" s="1">
        <v>-0.274117565569776</v>
      </c>
      <c r="H371" s="36">
        <v>-0.0580261641913994</v>
      </c>
    </row>
    <row r="372" ht="13" customHeight="1" spans="1:8">
      <c r="A372" s="1" t="s">
        <v>4859</v>
      </c>
      <c r="B372" s="36">
        <v>0.0851063829787234</v>
      </c>
      <c r="C372" s="36">
        <v>0.0169491525423729</v>
      </c>
      <c r="D372" s="1">
        <v>62</v>
      </c>
      <c r="E372" s="61">
        <v>-681.572304363505</v>
      </c>
      <c r="F372" s="36">
        <v>0.000404288061764783</v>
      </c>
      <c r="G372" s="1">
        <v>-0.275551545883678</v>
      </c>
      <c r="H372" s="36">
        <v>-0.0583297141553309</v>
      </c>
    </row>
    <row r="373" ht="13" customHeight="1" spans="1:8">
      <c r="A373" s="1" t="s">
        <v>4915</v>
      </c>
      <c r="B373" s="36">
        <v>0.0467836257309941</v>
      </c>
      <c r="C373" s="36">
        <v>0.0148148148148148</v>
      </c>
      <c r="D373" s="1">
        <v>138</v>
      </c>
      <c r="E373" s="61">
        <v>-319.688109161793</v>
      </c>
      <c r="F373" s="36">
        <v>0.000899866976186129</v>
      </c>
      <c r="G373" s="1">
        <v>-0.287676772114084</v>
      </c>
      <c r="H373" s="36">
        <v>-0.0608964244157294</v>
      </c>
    </row>
    <row r="374" ht="13" customHeight="1" spans="1:8">
      <c r="A374" s="1" t="s">
        <v>4941</v>
      </c>
      <c r="B374" s="36">
        <v>0.11340206185567</v>
      </c>
      <c r="C374" s="36">
        <v>0.0344827586206897</v>
      </c>
      <c r="D374" s="1">
        <v>59</v>
      </c>
      <c r="E374" s="61">
        <v>-789.193032349805</v>
      </c>
      <c r="F374" s="36">
        <v>0.000384725736195519</v>
      </c>
      <c r="G374" s="1">
        <v>-0.303622870371153</v>
      </c>
      <c r="H374" s="36">
        <v>-0.0642719502188772</v>
      </c>
    </row>
    <row r="375" ht="13" customHeight="1" spans="1:8">
      <c r="A375" s="1" t="s">
        <v>4649</v>
      </c>
      <c r="B375" s="36">
        <v>0.0409638554216867</v>
      </c>
      <c r="C375" s="36">
        <v>0.0280112044817927</v>
      </c>
      <c r="D375" s="1">
        <v>361</v>
      </c>
      <c r="E375" s="61">
        <v>-129.52650939894</v>
      </c>
      <c r="F375" s="36">
        <v>0.0023539998435014</v>
      </c>
      <c r="G375" s="1">
        <v>-0.304905382854388</v>
      </c>
      <c r="H375" s="36">
        <v>-0.0645434369431046</v>
      </c>
    </row>
    <row r="376" ht="13" customHeight="1" spans="1:8">
      <c r="A376" s="1" t="s">
        <v>4588</v>
      </c>
      <c r="B376" s="36">
        <v>0.0399320305862362</v>
      </c>
      <c r="C376" s="36">
        <v>0.0367597004765146</v>
      </c>
      <c r="D376" s="1">
        <v>1481</v>
      </c>
      <c r="E376" s="61">
        <v>-31.7233010972156</v>
      </c>
      <c r="F376" s="36">
        <v>0.0096572680560265</v>
      </c>
      <c r="G376" s="1">
        <v>-0.306360422317851</v>
      </c>
      <c r="H376" s="36">
        <v>-0.064851444781407</v>
      </c>
    </row>
    <row r="377" ht="13" customHeight="1" spans="1:8">
      <c r="A377" s="1" t="s">
        <v>4709</v>
      </c>
      <c r="B377" s="36">
        <v>0.0395480225988701</v>
      </c>
      <c r="C377" s="36">
        <v>0.015625</v>
      </c>
      <c r="D377" s="1">
        <v>198</v>
      </c>
      <c r="E377" s="61">
        <v>-239.230225988701</v>
      </c>
      <c r="F377" s="36">
        <v>0.0012911134875714</v>
      </c>
      <c r="G377" s="1">
        <v>-0.308873371408766</v>
      </c>
      <c r="H377" s="36">
        <v>-0.0653833946265437</v>
      </c>
    </row>
    <row r="378" ht="13" customHeight="1" spans="1:8">
      <c r="A378" s="1" t="s">
        <v>4764</v>
      </c>
      <c r="B378" s="36">
        <v>0.0318725099601594</v>
      </c>
      <c r="C378" s="36">
        <v>0.0278716216216216</v>
      </c>
      <c r="D378" s="1">
        <v>1201</v>
      </c>
      <c r="E378" s="61">
        <v>-40.0088833853774</v>
      </c>
      <c r="F378" s="36">
        <v>0.00783145100289522</v>
      </c>
      <c r="G378" s="1">
        <v>-0.313327609913132</v>
      </c>
      <c r="H378" s="36">
        <v>-0.0663262833986104</v>
      </c>
    </row>
    <row r="379" ht="13" customHeight="1" spans="1:8">
      <c r="A379" s="1" t="s">
        <v>4659</v>
      </c>
      <c r="B379" s="36">
        <v>0.0271585379653729</v>
      </c>
      <c r="C379" s="36">
        <v>0.0266638673105186</v>
      </c>
      <c r="D379" s="1">
        <v>9717</v>
      </c>
      <c r="E379" s="61">
        <v>-4.94670654854285</v>
      </c>
      <c r="F379" s="36">
        <v>0.063362372518845</v>
      </c>
      <c r="G379" s="1">
        <v>-0.313435063070182</v>
      </c>
      <c r="H379" s="36">
        <v>-0.0663490294583928</v>
      </c>
    </row>
    <row r="380" ht="13" customHeight="1" spans="1:8">
      <c r="A380" s="1" t="s">
        <v>4761</v>
      </c>
      <c r="B380" s="36">
        <v>0.0487329434697856</v>
      </c>
      <c r="C380" s="36">
        <v>0.0396975425330813</v>
      </c>
      <c r="D380" s="1">
        <v>536</v>
      </c>
      <c r="E380" s="61">
        <v>-90.3540093670429</v>
      </c>
      <c r="F380" s="36">
        <v>0.00349513550170844</v>
      </c>
      <c r="G380" s="1">
        <v>-0.315799505860449</v>
      </c>
      <c r="H380" s="36">
        <v>-0.0668495429708487</v>
      </c>
    </row>
    <row r="381" ht="13" customHeight="1" spans="1:8">
      <c r="A381" s="1" t="s">
        <v>4964</v>
      </c>
      <c r="B381" s="36">
        <v>0.0340425531914894</v>
      </c>
      <c r="C381" s="36">
        <v>0.015625</v>
      </c>
      <c r="D381" s="1">
        <v>264</v>
      </c>
      <c r="E381" s="61">
        <v>-184.175531914894</v>
      </c>
      <c r="F381" s="36">
        <v>0.0017214846500952</v>
      </c>
      <c r="G381" s="1">
        <v>-0.317055351114609</v>
      </c>
      <c r="H381" s="36">
        <v>-0.067115384682836</v>
      </c>
    </row>
    <row r="382" ht="13" customHeight="1" spans="1:8">
      <c r="A382" s="1" t="s">
        <v>4619</v>
      </c>
      <c r="B382" s="36">
        <v>0.0666666666666667</v>
      </c>
      <c r="C382" s="36">
        <v>0.0119047619047619</v>
      </c>
      <c r="D382" s="1">
        <v>91</v>
      </c>
      <c r="E382" s="61">
        <v>-547.619047619048</v>
      </c>
      <c r="F382" s="36">
        <v>0.000593390542267665</v>
      </c>
      <c r="G382" s="1">
        <v>-0.324951963622769</v>
      </c>
      <c r="H382" s="36">
        <v>-0.0687869672134992</v>
      </c>
    </row>
    <row r="383" ht="13" customHeight="1" spans="1:8">
      <c r="A383" s="1" t="s">
        <v>4779</v>
      </c>
      <c r="B383" s="36">
        <v>0.0882352941176471</v>
      </c>
      <c r="C383" s="36">
        <v>0.0388349514563107</v>
      </c>
      <c r="D383" s="1">
        <v>104</v>
      </c>
      <c r="E383" s="61">
        <v>-494.003426613364</v>
      </c>
      <c r="F383" s="36">
        <v>0.000678160619734474</v>
      </c>
      <c r="G383" s="1">
        <v>-0.335013669943073</v>
      </c>
      <c r="H383" s="36">
        <v>-0.0709168643682986</v>
      </c>
    </row>
    <row r="384" ht="13" customHeight="1" spans="1:8">
      <c r="A384" s="1" t="s">
        <v>4801</v>
      </c>
      <c r="B384" s="36">
        <v>0.0353697749196141</v>
      </c>
      <c r="C384" s="36">
        <v>0.0191082802547771</v>
      </c>
      <c r="D384" s="1">
        <v>317</v>
      </c>
      <c r="E384" s="61">
        <v>-162.614946648371</v>
      </c>
      <c r="F384" s="36">
        <v>0.00206708573515219</v>
      </c>
      <c r="G384" s="1">
        <v>-0.336139036539382</v>
      </c>
      <c r="H384" s="36">
        <v>-0.0711550859020309</v>
      </c>
    </row>
    <row r="385" ht="13" customHeight="1" spans="1:8">
      <c r="A385" s="1" t="s">
        <v>4873</v>
      </c>
      <c r="B385" s="36">
        <v>0.0432098765432099</v>
      </c>
      <c r="C385" s="36">
        <v>0.0122699386503067</v>
      </c>
      <c r="D385" s="1">
        <v>168</v>
      </c>
      <c r="E385" s="61">
        <v>-309.399378929031</v>
      </c>
      <c r="F385" s="36">
        <v>0.00109549023187877</v>
      </c>
      <c r="G385" s="1">
        <v>-0.338943997366111</v>
      </c>
      <c r="H385" s="36">
        <v>-0.0717488498118477</v>
      </c>
    </row>
    <row r="386" ht="13" customHeight="1" spans="1:8">
      <c r="A386" s="1" t="s">
        <v>4836</v>
      </c>
      <c r="B386" s="36">
        <v>0.0672268907563025</v>
      </c>
      <c r="C386" s="36">
        <v>0.0245901639344262</v>
      </c>
      <c r="D386" s="1">
        <v>122</v>
      </c>
      <c r="E386" s="61">
        <v>-426.367268218763</v>
      </c>
      <c r="F386" s="36">
        <v>0.000795534573150056</v>
      </c>
      <c r="G386" s="1">
        <v>-0.339189902727569</v>
      </c>
      <c r="H386" s="36">
        <v>-0.0718009039180844</v>
      </c>
    </row>
    <row r="387" ht="13" customHeight="1" spans="1:8">
      <c r="A387" s="1" t="s">
        <v>4979</v>
      </c>
      <c r="B387" s="36">
        <v>0.0311355311355311</v>
      </c>
      <c r="C387" s="36">
        <v>0.0227272727272727</v>
      </c>
      <c r="D387" s="1">
        <v>628</v>
      </c>
      <c r="E387" s="61">
        <v>-84.0825840825841</v>
      </c>
      <c r="F387" s="36">
        <v>0.00409504681916586</v>
      </c>
      <c r="G387" s="1">
        <v>-0.344322118494632</v>
      </c>
      <c r="H387" s="36">
        <v>-0.0728873092863296</v>
      </c>
    </row>
    <row r="388" ht="13" customHeight="1" spans="1:8">
      <c r="A388" s="1" t="s">
        <v>4969</v>
      </c>
      <c r="B388" s="36">
        <v>0.0636942675159236</v>
      </c>
      <c r="C388" s="36">
        <v>0.0103092783505155</v>
      </c>
      <c r="D388" s="1">
        <v>99</v>
      </c>
      <c r="E388" s="61">
        <v>-533.849891654081</v>
      </c>
      <c r="F388" s="36">
        <v>0.000645556743785701</v>
      </c>
      <c r="G388" s="1">
        <v>-0.344630397726558</v>
      </c>
      <c r="H388" s="36">
        <v>-0.0729525669114341</v>
      </c>
    </row>
    <row r="389" ht="13" customHeight="1" spans="1:8">
      <c r="A389" s="1" t="s">
        <v>4650</v>
      </c>
      <c r="B389" s="36">
        <v>0.082018927444795</v>
      </c>
      <c r="C389" s="36">
        <v>0.0649350649350649</v>
      </c>
      <c r="D389" s="1">
        <v>311</v>
      </c>
      <c r="E389" s="61">
        <v>-170.8386250973</v>
      </c>
      <c r="F389" s="36">
        <v>0.00202796108401367</v>
      </c>
      <c r="G389" s="1">
        <v>-0.346454083343726</v>
      </c>
      <c r="H389" s="36">
        <v>-0.0733386110557972</v>
      </c>
    </row>
    <row r="390" ht="13" customHeight="1" spans="1:8">
      <c r="A390" s="1" t="s">
        <v>4837</v>
      </c>
      <c r="B390" s="36">
        <v>0.0296296296296296</v>
      </c>
      <c r="C390" s="36">
        <v>0.018058690744921</v>
      </c>
      <c r="D390" s="1">
        <v>462</v>
      </c>
      <c r="E390" s="61">
        <v>-115.709388847086</v>
      </c>
      <c r="F390" s="36">
        <v>0.00301259813766661</v>
      </c>
      <c r="G390" s="1">
        <v>-0.348585889351274</v>
      </c>
      <c r="H390" s="36">
        <v>-0.0737898792011313</v>
      </c>
    </row>
    <row r="391" ht="13" customHeight="1" spans="1:8">
      <c r="A391" s="1" t="s">
        <v>4756</v>
      </c>
      <c r="B391" s="36">
        <v>0.0517097581317765</v>
      </c>
      <c r="C391" s="36">
        <v>0.0495420482930891</v>
      </c>
      <c r="D391" s="1">
        <v>2475</v>
      </c>
      <c r="E391" s="61">
        <v>-21.6770983868739</v>
      </c>
      <c r="F391" s="36">
        <v>0.0161389185946425</v>
      </c>
      <c r="G391" s="1">
        <v>-0.349844926233814</v>
      </c>
      <c r="H391" s="36">
        <v>-0.0740563965281676</v>
      </c>
    </row>
    <row r="392" ht="13" customHeight="1" spans="1:8">
      <c r="A392" s="1" t="s">
        <v>4802</v>
      </c>
      <c r="B392" s="36">
        <v>0.0852272727272727</v>
      </c>
      <c r="C392" s="36">
        <v>0.0476190476190476</v>
      </c>
      <c r="D392" s="1">
        <v>148</v>
      </c>
      <c r="E392" s="61">
        <v>-376.082251082251</v>
      </c>
      <c r="F392" s="36">
        <v>0.000965074728083675</v>
      </c>
      <c r="G392" s="1">
        <v>-0.3629474762003</v>
      </c>
      <c r="H392" s="36">
        <v>-0.0768299900923048</v>
      </c>
    </row>
    <row r="393" ht="13" customHeight="1" spans="1:8">
      <c r="A393" s="1" t="s">
        <v>4850</v>
      </c>
      <c r="B393" s="36">
        <v>0.153061224489796</v>
      </c>
      <c r="C393" s="36">
        <v>0.0789473684210526</v>
      </c>
      <c r="D393" s="1">
        <v>76</v>
      </c>
      <c r="E393" s="61">
        <v>-741.138560687433</v>
      </c>
      <c r="F393" s="36">
        <v>0.000495578914421346</v>
      </c>
      <c r="G393" s="1">
        <v>-0.367292643341277</v>
      </c>
      <c r="H393" s="36">
        <v>-0.0777497902570164</v>
      </c>
    </row>
    <row r="394" ht="13" customHeight="1" spans="1:8">
      <c r="A394" s="1" t="s">
        <v>4616</v>
      </c>
      <c r="B394" s="36">
        <v>0.0888030888030888</v>
      </c>
      <c r="C394" s="36">
        <v>0.0619047619047619</v>
      </c>
      <c r="D394" s="1">
        <v>211</v>
      </c>
      <c r="E394" s="61">
        <v>-268.983268983269</v>
      </c>
      <c r="F394" s="36">
        <v>0.00137588356503821</v>
      </c>
      <c r="G394" s="1">
        <v>-0.370089659064332</v>
      </c>
      <c r="H394" s="36">
        <v>-0.0783418723195233</v>
      </c>
    </row>
    <row r="395" ht="13" customHeight="1" spans="1:8">
      <c r="A395" s="1" t="s">
        <v>4717</v>
      </c>
      <c r="B395" s="36">
        <v>0.0656934306569343</v>
      </c>
      <c r="C395" s="36">
        <v>0.0484848484848485</v>
      </c>
      <c r="D395" s="1">
        <v>336</v>
      </c>
      <c r="E395" s="61">
        <v>-172.085821720858</v>
      </c>
      <c r="F395" s="36">
        <v>0.00219098046375753</v>
      </c>
      <c r="G395" s="1">
        <v>-0.377036673480062</v>
      </c>
      <c r="H395" s="36">
        <v>-0.0798124406075834</v>
      </c>
    </row>
    <row r="396" ht="13" customHeight="1" spans="1:8">
      <c r="A396" s="1" t="s">
        <v>4993</v>
      </c>
      <c r="B396" s="36">
        <v>0.0352839931153184</v>
      </c>
      <c r="C396" s="36">
        <v>0.0300820419325433</v>
      </c>
      <c r="D396" s="1">
        <v>1119</v>
      </c>
      <c r="E396" s="61">
        <v>-52.0195118277511</v>
      </c>
      <c r="F396" s="36">
        <v>0.00729674743733535</v>
      </c>
      <c r="G396" s="1">
        <v>-0.379573239620579</v>
      </c>
      <c r="H396" s="36">
        <v>-0.0803493897923102</v>
      </c>
    </row>
    <row r="397" ht="13" customHeight="1" spans="1:8">
      <c r="A397" s="1" t="s">
        <v>4747</v>
      </c>
      <c r="B397" s="36">
        <v>0.0324675324675325</v>
      </c>
      <c r="C397" s="36">
        <v>0.0132013201320132</v>
      </c>
      <c r="D397" s="1">
        <v>305</v>
      </c>
      <c r="E397" s="61">
        <v>-192.662123355193</v>
      </c>
      <c r="F397" s="36">
        <v>0.00198883643287514</v>
      </c>
      <c r="G397" s="1">
        <v>-0.383173450163892</v>
      </c>
      <c r="H397" s="36">
        <v>-0.0811114949411562</v>
      </c>
    </row>
    <row r="398" ht="13" customHeight="1" spans="1:8">
      <c r="A398" s="1" t="s">
        <v>4726</v>
      </c>
      <c r="B398" s="36">
        <v>0.0357142857142857</v>
      </c>
      <c r="C398" s="36">
        <v>0.00904977375565611</v>
      </c>
      <c r="D398" s="1">
        <v>225</v>
      </c>
      <c r="E398" s="61">
        <v>-266.645119586296</v>
      </c>
      <c r="F398" s="36">
        <v>0.00146717441769478</v>
      </c>
      <c r="G398" s="1">
        <v>-0.391214898060178</v>
      </c>
      <c r="H398" s="36">
        <v>-0.0828137367329093</v>
      </c>
    </row>
    <row r="399" ht="13" customHeight="1" spans="1:8">
      <c r="A399" s="1" t="s">
        <v>4858</v>
      </c>
      <c r="B399" s="36">
        <v>0.0620689655172414</v>
      </c>
      <c r="C399" s="36">
        <v>0.0155038759689922</v>
      </c>
      <c r="D399" s="1">
        <v>129</v>
      </c>
      <c r="E399" s="61">
        <v>-465.650895482491</v>
      </c>
      <c r="F399" s="36">
        <v>0.000841179999478338</v>
      </c>
      <c r="G399" s="1">
        <v>-0.39169622001905</v>
      </c>
      <c r="H399" s="36">
        <v>-0.0829156246471565</v>
      </c>
    </row>
    <row r="400" ht="13" customHeight="1" spans="1:8">
      <c r="A400" s="1" t="s">
        <v>4736</v>
      </c>
      <c r="B400" s="36">
        <v>0.0368050117462803</v>
      </c>
      <c r="C400" s="36">
        <v>0.0308764940239044</v>
      </c>
      <c r="D400" s="1">
        <v>1018</v>
      </c>
      <c r="E400" s="61">
        <v>-59.2851772237596</v>
      </c>
      <c r="F400" s="36">
        <v>0.00663814914317014</v>
      </c>
      <c r="G400" s="1">
        <v>-0.39354384839059</v>
      </c>
      <c r="H400" s="36">
        <v>-0.0833067370774337</v>
      </c>
    </row>
    <row r="401" ht="13" customHeight="1" spans="1:8">
      <c r="A401" s="1" t="s">
        <v>4986</v>
      </c>
      <c r="B401" s="36">
        <v>0.0844155844155844</v>
      </c>
      <c r="C401" s="36">
        <v>0.0771113831089351</v>
      </c>
      <c r="D401" s="1">
        <v>841</v>
      </c>
      <c r="E401" s="61">
        <v>-73.0420130664929</v>
      </c>
      <c r="F401" s="36">
        <v>0.00548397193458358</v>
      </c>
      <c r="G401" s="1">
        <v>-0.400560349702134</v>
      </c>
      <c r="H401" s="36">
        <v>-0.0847920145944238</v>
      </c>
    </row>
    <row r="402" ht="13" customHeight="1" spans="1:8">
      <c r="A402" s="1" t="s">
        <v>4987</v>
      </c>
      <c r="B402" s="36">
        <v>0.0604395604395604</v>
      </c>
      <c r="C402" s="36">
        <v>0.03</v>
      </c>
      <c r="D402" s="1">
        <v>207</v>
      </c>
      <c r="E402" s="61">
        <v>-304.395604395604</v>
      </c>
      <c r="F402" s="36">
        <v>0.00134980046427919</v>
      </c>
      <c r="G402" s="1">
        <v>-0.410873328137733</v>
      </c>
      <c r="H402" s="36">
        <v>-0.0869751019086663</v>
      </c>
    </row>
    <row r="403" ht="13" customHeight="1" spans="1:8">
      <c r="A403" s="1" t="s">
        <v>4670</v>
      </c>
      <c r="B403" s="36">
        <v>0.07</v>
      </c>
      <c r="C403" s="36">
        <v>0.054726368159204</v>
      </c>
      <c r="D403" s="1">
        <v>414</v>
      </c>
      <c r="E403" s="61">
        <v>-152.73631840796</v>
      </c>
      <c r="F403" s="36">
        <v>0.00269960092855839</v>
      </c>
      <c r="G403" s="1">
        <v>-0.412327106998719</v>
      </c>
      <c r="H403" s="36">
        <v>-0.0872828428982312</v>
      </c>
    </row>
    <row r="404" ht="13" customHeight="1" spans="1:8">
      <c r="A404" s="1" t="s">
        <v>4608</v>
      </c>
      <c r="B404" s="36">
        <v>0.0923076923076923</v>
      </c>
      <c r="C404" s="36">
        <v>0.0126582278481013</v>
      </c>
      <c r="D404" s="1">
        <v>81</v>
      </c>
      <c r="E404" s="61">
        <v>-796.49464459591</v>
      </c>
      <c r="F404" s="36">
        <v>0.000528182790370119</v>
      </c>
      <c r="G404" s="1">
        <v>-0.420694763897524</v>
      </c>
      <c r="H404" s="36">
        <v>-0.0890541377515841</v>
      </c>
    </row>
    <row r="405" ht="13" customHeight="1" spans="1:8">
      <c r="A405" s="1" t="s">
        <v>4701</v>
      </c>
      <c r="B405" s="36">
        <v>0.062962962962963</v>
      </c>
      <c r="C405" s="36">
        <v>0.05</v>
      </c>
      <c r="D405" s="1">
        <v>510</v>
      </c>
      <c r="E405" s="61">
        <v>-129.62962962963</v>
      </c>
      <c r="F405" s="36">
        <v>0.00332559534677482</v>
      </c>
      <c r="G405" s="1">
        <v>-0.43109569310044</v>
      </c>
      <c r="H405" s="36">
        <v>-0.0912558427915987</v>
      </c>
    </row>
    <row r="406" ht="13" customHeight="1" spans="1:8">
      <c r="A406" s="1" t="s">
        <v>4950</v>
      </c>
      <c r="B406" s="36">
        <v>0.0842105263157895</v>
      </c>
      <c r="C406" s="36">
        <v>0.046242774566474</v>
      </c>
      <c r="D406" s="1">
        <v>175</v>
      </c>
      <c r="E406" s="61">
        <v>-379.677517493155</v>
      </c>
      <c r="F406" s="36">
        <v>0.00114113565820705</v>
      </c>
      <c r="G406" s="1">
        <v>-0.433263553830969</v>
      </c>
      <c r="H406" s="36">
        <v>-0.0917147431266878</v>
      </c>
    </row>
    <row r="407" ht="13" customHeight="1" spans="1:8">
      <c r="A407" s="1" t="s">
        <v>4675</v>
      </c>
      <c r="B407" s="36">
        <v>0.0602006688963211</v>
      </c>
      <c r="C407" s="36">
        <v>0.038961038961039</v>
      </c>
      <c r="D407" s="1">
        <v>316</v>
      </c>
      <c r="E407" s="61">
        <v>-212.396299352821</v>
      </c>
      <c r="F407" s="36">
        <v>0.00206056495996244</v>
      </c>
      <c r="G407" s="1">
        <v>-0.437656372072116</v>
      </c>
      <c r="H407" s="36">
        <v>-0.0926446302428015</v>
      </c>
    </row>
    <row r="408" ht="13" customHeight="1" spans="1:8">
      <c r="A408" s="1" t="s">
        <v>4702</v>
      </c>
      <c r="B408" s="36">
        <v>0.0857142857142857</v>
      </c>
      <c r="C408" s="36">
        <v>0.0112359550561798</v>
      </c>
      <c r="D408" s="1">
        <v>91</v>
      </c>
      <c r="E408" s="61">
        <v>-744.783306581059</v>
      </c>
      <c r="F408" s="36">
        <v>0.000593390542267665</v>
      </c>
      <c r="G408" s="1">
        <v>-0.441947370164039</v>
      </c>
      <c r="H408" s="36">
        <v>-0.093552963713914</v>
      </c>
    </row>
    <row r="409" ht="13" customHeight="1" spans="1:8">
      <c r="A409" s="1" t="s">
        <v>4762</v>
      </c>
      <c r="B409" s="36">
        <v>0.0245901639344262</v>
      </c>
      <c r="C409" s="36">
        <v>0.0202086049543677</v>
      </c>
      <c r="D409" s="1">
        <v>1552</v>
      </c>
      <c r="E409" s="61">
        <v>-43.8155898005856</v>
      </c>
      <c r="F409" s="36">
        <v>0.0101202430944991</v>
      </c>
      <c r="G409" s="1">
        <v>-0.443424420110781</v>
      </c>
      <c r="H409" s="36">
        <v>-0.093865630808233</v>
      </c>
    </row>
    <row r="410" ht="13" customHeight="1" spans="1:8">
      <c r="A410" s="1" t="s">
        <v>4977</v>
      </c>
      <c r="B410" s="36">
        <v>0.0769230769230769</v>
      </c>
      <c r="C410" s="36">
        <v>0.0285714285714286</v>
      </c>
      <c r="D410" s="1">
        <v>142</v>
      </c>
      <c r="E410" s="61">
        <v>-483.516483516484</v>
      </c>
      <c r="F410" s="36">
        <v>0.000925950076945147</v>
      </c>
      <c r="G410" s="1">
        <v>-0.447712125116335</v>
      </c>
      <c r="H410" s="36">
        <v>-0.0947732671873152</v>
      </c>
    </row>
    <row r="411" ht="13" customHeight="1" spans="1:8">
      <c r="A411" s="1" t="s">
        <v>4737</v>
      </c>
      <c r="B411" s="36">
        <v>0.0353697749196141</v>
      </c>
      <c r="C411" s="36">
        <v>0.0129032258064516</v>
      </c>
      <c r="D411" s="1">
        <v>312</v>
      </c>
      <c r="E411" s="61">
        <v>-224.665491131625</v>
      </c>
      <c r="F411" s="36">
        <v>0.00203448185920342</v>
      </c>
      <c r="G411" s="1">
        <v>-0.457077866096319</v>
      </c>
      <c r="H411" s="36">
        <v>-0.0967558399668051</v>
      </c>
    </row>
    <row r="412" ht="13" customHeight="1" spans="1:8">
      <c r="A412" s="1" t="s">
        <v>4955</v>
      </c>
      <c r="B412" s="36">
        <v>0.0336134453781513</v>
      </c>
      <c r="C412" s="36">
        <v>0.00757575757575758</v>
      </c>
      <c r="D412" s="1">
        <v>270</v>
      </c>
      <c r="E412" s="61">
        <v>-260.376878023937</v>
      </c>
      <c r="F412" s="36">
        <v>0.00176060930123373</v>
      </c>
      <c r="G412" s="1">
        <v>-0.458421953275144</v>
      </c>
      <c r="H412" s="36">
        <v>-0.0970403610377694</v>
      </c>
    </row>
    <row r="413" ht="13" customHeight="1" spans="1:8">
      <c r="A413" s="1" t="s">
        <v>4687</v>
      </c>
      <c r="B413" s="36">
        <v>0.122977346278317</v>
      </c>
      <c r="C413" s="36">
        <v>0.1</v>
      </c>
      <c r="D413" s="1">
        <v>311</v>
      </c>
      <c r="E413" s="61">
        <v>-229.773462783171</v>
      </c>
      <c r="F413" s="36">
        <v>0.00202796108401367</v>
      </c>
      <c r="G413" s="1">
        <v>-0.465971640663334</v>
      </c>
      <c r="H413" s="36">
        <v>-0.0986385052466978</v>
      </c>
    </row>
    <row r="414" ht="13" customHeight="1" spans="1:8">
      <c r="A414" s="1" t="s">
        <v>4666</v>
      </c>
      <c r="B414" s="36">
        <v>0.0991735537190083</v>
      </c>
      <c r="C414" s="36">
        <v>0.0451127819548872</v>
      </c>
      <c r="D414" s="1">
        <v>133</v>
      </c>
      <c r="E414" s="61">
        <v>-540.607717641211</v>
      </c>
      <c r="F414" s="36">
        <v>0.000867263100237356</v>
      </c>
      <c r="G414" s="1">
        <v>-0.468849125213758</v>
      </c>
      <c r="H414" s="36">
        <v>-0.0992476212317826</v>
      </c>
    </row>
    <row r="415" ht="13" customHeight="1" spans="1:8">
      <c r="A415" s="1" t="s">
        <v>4637</v>
      </c>
      <c r="B415" s="36">
        <v>0.0431344356578001</v>
      </c>
      <c r="C415" s="36">
        <v>0.0382252559726962</v>
      </c>
      <c r="D415" s="1">
        <v>1485</v>
      </c>
      <c r="E415" s="61">
        <v>-49.091796851039</v>
      </c>
      <c r="F415" s="36">
        <v>0.00968335115678552</v>
      </c>
      <c r="G415" s="1">
        <v>-0.475373107826189</v>
      </c>
      <c r="H415" s="36">
        <v>-0.100628640669424</v>
      </c>
    </row>
    <row r="416" ht="13" customHeight="1" spans="1:8">
      <c r="A416" s="1" t="s">
        <v>4718</v>
      </c>
      <c r="B416" s="36">
        <v>0.0896551724137931</v>
      </c>
      <c r="C416" s="36">
        <v>0.0256410256410256</v>
      </c>
      <c r="D416" s="1">
        <v>119</v>
      </c>
      <c r="E416" s="61">
        <v>-640.141467727675</v>
      </c>
      <c r="F416" s="36">
        <v>0.000775972247580792</v>
      </c>
      <c r="G416" s="1">
        <v>-0.496732013482311</v>
      </c>
      <c r="H416" s="36">
        <v>-0.105149968458012</v>
      </c>
    </row>
    <row r="417" ht="13" customHeight="1" spans="1:8">
      <c r="A417" s="1" t="s">
        <v>4767</v>
      </c>
      <c r="B417" s="36">
        <v>0.0829268292682927</v>
      </c>
      <c r="C417" s="36">
        <v>0.0621621621621622</v>
      </c>
      <c r="D417" s="1">
        <v>374</v>
      </c>
      <c r="E417" s="61">
        <v>-207.646671061305</v>
      </c>
      <c r="F417" s="36">
        <v>0.0024387699209682</v>
      </c>
      <c r="G417" s="1">
        <v>-0.50640245557349</v>
      </c>
      <c r="H417" s="36">
        <v>-0.107197041433506</v>
      </c>
    </row>
    <row r="418" ht="13" customHeight="1" spans="1:8">
      <c r="A418" s="1" t="s">
        <v>4868</v>
      </c>
      <c r="B418" s="36">
        <v>0.0943396226415094</v>
      </c>
      <c r="C418" s="36">
        <v>0.0508474576271186</v>
      </c>
      <c r="D418" s="1">
        <v>184</v>
      </c>
      <c r="E418" s="61">
        <v>-434.921650143908</v>
      </c>
      <c r="F418" s="36">
        <v>0.00119982263491484</v>
      </c>
      <c r="G418" s="1">
        <v>-0.521828840257173</v>
      </c>
      <c r="H418" s="36">
        <v>-0.110462552451286</v>
      </c>
    </row>
    <row r="419" ht="13" customHeight="1" spans="1:8">
      <c r="A419" s="1" t="s">
        <v>4671</v>
      </c>
      <c r="B419" s="36">
        <v>0.0652173913043478</v>
      </c>
      <c r="C419" s="36">
        <v>0.0535714285714286</v>
      </c>
      <c r="D419" s="1">
        <v>817</v>
      </c>
      <c r="E419" s="61">
        <v>-116.459627329193</v>
      </c>
      <c r="F419" s="36">
        <v>0.00532747333002947</v>
      </c>
      <c r="G419" s="1">
        <v>-0.620435558621445</v>
      </c>
      <c r="H419" s="36">
        <v>-0.131335967178603</v>
      </c>
    </row>
    <row r="420" ht="13" customHeight="1" spans="1:8">
      <c r="A420" s="1" t="s">
        <v>4995</v>
      </c>
      <c r="B420" s="36">
        <v>0.0405616224648986</v>
      </c>
      <c r="C420" s="36">
        <v>0.0249702734839477</v>
      </c>
      <c r="D420" s="1">
        <v>854</v>
      </c>
      <c r="E420" s="61">
        <v>-155.913489809509</v>
      </c>
      <c r="F420" s="36">
        <v>0.00556874201205039</v>
      </c>
      <c r="G420" s="1">
        <v>-0.868242000947604</v>
      </c>
      <c r="H420" s="36">
        <v>-0.183792500856828</v>
      </c>
    </row>
    <row r="421" ht="13" customHeight="1" spans="1:8">
      <c r="A421" s="1" t="s">
        <v>4760</v>
      </c>
      <c r="B421" s="36">
        <v>0.0336448598130841</v>
      </c>
      <c r="C421" s="36">
        <v>0.0211591536338546</v>
      </c>
      <c r="D421" s="1">
        <v>1095</v>
      </c>
      <c r="E421" s="61">
        <v>-124.857061792295</v>
      </c>
      <c r="F421" s="36">
        <v>0.00714024883278124</v>
      </c>
      <c r="G421" s="1">
        <v>-0.891510489726927</v>
      </c>
      <c r="H421" s="36">
        <v>-0.188718055874028</v>
      </c>
    </row>
    <row r="422" ht="13" customHeight="1" spans="1:8">
      <c r="A422" s="1" t="s">
        <v>4940</v>
      </c>
      <c r="B422" s="36">
        <v>0.0732940185341196</v>
      </c>
      <c r="C422" s="36">
        <v>0.0605069501226492</v>
      </c>
      <c r="D422" s="1">
        <v>1242</v>
      </c>
      <c r="E422" s="61">
        <v>-127.870684114704</v>
      </c>
      <c r="F422" s="36">
        <v>0.00809880278567516</v>
      </c>
      <c r="G422" s="1">
        <v>-1.03559945271435</v>
      </c>
      <c r="H422" s="36">
        <v>-0.219219311082165</v>
      </c>
    </row>
    <row r="423" ht="13" customHeight="1" spans="1:8">
      <c r="A423" s="1" t="s">
        <v>4766</v>
      </c>
      <c r="B423" s="36">
        <v>0.110864745011086</v>
      </c>
      <c r="C423" s="36">
        <v>0.0992753623188406</v>
      </c>
      <c r="D423" s="1">
        <v>1416</v>
      </c>
      <c r="E423" s="61">
        <v>-115.893826922459</v>
      </c>
      <c r="F423" s="36">
        <v>0.00923341766869245</v>
      </c>
      <c r="G423" s="1">
        <v>-1.07009610919822</v>
      </c>
      <c r="H423" s="36">
        <v>-0.226521683876211</v>
      </c>
    </row>
    <row r="424" ht="13" customHeight="1" spans="1:8">
      <c r="A424" s="1" t="s">
        <v>4693</v>
      </c>
      <c r="B424" s="36">
        <v>0.135944700460829</v>
      </c>
      <c r="C424" s="36">
        <v>0.101030927835052</v>
      </c>
      <c r="D424" s="1">
        <v>492</v>
      </c>
      <c r="E424" s="61">
        <v>-349.137726257779</v>
      </c>
      <c r="F424" s="36">
        <v>0.00320822139335924</v>
      </c>
      <c r="G424" s="1">
        <v>-1.12011112260901</v>
      </c>
      <c r="H424" s="36">
        <v>-0.237109036693887</v>
      </c>
    </row>
    <row r="425" ht="13" customHeight="1" spans="1:8">
      <c r="A425" s="1" t="s">
        <v>4698</v>
      </c>
      <c r="B425" s="36">
        <v>0.0377094972067039</v>
      </c>
      <c r="C425" s="36">
        <v>0.0285571142284569</v>
      </c>
      <c r="D425" s="1">
        <v>2023</v>
      </c>
      <c r="E425" s="61">
        <v>-91.52382978247</v>
      </c>
      <c r="F425" s="36">
        <v>0.0131915282088735</v>
      </c>
      <c r="G425" s="1">
        <v>-1.20733918235959</v>
      </c>
      <c r="H425" s="36">
        <v>-0.255573777202812</v>
      </c>
    </row>
    <row r="426" ht="13" customHeight="1" spans="1:8">
      <c r="A426" s="1" t="s">
        <v>4703</v>
      </c>
      <c r="B426" s="36">
        <v>0.0325488232348523</v>
      </c>
      <c r="C426" s="36">
        <v>0.0195989061075661</v>
      </c>
      <c r="D426" s="1">
        <v>2214</v>
      </c>
      <c r="E426" s="61">
        <v>-129.499171272862</v>
      </c>
      <c r="F426" s="36">
        <v>0.0144369962701166</v>
      </c>
      <c r="G426" s="1">
        <v>-1.8695790526495</v>
      </c>
      <c r="H426" s="36">
        <v>-0.395759027161746</v>
      </c>
    </row>
    <row r="427" ht="13" customHeight="1" spans="1:8">
      <c r="A427" s="1" t="s">
        <v>4603</v>
      </c>
      <c r="B427" s="36">
        <v>0.0352941176470588</v>
      </c>
      <c r="C427" s="36">
        <v>0.0297710995646679</v>
      </c>
      <c r="D427" s="1">
        <v>7283</v>
      </c>
      <c r="E427" s="61">
        <v>-55.2301808239094</v>
      </c>
      <c r="F427" s="36">
        <v>0.0474908057069824</v>
      </c>
      <c r="G427" s="1">
        <v>-2.62292578666979</v>
      </c>
      <c r="H427" s="36">
        <v>-0.555230096410639</v>
      </c>
    </row>
    <row r="428" ht="13" customHeight="1" spans="1:8">
      <c r="A428" s="22"/>
      <c r="B428" s="41">
        <v>0.0380047505938242</v>
      </c>
      <c r="C428" s="41">
        <v>0.0384771539818297</v>
      </c>
      <c r="D428" s="22">
        <v>153356</v>
      </c>
      <c r="E428" s="62">
        <v>4.7240338800545</v>
      </c>
      <c r="F428" s="41">
        <v>1</v>
      </c>
      <c r="G428" s="22">
        <v>4.7240338800545</v>
      </c>
      <c r="H428" s="41">
        <v>1</v>
      </c>
    </row>
  </sheetData>
  <pageMargins left="0.75" right="0.75" top="1" bottom="1" header="0.5" footer="0.5"/>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01"/>
  <sheetViews>
    <sheetView workbookViewId="0">
      <selection activeCell="J8" sqref="J8"/>
    </sheetView>
  </sheetViews>
  <sheetFormatPr defaultColWidth="8.72727272727273" defaultRowHeight="12.5" outlineLevelCol="5"/>
  <sheetData>
    <row r="1" ht="13" customHeight="1" spans="1:6">
      <c r="A1" s="2" t="s">
        <v>5004</v>
      </c>
      <c r="B1" s="2" t="s">
        <v>5005</v>
      </c>
      <c r="C1" s="2" t="s">
        <v>5006</v>
      </c>
      <c r="D1" s="2" t="s">
        <v>5007</v>
      </c>
      <c r="E1" s="2" t="s">
        <v>5008</v>
      </c>
      <c r="F1" s="2" t="s">
        <v>5009</v>
      </c>
    </row>
    <row r="2" ht="13" customHeight="1" spans="1:6">
      <c r="A2" s="1" t="s">
        <v>145</v>
      </c>
      <c r="B2" s="37">
        <v>546</v>
      </c>
      <c r="C2" s="1" t="s">
        <v>5010</v>
      </c>
      <c r="D2" s="36"/>
      <c r="E2" s="36">
        <v>1</v>
      </c>
      <c r="F2" s="36">
        <v>1</v>
      </c>
    </row>
    <row r="3" ht="13" customHeight="1" spans="1:6">
      <c r="A3" s="1" t="s">
        <v>359</v>
      </c>
      <c r="B3" s="37">
        <v>459</v>
      </c>
      <c r="C3" s="1" t="s">
        <v>5010</v>
      </c>
      <c r="D3" s="36"/>
      <c r="E3" s="36">
        <v>0.997478991596639</v>
      </c>
      <c r="F3" s="36">
        <v>1</v>
      </c>
    </row>
    <row r="4" ht="13" customHeight="1" spans="1:6">
      <c r="A4" s="1" t="s">
        <v>189</v>
      </c>
      <c r="B4" s="37">
        <v>458</v>
      </c>
      <c r="C4" s="1" t="s">
        <v>5010</v>
      </c>
      <c r="D4" s="36"/>
      <c r="E4" s="36">
        <v>0.986479459178367</v>
      </c>
      <c r="F4" s="36">
        <v>1</v>
      </c>
    </row>
    <row r="5" ht="13" customHeight="1" spans="1:6">
      <c r="A5" s="1" t="s">
        <v>5011</v>
      </c>
      <c r="B5" s="37">
        <v>421</v>
      </c>
      <c r="C5" s="1" t="s">
        <v>5012</v>
      </c>
      <c r="D5" s="36">
        <v>1.02857142857143</v>
      </c>
      <c r="E5" s="36">
        <v>0.59075723830735</v>
      </c>
      <c r="F5" s="36">
        <v>1</v>
      </c>
    </row>
    <row r="6" ht="13" customHeight="1" spans="1:6">
      <c r="A6" s="1" t="s">
        <v>193</v>
      </c>
      <c r="B6" s="37">
        <v>368</v>
      </c>
      <c r="C6" s="1" t="s">
        <v>5012</v>
      </c>
      <c r="D6" s="36">
        <v>2.10869565217391</v>
      </c>
      <c r="E6" s="36">
        <v>0.808080808080808</v>
      </c>
      <c r="F6" s="36">
        <v>1</v>
      </c>
    </row>
    <row r="7" ht="13" customHeight="1" spans="1:6">
      <c r="A7" s="1" t="s">
        <v>368</v>
      </c>
      <c r="B7" s="37">
        <v>308</v>
      </c>
      <c r="C7" s="1" t="s">
        <v>5012</v>
      </c>
      <c r="D7" s="36"/>
      <c r="E7" s="36">
        <v>1</v>
      </c>
      <c r="F7" s="36">
        <v>0.285219399538106</v>
      </c>
    </row>
    <row r="8" ht="13" customHeight="1" spans="1:6">
      <c r="A8" s="1" t="s">
        <v>186</v>
      </c>
      <c r="B8" s="37">
        <v>305</v>
      </c>
      <c r="C8" s="1" t="s">
        <v>5012</v>
      </c>
      <c r="D8" s="36"/>
      <c r="E8" s="36">
        <v>0.742807825086306</v>
      </c>
      <c r="F8" s="36">
        <v>0.795166858457998</v>
      </c>
    </row>
    <row r="9" ht="13" customHeight="1" spans="1:6">
      <c r="A9" s="1" t="s">
        <v>498</v>
      </c>
      <c r="B9" s="37">
        <v>280</v>
      </c>
      <c r="C9" s="1" t="s">
        <v>5012</v>
      </c>
      <c r="D9" s="36">
        <v>0.46875</v>
      </c>
      <c r="E9" s="36">
        <v>1</v>
      </c>
      <c r="F9" s="36">
        <v>0.944020356234097</v>
      </c>
    </row>
    <row r="10" ht="13" customHeight="1" spans="1:6">
      <c r="A10" s="1" t="s">
        <v>5013</v>
      </c>
      <c r="B10" s="37">
        <v>275</v>
      </c>
      <c r="C10" s="1" t="s">
        <v>5012</v>
      </c>
      <c r="D10" s="36">
        <v>0.972222222222222</v>
      </c>
      <c r="E10" s="36">
        <v>0.150602409638554</v>
      </c>
      <c r="F10" s="36">
        <v>0.809278350515464</v>
      </c>
    </row>
    <row r="11" ht="13" customHeight="1" spans="1:6">
      <c r="A11" s="1" t="s">
        <v>5014</v>
      </c>
      <c r="B11" s="37">
        <v>263</v>
      </c>
      <c r="C11" s="1" t="s">
        <v>5012</v>
      </c>
      <c r="D11" s="36"/>
      <c r="E11" s="36">
        <v>0.882231404958678</v>
      </c>
      <c r="F11" s="36">
        <v>1</v>
      </c>
    </row>
    <row r="12" ht="13" customHeight="1" spans="1:6">
      <c r="A12" s="1" t="s">
        <v>5015</v>
      </c>
      <c r="B12" s="37">
        <v>260</v>
      </c>
      <c r="C12" s="1" t="s">
        <v>5012</v>
      </c>
      <c r="D12" s="36">
        <v>0.272727272727273</v>
      </c>
      <c r="E12" s="36">
        <v>1</v>
      </c>
      <c r="F12" s="36">
        <v>0.91817215727949</v>
      </c>
    </row>
    <row r="13" ht="13" customHeight="1" spans="1:6">
      <c r="A13" s="1" t="s">
        <v>279</v>
      </c>
      <c r="B13" s="37">
        <v>258</v>
      </c>
      <c r="C13" s="1" t="s">
        <v>5010</v>
      </c>
      <c r="D13" s="36"/>
      <c r="E13" s="36">
        <v>0.933098591549296</v>
      </c>
      <c r="F13" s="36">
        <v>1</v>
      </c>
    </row>
    <row r="14" ht="13" customHeight="1" spans="1:6">
      <c r="A14" s="1" t="s">
        <v>5016</v>
      </c>
      <c r="B14" s="37">
        <v>256</v>
      </c>
      <c r="C14" s="1" t="s">
        <v>5010</v>
      </c>
      <c r="D14" s="36">
        <v>1.40909090909091</v>
      </c>
      <c r="E14" s="36">
        <v>0.990491283676704</v>
      </c>
      <c r="F14" s="36">
        <v>0.987321711568938</v>
      </c>
    </row>
    <row r="15" ht="13" customHeight="1" spans="1:6">
      <c r="A15" s="1" t="s">
        <v>5017</v>
      </c>
      <c r="B15" s="37">
        <v>249</v>
      </c>
      <c r="C15" s="1" t="s">
        <v>5010</v>
      </c>
      <c r="D15" s="36">
        <v>1.13888888888889</v>
      </c>
      <c r="E15" s="36">
        <v>0.925770308123249</v>
      </c>
      <c r="F15" s="36">
        <v>1</v>
      </c>
    </row>
    <row r="16" ht="13" customHeight="1" spans="1:6">
      <c r="A16" s="1" t="s">
        <v>5018</v>
      </c>
      <c r="B16" s="37">
        <v>248</v>
      </c>
      <c r="C16" s="1" t="s">
        <v>5012</v>
      </c>
      <c r="D16" s="36">
        <v>1.09090909090909</v>
      </c>
      <c r="E16" s="36">
        <v>0.746585735963581</v>
      </c>
      <c r="F16" s="36">
        <v>1</v>
      </c>
    </row>
    <row r="17" ht="13" customHeight="1" spans="1:6">
      <c r="A17" s="1" t="s">
        <v>5019</v>
      </c>
      <c r="B17" s="37">
        <v>246</v>
      </c>
      <c r="C17" s="1" t="s">
        <v>5012</v>
      </c>
      <c r="D17" s="36">
        <v>0.519480519480519</v>
      </c>
      <c r="E17" s="36">
        <v>0.166666666666667</v>
      </c>
      <c r="F17" s="36">
        <v>1</v>
      </c>
    </row>
    <row r="18" ht="13" customHeight="1" spans="1:6">
      <c r="A18" s="1" t="s">
        <v>4065</v>
      </c>
      <c r="B18" s="37">
        <v>244</v>
      </c>
      <c r="C18" s="1" t="s">
        <v>5010</v>
      </c>
      <c r="D18" s="36"/>
      <c r="E18" s="36">
        <v>0.936031331592689</v>
      </c>
      <c r="F18" s="36">
        <v>1</v>
      </c>
    </row>
    <row r="19" ht="13" customHeight="1" spans="1:6">
      <c r="A19" s="1" t="s">
        <v>5020</v>
      </c>
      <c r="B19" s="37">
        <v>242</v>
      </c>
      <c r="C19" s="1" t="s">
        <v>5012</v>
      </c>
      <c r="D19" s="36">
        <v>0.666666666666667</v>
      </c>
      <c r="E19" s="36">
        <v>0.88510101010101</v>
      </c>
      <c r="F19" s="36">
        <v>0.930735930735931</v>
      </c>
    </row>
    <row r="20" ht="13" customHeight="1" spans="1:6">
      <c r="A20" s="1" t="s">
        <v>5021</v>
      </c>
      <c r="B20" s="37">
        <v>237</v>
      </c>
      <c r="C20" s="1" t="s">
        <v>5012</v>
      </c>
      <c r="D20" s="36">
        <v>1.55</v>
      </c>
      <c r="E20" s="36">
        <v>0.990126939351199</v>
      </c>
      <c r="F20" s="36">
        <v>0.83638928067701</v>
      </c>
    </row>
    <row r="21" ht="13" customHeight="1" spans="1:6">
      <c r="A21" s="1" t="s">
        <v>746</v>
      </c>
      <c r="B21" s="37">
        <v>232</v>
      </c>
      <c r="C21" s="1" t="s">
        <v>5012</v>
      </c>
      <c r="D21" s="36"/>
      <c r="E21" s="36">
        <v>0.792307692307692</v>
      </c>
      <c r="F21" s="36">
        <v>1</v>
      </c>
    </row>
    <row r="22" ht="13" customHeight="1" spans="1:6">
      <c r="A22" s="1" t="s">
        <v>5022</v>
      </c>
      <c r="B22" s="37">
        <v>228</v>
      </c>
      <c r="C22" s="1" t="s">
        <v>5010</v>
      </c>
      <c r="D22" s="36">
        <v>1.2</v>
      </c>
      <c r="E22" s="36">
        <v>1</v>
      </c>
      <c r="F22" s="36">
        <v>1</v>
      </c>
    </row>
    <row r="23" ht="13" customHeight="1" spans="1:6">
      <c r="A23" s="1" t="s">
        <v>5023</v>
      </c>
      <c r="B23" s="37">
        <v>227</v>
      </c>
      <c r="C23" s="1" t="s">
        <v>5010</v>
      </c>
      <c r="D23" s="36">
        <v>0.980769230769231</v>
      </c>
      <c r="E23" s="36">
        <v>0.945882352941177</v>
      </c>
      <c r="F23" s="36">
        <v>1</v>
      </c>
    </row>
    <row r="24" ht="13" customHeight="1" spans="1:6">
      <c r="A24" s="1" t="s">
        <v>5024</v>
      </c>
      <c r="B24" s="37">
        <v>224</v>
      </c>
      <c r="C24" s="1" t="s">
        <v>5012</v>
      </c>
      <c r="D24" s="36">
        <v>0.976744186046512</v>
      </c>
      <c r="E24" s="36">
        <v>0.876</v>
      </c>
      <c r="F24" s="36">
        <v>0.664</v>
      </c>
    </row>
    <row r="25" ht="13" customHeight="1" spans="1:6">
      <c r="A25" s="1" t="s">
        <v>729</v>
      </c>
      <c r="B25" s="37">
        <v>221</v>
      </c>
      <c r="C25" s="1" t="s">
        <v>5010</v>
      </c>
      <c r="D25" s="36"/>
      <c r="E25" s="36">
        <v>0.900316455696203</v>
      </c>
      <c r="F25" s="36">
        <v>0.92879746835443</v>
      </c>
    </row>
    <row r="26" ht="13" customHeight="1" spans="1:6">
      <c r="A26" s="1" t="s">
        <v>609</v>
      </c>
      <c r="B26" s="37">
        <v>220</v>
      </c>
      <c r="C26" s="1" t="s">
        <v>5012</v>
      </c>
      <c r="D26" s="36"/>
      <c r="E26" s="36">
        <v>0.699856733524355</v>
      </c>
      <c r="F26" s="36">
        <v>0.763610315186246</v>
      </c>
    </row>
    <row r="27" ht="13" customHeight="1" spans="1:6">
      <c r="A27" s="1" t="s">
        <v>392</v>
      </c>
      <c r="B27" s="37">
        <v>217</v>
      </c>
      <c r="C27" s="1" t="s">
        <v>5012</v>
      </c>
      <c r="D27" s="36"/>
      <c r="E27" s="36">
        <v>0.866132723112128</v>
      </c>
      <c r="F27" s="36">
        <v>1</v>
      </c>
    </row>
    <row r="28" ht="13" customHeight="1" spans="1:6">
      <c r="A28" s="1" t="s">
        <v>254</v>
      </c>
      <c r="B28" s="37">
        <v>211</v>
      </c>
      <c r="C28" s="1" t="s">
        <v>5012</v>
      </c>
      <c r="D28" s="36">
        <v>1.42307692307692</v>
      </c>
      <c r="E28" s="36">
        <v>0.878338278931751</v>
      </c>
      <c r="F28" s="36">
        <v>0.934718100890208</v>
      </c>
    </row>
    <row r="29" ht="13" customHeight="1" spans="1:6">
      <c r="A29" s="1" t="s">
        <v>478</v>
      </c>
      <c r="B29" s="37">
        <v>207</v>
      </c>
      <c r="C29" s="1" t="s">
        <v>5010</v>
      </c>
      <c r="D29" s="36"/>
      <c r="E29" s="36">
        <v>0.982142857142857</v>
      </c>
      <c r="F29" s="36">
        <v>1</v>
      </c>
    </row>
    <row r="30" ht="13" customHeight="1" spans="1:6">
      <c r="A30" s="1" t="s">
        <v>119</v>
      </c>
      <c r="B30" s="37">
        <v>206</v>
      </c>
      <c r="C30" s="1" t="s">
        <v>5010</v>
      </c>
      <c r="D30" s="36">
        <v>1.2</v>
      </c>
      <c r="E30" s="36">
        <v>0.978632478632479</v>
      </c>
      <c r="F30" s="36">
        <v>1</v>
      </c>
    </row>
    <row r="31" ht="13" customHeight="1" spans="1:6">
      <c r="A31" s="1" t="s">
        <v>5025</v>
      </c>
      <c r="B31" s="37">
        <v>205</v>
      </c>
      <c r="C31" s="1" t="s">
        <v>5012</v>
      </c>
      <c r="D31" s="36"/>
      <c r="E31" s="36">
        <v>0.726932668329177</v>
      </c>
      <c r="F31" s="36">
        <v>1</v>
      </c>
    </row>
    <row r="32" ht="13" customHeight="1" spans="1:6">
      <c r="A32" s="1" t="s">
        <v>461</v>
      </c>
      <c r="B32" s="37">
        <v>203</v>
      </c>
      <c r="C32" s="1" t="s">
        <v>5012</v>
      </c>
      <c r="D32" s="36">
        <v>0.313609467455621</v>
      </c>
      <c r="E32" s="36">
        <v>0.650093808630394</v>
      </c>
      <c r="F32" s="36">
        <v>1</v>
      </c>
    </row>
    <row r="33" ht="13" customHeight="1" spans="1:6">
      <c r="A33" s="1" t="s">
        <v>249</v>
      </c>
      <c r="B33" s="37">
        <v>199</v>
      </c>
      <c r="C33" s="1" t="s">
        <v>5012</v>
      </c>
      <c r="D33" s="36">
        <v>0.74468085106383</v>
      </c>
      <c r="E33" s="36">
        <v>0.911579892280072</v>
      </c>
      <c r="F33" s="36">
        <v>0.350987432675045</v>
      </c>
    </row>
    <row r="34" ht="13" customHeight="1" spans="1:6">
      <c r="A34" s="1" t="s">
        <v>5026</v>
      </c>
      <c r="B34" s="37">
        <v>189</v>
      </c>
      <c r="C34" s="1" t="s">
        <v>5012</v>
      </c>
      <c r="D34" s="36">
        <v>1.25</v>
      </c>
      <c r="E34" s="36">
        <v>1</v>
      </c>
      <c r="F34" s="36">
        <v>0.746794871794872</v>
      </c>
    </row>
    <row r="35" ht="13" customHeight="1" spans="1:6">
      <c r="A35" s="1" t="s">
        <v>5027</v>
      </c>
      <c r="B35" s="37">
        <v>188</v>
      </c>
      <c r="C35" s="1" t="s">
        <v>5012</v>
      </c>
      <c r="D35" s="36"/>
      <c r="E35" s="36">
        <v>0.856265356265356</v>
      </c>
      <c r="F35" s="36">
        <v>0.654135338345865</v>
      </c>
    </row>
    <row r="36" ht="13" customHeight="1" spans="1:6">
      <c r="A36" s="1" t="s">
        <v>315</v>
      </c>
      <c r="B36" s="37">
        <v>187</v>
      </c>
      <c r="C36" s="1" t="s">
        <v>5010</v>
      </c>
      <c r="D36" s="36">
        <v>1.82191780821918</v>
      </c>
      <c r="E36" s="36">
        <v>0.904920212765957</v>
      </c>
      <c r="F36" s="36">
        <v>0.980053191489362</v>
      </c>
    </row>
    <row r="37" ht="13" customHeight="1" spans="1:6">
      <c r="A37" s="1" t="s">
        <v>228</v>
      </c>
      <c r="B37" s="37">
        <v>184</v>
      </c>
      <c r="C37" s="1" t="s">
        <v>5012</v>
      </c>
      <c r="D37" s="36">
        <v>0.597402597402597</v>
      </c>
      <c r="E37" s="36">
        <v>1</v>
      </c>
      <c r="F37" s="36">
        <v>0.983358547655068</v>
      </c>
    </row>
    <row r="38" ht="13" customHeight="1" spans="1:6">
      <c r="A38" s="1" t="s">
        <v>5028</v>
      </c>
      <c r="B38" s="37">
        <v>184</v>
      </c>
      <c r="C38" s="1" t="s">
        <v>5012</v>
      </c>
      <c r="D38" s="36">
        <v>1</v>
      </c>
      <c r="E38" s="36">
        <v>0.622950819672131</v>
      </c>
      <c r="F38" s="36">
        <v>0.0374707259953162</v>
      </c>
    </row>
    <row r="39" ht="13" customHeight="1" spans="1:6">
      <c r="A39" s="1" t="s">
        <v>819</v>
      </c>
      <c r="B39" s="37">
        <v>182</v>
      </c>
      <c r="C39" s="1" t="s">
        <v>5010</v>
      </c>
      <c r="D39" s="36">
        <v>1.28571428571429</v>
      </c>
      <c r="E39" s="36">
        <v>1</v>
      </c>
      <c r="F39" s="36">
        <v>1</v>
      </c>
    </row>
    <row r="40" ht="13" customHeight="1" spans="1:6">
      <c r="A40" s="1" t="s">
        <v>912</v>
      </c>
      <c r="B40" s="37">
        <v>180</v>
      </c>
      <c r="C40" s="1" t="s">
        <v>5012</v>
      </c>
      <c r="D40" s="36">
        <v>0.866666666666667</v>
      </c>
      <c r="E40" s="36">
        <v>0.777945619335347</v>
      </c>
      <c r="F40" s="36">
        <v>1</v>
      </c>
    </row>
    <row r="41" ht="13" customHeight="1" spans="1:6">
      <c r="A41" s="1" t="s">
        <v>5029</v>
      </c>
      <c r="B41" s="37">
        <v>179</v>
      </c>
      <c r="C41" s="1" t="s">
        <v>5010</v>
      </c>
      <c r="D41" s="36"/>
      <c r="E41" s="36">
        <v>0.944024205748865</v>
      </c>
      <c r="F41" s="36">
        <v>1</v>
      </c>
    </row>
    <row r="42" ht="13" customHeight="1" spans="1:6">
      <c r="A42" s="1" t="s">
        <v>197</v>
      </c>
      <c r="B42" s="37">
        <v>179</v>
      </c>
      <c r="C42" s="1" t="s">
        <v>5010</v>
      </c>
      <c r="D42" s="36">
        <v>0.96551724137931</v>
      </c>
      <c r="E42" s="36">
        <v>0.984674329501916</v>
      </c>
      <c r="F42" s="36">
        <v>1</v>
      </c>
    </row>
    <row r="43" ht="13" customHeight="1" spans="1:6">
      <c r="A43" s="1" t="s">
        <v>305</v>
      </c>
      <c r="B43" s="37">
        <v>178</v>
      </c>
      <c r="C43" s="1" t="s">
        <v>5012</v>
      </c>
      <c r="D43" s="36"/>
      <c r="E43" s="36">
        <v>1</v>
      </c>
      <c r="F43" s="36">
        <v>0.571713147410359</v>
      </c>
    </row>
    <row r="44" ht="13" customHeight="1" spans="1:6">
      <c r="A44" s="1" t="s">
        <v>5030</v>
      </c>
      <c r="B44" s="37">
        <v>177</v>
      </c>
      <c r="C44" s="1" t="s">
        <v>5010</v>
      </c>
      <c r="D44" s="36">
        <v>1.21428571428571</v>
      </c>
      <c r="E44" s="36">
        <v>1</v>
      </c>
      <c r="F44" s="36">
        <v>1</v>
      </c>
    </row>
    <row r="45" ht="13" customHeight="1" spans="1:6">
      <c r="A45" s="1" t="s">
        <v>4063</v>
      </c>
      <c r="B45" s="37">
        <v>177</v>
      </c>
      <c r="C45" s="1" t="s">
        <v>5012</v>
      </c>
      <c r="D45" s="36"/>
      <c r="E45" s="36">
        <v>0.840472673559823</v>
      </c>
      <c r="F45" s="36">
        <v>0.732644017725258</v>
      </c>
    </row>
    <row r="46" ht="13" customHeight="1" spans="1:6">
      <c r="A46" s="1" t="s">
        <v>435</v>
      </c>
      <c r="B46" s="37">
        <v>174</v>
      </c>
      <c r="C46" s="1" t="s">
        <v>5012</v>
      </c>
      <c r="D46" s="36">
        <v>1.92307692307692</v>
      </c>
      <c r="E46" s="36">
        <v>1</v>
      </c>
      <c r="F46" s="36">
        <v>0.654424040066778</v>
      </c>
    </row>
    <row r="47" ht="13" customHeight="1" spans="1:6">
      <c r="A47" s="1" t="s">
        <v>5031</v>
      </c>
      <c r="B47" s="37">
        <v>174</v>
      </c>
      <c r="C47" s="1" t="s">
        <v>5012</v>
      </c>
      <c r="D47" s="36">
        <v>0.574803149606299</v>
      </c>
      <c r="E47" s="36">
        <v>0.986</v>
      </c>
      <c r="F47" s="36">
        <v>0.312</v>
      </c>
    </row>
    <row r="48" ht="13" customHeight="1" spans="1:6">
      <c r="A48" s="1" t="s">
        <v>522</v>
      </c>
      <c r="B48" s="37">
        <v>159</v>
      </c>
      <c r="C48" s="1" t="s">
        <v>5010</v>
      </c>
      <c r="D48" s="36"/>
      <c r="E48" s="36">
        <v>1</v>
      </c>
      <c r="F48" s="36">
        <v>1</v>
      </c>
    </row>
    <row r="49" ht="13" customHeight="1" spans="1:6">
      <c r="A49" s="1" t="s">
        <v>5032</v>
      </c>
      <c r="B49" s="37">
        <v>155</v>
      </c>
      <c r="C49" s="1" t="s">
        <v>5012</v>
      </c>
      <c r="D49" s="36">
        <v>0.808823529411765</v>
      </c>
      <c r="E49" s="36">
        <v>0.705029013539652</v>
      </c>
      <c r="F49" s="36">
        <v>1</v>
      </c>
    </row>
    <row r="50" ht="13" customHeight="1" spans="1:6">
      <c r="A50" s="1" t="s">
        <v>5033</v>
      </c>
      <c r="B50" s="37">
        <v>155</v>
      </c>
      <c r="C50" s="1" t="s">
        <v>5012</v>
      </c>
      <c r="D50" s="36"/>
      <c r="E50" s="36">
        <v>0.865617433414044</v>
      </c>
      <c r="F50" s="36">
        <v>0.878934624697337</v>
      </c>
    </row>
    <row r="51" ht="13" customHeight="1" spans="1:6">
      <c r="A51" s="1" t="s">
        <v>5034</v>
      </c>
      <c r="B51" s="37">
        <v>155</v>
      </c>
      <c r="C51" s="1" t="s">
        <v>5010</v>
      </c>
      <c r="D51" s="36">
        <v>1.39130434782609</v>
      </c>
      <c r="E51" s="36">
        <v>1</v>
      </c>
      <c r="F51" s="36">
        <v>1</v>
      </c>
    </row>
    <row r="52" ht="13" customHeight="1" spans="1:6">
      <c r="A52" s="1" t="s">
        <v>364</v>
      </c>
      <c r="B52" s="37">
        <v>153</v>
      </c>
      <c r="C52" s="1" t="s">
        <v>5012</v>
      </c>
      <c r="D52" s="36">
        <v>1.1304347826087</v>
      </c>
      <c r="E52" s="36">
        <v>0.784017278617711</v>
      </c>
      <c r="F52" s="36">
        <v>0.555075593952484</v>
      </c>
    </row>
    <row r="53" ht="13" customHeight="1" spans="1:6">
      <c r="A53" s="1" t="s">
        <v>412</v>
      </c>
      <c r="B53" s="37">
        <v>152</v>
      </c>
      <c r="C53" s="1" t="s">
        <v>5012</v>
      </c>
      <c r="D53" s="36">
        <v>0.830601092896175</v>
      </c>
      <c r="E53" s="36">
        <v>0.936853002070393</v>
      </c>
      <c r="F53" s="36">
        <v>1</v>
      </c>
    </row>
    <row r="54" ht="13" customHeight="1" spans="1:6">
      <c r="A54" s="1" t="s">
        <v>429</v>
      </c>
      <c r="B54" s="37">
        <v>149</v>
      </c>
      <c r="C54" s="1" t="s">
        <v>5012</v>
      </c>
      <c r="D54" s="36">
        <v>1.22619047619048</v>
      </c>
      <c r="E54" s="36">
        <v>0.93075117370892</v>
      </c>
      <c r="F54" s="36">
        <v>0.258215962441315</v>
      </c>
    </row>
    <row r="55" ht="13" customHeight="1" spans="1:6">
      <c r="A55" s="1" t="s">
        <v>5035</v>
      </c>
      <c r="B55" s="37">
        <v>149</v>
      </c>
      <c r="C55" s="1" t="s">
        <v>5012</v>
      </c>
      <c r="D55" s="36">
        <v>1.19827586206897</v>
      </c>
      <c r="E55" s="36">
        <v>0.887795275590551</v>
      </c>
      <c r="F55" s="36">
        <v>1</v>
      </c>
    </row>
    <row r="56" ht="13" customHeight="1" spans="1:6">
      <c r="A56" s="1" t="s">
        <v>5036</v>
      </c>
      <c r="B56" s="37">
        <v>148</v>
      </c>
      <c r="C56" s="1" t="s">
        <v>5012</v>
      </c>
      <c r="D56" s="36">
        <v>1.29032258064516</v>
      </c>
      <c r="E56" s="36">
        <v>0.943430656934307</v>
      </c>
      <c r="F56" s="36">
        <v>0.832116788321168</v>
      </c>
    </row>
    <row r="57" ht="13" customHeight="1" spans="1:6">
      <c r="A57" s="1" t="s">
        <v>88</v>
      </c>
      <c r="B57" s="37">
        <v>145</v>
      </c>
      <c r="C57" s="1" t="s">
        <v>5010</v>
      </c>
      <c r="D57" s="36">
        <v>1.37837837837838</v>
      </c>
      <c r="E57" s="36">
        <v>1</v>
      </c>
      <c r="F57" s="36">
        <v>1</v>
      </c>
    </row>
    <row r="58" ht="13" customHeight="1" spans="1:6">
      <c r="A58" s="1" t="s">
        <v>5037</v>
      </c>
      <c r="B58" s="37">
        <v>143</v>
      </c>
      <c r="C58" s="1" t="s">
        <v>5012</v>
      </c>
      <c r="D58" s="36">
        <v>1.28571428571429</v>
      </c>
      <c r="E58" s="36">
        <v>0.993944636678201</v>
      </c>
      <c r="F58" s="36">
        <v>0.377162629757785</v>
      </c>
    </row>
    <row r="59" ht="13" customHeight="1" spans="1:6">
      <c r="A59" s="1" t="s">
        <v>5038</v>
      </c>
      <c r="B59" s="37">
        <v>143</v>
      </c>
      <c r="C59" s="1" t="s">
        <v>5010</v>
      </c>
      <c r="D59" s="36"/>
      <c r="E59" s="36">
        <v>1</v>
      </c>
      <c r="F59" s="36">
        <v>1</v>
      </c>
    </row>
    <row r="60" ht="13" customHeight="1" spans="1:6">
      <c r="A60" s="1" t="s">
        <v>5039</v>
      </c>
      <c r="B60" s="37">
        <v>135</v>
      </c>
      <c r="C60" s="1" t="s">
        <v>5012</v>
      </c>
      <c r="D60" s="36">
        <v>0.5</v>
      </c>
      <c r="E60" s="36">
        <v>0.856481481481482</v>
      </c>
      <c r="F60" s="36">
        <v>0.947530864197531</v>
      </c>
    </row>
    <row r="61" ht="13" customHeight="1" spans="1:6">
      <c r="A61" s="1" t="s">
        <v>5040</v>
      </c>
      <c r="B61" s="37">
        <v>135</v>
      </c>
      <c r="C61" s="1" t="s">
        <v>5012</v>
      </c>
      <c r="D61" s="36">
        <v>1.54166666666667</v>
      </c>
      <c r="E61" s="36">
        <v>0.0764705882352941</v>
      </c>
      <c r="F61" s="36">
        <v>1</v>
      </c>
    </row>
    <row r="62" ht="13" customHeight="1" spans="1:6">
      <c r="A62" s="1" t="s">
        <v>458</v>
      </c>
      <c r="B62" s="37">
        <v>135</v>
      </c>
      <c r="C62" s="1" t="s">
        <v>5012</v>
      </c>
      <c r="D62" s="36">
        <v>1.69642857142857</v>
      </c>
      <c r="E62" s="36">
        <v>0.810985460420032</v>
      </c>
      <c r="F62" s="36">
        <v>0.736842105263158</v>
      </c>
    </row>
    <row r="63" ht="13" customHeight="1" spans="1:6">
      <c r="A63" s="1" t="s">
        <v>5041</v>
      </c>
      <c r="B63" s="37">
        <v>133</v>
      </c>
      <c r="C63" s="1" t="s">
        <v>5012</v>
      </c>
      <c r="D63" s="36">
        <v>1.275</v>
      </c>
      <c r="E63" s="36">
        <v>0.870528109028961</v>
      </c>
      <c r="F63" s="36">
        <v>0.788756388415673</v>
      </c>
    </row>
    <row r="64" ht="13" customHeight="1" spans="1:6">
      <c r="A64" s="1" t="s">
        <v>5042</v>
      </c>
      <c r="B64" s="37">
        <v>133</v>
      </c>
      <c r="C64" s="1" t="s">
        <v>5012</v>
      </c>
      <c r="D64" s="36"/>
      <c r="E64" s="36">
        <v>0.827930174563591</v>
      </c>
      <c r="F64" s="36">
        <v>0.29925187032419</v>
      </c>
    </row>
    <row r="65" ht="13" customHeight="1" spans="1:6">
      <c r="A65" s="1" t="s">
        <v>5043</v>
      </c>
      <c r="B65" s="37">
        <v>133</v>
      </c>
      <c r="C65" s="1" t="s">
        <v>5012</v>
      </c>
      <c r="D65" s="36">
        <v>0.815384615384615</v>
      </c>
      <c r="E65" s="36">
        <v>0.898533007334963</v>
      </c>
      <c r="F65" s="36">
        <v>0.990220048899755</v>
      </c>
    </row>
    <row r="66" ht="13" customHeight="1" spans="1:6">
      <c r="A66" s="1" t="s">
        <v>263</v>
      </c>
      <c r="B66" s="37">
        <v>131</v>
      </c>
      <c r="C66" s="1" t="s">
        <v>5012</v>
      </c>
      <c r="D66" s="36">
        <v>1.24074074074074</v>
      </c>
      <c r="E66" s="36">
        <v>0.977186311787072</v>
      </c>
      <c r="F66" s="36">
        <v>0.570342205323194</v>
      </c>
    </row>
    <row r="67" ht="13" customHeight="1" spans="1:6">
      <c r="A67" s="1" t="s">
        <v>356</v>
      </c>
      <c r="B67" s="37">
        <v>130</v>
      </c>
      <c r="C67" s="1" t="s">
        <v>5012</v>
      </c>
      <c r="D67" s="36"/>
      <c r="E67" s="36">
        <v>0.725142857142857</v>
      </c>
      <c r="F67" s="36">
        <v>0.598857142857143</v>
      </c>
    </row>
    <row r="68" ht="13" customHeight="1" spans="1:6">
      <c r="A68" s="1" t="s">
        <v>5044</v>
      </c>
      <c r="B68" s="37">
        <v>129</v>
      </c>
      <c r="C68" s="1" t="s">
        <v>5012</v>
      </c>
      <c r="D68" s="36"/>
      <c r="E68" s="36">
        <v>0.802631578947368</v>
      </c>
      <c r="F68" s="36">
        <v>1</v>
      </c>
    </row>
    <row r="69" ht="13" customHeight="1" spans="1:6">
      <c r="A69" s="1" t="s">
        <v>5045</v>
      </c>
      <c r="B69" s="37">
        <v>126</v>
      </c>
      <c r="C69" s="1" t="s">
        <v>5012</v>
      </c>
      <c r="D69" s="36"/>
      <c r="E69" s="36">
        <v>0.82824427480916</v>
      </c>
      <c r="F69" s="36">
        <v>1</v>
      </c>
    </row>
    <row r="70" ht="13" customHeight="1" spans="1:6">
      <c r="A70" s="1" t="s">
        <v>349</v>
      </c>
      <c r="B70" s="37">
        <v>124</v>
      </c>
      <c r="C70" s="1" t="s">
        <v>5012</v>
      </c>
      <c r="D70" s="36"/>
      <c r="E70" s="36">
        <v>0.867036011080332</v>
      </c>
      <c r="F70" s="36">
        <v>0.772853185595568</v>
      </c>
    </row>
    <row r="71" ht="13" customHeight="1" spans="1:6">
      <c r="A71" s="1" t="s">
        <v>783</v>
      </c>
      <c r="B71" s="37">
        <v>123</v>
      </c>
      <c r="C71" s="1" t="s">
        <v>5010</v>
      </c>
      <c r="D71" s="36"/>
      <c r="E71" s="36">
        <v>1</v>
      </c>
      <c r="F71" s="36">
        <v>1</v>
      </c>
    </row>
    <row r="72" ht="13" customHeight="1" spans="1:6">
      <c r="A72" s="1" t="s">
        <v>5046</v>
      </c>
      <c r="B72" s="37">
        <v>123</v>
      </c>
      <c r="C72" s="1" t="s">
        <v>5012</v>
      </c>
      <c r="D72" s="36"/>
      <c r="E72" s="36">
        <v>0.633484162895928</v>
      </c>
      <c r="F72" s="36">
        <v>0.0271493212669683</v>
      </c>
    </row>
    <row r="73" ht="13" customHeight="1" spans="1:6">
      <c r="A73" s="1" t="s">
        <v>164</v>
      </c>
      <c r="B73" s="37">
        <v>122</v>
      </c>
      <c r="C73" s="1" t="s">
        <v>5012</v>
      </c>
      <c r="D73" s="36">
        <v>1.61111111111111</v>
      </c>
      <c r="E73" s="36">
        <v>0.672558922558923</v>
      </c>
      <c r="F73" s="36">
        <v>1</v>
      </c>
    </row>
    <row r="74" ht="13" customHeight="1" spans="1:6">
      <c r="A74" s="1" t="s">
        <v>5047</v>
      </c>
      <c r="B74" s="37">
        <v>120</v>
      </c>
      <c r="C74" s="1" t="s">
        <v>5010</v>
      </c>
      <c r="D74" s="36">
        <v>1.33333333333333</v>
      </c>
      <c r="E74" s="36">
        <v>0.954277286135693</v>
      </c>
      <c r="F74" s="36">
        <v>1</v>
      </c>
    </row>
    <row r="75" ht="13" customHeight="1" spans="1:6">
      <c r="A75" s="1" t="s">
        <v>172</v>
      </c>
      <c r="B75" s="37">
        <v>120</v>
      </c>
      <c r="C75" s="1" t="s">
        <v>5012</v>
      </c>
      <c r="D75" s="36">
        <v>0.933333333333333</v>
      </c>
      <c r="E75" s="36">
        <v>0.619631901840491</v>
      </c>
      <c r="F75" s="36">
        <v>1</v>
      </c>
    </row>
    <row r="76" ht="13" customHeight="1" spans="1:6">
      <c r="A76" s="1" t="s">
        <v>5048</v>
      </c>
      <c r="B76" s="37">
        <v>120</v>
      </c>
      <c r="C76" s="1" t="s">
        <v>5012</v>
      </c>
      <c r="D76" s="36"/>
      <c r="E76" s="36">
        <v>0.880208333333333</v>
      </c>
      <c r="F76" s="36">
        <v>1</v>
      </c>
    </row>
    <row r="77" ht="13" customHeight="1" spans="1:6">
      <c r="A77" s="1" t="s">
        <v>806</v>
      </c>
      <c r="B77" s="37">
        <v>120</v>
      </c>
      <c r="C77" s="1" t="s">
        <v>5012</v>
      </c>
      <c r="D77" s="36">
        <v>2.04545454545455</v>
      </c>
      <c r="E77" s="36">
        <v>0.807692307692308</v>
      </c>
      <c r="F77" s="36">
        <v>0.990580847723705</v>
      </c>
    </row>
    <row r="78" ht="13" customHeight="1" spans="1:6">
      <c r="A78" s="1" t="s">
        <v>5049</v>
      </c>
      <c r="B78" s="37">
        <v>119</v>
      </c>
      <c r="C78" s="1" t="s">
        <v>5012</v>
      </c>
      <c r="D78" s="36">
        <v>0.87719298245614</v>
      </c>
      <c r="E78" s="36">
        <v>0.790322580645161</v>
      </c>
      <c r="F78" s="36">
        <v>1</v>
      </c>
    </row>
    <row r="79" ht="13" customHeight="1" spans="1:6">
      <c r="A79" s="1" t="s">
        <v>403</v>
      </c>
      <c r="B79" s="37">
        <v>119</v>
      </c>
      <c r="C79" s="1" t="s">
        <v>5012</v>
      </c>
      <c r="D79" s="36"/>
      <c r="E79" s="36">
        <v>0.751648351648352</v>
      </c>
      <c r="F79" s="36">
        <v>0.784615384615385</v>
      </c>
    </row>
    <row r="80" ht="13" customHeight="1" spans="1:6">
      <c r="A80" s="1" t="s">
        <v>448</v>
      </c>
      <c r="B80" s="37">
        <v>119</v>
      </c>
      <c r="C80" s="1" t="s">
        <v>5012</v>
      </c>
      <c r="D80" s="36">
        <v>1.01923076923077</v>
      </c>
      <c r="E80" s="36">
        <v>0.571948998178506</v>
      </c>
      <c r="F80" s="36">
        <v>0.247723132969035</v>
      </c>
    </row>
    <row r="81" ht="13" customHeight="1" spans="1:6">
      <c r="A81" s="1" t="s">
        <v>840</v>
      </c>
      <c r="B81" s="37">
        <v>118</v>
      </c>
      <c r="C81" s="1" t="s">
        <v>5010</v>
      </c>
      <c r="D81" s="36">
        <v>1</v>
      </c>
      <c r="E81" s="36">
        <v>1</v>
      </c>
      <c r="F81" s="36">
        <v>0.968354430379747</v>
      </c>
    </row>
    <row r="82" ht="13" customHeight="1" spans="1:6">
      <c r="A82" s="1" t="s">
        <v>319</v>
      </c>
      <c r="B82" s="37">
        <v>118</v>
      </c>
      <c r="C82" s="1" t="s">
        <v>5012</v>
      </c>
      <c r="D82" s="36">
        <v>0.956521739130435</v>
      </c>
      <c r="E82" s="36">
        <v>0.973118279569892</v>
      </c>
      <c r="F82" s="36">
        <v>0.293010752688172</v>
      </c>
    </row>
    <row r="83" ht="13" customHeight="1" spans="1:6">
      <c r="A83" s="1" t="s">
        <v>342</v>
      </c>
      <c r="B83" s="37">
        <v>118</v>
      </c>
      <c r="C83" s="1" t="s">
        <v>5010</v>
      </c>
      <c r="D83" s="36">
        <v>1.22727272727273</v>
      </c>
      <c r="E83" s="36">
        <v>0.99737532808399</v>
      </c>
      <c r="F83" s="36">
        <v>1</v>
      </c>
    </row>
    <row r="84" ht="13" customHeight="1" spans="1:6">
      <c r="A84" s="1" t="s">
        <v>631</v>
      </c>
      <c r="B84" s="37">
        <v>117</v>
      </c>
      <c r="C84" s="1" t="s">
        <v>5012</v>
      </c>
      <c r="D84" s="36"/>
      <c r="E84" s="36">
        <v>1</v>
      </c>
      <c r="F84" s="36">
        <v>0.649122807017544</v>
      </c>
    </row>
    <row r="85" ht="13" customHeight="1" spans="1:6">
      <c r="A85" s="1" t="s">
        <v>920</v>
      </c>
      <c r="B85" s="37">
        <v>116</v>
      </c>
      <c r="C85" s="1" t="s">
        <v>5012</v>
      </c>
      <c r="D85" s="36">
        <v>1.375</v>
      </c>
      <c r="E85" s="36">
        <v>0.856913183279743</v>
      </c>
      <c r="F85" s="36">
        <v>1</v>
      </c>
    </row>
    <row r="86" ht="13" customHeight="1" spans="1:6">
      <c r="A86" s="1" t="s">
        <v>5050</v>
      </c>
      <c r="B86" s="37">
        <v>116</v>
      </c>
      <c r="C86" s="1" t="s">
        <v>5012</v>
      </c>
      <c r="D86" s="36"/>
      <c r="E86" s="36">
        <v>0.634125636672326</v>
      </c>
      <c r="F86" s="36">
        <v>1</v>
      </c>
    </row>
    <row r="87" ht="13" customHeight="1" spans="1:6">
      <c r="A87" s="1" t="s">
        <v>5051</v>
      </c>
      <c r="B87" s="37">
        <v>114</v>
      </c>
      <c r="C87" s="1" t="s">
        <v>5012</v>
      </c>
      <c r="D87" s="36"/>
      <c r="E87" s="36">
        <v>0.946120689655172</v>
      </c>
      <c r="F87" s="36">
        <v>0.65948275862069</v>
      </c>
    </row>
    <row r="88" ht="13" customHeight="1" spans="1:6">
      <c r="A88" s="1" t="s">
        <v>420</v>
      </c>
      <c r="B88" s="37">
        <v>113</v>
      </c>
      <c r="C88" s="1" t="s">
        <v>5012</v>
      </c>
      <c r="D88" s="36"/>
      <c r="E88" s="36">
        <v>0.897590361445783</v>
      </c>
      <c r="F88" s="36">
        <v>0.648881239242685</v>
      </c>
    </row>
    <row r="89" ht="13" customHeight="1" spans="1:6">
      <c r="A89" s="1" t="s">
        <v>696</v>
      </c>
      <c r="B89" s="37">
        <v>113</v>
      </c>
      <c r="C89" s="1" t="s">
        <v>5012</v>
      </c>
      <c r="D89" s="36"/>
      <c r="E89" s="36">
        <v>1</v>
      </c>
      <c r="F89" s="36">
        <v>0.606837606837607</v>
      </c>
    </row>
    <row r="90" ht="13" customHeight="1" spans="1:6">
      <c r="A90" s="1" t="s">
        <v>5052</v>
      </c>
      <c r="B90" s="37">
        <v>111</v>
      </c>
      <c r="C90" s="1" t="s">
        <v>5012</v>
      </c>
      <c r="D90" s="36"/>
      <c r="E90" s="36">
        <v>0.961538461538462</v>
      </c>
      <c r="F90" s="36">
        <v>0.79020979020979</v>
      </c>
    </row>
    <row r="91" ht="13" customHeight="1" spans="1:6">
      <c r="A91" s="1" t="s">
        <v>5053</v>
      </c>
      <c r="B91" s="37">
        <v>111</v>
      </c>
      <c r="C91" s="1" t="s">
        <v>5012</v>
      </c>
      <c r="D91" s="36">
        <v>1.1</v>
      </c>
      <c r="E91" s="36">
        <v>1</v>
      </c>
      <c r="F91" s="36">
        <v>0.868292682926829</v>
      </c>
    </row>
    <row r="92" ht="13" customHeight="1" spans="1:6">
      <c r="A92" s="1" t="s">
        <v>644</v>
      </c>
      <c r="B92" s="37">
        <v>111</v>
      </c>
      <c r="C92" s="1" t="s">
        <v>5012</v>
      </c>
      <c r="D92" s="36">
        <v>0.774509803921569</v>
      </c>
      <c r="E92" s="36">
        <v>0.695736434108527</v>
      </c>
      <c r="F92" s="36">
        <v>0.182926829268293</v>
      </c>
    </row>
    <row r="93" ht="13" customHeight="1" spans="1:6">
      <c r="A93" s="1" t="s">
        <v>557</v>
      </c>
      <c r="B93" s="37">
        <v>111</v>
      </c>
      <c r="C93" s="1" t="s">
        <v>5012</v>
      </c>
      <c r="D93" s="36">
        <v>1.24074074074074</v>
      </c>
      <c r="E93" s="36">
        <v>1</v>
      </c>
      <c r="F93" s="36">
        <v>0.825842696629214</v>
      </c>
    </row>
    <row r="94" ht="13" customHeight="1" spans="1:6">
      <c r="A94" s="1" t="s">
        <v>337</v>
      </c>
      <c r="B94" s="37">
        <v>110</v>
      </c>
      <c r="C94" s="1" t="s">
        <v>5010</v>
      </c>
      <c r="D94" s="36"/>
      <c r="E94" s="36">
        <v>0.995652173913044</v>
      </c>
      <c r="F94" s="36">
        <v>1</v>
      </c>
    </row>
    <row r="95" ht="13" customHeight="1" spans="1:6">
      <c r="A95" s="1" t="s">
        <v>5054</v>
      </c>
      <c r="B95" s="37">
        <v>109</v>
      </c>
      <c r="C95" s="1" t="s">
        <v>5012</v>
      </c>
      <c r="D95" s="36">
        <v>0.3125</v>
      </c>
      <c r="E95" s="36">
        <v>0.489130434782609</v>
      </c>
      <c r="F95" s="36">
        <v>0.520833333333333</v>
      </c>
    </row>
    <row r="96" ht="13" customHeight="1" spans="1:6">
      <c r="A96" s="1" t="s">
        <v>492</v>
      </c>
      <c r="B96" s="37">
        <v>109</v>
      </c>
      <c r="C96" s="1" t="s">
        <v>5010</v>
      </c>
      <c r="D96" s="36"/>
      <c r="E96" s="36">
        <v>1</v>
      </c>
      <c r="F96" s="36">
        <v>1</v>
      </c>
    </row>
    <row r="97" ht="13" customHeight="1" spans="1:6">
      <c r="A97" s="1" t="s">
        <v>177</v>
      </c>
      <c r="B97" s="37">
        <v>108</v>
      </c>
      <c r="C97" s="1" t="s">
        <v>5012</v>
      </c>
      <c r="D97" s="36"/>
      <c r="E97" s="36">
        <v>0.687713310580205</v>
      </c>
      <c r="F97" s="36">
        <v>1</v>
      </c>
    </row>
    <row r="98" ht="13" customHeight="1" spans="1:6">
      <c r="A98" s="1" t="s">
        <v>5055</v>
      </c>
      <c r="B98" s="37">
        <v>107</v>
      </c>
      <c r="C98" s="1" t="s">
        <v>5012</v>
      </c>
      <c r="D98" s="36"/>
      <c r="E98" s="36">
        <v>1</v>
      </c>
      <c r="F98" s="36">
        <v>0.513513513513513</v>
      </c>
    </row>
    <row r="99" ht="13" customHeight="1" spans="1:6">
      <c r="A99" s="1" t="s">
        <v>668</v>
      </c>
      <c r="B99" s="37">
        <v>105</v>
      </c>
      <c r="C99" s="1" t="s">
        <v>5010</v>
      </c>
      <c r="D99" s="36">
        <v>1.6</v>
      </c>
      <c r="E99" s="36">
        <v>0.979910714285714</v>
      </c>
      <c r="F99" s="36">
        <v>0.901345291479821</v>
      </c>
    </row>
    <row r="100" ht="13" customHeight="1" spans="1:6">
      <c r="A100" s="1" t="s">
        <v>155</v>
      </c>
      <c r="B100" s="37">
        <v>105</v>
      </c>
      <c r="C100" s="1" t="s">
        <v>5012</v>
      </c>
      <c r="D100" s="36"/>
      <c r="E100" s="36">
        <v>0.708812260536398</v>
      </c>
      <c r="F100" s="36">
        <v>1</v>
      </c>
    </row>
    <row r="101" ht="13" customHeight="1" spans="1:6">
      <c r="A101" s="1" t="s">
        <v>5056</v>
      </c>
      <c r="B101" s="37">
        <v>104</v>
      </c>
      <c r="C101" s="1" t="s">
        <v>5010</v>
      </c>
      <c r="D101" s="36">
        <v>1.5</v>
      </c>
      <c r="E101" s="36">
        <v>1</v>
      </c>
      <c r="F101" s="36">
        <v>1</v>
      </c>
    </row>
    <row r="102" ht="13" customHeight="1" spans="1:6">
      <c r="A102" s="1" t="s">
        <v>5057</v>
      </c>
      <c r="B102" s="37">
        <v>104</v>
      </c>
      <c r="C102" s="1" t="s">
        <v>5012</v>
      </c>
      <c r="D102" s="36"/>
      <c r="E102" s="36">
        <v>0.99802371541502</v>
      </c>
      <c r="F102" s="36">
        <v>0.893280632411067</v>
      </c>
    </row>
    <row r="103" ht="13" customHeight="1" spans="1:6">
      <c r="A103" s="1" t="s">
        <v>5058</v>
      </c>
      <c r="B103" s="37">
        <v>103</v>
      </c>
      <c r="C103" s="1" t="s">
        <v>5010</v>
      </c>
      <c r="D103" s="36">
        <v>1.4</v>
      </c>
      <c r="E103" s="36">
        <v>1</v>
      </c>
      <c r="F103" s="36">
        <v>1</v>
      </c>
    </row>
    <row r="104" ht="13" customHeight="1" spans="1:6">
      <c r="A104" s="1" t="s">
        <v>538</v>
      </c>
      <c r="B104" s="37">
        <v>101</v>
      </c>
      <c r="C104" s="1" t="s">
        <v>5012</v>
      </c>
      <c r="D104" s="36"/>
      <c r="E104" s="36">
        <v>1</v>
      </c>
      <c r="F104" s="36">
        <v>0.319018404907975</v>
      </c>
    </row>
    <row r="105" ht="13" customHeight="1" spans="1:6">
      <c r="A105" s="1" t="s">
        <v>5059</v>
      </c>
      <c r="B105" s="37">
        <v>100</v>
      </c>
      <c r="C105" s="1" t="s">
        <v>5012</v>
      </c>
      <c r="D105" s="36">
        <v>1.84210526315789</v>
      </c>
      <c r="E105" s="36">
        <v>0.98731884057971</v>
      </c>
      <c r="F105" s="36">
        <v>0.30952380952381</v>
      </c>
    </row>
    <row r="106" ht="13" customHeight="1" spans="1:6">
      <c r="A106" s="1" t="s">
        <v>5060</v>
      </c>
      <c r="B106" s="37">
        <v>100</v>
      </c>
      <c r="C106" s="1" t="s">
        <v>5012</v>
      </c>
      <c r="D106" s="36"/>
      <c r="E106" s="36">
        <v>0.844621513944223</v>
      </c>
      <c r="F106" s="36">
        <v>1</v>
      </c>
    </row>
    <row r="107" ht="13" customHeight="1" spans="1:6">
      <c r="A107" s="1" t="s">
        <v>297</v>
      </c>
      <c r="B107" s="37">
        <v>100</v>
      </c>
      <c r="C107" s="1" t="s">
        <v>5012</v>
      </c>
      <c r="D107" s="36"/>
      <c r="E107" s="36">
        <v>0.62962962962963</v>
      </c>
      <c r="F107" s="36">
        <v>0.938271604938272</v>
      </c>
    </row>
    <row r="108" ht="13" customHeight="1" spans="1:6">
      <c r="A108" s="1" t="s">
        <v>859</v>
      </c>
      <c r="B108" s="37">
        <v>99</v>
      </c>
      <c r="C108" s="1" t="s">
        <v>5012</v>
      </c>
      <c r="D108" s="36"/>
      <c r="E108" s="36">
        <v>0.717514124293785</v>
      </c>
      <c r="F108" s="36">
        <v>1</v>
      </c>
    </row>
    <row r="109" ht="13" customHeight="1" spans="1:6">
      <c r="A109" s="1" t="s">
        <v>488</v>
      </c>
      <c r="B109" s="37">
        <v>99</v>
      </c>
      <c r="C109" s="1" t="s">
        <v>5010</v>
      </c>
      <c r="D109" s="36"/>
      <c r="E109" s="36">
        <v>0.998607242339833</v>
      </c>
      <c r="F109" s="36">
        <v>0.952646239554318</v>
      </c>
    </row>
    <row r="110" ht="13" customHeight="1" spans="1:6">
      <c r="A110" s="1" t="s">
        <v>5061</v>
      </c>
      <c r="B110" s="37">
        <v>98</v>
      </c>
      <c r="C110" s="1" t="s">
        <v>5012</v>
      </c>
      <c r="D110" s="36">
        <v>1</v>
      </c>
      <c r="E110" s="36">
        <v>1</v>
      </c>
      <c r="F110" s="36">
        <v>0.888888888888889</v>
      </c>
    </row>
    <row r="111" ht="13" customHeight="1" spans="1:6">
      <c r="A111" s="1" t="s">
        <v>5062</v>
      </c>
      <c r="B111" s="37">
        <v>98</v>
      </c>
      <c r="C111" s="1" t="s">
        <v>5010</v>
      </c>
      <c r="D111" s="36">
        <v>1.5</v>
      </c>
      <c r="E111" s="36">
        <v>1</v>
      </c>
      <c r="F111" s="36">
        <v>1</v>
      </c>
    </row>
    <row r="112" ht="13" customHeight="1" spans="1:6">
      <c r="A112" s="1" t="s">
        <v>209</v>
      </c>
      <c r="B112" s="37">
        <v>97</v>
      </c>
      <c r="C112" s="1" t="s">
        <v>5012</v>
      </c>
      <c r="D112" s="36">
        <v>1.41095890410959</v>
      </c>
      <c r="E112" s="36">
        <v>0.447704081632653</v>
      </c>
      <c r="F112" s="36">
        <v>1</v>
      </c>
    </row>
    <row r="113" ht="13" customHeight="1" spans="1:6">
      <c r="A113" s="1" t="s">
        <v>475</v>
      </c>
      <c r="B113" s="37">
        <v>96</v>
      </c>
      <c r="C113" s="1" t="s">
        <v>5012</v>
      </c>
      <c r="D113" s="36"/>
      <c r="E113" s="36">
        <v>0.96484375</v>
      </c>
      <c r="F113" s="36">
        <v>0.58203125</v>
      </c>
    </row>
    <row r="114" ht="13" customHeight="1" spans="1:6">
      <c r="A114" s="1" t="s">
        <v>908</v>
      </c>
      <c r="B114" s="37">
        <v>96</v>
      </c>
      <c r="C114" s="1" t="s">
        <v>5010</v>
      </c>
      <c r="D114" s="36"/>
      <c r="E114" s="36">
        <v>0.981418918918919</v>
      </c>
      <c r="F114" s="36">
        <v>1</v>
      </c>
    </row>
    <row r="115" ht="13" customHeight="1" spans="1:6">
      <c r="A115" s="1" t="s">
        <v>740</v>
      </c>
      <c r="B115" s="37">
        <v>96</v>
      </c>
      <c r="C115" s="1" t="s">
        <v>5012</v>
      </c>
      <c r="D115" s="36">
        <v>0.6875</v>
      </c>
      <c r="E115" s="36">
        <v>0.826923076923077</v>
      </c>
      <c r="F115" s="36">
        <v>1</v>
      </c>
    </row>
    <row r="116" ht="13" customHeight="1" spans="1:6">
      <c r="A116" s="1" t="s">
        <v>501</v>
      </c>
      <c r="B116" s="37">
        <v>95</v>
      </c>
      <c r="C116" s="1" t="s">
        <v>5010</v>
      </c>
      <c r="D116" s="36"/>
      <c r="E116" s="36">
        <v>1</v>
      </c>
      <c r="F116" s="36">
        <v>1</v>
      </c>
    </row>
    <row r="117" ht="13" customHeight="1" spans="1:6">
      <c r="A117" s="1" t="s">
        <v>720</v>
      </c>
      <c r="B117" s="37">
        <v>95</v>
      </c>
      <c r="C117" s="1" t="s">
        <v>5012</v>
      </c>
      <c r="D117" s="36">
        <v>0.924528301886792</v>
      </c>
      <c r="E117" s="36">
        <v>1</v>
      </c>
      <c r="F117" s="36">
        <v>0.0272108843537415</v>
      </c>
    </row>
    <row r="118" ht="13" customHeight="1" spans="1:6">
      <c r="A118" s="1" t="s">
        <v>330</v>
      </c>
      <c r="B118" s="37">
        <v>94</v>
      </c>
      <c r="C118" s="1" t="s">
        <v>5012</v>
      </c>
      <c r="D118" s="36"/>
      <c r="E118" s="36">
        <v>0.640826873385013</v>
      </c>
      <c r="F118" s="36">
        <v>0.852713178294574</v>
      </c>
    </row>
    <row r="119" ht="13" customHeight="1" spans="1:6">
      <c r="A119" s="1" t="s">
        <v>5063</v>
      </c>
      <c r="B119" s="37">
        <v>94</v>
      </c>
      <c r="C119" s="1" t="s">
        <v>5010</v>
      </c>
      <c r="D119" s="36">
        <v>1.36111111111111</v>
      </c>
      <c r="E119" s="36">
        <v>0.957983193277311</v>
      </c>
      <c r="F119" s="36">
        <v>0.971988795518207</v>
      </c>
    </row>
    <row r="120" ht="13" customHeight="1" spans="1:6">
      <c r="A120" s="1" t="s">
        <v>903</v>
      </c>
      <c r="B120" s="37">
        <v>94</v>
      </c>
      <c r="C120" s="1" t="s">
        <v>5012</v>
      </c>
      <c r="D120" s="36">
        <v>0.638297872340426</v>
      </c>
      <c r="E120" s="36">
        <v>0.564102564102564</v>
      </c>
      <c r="F120" s="36">
        <v>0.92948717948718</v>
      </c>
    </row>
    <row r="121" ht="13" customHeight="1" spans="1:6">
      <c r="A121" s="1" t="s">
        <v>5064</v>
      </c>
      <c r="B121" s="37">
        <v>93</v>
      </c>
      <c r="C121" s="1" t="s">
        <v>5012</v>
      </c>
      <c r="D121" s="36"/>
      <c r="E121" s="36">
        <v>0.895424836601307</v>
      </c>
      <c r="F121" s="36">
        <v>0.947712418300654</v>
      </c>
    </row>
    <row r="122" ht="13" customHeight="1" spans="1:6">
      <c r="A122" s="1" t="s">
        <v>5065</v>
      </c>
      <c r="B122" s="37">
        <v>93</v>
      </c>
      <c r="C122" s="1" t="s">
        <v>5012</v>
      </c>
      <c r="D122" s="36">
        <v>1.06944444444444</v>
      </c>
      <c r="E122" s="36">
        <v>0.994152046783626</v>
      </c>
      <c r="F122" s="36">
        <v>0.502923976608187</v>
      </c>
    </row>
    <row r="123" ht="13" customHeight="1" spans="1:6">
      <c r="A123" s="1" t="s">
        <v>426</v>
      </c>
      <c r="B123" s="37">
        <v>93</v>
      </c>
      <c r="C123" s="1" t="s">
        <v>5012</v>
      </c>
      <c r="D123" s="36">
        <v>1.0989010989011</v>
      </c>
      <c r="E123" s="36">
        <v>0.717439293598234</v>
      </c>
      <c r="F123" s="36">
        <v>0.110609480812641</v>
      </c>
    </row>
    <row r="124" ht="13" customHeight="1" spans="1:6">
      <c r="A124" s="1" t="s">
        <v>5066</v>
      </c>
      <c r="B124" s="37">
        <v>92</v>
      </c>
      <c r="C124" s="1" t="s">
        <v>5012</v>
      </c>
      <c r="D124" s="36"/>
      <c r="E124" s="36">
        <v>0.507507507507508</v>
      </c>
      <c r="F124" s="36">
        <v>0.342342342342342</v>
      </c>
    </row>
    <row r="125" ht="13" customHeight="1" spans="1:6">
      <c r="A125" s="1" t="s">
        <v>5067</v>
      </c>
      <c r="B125" s="37">
        <v>92</v>
      </c>
      <c r="C125" s="1" t="s">
        <v>5012</v>
      </c>
      <c r="D125" s="36">
        <v>2.125</v>
      </c>
      <c r="E125" s="36">
        <v>1</v>
      </c>
      <c r="F125" s="36">
        <v>0.536862003780718</v>
      </c>
    </row>
    <row r="126" ht="13" customHeight="1" spans="1:6">
      <c r="A126" s="1" t="s">
        <v>5068</v>
      </c>
      <c r="B126" s="37">
        <v>91</v>
      </c>
      <c r="C126" s="1" t="s">
        <v>5012</v>
      </c>
      <c r="D126" s="36">
        <v>1.05357142857143</v>
      </c>
      <c r="E126" s="36">
        <v>1</v>
      </c>
      <c r="F126" s="36">
        <v>0.0643564356435644</v>
      </c>
    </row>
    <row r="127" ht="13" customHeight="1" spans="1:6">
      <c r="A127" s="1" t="s">
        <v>494</v>
      </c>
      <c r="B127" s="37">
        <v>91</v>
      </c>
      <c r="C127" s="1" t="s">
        <v>5012</v>
      </c>
      <c r="D127" s="36">
        <v>0.588888888888889</v>
      </c>
      <c r="E127" s="36">
        <v>0.991596638655462</v>
      </c>
      <c r="F127" s="36">
        <v>0.93859649122807</v>
      </c>
    </row>
    <row r="128" ht="13" customHeight="1" spans="1:6">
      <c r="A128" s="1" t="s">
        <v>455</v>
      </c>
      <c r="B128" s="37">
        <v>90</v>
      </c>
      <c r="C128" s="1" t="s">
        <v>5012</v>
      </c>
      <c r="D128" s="36">
        <v>0.612903225806452</v>
      </c>
      <c r="E128" s="36">
        <v>0.839189189189189</v>
      </c>
      <c r="F128" s="36">
        <v>0.871232876712329</v>
      </c>
    </row>
    <row r="129" ht="13" customHeight="1" spans="1:6">
      <c r="A129" s="1" t="s">
        <v>5069</v>
      </c>
      <c r="B129" s="37">
        <v>88</v>
      </c>
      <c r="C129" s="1" t="s">
        <v>5010</v>
      </c>
      <c r="D129" s="36"/>
      <c r="E129" s="36">
        <v>0.923780487804878</v>
      </c>
      <c r="F129" s="36">
        <v>1</v>
      </c>
    </row>
    <row r="130" ht="13" customHeight="1" spans="1:6">
      <c r="A130" s="1" t="s">
        <v>5070</v>
      </c>
      <c r="B130" s="37">
        <v>88</v>
      </c>
      <c r="C130" s="1" t="s">
        <v>5012</v>
      </c>
      <c r="D130" s="36">
        <v>1.55263157894737</v>
      </c>
      <c r="E130" s="36">
        <v>0.866906474820144</v>
      </c>
      <c r="F130" s="36">
        <v>0.949640287769784</v>
      </c>
    </row>
    <row r="131" ht="13" customHeight="1" spans="1:6">
      <c r="A131" s="1" t="s">
        <v>571</v>
      </c>
      <c r="B131" s="37">
        <v>88</v>
      </c>
      <c r="C131" s="1" t="s">
        <v>5012</v>
      </c>
      <c r="D131" s="36">
        <v>1.05172413793103</v>
      </c>
      <c r="E131" s="36">
        <v>0.872596153846154</v>
      </c>
      <c r="F131" s="36">
        <v>1</v>
      </c>
    </row>
    <row r="132" ht="13" customHeight="1" spans="1:6">
      <c r="A132" s="1" t="s">
        <v>674</v>
      </c>
      <c r="B132" s="37">
        <v>87</v>
      </c>
      <c r="C132" s="1" t="s">
        <v>5012</v>
      </c>
      <c r="D132" s="36">
        <v>0.720430107526882</v>
      </c>
      <c r="E132" s="36">
        <v>0.665217391304348</v>
      </c>
      <c r="F132" s="36">
        <v>0.947826086956522</v>
      </c>
    </row>
    <row r="133" ht="13" customHeight="1" spans="1:6">
      <c r="A133" s="1" t="s">
        <v>543</v>
      </c>
      <c r="B133" s="37">
        <v>87</v>
      </c>
      <c r="C133" s="1" t="s">
        <v>5010</v>
      </c>
      <c r="D133" s="36"/>
      <c r="E133" s="36">
        <v>1</v>
      </c>
      <c r="F133" s="36">
        <v>0.902255639097744</v>
      </c>
    </row>
    <row r="134" ht="13" customHeight="1" spans="1:6">
      <c r="A134" s="1" t="s">
        <v>569</v>
      </c>
      <c r="B134" s="37">
        <v>86</v>
      </c>
      <c r="C134" s="1" t="s">
        <v>5012</v>
      </c>
      <c r="D134" s="36"/>
      <c r="E134" s="36">
        <v>0.852245862884161</v>
      </c>
      <c r="F134" s="36">
        <v>0.723404255319149</v>
      </c>
    </row>
    <row r="135" ht="13" customHeight="1" spans="1:6">
      <c r="A135" s="1" t="s">
        <v>5071</v>
      </c>
      <c r="B135" s="37">
        <v>85</v>
      </c>
      <c r="C135" s="1" t="s">
        <v>5012</v>
      </c>
      <c r="D135" s="36">
        <v>1.22727272727273</v>
      </c>
      <c r="E135" s="36">
        <v>0.701357466063348</v>
      </c>
      <c r="F135" s="36">
        <v>1</v>
      </c>
    </row>
    <row r="136" ht="13" customHeight="1" spans="1:6">
      <c r="A136" s="1" t="s">
        <v>5072</v>
      </c>
      <c r="B136" s="37">
        <v>85</v>
      </c>
      <c r="C136" s="1" t="s">
        <v>5010</v>
      </c>
      <c r="D136" s="36">
        <v>2.07692307692308</v>
      </c>
      <c r="E136" s="36">
        <v>1</v>
      </c>
      <c r="F136" s="36">
        <v>0.958115183246073</v>
      </c>
    </row>
    <row r="137" ht="13" customHeight="1" spans="1:6">
      <c r="A137" s="1" t="s">
        <v>441</v>
      </c>
      <c r="B137" s="37">
        <v>85</v>
      </c>
      <c r="C137" s="1" t="s">
        <v>5012</v>
      </c>
      <c r="D137" s="36">
        <v>2</v>
      </c>
      <c r="E137" s="36">
        <v>0.990825688073395</v>
      </c>
      <c r="F137" s="36">
        <v>0.260869565217391</v>
      </c>
    </row>
    <row r="138" ht="13" customHeight="1" spans="1:6">
      <c r="A138" s="1" t="s">
        <v>5073</v>
      </c>
      <c r="B138" s="37">
        <v>84</v>
      </c>
      <c r="C138" s="1" t="s">
        <v>5010</v>
      </c>
      <c r="D138" s="36">
        <v>1.98245614035088</v>
      </c>
      <c r="E138" s="36">
        <v>0.948770491803279</v>
      </c>
      <c r="F138" s="36">
        <v>1</v>
      </c>
    </row>
    <row r="139" ht="13" customHeight="1" spans="1:6">
      <c r="A139" s="1" t="s">
        <v>123</v>
      </c>
      <c r="B139" s="37">
        <v>84</v>
      </c>
      <c r="C139" s="1" t="s">
        <v>5010</v>
      </c>
      <c r="D139" s="36"/>
      <c r="E139" s="36">
        <v>1</v>
      </c>
      <c r="F139" s="36">
        <v>1</v>
      </c>
    </row>
    <row r="140" ht="13" customHeight="1" spans="1:6">
      <c r="A140" s="1" t="s">
        <v>705</v>
      </c>
      <c r="B140" s="37">
        <v>84</v>
      </c>
      <c r="C140" s="1" t="s">
        <v>5012</v>
      </c>
      <c r="D140" s="36">
        <v>0.578947368421053</v>
      </c>
      <c r="E140" s="36">
        <v>1</v>
      </c>
      <c r="F140" s="36">
        <v>0.00888888888888889</v>
      </c>
    </row>
    <row r="141" ht="13" customHeight="1" spans="1:6">
      <c r="A141" s="1" t="s">
        <v>5040</v>
      </c>
      <c r="B141" s="37">
        <v>83</v>
      </c>
      <c r="C141" s="1" t="s">
        <v>5012</v>
      </c>
      <c r="D141" s="36">
        <v>1.71428571428571</v>
      </c>
      <c r="E141" s="36">
        <v>0.853535353535353</v>
      </c>
      <c r="F141" s="36">
        <v>0.323232323232323</v>
      </c>
    </row>
    <row r="142" ht="13" customHeight="1" spans="1:6">
      <c r="A142" s="1" t="s">
        <v>5074</v>
      </c>
      <c r="B142" s="37">
        <v>83</v>
      </c>
      <c r="C142" s="1" t="s">
        <v>5012</v>
      </c>
      <c r="D142" s="36">
        <v>1.23636363636364</v>
      </c>
      <c r="E142" s="36">
        <v>0.954732510288066</v>
      </c>
      <c r="F142" s="36">
        <v>0.720164609053498</v>
      </c>
    </row>
    <row r="143" ht="13" customHeight="1" spans="1:6">
      <c r="A143" s="1" t="s">
        <v>5075</v>
      </c>
      <c r="B143" s="37">
        <v>83</v>
      </c>
      <c r="C143" s="1" t="s">
        <v>5010</v>
      </c>
      <c r="D143" s="36">
        <v>1.5</v>
      </c>
      <c r="E143" s="36">
        <v>1</v>
      </c>
      <c r="F143" s="36">
        <v>1</v>
      </c>
    </row>
    <row r="144" ht="13" customHeight="1" spans="1:6">
      <c r="A144" s="1" t="s">
        <v>837</v>
      </c>
      <c r="B144" s="37">
        <v>83</v>
      </c>
      <c r="C144" s="1" t="s">
        <v>5012</v>
      </c>
      <c r="D144" s="36">
        <v>1.04761904761905</v>
      </c>
      <c r="E144" s="36">
        <v>0.963815789473684</v>
      </c>
      <c r="F144" s="36">
        <v>0.282894736842105</v>
      </c>
    </row>
    <row r="145" ht="13" customHeight="1" spans="1:6">
      <c r="A145" s="1" t="s">
        <v>5076</v>
      </c>
      <c r="B145" s="37">
        <v>81</v>
      </c>
      <c r="C145" s="1" t="s">
        <v>5012</v>
      </c>
      <c r="D145" s="36">
        <v>0.645161290322581</v>
      </c>
      <c r="E145" s="36">
        <v>0.958333333333333</v>
      </c>
      <c r="F145" s="36">
        <v>0.791666666666667</v>
      </c>
    </row>
    <row r="146" ht="13" customHeight="1" spans="1:6">
      <c r="A146" s="1" t="s">
        <v>5077</v>
      </c>
      <c r="B146" s="37">
        <v>81</v>
      </c>
      <c r="C146" s="1" t="s">
        <v>5010</v>
      </c>
      <c r="D146" s="36">
        <v>0.904761904761905</v>
      </c>
      <c r="E146" s="36">
        <v>0.995762711864407</v>
      </c>
      <c r="F146" s="36">
        <v>1</v>
      </c>
    </row>
    <row r="147" ht="13" customHeight="1" spans="1:6">
      <c r="A147" s="1" t="s">
        <v>5078</v>
      </c>
      <c r="B147" s="37">
        <v>80</v>
      </c>
      <c r="C147" s="1" t="s">
        <v>5012</v>
      </c>
      <c r="D147" s="36">
        <v>0.574803149606299</v>
      </c>
      <c r="E147" s="36">
        <v>0.992592592592593</v>
      </c>
      <c r="F147" s="36">
        <v>0.251851851851852</v>
      </c>
    </row>
    <row r="148" ht="13" customHeight="1" spans="1:6">
      <c r="A148" s="1" t="s">
        <v>5079</v>
      </c>
      <c r="B148" s="37">
        <v>79</v>
      </c>
      <c r="C148" s="1" t="s">
        <v>5012</v>
      </c>
      <c r="D148" s="36"/>
      <c r="E148" s="36">
        <v>1</v>
      </c>
      <c r="F148" s="36">
        <v>0.503105590062112</v>
      </c>
    </row>
    <row r="149" ht="13" customHeight="1" spans="1:6">
      <c r="A149" s="1" t="s">
        <v>614</v>
      </c>
      <c r="B149" s="37">
        <v>78</v>
      </c>
      <c r="C149" s="1" t="s">
        <v>5012</v>
      </c>
      <c r="D149" s="36">
        <v>1.21621621621622</v>
      </c>
      <c r="E149" s="36">
        <v>0.930041152263374</v>
      </c>
      <c r="F149" s="36">
        <v>0.810699588477366</v>
      </c>
    </row>
    <row r="150" ht="13" customHeight="1" spans="1:6">
      <c r="A150" s="1" t="s">
        <v>102</v>
      </c>
      <c r="B150" s="37">
        <v>78</v>
      </c>
      <c r="C150" s="1" t="s">
        <v>5010</v>
      </c>
      <c r="D150" s="36">
        <v>1.22222222222222</v>
      </c>
      <c r="E150" s="36">
        <v>1</v>
      </c>
      <c r="F150" s="36">
        <v>1</v>
      </c>
    </row>
    <row r="151" ht="13" customHeight="1" spans="1:6">
      <c r="A151" s="1" t="s">
        <v>5080</v>
      </c>
      <c r="B151" s="37">
        <v>78</v>
      </c>
      <c r="C151" s="1" t="s">
        <v>5012</v>
      </c>
      <c r="D151" s="36">
        <v>1.10714285714286</v>
      </c>
      <c r="E151" s="36">
        <v>1</v>
      </c>
      <c r="F151" s="36">
        <v>0.89375</v>
      </c>
    </row>
    <row r="152" ht="13" customHeight="1" spans="1:6">
      <c r="A152" s="1" t="s">
        <v>642</v>
      </c>
      <c r="B152" s="37">
        <v>78</v>
      </c>
      <c r="C152" s="1" t="s">
        <v>5012</v>
      </c>
      <c r="D152" s="36"/>
      <c r="E152" s="36">
        <v>0.773504273504274</v>
      </c>
      <c r="F152" s="36">
        <v>1</v>
      </c>
    </row>
    <row r="153" ht="13" customHeight="1" spans="1:6">
      <c r="A153" s="1" t="s">
        <v>512</v>
      </c>
      <c r="B153" s="37">
        <v>78</v>
      </c>
      <c r="C153" s="1" t="s">
        <v>5010</v>
      </c>
      <c r="D153" s="36">
        <v>2.17391304347826</v>
      </c>
      <c r="E153" s="36">
        <v>0.965116279069767</v>
      </c>
      <c r="F153" s="36">
        <v>1</v>
      </c>
    </row>
    <row r="154" ht="13" customHeight="1" spans="1:6">
      <c r="A154" s="1" t="s">
        <v>5081</v>
      </c>
      <c r="B154" s="37">
        <v>77</v>
      </c>
      <c r="C154" s="1" t="s">
        <v>5012</v>
      </c>
      <c r="D154" s="36">
        <v>1.58620689655172</v>
      </c>
      <c r="E154" s="36">
        <v>0.946917808219178</v>
      </c>
      <c r="F154" s="36">
        <v>0.133561643835616</v>
      </c>
    </row>
    <row r="155" ht="13" customHeight="1" spans="1:6">
      <c r="A155" s="1" t="s">
        <v>463</v>
      </c>
      <c r="B155" s="37">
        <v>76</v>
      </c>
      <c r="C155" s="1" t="s">
        <v>5012</v>
      </c>
      <c r="D155" s="36">
        <v>0.666666666666667</v>
      </c>
      <c r="E155" s="36">
        <v>0.880952380952381</v>
      </c>
      <c r="F155" s="36">
        <v>0.996336996336996</v>
      </c>
    </row>
    <row r="156" ht="13" customHeight="1" spans="1:6">
      <c r="A156" s="1" t="s">
        <v>623</v>
      </c>
      <c r="B156" s="37">
        <v>76</v>
      </c>
      <c r="C156" s="1" t="s">
        <v>5012</v>
      </c>
      <c r="D156" s="36">
        <v>0.657142857142857</v>
      </c>
      <c r="E156" s="36">
        <v>0.594285714285714</v>
      </c>
      <c r="F156" s="36">
        <v>1</v>
      </c>
    </row>
    <row r="157" ht="13" customHeight="1" spans="1:6">
      <c r="A157" s="1" t="s">
        <v>5082</v>
      </c>
      <c r="B157" s="37">
        <v>74</v>
      </c>
      <c r="C157" s="1" t="s">
        <v>5012</v>
      </c>
      <c r="D157" s="36"/>
      <c r="E157" s="36">
        <v>0.658695652173913</v>
      </c>
      <c r="F157" s="36">
        <v>0.778260869565217</v>
      </c>
    </row>
    <row r="158" ht="13" customHeight="1" spans="1:6">
      <c r="A158" s="1" t="s">
        <v>148</v>
      </c>
      <c r="B158" s="37">
        <v>74</v>
      </c>
      <c r="C158" s="1" t="s">
        <v>5012</v>
      </c>
      <c r="D158" s="36">
        <v>0.684931506849315</v>
      </c>
      <c r="E158" s="36">
        <v>1</v>
      </c>
      <c r="F158" s="36">
        <v>1</v>
      </c>
    </row>
    <row r="159" ht="13" customHeight="1" spans="1:6">
      <c r="A159" s="1" t="s">
        <v>5083</v>
      </c>
      <c r="B159" s="37">
        <v>71</v>
      </c>
      <c r="C159" s="1" t="s">
        <v>5010</v>
      </c>
      <c r="D159" s="36"/>
      <c r="E159" s="36">
        <v>1</v>
      </c>
      <c r="F159" s="36">
        <v>1</v>
      </c>
    </row>
    <row r="160" ht="13" customHeight="1" spans="1:6">
      <c r="A160" s="1" t="s">
        <v>5084</v>
      </c>
      <c r="B160" s="37">
        <v>71</v>
      </c>
      <c r="C160" s="1" t="s">
        <v>5012</v>
      </c>
      <c r="D160" s="36">
        <v>0.486301369863014</v>
      </c>
      <c r="E160" s="36">
        <v>0.982097186700767</v>
      </c>
      <c r="F160" s="36">
        <v>0.166240409207161</v>
      </c>
    </row>
    <row r="161" ht="13" customHeight="1" spans="1:6">
      <c r="A161" s="1" t="s">
        <v>5085</v>
      </c>
      <c r="B161" s="37">
        <v>69</v>
      </c>
      <c r="C161" s="1" t="s">
        <v>5012</v>
      </c>
      <c r="D161" s="36">
        <v>1.25</v>
      </c>
      <c r="E161" s="36">
        <v>1</v>
      </c>
      <c r="F161" s="36">
        <v>0.407665505226481</v>
      </c>
    </row>
    <row r="162" ht="13" customHeight="1" spans="1:6">
      <c r="A162" s="1" t="s">
        <v>451</v>
      </c>
      <c r="B162" s="37">
        <v>69</v>
      </c>
      <c r="C162" s="1" t="s">
        <v>5012</v>
      </c>
      <c r="D162" s="36">
        <v>0.892857142857143</v>
      </c>
      <c r="E162" s="36">
        <v>1</v>
      </c>
      <c r="F162" s="36">
        <v>0</v>
      </c>
    </row>
    <row r="163" ht="13" customHeight="1" spans="1:6">
      <c r="A163" s="1" t="s">
        <v>699</v>
      </c>
      <c r="B163" s="37">
        <v>68</v>
      </c>
      <c r="C163" s="1" t="s">
        <v>5012</v>
      </c>
      <c r="D163" s="36"/>
      <c r="E163" s="36">
        <v>0.654028436018957</v>
      </c>
      <c r="F163" s="36">
        <v>0.511848341232227</v>
      </c>
    </row>
    <row r="164" ht="13" customHeight="1" spans="1:6">
      <c r="A164" s="1" t="s">
        <v>690</v>
      </c>
      <c r="B164" s="37">
        <v>68</v>
      </c>
      <c r="C164" s="1" t="s">
        <v>5012</v>
      </c>
      <c r="D164" s="36">
        <v>1.40789473684211</v>
      </c>
      <c r="E164" s="36">
        <v>0.75</v>
      </c>
      <c r="F164" s="36">
        <v>0.719387755102041</v>
      </c>
    </row>
    <row r="165" ht="13" customHeight="1" spans="1:6">
      <c r="A165" s="1" t="s">
        <v>930</v>
      </c>
      <c r="B165" s="37">
        <v>67</v>
      </c>
      <c r="C165" s="1" t="s">
        <v>5012</v>
      </c>
      <c r="D165" s="36">
        <v>1.90909090909091</v>
      </c>
      <c r="E165" s="36">
        <v>0.860696517412935</v>
      </c>
      <c r="F165" s="36">
        <v>1</v>
      </c>
    </row>
    <row r="166" ht="13" customHeight="1" spans="1:6">
      <c r="A166" s="1" t="s">
        <v>5086</v>
      </c>
      <c r="B166" s="37">
        <v>67</v>
      </c>
      <c r="C166" s="1" t="s">
        <v>5012</v>
      </c>
      <c r="D166" s="36">
        <v>1.30882352941176</v>
      </c>
      <c r="E166" s="36">
        <v>0.955974842767296</v>
      </c>
      <c r="F166" s="36">
        <v>0.767295597484277</v>
      </c>
    </row>
    <row r="167" ht="13" customHeight="1" spans="1:6">
      <c r="A167" s="1" t="s">
        <v>5087</v>
      </c>
      <c r="B167" s="37">
        <v>67</v>
      </c>
      <c r="C167" s="1" t="s">
        <v>5012</v>
      </c>
      <c r="D167" s="36"/>
      <c r="E167" s="36">
        <v>0.786290322580645</v>
      </c>
      <c r="F167" s="36">
        <v>0.580645161290323</v>
      </c>
    </row>
    <row r="168" ht="13" customHeight="1" spans="1:6">
      <c r="A168" s="1" t="s">
        <v>5088</v>
      </c>
      <c r="B168" s="37">
        <v>67</v>
      </c>
      <c r="C168" s="1" t="s">
        <v>5012</v>
      </c>
      <c r="D168" s="36">
        <v>1</v>
      </c>
      <c r="E168" s="36">
        <v>0.861581920903955</v>
      </c>
      <c r="F168" s="36">
        <v>0.457627118644068</v>
      </c>
    </row>
    <row r="169" ht="13" customHeight="1" spans="1:6">
      <c r="A169" s="1" t="s">
        <v>5089</v>
      </c>
      <c r="B169" s="37">
        <v>67</v>
      </c>
      <c r="C169" s="1" t="s">
        <v>5012</v>
      </c>
      <c r="D169" s="36">
        <v>1.57446808510638</v>
      </c>
      <c r="E169" s="36">
        <v>0.878378378378378</v>
      </c>
      <c r="F169" s="36">
        <v>1</v>
      </c>
    </row>
    <row r="170" ht="13" customHeight="1" spans="1:6">
      <c r="A170" s="1" t="s">
        <v>5090</v>
      </c>
      <c r="B170" s="37">
        <v>66</v>
      </c>
      <c r="C170" s="1" t="s">
        <v>5012</v>
      </c>
      <c r="D170" s="36">
        <v>0.907216494845361</v>
      </c>
      <c r="E170" s="36">
        <v>0.733009708737864</v>
      </c>
      <c r="F170" s="36">
        <v>1</v>
      </c>
    </row>
    <row r="171" ht="13" customHeight="1" spans="1:6">
      <c r="A171" s="1" t="s">
        <v>893</v>
      </c>
      <c r="B171" s="37">
        <v>66</v>
      </c>
      <c r="C171" s="1" t="s">
        <v>5012</v>
      </c>
      <c r="D171" s="36"/>
      <c r="E171" s="36">
        <v>0.903560830860534</v>
      </c>
      <c r="F171" s="36">
        <v>0.816023738872404</v>
      </c>
    </row>
    <row r="172" ht="13" customHeight="1" spans="1:6">
      <c r="A172" s="1" t="s">
        <v>559</v>
      </c>
      <c r="B172" s="37">
        <v>65</v>
      </c>
      <c r="C172" s="1" t="s">
        <v>5012</v>
      </c>
      <c r="D172" s="36"/>
      <c r="E172" s="36">
        <v>0.623636363636364</v>
      </c>
      <c r="F172" s="36">
        <v>1</v>
      </c>
    </row>
    <row r="173" ht="13" customHeight="1" spans="1:6">
      <c r="A173" s="1" t="s">
        <v>647</v>
      </c>
      <c r="B173" s="37">
        <v>64</v>
      </c>
      <c r="C173" s="1" t="s">
        <v>5010</v>
      </c>
      <c r="D173" s="36">
        <v>1.45833333333333</v>
      </c>
      <c r="E173" s="36">
        <v>1</v>
      </c>
      <c r="F173" s="36">
        <v>0.990740740740741</v>
      </c>
    </row>
    <row r="174" ht="13" customHeight="1" spans="1:6">
      <c r="A174" s="1" t="s">
        <v>5091</v>
      </c>
      <c r="B174" s="37">
        <v>64</v>
      </c>
      <c r="C174" s="1" t="s">
        <v>5012</v>
      </c>
      <c r="D174" s="36">
        <v>1.17543859649123</v>
      </c>
      <c r="E174" s="36">
        <v>0.919753086419753</v>
      </c>
      <c r="F174" s="36">
        <v>0.0925925925925926</v>
      </c>
    </row>
    <row r="175" ht="13" customHeight="1" spans="1:6">
      <c r="A175" s="1" t="s">
        <v>905</v>
      </c>
      <c r="B175" s="37">
        <v>64</v>
      </c>
      <c r="C175" s="1" t="s">
        <v>5010</v>
      </c>
      <c r="D175" s="36"/>
      <c r="E175" s="36">
        <v>1</v>
      </c>
      <c r="F175" s="36">
        <v>1</v>
      </c>
    </row>
    <row r="176" ht="13" customHeight="1" spans="1:6">
      <c r="A176" s="1" t="s">
        <v>66</v>
      </c>
      <c r="B176" s="37">
        <v>64</v>
      </c>
      <c r="C176" s="1" t="s">
        <v>5012</v>
      </c>
      <c r="D176" s="36">
        <v>1.09090909090909</v>
      </c>
      <c r="E176" s="36">
        <v>1</v>
      </c>
      <c r="F176" s="36">
        <v>0.72972972972973</v>
      </c>
    </row>
    <row r="177" ht="13" customHeight="1" spans="1:6">
      <c r="A177" s="1" t="s">
        <v>897</v>
      </c>
      <c r="B177" s="37">
        <v>63</v>
      </c>
      <c r="C177" s="1" t="s">
        <v>5012</v>
      </c>
      <c r="D177" s="36">
        <v>1.31914893617021</v>
      </c>
      <c r="E177" s="36">
        <v>0.754189944134078</v>
      </c>
      <c r="F177" s="36">
        <v>0.402234636871508</v>
      </c>
    </row>
    <row r="178" ht="13" customHeight="1" spans="1:6">
      <c r="A178" s="1" t="s">
        <v>759</v>
      </c>
      <c r="B178" s="37">
        <v>63</v>
      </c>
      <c r="C178" s="1" t="s">
        <v>5012</v>
      </c>
      <c r="D178" s="36"/>
      <c r="E178" s="36">
        <v>0.732851985559567</v>
      </c>
      <c r="F178" s="36">
        <v>1</v>
      </c>
    </row>
    <row r="179" ht="13" customHeight="1" spans="1:6">
      <c r="A179" s="1" t="s">
        <v>773</v>
      </c>
      <c r="B179" s="37">
        <v>62</v>
      </c>
      <c r="C179" s="1" t="s">
        <v>5010</v>
      </c>
      <c r="D179" s="36"/>
      <c r="E179" s="36">
        <v>0.907142857142857</v>
      </c>
      <c r="F179" s="36">
        <v>0.928571428571429</v>
      </c>
    </row>
    <row r="180" ht="13" customHeight="1" spans="1:6">
      <c r="A180" s="1" t="s">
        <v>574</v>
      </c>
      <c r="B180" s="37">
        <v>62</v>
      </c>
      <c r="C180" s="1" t="s">
        <v>5010</v>
      </c>
      <c r="D180" s="36">
        <v>1.5</v>
      </c>
      <c r="E180" s="36">
        <v>1</v>
      </c>
      <c r="F180" s="36">
        <v>1</v>
      </c>
    </row>
    <row r="181" ht="13" customHeight="1" spans="1:6">
      <c r="A181" s="1" t="s">
        <v>5092</v>
      </c>
      <c r="B181" s="37">
        <v>62</v>
      </c>
      <c r="C181" s="1" t="s">
        <v>5012</v>
      </c>
      <c r="D181" s="36"/>
      <c r="E181" s="36">
        <v>1</v>
      </c>
      <c r="F181" s="36">
        <v>0</v>
      </c>
    </row>
    <row r="182" ht="13" customHeight="1" spans="1:6">
      <c r="A182" s="1" t="s">
        <v>5093</v>
      </c>
      <c r="B182" s="37">
        <v>61</v>
      </c>
      <c r="C182" s="1" t="s">
        <v>5010</v>
      </c>
      <c r="D182" s="36"/>
      <c r="E182" s="36">
        <v>1</v>
      </c>
      <c r="F182" s="36">
        <v>1</v>
      </c>
    </row>
    <row r="183" ht="13" customHeight="1" spans="1:6">
      <c r="A183" s="1" t="s">
        <v>5094</v>
      </c>
      <c r="B183" s="37">
        <v>61</v>
      </c>
      <c r="C183" s="1" t="s">
        <v>5012</v>
      </c>
      <c r="D183" s="36">
        <v>0.636363636363636</v>
      </c>
      <c r="E183" s="36">
        <v>0.868</v>
      </c>
      <c r="F183" s="36">
        <v>0.896</v>
      </c>
    </row>
    <row r="184" ht="13" customHeight="1" spans="1:6">
      <c r="A184" s="1" t="s">
        <v>800</v>
      </c>
      <c r="B184" s="37">
        <v>61</v>
      </c>
      <c r="C184" s="1" t="s">
        <v>5012</v>
      </c>
      <c r="D184" s="36">
        <v>0.363636363636364</v>
      </c>
      <c r="E184" s="36">
        <v>0.86</v>
      </c>
      <c r="F184" s="36">
        <v>0.92</v>
      </c>
    </row>
    <row r="185" ht="13" customHeight="1" spans="1:6">
      <c r="A185" s="1" t="s">
        <v>5095</v>
      </c>
      <c r="B185" s="37">
        <v>60</v>
      </c>
      <c r="C185" s="1" t="s">
        <v>5010</v>
      </c>
      <c r="D185" s="36"/>
      <c r="E185" s="36">
        <v>1</v>
      </c>
      <c r="F185" s="36">
        <v>1</v>
      </c>
    </row>
    <row r="186" ht="13" customHeight="1" spans="1:6">
      <c r="A186" s="1" t="s">
        <v>936</v>
      </c>
      <c r="B186" s="37">
        <v>60</v>
      </c>
      <c r="C186" s="1" t="s">
        <v>5010</v>
      </c>
      <c r="D186" s="36">
        <v>1.17021276595745</v>
      </c>
      <c r="E186" s="36">
        <v>0.971794871794872</v>
      </c>
      <c r="F186" s="36">
        <v>1</v>
      </c>
    </row>
    <row r="187" ht="13" customHeight="1" spans="1:6">
      <c r="A187" s="1" t="s">
        <v>764</v>
      </c>
      <c r="B187" s="37">
        <v>60</v>
      </c>
      <c r="C187" s="1" t="s">
        <v>5012</v>
      </c>
      <c r="D187" s="36"/>
      <c r="E187" s="36">
        <v>0.648275862068965</v>
      </c>
      <c r="F187" s="36">
        <v>0.36551724137931</v>
      </c>
    </row>
    <row r="188" ht="13" customHeight="1" spans="1:6">
      <c r="A188" s="1" t="s">
        <v>5096</v>
      </c>
      <c r="B188" s="37">
        <v>60</v>
      </c>
      <c r="C188" s="1" t="s">
        <v>5012</v>
      </c>
      <c r="D188" s="36"/>
      <c r="E188" s="36">
        <v>0.866576819407008</v>
      </c>
      <c r="F188" s="36">
        <v>1</v>
      </c>
    </row>
    <row r="189" ht="13" customHeight="1" spans="1:6">
      <c r="A189" s="1" t="s">
        <v>5097</v>
      </c>
      <c r="B189" s="37">
        <v>60</v>
      </c>
      <c r="C189" s="1" t="s">
        <v>5010</v>
      </c>
      <c r="D189" s="36">
        <v>2.125</v>
      </c>
      <c r="E189" s="36">
        <v>0.966101694915254</v>
      </c>
      <c r="F189" s="36">
        <v>1</v>
      </c>
    </row>
    <row r="190" ht="13" customHeight="1" spans="1:6">
      <c r="A190" s="1" t="s">
        <v>5098</v>
      </c>
      <c r="B190" s="37">
        <v>59</v>
      </c>
      <c r="C190" s="1" t="s">
        <v>5012</v>
      </c>
      <c r="D190" s="36">
        <v>1.0253164556962</v>
      </c>
      <c r="E190" s="36">
        <v>0.795893719806763</v>
      </c>
      <c r="F190" s="36">
        <v>1</v>
      </c>
    </row>
    <row r="191" ht="13" customHeight="1" spans="1:6">
      <c r="A191" s="1" t="s">
        <v>5099</v>
      </c>
      <c r="B191" s="37">
        <v>59</v>
      </c>
      <c r="C191" s="1" t="s">
        <v>5012</v>
      </c>
      <c r="D191" s="36">
        <v>0.909836065573771</v>
      </c>
      <c r="E191" s="36">
        <v>1</v>
      </c>
      <c r="F191" s="36">
        <v>0.182795698924731</v>
      </c>
    </row>
    <row r="192" ht="13" customHeight="1" spans="1:6">
      <c r="A192" s="1" t="s">
        <v>743</v>
      </c>
      <c r="B192" s="37">
        <v>58</v>
      </c>
      <c r="C192" s="1" t="s">
        <v>5010</v>
      </c>
      <c r="D192" s="36">
        <v>1</v>
      </c>
      <c r="E192" s="36">
        <v>1</v>
      </c>
      <c r="F192" s="36">
        <v>1</v>
      </c>
    </row>
    <row r="193" ht="13" customHeight="1" spans="1:6">
      <c r="A193" s="1" t="s">
        <v>5100</v>
      </c>
      <c r="B193" s="37">
        <v>58</v>
      </c>
      <c r="C193" s="1" t="s">
        <v>5012</v>
      </c>
      <c r="D193" s="36">
        <v>1.27814569536424</v>
      </c>
      <c r="E193" s="36">
        <v>0.930769230769231</v>
      </c>
      <c r="F193" s="36">
        <v>0.312820512820513</v>
      </c>
    </row>
    <row r="194" ht="13" customHeight="1" spans="1:6">
      <c r="A194" s="1" t="s">
        <v>5101</v>
      </c>
      <c r="B194" s="37">
        <v>58</v>
      </c>
      <c r="C194" s="1" t="s">
        <v>5010</v>
      </c>
      <c r="D194" s="36"/>
      <c r="E194" s="36">
        <v>0.977011494252874</v>
      </c>
      <c r="F194" s="36">
        <v>0.971264367816092</v>
      </c>
    </row>
    <row r="195" ht="13" customHeight="1" spans="1:6">
      <c r="A195" s="1" t="s">
        <v>627</v>
      </c>
      <c r="B195" s="37">
        <v>58</v>
      </c>
      <c r="C195" s="1" t="s">
        <v>5010</v>
      </c>
      <c r="D195" s="36">
        <v>1</v>
      </c>
      <c r="E195" s="36">
        <v>0.986111111111111</v>
      </c>
      <c r="F195" s="36">
        <v>1</v>
      </c>
    </row>
    <row r="196" ht="13" customHeight="1" spans="1:6">
      <c r="A196" s="1" t="s">
        <v>438</v>
      </c>
      <c r="B196" s="37">
        <v>58</v>
      </c>
      <c r="C196" s="1" t="s">
        <v>5010</v>
      </c>
      <c r="D196" s="36"/>
      <c r="E196" s="36">
        <v>0.939759036144578</v>
      </c>
      <c r="F196" s="36">
        <v>1</v>
      </c>
    </row>
    <row r="197" ht="13" customHeight="1" spans="1:6">
      <c r="A197" s="1" t="s">
        <v>825</v>
      </c>
      <c r="B197" s="37">
        <v>57</v>
      </c>
      <c r="C197" s="1" t="s">
        <v>5012</v>
      </c>
      <c r="D197" s="36"/>
      <c r="E197" s="36">
        <v>0.804761904761905</v>
      </c>
      <c r="F197" s="36">
        <v>0.18716577540107</v>
      </c>
    </row>
    <row r="198" ht="13" customHeight="1" spans="1:6">
      <c r="A198" s="1" t="s">
        <v>594</v>
      </c>
      <c r="B198" s="37">
        <v>57</v>
      </c>
      <c r="C198" s="1" t="s">
        <v>5012</v>
      </c>
      <c r="D198" s="36">
        <v>0.79295154185022</v>
      </c>
      <c r="E198" s="36">
        <v>0.815789473684211</v>
      </c>
      <c r="F198" s="36">
        <v>0.894736842105263</v>
      </c>
    </row>
    <row r="199" ht="13" customHeight="1" spans="1:6">
      <c r="A199" s="1" t="s">
        <v>576</v>
      </c>
      <c r="B199" s="37">
        <v>57</v>
      </c>
      <c r="C199" s="1" t="s">
        <v>5012</v>
      </c>
      <c r="D199" s="36"/>
      <c r="E199" s="36">
        <v>1</v>
      </c>
      <c r="F199" s="36">
        <v>0.0962732919254658</v>
      </c>
    </row>
    <row r="200" ht="13" customHeight="1" spans="1:6">
      <c r="A200" s="1" t="s">
        <v>5102</v>
      </c>
      <c r="B200" s="37">
        <v>56</v>
      </c>
      <c r="C200" s="1" t="s">
        <v>5012</v>
      </c>
      <c r="D200" s="36">
        <v>0.3125</v>
      </c>
      <c r="E200" s="36">
        <v>0.5</v>
      </c>
      <c r="F200" s="36">
        <v>0.306122448979592</v>
      </c>
    </row>
    <row r="201" ht="13" customHeight="1" spans="1:6">
      <c r="A201" s="1" t="s">
        <v>531</v>
      </c>
      <c r="B201" s="37">
        <v>56</v>
      </c>
      <c r="C201" s="1" t="s">
        <v>5012</v>
      </c>
      <c r="D201" s="36">
        <v>1.05194805194805</v>
      </c>
      <c r="E201" s="36">
        <v>0.827830188679245</v>
      </c>
      <c r="F201" s="36">
        <v>1</v>
      </c>
    </row>
    <row r="202" ht="13" customHeight="1" spans="1:6">
      <c r="A202" s="1" t="s">
        <v>636</v>
      </c>
      <c r="B202" s="37">
        <v>55</v>
      </c>
      <c r="C202" s="1" t="s">
        <v>5012</v>
      </c>
      <c r="D202" s="36">
        <v>0.325</v>
      </c>
      <c r="E202" s="36">
        <v>0.923076923076923</v>
      </c>
      <c r="F202" s="36">
        <v>0.217948717948718</v>
      </c>
    </row>
    <row r="203" ht="13" customHeight="1" spans="1:6">
      <c r="A203" s="1" t="s">
        <v>5103</v>
      </c>
      <c r="B203" s="37">
        <v>55</v>
      </c>
      <c r="C203" s="1" t="s">
        <v>5010</v>
      </c>
      <c r="D203" s="36"/>
      <c r="E203" s="36">
        <v>1</v>
      </c>
      <c r="F203" s="36">
        <v>0.9609375</v>
      </c>
    </row>
    <row r="204" ht="13" customHeight="1" spans="1:6">
      <c r="A204" s="1" t="s">
        <v>5104</v>
      </c>
      <c r="B204" s="37">
        <v>54</v>
      </c>
      <c r="C204" s="1" t="s">
        <v>5012</v>
      </c>
      <c r="D204" s="36">
        <v>0.206896551724138</v>
      </c>
      <c r="E204" s="36">
        <v>1</v>
      </c>
      <c r="F204" s="36">
        <v>1</v>
      </c>
    </row>
    <row r="205" ht="13" customHeight="1" spans="1:6">
      <c r="A205" s="1" t="s">
        <v>5105</v>
      </c>
      <c r="B205" s="37">
        <v>54</v>
      </c>
      <c r="C205" s="1" t="s">
        <v>5012</v>
      </c>
      <c r="D205" s="36">
        <v>0.430379746835443</v>
      </c>
      <c r="E205" s="36">
        <v>0.997767857142857</v>
      </c>
      <c r="F205" s="36">
        <v>0.111607142857143</v>
      </c>
    </row>
    <row r="206" ht="13" customHeight="1" spans="1:6">
      <c r="A206" s="1" t="s">
        <v>5106</v>
      </c>
      <c r="B206" s="37">
        <v>52</v>
      </c>
      <c r="C206" s="1" t="s">
        <v>5012</v>
      </c>
      <c r="D206" s="36"/>
      <c r="E206" s="36">
        <v>0.627777777777778</v>
      </c>
      <c r="F206" s="36">
        <v>1</v>
      </c>
    </row>
    <row r="207" ht="13" customHeight="1" spans="1:6">
      <c r="A207" s="1" t="s">
        <v>5107</v>
      </c>
      <c r="B207" s="37">
        <v>52</v>
      </c>
      <c r="C207" s="1" t="s">
        <v>5012</v>
      </c>
      <c r="D207" s="36"/>
      <c r="E207" s="36">
        <v>0.733766233766234</v>
      </c>
      <c r="F207" s="36">
        <v>0.632034632034632</v>
      </c>
    </row>
    <row r="208" ht="13" customHeight="1" spans="1:6">
      <c r="A208" s="1" t="s">
        <v>509</v>
      </c>
      <c r="B208" s="37">
        <v>51</v>
      </c>
      <c r="C208" s="1" t="s">
        <v>5012</v>
      </c>
      <c r="D208" s="36">
        <v>1.27814569536424</v>
      </c>
      <c r="E208" s="36">
        <v>0.948660714285714</v>
      </c>
      <c r="F208" s="36">
        <v>0.26457399103139</v>
      </c>
    </row>
    <row r="209" ht="13" customHeight="1" spans="1:6">
      <c r="A209" s="1" t="s">
        <v>790</v>
      </c>
      <c r="B209" s="37">
        <v>51</v>
      </c>
      <c r="C209" s="1" t="s">
        <v>5012</v>
      </c>
      <c r="D209" s="36">
        <v>1.05128205128205</v>
      </c>
      <c r="E209" s="36">
        <v>0.940721649484536</v>
      </c>
      <c r="F209" s="36">
        <v>0.458762886597938</v>
      </c>
    </row>
    <row r="210" ht="13" customHeight="1" spans="1:6">
      <c r="A210" s="1" t="s">
        <v>5108</v>
      </c>
      <c r="B210" s="37">
        <v>51</v>
      </c>
      <c r="C210" s="1" t="s">
        <v>5012</v>
      </c>
      <c r="D210" s="36">
        <v>1.02941176470588</v>
      </c>
      <c r="E210" s="36">
        <v>0.691823899371069</v>
      </c>
      <c r="F210" s="36">
        <v>1</v>
      </c>
    </row>
    <row r="211" ht="13" customHeight="1" spans="1:6">
      <c r="A211" s="1" t="s">
        <v>755</v>
      </c>
      <c r="B211" s="37">
        <v>50</v>
      </c>
      <c r="C211" s="1" t="s">
        <v>5012</v>
      </c>
      <c r="D211" s="36"/>
      <c r="E211" s="36">
        <v>0.989010989010989</v>
      </c>
      <c r="F211" s="36">
        <v>0.796703296703297</v>
      </c>
    </row>
    <row r="212" ht="13" customHeight="1" spans="1:6">
      <c r="A212" s="1" t="s">
        <v>5109</v>
      </c>
      <c r="B212" s="37">
        <v>50</v>
      </c>
      <c r="C212" s="1" t="s">
        <v>5010</v>
      </c>
      <c r="D212" s="36"/>
      <c r="E212" s="36">
        <v>0.93452380952381</v>
      </c>
      <c r="F212" s="36">
        <v>1</v>
      </c>
    </row>
    <row r="213" ht="13" customHeight="1" spans="1:6">
      <c r="A213" s="1" t="s">
        <v>655</v>
      </c>
      <c r="B213" s="37">
        <v>49</v>
      </c>
      <c r="C213" s="1" t="s">
        <v>5012</v>
      </c>
      <c r="D213" s="36">
        <v>0.206896551724138</v>
      </c>
      <c r="E213" s="36">
        <v>1</v>
      </c>
      <c r="F213" s="36">
        <v>1</v>
      </c>
    </row>
    <row r="214" ht="13" customHeight="1" spans="1:6">
      <c r="A214" s="1" t="s">
        <v>638</v>
      </c>
      <c r="B214" s="37">
        <v>49</v>
      </c>
      <c r="C214" s="1" t="s">
        <v>5010</v>
      </c>
      <c r="D214" s="36"/>
      <c r="E214" s="36">
        <v>1</v>
      </c>
      <c r="F214" s="36">
        <v>1</v>
      </c>
    </row>
    <row r="215" ht="13" customHeight="1" spans="1:6">
      <c r="A215" s="1" t="s">
        <v>5110</v>
      </c>
      <c r="B215" s="37">
        <v>49</v>
      </c>
      <c r="C215" s="1" t="s">
        <v>5012</v>
      </c>
      <c r="D215" s="36"/>
      <c r="E215" s="36">
        <v>0.869565217391304</v>
      </c>
      <c r="F215" s="36">
        <v>0.152173913043478</v>
      </c>
    </row>
    <row r="216" ht="13" customHeight="1" spans="1:6">
      <c r="A216" s="1" t="s">
        <v>5111</v>
      </c>
      <c r="B216" s="37">
        <v>49</v>
      </c>
      <c r="C216" s="1" t="s">
        <v>5012</v>
      </c>
      <c r="D216" s="36"/>
      <c r="E216" s="36">
        <v>1</v>
      </c>
      <c r="F216" s="36">
        <v>0.166666666666667</v>
      </c>
    </row>
    <row r="217" ht="13" customHeight="1" spans="1:6">
      <c r="A217" s="1" t="s">
        <v>5112</v>
      </c>
      <c r="B217" s="37">
        <v>48</v>
      </c>
      <c r="C217" s="1" t="s">
        <v>5010</v>
      </c>
      <c r="D217" s="36">
        <v>1.0375</v>
      </c>
      <c r="E217" s="36">
        <v>0.971544715447154</v>
      </c>
      <c r="F217" s="36">
        <v>0.906779661016949</v>
      </c>
    </row>
    <row r="218" ht="13" customHeight="1" spans="1:6">
      <c r="A218" s="1" t="s">
        <v>780</v>
      </c>
      <c r="B218" s="37">
        <v>48</v>
      </c>
      <c r="C218" s="1" t="s">
        <v>5012</v>
      </c>
      <c r="D218" s="36">
        <v>0.857142857142857</v>
      </c>
      <c r="E218" s="36">
        <v>1</v>
      </c>
      <c r="F218" s="36">
        <v>0</v>
      </c>
    </row>
    <row r="219" ht="13" customHeight="1" spans="1:6">
      <c r="A219" s="1" t="s">
        <v>505</v>
      </c>
      <c r="B219" s="37">
        <v>48</v>
      </c>
      <c r="C219" s="1" t="s">
        <v>5010</v>
      </c>
      <c r="D219" s="36"/>
      <c r="E219" s="36">
        <v>0.903921568627451</v>
      </c>
      <c r="F219" s="36">
        <v>1</v>
      </c>
    </row>
    <row r="220" ht="13" customHeight="1" spans="1:6">
      <c r="A220" s="1" t="s">
        <v>776</v>
      </c>
      <c r="B220" s="37">
        <v>46</v>
      </c>
      <c r="C220" s="1" t="s">
        <v>5012</v>
      </c>
      <c r="D220" s="36">
        <v>1.21621621621622</v>
      </c>
      <c r="E220" s="36">
        <v>0.889830508474576</v>
      </c>
      <c r="F220" s="36">
        <v>1</v>
      </c>
    </row>
    <row r="221" ht="13" customHeight="1" spans="1:6">
      <c r="A221" s="1" t="s">
        <v>752</v>
      </c>
      <c r="B221" s="37">
        <v>46</v>
      </c>
      <c r="C221" s="1" t="s">
        <v>5012</v>
      </c>
      <c r="D221" s="36">
        <v>0.646258503401361</v>
      </c>
      <c r="E221" s="36">
        <v>0.948</v>
      </c>
      <c r="F221" s="36">
        <v>1</v>
      </c>
    </row>
    <row r="222" ht="13" customHeight="1" spans="1:6">
      <c r="A222" s="1" t="s">
        <v>5113</v>
      </c>
      <c r="B222" s="37">
        <v>46</v>
      </c>
      <c r="C222" s="1" t="s">
        <v>5010</v>
      </c>
      <c r="D222" s="36">
        <v>1.37931034482759</v>
      </c>
      <c r="E222" s="36">
        <v>0.902985074626866</v>
      </c>
      <c r="F222" s="36">
        <v>1</v>
      </c>
    </row>
    <row r="223" ht="13" customHeight="1" spans="1:6">
      <c r="A223" s="1" t="s">
        <v>5114</v>
      </c>
      <c r="B223" s="37">
        <v>45</v>
      </c>
      <c r="C223" s="1" t="s">
        <v>5012</v>
      </c>
      <c r="D223" s="36"/>
      <c r="E223" s="36">
        <v>0.869897959183674</v>
      </c>
      <c r="F223" s="36">
        <v>1</v>
      </c>
    </row>
    <row r="224" ht="13" customHeight="1" spans="1:6">
      <c r="A224" s="1" t="s">
        <v>161</v>
      </c>
      <c r="B224" s="37">
        <v>45</v>
      </c>
      <c r="C224" s="1" t="s">
        <v>5012</v>
      </c>
      <c r="D224" s="36">
        <v>1.07142857142857</v>
      </c>
      <c r="E224" s="36">
        <v>0.71264367816092</v>
      </c>
      <c r="F224" s="36">
        <v>0.333333333333333</v>
      </c>
    </row>
    <row r="225" ht="13" customHeight="1" spans="1:6">
      <c r="A225" s="1" t="s">
        <v>5115</v>
      </c>
      <c r="B225" s="37">
        <v>45</v>
      </c>
      <c r="C225" s="1" t="s">
        <v>5012</v>
      </c>
      <c r="D225" s="36">
        <v>0.923076923076923</v>
      </c>
      <c r="E225" s="36">
        <v>0.910377358490566</v>
      </c>
      <c r="F225" s="36">
        <v>0.415094339622642</v>
      </c>
    </row>
    <row r="226" ht="13" customHeight="1" spans="1:6">
      <c r="A226" s="1" t="s">
        <v>5116</v>
      </c>
      <c r="B226" s="37">
        <v>44</v>
      </c>
      <c r="C226" s="1" t="s">
        <v>5012</v>
      </c>
      <c r="D226" s="36"/>
      <c r="E226" s="36">
        <v>0.900990099009901</v>
      </c>
      <c r="F226" s="36">
        <v>0.623762376237624</v>
      </c>
    </row>
    <row r="227" ht="13" customHeight="1" spans="1:6">
      <c r="A227" s="1" t="s">
        <v>525</v>
      </c>
      <c r="B227" s="37">
        <v>43</v>
      </c>
      <c r="C227" s="1" t="s">
        <v>5012</v>
      </c>
      <c r="D227" s="36">
        <v>0.562962962962963</v>
      </c>
      <c r="E227" s="36">
        <v>0.716216216216216</v>
      </c>
      <c r="F227" s="36">
        <v>0.990990990990991</v>
      </c>
    </row>
    <row r="228" ht="13" customHeight="1" spans="1:6">
      <c r="A228" s="1" t="s">
        <v>5117</v>
      </c>
      <c r="B228" s="37">
        <v>42</v>
      </c>
      <c r="C228" s="1" t="s">
        <v>5012</v>
      </c>
      <c r="D228" s="36"/>
      <c r="E228" s="36">
        <v>0.996794871794872</v>
      </c>
      <c r="F228" s="36">
        <v>0.512820512820513</v>
      </c>
    </row>
    <row r="229" ht="13" customHeight="1" spans="1:6">
      <c r="A229" s="1" t="s">
        <v>445</v>
      </c>
      <c r="B229" s="37">
        <v>42</v>
      </c>
      <c r="C229" s="1" t="s">
        <v>5012</v>
      </c>
      <c r="D229" s="36">
        <v>0.742857142857143</v>
      </c>
      <c r="E229" s="36">
        <v>0.917543859649123</v>
      </c>
      <c r="F229" s="36">
        <v>0.0666666666666667</v>
      </c>
    </row>
    <row r="230" ht="13" customHeight="1" spans="1:6">
      <c r="A230" s="1" t="s">
        <v>856</v>
      </c>
      <c r="B230" s="37">
        <v>42</v>
      </c>
      <c r="C230" s="1" t="s">
        <v>5012</v>
      </c>
      <c r="D230" s="36">
        <v>1</v>
      </c>
      <c r="E230" s="36">
        <v>0.5</v>
      </c>
      <c r="F230" s="36">
        <v>0.398496240601504</v>
      </c>
    </row>
    <row r="231" ht="13" customHeight="1" spans="1:6">
      <c r="A231" s="1" t="s">
        <v>875</v>
      </c>
      <c r="B231" s="37">
        <v>42</v>
      </c>
      <c r="C231" s="1" t="s">
        <v>5010</v>
      </c>
      <c r="D231" s="36">
        <v>1.09090909090909</v>
      </c>
      <c r="E231" s="36">
        <v>0.995327102803738</v>
      </c>
      <c r="F231" s="36">
        <v>1</v>
      </c>
    </row>
    <row r="232" ht="13" customHeight="1" spans="1:6">
      <c r="A232" s="1" t="s">
        <v>5118</v>
      </c>
      <c r="B232" s="37">
        <v>41</v>
      </c>
      <c r="C232" s="1" t="s">
        <v>5012</v>
      </c>
      <c r="D232" s="36"/>
      <c r="E232" s="36">
        <v>1</v>
      </c>
      <c r="F232" s="36">
        <v>0.220183486238532</v>
      </c>
    </row>
    <row r="233" ht="13" customHeight="1" spans="1:6">
      <c r="A233" s="1" t="s">
        <v>5119</v>
      </c>
      <c r="B233" s="37">
        <v>40</v>
      </c>
      <c r="C233" s="1" t="s">
        <v>5012</v>
      </c>
      <c r="D233" s="36"/>
      <c r="E233" s="36">
        <v>0.572164948453608</v>
      </c>
      <c r="F233" s="36">
        <v>0.639175257731959</v>
      </c>
    </row>
    <row r="234" ht="13" customHeight="1" spans="1:6">
      <c r="A234" s="1" t="s">
        <v>106</v>
      </c>
      <c r="B234" s="37">
        <v>40</v>
      </c>
      <c r="C234" s="1" t="s">
        <v>5012</v>
      </c>
      <c r="D234" s="36">
        <v>0.71264367816092</v>
      </c>
      <c r="E234" s="36">
        <v>0.890756302521008</v>
      </c>
      <c r="F234" s="36">
        <v>1</v>
      </c>
    </row>
    <row r="235" ht="13" customHeight="1" spans="1:6">
      <c r="A235" s="1" t="s">
        <v>245</v>
      </c>
      <c r="B235" s="37">
        <v>40</v>
      </c>
      <c r="C235" s="1" t="s">
        <v>5012</v>
      </c>
      <c r="D235" s="36"/>
      <c r="E235" s="36">
        <v>0.990234375</v>
      </c>
      <c r="F235" s="36">
        <v>0.39453125</v>
      </c>
    </row>
    <row r="236" ht="13" customHeight="1" spans="1:6">
      <c r="A236" s="1" t="s">
        <v>5120</v>
      </c>
      <c r="B236" s="37">
        <v>40</v>
      </c>
      <c r="C236" s="1" t="s">
        <v>5012</v>
      </c>
      <c r="D236" s="36">
        <v>1.125</v>
      </c>
      <c r="E236" s="36">
        <v>0.5</v>
      </c>
      <c r="F236" s="36">
        <v>0.323943661971831</v>
      </c>
    </row>
    <row r="237" ht="13" customHeight="1" spans="1:6">
      <c r="A237" s="1" t="s">
        <v>5121</v>
      </c>
      <c r="B237" s="37">
        <v>40</v>
      </c>
      <c r="C237" s="1" t="s">
        <v>5012</v>
      </c>
      <c r="D237" s="36"/>
      <c r="E237" s="36">
        <v>0.69047619047619</v>
      </c>
      <c r="F237" s="36">
        <v>0.94047619047619</v>
      </c>
    </row>
    <row r="238" ht="13" customHeight="1" spans="1:6">
      <c r="A238" s="1" t="s">
        <v>5122</v>
      </c>
      <c r="B238" s="37">
        <v>40</v>
      </c>
      <c r="C238" s="1" t="s">
        <v>5012</v>
      </c>
      <c r="D238" s="36"/>
      <c r="E238" s="36">
        <v>0.5</v>
      </c>
      <c r="F238" s="36">
        <v>1</v>
      </c>
    </row>
    <row r="239" ht="13" customHeight="1" spans="1:6">
      <c r="A239" s="1" t="s">
        <v>5123</v>
      </c>
      <c r="B239" s="37">
        <v>39</v>
      </c>
      <c r="C239" s="1" t="s">
        <v>5012</v>
      </c>
      <c r="D239" s="36">
        <v>0.66304347826087</v>
      </c>
      <c r="E239" s="36">
        <v>0.893004115226337</v>
      </c>
      <c r="F239" s="36">
        <v>1</v>
      </c>
    </row>
    <row r="240" ht="13" customHeight="1" spans="1:6">
      <c r="A240" s="1" t="s">
        <v>750</v>
      </c>
      <c r="B240" s="37">
        <v>39</v>
      </c>
      <c r="C240" s="1" t="s">
        <v>5010</v>
      </c>
      <c r="D240" s="36">
        <v>1.40579710144928</v>
      </c>
      <c r="E240" s="36">
        <v>0.985915492957746</v>
      </c>
      <c r="F240" s="36">
        <v>1</v>
      </c>
    </row>
    <row r="241" ht="13" customHeight="1" spans="1:6">
      <c r="A241" s="1" t="s">
        <v>5124</v>
      </c>
      <c r="B241" s="37">
        <v>39</v>
      </c>
      <c r="C241" s="1" t="s">
        <v>5010</v>
      </c>
      <c r="D241" s="36">
        <v>2</v>
      </c>
      <c r="E241" s="36">
        <v>0.956944444444444</v>
      </c>
      <c r="F241" s="36">
        <v>1</v>
      </c>
    </row>
    <row r="242" ht="13" customHeight="1" spans="1:6">
      <c r="A242" s="1" t="s">
        <v>658</v>
      </c>
      <c r="B242" s="37">
        <v>38</v>
      </c>
      <c r="C242" s="1" t="s">
        <v>5012</v>
      </c>
      <c r="D242" s="36">
        <v>1.7037037037037</v>
      </c>
      <c r="E242" s="36">
        <v>0.847457627118644</v>
      </c>
      <c r="F242" s="36">
        <v>0.991525423728814</v>
      </c>
    </row>
    <row r="243" ht="13" customHeight="1" spans="1:6">
      <c r="A243" s="1" t="s">
        <v>5125</v>
      </c>
      <c r="B243" s="37">
        <v>36</v>
      </c>
      <c r="C243" s="1" t="s">
        <v>5012</v>
      </c>
      <c r="D243" s="36">
        <v>1</v>
      </c>
      <c r="E243" s="36">
        <v>0.5</v>
      </c>
      <c r="F243" s="36">
        <v>1</v>
      </c>
    </row>
    <row r="244" ht="13" customHeight="1" spans="1:6">
      <c r="A244" s="1" t="s">
        <v>842</v>
      </c>
      <c r="B244" s="37">
        <v>36</v>
      </c>
      <c r="C244" s="1" t="s">
        <v>5010</v>
      </c>
      <c r="D244" s="36"/>
      <c r="E244" s="36">
        <v>0.980446927374302</v>
      </c>
      <c r="F244" s="36">
        <v>1</v>
      </c>
    </row>
    <row r="245" ht="13" customHeight="1" spans="1:6">
      <c r="A245" s="1" t="s">
        <v>5126</v>
      </c>
      <c r="B245" s="37">
        <v>35</v>
      </c>
      <c r="C245" s="1" t="s">
        <v>5012</v>
      </c>
      <c r="D245" s="36">
        <v>0.915094339622642</v>
      </c>
      <c r="E245" s="36">
        <v>0.986394557823129</v>
      </c>
      <c r="F245" s="36">
        <v>0.0612244897959184</v>
      </c>
    </row>
    <row r="246" ht="13" customHeight="1" spans="1:6">
      <c r="A246" s="1" t="s">
        <v>5127</v>
      </c>
      <c r="B246" s="37">
        <v>34</v>
      </c>
      <c r="C246" s="1" t="s">
        <v>5012</v>
      </c>
      <c r="D246" s="36">
        <v>0.763157894736842</v>
      </c>
      <c r="E246" s="36">
        <v>0.911764705882353</v>
      </c>
      <c r="F246" s="36">
        <v>0.441176470588235</v>
      </c>
    </row>
    <row r="247" ht="13" customHeight="1" spans="1:6">
      <c r="A247" s="1" t="s">
        <v>5128</v>
      </c>
      <c r="B247" s="37">
        <v>34</v>
      </c>
      <c r="C247" s="1" t="s">
        <v>5012</v>
      </c>
      <c r="D247" s="36">
        <v>0.636363636363636</v>
      </c>
      <c r="E247" s="36">
        <v>0.864485981308411</v>
      </c>
      <c r="F247" s="36">
        <v>0.560747663551402</v>
      </c>
    </row>
    <row r="248" ht="13" customHeight="1" spans="1:6">
      <c r="A248" s="1" t="s">
        <v>553</v>
      </c>
      <c r="B248" s="37">
        <v>33</v>
      </c>
      <c r="C248" s="1" t="s">
        <v>5012</v>
      </c>
      <c r="D248" s="36">
        <v>1</v>
      </c>
      <c r="E248" s="36">
        <v>0.831932773109244</v>
      </c>
      <c r="F248" s="36">
        <v>0.00840336134453781</v>
      </c>
    </row>
    <row r="249" ht="13" customHeight="1" spans="1:6">
      <c r="A249" s="1" t="s">
        <v>5129</v>
      </c>
      <c r="B249" s="37">
        <v>33</v>
      </c>
      <c r="C249" s="1" t="s">
        <v>5012</v>
      </c>
      <c r="D249" s="36">
        <v>1</v>
      </c>
      <c r="E249" s="36">
        <v>0.992753623188406</v>
      </c>
      <c r="F249" s="36">
        <v>0.173913043478261</v>
      </c>
    </row>
    <row r="250" ht="13" customHeight="1" spans="1:6">
      <c r="A250" s="1" t="s">
        <v>672</v>
      </c>
      <c r="B250" s="37">
        <v>33</v>
      </c>
      <c r="C250" s="1" t="s">
        <v>5010</v>
      </c>
      <c r="D250" s="36"/>
      <c r="E250" s="36">
        <v>0.992125984251969</v>
      </c>
      <c r="F250" s="36">
        <v>1</v>
      </c>
    </row>
    <row r="251" ht="13" customHeight="1" spans="1:6">
      <c r="A251" s="1" t="s">
        <v>633</v>
      </c>
      <c r="B251" s="37">
        <v>28</v>
      </c>
      <c r="C251" s="1" t="s">
        <v>5012</v>
      </c>
      <c r="D251" s="36">
        <v>1.61538461538462</v>
      </c>
      <c r="E251" s="36">
        <v>0.853658536585366</v>
      </c>
      <c r="F251" s="36">
        <v>1</v>
      </c>
    </row>
    <row r="252" ht="13" customHeight="1" spans="1:6">
      <c r="A252" s="1" t="s">
        <v>732</v>
      </c>
      <c r="B252" s="37">
        <v>28</v>
      </c>
      <c r="C252" s="1" t="s">
        <v>5012</v>
      </c>
      <c r="D252" s="36">
        <v>1.92857142857143</v>
      </c>
      <c r="E252" s="36">
        <v>0.704545454545455</v>
      </c>
      <c r="F252" s="36">
        <v>1</v>
      </c>
    </row>
    <row r="253" ht="13" customHeight="1" spans="1:6">
      <c r="A253" s="1" t="s">
        <v>5130</v>
      </c>
      <c r="B253" s="37">
        <v>28</v>
      </c>
      <c r="C253" s="1" t="s">
        <v>5012</v>
      </c>
      <c r="D253" s="36"/>
      <c r="E253" s="36">
        <v>0.783898305084746</v>
      </c>
      <c r="F253" s="36">
        <v>0.423728813559322</v>
      </c>
    </row>
    <row r="254" ht="13" customHeight="1" spans="1:6">
      <c r="A254" s="1" t="s">
        <v>5131</v>
      </c>
      <c r="B254" s="37">
        <v>27</v>
      </c>
      <c r="C254" s="1" t="s">
        <v>5012</v>
      </c>
      <c r="D254" s="36">
        <v>0.915094339622642</v>
      </c>
      <c r="E254" s="36">
        <v>0.995867768595041</v>
      </c>
      <c r="F254" s="36">
        <v>0.0413223140495868</v>
      </c>
    </row>
    <row r="255" ht="13" customHeight="1" spans="1:6">
      <c r="A255" s="1" t="s">
        <v>5132</v>
      </c>
      <c r="B255" s="37">
        <v>27</v>
      </c>
      <c r="C255" s="1" t="s">
        <v>5012</v>
      </c>
      <c r="D255" s="36"/>
      <c r="E255" s="36">
        <v>1</v>
      </c>
      <c r="F255" s="36">
        <v>0.538461538461538</v>
      </c>
    </row>
    <row r="256" ht="13" customHeight="1" spans="1:6">
      <c r="A256" s="1" t="s">
        <v>5133</v>
      </c>
      <c r="B256" s="37">
        <v>26</v>
      </c>
      <c r="C256" s="1" t="s">
        <v>5010</v>
      </c>
      <c r="D256" s="36"/>
      <c r="E256" s="36">
        <v>1</v>
      </c>
      <c r="F256" s="36">
        <v>0.9921875</v>
      </c>
    </row>
    <row r="257" ht="13" customHeight="1" spans="1:6">
      <c r="A257" s="1" t="s">
        <v>834</v>
      </c>
      <c r="B257" s="37">
        <v>26</v>
      </c>
      <c r="C257" s="1" t="s">
        <v>5010</v>
      </c>
      <c r="D257" s="36">
        <v>0.96969696969697</v>
      </c>
      <c r="E257" s="36">
        <v>0.93359375</v>
      </c>
      <c r="F257" s="36">
        <v>1</v>
      </c>
    </row>
    <row r="258" ht="13" customHeight="1" spans="1:6">
      <c r="A258" s="1" t="s">
        <v>770</v>
      </c>
      <c r="B258" s="37">
        <v>24</v>
      </c>
      <c r="C258" s="1" t="s">
        <v>5012</v>
      </c>
      <c r="D258" s="36">
        <v>0.65625</v>
      </c>
      <c r="E258" s="36">
        <v>0.916666666666667</v>
      </c>
      <c r="F258" s="36">
        <v>1</v>
      </c>
    </row>
    <row r="259" ht="13" customHeight="1" spans="1:6">
      <c r="A259" s="1" t="s">
        <v>5134</v>
      </c>
      <c r="B259" s="37">
        <v>23</v>
      </c>
      <c r="C259" s="1" t="s">
        <v>5012</v>
      </c>
      <c r="D259" s="36"/>
      <c r="E259" s="36">
        <v>0.85</v>
      </c>
      <c r="F259" s="36">
        <v>0.55</v>
      </c>
    </row>
    <row r="260" ht="13" customHeight="1" spans="1:6">
      <c r="A260" s="1" t="s">
        <v>5135</v>
      </c>
      <c r="B260" s="37">
        <v>23</v>
      </c>
      <c r="C260" s="1" t="s">
        <v>5010</v>
      </c>
      <c r="D260" s="36"/>
      <c r="E260" s="36">
        <v>1</v>
      </c>
      <c r="F260" s="36">
        <v>1</v>
      </c>
    </row>
    <row r="261" ht="13" customHeight="1" spans="1:6">
      <c r="A261" s="1" t="s">
        <v>5136</v>
      </c>
      <c r="B261" s="37">
        <v>23</v>
      </c>
      <c r="C261" s="1" t="s">
        <v>5012</v>
      </c>
      <c r="D261" s="36"/>
      <c r="E261" s="36">
        <v>1</v>
      </c>
      <c r="F261" s="36">
        <v>0</v>
      </c>
    </row>
    <row r="262" ht="13" customHeight="1" spans="1:6">
      <c r="A262" s="1" t="s">
        <v>5137</v>
      </c>
      <c r="B262" s="37">
        <v>21</v>
      </c>
      <c r="C262" s="1" t="s">
        <v>5012</v>
      </c>
      <c r="D262" s="36">
        <v>0.915094339622642</v>
      </c>
      <c r="E262" s="36">
        <v>1</v>
      </c>
      <c r="F262" s="36">
        <v>0.0256410256410256</v>
      </c>
    </row>
    <row r="263" ht="13" customHeight="1" spans="1:6">
      <c r="A263" s="1" t="s">
        <v>5138</v>
      </c>
      <c r="B263" s="37">
        <v>21</v>
      </c>
      <c r="C263" s="1" t="s">
        <v>5012</v>
      </c>
      <c r="D263" s="36"/>
      <c r="E263" s="36">
        <v>0.515503875968992</v>
      </c>
      <c r="F263" s="36">
        <v>1</v>
      </c>
    </row>
    <row r="264" ht="13" customHeight="1" spans="1:6">
      <c r="A264" s="1" t="s">
        <v>5139</v>
      </c>
      <c r="B264" s="37">
        <v>21</v>
      </c>
      <c r="C264" s="1" t="s">
        <v>5012</v>
      </c>
      <c r="D264" s="36"/>
      <c r="E264" s="36">
        <v>0.683673469387755</v>
      </c>
      <c r="F264" s="36">
        <v>0.266666666666667</v>
      </c>
    </row>
    <row r="265" ht="13" customHeight="1" spans="1:6">
      <c r="A265" s="1" t="s">
        <v>5140</v>
      </c>
      <c r="B265" s="37">
        <v>20</v>
      </c>
      <c r="C265" s="1" t="s">
        <v>5012</v>
      </c>
      <c r="D265" s="36">
        <v>0.52</v>
      </c>
      <c r="E265" s="36">
        <v>1</v>
      </c>
      <c r="F265" s="36">
        <v>0.6</v>
      </c>
    </row>
    <row r="266" ht="13" customHeight="1" spans="1:6">
      <c r="A266" s="1" t="s">
        <v>5141</v>
      </c>
      <c r="B266" s="37">
        <v>20</v>
      </c>
      <c r="C266" s="1" t="s">
        <v>5010</v>
      </c>
      <c r="D266" s="36">
        <v>1</v>
      </c>
      <c r="E266" s="36">
        <v>1</v>
      </c>
      <c r="F266" s="36">
        <v>1</v>
      </c>
    </row>
    <row r="267" ht="13" customHeight="1" spans="1:6">
      <c r="A267" s="1" t="s">
        <v>916</v>
      </c>
      <c r="B267" s="37">
        <v>19</v>
      </c>
      <c r="C267" s="1" t="s">
        <v>5012</v>
      </c>
      <c r="D267" s="36">
        <v>1.05263157894737</v>
      </c>
      <c r="E267" s="36">
        <v>0.683333333333333</v>
      </c>
      <c r="F267" s="36">
        <v>0.633333333333333</v>
      </c>
    </row>
    <row r="268" ht="13" customHeight="1" spans="1:6">
      <c r="A268" s="1" t="s">
        <v>5142</v>
      </c>
      <c r="B268" s="37">
        <v>18</v>
      </c>
      <c r="C268" s="1" t="s">
        <v>5012</v>
      </c>
      <c r="D268" s="36">
        <v>0.461538461538462</v>
      </c>
      <c r="E268" s="36">
        <v>1</v>
      </c>
      <c r="F268" s="36">
        <v>0.1</v>
      </c>
    </row>
    <row r="269" ht="13" customHeight="1" spans="1:6">
      <c r="A269" s="1" t="s">
        <v>5143</v>
      </c>
      <c r="B269" s="37">
        <v>18</v>
      </c>
      <c r="C269" s="1" t="s">
        <v>5010</v>
      </c>
      <c r="D269" s="36">
        <v>1.53846153846154</v>
      </c>
      <c r="E269" s="36">
        <v>1</v>
      </c>
      <c r="F269" s="36">
        <v>1</v>
      </c>
    </row>
    <row r="270" ht="13" customHeight="1" spans="1:6">
      <c r="A270" s="1" t="s">
        <v>116</v>
      </c>
      <c r="B270" s="37">
        <v>17</v>
      </c>
      <c r="C270" s="1" t="s">
        <v>5010</v>
      </c>
      <c r="D270" s="36">
        <v>1.16666666666667</v>
      </c>
      <c r="E270" s="36">
        <v>0.93298969072165</v>
      </c>
      <c r="F270" s="36">
        <v>1</v>
      </c>
    </row>
    <row r="271" ht="13" customHeight="1" spans="1:6">
      <c r="A271" s="1" t="s">
        <v>416</v>
      </c>
      <c r="B271" s="37">
        <v>17</v>
      </c>
      <c r="C271" s="1" t="s">
        <v>5012</v>
      </c>
      <c r="D271" s="36"/>
      <c r="E271" s="36">
        <v>0.764705882352941</v>
      </c>
      <c r="F271" s="36">
        <v>0.813725490196078</v>
      </c>
    </row>
    <row r="272" ht="13" customHeight="1" spans="1:6">
      <c r="A272" s="1" t="s">
        <v>5144</v>
      </c>
      <c r="B272" s="37">
        <v>17</v>
      </c>
      <c r="C272" s="1" t="s">
        <v>5012</v>
      </c>
      <c r="D272" s="36"/>
      <c r="E272" s="36">
        <v>1</v>
      </c>
      <c r="F272" s="36">
        <v>0</v>
      </c>
    </row>
    <row r="273" ht="13" customHeight="1" spans="1:6">
      <c r="A273" s="1" t="s">
        <v>5145</v>
      </c>
      <c r="B273" s="37">
        <v>16</v>
      </c>
      <c r="C273" s="1" t="s">
        <v>5012</v>
      </c>
      <c r="D273" s="36">
        <v>1.27814569536424</v>
      </c>
      <c r="E273" s="36">
        <v>0.992647058823529</v>
      </c>
      <c r="F273" s="36">
        <v>0.191176470588235</v>
      </c>
    </row>
    <row r="274" ht="13" customHeight="1" spans="1:6">
      <c r="A274" s="1" t="s">
        <v>549</v>
      </c>
      <c r="B274" s="37">
        <v>16</v>
      </c>
      <c r="C274" s="1" t="s">
        <v>5012</v>
      </c>
      <c r="D274" s="36">
        <v>1.10526315789474</v>
      </c>
      <c r="E274" s="36">
        <v>0.825</v>
      </c>
      <c r="F274" s="36">
        <v>0.05</v>
      </c>
    </row>
    <row r="275" ht="13" customHeight="1" spans="1:6">
      <c r="A275" s="1" t="s">
        <v>726</v>
      </c>
      <c r="B275" s="37">
        <v>16</v>
      </c>
      <c r="C275" s="1" t="s">
        <v>5012</v>
      </c>
      <c r="D275" s="36">
        <v>1.25609756097561</v>
      </c>
      <c r="E275" s="36">
        <v>0.607142857142857</v>
      </c>
      <c r="F275" s="36">
        <v>0.486486486486487</v>
      </c>
    </row>
    <row r="276" ht="13" customHeight="1" spans="1:6">
      <c r="A276" s="1" t="s">
        <v>5146</v>
      </c>
      <c r="B276" s="37">
        <v>15</v>
      </c>
      <c r="C276" s="1" t="s">
        <v>5012</v>
      </c>
      <c r="D276" s="36"/>
      <c r="E276" s="36">
        <v>0.933333333333333</v>
      </c>
      <c r="F276" s="36">
        <v>0.566666666666667</v>
      </c>
    </row>
    <row r="277" ht="13" customHeight="1" spans="1:6">
      <c r="A277" s="1" t="s">
        <v>598</v>
      </c>
      <c r="B277" s="37">
        <v>15</v>
      </c>
      <c r="C277" s="1" t="s">
        <v>5012</v>
      </c>
      <c r="D277" s="36">
        <v>0.518518518518518</v>
      </c>
      <c r="E277" s="36">
        <v>0.698324022346369</v>
      </c>
      <c r="F277" s="36">
        <v>0.709497206703911</v>
      </c>
    </row>
    <row r="278" ht="13" customHeight="1" spans="1:6">
      <c r="A278" s="1" t="s">
        <v>5147</v>
      </c>
      <c r="B278" s="37">
        <v>14</v>
      </c>
      <c r="C278" s="1" t="s">
        <v>5012</v>
      </c>
      <c r="D278" s="36">
        <v>1.63157894736842</v>
      </c>
      <c r="E278" s="36">
        <v>0.645348837209302</v>
      </c>
      <c r="F278" s="36">
        <v>1</v>
      </c>
    </row>
    <row r="279" ht="13" customHeight="1" spans="1:6">
      <c r="A279" s="1" t="s">
        <v>5148</v>
      </c>
      <c r="B279" s="37">
        <v>14</v>
      </c>
      <c r="C279" s="1" t="s">
        <v>5012</v>
      </c>
      <c r="D279" s="36"/>
      <c r="E279" s="36">
        <v>0.613513513513513</v>
      </c>
      <c r="F279" s="36">
        <v>0.12972972972973</v>
      </c>
    </row>
    <row r="280" ht="13" customHeight="1" spans="1:6">
      <c r="A280" s="1" t="s">
        <v>5149</v>
      </c>
      <c r="B280" s="37">
        <v>13</v>
      </c>
      <c r="C280" s="1" t="s">
        <v>5012</v>
      </c>
      <c r="D280" s="36"/>
      <c r="E280" s="36">
        <v>0.875</v>
      </c>
      <c r="F280" s="36">
        <v>0.392857142857143</v>
      </c>
    </row>
    <row r="281" ht="13" customHeight="1" spans="1:6">
      <c r="A281" s="1" t="s">
        <v>5150</v>
      </c>
      <c r="B281" s="37">
        <v>12</v>
      </c>
      <c r="C281" s="1" t="s">
        <v>5012</v>
      </c>
      <c r="D281" s="36"/>
      <c r="E281" s="36">
        <v>1</v>
      </c>
      <c r="F281" s="36">
        <v>0.4</v>
      </c>
    </row>
    <row r="282" ht="13" customHeight="1" spans="1:6">
      <c r="A282" s="1" t="s">
        <v>816</v>
      </c>
      <c r="B282" s="37">
        <v>11</v>
      </c>
      <c r="C282" s="1" t="s">
        <v>5012</v>
      </c>
      <c r="D282" s="36"/>
      <c r="E282" s="36">
        <v>0.849056603773585</v>
      </c>
      <c r="F282" s="36">
        <v>1</v>
      </c>
    </row>
    <row r="283" ht="13" customHeight="1" spans="1:6">
      <c r="A283" s="1" t="s">
        <v>5151</v>
      </c>
      <c r="B283" s="37">
        <v>7</v>
      </c>
      <c r="C283" s="1" t="s">
        <v>5012</v>
      </c>
      <c r="D283" s="36">
        <v>0.720430107526882</v>
      </c>
      <c r="E283" s="36">
        <v>0.714285714285714</v>
      </c>
      <c r="F283" s="36">
        <v>0.857142857142857</v>
      </c>
    </row>
    <row r="284" ht="13" customHeight="1" spans="1:6">
      <c r="A284" s="1" t="s">
        <v>5152</v>
      </c>
      <c r="B284" s="37">
        <v>5</v>
      </c>
      <c r="C284" s="1" t="s">
        <v>5012</v>
      </c>
      <c r="D284" s="36"/>
      <c r="E284" s="36">
        <v>0.5</v>
      </c>
      <c r="F284" s="36">
        <v>1</v>
      </c>
    </row>
    <row r="285" ht="13" customHeight="1" spans="1:6">
      <c r="A285" s="1" t="s">
        <v>5153</v>
      </c>
      <c r="B285" s="37">
        <v>5</v>
      </c>
      <c r="C285" s="1" t="s">
        <v>5012</v>
      </c>
      <c r="D285" s="36"/>
      <c r="E285" s="36">
        <v>1</v>
      </c>
      <c r="F285" s="36">
        <v>0.214285714285714</v>
      </c>
    </row>
    <row r="286" ht="13" customHeight="1" spans="1:6">
      <c r="A286" s="1" t="s">
        <v>864</v>
      </c>
      <c r="B286" s="37">
        <v>4</v>
      </c>
      <c r="C286" s="1" t="s">
        <v>5010</v>
      </c>
      <c r="D286" s="36"/>
      <c r="E286" s="36">
        <v>0.952702702702703</v>
      </c>
      <c r="F286" s="36">
        <v>1</v>
      </c>
    </row>
    <row r="287" ht="13" customHeight="1" spans="1:6">
      <c r="A287" s="1" t="s">
        <v>5154</v>
      </c>
      <c r="B287" s="37">
        <v>2</v>
      </c>
      <c r="C287" s="1" t="s">
        <v>5012</v>
      </c>
      <c r="D287" s="36">
        <v>0.198019801980198</v>
      </c>
      <c r="E287" s="36">
        <v>0</v>
      </c>
      <c r="F287" s="36">
        <v>1</v>
      </c>
    </row>
    <row r="288" ht="13" customHeight="1" spans="1:6">
      <c r="A288" s="1" t="s">
        <v>5155</v>
      </c>
      <c r="B288" s="37">
        <v>2</v>
      </c>
      <c r="C288" s="1" t="s">
        <v>5012</v>
      </c>
      <c r="D288" s="36"/>
      <c r="E288" s="36">
        <v>1</v>
      </c>
      <c r="F288" s="36">
        <v>0.338028169014085</v>
      </c>
    </row>
    <row r="289" ht="13" customHeight="1" spans="1:6">
      <c r="A289" s="1" t="s">
        <v>5156</v>
      </c>
      <c r="B289" s="37">
        <v>1</v>
      </c>
      <c r="C289" s="1" t="s">
        <v>5010</v>
      </c>
      <c r="D289" s="36">
        <v>1.11111111111111</v>
      </c>
      <c r="E289" s="36">
        <v>0</v>
      </c>
      <c r="F289" s="36">
        <v>1</v>
      </c>
    </row>
    <row r="290" ht="13" customHeight="1" spans="1:6">
      <c r="A290" s="1" t="s">
        <v>846</v>
      </c>
      <c r="B290" s="37">
        <v>1</v>
      </c>
      <c r="C290" s="1" t="s">
        <v>5012</v>
      </c>
      <c r="D290" s="36">
        <v>0.9375</v>
      </c>
      <c r="E290" s="36">
        <v>0.944444444444444</v>
      </c>
      <c r="F290" s="36">
        <v>0.888888888888889</v>
      </c>
    </row>
    <row r="291" ht="13" customHeight="1" spans="1:6">
      <c r="A291" s="1" t="s">
        <v>5157</v>
      </c>
      <c r="B291" s="37">
        <v>1</v>
      </c>
      <c r="C291" s="1" t="s">
        <v>5012</v>
      </c>
      <c r="D291" s="36">
        <v>0.5</v>
      </c>
      <c r="E291" s="36">
        <v>0</v>
      </c>
      <c r="F291" s="36">
        <v>1</v>
      </c>
    </row>
    <row r="292" ht="13" customHeight="1" spans="1:6">
      <c r="A292" s="1" t="s">
        <v>5158</v>
      </c>
      <c r="B292" s="37">
        <v>1</v>
      </c>
      <c r="C292" s="1" t="s">
        <v>5010</v>
      </c>
      <c r="D292" s="36"/>
      <c r="E292" s="36">
        <v>0</v>
      </c>
      <c r="F292" s="36">
        <v>1</v>
      </c>
    </row>
    <row r="293" ht="13" customHeight="1" spans="1:6">
      <c r="A293" s="1" t="s">
        <v>5159</v>
      </c>
      <c r="B293" s="37">
        <v>1</v>
      </c>
      <c r="C293" s="1" t="s">
        <v>5012</v>
      </c>
      <c r="D293" s="36"/>
      <c r="E293" s="36">
        <v>0.941176470588235</v>
      </c>
      <c r="F293" s="36">
        <v>0.647058823529412</v>
      </c>
    </row>
    <row r="294" ht="13" customHeight="1" spans="1:6">
      <c r="A294" s="1" t="s">
        <v>5160</v>
      </c>
      <c r="B294" s="37">
        <v>1</v>
      </c>
      <c r="C294" s="1" t="s">
        <v>5012</v>
      </c>
      <c r="D294" s="36">
        <v>0.75</v>
      </c>
      <c r="E294" s="36">
        <v>0</v>
      </c>
      <c r="F294" s="36">
        <v>1</v>
      </c>
    </row>
    <row r="295" ht="13" customHeight="1" spans="1:6">
      <c r="A295" s="1" t="s">
        <v>469</v>
      </c>
      <c r="B295" s="37">
        <v>1</v>
      </c>
      <c r="C295" s="1" t="s">
        <v>5010</v>
      </c>
      <c r="D295" s="36"/>
      <c r="E295" s="36">
        <v>0</v>
      </c>
      <c r="F295" s="36">
        <v>1</v>
      </c>
    </row>
    <row r="296" ht="13" customHeight="1" spans="1:6">
      <c r="A296" s="1" t="s">
        <v>5161</v>
      </c>
      <c r="B296" s="37">
        <v>1</v>
      </c>
      <c r="C296" s="1" t="s">
        <v>5010</v>
      </c>
      <c r="D296" s="36"/>
      <c r="E296" s="36">
        <v>0.976190476190476</v>
      </c>
      <c r="F296" s="36">
        <v>1</v>
      </c>
    </row>
    <row r="297" ht="13" customHeight="1" spans="1:6">
      <c r="A297" s="1" t="s">
        <v>793</v>
      </c>
      <c r="B297" s="37">
        <v>1</v>
      </c>
      <c r="C297" s="1" t="s">
        <v>5010</v>
      </c>
      <c r="D297" s="36"/>
      <c r="E297" s="36">
        <v>0</v>
      </c>
      <c r="F297" s="36">
        <v>1</v>
      </c>
    </row>
    <row r="298" ht="13" customHeight="1" spans="1:6">
      <c r="A298" s="1" t="s">
        <v>5162</v>
      </c>
      <c r="B298" s="37">
        <v>1</v>
      </c>
      <c r="C298" s="1" t="s">
        <v>5010</v>
      </c>
      <c r="D298" s="36"/>
      <c r="E298" s="36">
        <v>0</v>
      </c>
      <c r="F298" s="36">
        <v>1</v>
      </c>
    </row>
    <row r="299" ht="13" customHeight="1" spans="1:6">
      <c r="A299" s="1" t="s">
        <v>5163</v>
      </c>
      <c r="B299" s="37">
        <v>1</v>
      </c>
      <c r="C299" s="1" t="s">
        <v>5010</v>
      </c>
      <c r="D299" s="36"/>
      <c r="E299" s="36">
        <v>0</v>
      </c>
      <c r="F299" s="36">
        <v>1</v>
      </c>
    </row>
    <row r="300" ht="13" customHeight="1" spans="1:6">
      <c r="A300" s="1" t="s">
        <v>5164</v>
      </c>
      <c r="B300" s="37">
        <v>1</v>
      </c>
      <c r="C300" s="1" t="s">
        <v>5012</v>
      </c>
      <c r="D300" s="36">
        <v>0.430379746835443</v>
      </c>
      <c r="E300" s="36">
        <v>0</v>
      </c>
      <c r="F300" s="36">
        <v>0</v>
      </c>
    </row>
    <row r="301" ht="13" customHeight="1" spans="1:6">
      <c r="A301" s="1" t="s">
        <v>5165</v>
      </c>
      <c r="B301" s="37">
        <v>1</v>
      </c>
      <c r="C301" s="1" t="s">
        <v>5010</v>
      </c>
      <c r="D301" s="36"/>
      <c r="E301" s="36">
        <v>0</v>
      </c>
      <c r="F301" s="36">
        <v>1</v>
      </c>
    </row>
  </sheetData>
  <pageMargins left="0.75" right="0.75" top="1" bottom="1" header="0.5" footer="0.5"/>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628"/>
  <sheetViews>
    <sheetView workbookViewId="0">
      <selection activeCell="L4" sqref="L4"/>
    </sheetView>
  </sheetViews>
  <sheetFormatPr defaultColWidth="8.72727272727273" defaultRowHeight="12.5" outlineLevelCol="7"/>
  <sheetData>
    <row r="1" spans="1:8">
      <c r="A1" t="s">
        <v>1388</v>
      </c>
      <c r="B1" t="s">
        <v>5166</v>
      </c>
      <c r="C1" t="s">
        <v>5167</v>
      </c>
      <c r="D1" t="s">
        <v>5168</v>
      </c>
      <c r="E1" t="s">
        <v>5169</v>
      </c>
      <c r="F1" t="s">
        <v>5170</v>
      </c>
      <c r="G1" t="s">
        <v>5171</v>
      </c>
      <c r="H1" t="s">
        <v>5172</v>
      </c>
    </row>
    <row r="2" spans="1:8">
      <c r="A2" t="s">
        <v>5173</v>
      </c>
      <c r="B2" t="s">
        <v>3860</v>
      </c>
      <c r="C2">
        <v>379.8137817</v>
      </c>
      <c r="D2" s="59">
        <v>46149</v>
      </c>
    </row>
    <row r="3" ht="62.5" customHeight="1" spans="1:8">
      <c r="A3" t="s">
        <v>5173</v>
      </c>
      <c r="B3" t="s">
        <v>5174</v>
      </c>
      <c r="C3">
        <v>370.81044</v>
      </c>
      <c r="D3" s="59">
        <v>46149</v>
      </c>
      <c r="E3" s="60" t="s">
        <v>5175</v>
      </c>
    </row>
    <row r="4" spans="1:8">
      <c r="A4" t="s">
        <v>5173</v>
      </c>
      <c r="B4" t="s">
        <v>5176</v>
      </c>
      <c r="C4">
        <v>4.402841721</v>
      </c>
      <c r="D4" s="59">
        <v>46149</v>
      </c>
    </row>
    <row r="5" spans="1:8">
      <c r="A5" t="s">
        <v>5173</v>
      </c>
      <c r="B5" t="s">
        <v>5177</v>
      </c>
      <c r="C5">
        <v>3.45</v>
      </c>
      <c r="D5" s="59">
        <v>46149</v>
      </c>
      <c r="E5" t="s">
        <v>5178</v>
      </c>
    </row>
    <row r="6" spans="1:8">
      <c r="A6" t="s">
        <v>5173</v>
      </c>
      <c r="B6" t="s">
        <v>5179</v>
      </c>
      <c r="C6">
        <v>0.56925</v>
      </c>
      <c r="D6" s="59">
        <v>46149</v>
      </c>
      <c r="E6" t="s">
        <v>5180</v>
      </c>
    </row>
    <row r="7" spans="1:8">
      <c r="A7" t="s">
        <v>5173</v>
      </c>
      <c r="B7" t="s">
        <v>5181</v>
      </c>
      <c r="C7">
        <v>0.56925</v>
      </c>
      <c r="D7" s="59">
        <v>46149</v>
      </c>
      <c r="E7" t="s">
        <v>5180</v>
      </c>
    </row>
    <row r="8" ht="112.5" customHeight="1" spans="1:8">
      <c r="A8" t="s">
        <v>5173</v>
      </c>
      <c r="B8" t="s">
        <v>5182</v>
      </c>
      <c r="C8">
        <v>0.012</v>
      </c>
      <c r="D8" s="59">
        <v>46149</v>
      </c>
      <c r="E8" s="60" t="s">
        <v>5183</v>
      </c>
    </row>
    <row r="9" spans="1:8">
      <c r="A9" t="s">
        <v>5184</v>
      </c>
      <c r="B9" t="s">
        <v>3860</v>
      </c>
      <c r="C9">
        <v>166.1969406</v>
      </c>
      <c r="D9" s="59">
        <v>46154</v>
      </c>
    </row>
    <row r="10" ht="62.5" customHeight="1" spans="1:8">
      <c r="A10" t="s">
        <v>5184</v>
      </c>
      <c r="B10" t="s">
        <v>5174</v>
      </c>
      <c r="C10">
        <v>165.65926</v>
      </c>
      <c r="D10" s="59">
        <v>46154</v>
      </c>
      <c r="E10" s="60" t="s">
        <v>5185</v>
      </c>
    </row>
    <row r="11" spans="1:8">
      <c r="A11" t="s">
        <v>5184</v>
      </c>
      <c r="B11" t="s">
        <v>5179</v>
      </c>
      <c r="C11">
        <v>0.2475</v>
      </c>
      <c r="D11" s="59">
        <v>46154</v>
      </c>
      <c r="E11" t="s">
        <v>5180</v>
      </c>
    </row>
    <row r="12" spans="1:8">
      <c r="A12" t="s">
        <v>5184</v>
      </c>
      <c r="B12" t="s">
        <v>5181</v>
      </c>
      <c r="C12">
        <v>0.2475</v>
      </c>
      <c r="D12" s="59">
        <v>46154</v>
      </c>
      <c r="E12" t="s">
        <v>5180</v>
      </c>
    </row>
    <row r="13" ht="125" customHeight="1" spans="1:8">
      <c r="A13" t="s">
        <v>5184</v>
      </c>
      <c r="B13" t="s">
        <v>5176</v>
      </c>
      <c r="C13">
        <v>0.042680561</v>
      </c>
      <c r="D13" s="59">
        <v>46154</v>
      </c>
      <c r="E13" s="60" t="s">
        <v>5186</v>
      </c>
    </row>
    <row r="14" spans="1:8">
      <c r="A14" t="s">
        <v>5187</v>
      </c>
      <c r="B14" t="s">
        <v>3860</v>
      </c>
      <c r="C14">
        <v>144.973752</v>
      </c>
      <c r="D14" s="59">
        <v>46155</v>
      </c>
    </row>
    <row r="15" spans="1:8">
      <c r="A15" t="s">
        <v>5187</v>
      </c>
      <c r="B15" t="s">
        <v>5174</v>
      </c>
      <c r="C15">
        <v>144.973752</v>
      </c>
      <c r="D15" s="59">
        <v>46155</v>
      </c>
    </row>
    <row r="16" spans="1:8">
      <c r="A16" t="s">
        <v>5188</v>
      </c>
      <c r="B16" t="s">
        <v>3860</v>
      </c>
      <c r="C16">
        <v>113.6572345</v>
      </c>
    </row>
    <row r="17" ht="62.5" customHeight="1" spans="1:5">
      <c r="A17" t="s">
        <v>5188</v>
      </c>
      <c r="B17" t="s">
        <v>5174</v>
      </c>
      <c r="C17">
        <v>113.29178</v>
      </c>
      <c r="E17" s="60" t="s">
        <v>5189</v>
      </c>
    </row>
    <row r="18" spans="1:5">
      <c r="A18" t="s">
        <v>5188</v>
      </c>
      <c r="B18" t="s">
        <v>5176</v>
      </c>
      <c r="C18">
        <v>0.36545445</v>
      </c>
    </row>
    <row r="19" spans="1:5">
      <c r="A19" t="s">
        <v>5190</v>
      </c>
      <c r="B19" t="s">
        <v>3860</v>
      </c>
      <c r="C19">
        <v>92.86053434</v>
      </c>
      <c r="D19" s="59">
        <v>46164</v>
      </c>
    </row>
    <row r="20" ht="62.5" customHeight="1" spans="1:5">
      <c r="A20" t="s">
        <v>5190</v>
      </c>
      <c r="B20" t="s">
        <v>5174</v>
      </c>
      <c r="C20">
        <v>121.991676</v>
      </c>
      <c r="D20" s="59">
        <v>46164</v>
      </c>
      <c r="E20" s="60" t="s">
        <v>5191</v>
      </c>
    </row>
    <row r="21" spans="1:5">
      <c r="A21" t="s">
        <v>5190</v>
      </c>
      <c r="B21" t="s">
        <v>5177</v>
      </c>
      <c r="C21">
        <v>4.4</v>
      </c>
      <c r="D21" s="59">
        <v>46164</v>
      </c>
      <c r="E21" t="s">
        <v>5178</v>
      </c>
    </row>
    <row r="22" spans="1:5">
      <c r="A22" t="s">
        <v>5190</v>
      </c>
      <c r="B22" t="s">
        <v>5192</v>
      </c>
      <c r="C22">
        <v>1.878</v>
      </c>
      <c r="D22" s="59">
        <v>46164</v>
      </c>
      <c r="E22" t="s">
        <v>5193</v>
      </c>
    </row>
    <row r="23" ht="62.5" customHeight="1" spans="1:5">
      <c r="A23" t="s">
        <v>5190</v>
      </c>
      <c r="B23" t="s">
        <v>5176</v>
      </c>
      <c r="C23">
        <v>1.501480204</v>
      </c>
      <c r="D23" s="59">
        <v>46164</v>
      </c>
      <c r="E23" s="60" t="s">
        <v>5194</v>
      </c>
    </row>
    <row r="24" spans="1:5">
      <c r="A24" t="s">
        <v>5190</v>
      </c>
      <c r="B24" t="s">
        <v>5179</v>
      </c>
      <c r="C24">
        <v>1.221</v>
      </c>
      <c r="D24" s="59">
        <v>46164</v>
      </c>
      <c r="E24" t="s">
        <v>5195</v>
      </c>
    </row>
    <row r="25" spans="1:5">
      <c r="A25" t="s">
        <v>5190</v>
      </c>
      <c r="B25" t="s">
        <v>5196</v>
      </c>
      <c r="C25">
        <v>0.96</v>
      </c>
      <c r="D25" s="59">
        <v>46164</v>
      </c>
      <c r="E25" t="s">
        <v>5197</v>
      </c>
    </row>
    <row r="26" spans="1:5">
      <c r="A26" t="s">
        <v>5190</v>
      </c>
      <c r="B26" t="s">
        <v>5181</v>
      </c>
      <c r="C26">
        <v>0.45375</v>
      </c>
      <c r="D26" s="59">
        <v>46164</v>
      </c>
      <c r="E26" t="s">
        <v>5180</v>
      </c>
    </row>
    <row r="27" spans="1:5">
      <c r="A27" t="s">
        <v>5190</v>
      </c>
      <c r="B27" t="s">
        <v>5198</v>
      </c>
      <c r="C27">
        <v>0.252</v>
      </c>
      <c r="D27" s="59">
        <v>46164</v>
      </c>
    </row>
    <row r="28" spans="1:5">
      <c r="A28" t="s">
        <v>5199</v>
      </c>
      <c r="B28" t="s">
        <v>3860</v>
      </c>
      <c r="C28">
        <v>52.9157438</v>
      </c>
      <c r="D28" s="59">
        <v>46150</v>
      </c>
    </row>
    <row r="29" spans="1:5">
      <c r="A29" t="s">
        <v>5199</v>
      </c>
      <c r="B29" t="s">
        <v>5177</v>
      </c>
      <c r="C29">
        <v>29.09</v>
      </c>
      <c r="D29" s="59">
        <v>46150</v>
      </c>
      <c r="E29" t="s">
        <v>5200</v>
      </c>
    </row>
    <row r="30" spans="1:5">
      <c r="A30" t="s">
        <v>5199</v>
      </c>
      <c r="B30" t="s">
        <v>5179</v>
      </c>
      <c r="C30">
        <v>12.36675</v>
      </c>
      <c r="D30" s="59">
        <v>46150</v>
      </c>
      <c r="E30" t="s">
        <v>5195</v>
      </c>
    </row>
    <row r="31" spans="1:5">
      <c r="A31" t="s">
        <v>5199</v>
      </c>
      <c r="B31" t="s">
        <v>5181</v>
      </c>
      <c r="C31">
        <v>10.15575</v>
      </c>
      <c r="D31" s="59">
        <v>46150</v>
      </c>
      <c r="E31" t="s">
        <v>5195</v>
      </c>
    </row>
    <row r="32" spans="1:5">
      <c r="A32" t="s">
        <v>5199</v>
      </c>
      <c r="B32" t="s">
        <v>5192</v>
      </c>
      <c r="C32">
        <v>0.678</v>
      </c>
      <c r="D32" s="59">
        <v>46150</v>
      </c>
      <c r="E32" t="s">
        <v>5201</v>
      </c>
    </row>
    <row r="33" spans="1:5">
      <c r="A33" t="s">
        <v>5199</v>
      </c>
      <c r="B33" t="s">
        <v>5198</v>
      </c>
      <c r="C33">
        <v>0.396</v>
      </c>
      <c r="D33" s="59">
        <v>46150</v>
      </c>
    </row>
    <row r="34" spans="1:5">
      <c r="A34" t="s">
        <v>5199</v>
      </c>
      <c r="B34" t="s">
        <v>5176</v>
      </c>
      <c r="C34">
        <v>0.229243802</v>
      </c>
      <c r="D34" s="59">
        <v>46150</v>
      </c>
    </row>
    <row r="35" spans="1:5">
      <c r="A35" t="s">
        <v>5202</v>
      </c>
      <c r="B35" t="s">
        <v>3860</v>
      </c>
      <c r="C35">
        <v>36.9715</v>
      </c>
    </row>
    <row r="36" spans="1:5">
      <c r="A36" t="s">
        <v>5202</v>
      </c>
      <c r="B36" t="s">
        <v>5179</v>
      </c>
      <c r="C36">
        <v>13.73625</v>
      </c>
      <c r="E36" t="s">
        <v>5195</v>
      </c>
    </row>
    <row r="37" spans="1:5">
      <c r="A37" t="s">
        <v>5202</v>
      </c>
      <c r="B37" t="s">
        <v>5181</v>
      </c>
      <c r="C37">
        <v>11.03025</v>
      </c>
      <c r="E37" t="s">
        <v>5195</v>
      </c>
    </row>
    <row r="38" spans="1:5">
      <c r="A38" t="s">
        <v>5202</v>
      </c>
      <c r="B38" t="s">
        <v>5192</v>
      </c>
      <c r="C38">
        <v>5.263</v>
      </c>
      <c r="E38" t="s">
        <v>5203</v>
      </c>
    </row>
    <row r="39" spans="1:5">
      <c r="A39" t="s">
        <v>5202</v>
      </c>
      <c r="B39" t="s">
        <v>5177</v>
      </c>
      <c r="C39">
        <v>5.22</v>
      </c>
      <c r="E39" t="s">
        <v>5200</v>
      </c>
    </row>
    <row r="40" ht="112.5" customHeight="1" spans="1:5">
      <c r="A40" t="s">
        <v>5202</v>
      </c>
      <c r="B40" t="s">
        <v>5182</v>
      </c>
      <c r="C40">
        <v>1.098</v>
      </c>
      <c r="E40" s="60" t="s">
        <v>5204</v>
      </c>
    </row>
    <row r="41" spans="1:5">
      <c r="A41" t="s">
        <v>5202</v>
      </c>
      <c r="B41" t="s">
        <v>5198</v>
      </c>
      <c r="C41">
        <v>0.624</v>
      </c>
    </row>
    <row r="42" spans="1:5">
      <c r="A42" t="s">
        <v>5205</v>
      </c>
      <c r="B42" t="s">
        <v>3860</v>
      </c>
      <c r="C42">
        <v>35.33377197</v>
      </c>
    </row>
    <row r="43" ht="87.5" customHeight="1" spans="1:5">
      <c r="A43" t="s">
        <v>5205</v>
      </c>
      <c r="B43" t="s">
        <v>5174</v>
      </c>
      <c r="C43">
        <v>27.228768</v>
      </c>
      <c r="E43" s="60" t="s">
        <v>5206</v>
      </c>
    </row>
    <row r="44" spans="1:5">
      <c r="A44" t="s">
        <v>5205</v>
      </c>
      <c r="B44" t="s">
        <v>5181</v>
      </c>
      <c r="C44">
        <v>3.75375</v>
      </c>
      <c r="E44" t="s">
        <v>5180</v>
      </c>
    </row>
    <row r="45" spans="1:5">
      <c r="A45" t="s">
        <v>5205</v>
      </c>
      <c r="B45" t="s">
        <v>5192</v>
      </c>
      <c r="C45">
        <v>1.662</v>
      </c>
      <c r="E45" t="s">
        <v>5207</v>
      </c>
    </row>
    <row r="46" spans="1:5">
      <c r="A46" t="s">
        <v>5205</v>
      </c>
      <c r="B46" t="s">
        <v>5179</v>
      </c>
      <c r="C46">
        <v>1.22925</v>
      </c>
      <c r="E46" t="s">
        <v>5195</v>
      </c>
    </row>
    <row r="47" ht="112.5" customHeight="1" spans="1:5">
      <c r="A47" t="s">
        <v>5205</v>
      </c>
      <c r="B47" t="s">
        <v>5176</v>
      </c>
      <c r="C47">
        <v>0.669683972</v>
      </c>
      <c r="E47" s="60" t="s">
        <v>5208</v>
      </c>
    </row>
    <row r="48" spans="1:5">
      <c r="A48" t="s">
        <v>5205</v>
      </c>
      <c r="B48" t="s">
        <v>5196</v>
      </c>
      <c r="C48">
        <v>0.48</v>
      </c>
      <c r="E48" t="s">
        <v>5209</v>
      </c>
    </row>
    <row r="49" spans="1:8">
      <c r="A49" t="s">
        <v>5205</v>
      </c>
      <c r="B49" t="s">
        <v>5210</v>
      </c>
      <c r="C49">
        <v>0.13032</v>
      </c>
      <c r="E49">
        <v>127428</v>
      </c>
    </row>
    <row r="50" spans="1:8">
      <c r="A50" t="s">
        <v>5205</v>
      </c>
      <c r="B50" t="s">
        <v>5198</v>
      </c>
      <c r="C50">
        <v>0.108</v>
      </c>
    </row>
    <row r="51" ht="287.5" customHeight="1" spans="1:8">
      <c r="A51" t="s">
        <v>5205</v>
      </c>
      <c r="B51" t="s">
        <v>5182</v>
      </c>
      <c r="C51">
        <v>0.072</v>
      </c>
      <c r="E51" s="60" t="s">
        <v>5211</v>
      </c>
    </row>
    <row r="52" spans="1:8">
      <c r="A52" t="s">
        <v>5212</v>
      </c>
      <c r="B52" t="s">
        <v>3860</v>
      </c>
      <c r="C52">
        <v>33.169248</v>
      </c>
      <c r="D52" s="59">
        <v>46154</v>
      </c>
    </row>
    <row r="53" spans="1:8">
      <c r="A53" t="s">
        <v>5212</v>
      </c>
      <c r="B53" t="s">
        <v>5174</v>
      </c>
      <c r="C53">
        <v>33.169248</v>
      </c>
      <c r="D53" s="59">
        <v>46154</v>
      </c>
    </row>
    <row r="54" spans="1:8">
      <c r="A54" t="s">
        <v>5213</v>
      </c>
      <c r="B54" t="s">
        <v>3860</v>
      </c>
      <c r="C54">
        <v>28.53410128</v>
      </c>
      <c r="D54" s="59">
        <v>46164</v>
      </c>
    </row>
    <row r="55" spans="1:8">
      <c r="A55" t="s">
        <v>5213</v>
      </c>
      <c r="B55" t="s">
        <v>5177</v>
      </c>
      <c r="C55">
        <v>17.05</v>
      </c>
      <c r="D55" s="59">
        <v>46164</v>
      </c>
      <c r="E55" t="s">
        <v>5180</v>
      </c>
    </row>
    <row r="56" spans="1:8">
      <c r="A56" t="s">
        <v>5213</v>
      </c>
      <c r="B56" t="s">
        <v>5179</v>
      </c>
      <c r="C56">
        <v>8.04375</v>
      </c>
      <c r="D56" s="59">
        <v>46164</v>
      </c>
      <c r="E56" t="s">
        <v>5180</v>
      </c>
    </row>
    <row r="57" spans="1:8">
      <c r="A57" t="s">
        <v>5213</v>
      </c>
      <c r="B57" t="s">
        <v>5181</v>
      </c>
      <c r="C57">
        <v>2.31</v>
      </c>
      <c r="D57" s="59">
        <v>46164</v>
      </c>
      <c r="E57" t="s">
        <v>5195</v>
      </c>
    </row>
    <row r="58" ht="112.5" customHeight="1" spans="1:8">
      <c r="A58" t="s">
        <v>5213</v>
      </c>
      <c r="B58" t="s">
        <v>5182</v>
      </c>
      <c r="C58">
        <v>0.54</v>
      </c>
      <c r="D58" s="59">
        <v>46164</v>
      </c>
      <c r="E58" s="60" t="s">
        <v>5214</v>
      </c>
    </row>
    <row r="59" spans="1:8">
      <c r="A59" t="s">
        <v>5213</v>
      </c>
      <c r="B59" t="s">
        <v>5198</v>
      </c>
      <c r="C59">
        <v>0.36</v>
      </c>
      <c r="D59" s="59">
        <v>46164</v>
      </c>
    </row>
    <row r="60" spans="1:8">
      <c r="A60" t="s">
        <v>5213</v>
      </c>
      <c r="B60" t="s">
        <v>5176</v>
      </c>
      <c r="C60">
        <v>0.230351278</v>
      </c>
      <c r="D60" s="59">
        <v>46164</v>
      </c>
    </row>
    <row r="61" spans="1:8">
      <c r="A61" t="s">
        <v>5215</v>
      </c>
      <c r="B61" t="s">
        <v>3860</v>
      </c>
      <c r="C61">
        <v>26.012448</v>
      </c>
    </row>
    <row r="62" ht="62.5" customHeight="1" spans="1:8">
      <c r="A62" t="s">
        <v>5215</v>
      </c>
      <c r="B62" t="s">
        <v>5174</v>
      </c>
      <c r="C62">
        <v>26.012448</v>
      </c>
      <c r="E62" s="60" t="s">
        <v>5216</v>
      </c>
    </row>
    <row r="63" ht="25" customHeight="1" spans="1:8">
      <c r="A63" t="s">
        <v>5217</v>
      </c>
      <c r="B63" t="s">
        <v>3860</v>
      </c>
      <c r="C63">
        <v>22.15908513</v>
      </c>
      <c r="D63" s="59">
        <v>46156</v>
      </c>
      <c r="G63" s="60" t="s">
        <v>5218</v>
      </c>
      <c r="H63" s="60" t="s">
        <v>5219</v>
      </c>
    </row>
    <row r="64" spans="1:8">
      <c r="A64" t="s">
        <v>5217</v>
      </c>
      <c r="B64" t="s">
        <v>5181</v>
      </c>
      <c r="C64">
        <v>10.824</v>
      </c>
      <c r="D64" s="59">
        <v>46156</v>
      </c>
      <c r="E64" t="s">
        <v>5195</v>
      </c>
    </row>
    <row r="65" ht="25" customHeight="1" spans="1:8">
      <c r="A65" t="s">
        <v>5217</v>
      </c>
      <c r="B65" t="s">
        <v>5179</v>
      </c>
      <c r="C65">
        <v>10.2135</v>
      </c>
      <c r="D65" s="59">
        <v>46156</v>
      </c>
      <c r="E65" t="s">
        <v>5220</v>
      </c>
      <c r="G65" s="60" t="s">
        <v>5218</v>
      </c>
      <c r="H65" s="60" t="s">
        <v>5219</v>
      </c>
    </row>
    <row r="66" ht="125" customHeight="1" spans="1:8">
      <c r="A66" t="s">
        <v>5217</v>
      </c>
      <c r="B66" t="s">
        <v>5182</v>
      </c>
      <c r="C66">
        <v>0.396</v>
      </c>
      <c r="D66" s="59">
        <v>46156</v>
      </c>
      <c r="E66" s="60" t="s">
        <v>5221</v>
      </c>
    </row>
    <row r="67" spans="1:8">
      <c r="A67" t="s">
        <v>5217</v>
      </c>
      <c r="B67" t="s">
        <v>5198</v>
      </c>
      <c r="C67">
        <v>0.324</v>
      </c>
      <c r="D67" s="59">
        <v>46156</v>
      </c>
    </row>
    <row r="68" spans="1:8">
      <c r="A68" t="s">
        <v>5217</v>
      </c>
      <c r="B68" t="s">
        <v>5176</v>
      </c>
      <c r="C68">
        <v>0.20158513</v>
      </c>
      <c r="D68" s="59">
        <v>46156</v>
      </c>
    </row>
    <row r="69" spans="1:8">
      <c r="A69" t="s">
        <v>5217</v>
      </c>
      <c r="B69" t="s">
        <v>5192</v>
      </c>
      <c r="C69">
        <v>0.2</v>
      </c>
      <c r="D69" s="59">
        <v>46156</v>
      </c>
      <c r="E69" t="s">
        <v>5222</v>
      </c>
    </row>
    <row r="70" spans="1:8">
      <c r="A70" t="s">
        <v>5223</v>
      </c>
      <c r="B70" t="s">
        <v>3860</v>
      </c>
      <c r="C70">
        <v>19.934</v>
      </c>
      <c r="D70" s="59">
        <v>46157</v>
      </c>
    </row>
    <row r="71" spans="1:8">
      <c r="A71" t="s">
        <v>5223</v>
      </c>
      <c r="B71" t="s">
        <v>5177</v>
      </c>
      <c r="C71">
        <v>9.44</v>
      </c>
      <c r="D71" s="59">
        <v>46157</v>
      </c>
      <c r="E71" t="s">
        <v>5200</v>
      </c>
    </row>
    <row r="72" spans="1:8">
      <c r="A72" t="s">
        <v>5223</v>
      </c>
      <c r="B72" t="s">
        <v>5179</v>
      </c>
      <c r="C72">
        <v>5.55225</v>
      </c>
      <c r="D72" s="59">
        <v>46157</v>
      </c>
      <c r="E72" t="s">
        <v>5195</v>
      </c>
    </row>
    <row r="73" spans="1:8">
      <c r="A73" t="s">
        <v>5223</v>
      </c>
      <c r="B73" t="s">
        <v>5181</v>
      </c>
      <c r="C73">
        <v>4.74375</v>
      </c>
      <c r="D73" s="59">
        <v>46157</v>
      </c>
      <c r="E73" t="s">
        <v>5195</v>
      </c>
    </row>
    <row r="74" spans="1:8">
      <c r="A74" t="s">
        <v>5223</v>
      </c>
      <c r="B74" t="s">
        <v>5198</v>
      </c>
      <c r="C74">
        <v>0.108</v>
      </c>
      <c r="D74" s="59">
        <v>46157</v>
      </c>
    </row>
    <row r="75" ht="125" customHeight="1" spans="1:8">
      <c r="A75" t="s">
        <v>5223</v>
      </c>
      <c r="B75" t="s">
        <v>5182</v>
      </c>
      <c r="C75">
        <v>0.09</v>
      </c>
      <c r="D75" s="59">
        <v>46157</v>
      </c>
      <c r="E75" s="60" t="s">
        <v>5224</v>
      </c>
    </row>
    <row r="76" spans="1:8">
      <c r="A76" t="s">
        <v>5225</v>
      </c>
      <c r="B76" t="s">
        <v>3860</v>
      </c>
      <c r="C76">
        <v>19.55927719</v>
      </c>
    </row>
    <row r="77" spans="1:8">
      <c r="A77" t="s">
        <v>5225</v>
      </c>
      <c r="B77" t="s">
        <v>5179</v>
      </c>
      <c r="C77">
        <v>6.3525</v>
      </c>
      <c r="E77" t="s">
        <v>5180</v>
      </c>
    </row>
    <row r="78" spans="1:8">
      <c r="A78" t="s">
        <v>5225</v>
      </c>
      <c r="B78" t="s">
        <v>5181</v>
      </c>
      <c r="C78">
        <v>6.3525</v>
      </c>
      <c r="E78" t="s">
        <v>5180</v>
      </c>
    </row>
    <row r="79" spans="1:8">
      <c r="A79" t="s">
        <v>5225</v>
      </c>
      <c r="B79" t="s">
        <v>5177</v>
      </c>
      <c r="C79">
        <v>4.81</v>
      </c>
      <c r="E79" t="s">
        <v>5180</v>
      </c>
    </row>
    <row r="80" spans="1:8">
      <c r="A80" t="s">
        <v>5225</v>
      </c>
      <c r="B80" t="s">
        <v>5192</v>
      </c>
      <c r="C80">
        <v>1.5195</v>
      </c>
      <c r="E80" t="s">
        <v>5226</v>
      </c>
    </row>
    <row r="81" spans="1:5">
      <c r="A81" t="s">
        <v>5225</v>
      </c>
      <c r="B81" t="s">
        <v>5198</v>
      </c>
      <c r="C81">
        <v>0.348</v>
      </c>
    </row>
    <row r="82" ht="112.5" customHeight="1" spans="1:5">
      <c r="A82" t="s">
        <v>5225</v>
      </c>
      <c r="B82" t="s">
        <v>5182</v>
      </c>
      <c r="C82">
        <v>0.162</v>
      </c>
      <c r="E82" s="60" t="s">
        <v>5227</v>
      </c>
    </row>
    <row r="83" spans="1:5">
      <c r="A83" t="s">
        <v>5225</v>
      </c>
      <c r="B83" t="s">
        <v>5176</v>
      </c>
      <c r="C83">
        <v>0.014777195</v>
      </c>
    </row>
    <row r="84" spans="1:5">
      <c r="A84" t="s">
        <v>5228</v>
      </c>
      <c r="B84" t="s">
        <v>3860</v>
      </c>
      <c r="C84">
        <v>19.02030187</v>
      </c>
    </row>
    <row r="85" spans="1:5">
      <c r="A85" t="s">
        <v>5228</v>
      </c>
      <c r="B85" t="s">
        <v>5181</v>
      </c>
      <c r="C85">
        <v>9.636</v>
      </c>
      <c r="E85" t="s">
        <v>5180</v>
      </c>
    </row>
    <row r="86" spans="1:5">
      <c r="A86" t="s">
        <v>5228</v>
      </c>
      <c r="B86" t="s">
        <v>5177</v>
      </c>
      <c r="C86">
        <v>4.63</v>
      </c>
      <c r="E86" t="s">
        <v>5200</v>
      </c>
    </row>
    <row r="87" spans="1:5">
      <c r="A87" t="s">
        <v>5228</v>
      </c>
      <c r="B87" t="s">
        <v>5179</v>
      </c>
      <c r="C87">
        <v>2.9865</v>
      </c>
      <c r="E87" t="s">
        <v>5195</v>
      </c>
    </row>
    <row r="88" spans="1:5">
      <c r="A88" t="s">
        <v>5228</v>
      </c>
      <c r="B88" t="s">
        <v>5192</v>
      </c>
      <c r="C88">
        <v>0.888</v>
      </c>
      <c r="E88" t="s">
        <v>5229</v>
      </c>
    </row>
    <row r="89" spans="1:5">
      <c r="A89" t="s">
        <v>5228</v>
      </c>
      <c r="B89" t="s">
        <v>5196</v>
      </c>
      <c r="C89">
        <v>0.48</v>
      </c>
      <c r="E89" t="s">
        <v>5230</v>
      </c>
    </row>
    <row r="90" spans="1:5">
      <c r="A90" t="s">
        <v>5228</v>
      </c>
      <c r="B90" t="s">
        <v>5198</v>
      </c>
      <c r="C90">
        <v>0.336</v>
      </c>
    </row>
    <row r="91" ht="150" customHeight="1" spans="1:5">
      <c r="A91" t="s">
        <v>5228</v>
      </c>
      <c r="B91" t="s">
        <v>5182</v>
      </c>
      <c r="C91">
        <v>0.06</v>
      </c>
      <c r="E91" s="60" t="s">
        <v>5231</v>
      </c>
    </row>
    <row r="92" spans="1:5">
      <c r="A92" t="s">
        <v>5228</v>
      </c>
      <c r="B92" t="s">
        <v>5176</v>
      </c>
      <c r="C92">
        <v>0.003801865</v>
      </c>
    </row>
    <row r="93" spans="1:5">
      <c r="A93" t="s">
        <v>5232</v>
      </c>
      <c r="B93" t="s">
        <v>3860</v>
      </c>
      <c r="C93">
        <v>18.428</v>
      </c>
      <c r="D93" s="59">
        <v>46157</v>
      </c>
    </row>
    <row r="94" spans="1:5">
      <c r="A94" t="s">
        <v>5232</v>
      </c>
      <c r="B94" t="s">
        <v>5177</v>
      </c>
      <c r="C94">
        <v>14.75</v>
      </c>
      <c r="D94" s="59">
        <v>46157</v>
      </c>
      <c r="E94" t="s">
        <v>5180</v>
      </c>
    </row>
    <row r="95" spans="1:5">
      <c r="A95" t="s">
        <v>5232</v>
      </c>
      <c r="B95" t="s">
        <v>5179</v>
      </c>
      <c r="C95">
        <v>1.683</v>
      </c>
      <c r="D95" s="59">
        <v>46157</v>
      </c>
      <c r="E95" t="s">
        <v>5180</v>
      </c>
    </row>
    <row r="96" spans="1:5">
      <c r="A96" t="s">
        <v>5232</v>
      </c>
      <c r="B96" t="s">
        <v>5181</v>
      </c>
      <c r="C96">
        <v>1.683</v>
      </c>
      <c r="D96" s="59">
        <v>46157</v>
      </c>
      <c r="E96" t="s">
        <v>5180</v>
      </c>
    </row>
    <row r="97" spans="1:7">
      <c r="A97" t="s">
        <v>5232</v>
      </c>
      <c r="B97" t="s">
        <v>5198</v>
      </c>
      <c r="C97">
        <v>0.204</v>
      </c>
      <c r="D97" s="59">
        <v>46157</v>
      </c>
    </row>
    <row r="98" ht="112.5" customHeight="1" spans="1:7">
      <c r="A98" t="s">
        <v>5232</v>
      </c>
      <c r="B98" t="s">
        <v>5182</v>
      </c>
      <c r="C98">
        <v>0.108</v>
      </c>
      <c r="D98" s="59">
        <v>46157</v>
      </c>
      <c r="E98" s="60" t="s">
        <v>5233</v>
      </c>
    </row>
    <row r="99" spans="1:7">
      <c r="A99" t="s">
        <v>5234</v>
      </c>
      <c r="B99" t="s">
        <v>3860</v>
      </c>
      <c r="C99">
        <v>18.37533663</v>
      </c>
      <c r="D99" s="59">
        <v>46161</v>
      </c>
    </row>
    <row r="100" spans="1:7">
      <c r="A100" t="s">
        <v>5234</v>
      </c>
      <c r="B100" t="s">
        <v>5181</v>
      </c>
      <c r="C100">
        <v>7.821</v>
      </c>
      <c r="D100" s="59">
        <v>46161</v>
      </c>
      <c r="E100" t="s">
        <v>5180</v>
      </c>
    </row>
    <row r="101" spans="1:7">
      <c r="A101" t="s">
        <v>5234</v>
      </c>
      <c r="B101" t="s">
        <v>5177</v>
      </c>
      <c r="C101">
        <v>4.4</v>
      </c>
      <c r="D101" s="59">
        <v>46161</v>
      </c>
      <c r="E101" t="s">
        <v>5178</v>
      </c>
    </row>
    <row r="102" spans="1:7">
      <c r="A102" t="s">
        <v>5234</v>
      </c>
      <c r="B102" t="s">
        <v>5192</v>
      </c>
      <c r="C102">
        <v>2.712</v>
      </c>
      <c r="D102" s="59">
        <v>46161</v>
      </c>
      <c r="E102" t="s">
        <v>5235</v>
      </c>
    </row>
    <row r="103" spans="1:7">
      <c r="A103" t="s">
        <v>5234</v>
      </c>
      <c r="B103" t="s">
        <v>5179</v>
      </c>
      <c r="C103">
        <v>2.31</v>
      </c>
      <c r="D103" s="59">
        <v>46161</v>
      </c>
      <c r="E103" t="s">
        <v>5195</v>
      </c>
    </row>
    <row r="104" spans="1:7">
      <c r="A104" t="s">
        <v>5234</v>
      </c>
      <c r="B104" t="s">
        <v>5176</v>
      </c>
      <c r="C104">
        <v>0.604336631</v>
      </c>
      <c r="D104" s="59">
        <v>46161</v>
      </c>
    </row>
    <row r="105" ht="125" customHeight="1" spans="1:7">
      <c r="A105" t="s">
        <v>5234</v>
      </c>
      <c r="B105" t="s">
        <v>5182</v>
      </c>
      <c r="C105">
        <v>0.312</v>
      </c>
      <c r="D105" s="59">
        <v>46161</v>
      </c>
      <c r="E105" s="60" t="s">
        <v>5236</v>
      </c>
    </row>
    <row r="106" spans="1:7">
      <c r="A106" t="s">
        <v>5234</v>
      </c>
      <c r="B106" t="s">
        <v>5198</v>
      </c>
      <c r="C106">
        <v>0.216</v>
      </c>
      <c r="D106" s="59">
        <v>46161</v>
      </c>
    </row>
    <row r="107" spans="1:7">
      <c r="A107" t="s">
        <v>5237</v>
      </c>
      <c r="B107" t="s">
        <v>3860</v>
      </c>
      <c r="C107">
        <v>18.336</v>
      </c>
      <c r="D107" s="59">
        <v>46162</v>
      </c>
      <c r="G107">
        <v>3064131</v>
      </c>
    </row>
    <row r="108" spans="1:7">
      <c r="A108" t="s">
        <v>5237</v>
      </c>
      <c r="B108" t="s">
        <v>5179</v>
      </c>
      <c r="C108">
        <v>8.1015</v>
      </c>
      <c r="D108" s="59">
        <v>46162</v>
      </c>
      <c r="E108" t="s">
        <v>5195</v>
      </c>
    </row>
    <row r="109" spans="1:7">
      <c r="A109" t="s">
        <v>5237</v>
      </c>
      <c r="B109" t="s">
        <v>5181</v>
      </c>
      <c r="C109">
        <v>7.8705</v>
      </c>
      <c r="D109" s="59">
        <v>46162</v>
      </c>
      <c r="E109" t="s">
        <v>5195</v>
      </c>
      <c r="G109">
        <v>3064131</v>
      </c>
    </row>
    <row r="110" spans="1:7">
      <c r="A110" t="s">
        <v>5237</v>
      </c>
      <c r="B110" t="s">
        <v>5196</v>
      </c>
      <c r="C110">
        <v>1.92</v>
      </c>
      <c r="D110" s="59">
        <v>46162</v>
      </c>
      <c r="E110" t="s">
        <v>5238</v>
      </c>
    </row>
    <row r="111" spans="1:7">
      <c r="A111" t="s">
        <v>5237</v>
      </c>
      <c r="B111" t="s">
        <v>5192</v>
      </c>
      <c r="C111">
        <v>0.444</v>
      </c>
      <c r="D111" s="59">
        <v>46162</v>
      </c>
      <c r="E111" t="s">
        <v>5239</v>
      </c>
    </row>
    <row r="112" spans="1:7">
      <c r="A112" t="s">
        <v>5240</v>
      </c>
      <c r="B112" t="s">
        <v>3860</v>
      </c>
      <c r="C112">
        <v>17.50504687</v>
      </c>
      <c r="D112" s="59">
        <v>46160</v>
      </c>
    </row>
    <row r="113" spans="1:7">
      <c r="A113" t="s">
        <v>5240</v>
      </c>
      <c r="B113" t="s">
        <v>5177</v>
      </c>
      <c r="C113">
        <v>15.36</v>
      </c>
      <c r="D113" s="59">
        <v>46160</v>
      </c>
      <c r="E113" t="s">
        <v>5200</v>
      </c>
    </row>
    <row r="114" ht="62.5" customHeight="1" spans="1:7">
      <c r="A114" t="s">
        <v>5240</v>
      </c>
      <c r="B114" t="s">
        <v>5176</v>
      </c>
      <c r="C114">
        <v>3.885709815</v>
      </c>
      <c r="D114" s="59">
        <v>46160</v>
      </c>
      <c r="E114" s="60" t="s">
        <v>5241</v>
      </c>
    </row>
    <row r="115" spans="1:7">
      <c r="A115" t="s">
        <v>5240</v>
      </c>
      <c r="B115" t="s">
        <v>5179</v>
      </c>
      <c r="C115">
        <v>3.267</v>
      </c>
      <c r="D115" s="59">
        <v>46160</v>
      </c>
      <c r="E115" t="s">
        <v>5180</v>
      </c>
    </row>
    <row r="116" spans="1:7">
      <c r="A116" t="s">
        <v>5240</v>
      </c>
      <c r="B116" t="s">
        <v>5181</v>
      </c>
      <c r="C116">
        <v>0.9405</v>
      </c>
      <c r="D116" s="59">
        <v>46160</v>
      </c>
      <c r="E116" t="s">
        <v>5195</v>
      </c>
    </row>
    <row r="117" spans="1:7">
      <c r="A117" t="s">
        <v>5240</v>
      </c>
      <c r="B117" t="s">
        <v>5192</v>
      </c>
      <c r="C117">
        <v>0.678</v>
      </c>
      <c r="D117" s="59">
        <v>46160</v>
      </c>
      <c r="E117" t="s">
        <v>5242</v>
      </c>
    </row>
    <row r="118" spans="1:7">
      <c r="A118" t="s">
        <v>5240</v>
      </c>
      <c r="B118" t="s">
        <v>5196</v>
      </c>
      <c r="C118">
        <v>0.48</v>
      </c>
      <c r="D118" s="59">
        <v>46160</v>
      </c>
      <c r="E118" t="s">
        <v>5243</v>
      </c>
    </row>
    <row r="119" spans="1:7">
      <c r="A119" t="s">
        <v>5240</v>
      </c>
      <c r="B119" t="s">
        <v>5198</v>
      </c>
      <c r="C119">
        <v>0.228</v>
      </c>
      <c r="D119" s="59">
        <v>46160</v>
      </c>
    </row>
    <row r="120" ht="112.5" customHeight="1" spans="1:7">
      <c r="A120" t="s">
        <v>5240</v>
      </c>
      <c r="B120" t="s">
        <v>5182</v>
      </c>
      <c r="C120">
        <v>0.168</v>
      </c>
      <c r="D120" s="59">
        <v>46160</v>
      </c>
      <c r="E120" s="60" t="s">
        <v>5244</v>
      </c>
    </row>
    <row r="121" spans="1:7">
      <c r="A121" t="s">
        <v>5245</v>
      </c>
      <c r="B121" t="s">
        <v>3860</v>
      </c>
      <c r="C121">
        <v>16.85734526</v>
      </c>
      <c r="D121" s="59">
        <v>46163</v>
      </c>
    </row>
    <row r="122" spans="1:7">
      <c r="A122" t="s">
        <v>5245</v>
      </c>
      <c r="B122" t="s">
        <v>5177</v>
      </c>
      <c r="C122">
        <v>14.11</v>
      </c>
      <c r="D122" s="59">
        <v>46163</v>
      </c>
      <c r="E122" t="s">
        <v>5200</v>
      </c>
    </row>
    <row r="123" spans="1:7">
      <c r="A123" t="s">
        <v>5245</v>
      </c>
      <c r="B123" t="s">
        <v>5179</v>
      </c>
      <c r="C123">
        <v>3.9105</v>
      </c>
      <c r="D123" s="59">
        <v>46163</v>
      </c>
      <c r="E123" t="s">
        <v>5195</v>
      </c>
    </row>
    <row r="124" spans="1:7">
      <c r="A124" t="s">
        <v>5245</v>
      </c>
      <c r="B124" t="s">
        <v>5181</v>
      </c>
      <c r="C124">
        <v>3.9105</v>
      </c>
      <c r="D124" s="59">
        <v>46163</v>
      </c>
      <c r="E124" t="s">
        <v>5195</v>
      </c>
    </row>
    <row r="125" spans="1:7">
      <c r="A125" t="s">
        <v>5245</v>
      </c>
      <c r="B125" t="s">
        <v>5192</v>
      </c>
      <c r="C125">
        <v>2.034</v>
      </c>
      <c r="D125" s="59">
        <v>46163</v>
      </c>
      <c r="E125" t="s">
        <v>5246</v>
      </c>
    </row>
    <row r="126" spans="1:7">
      <c r="A126" t="s">
        <v>5245</v>
      </c>
      <c r="B126" t="s">
        <v>5176</v>
      </c>
      <c r="C126">
        <v>0.068921799</v>
      </c>
      <c r="D126" s="59">
        <v>46163</v>
      </c>
    </row>
    <row r="127" spans="1:7">
      <c r="A127" t="s">
        <v>5245</v>
      </c>
      <c r="B127" t="s">
        <v>5198</v>
      </c>
      <c r="C127">
        <v>0.048</v>
      </c>
      <c r="D127" s="59">
        <v>46163</v>
      </c>
    </row>
    <row r="128" ht="62.5" customHeight="1" spans="1:7">
      <c r="A128" t="s">
        <v>5247</v>
      </c>
      <c r="B128" t="s">
        <v>3860</v>
      </c>
      <c r="C128">
        <v>16.66340005</v>
      </c>
      <c r="G128" s="60" t="s">
        <v>5248</v>
      </c>
    </row>
    <row r="129" spans="1:7">
      <c r="A129" t="s">
        <v>5247</v>
      </c>
      <c r="B129" t="s">
        <v>5181</v>
      </c>
      <c r="C129">
        <v>5.76675</v>
      </c>
      <c r="E129" t="s">
        <v>5249</v>
      </c>
      <c r="G129">
        <v>2943707</v>
      </c>
    </row>
    <row r="130" spans="1:7">
      <c r="A130" t="s">
        <v>5247</v>
      </c>
      <c r="B130" t="s">
        <v>5177</v>
      </c>
      <c r="C130">
        <v>5.54</v>
      </c>
      <c r="E130" t="s">
        <v>5180</v>
      </c>
    </row>
    <row r="131" ht="50" customHeight="1" spans="1:7">
      <c r="A131" t="s">
        <v>5247</v>
      </c>
      <c r="B131" t="s">
        <v>5179</v>
      </c>
      <c r="C131">
        <v>3.3495</v>
      </c>
      <c r="E131" t="s">
        <v>5249</v>
      </c>
      <c r="G131" s="60" t="s">
        <v>5250</v>
      </c>
    </row>
    <row r="132" spans="1:7">
      <c r="A132" t="s">
        <v>5247</v>
      </c>
      <c r="B132" t="s">
        <v>5176</v>
      </c>
      <c r="C132">
        <v>2.007150053</v>
      </c>
    </row>
    <row r="133" spans="1:7">
      <c r="A133" t="s">
        <v>5251</v>
      </c>
      <c r="B133" t="s">
        <v>3860</v>
      </c>
      <c r="C133">
        <v>15.81054093</v>
      </c>
      <c r="D133" s="59">
        <v>46156</v>
      </c>
    </row>
    <row r="134" spans="1:7">
      <c r="A134" t="s">
        <v>5251</v>
      </c>
      <c r="B134" t="s">
        <v>5177</v>
      </c>
      <c r="C134">
        <v>14.61</v>
      </c>
      <c r="D134" s="59">
        <v>46156</v>
      </c>
      <c r="E134" t="s">
        <v>5180</v>
      </c>
    </row>
    <row r="135" spans="1:7">
      <c r="A135" t="s">
        <v>5251</v>
      </c>
      <c r="B135" t="s">
        <v>5179</v>
      </c>
      <c r="C135">
        <v>0.5775</v>
      </c>
      <c r="D135" s="59">
        <v>46156</v>
      </c>
      <c r="E135" t="s">
        <v>5180</v>
      </c>
    </row>
    <row r="136" spans="1:7">
      <c r="A136" t="s">
        <v>5251</v>
      </c>
      <c r="B136" t="s">
        <v>5181</v>
      </c>
      <c r="C136">
        <v>0.5775</v>
      </c>
      <c r="D136" s="59">
        <v>46156</v>
      </c>
      <c r="E136" t="s">
        <v>5180</v>
      </c>
    </row>
    <row r="137" ht="112.5" customHeight="1" spans="1:7">
      <c r="A137" t="s">
        <v>5251</v>
      </c>
      <c r="B137" t="s">
        <v>5182</v>
      </c>
      <c r="C137">
        <v>0.03</v>
      </c>
      <c r="D137" s="59">
        <v>46156</v>
      </c>
      <c r="E137" s="60" t="s">
        <v>5252</v>
      </c>
    </row>
    <row r="138" spans="1:7">
      <c r="A138" t="s">
        <v>5251</v>
      </c>
      <c r="B138" t="s">
        <v>5176</v>
      </c>
      <c r="C138">
        <v>0.015540926</v>
      </c>
      <c r="D138" s="59">
        <v>46156</v>
      </c>
    </row>
    <row r="139" spans="1:7">
      <c r="A139" t="s">
        <v>5253</v>
      </c>
      <c r="B139" t="s">
        <v>3860</v>
      </c>
      <c r="C139">
        <v>15.55619099</v>
      </c>
      <c r="D139" s="59">
        <v>46164</v>
      </c>
      <c r="G139">
        <v>2739681</v>
      </c>
    </row>
    <row r="140" spans="1:7">
      <c r="A140" t="s">
        <v>5253</v>
      </c>
      <c r="B140" t="s">
        <v>5177</v>
      </c>
      <c r="C140">
        <v>16.22</v>
      </c>
      <c r="D140" s="59">
        <v>46164</v>
      </c>
      <c r="E140" t="s">
        <v>5178</v>
      </c>
    </row>
    <row r="141" spans="1:7">
      <c r="A141" t="s">
        <v>5253</v>
      </c>
      <c r="B141" t="s">
        <v>5181</v>
      </c>
      <c r="C141">
        <v>3.4815</v>
      </c>
      <c r="D141" s="59">
        <v>46164</v>
      </c>
      <c r="E141" t="s">
        <v>5180</v>
      </c>
    </row>
    <row r="142" spans="1:7">
      <c r="A142" t="s">
        <v>5253</v>
      </c>
      <c r="B142" t="s">
        <v>5179</v>
      </c>
      <c r="C142">
        <v>1.3035</v>
      </c>
      <c r="D142" s="59">
        <v>46164</v>
      </c>
      <c r="E142" t="s">
        <v>5249</v>
      </c>
      <c r="G142">
        <v>2739681</v>
      </c>
    </row>
    <row r="143" spans="1:7">
      <c r="A143" t="s">
        <v>5253</v>
      </c>
      <c r="B143" t="s">
        <v>5176</v>
      </c>
      <c r="C143">
        <v>1.086129989</v>
      </c>
      <c r="D143" s="59">
        <v>46164</v>
      </c>
    </row>
    <row r="144" ht="125" customHeight="1" spans="1:7">
      <c r="A144" t="s">
        <v>5253</v>
      </c>
      <c r="B144" t="s">
        <v>5182</v>
      </c>
      <c r="C144">
        <v>0.132</v>
      </c>
      <c r="D144" s="59">
        <v>46164</v>
      </c>
      <c r="E144" s="60" t="s">
        <v>5254</v>
      </c>
    </row>
    <row r="145" spans="1:5">
      <c r="A145" t="s">
        <v>5255</v>
      </c>
      <c r="B145" t="s">
        <v>3860</v>
      </c>
      <c r="C145">
        <v>15.416464</v>
      </c>
    </row>
    <row r="146" ht="62.5" customHeight="1" spans="1:5">
      <c r="A146" t="s">
        <v>5255</v>
      </c>
      <c r="B146" t="s">
        <v>5174</v>
      </c>
      <c r="C146">
        <v>15.416464</v>
      </c>
      <c r="E146" s="60" t="s">
        <v>5256</v>
      </c>
    </row>
    <row r="147" spans="1:5">
      <c r="A147" t="s">
        <v>5257</v>
      </c>
      <c r="B147" t="s">
        <v>3860</v>
      </c>
      <c r="C147">
        <v>15.17900198</v>
      </c>
    </row>
    <row r="148" spans="1:5">
      <c r="A148" t="s">
        <v>5257</v>
      </c>
      <c r="B148" t="s">
        <v>5177</v>
      </c>
      <c r="C148">
        <v>8.4</v>
      </c>
      <c r="E148" t="s">
        <v>5200</v>
      </c>
    </row>
    <row r="149" spans="1:5">
      <c r="A149" t="s">
        <v>5257</v>
      </c>
      <c r="B149" t="s">
        <v>5196</v>
      </c>
      <c r="C149">
        <v>1.92</v>
      </c>
      <c r="E149" t="s">
        <v>5258</v>
      </c>
    </row>
    <row r="150" spans="1:5">
      <c r="A150" t="s">
        <v>5257</v>
      </c>
      <c r="B150" t="s">
        <v>5176</v>
      </c>
      <c r="C150">
        <v>1.206501983</v>
      </c>
    </row>
    <row r="151" spans="1:5">
      <c r="A151" t="s">
        <v>5257</v>
      </c>
      <c r="B151" t="s">
        <v>5179</v>
      </c>
      <c r="C151">
        <v>1.19625</v>
      </c>
      <c r="E151" t="s">
        <v>5180</v>
      </c>
    </row>
    <row r="152" spans="1:5">
      <c r="A152" t="s">
        <v>5257</v>
      </c>
      <c r="B152" t="s">
        <v>5181</v>
      </c>
      <c r="C152">
        <v>1.19625</v>
      </c>
      <c r="E152" t="s">
        <v>5180</v>
      </c>
    </row>
    <row r="153" spans="1:5">
      <c r="A153" t="s">
        <v>5257</v>
      </c>
      <c r="B153" t="s">
        <v>5192</v>
      </c>
      <c r="C153">
        <v>1.128</v>
      </c>
      <c r="E153" t="s">
        <v>5259</v>
      </c>
    </row>
    <row r="154" spans="1:5">
      <c r="A154" t="s">
        <v>5257</v>
      </c>
      <c r="B154" t="s">
        <v>5198</v>
      </c>
      <c r="C154">
        <v>0.132</v>
      </c>
    </row>
    <row r="155" spans="1:5">
      <c r="A155" t="s">
        <v>5260</v>
      </c>
      <c r="B155" t="s">
        <v>3860</v>
      </c>
      <c r="C155">
        <v>14.84641019</v>
      </c>
    </row>
    <row r="156" spans="1:5">
      <c r="A156" t="s">
        <v>5260</v>
      </c>
      <c r="B156" t="s">
        <v>5181</v>
      </c>
      <c r="C156">
        <v>7.54875</v>
      </c>
      <c r="E156" t="s">
        <v>5180</v>
      </c>
    </row>
    <row r="157" spans="1:5">
      <c r="A157" t="s">
        <v>5260</v>
      </c>
      <c r="B157" t="s">
        <v>5192</v>
      </c>
      <c r="C157">
        <v>2.912</v>
      </c>
      <c r="E157" t="s">
        <v>5261</v>
      </c>
    </row>
    <row r="158" spans="1:5">
      <c r="A158" t="s">
        <v>5260</v>
      </c>
      <c r="B158" t="s">
        <v>5179</v>
      </c>
      <c r="C158">
        <v>2.3595</v>
      </c>
      <c r="E158" t="s">
        <v>5195</v>
      </c>
    </row>
    <row r="159" spans="1:5">
      <c r="A159" t="s">
        <v>5260</v>
      </c>
      <c r="B159" t="s">
        <v>5177</v>
      </c>
      <c r="C159">
        <v>1.68</v>
      </c>
      <c r="E159" t="s">
        <v>5200</v>
      </c>
    </row>
    <row r="160" spans="1:5">
      <c r="A160" t="s">
        <v>5260</v>
      </c>
      <c r="B160" t="s">
        <v>5198</v>
      </c>
      <c r="C160">
        <v>0.192</v>
      </c>
    </row>
    <row r="161" ht="125" customHeight="1" spans="1:5">
      <c r="A161" t="s">
        <v>5260</v>
      </c>
      <c r="B161" t="s">
        <v>5182</v>
      </c>
      <c r="C161">
        <v>0.144</v>
      </c>
      <c r="E161" s="60" t="s">
        <v>5262</v>
      </c>
    </row>
    <row r="162" spans="1:5">
      <c r="A162" t="s">
        <v>5260</v>
      </c>
      <c r="B162" t="s">
        <v>5176</v>
      </c>
      <c r="C162">
        <v>0.010160192</v>
      </c>
    </row>
    <row r="163" spans="1:5">
      <c r="A163" t="s">
        <v>5263</v>
      </c>
      <c r="B163" t="s">
        <v>3860</v>
      </c>
      <c r="C163">
        <v>14.6860428</v>
      </c>
      <c r="D163" s="59">
        <v>46154</v>
      </c>
    </row>
    <row r="164" spans="1:5">
      <c r="A164" t="s">
        <v>5263</v>
      </c>
      <c r="B164" t="s">
        <v>5177</v>
      </c>
      <c r="C164">
        <v>6.25</v>
      </c>
      <c r="D164" s="59">
        <v>46154</v>
      </c>
      <c r="E164" t="s">
        <v>5180</v>
      </c>
    </row>
    <row r="165" spans="1:5">
      <c r="A165" t="s">
        <v>5263</v>
      </c>
      <c r="B165" t="s">
        <v>5179</v>
      </c>
      <c r="C165">
        <v>3.32475</v>
      </c>
      <c r="D165" s="59">
        <v>46154</v>
      </c>
      <c r="E165" t="s">
        <v>5180</v>
      </c>
    </row>
    <row r="166" spans="1:5">
      <c r="A166" t="s">
        <v>5263</v>
      </c>
      <c r="B166" t="s">
        <v>5181</v>
      </c>
      <c r="C166">
        <v>3.32475</v>
      </c>
      <c r="D166" s="59">
        <v>46154</v>
      </c>
      <c r="E166" t="s">
        <v>5180</v>
      </c>
    </row>
    <row r="167" spans="1:5">
      <c r="A167" t="s">
        <v>5263</v>
      </c>
      <c r="B167" t="s">
        <v>5210</v>
      </c>
      <c r="C167">
        <v>1.23732</v>
      </c>
      <c r="D167" s="59">
        <v>46154</v>
      </c>
      <c r="E167">
        <v>114434</v>
      </c>
    </row>
    <row r="168" ht="125" customHeight="1" spans="1:5">
      <c r="A168" t="s">
        <v>5263</v>
      </c>
      <c r="B168" t="s">
        <v>5182</v>
      </c>
      <c r="C168">
        <v>0.264</v>
      </c>
      <c r="D168" s="59">
        <v>46154</v>
      </c>
      <c r="E168" s="60" t="s">
        <v>5264</v>
      </c>
    </row>
    <row r="169" spans="1:5">
      <c r="A169" t="s">
        <v>5263</v>
      </c>
      <c r="B169" t="s">
        <v>5198</v>
      </c>
      <c r="C169">
        <v>0.24</v>
      </c>
      <c r="D169" s="59">
        <v>46154</v>
      </c>
    </row>
    <row r="170" spans="1:5">
      <c r="A170" t="s">
        <v>5263</v>
      </c>
      <c r="B170" t="s">
        <v>5176</v>
      </c>
      <c r="C170">
        <v>0.045222795</v>
      </c>
      <c r="D170" s="59">
        <v>46154</v>
      </c>
    </row>
    <row r="171" spans="1:5">
      <c r="A171" t="s">
        <v>5265</v>
      </c>
      <c r="B171" t="s">
        <v>3860</v>
      </c>
      <c r="C171">
        <v>14.38478526</v>
      </c>
      <c r="D171" s="59">
        <v>46157</v>
      </c>
    </row>
    <row r="172" spans="1:5">
      <c r="A172" t="s">
        <v>5265</v>
      </c>
      <c r="B172" t="s">
        <v>5177</v>
      </c>
      <c r="C172">
        <v>7.22</v>
      </c>
      <c r="D172" s="59">
        <v>46157</v>
      </c>
      <c r="E172" t="s">
        <v>5200</v>
      </c>
    </row>
    <row r="173" spans="1:5">
      <c r="A173" t="s">
        <v>5265</v>
      </c>
      <c r="B173" t="s">
        <v>5181</v>
      </c>
      <c r="C173">
        <v>4.6695</v>
      </c>
      <c r="D173" s="59">
        <v>46157</v>
      </c>
      <c r="E173" t="s">
        <v>5180</v>
      </c>
    </row>
    <row r="174" spans="1:5">
      <c r="A174" t="s">
        <v>5265</v>
      </c>
      <c r="B174" t="s">
        <v>5179</v>
      </c>
      <c r="C174">
        <v>1.6665</v>
      </c>
      <c r="D174" s="59">
        <v>46157</v>
      </c>
      <c r="E174" t="s">
        <v>5195</v>
      </c>
    </row>
    <row r="175" spans="1:5">
      <c r="A175" t="s">
        <v>5265</v>
      </c>
      <c r="B175" t="s">
        <v>5192</v>
      </c>
      <c r="C175">
        <v>0.644</v>
      </c>
      <c r="D175" s="59">
        <v>46157</v>
      </c>
      <c r="E175" t="s">
        <v>5266</v>
      </c>
    </row>
    <row r="176" spans="1:5">
      <c r="A176" t="s">
        <v>5265</v>
      </c>
      <c r="B176" t="s">
        <v>5176</v>
      </c>
      <c r="C176">
        <v>0.100785258</v>
      </c>
      <c r="D176" s="59">
        <v>46157</v>
      </c>
    </row>
    <row r="177" spans="1:5">
      <c r="A177" t="s">
        <v>5265</v>
      </c>
      <c r="B177" t="s">
        <v>5198</v>
      </c>
      <c r="C177">
        <v>0.084</v>
      </c>
      <c r="D177" s="59">
        <v>46157</v>
      </c>
    </row>
    <row r="178" spans="1:5">
      <c r="A178" t="s">
        <v>5267</v>
      </c>
      <c r="B178" t="s">
        <v>3860</v>
      </c>
      <c r="C178">
        <v>14.29649451</v>
      </c>
      <c r="D178" s="59">
        <v>46157</v>
      </c>
    </row>
    <row r="179" spans="1:5">
      <c r="A179" t="s">
        <v>5267</v>
      </c>
      <c r="B179" t="s">
        <v>5181</v>
      </c>
      <c r="C179">
        <v>6.9135</v>
      </c>
      <c r="D179" s="59">
        <v>46157</v>
      </c>
      <c r="E179" t="s">
        <v>5180</v>
      </c>
    </row>
    <row r="180" spans="1:5">
      <c r="A180" t="s">
        <v>5267</v>
      </c>
      <c r="B180" t="s">
        <v>5177</v>
      </c>
      <c r="C180">
        <v>4.45</v>
      </c>
      <c r="D180" s="59">
        <v>46157</v>
      </c>
      <c r="E180" t="s">
        <v>5178</v>
      </c>
    </row>
    <row r="181" spans="1:5">
      <c r="A181" t="s">
        <v>5267</v>
      </c>
      <c r="B181" t="s">
        <v>5179</v>
      </c>
      <c r="C181">
        <v>2.13675</v>
      </c>
      <c r="D181" s="59">
        <v>46157</v>
      </c>
      <c r="E181" t="s">
        <v>5195</v>
      </c>
    </row>
    <row r="182" ht="125" customHeight="1" spans="1:5">
      <c r="A182" t="s">
        <v>5267</v>
      </c>
      <c r="B182" t="s">
        <v>5182</v>
      </c>
      <c r="C182">
        <v>0.396</v>
      </c>
      <c r="D182" s="59">
        <v>46157</v>
      </c>
      <c r="E182" s="60" t="s">
        <v>5268</v>
      </c>
    </row>
    <row r="183" spans="1:5">
      <c r="A183" t="s">
        <v>5267</v>
      </c>
      <c r="B183" t="s">
        <v>5198</v>
      </c>
      <c r="C183">
        <v>0.204</v>
      </c>
      <c r="D183" s="59">
        <v>46157</v>
      </c>
    </row>
    <row r="184" spans="1:5">
      <c r="A184" t="s">
        <v>5267</v>
      </c>
      <c r="B184" t="s">
        <v>5176</v>
      </c>
      <c r="C184">
        <v>0.19624451</v>
      </c>
      <c r="D184" s="59">
        <v>46157</v>
      </c>
    </row>
    <row r="185" spans="1:5">
      <c r="A185" t="s">
        <v>5269</v>
      </c>
      <c r="B185" t="s">
        <v>3860</v>
      </c>
      <c r="C185">
        <v>14.07424439</v>
      </c>
      <c r="D185" s="59">
        <v>46156</v>
      </c>
    </row>
    <row r="186" spans="1:5">
      <c r="A186" t="s">
        <v>5269</v>
      </c>
      <c r="B186" t="s">
        <v>5177</v>
      </c>
      <c r="C186">
        <v>7.13</v>
      </c>
      <c r="D186" s="59">
        <v>46156</v>
      </c>
      <c r="E186" t="s">
        <v>5200</v>
      </c>
    </row>
    <row r="187" spans="1:5">
      <c r="A187" t="s">
        <v>5269</v>
      </c>
      <c r="B187" t="s">
        <v>5181</v>
      </c>
      <c r="C187">
        <v>4.1085</v>
      </c>
      <c r="D187" s="59">
        <v>46156</v>
      </c>
      <c r="E187" t="s">
        <v>5180</v>
      </c>
    </row>
    <row r="188" spans="1:5">
      <c r="A188" t="s">
        <v>5269</v>
      </c>
      <c r="B188" t="s">
        <v>5179</v>
      </c>
      <c r="C188">
        <v>1.34475</v>
      </c>
      <c r="D188" s="59">
        <v>46156</v>
      </c>
      <c r="E188" t="s">
        <v>5195</v>
      </c>
    </row>
    <row r="189" spans="1:5">
      <c r="A189" t="s">
        <v>5269</v>
      </c>
      <c r="B189" t="s">
        <v>5192</v>
      </c>
      <c r="C189">
        <v>0.969</v>
      </c>
      <c r="D189" s="59">
        <v>46156</v>
      </c>
      <c r="E189" t="s">
        <v>5270</v>
      </c>
    </row>
    <row r="190" spans="1:5">
      <c r="A190" t="s">
        <v>5269</v>
      </c>
      <c r="B190" t="s">
        <v>5176</v>
      </c>
      <c r="C190">
        <v>0.269994385</v>
      </c>
      <c r="D190" s="59">
        <v>46156</v>
      </c>
    </row>
    <row r="191" ht="125" customHeight="1" spans="1:5">
      <c r="A191" t="s">
        <v>5269</v>
      </c>
      <c r="B191" t="s">
        <v>5182</v>
      </c>
      <c r="C191">
        <v>0.18</v>
      </c>
      <c r="D191" s="59">
        <v>46156</v>
      </c>
      <c r="E191" s="60" t="s">
        <v>5271</v>
      </c>
    </row>
    <row r="192" spans="1:5">
      <c r="A192" t="s">
        <v>5269</v>
      </c>
      <c r="B192" t="s">
        <v>5198</v>
      </c>
      <c r="C192">
        <v>0.072</v>
      </c>
      <c r="D192" s="59">
        <v>46156</v>
      </c>
    </row>
    <row r="193" spans="1:5">
      <c r="A193" t="s">
        <v>5272</v>
      </c>
      <c r="B193" t="s">
        <v>3860</v>
      </c>
      <c r="C193">
        <v>13.33941079</v>
      </c>
      <c r="D193" s="59">
        <v>46164</v>
      </c>
    </row>
    <row r="194" spans="1:5">
      <c r="A194" t="s">
        <v>5272</v>
      </c>
      <c r="B194" t="s">
        <v>5179</v>
      </c>
      <c r="C194">
        <v>12.38325</v>
      </c>
      <c r="D194" s="59">
        <v>46164</v>
      </c>
      <c r="E194" t="s">
        <v>5195</v>
      </c>
    </row>
    <row r="195" spans="1:5">
      <c r="A195" t="s">
        <v>5272</v>
      </c>
      <c r="B195" t="s">
        <v>5181</v>
      </c>
      <c r="C195">
        <v>4.06725</v>
      </c>
      <c r="D195" s="59">
        <v>46164</v>
      </c>
      <c r="E195" t="s">
        <v>5195</v>
      </c>
    </row>
    <row r="196" spans="1:5">
      <c r="A196" t="s">
        <v>5272</v>
      </c>
      <c r="B196" t="s">
        <v>5192</v>
      </c>
      <c r="C196">
        <v>1.356</v>
      </c>
      <c r="D196" s="59">
        <v>46164</v>
      </c>
      <c r="E196" t="s">
        <v>5273</v>
      </c>
    </row>
    <row r="197" ht="125" customHeight="1" spans="1:5">
      <c r="A197" t="s">
        <v>5272</v>
      </c>
      <c r="B197" t="s">
        <v>5182</v>
      </c>
      <c r="C197">
        <v>0.6</v>
      </c>
      <c r="D197" s="59">
        <v>46164</v>
      </c>
      <c r="E197" s="60" t="s">
        <v>5274</v>
      </c>
    </row>
    <row r="198" spans="1:5">
      <c r="A198" t="s">
        <v>5272</v>
      </c>
      <c r="B198" t="s">
        <v>5198</v>
      </c>
      <c r="C198">
        <v>0.54</v>
      </c>
      <c r="D198" s="59">
        <v>46164</v>
      </c>
    </row>
    <row r="199" spans="1:5">
      <c r="A199" t="s">
        <v>5272</v>
      </c>
      <c r="B199" t="s">
        <v>5176</v>
      </c>
      <c r="C199">
        <v>0.109801127</v>
      </c>
      <c r="D199" s="59">
        <v>46164</v>
      </c>
    </row>
    <row r="200" spans="1:5">
      <c r="A200" t="s">
        <v>5275</v>
      </c>
      <c r="B200" t="s">
        <v>3860</v>
      </c>
      <c r="C200">
        <v>13.23963822</v>
      </c>
    </row>
    <row r="201" spans="1:5">
      <c r="A201" t="s">
        <v>5275</v>
      </c>
      <c r="B201" t="s">
        <v>5177</v>
      </c>
      <c r="C201">
        <v>5.2</v>
      </c>
      <c r="E201" t="s">
        <v>5200</v>
      </c>
    </row>
    <row r="202" spans="1:5">
      <c r="A202" t="s">
        <v>5275</v>
      </c>
      <c r="B202" t="s">
        <v>5179</v>
      </c>
      <c r="C202">
        <v>3.5475</v>
      </c>
      <c r="E202" t="s">
        <v>5180</v>
      </c>
    </row>
    <row r="203" spans="1:5">
      <c r="A203" t="s">
        <v>5275</v>
      </c>
      <c r="B203" t="s">
        <v>5181</v>
      </c>
      <c r="C203">
        <v>3.5475</v>
      </c>
      <c r="E203" t="s">
        <v>5180</v>
      </c>
    </row>
    <row r="204" spans="1:5">
      <c r="A204" t="s">
        <v>5275</v>
      </c>
      <c r="B204" t="s">
        <v>5176</v>
      </c>
      <c r="C204">
        <v>0.416638215</v>
      </c>
    </row>
    <row r="205" spans="1:5">
      <c r="A205" t="s">
        <v>5275</v>
      </c>
      <c r="B205" t="s">
        <v>5198</v>
      </c>
      <c r="C205">
        <v>0.276</v>
      </c>
    </row>
    <row r="206" ht="125" customHeight="1" spans="1:5">
      <c r="A206" t="s">
        <v>5275</v>
      </c>
      <c r="B206" t="s">
        <v>5182</v>
      </c>
      <c r="C206">
        <v>0.252</v>
      </c>
      <c r="E206" s="60" t="s">
        <v>5276</v>
      </c>
    </row>
    <row r="207" spans="1:5">
      <c r="A207" t="s">
        <v>5277</v>
      </c>
      <c r="B207" t="s">
        <v>3860</v>
      </c>
      <c r="C207">
        <v>13.13591542</v>
      </c>
      <c r="D207" s="59">
        <v>46160</v>
      </c>
    </row>
    <row r="208" spans="1:5">
      <c r="A208" t="s">
        <v>5277</v>
      </c>
      <c r="B208" t="s">
        <v>5181</v>
      </c>
      <c r="C208">
        <v>6.93</v>
      </c>
      <c r="D208" s="59">
        <v>46160</v>
      </c>
      <c r="E208" t="s">
        <v>5180</v>
      </c>
    </row>
    <row r="209" spans="1:5">
      <c r="A209" t="s">
        <v>5277</v>
      </c>
      <c r="B209" t="s">
        <v>5177</v>
      </c>
      <c r="C209">
        <v>5.68</v>
      </c>
      <c r="D209" s="59">
        <v>46160</v>
      </c>
      <c r="E209" t="s">
        <v>5178</v>
      </c>
    </row>
    <row r="210" spans="1:5">
      <c r="A210" t="s">
        <v>5277</v>
      </c>
      <c r="B210" t="s">
        <v>5179</v>
      </c>
      <c r="C210">
        <v>2.508</v>
      </c>
      <c r="D210" s="59">
        <v>46160</v>
      </c>
      <c r="E210" t="s">
        <v>5195</v>
      </c>
    </row>
    <row r="211" spans="1:5">
      <c r="A211" t="s">
        <v>5277</v>
      </c>
      <c r="B211" t="s">
        <v>5192</v>
      </c>
      <c r="C211">
        <v>1.766</v>
      </c>
      <c r="D211" s="59">
        <v>46160</v>
      </c>
      <c r="E211" t="s">
        <v>5278</v>
      </c>
    </row>
    <row r="212" spans="1:5">
      <c r="A212" t="s">
        <v>5277</v>
      </c>
      <c r="B212" t="s">
        <v>5210</v>
      </c>
      <c r="C212">
        <v>0.72864</v>
      </c>
      <c r="D212" s="59">
        <v>46160</v>
      </c>
      <c r="E212">
        <v>114582</v>
      </c>
    </row>
    <row r="213" ht="175" customHeight="1" spans="1:5">
      <c r="A213" t="s">
        <v>5277</v>
      </c>
      <c r="B213" t="s">
        <v>5182</v>
      </c>
      <c r="C213">
        <v>0.696</v>
      </c>
      <c r="D213" s="59">
        <v>46160</v>
      </c>
      <c r="E213" s="60" t="s">
        <v>5279</v>
      </c>
    </row>
    <row r="214" spans="1:5">
      <c r="A214" t="s">
        <v>5277</v>
      </c>
      <c r="B214" t="s">
        <v>5198</v>
      </c>
      <c r="C214">
        <v>0.312</v>
      </c>
      <c r="D214" s="59">
        <v>46160</v>
      </c>
    </row>
    <row r="215" spans="1:5">
      <c r="A215" t="s">
        <v>5277</v>
      </c>
      <c r="B215" t="s">
        <v>5176</v>
      </c>
      <c r="C215">
        <v>0.14495346</v>
      </c>
      <c r="D215" s="59">
        <v>46160</v>
      </c>
    </row>
    <row r="216" spans="1:5">
      <c r="A216" t="s">
        <v>5280</v>
      </c>
      <c r="B216" t="s">
        <v>3860</v>
      </c>
      <c r="C216">
        <v>13.12910088</v>
      </c>
      <c r="D216" s="59">
        <v>46155</v>
      </c>
    </row>
    <row r="217" spans="1:5">
      <c r="A217" t="s">
        <v>5280</v>
      </c>
      <c r="B217" t="s">
        <v>5179</v>
      </c>
      <c r="C217">
        <v>7.28475</v>
      </c>
      <c r="D217" s="59">
        <v>46155</v>
      </c>
      <c r="E217" t="s">
        <v>5195</v>
      </c>
    </row>
    <row r="218" spans="1:5">
      <c r="A218" t="s">
        <v>5280</v>
      </c>
      <c r="B218" t="s">
        <v>5181</v>
      </c>
      <c r="C218">
        <v>4.3725</v>
      </c>
      <c r="D218" s="59">
        <v>46155</v>
      </c>
      <c r="E218" t="s">
        <v>5195</v>
      </c>
    </row>
    <row r="219" spans="1:5">
      <c r="A219" t="s">
        <v>5280</v>
      </c>
      <c r="B219" t="s">
        <v>5196</v>
      </c>
      <c r="C219">
        <v>0.48</v>
      </c>
      <c r="D219" s="59">
        <v>46155</v>
      </c>
      <c r="E219" t="s">
        <v>5281</v>
      </c>
    </row>
    <row r="220" spans="1:5">
      <c r="A220" t="s">
        <v>5280</v>
      </c>
      <c r="B220" t="s">
        <v>5198</v>
      </c>
      <c r="C220">
        <v>0.408</v>
      </c>
      <c r="D220" s="59">
        <v>46155</v>
      </c>
    </row>
    <row r="221" ht="125" customHeight="1" spans="1:5">
      <c r="A221" t="s">
        <v>5280</v>
      </c>
      <c r="B221" t="s">
        <v>5182</v>
      </c>
      <c r="C221">
        <v>0.372</v>
      </c>
      <c r="D221" s="59">
        <v>46155</v>
      </c>
      <c r="E221" s="60" t="s">
        <v>5282</v>
      </c>
    </row>
    <row r="222" spans="1:5">
      <c r="A222" t="s">
        <v>5280</v>
      </c>
      <c r="B222" t="s">
        <v>5192</v>
      </c>
      <c r="C222">
        <v>0.2</v>
      </c>
      <c r="D222" s="59">
        <v>46155</v>
      </c>
      <c r="E222" t="s">
        <v>5283</v>
      </c>
    </row>
    <row r="223" spans="1:5">
      <c r="A223" t="s">
        <v>5280</v>
      </c>
      <c r="B223" t="s">
        <v>5176</v>
      </c>
      <c r="C223">
        <v>0.011850882</v>
      </c>
      <c r="D223" s="59">
        <v>46155</v>
      </c>
    </row>
    <row r="224" spans="1:5">
      <c r="A224" t="s">
        <v>5284</v>
      </c>
      <c r="B224" t="s">
        <v>3860</v>
      </c>
      <c r="C224">
        <v>13.04991363</v>
      </c>
      <c r="D224" s="59">
        <v>46163</v>
      </c>
    </row>
    <row r="225" spans="1:5">
      <c r="A225" t="s">
        <v>5284</v>
      </c>
      <c r="B225" t="s">
        <v>5181</v>
      </c>
      <c r="C225">
        <v>8.6955</v>
      </c>
      <c r="D225" s="59">
        <v>46163</v>
      </c>
      <c r="E225" t="s">
        <v>5180</v>
      </c>
    </row>
    <row r="226" spans="1:5">
      <c r="A226" t="s">
        <v>5284</v>
      </c>
      <c r="B226" t="s">
        <v>5179</v>
      </c>
      <c r="C226">
        <v>2.49975</v>
      </c>
      <c r="D226" s="59">
        <v>46163</v>
      </c>
      <c r="E226" t="s">
        <v>5195</v>
      </c>
    </row>
    <row r="227" spans="1:5">
      <c r="A227" t="s">
        <v>5284</v>
      </c>
      <c r="B227" t="s">
        <v>5176</v>
      </c>
      <c r="C227">
        <v>0.811663627</v>
      </c>
      <c r="D227" s="59">
        <v>46163</v>
      </c>
    </row>
    <row r="228" spans="1:5">
      <c r="A228" t="s">
        <v>5284</v>
      </c>
      <c r="B228" t="s">
        <v>5192</v>
      </c>
      <c r="C228">
        <v>0.575</v>
      </c>
      <c r="D228" s="59">
        <v>46163</v>
      </c>
      <c r="E228" t="s">
        <v>5285</v>
      </c>
    </row>
    <row r="229" ht="125" customHeight="1" spans="1:5">
      <c r="A229" t="s">
        <v>5284</v>
      </c>
      <c r="B229" t="s">
        <v>5182</v>
      </c>
      <c r="C229">
        <v>0.264</v>
      </c>
      <c r="D229" s="59">
        <v>46163</v>
      </c>
      <c r="E229" s="60" t="s">
        <v>5286</v>
      </c>
    </row>
    <row r="230" spans="1:5">
      <c r="A230" t="s">
        <v>5284</v>
      </c>
      <c r="B230" t="s">
        <v>5198</v>
      </c>
      <c r="C230">
        <v>0.204</v>
      </c>
      <c r="D230" s="59">
        <v>46163</v>
      </c>
    </row>
    <row r="231" spans="1:5">
      <c r="A231" t="s">
        <v>5287</v>
      </c>
      <c r="B231" t="s">
        <v>3860</v>
      </c>
      <c r="C231">
        <v>12.20840696</v>
      </c>
    </row>
    <row r="232" spans="1:5">
      <c r="A232" t="s">
        <v>5287</v>
      </c>
      <c r="B232" t="s">
        <v>5181</v>
      </c>
      <c r="C232">
        <v>4.554</v>
      </c>
      <c r="E232" t="s">
        <v>5180</v>
      </c>
    </row>
    <row r="233" spans="1:5">
      <c r="A233" t="s">
        <v>5287</v>
      </c>
      <c r="B233" t="s">
        <v>5177</v>
      </c>
      <c r="C233">
        <v>4.23</v>
      </c>
      <c r="E233" t="s">
        <v>5180</v>
      </c>
    </row>
    <row r="234" spans="1:5">
      <c r="A234" t="s">
        <v>5287</v>
      </c>
      <c r="B234" t="s">
        <v>5176</v>
      </c>
      <c r="C234">
        <v>1.45640696</v>
      </c>
    </row>
    <row r="235" spans="1:5">
      <c r="A235" t="s">
        <v>5287</v>
      </c>
      <c r="B235" t="s">
        <v>5179</v>
      </c>
      <c r="C235">
        <v>1.452</v>
      </c>
      <c r="E235" t="s">
        <v>5195</v>
      </c>
    </row>
    <row r="236" spans="1:5">
      <c r="A236" t="s">
        <v>5287</v>
      </c>
      <c r="B236" t="s">
        <v>5192</v>
      </c>
      <c r="C236">
        <v>0.444</v>
      </c>
      <c r="E236" t="s">
        <v>5288</v>
      </c>
    </row>
    <row r="237" ht="112.5" customHeight="1" spans="1:5">
      <c r="A237" t="s">
        <v>5287</v>
      </c>
      <c r="B237" t="s">
        <v>5182</v>
      </c>
      <c r="C237">
        <v>0.072</v>
      </c>
      <c r="E237" s="60" t="s">
        <v>5289</v>
      </c>
    </row>
    <row r="238" spans="1:5">
      <c r="A238" t="s">
        <v>5290</v>
      </c>
      <c r="B238" t="s">
        <v>3860</v>
      </c>
      <c r="C238">
        <v>11.86518682</v>
      </c>
    </row>
    <row r="239" spans="1:5">
      <c r="A239" t="s">
        <v>5290</v>
      </c>
      <c r="B239" t="s">
        <v>5192</v>
      </c>
      <c r="C239">
        <v>3.781</v>
      </c>
      <c r="E239" t="s">
        <v>5291</v>
      </c>
    </row>
    <row r="240" spans="1:5">
      <c r="A240" t="s">
        <v>5290</v>
      </c>
      <c r="B240" t="s">
        <v>5177</v>
      </c>
      <c r="C240">
        <v>2.6</v>
      </c>
      <c r="E240" t="s">
        <v>5180</v>
      </c>
    </row>
    <row r="241" ht="125" customHeight="1" spans="1:5">
      <c r="A241" t="s">
        <v>5290</v>
      </c>
      <c r="B241" t="s">
        <v>5176</v>
      </c>
      <c r="C241">
        <v>2.593686817</v>
      </c>
      <c r="E241" s="60" t="s">
        <v>5292</v>
      </c>
    </row>
    <row r="242" spans="1:5">
      <c r="A242" t="s">
        <v>5290</v>
      </c>
      <c r="B242" t="s">
        <v>5179</v>
      </c>
      <c r="C242">
        <v>1.16325</v>
      </c>
      <c r="E242" t="s">
        <v>5180</v>
      </c>
    </row>
    <row r="243" spans="1:5">
      <c r="A243" t="s">
        <v>5290</v>
      </c>
      <c r="B243" t="s">
        <v>5181</v>
      </c>
      <c r="C243">
        <v>1.16325</v>
      </c>
      <c r="E243" t="s">
        <v>5180</v>
      </c>
    </row>
    <row r="244" ht="112.5" customHeight="1" spans="1:5">
      <c r="A244" t="s">
        <v>5290</v>
      </c>
      <c r="B244" t="s">
        <v>5182</v>
      </c>
      <c r="C244">
        <v>0.432</v>
      </c>
      <c r="E244" s="60" t="s">
        <v>5293</v>
      </c>
    </row>
    <row r="245" spans="1:5">
      <c r="A245" t="s">
        <v>5290</v>
      </c>
      <c r="B245" t="s">
        <v>5198</v>
      </c>
      <c r="C245">
        <v>0.132</v>
      </c>
    </row>
    <row r="246" spans="1:5">
      <c r="A246" t="s">
        <v>5294</v>
      </c>
      <c r="B246" t="s">
        <v>3860</v>
      </c>
      <c r="C246">
        <v>11.69752875</v>
      </c>
    </row>
    <row r="247" spans="1:5">
      <c r="A247" t="s">
        <v>5294</v>
      </c>
      <c r="B247" t="s">
        <v>5177</v>
      </c>
      <c r="C247">
        <v>5.68</v>
      </c>
      <c r="E247" t="s">
        <v>5180</v>
      </c>
    </row>
    <row r="248" spans="1:5">
      <c r="A248" t="s">
        <v>5294</v>
      </c>
      <c r="B248" t="s">
        <v>5179</v>
      </c>
      <c r="C248">
        <v>2.53275</v>
      </c>
      <c r="E248" t="s">
        <v>5180</v>
      </c>
    </row>
    <row r="249" spans="1:5">
      <c r="A249" t="s">
        <v>5294</v>
      </c>
      <c r="B249" t="s">
        <v>5181</v>
      </c>
      <c r="C249">
        <v>2.53275</v>
      </c>
      <c r="E249" t="s">
        <v>5180</v>
      </c>
    </row>
    <row r="250" spans="1:5">
      <c r="A250" t="s">
        <v>5294</v>
      </c>
      <c r="B250" t="s">
        <v>5192</v>
      </c>
      <c r="C250">
        <v>0.678</v>
      </c>
      <c r="E250" t="s">
        <v>5295</v>
      </c>
    </row>
    <row r="251" spans="1:5">
      <c r="A251" t="s">
        <v>5294</v>
      </c>
      <c r="B251" t="s">
        <v>5176</v>
      </c>
      <c r="C251">
        <v>0.274028746</v>
      </c>
    </row>
    <row r="252" spans="1:5">
      <c r="A252" t="s">
        <v>5296</v>
      </c>
      <c r="B252" t="s">
        <v>3860</v>
      </c>
      <c r="C252">
        <v>11.67903373</v>
      </c>
      <c r="D252" s="59">
        <v>46161</v>
      </c>
    </row>
    <row r="253" spans="1:5">
      <c r="A253" t="s">
        <v>5296</v>
      </c>
      <c r="B253" t="s">
        <v>5177</v>
      </c>
      <c r="C253">
        <v>5.96</v>
      </c>
      <c r="D253" s="59">
        <v>46161</v>
      </c>
      <c r="E253" t="s">
        <v>5200</v>
      </c>
    </row>
    <row r="254" spans="1:5">
      <c r="A254" t="s">
        <v>5296</v>
      </c>
      <c r="B254" t="s">
        <v>5179</v>
      </c>
      <c r="C254">
        <v>3.267</v>
      </c>
      <c r="D254" s="59">
        <v>46161</v>
      </c>
      <c r="E254" t="s">
        <v>5195</v>
      </c>
    </row>
    <row r="255" spans="1:5">
      <c r="A255" t="s">
        <v>5296</v>
      </c>
      <c r="B255" t="s">
        <v>5181</v>
      </c>
      <c r="C255">
        <v>1.87275</v>
      </c>
      <c r="D255" s="59">
        <v>46161</v>
      </c>
      <c r="E255" t="s">
        <v>5195</v>
      </c>
    </row>
    <row r="256" spans="1:5">
      <c r="A256" t="s">
        <v>5296</v>
      </c>
      <c r="B256" t="s">
        <v>5176</v>
      </c>
      <c r="C256">
        <v>0.279283725</v>
      </c>
      <c r="D256" s="59">
        <v>46161</v>
      </c>
    </row>
    <row r="257" spans="1:7">
      <c r="A257" t="s">
        <v>5296</v>
      </c>
      <c r="B257" t="s">
        <v>5198</v>
      </c>
      <c r="C257">
        <v>0.18</v>
      </c>
      <c r="D257" s="59">
        <v>46161</v>
      </c>
    </row>
    <row r="258" ht="125" customHeight="1" spans="1:7">
      <c r="A258" t="s">
        <v>5296</v>
      </c>
      <c r="B258" t="s">
        <v>5182</v>
      </c>
      <c r="C258">
        <v>0.12</v>
      </c>
      <c r="D258" s="59">
        <v>46161</v>
      </c>
      <c r="E258" s="60" t="s">
        <v>5297</v>
      </c>
    </row>
    <row r="259" spans="1:7">
      <c r="A259" t="s">
        <v>5298</v>
      </c>
      <c r="B259" t="s">
        <v>3860</v>
      </c>
      <c r="C259">
        <v>11.64954074</v>
      </c>
      <c r="D259" s="59">
        <v>46160</v>
      </c>
    </row>
    <row r="260" spans="1:7">
      <c r="A260" t="s">
        <v>5298</v>
      </c>
      <c r="B260" t="s">
        <v>5179</v>
      </c>
      <c r="C260">
        <v>5.478</v>
      </c>
      <c r="D260" s="59">
        <v>46160</v>
      </c>
      <c r="E260" t="s">
        <v>5195</v>
      </c>
    </row>
    <row r="261" spans="1:7">
      <c r="A261" t="s">
        <v>5298</v>
      </c>
      <c r="B261" t="s">
        <v>5181</v>
      </c>
      <c r="C261">
        <v>5.07375</v>
      </c>
      <c r="D261" s="59">
        <v>46160</v>
      </c>
      <c r="E261" t="s">
        <v>5195</v>
      </c>
    </row>
    <row r="262" spans="1:7">
      <c r="A262" t="s">
        <v>5298</v>
      </c>
      <c r="B262" t="s">
        <v>5177</v>
      </c>
      <c r="C262">
        <v>3.49</v>
      </c>
      <c r="D262" s="59">
        <v>46160</v>
      </c>
      <c r="E262" t="s">
        <v>5200</v>
      </c>
    </row>
    <row r="263" spans="1:7">
      <c r="A263" t="s">
        <v>5298</v>
      </c>
      <c r="B263" t="s">
        <v>5192</v>
      </c>
      <c r="C263">
        <v>1.878</v>
      </c>
      <c r="D263" s="59">
        <v>46160</v>
      </c>
      <c r="E263" t="s">
        <v>5299</v>
      </c>
    </row>
    <row r="264" ht="125" customHeight="1" spans="1:7">
      <c r="A264" t="s">
        <v>5298</v>
      </c>
      <c r="B264" t="s">
        <v>5182</v>
      </c>
      <c r="C264">
        <v>0.54</v>
      </c>
      <c r="D264" s="59">
        <v>46160</v>
      </c>
      <c r="E264" s="60" t="s">
        <v>5300</v>
      </c>
    </row>
    <row r="265" spans="1:7">
      <c r="A265" t="s">
        <v>5298</v>
      </c>
      <c r="B265" t="s">
        <v>5198</v>
      </c>
      <c r="C265">
        <v>0.18</v>
      </c>
      <c r="D265" s="59">
        <v>46160</v>
      </c>
    </row>
    <row r="266" spans="1:7">
      <c r="A266" t="s">
        <v>5298</v>
      </c>
      <c r="B266" t="s">
        <v>5176</v>
      </c>
      <c r="C266">
        <v>0.002451053</v>
      </c>
      <c r="D266" s="59">
        <v>46160</v>
      </c>
    </row>
    <row r="267" ht="25" customHeight="1" spans="1:7">
      <c r="A267" t="s">
        <v>5301</v>
      </c>
      <c r="B267" t="s">
        <v>3860</v>
      </c>
      <c r="C267">
        <v>11.28453623</v>
      </c>
      <c r="D267" s="59">
        <v>46162</v>
      </c>
      <c r="G267" s="60" t="s">
        <v>5302</v>
      </c>
    </row>
    <row r="268" spans="1:7">
      <c r="A268" t="s">
        <v>5301</v>
      </c>
      <c r="B268" t="s">
        <v>5192</v>
      </c>
      <c r="C268">
        <v>6.543</v>
      </c>
      <c r="D268" s="59">
        <v>46162</v>
      </c>
      <c r="E268" t="s">
        <v>5303</v>
      </c>
    </row>
    <row r="269" ht="25" customHeight="1" spans="1:7">
      <c r="A269" t="s">
        <v>5301</v>
      </c>
      <c r="B269" t="s">
        <v>5179</v>
      </c>
      <c r="C269">
        <v>4.59525</v>
      </c>
      <c r="D269" s="59">
        <v>46162</v>
      </c>
      <c r="E269" t="s">
        <v>5304</v>
      </c>
      <c r="G269" s="60" t="s">
        <v>5302</v>
      </c>
    </row>
    <row r="270" spans="1:7">
      <c r="A270" t="s">
        <v>5301</v>
      </c>
      <c r="B270" t="s">
        <v>5181</v>
      </c>
      <c r="C270">
        <v>4.54575</v>
      </c>
      <c r="D270" s="59">
        <v>46162</v>
      </c>
      <c r="E270" t="s">
        <v>5180</v>
      </c>
    </row>
    <row r="271" ht="112.5" customHeight="1" spans="1:7">
      <c r="A271" t="s">
        <v>5301</v>
      </c>
      <c r="B271" t="s">
        <v>5182</v>
      </c>
      <c r="C271">
        <v>0.366</v>
      </c>
      <c r="D271" s="59">
        <v>46162</v>
      </c>
      <c r="E271" s="60" t="s">
        <v>5305</v>
      </c>
    </row>
    <row r="272" spans="1:7">
      <c r="A272" t="s">
        <v>5301</v>
      </c>
      <c r="B272" t="s">
        <v>5176</v>
      </c>
      <c r="C272">
        <v>0.070766045</v>
      </c>
      <c r="D272" s="59">
        <v>46162</v>
      </c>
    </row>
    <row r="273" spans="1:8">
      <c r="A273" t="s">
        <v>5306</v>
      </c>
      <c r="B273" t="s">
        <v>3860</v>
      </c>
      <c r="C273">
        <v>11.12797059</v>
      </c>
      <c r="D273" s="59">
        <v>46157</v>
      </c>
    </row>
    <row r="274" spans="1:8">
      <c r="A274" t="s">
        <v>5306</v>
      </c>
      <c r="B274" t="s">
        <v>5177</v>
      </c>
      <c r="C274">
        <v>5.99</v>
      </c>
      <c r="D274" s="59">
        <v>46157</v>
      </c>
      <c r="E274" t="s">
        <v>5180</v>
      </c>
    </row>
    <row r="275" spans="1:8">
      <c r="A275" t="s">
        <v>5306</v>
      </c>
      <c r="B275" t="s">
        <v>5179</v>
      </c>
      <c r="C275">
        <v>2.442</v>
      </c>
      <c r="D275" s="59">
        <v>46157</v>
      </c>
      <c r="E275" t="s">
        <v>5180</v>
      </c>
    </row>
    <row r="276" spans="1:8">
      <c r="A276" t="s">
        <v>5306</v>
      </c>
      <c r="B276" t="s">
        <v>5181</v>
      </c>
      <c r="C276">
        <v>2.442</v>
      </c>
      <c r="D276" s="59">
        <v>46157</v>
      </c>
      <c r="E276" t="s">
        <v>5180</v>
      </c>
    </row>
    <row r="277" spans="1:8">
      <c r="A277" t="s">
        <v>5306</v>
      </c>
      <c r="B277" t="s">
        <v>5198</v>
      </c>
      <c r="C277">
        <v>0.24</v>
      </c>
      <c r="D277" s="59">
        <v>46157</v>
      </c>
    </row>
    <row r="278" spans="1:8">
      <c r="A278" t="s">
        <v>5306</v>
      </c>
      <c r="B278" t="s">
        <v>5176</v>
      </c>
      <c r="C278">
        <v>0.013970588</v>
      </c>
      <c r="D278" s="59">
        <v>46157</v>
      </c>
    </row>
    <row r="279" spans="1:8">
      <c r="A279" t="s">
        <v>5307</v>
      </c>
      <c r="B279" t="s">
        <v>3860</v>
      </c>
      <c r="C279">
        <v>10.9055</v>
      </c>
    </row>
    <row r="280" spans="1:8">
      <c r="A280" t="s">
        <v>5307</v>
      </c>
      <c r="B280" t="s">
        <v>5179</v>
      </c>
      <c r="C280">
        <v>5.56875</v>
      </c>
      <c r="E280" t="s">
        <v>5195</v>
      </c>
    </row>
    <row r="281" spans="1:8">
      <c r="A281" t="s">
        <v>5307</v>
      </c>
      <c r="B281" t="s">
        <v>5181</v>
      </c>
      <c r="C281">
        <v>4.84275</v>
      </c>
      <c r="E281" t="s">
        <v>5195</v>
      </c>
    </row>
    <row r="282" spans="1:8">
      <c r="A282" t="s">
        <v>5307</v>
      </c>
      <c r="B282" t="s">
        <v>5192</v>
      </c>
      <c r="C282">
        <v>0.2</v>
      </c>
      <c r="E282" t="s">
        <v>5308</v>
      </c>
    </row>
    <row r="283" spans="1:8">
      <c r="A283" t="s">
        <v>5307</v>
      </c>
      <c r="B283" t="s">
        <v>5198</v>
      </c>
      <c r="C283">
        <v>0.168</v>
      </c>
    </row>
    <row r="284" ht="112.5" customHeight="1" spans="1:8">
      <c r="A284" t="s">
        <v>5307</v>
      </c>
      <c r="B284" t="s">
        <v>5182</v>
      </c>
      <c r="C284">
        <v>0.126</v>
      </c>
      <c r="E284" s="60" t="s">
        <v>5309</v>
      </c>
    </row>
    <row r="285" spans="1:8">
      <c r="A285" t="s">
        <v>5310</v>
      </c>
      <c r="B285" t="s">
        <v>3860</v>
      </c>
      <c r="C285">
        <v>10.83420409</v>
      </c>
      <c r="D285" s="59">
        <v>46154</v>
      </c>
      <c r="H285">
        <v>1627315</v>
      </c>
    </row>
    <row r="286" spans="1:8">
      <c r="A286" t="s">
        <v>5310</v>
      </c>
      <c r="B286" t="s">
        <v>5181</v>
      </c>
      <c r="C286">
        <v>7.887</v>
      </c>
      <c r="D286" s="59">
        <v>46154</v>
      </c>
      <c r="E286" t="s">
        <v>5180</v>
      </c>
    </row>
    <row r="287" spans="1:8">
      <c r="A287" t="s">
        <v>5310</v>
      </c>
      <c r="B287" t="s">
        <v>5179</v>
      </c>
      <c r="C287">
        <v>2.5245</v>
      </c>
      <c r="D287" s="59">
        <v>46154</v>
      </c>
      <c r="E287" t="s">
        <v>5195</v>
      </c>
      <c r="H287">
        <v>1627315</v>
      </c>
    </row>
    <row r="288" ht="125" customHeight="1" spans="1:8">
      <c r="A288" t="s">
        <v>5310</v>
      </c>
      <c r="B288" t="s">
        <v>5182</v>
      </c>
      <c r="C288">
        <v>0.27</v>
      </c>
      <c r="D288" s="59">
        <v>46154</v>
      </c>
      <c r="E288" s="60" t="s">
        <v>5311</v>
      </c>
    </row>
    <row r="289" spans="1:5">
      <c r="A289" t="s">
        <v>5310</v>
      </c>
      <c r="B289" t="s">
        <v>5198</v>
      </c>
      <c r="C289">
        <v>0.144</v>
      </c>
      <c r="D289" s="59">
        <v>46154</v>
      </c>
    </row>
    <row r="290" spans="1:5">
      <c r="A290" t="s">
        <v>5310</v>
      </c>
      <c r="B290" t="s">
        <v>5176</v>
      </c>
      <c r="C290">
        <v>0.008704093</v>
      </c>
      <c r="D290" s="59">
        <v>46154</v>
      </c>
    </row>
    <row r="291" spans="1:5">
      <c r="A291" t="s">
        <v>5312</v>
      </c>
      <c r="B291" t="s">
        <v>3860</v>
      </c>
      <c r="C291">
        <v>10.41921036</v>
      </c>
      <c r="D291" s="59">
        <v>46155</v>
      </c>
    </row>
    <row r="292" spans="1:5">
      <c r="A292" t="s">
        <v>5312</v>
      </c>
      <c r="B292" t="s">
        <v>5181</v>
      </c>
      <c r="C292">
        <v>6.8145</v>
      </c>
      <c r="D292" s="59">
        <v>46155</v>
      </c>
      <c r="E292" t="s">
        <v>5180</v>
      </c>
    </row>
    <row r="293" spans="1:5">
      <c r="A293" t="s">
        <v>5312</v>
      </c>
      <c r="B293" t="s">
        <v>5179</v>
      </c>
      <c r="C293">
        <v>2.30175</v>
      </c>
      <c r="D293" s="59">
        <v>46155</v>
      </c>
      <c r="E293" t="s">
        <v>5195</v>
      </c>
    </row>
    <row r="294" spans="1:5">
      <c r="A294" t="s">
        <v>5312</v>
      </c>
      <c r="B294" t="s">
        <v>5177</v>
      </c>
      <c r="C294">
        <v>0.96</v>
      </c>
      <c r="D294" s="59">
        <v>46155</v>
      </c>
      <c r="E294" t="s">
        <v>5200</v>
      </c>
    </row>
    <row r="295" ht="125" customHeight="1" spans="1:5">
      <c r="A295" t="s">
        <v>5312</v>
      </c>
      <c r="B295" t="s">
        <v>5182</v>
      </c>
      <c r="C295">
        <v>0.156</v>
      </c>
      <c r="D295" s="59">
        <v>46155</v>
      </c>
      <c r="E295" s="60" t="s">
        <v>5313</v>
      </c>
    </row>
    <row r="296" spans="1:5">
      <c r="A296" t="s">
        <v>5312</v>
      </c>
      <c r="B296" t="s">
        <v>5198</v>
      </c>
      <c r="C296">
        <v>0.108</v>
      </c>
      <c r="D296" s="59">
        <v>46155</v>
      </c>
    </row>
    <row r="297" spans="1:5">
      <c r="A297" t="s">
        <v>5312</v>
      </c>
      <c r="B297" t="s">
        <v>5176</v>
      </c>
      <c r="C297">
        <v>0.078960364</v>
      </c>
      <c r="D297" s="59">
        <v>46155</v>
      </c>
    </row>
    <row r="298" spans="1:5">
      <c r="A298" t="s">
        <v>5314</v>
      </c>
      <c r="B298" t="s">
        <v>3860</v>
      </c>
      <c r="C298">
        <v>10.10305167</v>
      </c>
      <c r="D298" s="59">
        <v>46160</v>
      </c>
    </row>
    <row r="299" spans="1:5">
      <c r="A299" t="s">
        <v>5314</v>
      </c>
      <c r="B299" t="s">
        <v>5179</v>
      </c>
      <c r="C299">
        <v>5.61</v>
      </c>
      <c r="D299" s="59">
        <v>46160</v>
      </c>
      <c r="E299" t="s">
        <v>5195</v>
      </c>
    </row>
    <row r="300" spans="1:5">
      <c r="A300" t="s">
        <v>5314</v>
      </c>
      <c r="B300" t="s">
        <v>5181</v>
      </c>
      <c r="C300">
        <v>5.53575</v>
      </c>
      <c r="D300" s="59">
        <v>46160</v>
      </c>
      <c r="E300" t="s">
        <v>5195</v>
      </c>
    </row>
    <row r="301" spans="1:5">
      <c r="A301" t="s">
        <v>5314</v>
      </c>
      <c r="B301" t="s">
        <v>5177</v>
      </c>
      <c r="C301">
        <v>1.89</v>
      </c>
      <c r="D301" s="59">
        <v>46160</v>
      </c>
      <c r="E301" t="s">
        <v>5200</v>
      </c>
    </row>
    <row r="302" spans="1:5">
      <c r="A302" t="s">
        <v>5314</v>
      </c>
      <c r="B302" t="s">
        <v>5192</v>
      </c>
      <c r="C302">
        <v>0.678</v>
      </c>
      <c r="D302" s="59">
        <v>46160</v>
      </c>
      <c r="E302" t="s">
        <v>5315</v>
      </c>
    </row>
    <row r="303" spans="1:5">
      <c r="A303" t="s">
        <v>5314</v>
      </c>
      <c r="B303" t="s">
        <v>5198</v>
      </c>
      <c r="C303">
        <v>0.384</v>
      </c>
      <c r="D303" s="59">
        <v>46160</v>
      </c>
    </row>
    <row r="304" ht="125" customHeight="1" spans="1:5">
      <c r="A304" t="s">
        <v>5314</v>
      </c>
      <c r="B304" t="s">
        <v>5182</v>
      </c>
      <c r="C304">
        <v>0.24</v>
      </c>
      <c r="D304" s="59">
        <v>46160</v>
      </c>
      <c r="E304" s="60" t="s">
        <v>5316</v>
      </c>
    </row>
    <row r="305" spans="1:8">
      <c r="A305" t="s">
        <v>5314</v>
      </c>
      <c r="B305" t="s">
        <v>5176</v>
      </c>
      <c r="C305">
        <v>0.095180963</v>
      </c>
      <c r="D305" s="59">
        <v>46160</v>
      </c>
    </row>
    <row r="306" spans="1:8">
      <c r="A306" t="s">
        <v>5317</v>
      </c>
      <c r="B306" t="s">
        <v>3860</v>
      </c>
      <c r="C306">
        <v>9.950642856</v>
      </c>
      <c r="D306" s="59">
        <v>46162</v>
      </c>
      <c r="H306">
        <v>2565902</v>
      </c>
    </row>
    <row r="307" spans="1:8">
      <c r="A307" t="s">
        <v>5317</v>
      </c>
      <c r="B307" t="s">
        <v>5181</v>
      </c>
      <c r="C307">
        <v>10.098</v>
      </c>
      <c r="D307" s="59">
        <v>46162</v>
      </c>
      <c r="E307" t="s">
        <v>5195</v>
      </c>
    </row>
    <row r="308" spans="1:8">
      <c r="A308" t="s">
        <v>5317</v>
      </c>
      <c r="B308" t="s">
        <v>5179</v>
      </c>
      <c r="C308">
        <v>3.78675</v>
      </c>
      <c r="D308" s="59">
        <v>46162</v>
      </c>
      <c r="E308" t="s">
        <v>5318</v>
      </c>
      <c r="H308">
        <v>2565902</v>
      </c>
    </row>
    <row r="309" ht="112.5" customHeight="1" spans="1:8">
      <c r="A309" t="s">
        <v>5317</v>
      </c>
      <c r="B309" t="s">
        <v>5182</v>
      </c>
      <c r="C309">
        <v>0.216</v>
      </c>
      <c r="D309" s="59">
        <v>46162</v>
      </c>
      <c r="E309" s="60" t="s">
        <v>5319</v>
      </c>
    </row>
    <row r="310" spans="1:8">
      <c r="A310" t="s">
        <v>5317</v>
      </c>
      <c r="B310" t="s">
        <v>5176</v>
      </c>
      <c r="C310">
        <v>0.11445408</v>
      </c>
      <c r="D310" s="59">
        <v>46162</v>
      </c>
    </row>
    <row r="311" spans="1:8">
      <c r="A311" t="s">
        <v>5320</v>
      </c>
      <c r="B311" t="s">
        <v>3860</v>
      </c>
      <c r="C311">
        <v>9.812308904</v>
      </c>
      <c r="D311" s="59">
        <v>46164</v>
      </c>
    </row>
    <row r="312" spans="1:8">
      <c r="A312" t="s">
        <v>5320</v>
      </c>
      <c r="B312" t="s">
        <v>5181</v>
      </c>
      <c r="C312">
        <v>5.346</v>
      </c>
      <c r="D312" s="59">
        <v>46164</v>
      </c>
      <c r="E312" t="s">
        <v>5180</v>
      </c>
    </row>
    <row r="313" ht="62.5" customHeight="1" spans="1:8">
      <c r="A313" t="s">
        <v>5320</v>
      </c>
      <c r="B313" t="s">
        <v>5176</v>
      </c>
      <c r="C313">
        <v>4.913584149</v>
      </c>
      <c r="D313" s="59">
        <v>46164</v>
      </c>
      <c r="E313" s="60" t="s">
        <v>5321</v>
      </c>
    </row>
    <row r="314" spans="1:8">
      <c r="A314" t="s">
        <v>5320</v>
      </c>
      <c r="B314" t="s">
        <v>5179</v>
      </c>
      <c r="C314">
        <v>1.65</v>
      </c>
      <c r="D314" s="59">
        <v>46164</v>
      </c>
      <c r="E314" t="s">
        <v>5195</v>
      </c>
    </row>
    <row r="315" spans="1:8">
      <c r="A315" t="s">
        <v>5320</v>
      </c>
      <c r="B315" t="s">
        <v>5192</v>
      </c>
      <c r="C315">
        <v>1.448</v>
      </c>
      <c r="D315" s="59">
        <v>46164</v>
      </c>
      <c r="E315" t="s">
        <v>5322</v>
      </c>
    </row>
    <row r="316" ht="200" customHeight="1" spans="1:8">
      <c r="A316" t="s">
        <v>5320</v>
      </c>
      <c r="B316" t="s">
        <v>5182</v>
      </c>
      <c r="C316">
        <v>0.48</v>
      </c>
      <c r="D316" s="59">
        <v>46164</v>
      </c>
      <c r="E316" s="60" t="s">
        <v>5323</v>
      </c>
    </row>
    <row r="317" spans="1:8">
      <c r="A317" t="s">
        <v>5320</v>
      </c>
      <c r="B317" t="s">
        <v>5198</v>
      </c>
      <c r="C317">
        <v>0.18</v>
      </c>
      <c r="D317" s="59">
        <v>46164</v>
      </c>
    </row>
    <row r="318" spans="1:8">
      <c r="A318" t="s">
        <v>5324</v>
      </c>
      <c r="B318" t="s">
        <v>3860</v>
      </c>
      <c r="C318">
        <v>9.792796154</v>
      </c>
      <c r="D318" s="59">
        <v>46164</v>
      </c>
    </row>
    <row r="319" spans="1:8">
      <c r="A319" t="s">
        <v>5324</v>
      </c>
      <c r="B319" t="s">
        <v>5177</v>
      </c>
      <c r="C319">
        <v>3.7</v>
      </c>
      <c r="D319" s="59">
        <v>46164</v>
      </c>
      <c r="E319" t="s">
        <v>5200</v>
      </c>
    </row>
    <row r="320" spans="1:8">
      <c r="A320" t="s">
        <v>5324</v>
      </c>
      <c r="B320" t="s">
        <v>5179</v>
      </c>
      <c r="C320">
        <v>3.37425</v>
      </c>
      <c r="D320" s="59">
        <v>46164</v>
      </c>
      <c r="E320" t="s">
        <v>5180</v>
      </c>
    </row>
    <row r="321" spans="1:5">
      <c r="A321" t="s">
        <v>5324</v>
      </c>
      <c r="B321" t="s">
        <v>5181</v>
      </c>
      <c r="C321">
        <v>3.37425</v>
      </c>
      <c r="D321" s="59">
        <v>46164</v>
      </c>
      <c r="E321" t="s">
        <v>5180</v>
      </c>
    </row>
    <row r="322" spans="1:5">
      <c r="A322" t="s">
        <v>5324</v>
      </c>
      <c r="B322" t="s">
        <v>5192</v>
      </c>
      <c r="C322">
        <v>3.086</v>
      </c>
      <c r="D322" s="59">
        <v>46164</v>
      </c>
      <c r="E322" t="s">
        <v>5325</v>
      </c>
    </row>
    <row r="323" spans="1:5">
      <c r="A323" t="s">
        <v>5324</v>
      </c>
      <c r="B323" t="s">
        <v>5198</v>
      </c>
      <c r="C323">
        <v>0.24</v>
      </c>
      <c r="D323" s="59">
        <v>46164</v>
      </c>
    </row>
    <row r="324" ht="112.5" customHeight="1" spans="1:5">
      <c r="A324" t="s">
        <v>5324</v>
      </c>
      <c r="B324" t="s">
        <v>5182</v>
      </c>
      <c r="C324">
        <v>0.126</v>
      </c>
      <c r="D324" s="59">
        <v>46164</v>
      </c>
      <c r="E324" s="60" t="s">
        <v>5326</v>
      </c>
    </row>
    <row r="325" spans="1:5">
      <c r="A325" t="s">
        <v>5324</v>
      </c>
      <c r="B325" t="s">
        <v>5176</v>
      </c>
      <c r="C325">
        <v>0.089208791</v>
      </c>
      <c r="D325" s="59">
        <v>46164</v>
      </c>
    </row>
    <row r="326" spans="1:5">
      <c r="A326" t="s">
        <v>5327</v>
      </c>
      <c r="B326" t="s">
        <v>3860</v>
      </c>
      <c r="C326">
        <v>9.775614553</v>
      </c>
      <c r="D326" s="59">
        <v>46160</v>
      </c>
    </row>
    <row r="327" spans="1:5">
      <c r="A327" t="s">
        <v>5327</v>
      </c>
      <c r="B327" t="s">
        <v>5192</v>
      </c>
      <c r="C327">
        <v>8.456</v>
      </c>
      <c r="D327" s="59">
        <v>46160</v>
      </c>
      <c r="E327" t="s">
        <v>5328</v>
      </c>
    </row>
    <row r="328" spans="1:5">
      <c r="A328" t="s">
        <v>5327</v>
      </c>
      <c r="B328" t="s">
        <v>5177</v>
      </c>
      <c r="C328">
        <v>3.19</v>
      </c>
      <c r="D328" s="59">
        <v>46160</v>
      </c>
      <c r="E328" t="s">
        <v>5178</v>
      </c>
    </row>
    <row r="329" spans="1:5">
      <c r="A329" t="s">
        <v>5327</v>
      </c>
      <c r="B329" t="s">
        <v>5176</v>
      </c>
      <c r="C329">
        <v>1.695163647</v>
      </c>
      <c r="D329" s="59">
        <v>46160</v>
      </c>
    </row>
    <row r="330" spans="1:5">
      <c r="A330" t="s">
        <v>5327</v>
      </c>
      <c r="B330" t="s">
        <v>5198</v>
      </c>
      <c r="C330">
        <v>0.624</v>
      </c>
      <c r="D330" s="59">
        <v>46160</v>
      </c>
    </row>
    <row r="331" spans="1:5">
      <c r="A331" t="s">
        <v>5329</v>
      </c>
      <c r="B331" t="s">
        <v>3860</v>
      </c>
      <c r="C331">
        <v>9.688296136</v>
      </c>
      <c r="D331" s="59">
        <v>46161</v>
      </c>
    </row>
    <row r="332" spans="1:5">
      <c r="A332" t="s">
        <v>5329</v>
      </c>
      <c r="B332" t="s">
        <v>5181</v>
      </c>
      <c r="C332">
        <v>4.38075</v>
      </c>
      <c r="D332" s="59">
        <v>46161</v>
      </c>
      <c r="E332" t="s">
        <v>5180</v>
      </c>
    </row>
    <row r="333" spans="1:5">
      <c r="A333" t="s">
        <v>5329</v>
      </c>
      <c r="B333" t="s">
        <v>5177</v>
      </c>
      <c r="C333">
        <v>3.02</v>
      </c>
      <c r="D333" s="59">
        <v>46161</v>
      </c>
      <c r="E333" t="s">
        <v>5180</v>
      </c>
    </row>
    <row r="334" spans="1:5">
      <c r="A334" t="s">
        <v>5329</v>
      </c>
      <c r="B334" t="s">
        <v>5179</v>
      </c>
      <c r="C334">
        <v>1.3365</v>
      </c>
      <c r="D334" s="59">
        <v>46161</v>
      </c>
      <c r="E334" t="s">
        <v>5195</v>
      </c>
    </row>
    <row r="335" spans="1:5">
      <c r="A335" t="s">
        <v>5329</v>
      </c>
      <c r="B335" t="s">
        <v>5192</v>
      </c>
      <c r="C335">
        <v>0.575</v>
      </c>
      <c r="D335" s="59">
        <v>46161</v>
      </c>
      <c r="E335" t="s">
        <v>5330</v>
      </c>
    </row>
    <row r="336" spans="1:5">
      <c r="A336" t="s">
        <v>5329</v>
      </c>
      <c r="B336" t="s">
        <v>5176</v>
      </c>
      <c r="C336">
        <v>0.256046136</v>
      </c>
      <c r="D336" s="59">
        <v>46161</v>
      </c>
    </row>
    <row r="337" spans="1:5">
      <c r="A337" t="s">
        <v>5329</v>
      </c>
      <c r="B337" t="s">
        <v>5198</v>
      </c>
      <c r="C337">
        <v>0.12</v>
      </c>
      <c r="D337" s="59">
        <v>46161</v>
      </c>
    </row>
    <row r="338" spans="1:5">
      <c r="A338" t="s">
        <v>5331</v>
      </c>
      <c r="B338" t="s">
        <v>3860</v>
      </c>
      <c r="C338">
        <v>9.476696182</v>
      </c>
    </row>
    <row r="339" spans="1:5">
      <c r="A339" t="s">
        <v>5331</v>
      </c>
      <c r="B339" t="s">
        <v>5177</v>
      </c>
      <c r="C339">
        <v>4.05</v>
      </c>
      <c r="E339" t="s">
        <v>5180</v>
      </c>
    </row>
    <row r="340" spans="1:5">
      <c r="A340" t="s">
        <v>5331</v>
      </c>
      <c r="B340" t="s">
        <v>5179</v>
      </c>
      <c r="C340">
        <v>1.67475</v>
      </c>
      <c r="E340" t="s">
        <v>5180</v>
      </c>
    </row>
    <row r="341" spans="1:5">
      <c r="A341" t="s">
        <v>5331</v>
      </c>
      <c r="B341" t="s">
        <v>5181</v>
      </c>
      <c r="C341">
        <v>1.67475</v>
      </c>
      <c r="E341" t="s">
        <v>5180</v>
      </c>
    </row>
    <row r="342" spans="1:5">
      <c r="A342" t="s">
        <v>5331</v>
      </c>
      <c r="B342" t="s">
        <v>5210</v>
      </c>
      <c r="C342">
        <v>0.97092</v>
      </c>
      <c r="E342">
        <v>122287</v>
      </c>
    </row>
    <row r="343" spans="1:5">
      <c r="A343" t="s">
        <v>5331</v>
      </c>
      <c r="B343" t="s">
        <v>5192</v>
      </c>
      <c r="C343">
        <v>0.678</v>
      </c>
      <c r="E343" t="s">
        <v>5332</v>
      </c>
    </row>
    <row r="344" ht="112.5" customHeight="1" spans="1:5">
      <c r="A344" t="s">
        <v>5331</v>
      </c>
      <c r="B344" t="s">
        <v>5182</v>
      </c>
      <c r="C344">
        <v>0.204</v>
      </c>
      <c r="E344" s="60" t="s">
        <v>5333</v>
      </c>
    </row>
    <row r="345" spans="1:5">
      <c r="A345" t="s">
        <v>5331</v>
      </c>
      <c r="B345" t="s">
        <v>5198</v>
      </c>
      <c r="C345">
        <v>0.204</v>
      </c>
    </row>
    <row r="346" spans="1:5">
      <c r="A346" t="s">
        <v>5331</v>
      </c>
      <c r="B346" t="s">
        <v>5176</v>
      </c>
      <c r="C346">
        <v>0.020276182</v>
      </c>
    </row>
    <row r="347" spans="1:5">
      <c r="A347" t="s">
        <v>5334</v>
      </c>
      <c r="B347" t="s">
        <v>3860</v>
      </c>
      <c r="C347">
        <v>9.238</v>
      </c>
      <c r="D347" s="59">
        <v>46148</v>
      </c>
    </row>
    <row r="348" spans="1:5">
      <c r="A348" t="s">
        <v>5334</v>
      </c>
      <c r="B348" t="s">
        <v>5177</v>
      </c>
      <c r="C348">
        <v>5.27</v>
      </c>
      <c r="D348" s="59">
        <v>46148</v>
      </c>
      <c r="E348" t="s">
        <v>5200</v>
      </c>
    </row>
    <row r="349" spans="1:5">
      <c r="A349" t="s">
        <v>5334</v>
      </c>
      <c r="B349" t="s">
        <v>5179</v>
      </c>
      <c r="C349">
        <v>1.518</v>
      </c>
      <c r="D349" s="59">
        <v>46148</v>
      </c>
      <c r="E349" t="s">
        <v>5180</v>
      </c>
    </row>
    <row r="350" spans="1:5">
      <c r="A350" t="s">
        <v>5334</v>
      </c>
      <c r="B350" t="s">
        <v>5181</v>
      </c>
      <c r="C350">
        <v>1.518</v>
      </c>
      <c r="D350" s="59">
        <v>46148</v>
      </c>
      <c r="E350" t="s">
        <v>5180</v>
      </c>
    </row>
    <row r="351" spans="1:5">
      <c r="A351" t="s">
        <v>5334</v>
      </c>
      <c r="B351" t="s">
        <v>5192</v>
      </c>
      <c r="C351">
        <v>0.644</v>
      </c>
      <c r="D351" s="59">
        <v>46148</v>
      </c>
      <c r="E351" t="s">
        <v>5335</v>
      </c>
    </row>
    <row r="352" ht="125" customHeight="1" spans="1:5">
      <c r="A352" t="s">
        <v>5334</v>
      </c>
      <c r="B352" t="s">
        <v>5182</v>
      </c>
      <c r="C352">
        <v>0.168</v>
      </c>
      <c r="D352" s="59">
        <v>46148</v>
      </c>
      <c r="E352" s="60" t="s">
        <v>5336</v>
      </c>
    </row>
    <row r="353" spans="1:5">
      <c r="A353" t="s">
        <v>5334</v>
      </c>
      <c r="B353" t="s">
        <v>5198</v>
      </c>
      <c r="C353">
        <v>0.12</v>
      </c>
      <c r="D353" s="59">
        <v>46148</v>
      </c>
    </row>
    <row r="354" spans="1:5">
      <c r="A354" t="s">
        <v>5337</v>
      </c>
      <c r="B354" t="s">
        <v>3860</v>
      </c>
      <c r="C354">
        <v>9.217087641</v>
      </c>
    </row>
    <row r="355" spans="1:5">
      <c r="A355" t="s">
        <v>5337</v>
      </c>
      <c r="B355" t="s">
        <v>5181</v>
      </c>
      <c r="C355">
        <v>4.64475</v>
      </c>
      <c r="E355" t="s">
        <v>5180</v>
      </c>
    </row>
    <row r="356" spans="1:5">
      <c r="A356" t="s">
        <v>5337</v>
      </c>
      <c r="B356" t="s">
        <v>5179</v>
      </c>
      <c r="C356">
        <v>1.44375</v>
      </c>
      <c r="E356" t="s">
        <v>5195</v>
      </c>
    </row>
    <row r="357" spans="1:5">
      <c r="A357" t="s">
        <v>5337</v>
      </c>
      <c r="B357" t="s">
        <v>5176</v>
      </c>
      <c r="C357">
        <v>1.406587641</v>
      </c>
    </row>
    <row r="358" spans="1:5">
      <c r="A358" t="s">
        <v>5337</v>
      </c>
      <c r="B358" t="s">
        <v>5192</v>
      </c>
      <c r="C358">
        <v>1.158</v>
      </c>
      <c r="E358" t="s">
        <v>5338</v>
      </c>
    </row>
    <row r="359" spans="1:5">
      <c r="A359" t="s">
        <v>5337</v>
      </c>
      <c r="B359" t="s">
        <v>5196</v>
      </c>
      <c r="C359">
        <v>0.48</v>
      </c>
      <c r="E359" t="s">
        <v>5339</v>
      </c>
    </row>
    <row r="360" ht="112.5" customHeight="1" spans="1:5">
      <c r="A360" t="s">
        <v>5337</v>
      </c>
      <c r="B360" t="s">
        <v>5182</v>
      </c>
      <c r="C360">
        <v>0.084</v>
      </c>
      <c r="E360" s="60" t="s">
        <v>5340</v>
      </c>
    </row>
    <row r="361" spans="1:5">
      <c r="A361" t="s">
        <v>5341</v>
      </c>
      <c r="B361" t="s">
        <v>3860</v>
      </c>
      <c r="C361">
        <v>9.174122938</v>
      </c>
      <c r="D361" s="59">
        <v>46151</v>
      </c>
    </row>
    <row r="362" spans="1:5">
      <c r="A362" t="s">
        <v>5341</v>
      </c>
      <c r="B362" t="s">
        <v>5177</v>
      </c>
      <c r="C362">
        <v>2.6</v>
      </c>
      <c r="D362" s="59">
        <v>46151</v>
      </c>
      <c r="E362" t="s">
        <v>5180</v>
      </c>
    </row>
    <row r="363" spans="1:5">
      <c r="A363" t="s">
        <v>5341</v>
      </c>
      <c r="B363" t="s">
        <v>5192</v>
      </c>
      <c r="C363">
        <v>2.419</v>
      </c>
      <c r="D363" s="59">
        <v>46151</v>
      </c>
      <c r="E363" t="s">
        <v>5342</v>
      </c>
    </row>
    <row r="364" spans="1:5">
      <c r="A364" t="s">
        <v>5341</v>
      </c>
      <c r="B364" t="s">
        <v>5179</v>
      </c>
      <c r="C364">
        <v>1.617</v>
      </c>
      <c r="D364" s="59">
        <v>46151</v>
      </c>
      <c r="E364" t="s">
        <v>5180</v>
      </c>
    </row>
    <row r="365" spans="1:5">
      <c r="A365" t="s">
        <v>5341</v>
      </c>
      <c r="B365" t="s">
        <v>5181</v>
      </c>
      <c r="C365">
        <v>1.617</v>
      </c>
      <c r="D365" s="59">
        <v>46151</v>
      </c>
      <c r="E365" t="s">
        <v>5180</v>
      </c>
    </row>
    <row r="366" spans="1:5">
      <c r="A366" t="s">
        <v>5341</v>
      </c>
      <c r="B366" t="s">
        <v>5196</v>
      </c>
      <c r="C366">
        <v>0.48</v>
      </c>
      <c r="D366" s="59">
        <v>46151</v>
      </c>
      <c r="E366" t="s">
        <v>5343</v>
      </c>
    </row>
    <row r="367" ht="125" customHeight="1" spans="1:5">
      <c r="A367" t="s">
        <v>5341</v>
      </c>
      <c r="B367" t="s">
        <v>5182</v>
      </c>
      <c r="C367">
        <v>0.27</v>
      </c>
      <c r="D367" s="59">
        <v>46151</v>
      </c>
      <c r="E367" s="60" t="s">
        <v>5344</v>
      </c>
    </row>
    <row r="368" spans="1:5">
      <c r="A368" t="s">
        <v>5341</v>
      </c>
      <c r="B368" t="s">
        <v>5176</v>
      </c>
      <c r="C368">
        <v>0.171122938</v>
      </c>
      <c r="D368" s="59">
        <v>46151</v>
      </c>
    </row>
    <row r="369" spans="1:5">
      <c r="A369" t="s">
        <v>5345</v>
      </c>
      <c r="B369" t="s">
        <v>3860</v>
      </c>
      <c r="C369">
        <v>8.988181596</v>
      </c>
      <c r="D369" s="59">
        <v>46161</v>
      </c>
    </row>
    <row r="370" spans="1:5">
      <c r="A370" t="s">
        <v>5345</v>
      </c>
      <c r="B370" t="s">
        <v>5179</v>
      </c>
      <c r="C370">
        <v>4.521</v>
      </c>
      <c r="D370" s="59">
        <v>46161</v>
      </c>
      <c r="E370" t="s">
        <v>5195</v>
      </c>
    </row>
    <row r="371" spans="1:5">
      <c r="A371" t="s">
        <v>5345</v>
      </c>
      <c r="B371" t="s">
        <v>5181</v>
      </c>
      <c r="C371">
        <v>4.2735</v>
      </c>
      <c r="D371" s="59">
        <v>46161</v>
      </c>
      <c r="E371" t="s">
        <v>5195</v>
      </c>
    </row>
    <row r="372" spans="1:5">
      <c r="A372" t="s">
        <v>5345</v>
      </c>
      <c r="B372" t="s">
        <v>5177</v>
      </c>
      <c r="C372">
        <v>2.6</v>
      </c>
      <c r="D372" s="59">
        <v>46161</v>
      </c>
      <c r="E372" t="s">
        <v>5180</v>
      </c>
    </row>
    <row r="373" spans="1:5">
      <c r="A373" t="s">
        <v>5345</v>
      </c>
      <c r="B373" t="s">
        <v>5192</v>
      </c>
      <c r="C373">
        <v>0.993</v>
      </c>
      <c r="D373" s="59">
        <v>46161</v>
      </c>
      <c r="E373" t="s">
        <v>5346</v>
      </c>
    </row>
    <row r="374" spans="1:5">
      <c r="A374" t="s">
        <v>5345</v>
      </c>
      <c r="B374" t="s">
        <v>5176</v>
      </c>
      <c r="C374">
        <v>0.452759423</v>
      </c>
      <c r="D374" s="59">
        <v>46161</v>
      </c>
    </row>
    <row r="375" spans="1:5">
      <c r="A375" t="s">
        <v>5347</v>
      </c>
      <c r="B375" t="s">
        <v>3860</v>
      </c>
      <c r="C375">
        <v>8.587475139</v>
      </c>
    </row>
    <row r="376" spans="1:5">
      <c r="A376" t="s">
        <v>5347</v>
      </c>
      <c r="B376" t="s">
        <v>5179</v>
      </c>
      <c r="C376">
        <v>2.805</v>
      </c>
      <c r="E376" t="s">
        <v>5180</v>
      </c>
    </row>
    <row r="377" spans="1:5">
      <c r="A377" t="s">
        <v>5347</v>
      </c>
      <c r="B377" t="s">
        <v>5177</v>
      </c>
      <c r="C377">
        <v>2.6</v>
      </c>
      <c r="E377" t="s">
        <v>5180</v>
      </c>
    </row>
    <row r="378" spans="1:5">
      <c r="A378" t="s">
        <v>5347</v>
      </c>
      <c r="B378" t="s">
        <v>5176</v>
      </c>
      <c r="C378">
        <v>2.325975139</v>
      </c>
    </row>
    <row r="379" spans="1:5">
      <c r="A379" t="s">
        <v>5347</v>
      </c>
      <c r="B379" t="s">
        <v>5181</v>
      </c>
      <c r="C379">
        <v>0.8085</v>
      </c>
      <c r="E379" t="s">
        <v>5195</v>
      </c>
    </row>
    <row r="380" ht="112.5" customHeight="1" spans="1:5">
      <c r="A380" t="s">
        <v>5347</v>
      </c>
      <c r="B380" t="s">
        <v>5182</v>
      </c>
      <c r="C380">
        <v>0.048</v>
      </c>
      <c r="E380" s="60" t="s">
        <v>5348</v>
      </c>
    </row>
    <row r="381" spans="1:5">
      <c r="A381" t="s">
        <v>5349</v>
      </c>
      <c r="B381" t="s">
        <v>3860</v>
      </c>
      <c r="C381">
        <v>8.54781627</v>
      </c>
      <c r="D381" s="59">
        <v>46146</v>
      </c>
    </row>
    <row r="382" spans="1:5">
      <c r="A382" t="s">
        <v>5349</v>
      </c>
      <c r="B382" t="s">
        <v>5176</v>
      </c>
      <c r="C382">
        <v>3.11847627</v>
      </c>
      <c r="D382" s="59">
        <v>46146</v>
      </c>
    </row>
    <row r="383" spans="1:5">
      <c r="A383" t="s">
        <v>5349</v>
      </c>
      <c r="B383" t="s">
        <v>5179</v>
      </c>
      <c r="C383">
        <v>2.49975</v>
      </c>
      <c r="D383" s="59">
        <v>46146</v>
      </c>
      <c r="E383" t="s">
        <v>5180</v>
      </c>
    </row>
    <row r="384" spans="1:5">
      <c r="A384" t="s">
        <v>5349</v>
      </c>
      <c r="B384" t="s">
        <v>5181</v>
      </c>
      <c r="C384">
        <v>2.49975</v>
      </c>
      <c r="D384" s="59">
        <v>46146</v>
      </c>
      <c r="E384" t="s">
        <v>5180</v>
      </c>
    </row>
    <row r="385" ht="187.5" customHeight="1" spans="1:5">
      <c r="A385" t="s">
        <v>5349</v>
      </c>
      <c r="B385" t="s">
        <v>5182</v>
      </c>
      <c r="C385">
        <v>0.216</v>
      </c>
      <c r="D385" s="59">
        <v>46146</v>
      </c>
      <c r="E385" s="60" t="s">
        <v>5350</v>
      </c>
    </row>
    <row r="386" spans="1:5">
      <c r="A386" t="s">
        <v>5349</v>
      </c>
      <c r="B386" t="s">
        <v>5198</v>
      </c>
      <c r="C386">
        <v>0.144</v>
      </c>
      <c r="D386" s="59">
        <v>46146</v>
      </c>
    </row>
    <row r="387" spans="1:5">
      <c r="A387" t="s">
        <v>5349</v>
      </c>
      <c r="B387" t="s">
        <v>5210</v>
      </c>
      <c r="C387">
        <v>0.06984</v>
      </c>
      <c r="D387" s="59">
        <v>46146</v>
      </c>
      <c r="E387">
        <v>230485</v>
      </c>
    </row>
    <row r="388" spans="1:5">
      <c r="A388" t="s">
        <v>5351</v>
      </c>
      <c r="B388" t="s">
        <v>3860</v>
      </c>
      <c r="C388">
        <v>8.517338341</v>
      </c>
      <c r="D388" s="59">
        <v>46153</v>
      </c>
    </row>
    <row r="389" spans="1:5">
      <c r="A389" t="s">
        <v>5351</v>
      </c>
      <c r="B389" t="s">
        <v>5177</v>
      </c>
      <c r="C389">
        <v>8.02</v>
      </c>
      <c r="D389" s="59">
        <v>46153</v>
      </c>
      <c r="E389" t="s">
        <v>5178</v>
      </c>
    </row>
    <row r="390" spans="1:5">
      <c r="A390" t="s">
        <v>5351</v>
      </c>
      <c r="B390" t="s">
        <v>5176</v>
      </c>
      <c r="C390">
        <v>0.197338341</v>
      </c>
      <c r="D390" s="59">
        <v>46153</v>
      </c>
    </row>
    <row r="391" ht="125" customHeight="1" spans="1:5">
      <c r="A391" t="s">
        <v>5351</v>
      </c>
      <c r="B391" t="s">
        <v>5182</v>
      </c>
      <c r="C391">
        <v>0.18</v>
      </c>
      <c r="D391" s="59">
        <v>46153</v>
      </c>
      <c r="E391" s="60" t="s">
        <v>5352</v>
      </c>
    </row>
    <row r="392" spans="1:5">
      <c r="A392" t="s">
        <v>5351</v>
      </c>
      <c r="B392" t="s">
        <v>5198</v>
      </c>
      <c r="C392">
        <v>0.12</v>
      </c>
      <c r="D392" s="59">
        <v>46153</v>
      </c>
    </row>
    <row r="393" spans="1:5">
      <c r="A393" t="s">
        <v>5353</v>
      </c>
      <c r="B393" t="s">
        <v>3860</v>
      </c>
      <c r="C393">
        <v>8.513472098</v>
      </c>
      <c r="D393" s="59">
        <v>46155</v>
      </c>
    </row>
    <row r="394" spans="1:5">
      <c r="A394" t="s">
        <v>5353</v>
      </c>
      <c r="B394" t="s">
        <v>5177</v>
      </c>
      <c r="C394">
        <v>4.54</v>
      </c>
      <c r="D394" s="59">
        <v>46155</v>
      </c>
      <c r="E394" t="s">
        <v>5178</v>
      </c>
    </row>
    <row r="395" spans="1:5">
      <c r="A395" t="s">
        <v>5353</v>
      </c>
      <c r="B395" t="s">
        <v>5179</v>
      </c>
      <c r="C395">
        <v>2.541</v>
      </c>
      <c r="D395" s="59">
        <v>46155</v>
      </c>
      <c r="E395" t="s">
        <v>5195</v>
      </c>
    </row>
    <row r="396" spans="1:5">
      <c r="A396" t="s">
        <v>5353</v>
      </c>
      <c r="B396" t="s">
        <v>5192</v>
      </c>
      <c r="C396">
        <v>1.122</v>
      </c>
      <c r="D396" s="59">
        <v>46155</v>
      </c>
      <c r="E396" t="s">
        <v>5354</v>
      </c>
    </row>
    <row r="397" spans="1:5">
      <c r="A397" t="s">
        <v>5353</v>
      </c>
      <c r="B397" t="s">
        <v>5198</v>
      </c>
      <c r="C397">
        <v>0.156</v>
      </c>
      <c r="D397" s="59">
        <v>46155</v>
      </c>
    </row>
    <row r="398" spans="1:5">
      <c r="A398" t="s">
        <v>5353</v>
      </c>
      <c r="B398" t="s">
        <v>5176</v>
      </c>
      <c r="C398">
        <v>0.100472098</v>
      </c>
      <c r="D398" s="59">
        <v>46155</v>
      </c>
    </row>
    <row r="399" ht="112.5" customHeight="1" spans="1:5">
      <c r="A399" t="s">
        <v>5353</v>
      </c>
      <c r="B399" t="s">
        <v>5182</v>
      </c>
      <c r="C399">
        <v>0.054</v>
      </c>
      <c r="D399" s="59">
        <v>46155</v>
      </c>
      <c r="E399" s="60" t="s">
        <v>5355</v>
      </c>
    </row>
    <row r="400" spans="1:5">
      <c r="A400" t="s">
        <v>5356</v>
      </c>
      <c r="B400" t="s">
        <v>3860</v>
      </c>
      <c r="C400">
        <v>8.510198373</v>
      </c>
    </row>
    <row r="401" spans="1:5">
      <c r="A401" t="s">
        <v>5356</v>
      </c>
      <c r="B401" t="s">
        <v>5177</v>
      </c>
      <c r="C401">
        <v>3.71</v>
      </c>
      <c r="E401" t="s">
        <v>5200</v>
      </c>
    </row>
    <row r="402" spans="1:5">
      <c r="A402" t="s">
        <v>5356</v>
      </c>
      <c r="B402" t="s">
        <v>5179</v>
      </c>
      <c r="C402">
        <v>3.37425</v>
      </c>
      <c r="E402" t="s">
        <v>5195</v>
      </c>
    </row>
    <row r="403" spans="1:5">
      <c r="A403" t="s">
        <v>5356</v>
      </c>
      <c r="B403" t="s">
        <v>5176</v>
      </c>
      <c r="C403">
        <v>1.077948373</v>
      </c>
    </row>
    <row r="404" spans="1:5">
      <c r="A404" t="s">
        <v>5356</v>
      </c>
      <c r="B404" t="s">
        <v>5198</v>
      </c>
      <c r="C404">
        <v>0.348</v>
      </c>
    </row>
    <row r="405" spans="1:5">
      <c r="A405" t="s">
        <v>5357</v>
      </c>
      <c r="B405" t="s">
        <v>3860</v>
      </c>
      <c r="C405">
        <v>8.503038911</v>
      </c>
      <c r="D405" s="59">
        <v>46146</v>
      </c>
    </row>
    <row r="406" spans="1:5">
      <c r="A406" t="s">
        <v>5357</v>
      </c>
      <c r="B406" t="s">
        <v>5177</v>
      </c>
      <c r="C406">
        <v>4.22</v>
      </c>
      <c r="D406" s="59">
        <v>46146</v>
      </c>
      <c r="E406" t="s">
        <v>5180</v>
      </c>
    </row>
    <row r="407" spans="1:5">
      <c r="A407" t="s">
        <v>5357</v>
      </c>
      <c r="B407" t="s">
        <v>5179</v>
      </c>
      <c r="C407">
        <v>1.70775</v>
      </c>
      <c r="D407" s="59">
        <v>46146</v>
      </c>
      <c r="E407" t="s">
        <v>5180</v>
      </c>
    </row>
    <row r="408" spans="1:5">
      <c r="A408" t="s">
        <v>5357</v>
      </c>
      <c r="B408" t="s">
        <v>5181</v>
      </c>
      <c r="C408">
        <v>1.70775</v>
      </c>
      <c r="D408" s="59">
        <v>46146</v>
      </c>
      <c r="E408" t="s">
        <v>5180</v>
      </c>
    </row>
    <row r="409" ht="62.5" customHeight="1" spans="1:5">
      <c r="A409" t="s">
        <v>5357</v>
      </c>
      <c r="B409" t="s">
        <v>5176</v>
      </c>
      <c r="C409">
        <v>0.571538911</v>
      </c>
      <c r="D409" s="59">
        <v>46146</v>
      </c>
      <c r="E409" s="60" t="s">
        <v>5358</v>
      </c>
    </row>
    <row r="410" spans="1:5">
      <c r="A410" t="s">
        <v>5357</v>
      </c>
      <c r="B410" t="s">
        <v>5192</v>
      </c>
      <c r="C410">
        <v>0.2</v>
      </c>
      <c r="D410" s="59">
        <v>46146</v>
      </c>
      <c r="E410" t="s">
        <v>5359</v>
      </c>
    </row>
    <row r="411" ht="187.5" customHeight="1" spans="1:5">
      <c r="A411" t="s">
        <v>5357</v>
      </c>
      <c r="B411" t="s">
        <v>5182</v>
      </c>
      <c r="C411">
        <v>0.06</v>
      </c>
      <c r="D411" s="59">
        <v>46146</v>
      </c>
      <c r="E411" s="60" t="s">
        <v>5360</v>
      </c>
    </row>
    <row r="412" spans="1:5">
      <c r="A412" t="s">
        <v>5357</v>
      </c>
      <c r="B412" t="s">
        <v>5198</v>
      </c>
      <c r="C412">
        <v>0.036</v>
      </c>
      <c r="D412" s="59">
        <v>46146</v>
      </c>
    </row>
    <row r="413" spans="1:5">
      <c r="A413" t="s">
        <v>5361</v>
      </c>
      <c r="B413" t="s">
        <v>3860</v>
      </c>
      <c r="C413">
        <v>8.410517536</v>
      </c>
      <c r="D413" s="59">
        <v>46156</v>
      </c>
    </row>
    <row r="414" spans="1:5">
      <c r="A414" t="s">
        <v>5361</v>
      </c>
      <c r="B414" t="s">
        <v>5181</v>
      </c>
      <c r="C414">
        <v>2.79675</v>
      </c>
      <c r="D414" s="59">
        <v>46156</v>
      </c>
      <c r="E414" t="s">
        <v>5180</v>
      </c>
    </row>
    <row r="415" spans="1:5">
      <c r="A415" t="s">
        <v>5361</v>
      </c>
      <c r="B415" t="s">
        <v>5177</v>
      </c>
      <c r="C415">
        <v>2.6</v>
      </c>
      <c r="D415" s="59">
        <v>46156</v>
      </c>
      <c r="E415" t="s">
        <v>5180</v>
      </c>
    </row>
    <row r="416" spans="1:5">
      <c r="A416" t="s">
        <v>5361</v>
      </c>
      <c r="B416" t="s">
        <v>5176</v>
      </c>
      <c r="C416">
        <v>1.642767536</v>
      </c>
      <c r="D416" s="59">
        <v>46156</v>
      </c>
    </row>
    <row r="417" spans="1:7">
      <c r="A417" t="s">
        <v>5361</v>
      </c>
      <c r="B417" t="s">
        <v>5179</v>
      </c>
      <c r="C417">
        <v>0.891</v>
      </c>
      <c r="D417" s="59">
        <v>46156</v>
      </c>
      <c r="E417" t="s">
        <v>5195</v>
      </c>
    </row>
    <row r="418" spans="1:7">
      <c r="A418" t="s">
        <v>5361</v>
      </c>
      <c r="B418" t="s">
        <v>5196</v>
      </c>
      <c r="C418">
        <v>0.48</v>
      </c>
      <c r="D418" s="59">
        <v>46156</v>
      </c>
      <c r="E418" t="s">
        <v>5362</v>
      </c>
    </row>
    <row r="419" ht="25" customHeight="1" spans="1:7">
      <c r="A419" t="s">
        <v>5363</v>
      </c>
      <c r="B419" t="s">
        <v>3860</v>
      </c>
      <c r="C419">
        <v>8.2578239</v>
      </c>
      <c r="D419" s="59">
        <v>46160</v>
      </c>
      <c r="G419" s="60" t="s">
        <v>5364</v>
      </c>
    </row>
    <row r="420" spans="1:7">
      <c r="A420" t="s">
        <v>5363</v>
      </c>
      <c r="B420" t="s">
        <v>5179</v>
      </c>
      <c r="C420">
        <v>5.81625</v>
      </c>
      <c r="D420" s="59">
        <v>46160</v>
      </c>
      <c r="E420" t="s">
        <v>5304</v>
      </c>
      <c r="G420">
        <v>3081532</v>
      </c>
    </row>
    <row r="421" spans="1:7">
      <c r="A421" t="s">
        <v>5363</v>
      </c>
      <c r="B421" t="s">
        <v>5192</v>
      </c>
      <c r="C421">
        <v>2.434</v>
      </c>
      <c r="D421" s="59">
        <v>46160</v>
      </c>
      <c r="E421" t="s">
        <v>5365</v>
      </c>
    </row>
    <row r="422" spans="1:7">
      <c r="A422" t="s">
        <v>5363</v>
      </c>
      <c r="B422" t="s">
        <v>5181</v>
      </c>
      <c r="C422">
        <v>1.6995</v>
      </c>
      <c r="D422" s="59">
        <v>46160</v>
      </c>
      <c r="E422" t="s">
        <v>5195</v>
      </c>
      <c r="G422">
        <v>3081772</v>
      </c>
    </row>
    <row r="423" spans="1:7">
      <c r="A423" t="s">
        <v>5363</v>
      </c>
      <c r="B423" t="s">
        <v>5177</v>
      </c>
      <c r="C423">
        <v>1.22</v>
      </c>
      <c r="D423" s="59">
        <v>46160</v>
      </c>
      <c r="E423" t="s">
        <v>5200</v>
      </c>
    </row>
    <row r="424" spans="1:7">
      <c r="A424" t="s">
        <v>5363</v>
      </c>
      <c r="B424" t="s">
        <v>5196</v>
      </c>
      <c r="C424">
        <v>0.48</v>
      </c>
      <c r="D424" s="59">
        <v>46160</v>
      </c>
      <c r="E424" t="s">
        <v>5366</v>
      </c>
    </row>
    <row r="425" spans="1:7">
      <c r="A425" t="s">
        <v>5363</v>
      </c>
      <c r="B425" t="s">
        <v>5198</v>
      </c>
      <c r="C425">
        <v>0.072</v>
      </c>
      <c r="D425" s="59">
        <v>46160</v>
      </c>
    </row>
    <row r="426" ht="112.5" customHeight="1" spans="1:7">
      <c r="A426" t="s">
        <v>5363</v>
      </c>
      <c r="B426" t="s">
        <v>5182</v>
      </c>
      <c r="C426">
        <v>0.054</v>
      </c>
      <c r="D426" s="59">
        <v>46160</v>
      </c>
      <c r="E426" s="60" t="s">
        <v>5367</v>
      </c>
    </row>
    <row r="427" spans="1:7">
      <c r="A427" t="s">
        <v>5363</v>
      </c>
      <c r="B427" t="s">
        <v>5176</v>
      </c>
      <c r="C427">
        <v>0.021141286</v>
      </c>
      <c r="D427" s="59">
        <v>46160</v>
      </c>
    </row>
    <row r="428" spans="1:7">
      <c r="A428" t="s">
        <v>5368</v>
      </c>
      <c r="B428" t="s">
        <v>3860</v>
      </c>
      <c r="C428">
        <v>8.121879837</v>
      </c>
    </row>
    <row r="429" spans="1:7">
      <c r="A429" t="s">
        <v>5368</v>
      </c>
      <c r="B429" t="s">
        <v>5176</v>
      </c>
      <c r="C429">
        <v>2.921879837</v>
      </c>
    </row>
    <row r="430" spans="1:7">
      <c r="A430" t="s">
        <v>5368</v>
      </c>
      <c r="B430" t="s">
        <v>5177</v>
      </c>
      <c r="C430">
        <v>2.6</v>
      </c>
      <c r="E430" t="s">
        <v>5180</v>
      </c>
    </row>
    <row r="431" spans="1:7">
      <c r="A431" t="s">
        <v>5368</v>
      </c>
      <c r="B431" t="s">
        <v>5192</v>
      </c>
      <c r="C431">
        <v>2.6</v>
      </c>
      <c r="E431" t="s">
        <v>5369</v>
      </c>
    </row>
    <row r="432" spans="1:7">
      <c r="A432" t="s">
        <v>5370</v>
      </c>
      <c r="B432" t="s">
        <v>3860</v>
      </c>
      <c r="C432">
        <v>8.081366732</v>
      </c>
      <c r="D432" s="59">
        <v>46161</v>
      </c>
    </row>
    <row r="433" spans="1:8">
      <c r="A433" t="s">
        <v>5370</v>
      </c>
      <c r="B433" t="s">
        <v>5179</v>
      </c>
      <c r="C433">
        <v>8.184</v>
      </c>
      <c r="D433" s="59">
        <v>46161</v>
      </c>
      <c r="E433" t="s">
        <v>5195</v>
      </c>
    </row>
    <row r="434" spans="1:8">
      <c r="A434" t="s">
        <v>5370</v>
      </c>
      <c r="B434" t="s">
        <v>5181</v>
      </c>
      <c r="C434">
        <v>2.4915</v>
      </c>
      <c r="D434" s="59">
        <v>46161</v>
      </c>
      <c r="E434" t="s">
        <v>5195</v>
      </c>
    </row>
    <row r="435" spans="1:8">
      <c r="A435" t="s">
        <v>5370</v>
      </c>
      <c r="B435" t="s">
        <v>5176</v>
      </c>
      <c r="C435">
        <v>0.461309617</v>
      </c>
      <c r="D435" s="59">
        <v>46161</v>
      </c>
    </row>
    <row r="436" spans="1:8">
      <c r="A436" t="s">
        <v>5370</v>
      </c>
      <c r="B436" t="s">
        <v>5198</v>
      </c>
      <c r="C436">
        <v>0.408</v>
      </c>
      <c r="D436" s="59">
        <v>46161</v>
      </c>
    </row>
    <row r="437" ht="25" customHeight="1" spans="1:8">
      <c r="A437" t="s">
        <v>5371</v>
      </c>
      <c r="B437" t="s">
        <v>3860</v>
      </c>
      <c r="C437">
        <v>7.923163041</v>
      </c>
      <c r="D437" s="59">
        <v>46161</v>
      </c>
      <c r="G437" s="60" t="s">
        <v>5372</v>
      </c>
      <c r="H437">
        <v>3172298</v>
      </c>
    </row>
    <row r="438" spans="1:8">
      <c r="A438" t="s">
        <v>5371</v>
      </c>
      <c r="B438" t="s">
        <v>5179</v>
      </c>
      <c r="C438">
        <v>7.557</v>
      </c>
      <c r="D438" s="59">
        <v>46161</v>
      </c>
      <c r="E438" t="s">
        <v>5373</v>
      </c>
      <c r="G438">
        <v>3102699</v>
      </c>
      <c r="H438">
        <v>3172298</v>
      </c>
    </row>
    <row r="439" spans="1:8">
      <c r="A439" t="s">
        <v>5371</v>
      </c>
      <c r="B439" t="s">
        <v>5181</v>
      </c>
      <c r="C439">
        <v>3.19275</v>
      </c>
      <c r="D439" s="59">
        <v>46161</v>
      </c>
      <c r="E439" t="s">
        <v>5195</v>
      </c>
      <c r="G439">
        <v>3172299</v>
      </c>
    </row>
    <row r="440" spans="1:8">
      <c r="A440" t="s">
        <v>5371</v>
      </c>
      <c r="B440" t="s">
        <v>5196</v>
      </c>
      <c r="C440">
        <v>0.48</v>
      </c>
      <c r="D440" s="59">
        <v>46161</v>
      </c>
      <c r="E440" t="s">
        <v>5374</v>
      </c>
    </row>
    <row r="441" spans="1:8">
      <c r="A441" t="s">
        <v>5371</v>
      </c>
      <c r="B441" t="s">
        <v>5176</v>
      </c>
      <c r="C441">
        <v>0.089054344</v>
      </c>
      <c r="D441" s="59">
        <v>46161</v>
      </c>
    </row>
    <row r="442" spans="1:8">
      <c r="A442" t="s">
        <v>5375</v>
      </c>
      <c r="B442" t="s">
        <v>3860</v>
      </c>
      <c r="C442">
        <v>7.886181814</v>
      </c>
      <c r="D442" s="59">
        <v>46156</v>
      </c>
    </row>
    <row r="443" spans="1:8">
      <c r="A443" t="s">
        <v>5375</v>
      </c>
      <c r="B443" t="s">
        <v>5177</v>
      </c>
      <c r="C443">
        <v>2.6</v>
      </c>
      <c r="D443" s="59">
        <v>46156</v>
      </c>
      <c r="E443" t="s">
        <v>5180</v>
      </c>
    </row>
    <row r="444" spans="1:8">
      <c r="A444" t="s">
        <v>5375</v>
      </c>
      <c r="B444" t="s">
        <v>5176</v>
      </c>
      <c r="C444">
        <v>2.096681814</v>
      </c>
      <c r="D444" s="59">
        <v>46156</v>
      </c>
    </row>
    <row r="445" spans="1:8">
      <c r="A445" t="s">
        <v>5375</v>
      </c>
      <c r="B445" t="s">
        <v>5179</v>
      </c>
      <c r="C445">
        <v>1.01475</v>
      </c>
      <c r="D445" s="59">
        <v>46156</v>
      </c>
      <c r="E445" t="s">
        <v>5180</v>
      </c>
    </row>
    <row r="446" spans="1:8">
      <c r="A446" t="s">
        <v>5375</v>
      </c>
      <c r="B446" t="s">
        <v>5181</v>
      </c>
      <c r="C446">
        <v>1.01475</v>
      </c>
      <c r="D446" s="59">
        <v>46156</v>
      </c>
      <c r="E446" t="s">
        <v>5180</v>
      </c>
    </row>
    <row r="447" spans="1:8">
      <c r="A447" t="s">
        <v>5375</v>
      </c>
      <c r="B447" t="s">
        <v>5192</v>
      </c>
      <c r="C447">
        <v>0.68</v>
      </c>
      <c r="D447" s="59">
        <v>46156</v>
      </c>
      <c r="E447" t="s">
        <v>5376</v>
      </c>
    </row>
    <row r="448" spans="1:8">
      <c r="A448" t="s">
        <v>5375</v>
      </c>
      <c r="B448" t="s">
        <v>5196</v>
      </c>
      <c r="C448">
        <v>0.48</v>
      </c>
      <c r="D448" s="59">
        <v>46156</v>
      </c>
      <c r="E448" t="s">
        <v>5377</v>
      </c>
    </row>
    <row r="449" spans="1:5">
      <c r="A449" t="s">
        <v>5378</v>
      </c>
      <c r="B449" t="s">
        <v>3860</v>
      </c>
      <c r="C449">
        <v>7.687107675</v>
      </c>
      <c r="D449" s="59">
        <v>46153</v>
      </c>
    </row>
    <row r="450" spans="1:5">
      <c r="A450" t="s">
        <v>5378</v>
      </c>
      <c r="B450" t="s">
        <v>5177</v>
      </c>
      <c r="C450">
        <v>2.66</v>
      </c>
      <c r="D450" s="59">
        <v>46153</v>
      </c>
      <c r="E450" t="s">
        <v>5180</v>
      </c>
    </row>
    <row r="451" spans="1:5">
      <c r="A451" t="s">
        <v>5378</v>
      </c>
      <c r="B451" t="s">
        <v>5179</v>
      </c>
      <c r="C451">
        <v>1.65</v>
      </c>
      <c r="D451" s="59">
        <v>46153</v>
      </c>
      <c r="E451" t="s">
        <v>5180</v>
      </c>
    </row>
    <row r="452" spans="1:5">
      <c r="A452" t="s">
        <v>5378</v>
      </c>
      <c r="B452" t="s">
        <v>5181</v>
      </c>
      <c r="C452">
        <v>1.65</v>
      </c>
      <c r="D452" s="59">
        <v>46153</v>
      </c>
      <c r="E452" t="s">
        <v>5180</v>
      </c>
    </row>
    <row r="453" spans="1:5">
      <c r="A453" t="s">
        <v>5378</v>
      </c>
      <c r="B453" t="s">
        <v>5192</v>
      </c>
      <c r="C453">
        <v>1.0605</v>
      </c>
      <c r="D453" s="59">
        <v>46153</v>
      </c>
      <c r="E453" t="s">
        <v>5379</v>
      </c>
    </row>
    <row r="454" spans="1:5">
      <c r="A454" t="s">
        <v>5378</v>
      </c>
      <c r="B454" t="s">
        <v>5196</v>
      </c>
      <c r="C454">
        <v>0.48</v>
      </c>
      <c r="D454" s="59">
        <v>46153</v>
      </c>
      <c r="E454" t="s">
        <v>5380</v>
      </c>
    </row>
    <row r="455" spans="1:5">
      <c r="A455" t="s">
        <v>5378</v>
      </c>
      <c r="B455" t="s">
        <v>5198</v>
      </c>
      <c r="C455">
        <v>0.096</v>
      </c>
      <c r="D455" s="59">
        <v>46153</v>
      </c>
    </row>
    <row r="456" ht="112.5" customHeight="1" spans="1:5">
      <c r="A456" t="s">
        <v>5378</v>
      </c>
      <c r="B456" t="s">
        <v>5182</v>
      </c>
      <c r="C456">
        <v>0.066</v>
      </c>
      <c r="D456" s="59">
        <v>46153</v>
      </c>
      <c r="E456" s="60" t="s">
        <v>5381</v>
      </c>
    </row>
    <row r="457" spans="1:5">
      <c r="A457" t="s">
        <v>5378</v>
      </c>
      <c r="B457" t="s">
        <v>5176</v>
      </c>
      <c r="C457">
        <v>0.024607675</v>
      </c>
      <c r="D457" s="59">
        <v>46153</v>
      </c>
    </row>
    <row r="458" spans="1:5">
      <c r="A458" t="s">
        <v>5382</v>
      </c>
      <c r="B458" t="s">
        <v>3860</v>
      </c>
      <c r="C458">
        <v>7.41536636</v>
      </c>
      <c r="D458" s="59">
        <v>46160</v>
      </c>
    </row>
    <row r="459" spans="1:5">
      <c r="A459" t="s">
        <v>5382</v>
      </c>
      <c r="B459" t="s">
        <v>5179</v>
      </c>
      <c r="C459">
        <v>5.20575</v>
      </c>
      <c r="D459" s="59">
        <v>46160</v>
      </c>
      <c r="E459" t="s">
        <v>5195</v>
      </c>
    </row>
    <row r="460" spans="1:5">
      <c r="A460" t="s">
        <v>5382</v>
      </c>
      <c r="B460" t="s">
        <v>5181</v>
      </c>
      <c r="C460">
        <v>4.59525</v>
      </c>
      <c r="D460" s="59">
        <v>46160</v>
      </c>
      <c r="E460" t="s">
        <v>5195</v>
      </c>
    </row>
    <row r="461" spans="1:5">
      <c r="A461" t="s">
        <v>5382</v>
      </c>
      <c r="B461" t="s">
        <v>5176</v>
      </c>
      <c r="C461">
        <v>0.454380515</v>
      </c>
      <c r="D461" s="59">
        <v>46160</v>
      </c>
    </row>
    <row r="462" spans="1:5">
      <c r="A462" t="s">
        <v>5382</v>
      </c>
      <c r="B462" t="s">
        <v>5177</v>
      </c>
      <c r="C462">
        <v>0.2</v>
      </c>
      <c r="D462" s="59">
        <v>46160</v>
      </c>
      <c r="E462" t="s">
        <v>5200</v>
      </c>
    </row>
    <row r="463" ht="125" customHeight="1" spans="1:5">
      <c r="A463" t="s">
        <v>5382</v>
      </c>
      <c r="B463" t="s">
        <v>5182</v>
      </c>
      <c r="C463">
        <v>0.09</v>
      </c>
      <c r="D463" s="59">
        <v>46160</v>
      </c>
      <c r="E463" s="60" t="s">
        <v>5383</v>
      </c>
    </row>
    <row r="464" spans="1:5">
      <c r="A464" t="s">
        <v>5382</v>
      </c>
      <c r="B464" t="s">
        <v>5198</v>
      </c>
      <c r="C464">
        <v>0.048</v>
      </c>
      <c r="D464" s="59">
        <v>46160</v>
      </c>
    </row>
    <row r="465" spans="1:5">
      <c r="A465" t="s">
        <v>5384</v>
      </c>
      <c r="B465" t="s">
        <v>3860</v>
      </c>
      <c r="C465">
        <v>7.392633149</v>
      </c>
    </row>
    <row r="466" spans="1:5">
      <c r="A466" t="s">
        <v>5384</v>
      </c>
      <c r="B466" t="s">
        <v>5177</v>
      </c>
      <c r="C466">
        <v>2.6</v>
      </c>
      <c r="E466" t="s">
        <v>5180</v>
      </c>
    </row>
    <row r="467" spans="1:5">
      <c r="A467" t="s">
        <v>5384</v>
      </c>
      <c r="B467" t="s">
        <v>5179</v>
      </c>
      <c r="C467">
        <v>1.70775</v>
      </c>
      <c r="E467" t="s">
        <v>5180</v>
      </c>
    </row>
    <row r="468" spans="1:5">
      <c r="A468" t="s">
        <v>5384</v>
      </c>
      <c r="B468" t="s">
        <v>5181</v>
      </c>
      <c r="C468">
        <v>1.70775</v>
      </c>
      <c r="E468" t="s">
        <v>5180</v>
      </c>
    </row>
    <row r="469" spans="1:5">
      <c r="A469" t="s">
        <v>5384</v>
      </c>
      <c r="B469" t="s">
        <v>5192</v>
      </c>
      <c r="C469">
        <v>1.128</v>
      </c>
      <c r="E469" t="s">
        <v>5385</v>
      </c>
    </row>
    <row r="470" spans="1:5">
      <c r="A470" t="s">
        <v>5384</v>
      </c>
      <c r="B470" t="s">
        <v>5198</v>
      </c>
      <c r="C470">
        <v>0.12</v>
      </c>
    </row>
    <row r="471" spans="1:5">
      <c r="A471" t="s">
        <v>5384</v>
      </c>
      <c r="B471" t="s">
        <v>5176</v>
      </c>
      <c r="C471">
        <v>0.099133149</v>
      </c>
    </row>
    <row r="472" ht="112.5" customHeight="1" spans="1:5">
      <c r="A472" t="s">
        <v>5384</v>
      </c>
      <c r="B472" t="s">
        <v>5182</v>
      </c>
      <c r="C472">
        <v>0.03</v>
      </c>
      <c r="E472" s="60" t="s">
        <v>5386</v>
      </c>
    </row>
    <row r="473" spans="1:5">
      <c r="A473" t="s">
        <v>5387</v>
      </c>
      <c r="B473" t="s">
        <v>3860</v>
      </c>
      <c r="C473">
        <v>7.358481747</v>
      </c>
      <c r="D473" s="59">
        <v>46153</v>
      </c>
    </row>
    <row r="474" spans="1:5">
      <c r="A474" t="s">
        <v>5387</v>
      </c>
      <c r="B474" t="s">
        <v>5177</v>
      </c>
      <c r="C474">
        <v>3.96</v>
      </c>
      <c r="D474" s="59">
        <v>46153</v>
      </c>
      <c r="E474" t="s">
        <v>5200</v>
      </c>
    </row>
    <row r="475" spans="1:5">
      <c r="A475" t="s">
        <v>5387</v>
      </c>
      <c r="B475" t="s">
        <v>5192</v>
      </c>
      <c r="C475">
        <v>1.128</v>
      </c>
      <c r="D475" s="59">
        <v>46153</v>
      </c>
      <c r="E475" t="s">
        <v>5388</v>
      </c>
    </row>
    <row r="476" spans="1:5">
      <c r="A476" t="s">
        <v>5387</v>
      </c>
      <c r="B476" t="s">
        <v>5179</v>
      </c>
      <c r="C476">
        <v>0.9735</v>
      </c>
      <c r="D476" s="59">
        <v>46153</v>
      </c>
      <c r="E476" t="s">
        <v>5180</v>
      </c>
    </row>
    <row r="477" spans="1:5">
      <c r="A477" t="s">
        <v>5387</v>
      </c>
      <c r="B477" t="s">
        <v>5181</v>
      </c>
      <c r="C477">
        <v>0.9735</v>
      </c>
      <c r="D477" s="59">
        <v>46153</v>
      </c>
      <c r="E477" t="s">
        <v>5180</v>
      </c>
    </row>
    <row r="478" ht="125" customHeight="1" spans="1:5">
      <c r="A478" t="s">
        <v>5387</v>
      </c>
      <c r="B478" t="s">
        <v>5182</v>
      </c>
      <c r="C478">
        <v>0.12</v>
      </c>
      <c r="D478" s="59">
        <v>46153</v>
      </c>
      <c r="E478" s="60" t="s">
        <v>5389</v>
      </c>
    </row>
    <row r="479" spans="1:5">
      <c r="A479" t="s">
        <v>5387</v>
      </c>
      <c r="B479" t="s">
        <v>5198</v>
      </c>
      <c r="C479">
        <v>0.12</v>
      </c>
      <c r="D479" s="59">
        <v>46153</v>
      </c>
    </row>
    <row r="480" spans="1:5">
      <c r="A480" t="s">
        <v>5387</v>
      </c>
      <c r="B480" t="s">
        <v>5176</v>
      </c>
      <c r="C480">
        <v>0.083481747</v>
      </c>
      <c r="D480" s="59">
        <v>46153</v>
      </c>
    </row>
    <row r="481" spans="1:7">
      <c r="A481" t="s">
        <v>5390</v>
      </c>
      <c r="B481" t="s">
        <v>3860</v>
      </c>
      <c r="C481">
        <v>7.3195</v>
      </c>
    </row>
    <row r="482" spans="1:7">
      <c r="A482" t="s">
        <v>5390</v>
      </c>
      <c r="B482" t="s">
        <v>5181</v>
      </c>
      <c r="C482">
        <v>3.069</v>
      </c>
      <c r="E482" t="s">
        <v>5180</v>
      </c>
    </row>
    <row r="483" spans="1:7">
      <c r="A483" t="s">
        <v>5390</v>
      </c>
      <c r="B483" t="s">
        <v>5177</v>
      </c>
      <c r="C483">
        <v>2.6</v>
      </c>
      <c r="E483" t="s">
        <v>5180</v>
      </c>
    </row>
    <row r="484" spans="1:7">
      <c r="A484" t="s">
        <v>5390</v>
      </c>
      <c r="B484" t="s">
        <v>5179</v>
      </c>
      <c r="C484">
        <v>1.0395</v>
      </c>
      <c r="E484" t="s">
        <v>5195</v>
      </c>
    </row>
    <row r="485" spans="1:7">
      <c r="A485" t="s">
        <v>5390</v>
      </c>
      <c r="B485" t="s">
        <v>5192</v>
      </c>
      <c r="C485">
        <v>0.515</v>
      </c>
      <c r="E485" t="s">
        <v>5391</v>
      </c>
    </row>
    <row r="486" spans="1:7">
      <c r="A486" t="s">
        <v>5390</v>
      </c>
      <c r="B486" t="s">
        <v>5198</v>
      </c>
      <c r="C486">
        <v>0.096</v>
      </c>
    </row>
    <row r="487" spans="1:7">
      <c r="A487" t="s">
        <v>5392</v>
      </c>
      <c r="B487" t="s">
        <v>3860</v>
      </c>
      <c r="C487">
        <v>7.213806556</v>
      </c>
      <c r="D487" s="59">
        <v>46157</v>
      </c>
    </row>
    <row r="488" spans="1:7">
      <c r="A488" t="s">
        <v>5392</v>
      </c>
      <c r="B488" t="s">
        <v>5177</v>
      </c>
      <c r="C488">
        <v>3.26</v>
      </c>
      <c r="D488" s="59">
        <v>46157</v>
      </c>
      <c r="E488" t="s">
        <v>5180</v>
      </c>
    </row>
    <row r="489" spans="1:7">
      <c r="A489" t="s">
        <v>5392</v>
      </c>
      <c r="B489" t="s">
        <v>5179</v>
      </c>
      <c r="C489">
        <v>1.6995</v>
      </c>
      <c r="D489" s="59">
        <v>46157</v>
      </c>
      <c r="E489" t="s">
        <v>5180</v>
      </c>
    </row>
    <row r="490" spans="1:7">
      <c r="A490" t="s">
        <v>5392</v>
      </c>
      <c r="B490" t="s">
        <v>5181</v>
      </c>
      <c r="C490">
        <v>1.6995</v>
      </c>
      <c r="D490" s="59">
        <v>46157</v>
      </c>
      <c r="E490" t="s">
        <v>5180</v>
      </c>
    </row>
    <row r="491" spans="1:7">
      <c r="A491" t="s">
        <v>5392</v>
      </c>
      <c r="B491" t="s">
        <v>5210</v>
      </c>
      <c r="C491">
        <v>0.2934</v>
      </c>
      <c r="D491" s="59">
        <v>46157</v>
      </c>
      <c r="E491">
        <v>235125</v>
      </c>
    </row>
    <row r="492" ht="112.5" customHeight="1" spans="1:7">
      <c r="A492" t="s">
        <v>5392</v>
      </c>
      <c r="B492" t="s">
        <v>5182</v>
      </c>
      <c r="C492">
        <v>0.198</v>
      </c>
      <c r="D492" s="59">
        <v>46157</v>
      </c>
      <c r="E492" s="60" t="s">
        <v>5393</v>
      </c>
    </row>
    <row r="493" spans="1:7">
      <c r="A493" t="s">
        <v>5392</v>
      </c>
      <c r="B493" t="s">
        <v>5198</v>
      </c>
      <c r="C493">
        <v>0.048</v>
      </c>
      <c r="D493" s="59">
        <v>46157</v>
      </c>
    </row>
    <row r="494" spans="1:7">
      <c r="A494" t="s">
        <v>5392</v>
      </c>
      <c r="B494" t="s">
        <v>5176</v>
      </c>
      <c r="C494">
        <v>0.015406556</v>
      </c>
      <c r="D494" s="59">
        <v>46157</v>
      </c>
    </row>
    <row r="495" ht="25" customHeight="1" spans="1:7">
      <c r="A495" t="s">
        <v>5394</v>
      </c>
      <c r="B495" t="s">
        <v>3860</v>
      </c>
      <c r="C495">
        <v>7.11435701</v>
      </c>
      <c r="D495" s="59">
        <v>46150</v>
      </c>
      <c r="G495" s="60" t="s">
        <v>5395</v>
      </c>
    </row>
    <row r="496" ht="25" customHeight="1" spans="1:7">
      <c r="A496" t="s">
        <v>5394</v>
      </c>
      <c r="B496" t="s">
        <v>5179</v>
      </c>
      <c r="C496">
        <v>5.02425</v>
      </c>
      <c r="D496" s="59">
        <v>46150</v>
      </c>
      <c r="E496" t="s">
        <v>5195</v>
      </c>
      <c r="G496" s="60" t="s">
        <v>5395</v>
      </c>
    </row>
    <row r="497" spans="1:8">
      <c r="A497" t="s">
        <v>5394</v>
      </c>
      <c r="B497" t="s">
        <v>5196</v>
      </c>
      <c r="C497">
        <v>0.96</v>
      </c>
      <c r="D497" s="59">
        <v>46150</v>
      </c>
      <c r="E497" t="s">
        <v>5396</v>
      </c>
    </row>
    <row r="498" spans="1:8">
      <c r="A498" t="s">
        <v>5394</v>
      </c>
      <c r="B498" t="s">
        <v>5192</v>
      </c>
      <c r="C498">
        <v>0.56</v>
      </c>
      <c r="D498" s="59">
        <v>46150</v>
      </c>
      <c r="E498" t="s">
        <v>5397</v>
      </c>
    </row>
    <row r="499" spans="1:8">
      <c r="A499" t="s">
        <v>5394</v>
      </c>
      <c r="B499" t="s">
        <v>5181</v>
      </c>
      <c r="C499">
        <v>0.297</v>
      </c>
      <c r="D499" s="59">
        <v>46150</v>
      </c>
      <c r="E499" t="s">
        <v>5195</v>
      </c>
    </row>
    <row r="500" ht="112.5" customHeight="1" spans="1:8">
      <c r="A500" t="s">
        <v>5394</v>
      </c>
      <c r="B500" t="s">
        <v>5182</v>
      </c>
      <c r="C500">
        <v>0.27</v>
      </c>
      <c r="D500" s="59">
        <v>46150</v>
      </c>
      <c r="E500" s="60" t="s">
        <v>5398</v>
      </c>
    </row>
    <row r="501" spans="1:8">
      <c r="A501" t="s">
        <v>5394</v>
      </c>
      <c r="B501" t="s">
        <v>5176</v>
      </c>
      <c r="C501">
        <v>0.00310701</v>
      </c>
      <c r="D501" s="59">
        <v>46150</v>
      </c>
    </row>
    <row r="502" spans="1:8">
      <c r="A502" t="s">
        <v>5399</v>
      </c>
      <c r="B502" t="s">
        <v>3860</v>
      </c>
      <c r="C502">
        <v>7.080767283</v>
      </c>
      <c r="H502">
        <v>3003060</v>
      </c>
    </row>
    <row r="503" spans="1:8">
      <c r="A503" t="s">
        <v>5399</v>
      </c>
      <c r="B503" t="s">
        <v>5179</v>
      </c>
      <c r="C503">
        <v>3.0855</v>
      </c>
      <c r="E503" t="s">
        <v>5195</v>
      </c>
    </row>
    <row r="504" spans="1:8">
      <c r="A504" t="s">
        <v>5399</v>
      </c>
      <c r="B504" t="s">
        <v>5181</v>
      </c>
      <c r="C504">
        <v>2.38425</v>
      </c>
      <c r="E504" t="s">
        <v>5400</v>
      </c>
      <c r="H504">
        <v>3003060</v>
      </c>
    </row>
    <row r="505" spans="1:8">
      <c r="A505" t="s">
        <v>5399</v>
      </c>
      <c r="B505" t="s">
        <v>5177</v>
      </c>
      <c r="C505">
        <v>0.66</v>
      </c>
      <c r="E505" t="s">
        <v>5178</v>
      </c>
    </row>
    <row r="506" ht="150" customHeight="1" spans="1:8">
      <c r="A506" t="s">
        <v>5399</v>
      </c>
      <c r="B506" t="s">
        <v>5182</v>
      </c>
      <c r="C506">
        <v>0.444</v>
      </c>
      <c r="E506" s="60" t="s">
        <v>5401</v>
      </c>
    </row>
    <row r="507" spans="1:8">
      <c r="A507" t="s">
        <v>5399</v>
      </c>
      <c r="B507" t="s">
        <v>5176</v>
      </c>
      <c r="C507">
        <v>0.279017283</v>
      </c>
    </row>
    <row r="508" spans="1:8">
      <c r="A508" t="s">
        <v>5399</v>
      </c>
      <c r="B508" t="s">
        <v>5198</v>
      </c>
      <c r="C508">
        <v>0.228</v>
      </c>
    </row>
    <row r="509" spans="1:8">
      <c r="A509" t="s">
        <v>5402</v>
      </c>
      <c r="B509" t="s">
        <v>3860</v>
      </c>
      <c r="C509">
        <v>6.860745245</v>
      </c>
      <c r="G509">
        <v>3065861</v>
      </c>
      <c r="H509">
        <v>3162866</v>
      </c>
    </row>
    <row r="510" spans="1:8">
      <c r="A510" t="s">
        <v>5402</v>
      </c>
      <c r="B510" t="s">
        <v>5177</v>
      </c>
      <c r="C510">
        <v>2.53</v>
      </c>
      <c r="E510" t="s">
        <v>5200</v>
      </c>
    </row>
    <row r="511" spans="1:8">
      <c r="A511" t="s">
        <v>5402</v>
      </c>
      <c r="B511" t="s">
        <v>5181</v>
      </c>
      <c r="C511">
        <v>2.43375</v>
      </c>
      <c r="E511" t="s">
        <v>5373</v>
      </c>
      <c r="G511">
        <v>3065861</v>
      </c>
      <c r="H511">
        <v>3162866</v>
      </c>
    </row>
    <row r="512" spans="1:8">
      <c r="A512" t="s">
        <v>5402</v>
      </c>
      <c r="B512" t="s">
        <v>5179</v>
      </c>
      <c r="C512">
        <v>1.3695</v>
      </c>
      <c r="E512" t="s">
        <v>5195</v>
      </c>
    </row>
    <row r="513" spans="1:5">
      <c r="A513" t="s">
        <v>5402</v>
      </c>
      <c r="B513" t="s">
        <v>5198</v>
      </c>
      <c r="C513">
        <v>0.312</v>
      </c>
    </row>
    <row r="514" spans="1:5">
      <c r="A514" t="s">
        <v>5402</v>
      </c>
      <c r="B514" t="s">
        <v>5176</v>
      </c>
      <c r="C514">
        <v>0.215495245</v>
      </c>
    </row>
    <row r="515" spans="1:5">
      <c r="A515" t="s">
        <v>5403</v>
      </c>
      <c r="B515" t="s">
        <v>3860</v>
      </c>
      <c r="C515">
        <v>6.811469674</v>
      </c>
      <c r="D515" s="59">
        <v>46164</v>
      </c>
    </row>
    <row r="516" spans="1:5">
      <c r="A516" t="s">
        <v>5403</v>
      </c>
      <c r="B516" t="s">
        <v>5179</v>
      </c>
      <c r="C516">
        <v>2.7555</v>
      </c>
      <c r="D516" s="59">
        <v>46164</v>
      </c>
      <c r="E516" t="s">
        <v>5195</v>
      </c>
    </row>
    <row r="517" spans="1:5">
      <c r="A517" t="s">
        <v>5403</v>
      </c>
      <c r="B517" t="s">
        <v>5181</v>
      </c>
      <c r="C517">
        <v>2.7555</v>
      </c>
      <c r="D517" s="59">
        <v>46164</v>
      </c>
      <c r="E517" t="s">
        <v>5195</v>
      </c>
    </row>
    <row r="518" spans="1:5">
      <c r="A518" t="s">
        <v>5403</v>
      </c>
      <c r="B518" t="s">
        <v>5177</v>
      </c>
      <c r="C518">
        <v>2.56</v>
      </c>
      <c r="D518" s="59">
        <v>46164</v>
      </c>
      <c r="E518" t="s">
        <v>5178</v>
      </c>
    </row>
    <row r="519" spans="1:5">
      <c r="A519" t="s">
        <v>5403</v>
      </c>
      <c r="B519" t="s">
        <v>5192</v>
      </c>
      <c r="C519">
        <v>0.678</v>
      </c>
      <c r="D519" s="59">
        <v>46164</v>
      </c>
      <c r="E519" t="s">
        <v>5404</v>
      </c>
    </row>
    <row r="520" spans="1:5">
      <c r="A520" t="s">
        <v>5403</v>
      </c>
      <c r="B520" t="s">
        <v>5196</v>
      </c>
      <c r="C520">
        <v>0.48</v>
      </c>
      <c r="D520" s="59">
        <v>46164</v>
      </c>
      <c r="E520" t="s">
        <v>5405</v>
      </c>
    </row>
    <row r="521" spans="1:5">
      <c r="A521" t="s">
        <v>5403</v>
      </c>
      <c r="B521" t="s">
        <v>5210</v>
      </c>
      <c r="C521">
        <v>0.16704</v>
      </c>
      <c r="D521" s="59">
        <v>46164</v>
      </c>
      <c r="E521">
        <v>219455</v>
      </c>
    </row>
    <row r="522" spans="1:5">
      <c r="A522" t="s">
        <v>5403</v>
      </c>
      <c r="B522" t="s">
        <v>5176</v>
      </c>
      <c r="C522">
        <v>0.130630963</v>
      </c>
      <c r="D522" s="59">
        <v>46164</v>
      </c>
    </row>
    <row r="523" ht="187.5" customHeight="1" spans="1:5">
      <c r="A523" t="s">
        <v>5403</v>
      </c>
      <c r="B523" t="s">
        <v>5182</v>
      </c>
      <c r="C523">
        <v>0.12</v>
      </c>
      <c r="D523" s="59">
        <v>46164</v>
      </c>
      <c r="E523" s="60" t="s">
        <v>5406</v>
      </c>
    </row>
    <row r="524" spans="1:5">
      <c r="A524" t="s">
        <v>5403</v>
      </c>
      <c r="B524" t="s">
        <v>5198</v>
      </c>
      <c r="C524">
        <v>0.084</v>
      </c>
      <c r="D524" s="59">
        <v>46164</v>
      </c>
    </row>
    <row r="525" spans="1:5">
      <c r="A525" t="s">
        <v>5407</v>
      </c>
      <c r="B525" t="s">
        <v>3860</v>
      </c>
      <c r="C525">
        <v>6.733308987</v>
      </c>
      <c r="D525" s="59">
        <v>46160</v>
      </c>
    </row>
    <row r="526" spans="1:5">
      <c r="A526" t="s">
        <v>5407</v>
      </c>
      <c r="B526" t="s">
        <v>5177</v>
      </c>
      <c r="C526">
        <v>5.08</v>
      </c>
      <c r="D526" s="59">
        <v>46160</v>
      </c>
      <c r="E526" t="s">
        <v>5180</v>
      </c>
    </row>
    <row r="527" spans="1:5">
      <c r="A527" t="s">
        <v>5407</v>
      </c>
      <c r="B527" t="s">
        <v>5179</v>
      </c>
      <c r="C527">
        <v>1.98</v>
      </c>
      <c r="D527" s="59">
        <v>46160</v>
      </c>
      <c r="E527" t="s">
        <v>5180</v>
      </c>
    </row>
    <row r="528" spans="1:5">
      <c r="A528" t="s">
        <v>5407</v>
      </c>
      <c r="B528" t="s">
        <v>5181</v>
      </c>
      <c r="C528">
        <v>1.98</v>
      </c>
      <c r="D528" s="59">
        <v>46160</v>
      </c>
      <c r="E528" t="s">
        <v>5180</v>
      </c>
    </row>
    <row r="529" spans="1:5">
      <c r="A529" t="s">
        <v>5407</v>
      </c>
      <c r="B529" t="s">
        <v>5198</v>
      </c>
      <c r="C529">
        <v>0.324</v>
      </c>
      <c r="D529" s="59">
        <v>46160</v>
      </c>
    </row>
    <row r="530" ht="112.5" customHeight="1" spans="1:5">
      <c r="A530" t="s">
        <v>5407</v>
      </c>
      <c r="B530" t="s">
        <v>5182</v>
      </c>
      <c r="C530">
        <v>0.24</v>
      </c>
      <c r="D530" s="59">
        <v>46160</v>
      </c>
      <c r="E530" s="60" t="s">
        <v>5408</v>
      </c>
    </row>
    <row r="531" spans="1:5">
      <c r="A531" t="s">
        <v>5407</v>
      </c>
      <c r="B531" t="s">
        <v>5176</v>
      </c>
      <c r="C531">
        <v>0.015012838</v>
      </c>
      <c r="D531" s="59">
        <v>46160</v>
      </c>
    </row>
    <row r="532" spans="1:5">
      <c r="A532" t="s">
        <v>5409</v>
      </c>
      <c r="B532" t="s">
        <v>3860</v>
      </c>
      <c r="C532">
        <v>6.609048384</v>
      </c>
    </row>
    <row r="533" spans="1:5">
      <c r="A533" t="s">
        <v>5409</v>
      </c>
      <c r="B533" t="s">
        <v>5179</v>
      </c>
      <c r="C533">
        <v>2.89575</v>
      </c>
      <c r="E533" t="s">
        <v>5195</v>
      </c>
    </row>
    <row r="534" spans="1:5">
      <c r="A534" t="s">
        <v>5409</v>
      </c>
      <c r="B534" t="s">
        <v>5181</v>
      </c>
      <c r="C534">
        <v>2.89575</v>
      </c>
      <c r="E534" t="s">
        <v>5195</v>
      </c>
    </row>
    <row r="535" spans="1:5">
      <c r="A535" t="s">
        <v>5409</v>
      </c>
      <c r="B535" t="s">
        <v>5192</v>
      </c>
      <c r="C535">
        <v>0.678</v>
      </c>
      <c r="E535" t="s">
        <v>5410</v>
      </c>
    </row>
    <row r="536" spans="1:5">
      <c r="A536" t="s">
        <v>5409</v>
      </c>
      <c r="B536" t="s">
        <v>5198</v>
      </c>
      <c r="C536">
        <v>0.072</v>
      </c>
    </row>
    <row r="537" ht="175" customHeight="1" spans="1:5">
      <c r="A537" t="s">
        <v>5409</v>
      </c>
      <c r="B537" t="s">
        <v>5182</v>
      </c>
      <c r="C537">
        <v>0.066</v>
      </c>
      <c r="E537" s="60" t="s">
        <v>5411</v>
      </c>
    </row>
    <row r="538" spans="1:5">
      <c r="A538" t="s">
        <v>5409</v>
      </c>
      <c r="B538" t="s">
        <v>5176</v>
      </c>
      <c r="C538">
        <v>0.001548384</v>
      </c>
    </row>
    <row r="539" spans="1:5">
      <c r="A539" t="s">
        <v>5412</v>
      </c>
      <c r="B539" t="s">
        <v>3860</v>
      </c>
      <c r="C539">
        <v>6.443737584</v>
      </c>
      <c r="D539" s="59">
        <v>46153</v>
      </c>
    </row>
    <row r="540" spans="1:5">
      <c r="A540" t="s">
        <v>5412</v>
      </c>
      <c r="B540" t="s">
        <v>5192</v>
      </c>
      <c r="C540">
        <v>2.672</v>
      </c>
      <c r="D540" s="59">
        <v>46153</v>
      </c>
      <c r="E540" t="s">
        <v>5413</v>
      </c>
    </row>
    <row r="541" spans="1:5">
      <c r="A541" t="s">
        <v>5412</v>
      </c>
      <c r="B541" t="s">
        <v>5179</v>
      </c>
      <c r="C541">
        <v>1.1055</v>
      </c>
      <c r="D541" s="59">
        <v>46153</v>
      </c>
      <c r="E541" t="s">
        <v>5195</v>
      </c>
    </row>
    <row r="542" spans="1:5">
      <c r="A542" t="s">
        <v>5412</v>
      </c>
      <c r="B542" t="s">
        <v>5181</v>
      </c>
      <c r="C542">
        <v>1.1055</v>
      </c>
      <c r="D542" s="59">
        <v>46153</v>
      </c>
      <c r="E542" t="s">
        <v>5195</v>
      </c>
    </row>
    <row r="543" spans="1:5">
      <c r="A543" t="s">
        <v>5412</v>
      </c>
      <c r="B543" t="s">
        <v>5176</v>
      </c>
      <c r="C543">
        <v>0.636737584</v>
      </c>
      <c r="D543" s="59">
        <v>46153</v>
      </c>
    </row>
    <row r="544" spans="1:5">
      <c r="A544" t="s">
        <v>5412</v>
      </c>
      <c r="B544" t="s">
        <v>5198</v>
      </c>
      <c r="C544">
        <v>0.564</v>
      </c>
      <c r="D544" s="59">
        <v>46153</v>
      </c>
    </row>
    <row r="545" ht="187.5" customHeight="1" spans="1:7">
      <c r="A545" t="s">
        <v>5412</v>
      </c>
      <c r="B545" t="s">
        <v>5182</v>
      </c>
      <c r="C545">
        <v>0.36</v>
      </c>
      <c r="D545" s="59">
        <v>46153</v>
      </c>
      <c r="E545" s="60" t="s">
        <v>5414</v>
      </c>
    </row>
    <row r="546" spans="1:7">
      <c r="A546" t="s">
        <v>5415</v>
      </c>
      <c r="B546" t="s">
        <v>3860</v>
      </c>
      <c r="C546">
        <v>6.408038849</v>
      </c>
      <c r="D546" s="59">
        <v>46162</v>
      </c>
      <c r="G546">
        <v>1791798</v>
      </c>
    </row>
    <row r="547" spans="1:7">
      <c r="A547" t="s">
        <v>5415</v>
      </c>
      <c r="B547" t="s">
        <v>5179</v>
      </c>
      <c r="C547">
        <v>2.4585</v>
      </c>
      <c r="D547" s="59">
        <v>46162</v>
      </c>
      <c r="E547" t="s">
        <v>5195</v>
      </c>
      <c r="G547">
        <v>1791798</v>
      </c>
    </row>
    <row r="548" spans="1:7">
      <c r="A548" t="s">
        <v>5415</v>
      </c>
      <c r="B548" t="s">
        <v>5177</v>
      </c>
      <c r="C548">
        <v>2.02</v>
      </c>
      <c r="D548" s="59">
        <v>46162</v>
      </c>
      <c r="E548" t="s">
        <v>5178</v>
      </c>
    </row>
    <row r="549" spans="1:7">
      <c r="A549" t="s">
        <v>5415</v>
      </c>
      <c r="B549" t="s">
        <v>5181</v>
      </c>
      <c r="C549">
        <v>1.17975</v>
      </c>
      <c r="D549" s="59">
        <v>46162</v>
      </c>
      <c r="E549" t="s">
        <v>5195</v>
      </c>
    </row>
    <row r="550" spans="1:7">
      <c r="A550" t="s">
        <v>5415</v>
      </c>
      <c r="B550" t="s">
        <v>5196</v>
      </c>
      <c r="C550">
        <v>0.48</v>
      </c>
      <c r="D550" s="59">
        <v>46162</v>
      </c>
      <c r="E550" t="s">
        <v>5416</v>
      </c>
    </row>
    <row r="551" ht="112.5" customHeight="1" spans="1:7">
      <c r="A551" t="s">
        <v>5415</v>
      </c>
      <c r="B551" t="s">
        <v>5182</v>
      </c>
      <c r="C551">
        <v>0.108</v>
      </c>
      <c r="D551" s="59">
        <v>46162</v>
      </c>
      <c r="E551" s="60" t="s">
        <v>5417</v>
      </c>
    </row>
    <row r="552" spans="1:7">
      <c r="A552" t="s">
        <v>5415</v>
      </c>
      <c r="B552" t="s">
        <v>5198</v>
      </c>
      <c r="C552">
        <v>0.084</v>
      </c>
      <c r="D552" s="59">
        <v>46162</v>
      </c>
    </row>
    <row r="553" spans="1:7">
      <c r="A553" t="s">
        <v>5415</v>
      </c>
      <c r="B553" t="s">
        <v>5176</v>
      </c>
      <c r="C553">
        <v>0.077788849</v>
      </c>
      <c r="D553" s="59">
        <v>46162</v>
      </c>
    </row>
    <row r="554" spans="1:7">
      <c r="A554" t="s">
        <v>5418</v>
      </c>
      <c r="B554" t="s">
        <v>3860</v>
      </c>
      <c r="C554">
        <v>6.384585192</v>
      </c>
      <c r="D554" s="59">
        <v>46147</v>
      </c>
    </row>
    <row r="555" spans="1:7">
      <c r="A555" t="s">
        <v>5418</v>
      </c>
      <c r="B555" t="s">
        <v>5177</v>
      </c>
      <c r="C555">
        <v>3.64</v>
      </c>
      <c r="D555" s="59">
        <v>46147</v>
      </c>
      <c r="E555" t="s">
        <v>5180</v>
      </c>
    </row>
    <row r="556" spans="1:7">
      <c r="A556" t="s">
        <v>5418</v>
      </c>
      <c r="B556" t="s">
        <v>5179</v>
      </c>
      <c r="C556">
        <v>1.3035</v>
      </c>
      <c r="D556" s="59">
        <v>46147</v>
      </c>
      <c r="E556" t="s">
        <v>5195</v>
      </c>
    </row>
    <row r="557" spans="1:7">
      <c r="A557" t="s">
        <v>5418</v>
      </c>
      <c r="B557" t="s">
        <v>5181</v>
      </c>
      <c r="C557">
        <v>0.56925</v>
      </c>
      <c r="D557" s="59">
        <v>46147</v>
      </c>
      <c r="E557" t="s">
        <v>5195</v>
      </c>
    </row>
    <row r="558" spans="1:7">
      <c r="A558" t="s">
        <v>5418</v>
      </c>
      <c r="B558" t="s">
        <v>5192</v>
      </c>
      <c r="C558">
        <v>0.444</v>
      </c>
      <c r="D558" s="59">
        <v>46147</v>
      </c>
      <c r="E558" t="s">
        <v>5419</v>
      </c>
    </row>
    <row r="559" spans="1:7">
      <c r="A559" t="s">
        <v>5418</v>
      </c>
      <c r="B559" t="s">
        <v>5176</v>
      </c>
      <c r="C559">
        <v>0.223835192</v>
      </c>
      <c r="D559" s="59">
        <v>46147</v>
      </c>
    </row>
    <row r="560" spans="1:7">
      <c r="A560" t="s">
        <v>5418</v>
      </c>
      <c r="B560" t="s">
        <v>5198</v>
      </c>
      <c r="C560">
        <v>0.204</v>
      </c>
      <c r="D560" s="59">
        <v>46147</v>
      </c>
    </row>
    <row r="561" spans="1:5">
      <c r="A561" t="s">
        <v>5420</v>
      </c>
      <c r="B561" t="s">
        <v>3860</v>
      </c>
      <c r="C561">
        <v>6.359298882</v>
      </c>
      <c r="D561" s="59">
        <v>46164</v>
      </c>
    </row>
    <row r="562" spans="1:5">
      <c r="A562" t="s">
        <v>5420</v>
      </c>
      <c r="B562" t="s">
        <v>5181</v>
      </c>
      <c r="C562">
        <v>2.2935</v>
      </c>
      <c r="D562" s="59">
        <v>46164</v>
      </c>
      <c r="E562" t="s">
        <v>5180</v>
      </c>
    </row>
    <row r="563" spans="1:5">
      <c r="A563" t="s">
        <v>5420</v>
      </c>
      <c r="B563" t="s">
        <v>5177</v>
      </c>
      <c r="C563">
        <v>1.94</v>
      </c>
      <c r="D563" s="59">
        <v>46164</v>
      </c>
      <c r="E563" t="s">
        <v>5178</v>
      </c>
    </row>
    <row r="564" spans="1:5">
      <c r="A564" t="s">
        <v>5420</v>
      </c>
      <c r="B564" t="s">
        <v>5179</v>
      </c>
      <c r="C564">
        <v>1.42725</v>
      </c>
      <c r="D564" s="59">
        <v>46164</v>
      </c>
      <c r="E564" t="s">
        <v>5195</v>
      </c>
    </row>
    <row r="565" spans="1:5">
      <c r="A565" t="s">
        <v>5420</v>
      </c>
      <c r="B565" t="s">
        <v>5198</v>
      </c>
      <c r="C565">
        <v>0.264</v>
      </c>
      <c r="D565" s="59">
        <v>46164</v>
      </c>
    </row>
    <row r="566" ht="125" customHeight="1" spans="1:5">
      <c r="A566" t="s">
        <v>5420</v>
      </c>
      <c r="B566" t="s">
        <v>5182</v>
      </c>
      <c r="C566">
        <v>0.204</v>
      </c>
      <c r="D566" s="59">
        <v>46164</v>
      </c>
      <c r="E566" s="60" t="s">
        <v>5421</v>
      </c>
    </row>
    <row r="567" spans="1:5">
      <c r="A567" t="s">
        <v>5420</v>
      </c>
      <c r="B567" t="s">
        <v>5192</v>
      </c>
      <c r="C567">
        <v>0.2</v>
      </c>
      <c r="D567" s="59">
        <v>46164</v>
      </c>
      <c r="E567" t="s">
        <v>5422</v>
      </c>
    </row>
    <row r="568" spans="1:5">
      <c r="A568" t="s">
        <v>5420</v>
      </c>
      <c r="B568" t="s">
        <v>5176</v>
      </c>
      <c r="C568">
        <v>0.030548882</v>
      </c>
      <c r="D568" s="59">
        <v>46164</v>
      </c>
    </row>
    <row r="569" spans="1:5">
      <c r="A569" t="s">
        <v>5423</v>
      </c>
      <c r="B569" t="s">
        <v>3860</v>
      </c>
      <c r="C569">
        <v>6.286752253</v>
      </c>
      <c r="D569" s="59">
        <v>46156</v>
      </c>
    </row>
    <row r="570" spans="1:5">
      <c r="A570" t="s">
        <v>5423</v>
      </c>
      <c r="B570" t="s">
        <v>5177</v>
      </c>
      <c r="C570">
        <v>2.6</v>
      </c>
      <c r="D570" s="59">
        <v>46156</v>
      </c>
      <c r="E570" t="s">
        <v>5180</v>
      </c>
    </row>
    <row r="571" spans="1:5">
      <c r="A571" t="s">
        <v>5423</v>
      </c>
      <c r="B571" t="s">
        <v>5179</v>
      </c>
      <c r="C571">
        <v>1.485</v>
      </c>
      <c r="D571" s="59">
        <v>46156</v>
      </c>
      <c r="E571" t="s">
        <v>5180</v>
      </c>
    </row>
    <row r="572" spans="1:5">
      <c r="A572" t="s">
        <v>5423</v>
      </c>
      <c r="B572" t="s">
        <v>5181</v>
      </c>
      <c r="C572">
        <v>1.485</v>
      </c>
      <c r="D572" s="59">
        <v>46156</v>
      </c>
      <c r="E572" t="s">
        <v>5180</v>
      </c>
    </row>
    <row r="573" spans="1:5">
      <c r="A573" t="s">
        <v>5423</v>
      </c>
      <c r="B573" t="s">
        <v>5176</v>
      </c>
      <c r="C573">
        <v>0.716752253</v>
      </c>
      <c r="D573" s="59">
        <v>46156</v>
      </c>
    </row>
    <row r="574" spans="1:5">
      <c r="A574" t="s">
        <v>5424</v>
      </c>
      <c r="B574" t="s">
        <v>3860</v>
      </c>
      <c r="C574">
        <v>6.272916054</v>
      </c>
      <c r="D574" s="59">
        <v>46150</v>
      </c>
    </row>
    <row r="575" spans="1:5">
      <c r="A575" t="s">
        <v>5424</v>
      </c>
      <c r="B575" t="s">
        <v>5177</v>
      </c>
      <c r="C575">
        <v>2.6</v>
      </c>
      <c r="D575" s="59">
        <v>46150</v>
      </c>
      <c r="E575" t="s">
        <v>5180</v>
      </c>
    </row>
    <row r="576" spans="1:5">
      <c r="A576" t="s">
        <v>5424</v>
      </c>
      <c r="B576" t="s">
        <v>5192</v>
      </c>
      <c r="C576">
        <v>1.1055</v>
      </c>
      <c r="D576" s="59">
        <v>46150</v>
      </c>
      <c r="E576" t="s">
        <v>5425</v>
      </c>
    </row>
    <row r="577" spans="1:7">
      <c r="A577" t="s">
        <v>5424</v>
      </c>
      <c r="B577" t="s">
        <v>5179</v>
      </c>
      <c r="C577">
        <v>1.04775</v>
      </c>
      <c r="D577" s="59">
        <v>46150</v>
      </c>
      <c r="E577" t="s">
        <v>5180</v>
      </c>
    </row>
    <row r="578" spans="1:7">
      <c r="A578" t="s">
        <v>5424</v>
      </c>
      <c r="B578" t="s">
        <v>5181</v>
      </c>
      <c r="C578">
        <v>1.04775</v>
      </c>
      <c r="D578" s="59">
        <v>46150</v>
      </c>
      <c r="E578" t="s">
        <v>5180</v>
      </c>
    </row>
    <row r="579" spans="1:7">
      <c r="A579" t="s">
        <v>5424</v>
      </c>
      <c r="B579" t="s">
        <v>5176</v>
      </c>
      <c r="C579">
        <v>0.303916054</v>
      </c>
      <c r="D579" s="59">
        <v>46150</v>
      </c>
    </row>
    <row r="580" ht="175" customHeight="1" spans="1:7">
      <c r="A580" t="s">
        <v>5424</v>
      </c>
      <c r="B580" t="s">
        <v>5182</v>
      </c>
      <c r="C580">
        <v>0.168</v>
      </c>
      <c r="D580" s="59">
        <v>46150</v>
      </c>
      <c r="E580" s="60" t="s">
        <v>5426</v>
      </c>
    </row>
    <row r="581" spans="1:7">
      <c r="A581" t="s">
        <v>5427</v>
      </c>
      <c r="B581" t="s">
        <v>3860</v>
      </c>
      <c r="C581">
        <v>6.17206947</v>
      </c>
      <c r="D581" s="59">
        <v>46162</v>
      </c>
    </row>
    <row r="582" spans="1:7">
      <c r="A582" t="s">
        <v>5427</v>
      </c>
      <c r="B582" t="s">
        <v>5181</v>
      </c>
      <c r="C582">
        <v>4.79325</v>
      </c>
      <c r="D582" s="59">
        <v>46162</v>
      </c>
      <c r="E582" t="s">
        <v>5180</v>
      </c>
    </row>
    <row r="583" spans="1:7">
      <c r="A583" t="s">
        <v>5427</v>
      </c>
      <c r="B583" t="s">
        <v>5177</v>
      </c>
      <c r="C583">
        <v>2.6</v>
      </c>
      <c r="D583" s="59">
        <v>46162</v>
      </c>
      <c r="E583" t="s">
        <v>5180</v>
      </c>
    </row>
    <row r="584" spans="1:7">
      <c r="A584" t="s">
        <v>5427</v>
      </c>
      <c r="B584" t="s">
        <v>5179</v>
      </c>
      <c r="C584">
        <v>1.37775</v>
      </c>
      <c r="D584" s="59">
        <v>46162</v>
      </c>
      <c r="E584" t="s">
        <v>5195</v>
      </c>
    </row>
    <row r="585" ht="112.5" customHeight="1" spans="1:7">
      <c r="A585" t="s">
        <v>5427</v>
      </c>
      <c r="B585" t="s">
        <v>5182</v>
      </c>
      <c r="C585">
        <v>0.036</v>
      </c>
      <c r="D585" s="59">
        <v>46162</v>
      </c>
      <c r="E585" s="60" t="s">
        <v>5428</v>
      </c>
    </row>
    <row r="586" spans="1:7">
      <c r="A586" t="s">
        <v>5427</v>
      </c>
      <c r="B586" t="s">
        <v>5176</v>
      </c>
      <c r="C586">
        <v>0.0102421</v>
      </c>
      <c r="D586" s="59">
        <v>46162</v>
      </c>
    </row>
    <row r="587" spans="1:7">
      <c r="A587" t="s">
        <v>5429</v>
      </c>
      <c r="B587" t="s">
        <v>3860</v>
      </c>
      <c r="C587">
        <v>6.154485664</v>
      </c>
      <c r="D587" s="59">
        <v>46156</v>
      </c>
    </row>
    <row r="588" spans="1:7">
      <c r="A588" t="s">
        <v>5429</v>
      </c>
      <c r="B588" t="s">
        <v>5177</v>
      </c>
      <c r="C588">
        <v>3.33</v>
      </c>
      <c r="D588" s="59">
        <v>46156</v>
      </c>
      <c r="E588" t="s">
        <v>5180</v>
      </c>
    </row>
    <row r="589" spans="1:7">
      <c r="A589" t="s">
        <v>5429</v>
      </c>
      <c r="B589" t="s">
        <v>5179</v>
      </c>
      <c r="C589">
        <v>1.3695</v>
      </c>
      <c r="D589" s="59">
        <v>46156</v>
      </c>
      <c r="E589" t="s">
        <v>5180</v>
      </c>
    </row>
    <row r="590" spans="1:7">
      <c r="A590" t="s">
        <v>5429</v>
      </c>
      <c r="B590" t="s">
        <v>5181</v>
      </c>
      <c r="C590">
        <v>1.3695</v>
      </c>
      <c r="D590" s="59">
        <v>46156</v>
      </c>
      <c r="E590" t="s">
        <v>5180</v>
      </c>
    </row>
    <row r="591" spans="1:7">
      <c r="A591" t="s">
        <v>5429</v>
      </c>
      <c r="B591" t="s">
        <v>5176</v>
      </c>
      <c r="C591">
        <v>0.085485664</v>
      </c>
      <c r="D591" s="59">
        <v>46156</v>
      </c>
    </row>
    <row r="592" spans="1:7">
      <c r="A592" t="s">
        <v>5430</v>
      </c>
      <c r="B592" t="s">
        <v>3860</v>
      </c>
      <c r="C592">
        <v>6.095376707</v>
      </c>
      <c r="G592">
        <v>3082285</v>
      </c>
    </row>
    <row r="593" spans="1:7">
      <c r="A593" t="s">
        <v>5430</v>
      </c>
      <c r="B593" t="s">
        <v>5179</v>
      </c>
      <c r="C593">
        <v>2.277</v>
      </c>
      <c r="E593" t="s">
        <v>5195</v>
      </c>
    </row>
    <row r="594" spans="1:7">
      <c r="A594" t="s">
        <v>5430</v>
      </c>
      <c r="B594" t="s">
        <v>5181</v>
      </c>
      <c r="C594">
        <v>2.2605</v>
      </c>
      <c r="E594" t="s">
        <v>5195</v>
      </c>
      <c r="G594">
        <v>3082285</v>
      </c>
    </row>
    <row r="595" spans="1:7">
      <c r="A595" t="s">
        <v>5430</v>
      </c>
      <c r="B595" t="s">
        <v>5177</v>
      </c>
      <c r="C595">
        <v>1.55</v>
      </c>
      <c r="E595" t="s">
        <v>5200</v>
      </c>
    </row>
    <row r="596" spans="1:7">
      <c r="A596" t="s">
        <v>5430</v>
      </c>
      <c r="B596" t="s">
        <v>5176</v>
      </c>
      <c r="C596">
        <v>0.007876707</v>
      </c>
    </row>
    <row r="597" spans="1:7">
      <c r="A597" t="s">
        <v>5431</v>
      </c>
      <c r="B597" t="s">
        <v>3860</v>
      </c>
      <c r="C597">
        <v>6.068954506</v>
      </c>
      <c r="D597" s="59">
        <v>46148</v>
      </c>
    </row>
    <row r="598" spans="1:7">
      <c r="A598" t="s">
        <v>5431</v>
      </c>
      <c r="B598" t="s">
        <v>5177</v>
      </c>
      <c r="C598">
        <v>3.83</v>
      </c>
      <c r="D598" s="59">
        <v>46148</v>
      </c>
      <c r="E598" t="s">
        <v>5200</v>
      </c>
    </row>
    <row r="599" spans="1:7">
      <c r="A599" t="s">
        <v>5431</v>
      </c>
      <c r="B599" t="s">
        <v>5179</v>
      </c>
      <c r="C599">
        <v>1.0395</v>
      </c>
      <c r="D599" s="59">
        <v>46148</v>
      </c>
      <c r="E599" t="s">
        <v>5195</v>
      </c>
    </row>
    <row r="600" spans="1:7">
      <c r="A600" t="s">
        <v>5431</v>
      </c>
      <c r="B600" t="s">
        <v>5192</v>
      </c>
      <c r="C600">
        <v>0.444</v>
      </c>
      <c r="D600" s="59">
        <v>46148</v>
      </c>
      <c r="E600" t="s">
        <v>5432</v>
      </c>
    </row>
    <row r="601" spans="1:7">
      <c r="A601" t="s">
        <v>5431</v>
      </c>
      <c r="B601" t="s">
        <v>5176</v>
      </c>
      <c r="C601">
        <v>0.311454506</v>
      </c>
      <c r="D601" s="59">
        <v>46148</v>
      </c>
    </row>
    <row r="602" ht="125" customHeight="1" spans="1:7">
      <c r="A602" t="s">
        <v>5431</v>
      </c>
      <c r="B602" t="s">
        <v>5182</v>
      </c>
      <c r="C602">
        <v>0.252</v>
      </c>
      <c r="D602" s="59">
        <v>46148</v>
      </c>
      <c r="E602" s="60" t="s">
        <v>5433</v>
      </c>
    </row>
    <row r="603" spans="1:7">
      <c r="A603" t="s">
        <v>5431</v>
      </c>
      <c r="B603" t="s">
        <v>5198</v>
      </c>
      <c r="C603">
        <v>0.192</v>
      </c>
      <c r="D603" s="59">
        <v>46148</v>
      </c>
    </row>
    <row r="604" spans="1:7">
      <c r="A604" t="s">
        <v>5434</v>
      </c>
      <c r="B604" t="s">
        <v>3860</v>
      </c>
      <c r="C604">
        <v>6.043101829</v>
      </c>
    </row>
    <row r="605" spans="1:7">
      <c r="A605" t="s">
        <v>5434</v>
      </c>
      <c r="B605" t="s">
        <v>5177</v>
      </c>
      <c r="C605">
        <v>2.6</v>
      </c>
      <c r="E605" t="s">
        <v>5180</v>
      </c>
    </row>
    <row r="606" spans="1:7">
      <c r="A606" t="s">
        <v>5434</v>
      </c>
      <c r="B606" t="s">
        <v>5179</v>
      </c>
      <c r="C606">
        <v>1.36125</v>
      </c>
      <c r="E606" t="s">
        <v>5180</v>
      </c>
    </row>
    <row r="607" spans="1:7">
      <c r="A607" t="s">
        <v>5434</v>
      </c>
      <c r="B607" t="s">
        <v>5181</v>
      </c>
      <c r="C607">
        <v>1.36125</v>
      </c>
      <c r="E607" t="s">
        <v>5180</v>
      </c>
    </row>
    <row r="608" spans="1:7">
      <c r="A608" t="s">
        <v>5434</v>
      </c>
      <c r="B608" t="s">
        <v>5192</v>
      </c>
      <c r="C608">
        <v>0.4</v>
      </c>
      <c r="E608" t="s">
        <v>5435</v>
      </c>
    </row>
    <row r="609" ht="125" customHeight="1" spans="1:5">
      <c r="A609" t="s">
        <v>5434</v>
      </c>
      <c r="B609" t="s">
        <v>5182</v>
      </c>
      <c r="C609">
        <v>0.18</v>
      </c>
      <c r="E609" s="60" t="s">
        <v>5436</v>
      </c>
    </row>
    <row r="610" spans="1:5">
      <c r="A610" t="s">
        <v>5434</v>
      </c>
      <c r="B610" t="s">
        <v>5198</v>
      </c>
      <c r="C610">
        <v>0.084</v>
      </c>
    </row>
    <row r="611" spans="1:5">
      <c r="A611" t="s">
        <v>5434</v>
      </c>
      <c r="B611" t="s">
        <v>5176</v>
      </c>
      <c r="C611">
        <v>0.056601829</v>
      </c>
    </row>
    <row r="612" spans="1:5">
      <c r="A612" t="s">
        <v>5437</v>
      </c>
      <c r="B612" t="s">
        <v>3860</v>
      </c>
      <c r="C612">
        <v>5.914972622</v>
      </c>
      <c r="D612" s="59">
        <v>46149</v>
      </c>
    </row>
    <row r="613" spans="1:5">
      <c r="A613" t="s">
        <v>5437</v>
      </c>
      <c r="B613" t="s">
        <v>5177</v>
      </c>
      <c r="C613">
        <v>2.6</v>
      </c>
      <c r="D613" s="59">
        <v>46149</v>
      </c>
      <c r="E613" t="s">
        <v>5180</v>
      </c>
    </row>
    <row r="614" spans="1:5">
      <c r="A614" t="s">
        <v>5437</v>
      </c>
      <c r="B614" t="s">
        <v>5179</v>
      </c>
      <c r="C614">
        <v>1.089</v>
      </c>
      <c r="D614" s="59">
        <v>46149</v>
      </c>
      <c r="E614" t="s">
        <v>5180</v>
      </c>
    </row>
    <row r="615" spans="1:5">
      <c r="A615" t="s">
        <v>5437</v>
      </c>
      <c r="B615" t="s">
        <v>5181</v>
      </c>
      <c r="C615">
        <v>1.089</v>
      </c>
      <c r="D615" s="59">
        <v>46149</v>
      </c>
      <c r="E615" t="s">
        <v>5180</v>
      </c>
    </row>
    <row r="616" spans="1:5">
      <c r="A616" t="s">
        <v>5437</v>
      </c>
      <c r="B616" t="s">
        <v>5196</v>
      </c>
      <c r="C616">
        <v>0.48</v>
      </c>
      <c r="D616" s="59">
        <v>46149</v>
      </c>
      <c r="E616" t="s">
        <v>5438</v>
      </c>
    </row>
    <row r="617" spans="1:5">
      <c r="A617" t="s">
        <v>5437</v>
      </c>
      <c r="B617" t="s">
        <v>5176</v>
      </c>
      <c r="C617">
        <v>0.318972622</v>
      </c>
      <c r="D617" s="59">
        <v>46149</v>
      </c>
    </row>
    <row r="618" spans="1:5">
      <c r="A618" t="s">
        <v>5437</v>
      </c>
      <c r="B618" t="s">
        <v>5192</v>
      </c>
      <c r="C618">
        <v>0.2</v>
      </c>
      <c r="D618" s="59">
        <v>46149</v>
      </c>
      <c r="E618" t="s">
        <v>5439</v>
      </c>
    </row>
    <row r="619" ht="125" customHeight="1" spans="1:5">
      <c r="A619" t="s">
        <v>5437</v>
      </c>
      <c r="B619" t="s">
        <v>5182</v>
      </c>
      <c r="C619">
        <v>0.09</v>
      </c>
      <c r="D619" s="59">
        <v>46149</v>
      </c>
      <c r="E619" s="60" t="s">
        <v>5440</v>
      </c>
    </row>
    <row r="620" spans="1:5">
      <c r="A620" t="s">
        <v>5437</v>
      </c>
      <c r="B620" t="s">
        <v>5198</v>
      </c>
      <c r="C620">
        <v>0.048</v>
      </c>
      <c r="D620" s="59">
        <v>46149</v>
      </c>
    </row>
    <row r="621" spans="1:5">
      <c r="A621" t="s">
        <v>5441</v>
      </c>
      <c r="B621" t="s">
        <v>3860</v>
      </c>
      <c r="C621">
        <v>5.806189451</v>
      </c>
      <c r="D621" s="59">
        <v>46156</v>
      </c>
    </row>
    <row r="622" spans="1:5">
      <c r="A622" t="s">
        <v>5441</v>
      </c>
      <c r="B622" t="s">
        <v>5177</v>
      </c>
      <c r="C622">
        <v>2.6</v>
      </c>
      <c r="D622" s="59">
        <v>46156</v>
      </c>
      <c r="E622" t="s">
        <v>5180</v>
      </c>
    </row>
    <row r="623" spans="1:5">
      <c r="A623" t="s">
        <v>5441</v>
      </c>
      <c r="B623" t="s">
        <v>5192</v>
      </c>
      <c r="C623">
        <v>0.993</v>
      </c>
      <c r="D623" s="59">
        <v>46156</v>
      </c>
      <c r="E623" t="s">
        <v>5442</v>
      </c>
    </row>
    <row r="624" spans="1:5">
      <c r="A624" t="s">
        <v>5441</v>
      </c>
      <c r="B624" t="s">
        <v>5179</v>
      </c>
      <c r="C624">
        <v>0.9075</v>
      </c>
      <c r="D624" s="59">
        <v>46156</v>
      </c>
      <c r="E624" t="s">
        <v>5180</v>
      </c>
    </row>
    <row r="625" spans="1:5">
      <c r="A625" t="s">
        <v>5441</v>
      </c>
      <c r="B625" t="s">
        <v>5181</v>
      </c>
      <c r="C625">
        <v>0.9075</v>
      </c>
      <c r="D625" s="59">
        <v>46156</v>
      </c>
      <c r="E625" t="s">
        <v>5180</v>
      </c>
    </row>
    <row r="626" spans="1:5">
      <c r="A626" t="s">
        <v>5441</v>
      </c>
      <c r="B626" t="s">
        <v>5176</v>
      </c>
      <c r="C626">
        <v>0.326189451</v>
      </c>
      <c r="D626" s="59">
        <v>46156</v>
      </c>
    </row>
    <row r="627" ht="112.5" customHeight="1" spans="1:5">
      <c r="A627" t="s">
        <v>5441</v>
      </c>
      <c r="B627" t="s">
        <v>5182</v>
      </c>
      <c r="C627">
        <v>0.072</v>
      </c>
      <c r="D627" s="59">
        <v>46156</v>
      </c>
      <c r="E627" s="60" t="s">
        <v>5443</v>
      </c>
    </row>
    <row r="628" spans="1:5">
      <c r="A628" t="s">
        <v>5444</v>
      </c>
      <c r="B628" t="s">
        <v>3860</v>
      </c>
      <c r="C628">
        <v>5.775840438</v>
      </c>
      <c r="D628" s="59">
        <v>46153</v>
      </c>
    </row>
    <row r="629" spans="1:5">
      <c r="A629" t="s">
        <v>5444</v>
      </c>
      <c r="B629" t="s">
        <v>5177</v>
      </c>
      <c r="C629">
        <v>2.6</v>
      </c>
      <c r="D629" s="59">
        <v>46153</v>
      </c>
      <c r="E629" t="s">
        <v>5180</v>
      </c>
    </row>
    <row r="630" spans="1:5">
      <c r="A630" t="s">
        <v>5444</v>
      </c>
      <c r="B630" t="s">
        <v>5181</v>
      </c>
      <c r="C630">
        <v>1.37775</v>
      </c>
      <c r="D630" s="59">
        <v>46153</v>
      </c>
      <c r="E630" t="s">
        <v>5180</v>
      </c>
    </row>
    <row r="631" spans="1:5">
      <c r="A631" t="s">
        <v>5444</v>
      </c>
      <c r="B631" t="s">
        <v>5176</v>
      </c>
      <c r="C631">
        <v>0.761660438</v>
      </c>
      <c r="D631" s="59">
        <v>46153</v>
      </c>
    </row>
    <row r="632" spans="1:5">
      <c r="A632" t="s">
        <v>5444</v>
      </c>
      <c r="B632" t="s">
        <v>5179</v>
      </c>
      <c r="C632">
        <v>0.55275</v>
      </c>
      <c r="D632" s="59">
        <v>46153</v>
      </c>
      <c r="E632" t="s">
        <v>5195</v>
      </c>
    </row>
    <row r="633" spans="1:5">
      <c r="A633" t="s">
        <v>5444</v>
      </c>
      <c r="B633" t="s">
        <v>5192</v>
      </c>
      <c r="C633">
        <v>0.2</v>
      </c>
      <c r="D633" s="59">
        <v>46153</v>
      </c>
      <c r="E633" t="s">
        <v>5445</v>
      </c>
    </row>
    <row r="634" spans="1:5">
      <c r="A634" t="s">
        <v>5444</v>
      </c>
      <c r="B634" t="s">
        <v>5210</v>
      </c>
      <c r="C634">
        <v>0.15768</v>
      </c>
      <c r="D634" s="59">
        <v>46153</v>
      </c>
      <c r="E634">
        <v>130069</v>
      </c>
    </row>
    <row r="635" spans="1:5">
      <c r="A635" t="s">
        <v>5444</v>
      </c>
      <c r="B635" t="s">
        <v>5198</v>
      </c>
      <c r="C635">
        <v>0.096</v>
      </c>
      <c r="D635" s="59">
        <v>46153</v>
      </c>
    </row>
    <row r="636" ht="125" customHeight="1" spans="1:5">
      <c r="A636" t="s">
        <v>5444</v>
      </c>
      <c r="B636" t="s">
        <v>5182</v>
      </c>
      <c r="C636">
        <v>0.03</v>
      </c>
      <c r="D636" s="59">
        <v>46153</v>
      </c>
      <c r="E636" s="60" t="s">
        <v>5446</v>
      </c>
    </row>
    <row r="637" spans="1:5">
      <c r="A637" t="s">
        <v>5447</v>
      </c>
      <c r="B637" t="s">
        <v>3860</v>
      </c>
      <c r="C637">
        <v>5.660061287</v>
      </c>
      <c r="D637" s="59">
        <v>46156</v>
      </c>
    </row>
    <row r="638" spans="1:5">
      <c r="A638" t="s">
        <v>5447</v>
      </c>
      <c r="B638" t="s">
        <v>5177</v>
      </c>
      <c r="C638">
        <v>4.08</v>
      </c>
      <c r="D638" s="59">
        <v>46156</v>
      </c>
      <c r="E638" t="s">
        <v>5200</v>
      </c>
    </row>
    <row r="639" spans="1:5">
      <c r="A639" t="s">
        <v>5447</v>
      </c>
      <c r="B639" t="s">
        <v>5179</v>
      </c>
      <c r="C639">
        <v>0.7095</v>
      </c>
      <c r="D639" s="59">
        <v>46156</v>
      </c>
      <c r="E639" t="s">
        <v>5180</v>
      </c>
    </row>
    <row r="640" spans="1:5">
      <c r="A640" t="s">
        <v>5447</v>
      </c>
      <c r="B640" t="s">
        <v>5181</v>
      </c>
      <c r="C640">
        <v>0.7095</v>
      </c>
      <c r="D640" s="59">
        <v>46156</v>
      </c>
      <c r="E640" t="s">
        <v>5180</v>
      </c>
    </row>
    <row r="641" spans="1:7">
      <c r="A641" t="s">
        <v>5447</v>
      </c>
      <c r="B641" t="s">
        <v>5198</v>
      </c>
      <c r="C641">
        <v>0.084</v>
      </c>
      <c r="D641" s="59">
        <v>46156</v>
      </c>
    </row>
    <row r="642" ht="125" customHeight="1" spans="1:7">
      <c r="A642" t="s">
        <v>5447</v>
      </c>
      <c r="B642" t="s">
        <v>5182</v>
      </c>
      <c r="C642">
        <v>0.072</v>
      </c>
      <c r="D642" s="59">
        <v>46156</v>
      </c>
      <c r="E642" s="60" t="s">
        <v>5448</v>
      </c>
    </row>
    <row r="643" spans="1:7">
      <c r="A643" t="s">
        <v>5447</v>
      </c>
      <c r="B643" t="s">
        <v>5176</v>
      </c>
      <c r="C643">
        <v>0.005061287</v>
      </c>
      <c r="D643" s="59">
        <v>46156</v>
      </c>
    </row>
    <row r="644" spans="1:7">
      <c r="A644" t="s">
        <v>5449</v>
      </c>
      <c r="B644" t="s">
        <v>3860</v>
      </c>
      <c r="C644">
        <v>5.623185124</v>
      </c>
    </row>
    <row r="645" spans="1:7">
      <c r="A645" t="s">
        <v>5449</v>
      </c>
      <c r="B645" t="s">
        <v>5177</v>
      </c>
      <c r="C645">
        <v>2.6</v>
      </c>
      <c r="E645" t="s">
        <v>5180</v>
      </c>
    </row>
    <row r="646" spans="1:7">
      <c r="A646" t="s">
        <v>5449</v>
      </c>
      <c r="B646" t="s">
        <v>5179</v>
      </c>
      <c r="C646">
        <v>0.86625</v>
      </c>
      <c r="E646" t="s">
        <v>5180</v>
      </c>
    </row>
    <row r="647" spans="1:7">
      <c r="A647" t="s">
        <v>5449</v>
      </c>
      <c r="B647" t="s">
        <v>5181</v>
      </c>
      <c r="C647">
        <v>0.86625</v>
      </c>
      <c r="E647" t="s">
        <v>5180</v>
      </c>
    </row>
    <row r="648" spans="1:7">
      <c r="A648" t="s">
        <v>5449</v>
      </c>
      <c r="B648" t="s">
        <v>5192</v>
      </c>
      <c r="C648">
        <v>0.644</v>
      </c>
      <c r="E648" t="s">
        <v>5450</v>
      </c>
    </row>
    <row r="649" spans="1:7">
      <c r="A649" t="s">
        <v>5449</v>
      </c>
      <c r="B649" t="s">
        <v>5176</v>
      </c>
      <c r="C649">
        <v>0.345485124</v>
      </c>
    </row>
    <row r="650" spans="1:7">
      <c r="A650" t="s">
        <v>5449</v>
      </c>
      <c r="B650" t="s">
        <v>5210</v>
      </c>
      <c r="C650">
        <v>0.2832</v>
      </c>
      <c r="E650">
        <v>246330</v>
      </c>
    </row>
    <row r="651" ht="112.5" customHeight="1" spans="1:7">
      <c r="A651" t="s">
        <v>5449</v>
      </c>
      <c r="B651" t="s">
        <v>5182</v>
      </c>
      <c r="C651">
        <v>0.018</v>
      </c>
      <c r="E651" s="60" t="s">
        <v>5451</v>
      </c>
    </row>
    <row r="652" spans="1:7">
      <c r="A652" t="s">
        <v>5452</v>
      </c>
      <c r="B652" t="s">
        <v>3860</v>
      </c>
      <c r="C652">
        <v>5.609630205</v>
      </c>
      <c r="D652" s="59">
        <v>46157</v>
      </c>
      <c r="G652">
        <v>2773628</v>
      </c>
    </row>
    <row r="653" spans="1:7">
      <c r="A653" t="s">
        <v>5452</v>
      </c>
      <c r="B653" t="s">
        <v>5179</v>
      </c>
      <c r="C653">
        <v>2.76375</v>
      </c>
      <c r="D653" s="59">
        <v>46157</v>
      </c>
      <c r="E653" t="s">
        <v>5195</v>
      </c>
      <c r="G653">
        <v>2773628</v>
      </c>
    </row>
    <row r="654" spans="1:7">
      <c r="A654" t="s">
        <v>5452</v>
      </c>
      <c r="B654" t="s">
        <v>5196</v>
      </c>
      <c r="C654">
        <v>1.44</v>
      </c>
      <c r="D654" s="59">
        <v>46157</v>
      </c>
      <c r="E654" t="s">
        <v>5453</v>
      </c>
    </row>
    <row r="655" spans="1:7">
      <c r="A655" t="s">
        <v>5452</v>
      </c>
      <c r="B655" t="s">
        <v>5176</v>
      </c>
      <c r="C655">
        <v>0.919880205</v>
      </c>
      <c r="D655" s="59">
        <v>46157</v>
      </c>
    </row>
    <row r="656" ht="125" customHeight="1" spans="1:7">
      <c r="A656" t="s">
        <v>5452</v>
      </c>
      <c r="B656" t="s">
        <v>5182</v>
      </c>
      <c r="C656">
        <v>0.378</v>
      </c>
      <c r="D656" s="59">
        <v>46157</v>
      </c>
      <c r="E656" s="60" t="s">
        <v>5454</v>
      </c>
    </row>
    <row r="657" spans="1:7">
      <c r="A657" t="s">
        <v>5452</v>
      </c>
      <c r="B657" t="s">
        <v>5198</v>
      </c>
      <c r="C657">
        <v>0.108</v>
      </c>
      <c r="D657" s="59">
        <v>46157</v>
      </c>
    </row>
    <row r="658" spans="1:7">
      <c r="A658" t="s">
        <v>5455</v>
      </c>
      <c r="B658" t="s">
        <v>3860</v>
      </c>
      <c r="C658">
        <v>5.580149722</v>
      </c>
      <c r="D658" s="59">
        <v>46161</v>
      </c>
    </row>
    <row r="659" spans="1:7">
      <c r="A659" t="s">
        <v>5455</v>
      </c>
      <c r="B659" t="s">
        <v>5177</v>
      </c>
      <c r="C659">
        <v>4.41</v>
      </c>
      <c r="D659" s="59">
        <v>46161</v>
      </c>
      <c r="E659" t="s">
        <v>5200</v>
      </c>
    </row>
    <row r="660" spans="1:7">
      <c r="A660" t="s">
        <v>5455</v>
      </c>
      <c r="B660" t="s">
        <v>5179</v>
      </c>
      <c r="C660">
        <v>1.92225</v>
      </c>
      <c r="D660" s="59">
        <v>46161</v>
      </c>
      <c r="E660" t="s">
        <v>5195</v>
      </c>
    </row>
    <row r="661" spans="1:7">
      <c r="A661" t="s">
        <v>5455</v>
      </c>
      <c r="B661" t="s">
        <v>5181</v>
      </c>
      <c r="C661">
        <v>1.42725</v>
      </c>
      <c r="D661" s="59">
        <v>46161</v>
      </c>
      <c r="E661" t="s">
        <v>5195</v>
      </c>
    </row>
    <row r="662" spans="1:7">
      <c r="A662" t="s">
        <v>5455</v>
      </c>
      <c r="B662" t="s">
        <v>5210</v>
      </c>
      <c r="C662">
        <v>0.1692</v>
      </c>
      <c r="D662" s="59">
        <v>46161</v>
      </c>
      <c r="E662">
        <v>222191</v>
      </c>
    </row>
    <row r="663" ht="125" customHeight="1" spans="1:7">
      <c r="A663" t="s">
        <v>5455</v>
      </c>
      <c r="B663" t="s">
        <v>5182</v>
      </c>
      <c r="C663">
        <v>0.036</v>
      </c>
      <c r="D663" s="59">
        <v>46161</v>
      </c>
      <c r="E663" s="60" t="s">
        <v>5456</v>
      </c>
    </row>
    <row r="664" spans="1:7">
      <c r="A664" t="s">
        <v>5455</v>
      </c>
      <c r="B664" t="s">
        <v>5176</v>
      </c>
      <c r="C664">
        <v>0.006942461</v>
      </c>
      <c r="D664" s="59">
        <v>46161</v>
      </c>
    </row>
    <row r="665" ht="37.5" customHeight="1" spans="1:7">
      <c r="A665" t="s">
        <v>5457</v>
      </c>
      <c r="B665" t="s">
        <v>3860</v>
      </c>
      <c r="C665">
        <v>5.566229263</v>
      </c>
      <c r="D665" s="59">
        <v>46161</v>
      </c>
      <c r="G665" s="60" t="s">
        <v>5458</v>
      </c>
    </row>
    <row r="666" ht="37.5" customHeight="1" spans="1:7">
      <c r="A666" t="s">
        <v>5457</v>
      </c>
      <c r="B666" t="s">
        <v>5179</v>
      </c>
      <c r="C666">
        <v>3.53925</v>
      </c>
      <c r="D666" s="59">
        <v>46161</v>
      </c>
      <c r="E666" t="s">
        <v>5195</v>
      </c>
      <c r="G666" s="60" t="s">
        <v>5458</v>
      </c>
    </row>
    <row r="667" spans="1:7">
      <c r="A667" t="s">
        <v>5457</v>
      </c>
      <c r="B667" t="s">
        <v>5177</v>
      </c>
      <c r="C667">
        <v>3.48</v>
      </c>
      <c r="D667" s="59">
        <v>46161</v>
      </c>
      <c r="E667" t="s">
        <v>5180</v>
      </c>
    </row>
    <row r="668" spans="1:7">
      <c r="A668" t="s">
        <v>5457</v>
      </c>
      <c r="B668" t="s">
        <v>5192</v>
      </c>
      <c r="C668">
        <v>0.678</v>
      </c>
      <c r="D668" s="59">
        <v>46161</v>
      </c>
      <c r="E668" t="s">
        <v>5459</v>
      </c>
    </row>
    <row r="669" spans="1:7">
      <c r="A669" t="s">
        <v>5457</v>
      </c>
      <c r="B669" t="s">
        <v>5176</v>
      </c>
      <c r="C669">
        <v>0.21250609</v>
      </c>
      <c r="D669" s="59">
        <v>46161</v>
      </c>
    </row>
    <row r="670" ht="112.5" customHeight="1" spans="1:7">
      <c r="A670" t="s">
        <v>5457</v>
      </c>
      <c r="B670" t="s">
        <v>5182</v>
      </c>
      <c r="C670">
        <v>0.042</v>
      </c>
      <c r="D670" s="59">
        <v>46161</v>
      </c>
      <c r="E670" s="60" t="s">
        <v>5460</v>
      </c>
    </row>
    <row r="671" spans="1:7">
      <c r="A671" t="s">
        <v>5461</v>
      </c>
      <c r="B671" t="s">
        <v>3860</v>
      </c>
      <c r="C671">
        <v>5.527660356</v>
      </c>
      <c r="D671" s="59">
        <v>46161</v>
      </c>
    </row>
    <row r="672" spans="1:7">
      <c r="A672" t="s">
        <v>5461</v>
      </c>
      <c r="B672" t="s">
        <v>5177</v>
      </c>
      <c r="C672">
        <v>5.71</v>
      </c>
      <c r="D672" s="59">
        <v>46161</v>
      </c>
      <c r="E672" t="s">
        <v>5178</v>
      </c>
    </row>
    <row r="673" spans="1:5">
      <c r="A673" t="s">
        <v>5461</v>
      </c>
      <c r="B673" t="s">
        <v>5179</v>
      </c>
      <c r="C673">
        <v>0.8085</v>
      </c>
      <c r="D673" s="59">
        <v>46161</v>
      </c>
      <c r="E673" t="s">
        <v>5180</v>
      </c>
    </row>
    <row r="674" spans="1:5">
      <c r="A674" t="s">
        <v>5461</v>
      </c>
      <c r="B674" t="s">
        <v>5181</v>
      </c>
      <c r="C674">
        <v>0.8085</v>
      </c>
      <c r="D674" s="59">
        <v>46161</v>
      </c>
      <c r="E674" t="s">
        <v>5180</v>
      </c>
    </row>
    <row r="675" spans="1:5">
      <c r="A675" t="s">
        <v>5461</v>
      </c>
      <c r="B675" t="s">
        <v>5176</v>
      </c>
      <c r="C675">
        <v>0.521657652</v>
      </c>
      <c r="D675" s="59">
        <v>46161</v>
      </c>
    </row>
    <row r="676" ht="125" customHeight="1" spans="1:5">
      <c r="A676" t="s">
        <v>5461</v>
      </c>
      <c r="B676" t="s">
        <v>5182</v>
      </c>
      <c r="C676">
        <v>0.048</v>
      </c>
      <c r="D676" s="59">
        <v>46161</v>
      </c>
      <c r="E676" s="60" t="s">
        <v>5462</v>
      </c>
    </row>
    <row r="677" spans="1:5">
      <c r="A677" t="s">
        <v>5463</v>
      </c>
      <c r="B677" t="s">
        <v>3860</v>
      </c>
      <c r="C677">
        <v>5.517242417</v>
      </c>
      <c r="D677" s="59">
        <v>46155</v>
      </c>
    </row>
    <row r="678" spans="1:5">
      <c r="A678" t="s">
        <v>5463</v>
      </c>
      <c r="B678" t="s">
        <v>5177</v>
      </c>
      <c r="C678">
        <v>2.85</v>
      </c>
      <c r="D678" s="59">
        <v>46155</v>
      </c>
      <c r="E678" t="s">
        <v>5180</v>
      </c>
    </row>
    <row r="679" spans="1:5">
      <c r="A679" t="s">
        <v>5463</v>
      </c>
      <c r="B679" t="s">
        <v>5179</v>
      </c>
      <c r="C679">
        <v>0.93225</v>
      </c>
      <c r="D679" s="59">
        <v>46155</v>
      </c>
      <c r="E679" t="s">
        <v>5180</v>
      </c>
    </row>
    <row r="680" spans="1:5">
      <c r="A680" t="s">
        <v>5463</v>
      </c>
      <c r="B680" t="s">
        <v>5181</v>
      </c>
      <c r="C680">
        <v>0.93225</v>
      </c>
      <c r="D680" s="59">
        <v>46155</v>
      </c>
      <c r="E680" t="s">
        <v>5180</v>
      </c>
    </row>
    <row r="681" spans="1:5">
      <c r="A681" t="s">
        <v>5463</v>
      </c>
      <c r="B681" t="s">
        <v>5196</v>
      </c>
      <c r="C681">
        <v>0.48</v>
      </c>
      <c r="D681" s="59">
        <v>46155</v>
      </c>
      <c r="E681" t="s">
        <v>5464</v>
      </c>
    </row>
    <row r="682" ht="112.5" customHeight="1" spans="1:5">
      <c r="A682" t="s">
        <v>5463</v>
      </c>
      <c r="B682" t="s">
        <v>5182</v>
      </c>
      <c r="C682">
        <v>0.234</v>
      </c>
      <c r="D682" s="59">
        <v>46155</v>
      </c>
      <c r="E682" s="60" t="s">
        <v>5465</v>
      </c>
    </row>
    <row r="683" spans="1:5">
      <c r="A683" t="s">
        <v>5463</v>
      </c>
      <c r="B683" t="s">
        <v>5176</v>
      </c>
      <c r="C683">
        <v>0.064742417</v>
      </c>
      <c r="D683" s="59">
        <v>46155</v>
      </c>
    </row>
    <row r="684" spans="1:5">
      <c r="A684" t="s">
        <v>5463</v>
      </c>
      <c r="B684" t="s">
        <v>5198</v>
      </c>
      <c r="C684">
        <v>0.024</v>
      </c>
      <c r="D684" s="59">
        <v>46155</v>
      </c>
    </row>
    <row r="685" spans="1:5">
      <c r="A685" t="s">
        <v>5466</v>
      </c>
      <c r="B685" t="s">
        <v>3860</v>
      </c>
      <c r="C685">
        <v>5.511347857</v>
      </c>
    </row>
    <row r="686" spans="1:5">
      <c r="A686" t="s">
        <v>5466</v>
      </c>
      <c r="B686" t="s">
        <v>5177</v>
      </c>
      <c r="C686">
        <v>2.6</v>
      </c>
      <c r="E686" t="s">
        <v>5180</v>
      </c>
    </row>
    <row r="687" spans="1:5">
      <c r="A687" t="s">
        <v>5466</v>
      </c>
      <c r="B687" t="s">
        <v>5179</v>
      </c>
      <c r="C687">
        <v>1.27875</v>
      </c>
      <c r="E687" t="s">
        <v>5180</v>
      </c>
    </row>
    <row r="688" spans="1:5">
      <c r="A688" t="s">
        <v>5466</v>
      </c>
      <c r="B688" t="s">
        <v>5181</v>
      </c>
      <c r="C688">
        <v>1.27875</v>
      </c>
      <c r="E688" t="s">
        <v>5180</v>
      </c>
    </row>
    <row r="689" spans="1:5">
      <c r="A689" t="s">
        <v>5466</v>
      </c>
      <c r="B689" t="s">
        <v>5176</v>
      </c>
      <c r="C689">
        <v>0.208647857</v>
      </c>
    </row>
    <row r="690" spans="1:5">
      <c r="A690" t="s">
        <v>5466</v>
      </c>
      <c r="B690" t="s">
        <v>5210</v>
      </c>
      <c r="C690">
        <v>0.0912</v>
      </c>
      <c r="E690">
        <v>257944</v>
      </c>
    </row>
    <row r="691" ht="112.5" customHeight="1" spans="1:5">
      <c r="A691" t="s">
        <v>5466</v>
      </c>
      <c r="B691" t="s">
        <v>5182</v>
      </c>
      <c r="C691">
        <v>0.054</v>
      </c>
      <c r="E691" s="60" t="s">
        <v>5467</v>
      </c>
    </row>
    <row r="692" spans="1:5">
      <c r="A692" t="s">
        <v>5468</v>
      </c>
      <c r="B692" t="s">
        <v>3860</v>
      </c>
      <c r="C692">
        <v>5.489612037</v>
      </c>
      <c r="D692" s="59">
        <v>46163</v>
      </c>
    </row>
    <row r="693" spans="1:5">
      <c r="A693" t="s">
        <v>5468</v>
      </c>
      <c r="B693" t="s">
        <v>5192</v>
      </c>
      <c r="C693">
        <v>1.853</v>
      </c>
      <c r="D693" s="59">
        <v>46163</v>
      </c>
      <c r="E693" t="s">
        <v>5469</v>
      </c>
    </row>
    <row r="694" spans="1:5">
      <c r="A694" t="s">
        <v>5468</v>
      </c>
      <c r="B694" t="s">
        <v>5179</v>
      </c>
      <c r="C694">
        <v>1.70775</v>
      </c>
      <c r="D694" s="59">
        <v>46163</v>
      </c>
      <c r="E694" t="s">
        <v>5180</v>
      </c>
    </row>
    <row r="695" spans="1:5">
      <c r="A695" t="s">
        <v>5468</v>
      </c>
      <c r="B695" t="s">
        <v>5181</v>
      </c>
      <c r="C695">
        <v>1.70775</v>
      </c>
      <c r="D695" s="59">
        <v>46163</v>
      </c>
      <c r="E695" t="s">
        <v>5180</v>
      </c>
    </row>
    <row r="696" spans="1:5">
      <c r="A696" t="s">
        <v>5468</v>
      </c>
      <c r="B696" t="s">
        <v>5176</v>
      </c>
      <c r="C696">
        <v>1.697802909</v>
      </c>
      <c r="D696" s="59">
        <v>46163</v>
      </c>
    </row>
    <row r="697" spans="1:5">
      <c r="A697" t="s">
        <v>5468</v>
      </c>
      <c r="B697" t="s">
        <v>5196</v>
      </c>
      <c r="C697">
        <v>0.48</v>
      </c>
      <c r="D697" s="59">
        <v>46163</v>
      </c>
      <c r="E697" t="s">
        <v>5470</v>
      </c>
    </row>
    <row r="698" ht="125" customHeight="1" spans="1:5">
      <c r="A698" t="s">
        <v>5468</v>
      </c>
      <c r="B698" t="s">
        <v>5182</v>
      </c>
      <c r="C698">
        <v>0.252</v>
      </c>
      <c r="D698" s="59">
        <v>46163</v>
      </c>
      <c r="E698" s="60" t="s">
        <v>5471</v>
      </c>
    </row>
    <row r="699" spans="1:5">
      <c r="A699" t="s">
        <v>5468</v>
      </c>
      <c r="B699" t="s">
        <v>5198</v>
      </c>
      <c r="C699">
        <v>0.144</v>
      </c>
      <c r="D699" s="59">
        <v>46163</v>
      </c>
    </row>
    <row r="700" spans="1:5">
      <c r="A700" t="s">
        <v>5472</v>
      </c>
      <c r="B700" t="s">
        <v>3860</v>
      </c>
      <c r="C700">
        <v>5.461076018</v>
      </c>
      <c r="D700" s="59">
        <v>46157</v>
      </c>
    </row>
    <row r="701" spans="1:5">
      <c r="A701" t="s">
        <v>5472</v>
      </c>
      <c r="B701" t="s">
        <v>5177</v>
      </c>
      <c r="C701">
        <v>2.6</v>
      </c>
      <c r="D701" s="59">
        <v>46157</v>
      </c>
      <c r="E701" t="s">
        <v>5180</v>
      </c>
    </row>
    <row r="702" spans="1:5">
      <c r="A702" t="s">
        <v>5472</v>
      </c>
      <c r="B702" t="s">
        <v>5192</v>
      </c>
      <c r="C702">
        <v>1.218</v>
      </c>
      <c r="D702" s="59">
        <v>46157</v>
      </c>
      <c r="E702" t="s">
        <v>5473</v>
      </c>
    </row>
    <row r="703" spans="1:5">
      <c r="A703" t="s">
        <v>5472</v>
      </c>
      <c r="B703" t="s">
        <v>5179</v>
      </c>
      <c r="C703">
        <v>0.61875</v>
      </c>
      <c r="D703" s="59">
        <v>46157</v>
      </c>
      <c r="E703" t="s">
        <v>5180</v>
      </c>
    </row>
    <row r="704" spans="1:5">
      <c r="A704" t="s">
        <v>5472</v>
      </c>
      <c r="B704" t="s">
        <v>5181</v>
      </c>
      <c r="C704">
        <v>0.61875</v>
      </c>
      <c r="D704" s="59">
        <v>46157</v>
      </c>
      <c r="E704" t="s">
        <v>5180</v>
      </c>
    </row>
    <row r="705" spans="1:5">
      <c r="A705" t="s">
        <v>5472</v>
      </c>
      <c r="B705" t="s">
        <v>5176</v>
      </c>
      <c r="C705">
        <v>0.297576018</v>
      </c>
      <c r="D705" s="59">
        <v>46157</v>
      </c>
    </row>
    <row r="706" spans="1:5">
      <c r="A706" t="s">
        <v>5472</v>
      </c>
      <c r="B706" t="s">
        <v>5198</v>
      </c>
      <c r="C706">
        <v>0.108</v>
      </c>
      <c r="D706" s="59">
        <v>46157</v>
      </c>
    </row>
    <row r="707" spans="1:5">
      <c r="A707" t="s">
        <v>5474</v>
      </c>
      <c r="B707" t="s">
        <v>3860</v>
      </c>
      <c r="C707">
        <v>5.350688315</v>
      </c>
      <c r="D707" s="59">
        <v>46160</v>
      </c>
    </row>
    <row r="708" spans="1:5">
      <c r="A708" t="s">
        <v>5474</v>
      </c>
      <c r="B708" t="s">
        <v>5192</v>
      </c>
      <c r="C708">
        <v>2.996</v>
      </c>
      <c r="D708" s="59">
        <v>46160</v>
      </c>
      <c r="E708" t="s">
        <v>5475</v>
      </c>
    </row>
    <row r="709" spans="1:5">
      <c r="A709" t="s">
        <v>5474</v>
      </c>
      <c r="B709" t="s">
        <v>5210</v>
      </c>
      <c r="C709">
        <v>1.55232</v>
      </c>
      <c r="D709" s="59">
        <v>46160</v>
      </c>
      <c r="E709">
        <v>249781</v>
      </c>
    </row>
    <row r="710" spans="1:5">
      <c r="A710" t="s">
        <v>5474</v>
      </c>
      <c r="B710" t="s">
        <v>5179</v>
      </c>
      <c r="C710">
        <v>0.99825</v>
      </c>
      <c r="D710" s="59">
        <v>46160</v>
      </c>
      <c r="E710" t="s">
        <v>5180</v>
      </c>
    </row>
    <row r="711" spans="1:5">
      <c r="A711" t="s">
        <v>5474</v>
      </c>
      <c r="B711" t="s">
        <v>5181</v>
      </c>
      <c r="C711">
        <v>0.99825</v>
      </c>
      <c r="D711" s="59">
        <v>46160</v>
      </c>
      <c r="E711" t="s">
        <v>5180</v>
      </c>
    </row>
    <row r="712" ht="112.5" customHeight="1" spans="1:5">
      <c r="A712" t="s">
        <v>5474</v>
      </c>
      <c r="B712" t="s">
        <v>5182</v>
      </c>
      <c r="C712">
        <v>0.522</v>
      </c>
      <c r="D712" s="59">
        <v>46160</v>
      </c>
      <c r="E712" s="60" t="s">
        <v>5476</v>
      </c>
    </row>
    <row r="713" spans="1:5">
      <c r="A713" t="s">
        <v>5474</v>
      </c>
      <c r="B713" t="s">
        <v>5176</v>
      </c>
      <c r="C713">
        <v>0.289020451</v>
      </c>
      <c r="D713" s="59">
        <v>46160</v>
      </c>
    </row>
    <row r="714" spans="1:5">
      <c r="A714" t="s">
        <v>5474</v>
      </c>
      <c r="B714" t="s">
        <v>5198</v>
      </c>
      <c r="C714">
        <v>0.288</v>
      </c>
      <c r="D714" s="59">
        <v>46160</v>
      </c>
    </row>
    <row r="715" spans="1:5">
      <c r="A715" t="s">
        <v>5477</v>
      </c>
      <c r="B715" t="s">
        <v>3860</v>
      </c>
      <c r="C715">
        <v>5.32116014</v>
      </c>
      <c r="D715" s="59">
        <v>46155</v>
      </c>
    </row>
    <row r="716" spans="1:5">
      <c r="A716" t="s">
        <v>5477</v>
      </c>
      <c r="B716" t="s">
        <v>5181</v>
      </c>
      <c r="C716">
        <v>2.64</v>
      </c>
      <c r="D716" s="59">
        <v>46155</v>
      </c>
      <c r="E716" t="s">
        <v>5180</v>
      </c>
    </row>
    <row r="717" spans="1:5">
      <c r="A717" t="s">
        <v>5477</v>
      </c>
      <c r="B717" t="s">
        <v>5179</v>
      </c>
      <c r="C717">
        <v>0.81675</v>
      </c>
      <c r="D717" s="59">
        <v>46155</v>
      </c>
      <c r="E717" t="s">
        <v>5195</v>
      </c>
    </row>
    <row r="718" spans="1:5">
      <c r="A718" t="s">
        <v>5477</v>
      </c>
      <c r="B718" t="s">
        <v>5192</v>
      </c>
      <c r="C718">
        <v>0.678</v>
      </c>
      <c r="D718" s="59">
        <v>46155</v>
      </c>
      <c r="E718" t="s">
        <v>5478</v>
      </c>
    </row>
    <row r="719" spans="1:5">
      <c r="A719" t="s">
        <v>5477</v>
      </c>
      <c r="B719" t="s">
        <v>5210</v>
      </c>
      <c r="C719">
        <v>0.61182</v>
      </c>
      <c r="D719" s="59">
        <v>46155</v>
      </c>
      <c r="E719">
        <v>214371</v>
      </c>
    </row>
    <row r="720" spans="1:5">
      <c r="A720" t="s">
        <v>5477</v>
      </c>
      <c r="B720" t="s">
        <v>5176</v>
      </c>
      <c r="C720">
        <v>0.47259014</v>
      </c>
      <c r="D720" s="59">
        <v>46155</v>
      </c>
    </row>
    <row r="721" spans="1:5">
      <c r="A721" t="s">
        <v>5477</v>
      </c>
      <c r="B721" t="s">
        <v>5198</v>
      </c>
      <c r="C721">
        <v>0.072</v>
      </c>
      <c r="D721" s="59">
        <v>46155</v>
      </c>
    </row>
    <row r="722" ht="112.5" customHeight="1" spans="1:5">
      <c r="A722" t="s">
        <v>5477</v>
      </c>
      <c r="B722" t="s">
        <v>5182</v>
      </c>
      <c r="C722">
        <v>0.03</v>
      </c>
      <c r="D722" s="59">
        <v>46155</v>
      </c>
      <c r="E722" s="60" t="s">
        <v>5479</v>
      </c>
    </row>
    <row r="723" spans="1:5">
      <c r="A723" t="s">
        <v>5480</v>
      </c>
      <c r="B723" t="s">
        <v>3860</v>
      </c>
      <c r="C723">
        <v>5.304624733</v>
      </c>
    </row>
    <row r="724" spans="1:5">
      <c r="A724" t="s">
        <v>5480</v>
      </c>
      <c r="B724" t="s">
        <v>5177</v>
      </c>
      <c r="C724">
        <v>2.6</v>
      </c>
      <c r="E724" t="s">
        <v>5180</v>
      </c>
    </row>
    <row r="725" spans="1:5">
      <c r="A725" t="s">
        <v>5480</v>
      </c>
      <c r="B725" t="s">
        <v>5192</v>
      </c>
      <c r="C725">
        <v>0.924</v>
      </c>
      <c r="E725" t="s">
        <v>5481</v>
      </c>
    </row>
    <row r="726" spans="1:5">
      <c r="A726" t="s">
        <v>5480</v>
      </c>
      <c r="B726" t="s">
        <v>5179</v>
      </c>
      <c r="C726">
        <v>0.78375</v>
      </c>
      <c r="E726" t="s">
        <v>5180</v>
      </c>
    </row>
    <row r="727" spans="1:5">
      <c r="A727" t="s">
        <v>5480</v>
      </c>
      <c r="B727" t="s">
        <v>5181</v>
      </c>
      <c r="C727">
        <v>0.78375</v>
      </c>
      <c r="E727" t="s">
        <v>5180</v>
      </c>
    </row>
    <row r="728" ht="150" customHeight="1" spans="1:5">
      <c r="A728" t="s">
        <v>5480</v>
      </c>
      <c r="B728" t="s">
        <v>5182</v>
      </c>
      <c r="C728">
        <v>0.156</v>
      </c>
      <c r="E728" s="60" t="s">
        <v>5482</v>
      </c>
    </row>
    <row r="729" spans="1:5">
      <c r="A729" t="s">
        <v>5480</v>
      </c>
      <c r="B729" t="s">
        <v>5176</v>
      </c>
      <c r="C729">
        <v>0.057124733</v>
      </c>
    </row>
    <row r="730" spans="1:5">
      <c r="A730" t="s">
        <v>5483</v>
      </c>
      <c r="B730" t="s">
        <v>3860</v>
      </c>
      <c r="C730">
        <v>5.29923907</v>
      </c>
      <c r="D730" s="59">
        <v>46164</v>
      </c>
    </row>
    <row r="731" spans="1:5">
      <c r="A731" t="s">
        <v>5483</v>
      </c>
      <c r="B731" t="s">
        <v>5177</v>
      </c>
      <c r="C731">
        <v>3.15</v>
      </c>
      <c r="D731" s="59">
        <v>46164</v>
      </c>
      <c r="E731" t="s">
        <v>5180</v>
      </c>
    </row>
    <row r="732" spans="1:5">
      <c r="A732" t="s">
        <v>5483</v>
      </c>
      <c r="B732" t="s">
        <v>5179</v>
      </c>
      <c r="C732">
        <v>1.6995</v>
      </c>
      <c r="D732" s="59">
        <v>46164</v>
      </c>
      <c r="E732" t="s">
        <v>5180</v>
      </c>
    </row>
    <row r="733" spans="1:5">
      <c r="A733" t="s">
        <v>5483</v>
      </c>
      <c r="B733" t="s">
        <v>5181</v>
      </c>
      <c r="C733">
        <v>1.6995</v>
      </c>
      <c r="D733" s="59">
        <v>46164</v>
      </c>
      <c r="E733" t="s">
        <v>5180</v>
      </c>
    </row>
    <row r="734" spans="1:5">
      <c r="A734" t="s">
        <v>5483</v>
      </c>
      <c r="B734" t="s">
        <v>5210</v>
      </c>
      <c r="C734">
        <v>0.64992</v>
      </c>
      <c r="D734" s="59">
        <v>46164</v>
      </c>
      <c r="E734">
        <v>129974</v>
      </c>
    </row>
    <row r="735" spans="1:5">
      <c r="A735" t="s">
        <v>5483</v>
      </c>
      <c r="B735" t="s">
        <v>5176</v>
      </c>
      <c r="C735">
        <v>0.137421529</v>
      </c>
      <c r="D735" s="59">
        <v>46164</v>
      </c>
    </row>
    <row r="736" ht="125" customHeight="1" spans="1:5">
      <c r="A736" t="s">
        <v>5483</v>
      </c>
      <c r="B736" t="s">
        <v>5182</v>
      </c>
      <c r="C736">
        <v>0.126</v>
      </c>
      <c r="D736" s="59">
        <v>46164</v>
      </c>
      <c r="E736" s="60" t="s">
        <v>5484</v>
      </c>
    </row>
    <row r="737" spans="1:5">
      <c r="A737" t="s">
        <v>5483</v>
      </c>
      <c r="B737" t="s">
        <v>5198</v>
      </c>
      <c r="C737">
        <v>0.108</v>
      </c>
      <c r="D737" s="59">
        <v>46164</v>
      </c>
    </row>
    <row r="738" spans="1:5">
      <c r="A738" t="s">
        <v>5485</v>
      </c>
      <c r="B738" t="s">
        <v>3860</v>
      </c>
      <c r="C738">
        <v>5.278960896</v>
      </c>
    </row>
    <row r="739" spans="1:5">
      <c r="A739" t="s">
        <v>5485</v>
      </c>
      <c r="B739" t="s">
        <v>5177</v>
      </c>
      <c r="C739">
        <v>2.6</v>
      </c>
      <c r="E739" t="s">
        <v>5180</v>
      </c>
    </row>
    <row r="740" spans="1:5">
      <c r="A740" t="s">
        <v>5485</v>
      </c>
      <c r="B740" t="s">
        <v>5179</v>
      </c>
      <c r="C740">
        <v>2.28525</v>
      </c>
      <c r="E740" t="s">
        <v>5195</v>
      </c>
    </row>
    <row r="741" spans="1:5">
      <c r="A741" t="s">
        <v>5485</v>
      </c>
      <c r="B741" t="s">
        <v>5176</v>
      </c>
      <c r="C741">
        <v>0.309710896</v>
      </c>
    </row>
    <row r="742" spans="1:5">
      <c r="A742" t="s">
        <v>5485</v>
      </c>
      <c r="B742" t="s">
        <v>5198</v>
      </c>
      <c r="C742">
        <v>0.084</v>
      </c>
    </row>
    <row r="743" spans="1:5">
      <c r="A743" t="s">
        <v>5486</v>
      </c>
      <c r="B743" t="s">
        <v>3860</v>
      </c>
      <c r="C743">
        <v>5.133185587</v>
      </c>
      <c r="D743" s="59">
        <v>46164</v>
      </c>
    </row>
    <row r="744" spans="1:5">
      <c r="A744" t="s">
        <v>5486</v>
      </c>
      <c r="B744" t="s">
        <v>5177</v>
      </c>
      <c r="C744">
        <v>3.12</v>
      </c>
      <c r="D744" s="59">
        <v>46164</v>
      </c>
      <c r="E744" t="s">
        <v>5178</v>
      </c>
    </row>
    <row r="745" spans="1:5">
      <c r="A745" t="s">
        <v>5486</v>
      </c>
      <c r="B745" t="s">
        <v>5179</v>
      </c>
      <c r="C745">
        <v>2.69775</v>
      </c>
      <c r="D745" s="59">
        <v>46164</v>
      </c>
      <c r="E745" t="s">
        <v>5195</v>
      </c>
    </row>
    <row r="746" spans="1:5">
      <c r="A746" t="s">
        <v>5486</v>
      </c>
      <c r="B746" t="s">
        <v>5192</v>
      </c>
      <c r="C746">
        <v>0.878</v>
      </c>
      <c r="D746" s="59">
        <v>46164</v>
      </c>
      <c r="E746" t="s">
        <v>5487</v>
      </c>
    </row>
    <row r="747" spans="1:5">
      <c r="A747" t="s">
        <v>5486</v>
      </c>
      <c r="B747" t="s">
        <v>5210</v>
      </c>
      <c r="C747">
        <v>0.33924</v>
      </c>
      <c r="D747" s="59">
        <v>46164</v>
      </c>
      <c r="E747">
        <v>114978</v>
      </c>
    </row>
    <row r="748" ht="125" customHeight="1" spans="1:5">
      <c r="A748" t="s">
        <v>5486</v>
      </c>
      <c r="B748" t="s">
        <v>5182</v>
      </c>
      <c r="C748">
        <v>0.162</v>
      </c>
      <c r="D748" s="59">
        <v>46164</v>
      </c>
      <c r="E748" s="60" t="s">
        <v>5488</v>
      </c>
    </row>
    <row r="749" spans="1:5">
      <c r="A749" t="s">
        <v>5486</v>
      </c>
      <c r="B749" t="s">
        <v>5176</v>
      </c>
      <c r="C749">
        <v>0.100132267</v>
      </c>
      <c r="D749" s="59">
        <v>46164</v>
      </c>
    </row>
    <row r="750" spans="1:5">
      <c r="A750" t="s">
        <v>5486</v>
      </c>
      <c r="B750" t="s">
        <v>5198</v>
      </c>
      <c r="C750">
        <v>0.036</v>
      </c>
      <c r="D750" s="59">
        <v>46164</v>
      </c>
    </row>
    <row r="751" spans="1:5">
      <c r="A751" t="s">
        <v>5489</v>
      </c>
      <c r="B751" t="s">
        <v>3860</v>
      </c>
      <c r="C751">
        <v>5.116510234</v>
      </c>
    </row>
    <row r="752" spans="1:5">
      <c r="A752" t="s">
        <v>5489</v>
      </c>
      <c r="B752" t="s">
        <v>5177</v>
      </c>
      <c r="C752">
        <v>2.6</v>
      </c>
      <c r="E752" t="s">
        <v>5180</v>
      </c>
    </row>
    <row r="753" spans="1:5">
      <c r="A753" t="s">
        <v>5489</v>
      </c>
      <c r="B753" t="s">
        <v>5179</v>
      </c>
      <c r="C753">
        <v>1.04775</v>
      </c>
      <c r="E753" t="s">
        <v>5180</v>
      </c>
    </row>
    <row r="754" spans="1:5">
      <c r="A754" t="s">
        <v>5489</v>
      </c>
      <c r="B754" t="s">
        <v>5181</v>
      </c>
      <c r="C754">
        <v>1.04775</v>
      </c>
      <c r="E754" t="s">
        <v>5180</v>
      </c>
    </row>
    <row r="755" ht="175" customHeight="1" spans="1:5">
      <c r="A755" t="s">
        <v>5489</v>
      </c>
      <c r="B755" t="s">
        <v>5182</v>
      </c>
      <c r="C755">
        <v>0.162</v>
      </c>
      <c r="E755" s="60" t="s">
        <v>5490</v>
      </c>
    </row>
    <row r="756" spans="1:5">
      <c r="A756" t="s">
        <v>5489</v>
      </c>
      <c r="B756" t="s">
        <v>5198</v>
      </c>
      <c r="C756">
        <v>0.132</v>
      </c>
    </row>
    <row r="757" spans="1:5">
      <c r="A757" t="s">
        <v>5489</v>
      </c>
      <c r="B757" t="s">
        <v>5176</v>
      </c>
      <c r="C757">
        <v>0.127010234</v>
      </c>
    </row>
    <row r="758" spans="1:5">
      <c r="A758" t="s">
        <v>5491</v>
      </c>
      <c r="B758" t="s">
        <v>3860</v>
      </c>
      <c r="C758">
        <v>5.041385947</v>
      </c>
      <c r="D758" s="59">
        <v>46161</v>
      </c>
    </row>
    <row r="759" spans="1:5">
      <c r="A759" t="s">
        <v>5491</v>
      </c>
      <c r="B759" t="s">
        <v>5177</v>
      </c>
      <c r="C759">
        <v>2.6</v>
      </c>
      <c r="D759" s="59">
        <v>46161</v>
      </c>
      <c r="E759" t="s">
        <v>5180</v>
      </c>
    </row>
    <row r="760" spans="1:5">
      <c r="A760" t="s">
        <v>5491</v>
      </c>
      <c r="B760" t="s">
        <v>5179</v>
      </c>
      <c r="C760">
        <v>1.683</v>
      </c>
      <c r="D760" s="59">
        <v>46161</v>
      </c>
      <c r="E760" t="s">
        <v>5180</v>
      </c>
    </row>
    <row r="761" spans="1:5">
      <c r="A761" t="s">
        <v>5491</v>
      </c>
      <c r="B761" t="s">
        <v>5181</v>
      </c>
      <c r="C761">
        <v>1.683</v>
      </c>
      <c r="D761" s="59">
        <v>46161</v>
      </c>
      <c r="E761" t="s">
        <v>5180</v>
      </c>
    </row>
    <row r="762" spans="1:5">
      <c r="A762" t="s">
        <v>5491</v>
      </c>
      <c r="B762" t="s">
        <v>5176</v>
      </c>
      <c r="C762">
        <v>0.743979925</v>
      </c>
      <c r="D762" s="59">
        <v>46161</v>
      </c>
    </row>
    <row r="763" spans="1:5">
      <c r="A763" t="s">
        <v>5491</v>
      </c>
      <c r="B763" t="s">
        <v>5198</v>
      </c>
      <c r="C763">
        <v>0.276</v>
      </c>
      <c r="D763" s="59">
        <v>46161</v>
      </c>
    </row>
    <row r="764" ht="150" customHeight="1" spans="1:5">
      <c r="A764" t="s">
        <v>5491</v>
      </c>
      <c r="B764" t="s">
        <v>5182</v>
      </c>
      <c r="C764">
        <v>0.216</v>
      </c>
      <c r="D764" s="59">
        <v>46161</v>
      </c>
      <c r="E764" s="60" t="s">
        <v>5492</v>
      </c>
    </row>
    <row r="765" spans="1:5">
      <c r="A765" t="s">
        <v>5493</v>
      </c>
      <c r="B765" t="s">
        <v>3860</v>
      </c>
      <c r="C765">
        <v>5.007693216</v>
      </c>
      <c r="D765" s="59">
        <v>46160</v>
      </c>
    </row>
    <row r="766" spans="1:5">
      <c r="A766" t="s">
        <v>5493</v>
      </c>
      <c r="B766" t="s">
        <v>5181</v>
      </c>
      <c r="C766">
        <v>2.96175</v>
      </c>
      <c r="D766" s="59">
        <v>46160</v>
      </c>
      <c r="E766" t="s">
        <v>5180</v>
      </c>
    </row>
    <row r="767" spans="1:5">
      <c r="A767" t="s">
        <v>5493</v>
      </c>
      <c r="B767" t="s">
        <v>5177</v>
      </c>
      <c r="C767">
        <v>2.6</v>
      </c>
      <c r="D767" s="59">
        <v>46160</v>
      </c>
      <c r="E767" t="s">
        <v>5180</v>
      </c>
    </row>
    <row r="768" spans="1:5">
      <c r="A768" t="s">
        <v>5493</v>
      </c>
      <c r="B768" t="s">
        <v>5179</v>
      </c>
      <c r="C768">
        <v>0.924</v>
      </c>
      <c r="D768" s="59">
        <v>46160</v>
      </c>
      <c r="E768" t="s">
        <v>5195</v>
      </c>
    </row>
    <row r="769" spans="1:8">
      <c r="A769" t="s">
        <v>5493</v>
      </c>
      <c r="B769" t="s">
        <v>5176</v>
      </c>
      <c r="C769">
        <v>0.620097452</v>
      </c>
      <c r="D769" s="59">
        <v>46160</v>
      </c>
    </row>
    <row r="770" ht="112.5" customHeight="1" spans="1:8">
      <c r="A770" t="s">
        <v>5493</v>
      </c>
      <c r="B770" t="s">
        <v>5182</v>
      </c>
      <c r="C770">
        <v>0.048</v>
      </c>
      <c r="D770" s="59">
        <v>46160</v>
      </c>
      <c r="E770" s="60" t="s">
        <v>5494</v>
      </c>
    </row>
    <row r="771" spans="1:8">
      <c r="A771" t="s">
        <v>5495</v>
      </c>
      <c r="B771" t="s">
        <v>3860</v>
      </c>
      <c r="C771">
        <v>4.937750724</v>
      </c>
    </row>
    <row r="772" spans="1:8">
      <c r="A772" t="s">
        <v>5495</v>
      </c>
      <c r="B772" t="s">
        <v>5177</v>
      </c>
      <c r="C772">
        <v>2.6</v>
      </c>
      <c r="E772" t="s">
        <v>5180</v>
      </c>
    </row>
    <row r="773" spans="1:8">
      <c r="A773" t="s">
        <v>5495</v>
      </c>
      <c r="B773" t="s">
        <v>5179</v>
      </c>
      <c r="C773">
        <v>0.99</v>
      </c>
      <c r="E773" t="s">
        <v>5180</v>
      </c>
    </row>
    <row r="774" spans="1:8">
      <c r="A774" t="s">
        <v>5495</v>
      </c>
      <c r="B774" t="s">
        <v>5181</v>
      </c>
      <c r="C774">
        <v>0.99</v>
      </c>
      <c r="E774" t="s">
        <v>5180</v>
      </c>
    </row>
    <row r="775" spans="1:8">
      <c r="A775" t="s">
        <v>5495</v>
      </c>
      <c r="B775" t="s">
        <v>5210</v>
      </c>
      <c r="C775">
        <v>0.21966</v>
      </c>
      <c r="E775">
        <v>247043</v>
      </c>
    </row>
    <row r="776" ht="125" customHeight="1" spans="1:8">
      <c r="A776" t="s">
        <v>5495</v>
      </c>
      <c r="B776" t="s">
        <v>5182</v>
      </c>
      <c r="C776">
        <v>0.084</v>
      </c>
      <c r="E776" s="60" t="s">
        <v>5496</v>
      </c>
    </row>
    <row r="777" spans="1:8">
      <c r="A777" t="s">
        <v>5495</v>
      </c>
      <c r="B777" t="s">
        <v>5176</v>
      </c>
      <c r="C777">
        <v>0.054090724</v>
      </c>
    </row>
    <row r="778" spans="1:8">
      <c r="A778" t="s">
        <v>5497</v>
      </c>
      <c r="B778" t="s">
        <v>3860</v>
      </c>
      <c r="C778">
        <v>4.930202286</v>
      </c>
      <c r="H778">
        <v>1624769</v>
      </c>
    </row>
    <row r="779" spans="1:8">
      <c r="A779" t="s">
        <v>5497</v>
      </c>
      <c r="B779" t="s">
        <v>5177</v>
      </c>
      <c r="C779">
        <v>2.6</v>
      </c>
      <c r="E779" t="s">
        <v>5180</v>
      </c>
    </row>
    <row r="780" spans="1:8">
      <c r="A780" t="s">
        <v>5497</v>
      </c>
      <c r="B780" t="s">
        <v>5179</v>
      </c>
      <c r="C780">
        <v>0.98175</v>
      </c>
      <c r="E780" t="s">
        <v>5195</v>
      </c>
      <c r="H780">
        <v>1624769</v>
      </c>
    </row>
    <row r="781" spans="1:8">
      <c r="A781" t="s">
        <v>5497</v>
      </c>
      <c r="B781" t="s">
        <v>5192</v>
      </c>
      <c r="C781">
        <v>0.644</v>
      </c>
      <c r="E781" t="s">
        <v>5498</v>
      </c>
    </row>
    <row r="782" ht="175" customHeight="1" spans="1:8">
      <c r="A782" t="s">
        <v>5497</v>
      </c>
      <c r="B782" t="s">
        <v>5182</v>
      </c>
      <c r="C782">
        <v>0.33</v>
      </c>
      <c r="E782" s="60" t="s">
        <v>5499</v>
      </c>
    </row>
    <row r="783" spans="1:8">
      <c r="A783" t="s">
        <v>5497</v>
      </c>
      <c r="B783" t="s">
        <v>5181</v>
      </c>
      <c r="C783">
        <v>0.23925</v>
      </c>
      <c r="E783" t="s">
        <v>5180</v>
      </c>
    </row>
    <row r="784" spans="1:8">
      <c r="A784" t="s">
        <v>5497</v>
      </c>
      <c r="B784" t="s">
        <v>5198</v>
      </c>
      <c r="C784">
        <v>0.108</v>
      </c>
    </row>
    <row r="785" spans="1:5">
      <c r="A785" t="s">
        <v>5497</v>
      </c>
      <c r="B785" t="s">
        <v>5176</v>
      </c>
      <c r="C785">
        <v>0.027202286</v>
      </c>
    </row>
    <row r="786" spans="1:5">
      <c r="A786" t="s">
        <v>5500</v>
      </c>
      <c r="B786" t="s">
        <v>3860</v>
      </c>
      <c r="C786">
        <v>4.820580607</v>
      </c>
    </row>
    <row r="787" spans="1:5">
      <c r="A787" t="s">
        <v>5500</v>
      </c>
      <c r="B787" t="s">
        <v>5179</v>
      </c>
      <c r="C787">
        <v>2.508</v>
      </c>
      <c r="E787" t="s">
        <v>5195</v>
      </c>
    </row>
    <row r="788" spans="1:5">
      <c r="A788" t="s">
        <v>5500</v>
      </c>
      <c r="B788" t="s">
        <v>5181</v>
      </c>
      <c r="C788">
        <v>2.10375</v>
      </c>
      <c r="E788" t="s">
        <v>5195</v>
      </c>
    </row>
    <row r="789" ht="125" customHeight="1" spans="1:5">
      <c r="A789" t="s">
        <v>5500</v>
      </c>
      <c r="B789" t="s">
        <v>5182</v>
      </c>
      <c r="C789">
        <v>0.162</v>
      </c>
      <c r="E789" s="60" t="s">
        <v>5501</v>
      </c>
    </row>
    <row r="790" spans="1:5">
      <c r="A790" t="s">
        <v>5500</v>
      </c>
      <c r="B790" t="s">
        <v>5176</v>
      </c>
      <c r="C790">
        <v>0.046830607</v>
      </c>
    </row>
    <row r="791" spans="1:5">
      <c r="A791" t="s">
        <v>5502</v>
      </c>
      <c r="B791" t="s">
        <v>3860</v>
      </c>
      <c r="C791">
        <v>4.812050193</v>
      </c>
    </row>
    <row r="792" spans="1:5">
      <c r="A792" t="s">
        <v>5502</v>
      </c>
      <c r="B792" t="s">
        <v>5177</v>
      </c>
      <c r="C792">
        <v>2.6</v>
      </c>
      <c r="E792" t="s">
        <v>5180</v>
      </c>
    </row>
    <row r="793" spans="1:5">
      <c r="A793" t="s">
        <v>5502</v>
      </c>
      <c r="B793" t="s">
        <v>5179</v>
      </c>
      <c r="C793">
        <v>0.8415</v>
      </c>
      <c r="E793" t="s">
        <v>5180</v>
      </c>
    </row>
    <row r="794" spans="1:5">
      <c r="A794" t="s">
        <v>5502</v>
      </c>
      <c r="B794" t="s">
        <v>5181</v>
      </c>
      <c r="C794">
        <v>0.8415</v>
      </c>
      <c r="E794" t="s">
        <v>5180</v>
      </c>
    </row>
    <row r="795" spans="1:5">
      <c r="A795" t="s">
        <v>5502</v>
      </c>
      <c r="B795" t="s">
        <v>5176</v>
      </c>
      <c r="C795">
        <v>0.529050193</v>
      </c>
    </row>
    <row r="796" spans="1:5">
      <c r="A796" t="s">
        <v>5503</v>
      </c>
      <c r="B796" t="s">
        <v>3860</v>
      </c>
      <c r="C796">
        <v>4.80095</v>
      </c>
      <c r="D796" s="59">
        <v>46162</v>
      </c>
    </row>
    <row r="797" spans="1:5">
      <c r="A797" t="s">
        <v>5503</v>
      </c>
      <c r="B797" t="s">
        <v>5192</v>
      </c>
      <c r="C797">
        <v>2.481</v>
      </c>
      <c r="D797" s="59">
        <v>46162</v>
      </c>
      <c r="E797" t="s">
        <v>5504</v>
      </c>
    </row>
    <row r="798" spans="1:5">
      <c r="A798" t="s">
        <v>5503</v>
      </c>
      <c r="B798" t="s">
        <v>5179</v>
      </c>
      <c r="C798">
        <v>1.70775</v>
      </c>
      <c r="D798" s="59">
        <v>46162</v>
      </c>
      <c r="E798" t="s">
        <v>5180</v>
      </c>
    </row>
    <row r="799" spans="1:5">
      <c r="A799" t="s">
        <v>5503</v>
      </c>
      <c r="B799" t="s">
        <v>5181</v>
      </c>
      <c r="C799">
        <v>1.70775</v>
      </c>
      <c r="D799" s="59">
        <v>46162</v>
      </c>
      <c r="E799" t="s">
        <v>5180</v>
      </c>
    </row>
    <row r="800" spans="1:5">
      <c r="A800" t="s">
        <v>5503</v>
      </c>
      <c r="B800" t="s">
        <v>5177</v>
      </c>
      <c r="C800">
        <v>0.53</v>
      </c>
      <c r="D800" s="59">
        <v>46162</v>
      </c>
      <c r="E800" t="s">
        <v>5178</v>
      </c>
    </row>
    <row r="801" ht="125" customHeight="1" spans="1:7">
      <c r="A801" t="s">
        <v>5503</v>
      </c>
      <c r="B801" t="s">
        <v>5182</v>
      </c>
      <c r="C801">
        <v>0.288</v>
      </c>
      <c r="D801" s="59">
        <v>46162</v>
      </c>
      <c r="E801" s="60" t="s">
        <v>5505</v>
      </c>
    </row>
    <row r="802" spans="1:7">
      <c r="A802" t="s">
        <v>5503</v>
      </c>
      <c r="B802" t="s">
        <v>5198</v>
      </c>
      <c r="C802">
        <v>0.144</v>
      </c>
      <c r="D802" s="59">
        <v>46162</v>
      </c>
    </row>
    <row r="803" spans="1:7">
      <c r="A803" t="s">
        <v>5506</v>
      </c>
      <c r="B803" t="s">
        <v>3860</v>
      </c>
      <c r="C803">
        <v>4.786679695</v>
      </c>
      <c r="D803" s="59">
        <v>46154</v>
      </c>
    </row>
    <row r="804" spans="1:7">
      <c r="A804" t="s">
        <v>5506</v>
      </c>
      <c r="B804" t="s">
        <v>5192</v>
      </c>
      <c r="C804">
        <v>2.478</v>
      </c>
      <c r="D804" s="59">
        <v>46154</v>
      </c>
      <c r="E804" t="s">
        <v>5507</v>
      </c>
    </row>
    <row r="805" spans="1:7">
      <c r="A805" t="s">
        <v>5506</v>
      </c>
      <c r="B805" t="s">
        <v>5176</v>
      </c>
      <c r="C805">
        <v>1.418679695</v>
      </c>
      <c r="D805" s="59">
        <v>46154</v>
      </c>
    </row>
    <row r="806" spans="1:7">
      <c r="A806" t="s">
        <v>5506</v>
      </c>
      <c r="B806" t="s">
        <v>5177</v>
      </c>
      <c r="C806">
        <v>0.47</v>
      </c>
      <c r="D806" s="59">
        <v>46154</v>
      </c>
      <c r="E806" t="s">
        <v>5178</v>
      </c>
    </row>
    <row r="807" ht="112.5" customHeight="1" spans="1:7">
      <c r="A807" t="s">
        <v>5506</v>
      </c>
      <c r="B807" t="s">
        <v>5182</v>
      </c>
      <c r="C807">
        <v>0.228</v>
      </c>
      <c r="D807" s="59">
        <v>46154</v>
      </c>
      <c r="E807" s="60" t="s">
        <v>5508</v>
      </c>
    </row>
    <row r="808" spans="1:7">
      <c r="A808" t="s">
        <v>5506</v>
      </c>
      <c r="B808" t="s">
        <v>5198</v>
      </c>
      <c r="C808">
        <v>0.192</v>
      </c>
      <c r="D808" s="59">
        <v>46154</v>
      </c>
    </row>
    <row r="809" ht="25" customHeight="1" spans="1:7">
      <c r="A809" t="s">
        <v>5509</v>
      </c>
      <c r="B809" t="s">
        <v>3860</v>
      </c>
      <c r="C809">
        <v>4.748366883</v>
      </c>
      <c r="G809" s="60" t="s">
        <v>5510</v>
      </c>
    </row>
    <row r="810" spans="1:7">
      <c r="A810" t="s">
        <v>5509</v>
      </c>
      <c r="B810" t="s">
        <v>5177</v>
      </c>
      <c r="C810">
        <v>2.6</v>
      </c>
      <c r="E810" t="s">
        <v>5180</v>
      </c>
    </row>
    <row r="811" spans="1:7">
      <c r="A811" t="s">
        <v>5509</v>
      </c>
      <c r="B811" t="s">
        <v>5181</v>
      </c>
      <c r="C811">
        <v>1.13025</v>
      </c>
      <c r="E811" t="s">
        <v>5249</v>
      </c>
      <c r="G811">
        <v>2836053</v>
      </c>
    </row>
    <row r="812" spans="1:7">
      <c r="A812" t="s">
        <v>5509</v>
      </c>
      <c r="B812" t="s">
        <v>5179</v>
      </c>
      <c r="C812">
        <v>0.8745</v>
      </c>
      <c r="E812" t="s">
        <v>5249</v>
      </c>
      <c r="G812">
        <v>2836052</v>
      </c>
    </row>
    <row r="813" spans="1:7">
      <c r="A813" t="s">
        <v>5509</v>
      </c>
      <c r="B813" t="s">
        <v>5176</v>
      </c>
      <c r="C813">
        <v>0.083616883</v>
      </c>
    </row>
    <row r="814" ht="112.5" customHeight="1" spans="1:7">
      <c r="A814" t="s">
        <v>5509</v>
      </c>
      <c r="B814" t="s">
        <v>5182</v>
      </c>
      <c r="C814">
        <v>0.06</v>
      </c>
      <c r="E814" s="60" t="s">
        <v>5511</v>
      </c>
    </row>
    <row r="815" spans="1:7">
      <c r="A815" t="s">
        <v>5512</v>
      </c>
      <c r="B815" t="s">
        <v>3860</v>
      </c>
      <c r="C815">
        <v>4.718904699</v>
      </c>
      <c r="D815" s="59">
        <v>46156</v>
      </c>
    </row>
    <row r="816" spans="1:7">
      <c r="A816" t="s">
        <v>5512</v>
      </c>
      <c r="B816" t="s">
        <v>5177</v>
      </c>
      <c r="C816">
        <v>2.6</v>
      </c>
      <c r="D816" s="59">
        <v>46156</v>
      </c>
      <c r="E816" t="s">
        <v>5180</v>
      </c>
    </row>
    <row r="817" ht="62.5" customHeight="1" spans="1:5">
      <c r="A817" t="s">
        <v>5512</v>
      </c>
      <c r="B817" t="s">
        <v>5176</v>
      </c>
      <c r="C817">
        <v>0.828904699</v>
      </c>
      <c r="D817" s="59">
        <v>46156</v>
      </c>
      <c r="E817" s="60" t="s">
        <v>5513</v>
      </c>
    </row>
    <row r="818" spans="1:5">
      <c r="A818" t="s">
        <v>5512</v>
      </c>
      <c r="B818" t="s">
        <v>5192</v>
      </c>
      <c r="C818">
        <v>0.444</v>
      </c>
      <c r="D818" s="59">
        <v>46156</v>
      </c>
      <c r="E818" t="s">
        <v>5514</v>
      </c>
    </row>
    <row r="819" spans="1:5">
      <c r="A819" t="s">
        <v>5512</v>
      </c>
      <c r="B819" t="s">
        <v>5179</v>
      </c>
      <c r="C819">
        <v>0.396</v>
      </c>
      <c r="D819" s="59">
        <v>46156</v>
      </c>
      <c r="E819" t="s">
        <v>5180</v>
      </c>
    </row>
    <row r="820" spans="1:5">
      <c r="A820" t="s">
        <v>5512</v>
      </c>
      <c r="B820" t="s">
        <v>5181</v>
      </c>
      <c r="C820">
        <v>0.396</v>
      </c>
      <c r="D820" s="59">
        <v>46156</v>
      </c>
      <c r="E820" t="s">
        <v>5180</v>
      </c>
    </row>
    <row r="821" ht="125" customHeight="1" spans="1:5">
      <c r="A821" t="s">
        <v>5512</v>
      </c>
      <c r="B821" t="s">
        <v>5182</v>
      </c>
      <c r="C821">
        <v>0.054</v>
      </c>
      <c r="D821" s="59">
        <v>46156</v>
      </c>
      <c r="E821" s="60" t="s">
        <v>5515</v>
      </c>
    </row>
    <row r="822" spans="1:5">
      <c r="A822" t="s">
        <v>5516</v>
      </c>
      <c r="B822" t="s">
        <v>3860</v>
      </c>
      <c r="C822">
        <v>4.69595284</v>
      </c>
      <c r="D822" s="59">
        <v>46157</v>
      </c>
    </row>
    <row r="823" spans="1:5">
      <c r="A823" t="s">
        <v>5516</v>
      </c>
      <c r="B823" t="s">
        <v>5177</v>
      </c>
      <c r="C823">
        <v>2.6</v>
      </c>
      <c r="D823" s="59">
        <v>46157</v>
      </c>
      <c r="E823" t="s">
        <v>5180</v>
      </c>
    </row>
    <row r="824" spans="1:5">
      <c r="A824" t="s">
        <v>5516</v>
      </c>
      <c r="B824" t="s">
        <v>5179</v>
      </c>
      <c r="C824">
        <v>1.01475</v>
      </c>
      <c r="D824" s="59">
        <v>46157</v>
      </c>
      <c r="E824" t="s">
        <v>5180</v>
      </c>
    </row>
    <row r="825" spans="1:5">
      <c r="A825" t="s">
        <v>5516</v>
      </c>
      <c r="B825" t="s">
        <v>5181</v>
      </c>
      <c r="C825">
        <v>1.01475</v>
      </c>
      <c r="D825" s="59">
        <v>46157</v>
      </c>
      <c r="E825" t="s">
        <v>5180</v>
      </c>
    </row>
    <row r="826" spans="1:5">
      <c r="A826" t="s">
        <v>5516</v>
      </c>
      <c r="B826" t="s">
        <v>5176</v>
      </c>
      <c r="C826">
        <v>0.05445284</v>
      </c>
      <c r="D826" s="59">
        <v>46157</v>
      </c>
    </row>
    <row r="827" spans="1:5">
      <c r="A827" t="s">
        <v>5516</v>
      </c>
      <c r="B827" t="s">
        <v>5198</v>
      </c>
      <c r="C827">
        <v>0.012</v>
      </c>
      <c r="D827" s="59">
        <v>46157</v>
      </c>
    </row>
    <row r="828" spans="1:5">
      <c r="A828" t="s">
        <v>5517</v>
      </c>
      <c r="B828" t="s">
        <v>3860</v>
      </c>
      <c r="C828">
        <v>4.671003742</v>
      </c>
      <c r="D828" s="59">
        <v>46162</v>
      </c>
    </row>
    <row r="829" spans="1:5">
      <c r="A829" t="s">
        <v>5517</v>
      </c>
      <c r="B829" t="s">
        <v>5177</v>
      </c>
      <c r="C829">
        <v>2.6</v>
      </c>
      <c r="D829" s="59">
        <v>46162</v>
      </c>
      <c r="E829" t="s">
        <v>5180</v>
      </c>
    </row>
    <row r="830" spans="1:5">
      <c r="A830" t="s">
        <v>5517</v>
      </c>
      <c r="B830" t="s">
        <v>5179</v>
      </c>
      <c r="C830">
        <v>1.64175</v>
      </c>
      <c r="D830" s="59">
        <v>46162</v>
      </c>
      <c r="E830" t="s">
        <v>5180</v>
      </c>
    </row>
    <row r="831" spans="1:5">
      <c r="A831" t="s">
        <v>5517</v>
      </c>
      <c r="B831" t="s">
        <v>5181</v>
      </c>
      <c r="C831">
        <v>1.64175</v>
      </c>
      <c r="D831" s="59">
        <v>46162</v>
      </c>
      <c r="E831" t="s">
        <v>5180</v>
      </c>
    </row>
    <row r="832" spans="1:5">
      <c r="A832" t="s">
        <v>5517</v>
      </c>
      <c r="B832" t="s">
        <v>5192</v>
      </c>
      <c r="C832">
        <v>0.678</v>
      </c>
      <c r="D832" s="59">
        <v>46162</v>
      </c>
      <c r="E832" t="s">
        <v>5518</v>
      </c>
    </row>
    <row r="833" ht="112.5" customHeight="1" spans="1:5">
      <c r="A833" t="s">
        <v>5517</v>
      </c>
      <c r="B833" t="s">
        <v>5182</v>
      </c>
      <c r="C833">
        <v>0.084</v>
      </c>
      <c r="D833" s="59">
        <v>46162</v>
      </c>
      <c r="E833" s="60" t="s">
        <v>5519</v>
      </c>
    </row>
    <row r="834" spans="1:5">
      <c r="A834" t="s">
        <v>5517</v>
      </c>
      <c r="B834" t="s">
        <v>5176</v>
      </c>
      <c r="C834">
        <v>0.027362489</v>
      </c>
      <c r="D834" s="59">
        <v>46162</v>
      </c>
    </row>
    <row r="835" spans="1:5">
      <c r="A835" t="s">
        <v>5520</v>
      </c>
      <c r="B835" t="s">
        <v>3860</v>
      </c>
      <c r="C835">
        <v>4.635497574</v>
      </c>
      <c r="D835" s="59">
        <v>46149</v>
      </c>
    </row>
    <row r="836" spans="1:5">
      <c r="A836" t="s">
        <v>5520</v>
      </c>
      <c r="B836" t="s">
        <v>5177</v>
      </c>
      <c r="C836">
        <v>3.37</v>
      </c>
      <c r="D836" s="59">
        <v>46149</v>
      </c>
      <c r="E836" t="s">
        <v>5178</v>
      </c>
    </row>
    <row r="837" spans="1:5">
      <c r="A837" t="s">
        <v>5520</v>
      </c>
      <c r="B837" t="s">
        <v>5179</v>
      </c>
      <c r="C837">
        <v>0.5775</v>
      </c>
      <c r="D837" s="59">
        <v>46149</v>
      </c>
      <c r="E837" t="s">
        <v>5195</v>
      </c>
    </row>
    <row r="838" spans="1:5">
      <c r="A838" t="s">
        <v>5520</v>
      </c>
      <c r="B838" t="s">
        <v>5176</v>
      </c>
      <c r="C838">
        <v>0.459997574</v>
      </c>
      <c r="D838" s="59">
        <v>46149</v>
      </c>
    </row>
    <row r="839" spans="1:5">
      <c r="A839" t="s">
        <v>5520</v>
      </c>
      <c r="B839" t="s">
        <v>5198</v>
      </c>
      <c r="C839">
        <v>0.132</v>
      </c>
      <c r="D839" s="59">
        <v>46149</v>
      </c>
    </row>
    <row r="840" ht="112.5" customHeight="1" spans="1:5">
      <c r="A840" t="s">
        <v>5520</v>
      </c>
      <c r="B840" t="s">
        <v>5182</v>
      </c>
      <c r="C840">
        <v>0.096</v>
      </c>
      <c r="D840" s="59">
        <v>46149</v>
      </c>
      <c r="E840" s="60" t="s">
        <v>5521</v>
      </c>
    </row>
    <row r="841" spans="1:5">
      <c r="A841" t="s">
        <v>5522</v>
      </c>
      <c r="B841" t="s">
        <v>3860</v>
      </c>
      <c r="C841">
        <v>4.59928581</v>
      </c>
      <c r="D841" s="59">
        <v>46155</v>
      </c>
    </row>
    <row r="842" spans="1:5">
      <c r="A842" t="s">
        <v>5522</v>
      </c>
      <c r="B842" t="s">
        <v>5179</v>
      </c>
      <c r="C842">
        <v>1.9305</v>
      </c>
      <c r="D842" s="59">
        <v>46155</v>
      </c>
      <c r="E842" t="s">
        <v>5180</v>
      </c>
    </row>
    <row r="843" spans="1:5">
      <c r="A843" t="s">
        <v>5522</v>
      </c>
      <c r="B843" t="s">
        <v>5181</v>
      </c>
      <c r="C843">
        <v>1.9305</v>
      </c>
      <c r="D843" s="59">
        <v>46155</v>
      </c>
      <c r="E843" t="s">
        <v>5180</v>
      </c>
    </row>
    <row r="844" spans="1:5">
      <c r="A844" t="s">
        <v>5522</v>
      </c>
      <c r="B844" t="s">
        <v>5176</v>
      </c>
      <c r="C844">
        <v>0.55828581</v>
      </c>
      <c r="D844" s="59">
        <v>46155</v>
      </c>
    </row>
    <row r="845" ht="112.5" customHeight="1" spans="1:5">
      <c r="A845" t="s">
        <v>5522</v>
      </c>
      <c r="B845" t="s">
        <v>5182</v>
      </c>
      <c r="C845">
        <v>0.18</v>
      </c>
      <c r="D845" s="59">
        <v>46155</v>
      </c>
      <c r="E845" s="60" t="s">
        <v>5523</v>
      </c>
    </row>
    <row r="846" spans="1:5">
      <c r="A846" t="s">
        <v>5524</v>
      </c>
      <c r="B846" t="s">
        <v>3860</v>
      </c>
      <c r="C846">
        <v>4.575711663</v>
      </c>
    </row>
    <row r="847" spans="1:5">
      <c r="A847" t="s">
        <v>5524</v>
      </c>
      <c r="B847" t="s">
        <v>5177</v>
      </c>
      <c r="C847">
        <v>2.6</v>
      </c>
      <c r="E847" t="s">
        <v>5180</v>
      </c>
    </row>
    <row r="848" spans="1:5">
      <c r="A848" t="s">
        <v>5524</v>
      </c>
      <c r="B848" t="s">
        <v>5179</v>
      </c>
      <c r="C848">
        <v>0.88275</v>
      </c>
      <c r="E848" t="s">
        <v>5180</v>
      </c>
    </row>
    <row r="849" spans="1:5">
      <c r="A849" t="s">
        <v>5524</v>
      </c>
      <c r="B849" t="s">
        <v>5181</v>
      </c>
      <c r="C849">
        <v>0.88275</v>
      </c>
      <c r="E849" t="s">
        <v>5180</v>
      </c>
    </row>
    <row r="850" spans="1:5">
      <c r="A850" t="s">
        <v>5524</v>
      </c>
      <c r="B850" t="s">
        <v>5176</v>
      </c>
      <c r="C850">
        <v>0.162211663</v>
      </c>
    </row>
    <row r="851" spans="1:5">
      <c r="A851" t="s">
        <v>5524</v>
      </c>
      <c r="B851" t="s">
        <v>5198</v>
      </c>
      <c r="C851">
        <v>0.048</v>
      </c>
    </row>
    <row r="852" spans="1:5">
      <c r="A852" t="s">
        <v>5525</v>
      </c>
      <c r="B852" t="s">
        <v>3860</v>
      </c>
      <c r="C852">
        <v>4.4975</v>
      </c>
    </row>
    <row r="853" spans="1:5">
      <c r="A853" t="s">
        <v>5525</v>
      </c>
      <c r="B853" t="s">
        <v>5177</v>
      </c>
      <c r="C853">
        <v>2.6</v>
      </c>
      <c r="E853" t="s">
        <v>5180</v>
      </c>
    </row>
    <row r="854" spans="1:5">
      <c r="A854" t="s">
        <v>5525</v>
      </c>
      <c r="B854" t="s">
        <v>5179</v>
      </c>
      <c r="C854">
        <v>0.84975</v>
      </c>
      <c r="E854" t="s">
        <v>5180</v>
      </c>
    </row>
    <row r="855" spans="1:5">
      <c r="A855" t="s">
        <v>5525</v>
      </c>
      <c r="B855" t="s">
        <v>5181</v>
      </c>
      <c r="C855">
        <v>0.84975</v>
      </c>
      <c r="E855" t="s">
        <v>5180</v>
      </c>
    </row>
    <row r="856" ht="125" customHeight="1" spans="1:5">
      <c r="A856" t="s">
        <v>5525</v>
      </c>
      <c r="B856" t="s">
        <v>5182</v>
      </c>
      <c r="C856">
        <v>0.126</v>
      </c>
      <c r="E856" s="60" t="s">
        <v>5526</v>
      </c>
    </row>
    <row r="857" spans="1:5">
      <c r="A857" t="s">
        <v>5525</v>
      </c>
      <c r="B857" t="s">
        <v>5198</v>
      </c>
      <c r="C857">
        <v>0.072</v>
      </c>
    </row>
    <row r="858" spans="1:5">
      <c r="A858" t="s">
        <v>5527</v>
      </c>
      <c r="B858" t="s">
        <v>3860</v>
      </c>
      <c r="C858">
        <v>4.425866267</v>
      </c>
      <c r="D858" s="59">
        <v>46148</v>
      </c>
    </row>
    <row r="859" ht="62.5" customHeight="1" spans="1:5">
      <c r="A859" t="s">
        <v>5527</v>
      </c>
      <c r="B859" t="s">
        <v>5176</v>
      </c>
      <c r="C859">
        <v>1.249106267</v>
      </c>
      <c r="D859" s="59">
        <v>46148</v>
      </c>
      <c r="E859" s="60" t="s">
        <v>5528</v>
      </c>
    </row>
    <row r="860" spans="1:5">
      <c r="A860" t="s">
        <v>5527</v>
      </c>
      <c r="B860" t="s">
        <v>5179</v>
      </c>
      <c r="C860">
        <v>1.13025</v>
      </c>
      <c r="D860" s="59">
        <v>46148</v>
      </c>
      <c r="E860" t="s">
        <v>5195</v>
      </c>
    </row>
    <row r="861" spans="1:5">
      <c r="A861" t="s">
        <v>5527</v>
      </c>
      <c r="B861" t="s">
        <v>5181</v>
      </c>
      <c r="C861">
        <v>1.13025</v>
      </c>
      <c r="D861" s="59">
        <v>46148</v>
      </c>
      <c r="E861" t="s">
        <v>5195</v>
      </c>
    </row>
    <row r="862" spans="1:5">
      <c r="A862" t="s">
        <v>5527</v>
      </c>
      <c r="B862" t="s">
        <v>5210</v>
      </c>
      <c r="C862">
        <v>0.73626</v>
      </c>
      <c r="D862" s="59">
        <v>46148</v>
      </c>
      <c r="E862" t="s">
        <v>5529</v>
      </c>
    </row>
    <row r="863" spans="1:5">
      <c r="A863" t="s">
        <v>5527</v>
      </c>
      <c r="B863" t="s">
        <v>5198</v>
      </c>
      <c r="C863">
        <v>0.12</v>
      </c>
      <c r="D863" s="59">
        <v>46148</v>
      </c>
    </row>
    <row r="864" ht="150" customHeight="1" spans="1:5">
      <c r="A864" t="s">
        <v>5527</v>
      </c>
      <c r="B864" t="s">
        <v>5182</v>
      </c>
      <c r="C864">
        <v>0.06</v>
      </c>
      <c r="D864" s="59">
        <v>46148</v>
      </c>
      <c r="E864" s="60" t="s">
        <v>5530</v>
      </c>
    </row>
    <row r="865" spans="1:5">
      <c r="A865" t="s">
        <v>5531</v>
      </c>
      <c r="B865" t="s">
        <v>3860</v>
      </c>
      <c r="C865">
        <v>4.418164258</v>
      </c>
      <c r="D865" s="59">
        <v>46153</v>
      </c>
    </row>
    <row r="866" spans="1:5">
      <c r="A866" t="s">
        <v>5531</v>
      </c>
      <c r="B866" t="s">
        <v>5177</v>
      </c>
      <c r="C866">
        <v>2.6</v>
      </c>
      <c r="D866" s="59">
        <v>46153</v>
      </c>
      <c r="E866" t="s">
        <v>5180</v>
      </c>
    </row>
    <row r="867" spans="1:5">
      <c r="A867" t="s">
        <v>5531</v>
      </c>
      <c r="B867" t="s">
        <v>5179</v>
      </c>
      <c r="C867">
        <v>0.759</v>
      </c>
      <c r="D867" s="59">
        <v>46153</v>
      </c>
      <c r="E867" t="s">
        <v>5180</v>
      </c>
    </row>
    <row r="868" spans="1:5">
      <c r="A868" t="s">
        <v>5531</v>
      </c>
      <c r="B868" t="s">
        <v>5181</v>
      </c>
      <c r="C868">
        <v>0.759</v>
      </c>
      <c r="D868" s="59">
        <v>46153</v>
      </c>
      <c r="E868" t="s">
        <v>5180</v>
      </c>
    </row>
    <row r="869" spans="1:5">
      <c r="A869" t="s">
        <v>5531</v>
      </c>
      <c r="B869" t="s">
        <v>5176</v>
      </c>
      <c r="C869">
        <v>0.228164258</v>
      </c>
      <c r="D869" s="59">
        <v>46153</v>
      </c>
    </row>
    <row r="870" ht="125" customHeight="1" spans="1:5">
      <c r="A870" t="s">
        <v>5531</v>
      </c>
      <c r="B870" t="s">
        <v>5182</v>
      </c>
      <c r="C870">
        <v>0.072</v>
      </c>
      <c r="D870" s="59">
        <v>46153</v>
      </c>
      <c r="E870" s="60" t="s">
        <v>5532</v>
      </c>
    </row>
    <row r="871" spans="1:5">
      <c r="A871" t="s">
        <v>5533</v>
      </c>
      <c r="B871" t="s">
        <v>3860</v>
      </c>
      <c r="C871">
        <v>4.369936574</v>
      </c>
      <c r="D871" s="59">
        <v>46163</v>
      </c>
    </row>
    <row r="872" spans="1:5">
      <c r="A872" t="s">
        <v>5533</v>
      </c>
      <c r="B872" t="s">
        <v>5192</v>
      </c>
      <c r="C872">
        <v>1.122</v>
      </c>
      <c r="D872" s="59">
        <v>46163</v>
      </c>
      <c r="E872" t="s">
        <v>5534</v>
      </c>
    </row>
    <row r="873" spans="1:5">
      <c r="A873" t="s">
        <v>5533</v>
      </c>
      <c r="B873" t="s">
        <v>5196</v>
      </c>
      <c r="C873">
        <v>0.96</v>
      </c>
      <c r="D873" s="59">
        <v>46163</v>
      </c>
      <c r="E873" t="s">
        <v>5535</v>
      </c>
    </row>
    <row r="874" spans="1:5">
      <c r="A874" t="s">
        <v>5533</v>
      </c>
      <c r="B874" t="s">
        <v>5179</v>
      </c>
      <c r="C874">
        <v>0.93225</v>
      </c>
      <c r="D874" s="59">
        <v>46163</v>
      </c>
      <c r="E874" t="s">
        <v>5180</v>
      </c>
    </row>
    <row r="875" spans="1:5">
      <c r="A875" t="s">
        <v>5533</v>
      </c>
      <c r="B875" t="s">
        <v>5181</v>
      </c>
      <c r="C875">
        <v>0.93225</v>
      </c>
      <c r="D875" s="59">
        <v>46163</v>
      </c>
      <c r="E875" t="s">
        <v>5180</v>
      </c>
    </row>
    <row r="876" spans="1:5">
      <c r="A876" t="s">
        <v>5533</v>
      </c>
      <c r="B876" t="s">
        <v>5176</v>
      </c>
      <c r="C876">
        <v>0.207436574</v>
      </c>
      <c r="D876" s="59">
        <v>46163</v>
      </c>
    </row>
    <row r="877" spans="1:5">
      <c r="A877" t="s">
        <v>5533</v>
      </c>
      <c r="B877" t="s">
        <v>5198</v>
      </c>
      <c r="C877">
        <v>0.108</v>
      </c>
      <c r="D877" s="59">
        <v>46163</v>
      </c>
    </row>
    <row r="878" ht="175" customHeight="1" spans="1:5">
      <c r="A878" t="s">
        <v>5533</v>
      </c>
      <c r="B878" t="s">
        <v>5182</v>
      </c>
      <c r="C878">
        <v>0.108</v>
      </c>
      <c r="D878" s="59">
        <v>46163</v>
      </c>
      <c r="E878" s="60" t="s">
        <v>5536</v>
      </c>
    </row>
    <row r="879" spans="1:5">
      <c r="A879" t="s">
        <v>5537</v>
      </c>
      <c r="B879" t="s">
        <v>3860</v>
      </c>
      <c r="C879">
        <v>4.36526523</v>
      </c>
      <c r="D879" s="59">
        <v>46155</v>
      </c>
    </row>
    <row r="880" spans="1:5">
      <c r="A880" t="s">
        <v>5537</v>
      </c>
      <c r="B880" t="s">
        <v>5177</v>
      </c>
      <c r="C880">
        <v>1.44</v>
      </c>
      <c r="D880" s="59">
        <v>46155</v>
      </c>
      <c r="E880" t="s">
        <v>5200</v>
      </c>
    </row>
    <row r="881" spans="1:5">
      <c r="A881" t="s">
        <v>5537</v>
      </c>
      <c r="B881" t="s">
        <v>5179</v>
      </c>
      <c r="C881">
        <v>1.04775</v>
      </c>
      <c r="D881" s="59">
        <v>46155</v>
      </c>
      <c r="E881" t="s">
        <v>5180</v>
      </c>
    </row>
    <row r="882" spans="1:5">
      <c r="A882" t="s">
        <v>5537</v>
      </c>
      <c r="B882" t="s">
        <v>5181</v>
      </c>
      <c r="C882">
        <v>1.04775</v>
      </c>
      <c r="D882" s="59">
        <v>46155</v>
      </c>
      <c r="E882" t="s">
        <v>5180</v>
      </c>
    </row>
    <row r="883" spans="1:5">
      <c r="A883" t="s">
        <v>5537</v>
      </c>
      <c r="B883" t="s">
        <v>5176</v>
      </c>
      <c r="C883">
        <v>0.28488523</v>
      </c>
      <c r="D883" s="59">
        <v>46155</v>
      </c>
    </row>
    <row r="884" spans="1:5">
      <c r="A884" t="s">
        <v>5537</v>
      </c>
      <c r="B884" t="s">
        <v>5210</v>
      </c>
      <c r="C884">
        <v>0.25488</v>
      </c>
      <c r="D884" s="59">
        <v>46155</v>
      </c>
      <c r="E884">
        <v>216413</v>
      </c>
    </row>
    <row r="885" spans="1:5">
      <c r="A885" t="s">
        <v>5537</v>
      </c>
      <c r="B885" t="s">
        <v>5192</v>
      </c>
      <c r="C885">
        <v>0.2</v>
      </c>
      <c r="D885" s="59">
        <v>46155</v>
      </c>
      <c r="E885" t="s">
        <v>5538</v>
      </c>
    </row>
    <row r="886" spans="1:5">
      <c r="A886" t="s">
        <v>5537</v>
      </c>
      <c r="B886" t="s">
        <v>5198</v>
      </c>
      <c r="C886">
        <v>0.072</v>
      </c>
      <c r="D886" s="59">
        <v>46155</v>
      </c>
    </row>
    <row r="887" ht="112.5" customHeight="1" spans="1:5">
      <c r="A887" t="s">
        <v>5537</v>
      </c>
      <c r="B887" t="s">
        <v>5182</v>
      </c>
      <c r="C887">
        <v>0.018</v>
      </c>
      <c r="D887" s="59">
        <v>46155</v>
      </c>
      <c r="E887" s="60" t="s">
        <v>5539</v>
      </c>
    </row>
    <row r="888" spans="1:5">
      <c r="A888" t="s">
        <v>5540</v>
      </c>
      <c r="B888" t="s">
        <v>3860</v>
      </c>
      <c r="C888">
        <v>4.278598028</v>
      </c>
    </row>
    <row r="889" ht="62.5" customHeight="1" spans="1:5">
      <c r="A889" t="s">
        <v>5540</v>
      </c>
      <c r="B889" t="s">
        <v>5176</v>
      </c>
      <c r="C889">
        <v>3.130598028</v>
      </c>
      <c r="E889" s="60" t="s">
        <v>5541</v>
      </c>
    </row>
    <row r="890" spans="1:5">
      <c r="A890" t="s">
        <v>5540</v>
      </c>
      <c r="B890" t="s">
        <v>5177</v>
      </c>
      <c r="C890">
        <v>1.1</v>
      </c>
      <c r="E890" t="s">
        <v>5200</v>
      </c>
    </row>
    <row r="891" spans="1:5">
      <c r="A891" t="s">
        <v>5540</v>
      </c>
      <c r="B891" t="s">
        <v>5198</v>
      </c>
      <c r="C891">
        <v>0.048</v>
      </c>
    </row>
    <row r="892" spans="1:5">
      <c r="A892" t="s">
        <v>5542</v>
      </c>
      <c r="B892" t="s">
        <v>3860</v>
      </c>
      <c r="C892">
        <v>4.276904697</v>
      </c>
    </row>
    <row r="893" spans="1:5">
      <c r="A893" t="s">
        <v>5542</v>
      </c>
      <c r="B893" t="s">
        <v>5177</v>
      </c>
      <c r="C893">
        <v>2.6</v>
      </c>
      <c r="E893" t="s">
        <v>5180</v>
      </c>
    </row>
    <row r="894" spans="1:5">
      <c r="A894" t="s">
        <v>5542</v>
      </c>
      <c r="B894" t="s">
        <v>5179</v>
      </c>
      <c r="C894">
        <v>0.5775</v>
      </c>
      <c r="E894" t="s">
        <v>5180</v>
      </c>
    </row>
    <row r="895" spans="1:5">
      <c r="A895" t="s">
        <v>5542</v>
      </c>
      <c r="B895" t="s">
        <v>5181</v>
      </c>
      <c r="C895">
        <v>0.5775</v>
      </c>
      <c r="E895" t="s">
        <v>5180</v>
      </c>
    </row>
    <row r="896" spans="1:5">
      <c r="A896" t="s">
        <v>5542</v>
      </c>
      <c r="B896" t="s">
        <v>5192</v>
      </c>
      <c r="C896">
        <v>0.444</v>
      </c>
      <c r="E896" t="s">
        <v>5543</v>
      </c>
    </row>
    <row r="897" ht="125" customHeight="1" spans="1:8">
      <c r="A897" t="s">
        <v>5542</v>
      </c>
      <c r="B897" t="s">
        <v>5182</v>
      </c>
      <c r="C897">
        <v>0.072</v>
      </c>
      <c r="E897" s="60" t="s">
        <v>5544</v>
      </c>
    </row>
    <row r="898" spans="1:8">
      <c r="A898" t="s">
        <v>5542</v>
      </c>
      <c r="B898" t="s">
        <v>5176</v>
      </c>
      <c r="C898">
        <v>0.005904697</v>
      </c>
    </row>
    <row r="899" spans="1:8">
      <c r="A899" t="s">
        <v>5545</v>
      </c>
      <c r="B899" t="s">
        <v>3860</v>
      </c>
      <c r="C899">
        <v>4.246</v>
      </c>
      <c r="D899" s="59">
        <v>46156</v>
      </c>
    </row>
    <row r="900" spans="1:8">
      <c r="A900" t="s">
        <v>5545</v>
      </c>
      <c r="B900" t="s">
        <v>5177</v>
      </c>
      <c r="C900">
        <v>2.53</v>
      </c>
      <c r="D900" s="59">
        <v>46156</v>
      </c>
      <c r="E900" t="s">
        <v>5200</v>
      </c>
    </row>
    <row r="901" spans="1:8">
      <c r="A901" t="s">
        <v>5545</v>
      </c>
      <c r="B901" t="s">
        <v>5179</v>
      </c>
      <c r="C901">
        <v>0.858</v>
      </c>
      <c r="D901" s="59">
        <v>46156</v>
      </c>
      <c r="E901" t="s">
        <v>5180</v>
      </c>
    </row>
    <row r="902" spans="1:8">
      <c r="A902" t="s">
        <v>5545</v>
      </c>
      <c r="B902" t="s">
        <v>5181</v>
      </c>
      <c r="C902">
        <v>0.858</v>
      </c>
      <c r="D902" s="59">
        <v>46156</v>
      </c>
      <c r="E902" t="s">
        <v>5180</v>
      </c>
    </row>
    <row r="903" spans="1:8">
      <c r="A903" t="s">
        <v>5546</v>
      </c>
      <c r="B903" t="s">
        <v>3860</v>
      </c>
      <c r="C903">
        <v>4.158780175</v>
      </c>
    </row>
    <row r="904" spans="1:8">
      <c r="A904" t="s">
        <v>5546</v>
      </c>
      <c r="B904" t="s">
        <v>5177</v>
      </c>
      <c r="C904">
        <v>1.62</v>
      </c>
      <c r="E904" t="s">
        <v>5178</v>
      </c>
    </row>
    <row r="905" spans="1:8">
      <c r="A905" t="s">
        <v>5546</v>
      </c>
      <c r="B905" t="s">
        <v>5179</v>
      </c>
      <c r="C905">
        <v>1.1055</v>
      </c>
      <c r="E905" t="s">
        <v>5195</v>
      </c>
    </row>
    <row r="906" spans="1:8">
      <c r="A906" t="s">
        <v>5546</v>
      </c>
      <c r="B906" t="s">
        <v>5181</v>
      </c>
      <c r="C906">
        <v>0.9735</v>
      </c>
      <c r="E906" t="s">
        <v>5195</v>
      </c>
    </row>
    <row r="907" spans="1:8">
      <c r="A907" t="s">
        <v>5546</v>
      </c>
      <c r="B907" t="s">
        <v>5176</v>
      </c>
      <c r="C907">
        <v>0.303780175</v>
      </c>
    </row>
    <row r="908" ht="125" customHeight="1" spans="1:8">
      <c r="A908" t="s">
        <v>5546</v>
      </c>
      <c r="B908" t="s">
        <v>5182</v>
      </c>
      <c r="C908">
        <v>0.108</v>
      </c>
      <c r="E908" s="60" t="s">
        <v>5547</v>
      </c>
    </row>
    <row r="909" spans="1:8">
      <c r="A909" t="s">
        <v>5546</v>
      </c>
      <c r="B909" t="s">
        <v>5198</v>
      </c>
      <c r="C909">
        <v>0.048</v>
      </c>
    </row>
    <row r="910" spans="1:8">
      <c r="A910" t="s">
        <v>5548</v>
      </c>
      <c r="B910" t="s">
        <v>3860</v>
      </c>
      <c r="C910">
        <v>4.146723253</v>
      </c>
      <c r="D910" s="59">
        <v>46163</v>
      </c>
      <c r="H910">
        <v>3206748</v>
      </c>
    </row>
    <row r="911" spans="1:8">
      <c r="A911" t="s">
        <v>5548</v>
      </c>
      <c r="B911" t="s">
        <v>5179</v>
      </c>
      <c r="C911">
        <v>2.28525</v>
      </c>
      <c r="D911" s="59">
        <v>46163</v>
      </c>
      <c r="E911" t="s">
        <v>5195</v>
      </c>
    </row>
    <row r="912" spans="1:8">
      <c r="A912" t="s">
        <v>5548</v>
      </c>
      <c r="B912" t="s">
        <v>5181</v>
      </c>
      <c r="C912">
        <v>1.92225</v>
      </c>
      <c r="D912" s="59">
        <v>46163</v>
      </c>
      <c r="E912" t="s">
        <v>5195</v>
      </c>
      <c r="H912">
        <v>3206748</v>
      </c>
    </row>
    <row r="913" spans="1:5">
      <c r="A913" t="s">
        <v>5548</v>
      </c>
      <c r="B913" t="s">
        <v>5176</v>
      </c>
      <c r="C913">
        <v>0.653890361</v>
      </c>
      <c r="D913" s="59">
        <v>46163</v>
      </c>
    </row>
    <row r="914" spans="1:5">
      <c r="A914" t="s">
        <v>5548</v>
      </c>
      <c r="B914" t="s">
        <v>5192</v>
      </c>
      <c r="C914">
        <v>0.5825</v>
      </c>
      <c r="D914" s="59">
        <v>46163</v>
      </c>
      <c r="E914" t="s">
        <v>5549</v>
      </c>
    </row>
    <row r="915" spans="1:5">
      <c r="A915" t="s">
        <v>5548</v>
      </c>
      <c r="B915" t="s">
        <v>5196</v>
      </c>
      <c r="C915">
        <v>0.48</v>
      </c>
      <c r="D915" s="59">
        <v>46163</v>
      </c>
      <c r="E915" t="s">
        <v>5550</v>
      </c>
    </row>
    <row r="916" spans="1:5">
      <c r="A916" t="s">
        <v>5551</v>
      </c>
      <c r="B916" t="s">
        <v>3860</v>
      </c>
      <c r="C916">
        <v>4.0965</v>
      </c>
    </row>
    <row r="917" spans="1:5">
      <c r="A917" t="s">
        <v>5551</v>
      </c>
      <c r="B917" t="s">
        <v>5179</v>
      </c>
      <c r="C917">
        <v>1.60875</v>
      </c>
      <c r="E917" t="s">
        <v>5180</v>
      </c>
    </row>
    <row r="918" spans="1:5">
      <c r="A918" t="s">
        <v>5551</v>
      </c>
      <c r="B918" t="s">
        <v>5181</v>
      </c>
      <c r="C918">
        <v>1.60875</v>
      </c>
      <c r="E918" t="s">
        <v>5180</v>
      </c>
    </row>
    <row r="919" spans="1:5">
      <c r="A919" t="s">
        <v>5551</v>
      </c>
      <c r="B919" t="s">
        <v>5192</v>
      </c>
      <c r="C919">
        <v>0.759</v>
      </c>
      <c r="E919" t="s">
        <v>5552</v>
      </c>
    </row>
    <row r="920" ht="125" customHeight="1" spans="1:5">
      <c r="A920" t="s">
        <v>5551</v>
      </c>
      <c r="B920" t="s">
        <v>5182</v>
      </c>
      <c r="C920">
        <v>0.12</v>
      </c>
      <c r="E920" s="60" t="s">
        <v>5553</v>
      </c>
    </row>
    <row r="921" spans="1:5">
      <c r="A921" t="s">
        <v>5554</v>
      </c>
      <c r="B921" t="s">
        <v>3860</v>
      </c>
      <c r="C921">
        <v>4.079751019</v>
      </c>
    </row>
    <row r="922" spans="1:5">
      <c r="A922" t="s">
        <v>5554</v>
      </c>
      <c r="B922" t="s">
        <v>5181</v>
      </c>
      <c r="C922">
        <v>2.26875</v>
      </c>
      <c r="E922" t="s">
        <v>5180</v>
      </c>
    </row>
    <row r="923" spans="1:5">
      <c r="A923" t="s">
        <v>5554</v>
      </c>
      <c r="B923" t="s">
        <v>5179</v>
      </c>
      <c r="C923">
        <v>0.75075</v>
      </c>
      <c r="E923" t="s">
        <v>5195</v>
      </c>
    </row>
    <row r="924" spans="1:5">
      <c r="A924" t="s">
        <v>5554</v>
      </c>
      <c r="B924" t="s">
        <v>5210</v>
      </c>
      <c r="C924">
        <v>0.67782</v>
      </c>
      <c r="E924">
        <v>217334</v>
      </c>
    </row>
    <row r="925" spans="1:5">
      <c r="A925" t="s">
        <v>5554</v>
      </c>
      <c r="B925" t="s">
        <v>5176</v>
      </c>
      <c r="C925">
        <v>0.286431019</v>
      </c>
    </row>
    <row r="926" spans="1:5">
      <c r="A926" t="s">
        <v>5554</v>
      </c>
      <c r="B926" t="s">
        <v>5198</v>
      </c>
      <c r="C926">
        <v>0.096</v>
      </c>
    </row>
    <row r="927" spans="1:5">
      <c r="A927" t="s">
        <v>5555</v>
      </c>
      <c r="B927" t="s">
        <v>3860</v>
      </c>
      <c r="C927">
        <v>4.063005709</v>
      </c>
    </row>
    <row r="928" spans="1:5">
      <c r="A928" t="s">
        <v>5555</v>
      </c>
      <c r="B928" t="s">
        <v>5177</v>
      </c>
      <c r="C928">
        <v>2.6</v>
      </c>
      <c r="E928" t="s">
        <v>5180</v>
      </c>
    </row>
    <row r="929" spans="1:8">
      <c r="A929" t="s">
        <v>5555</v>
      </c>
      <c r="B929" t="s">
        <v>5179</v>
      </c>
      <c r="C929">
        <v>0.48675</v>
      </c>
      <c r="E929" t="s">
        <v>5180</v>
      </c>
    </row>
    <row r="930" spans="1:8">
      <c r="A930" t="s">
        <v>5555</v>
      </c>
      <c r="B930" t="s">
        <v>5181</v>
      </c>
      <c r="C930">
        <v>0.48675</v>
      </c>
      <c r="E930" t="s">
        <v>5180</v>
      </c>
    </row>
    <row r="931" spans="1:8">
      <c r="A931" t="s">
        <v>5555</v>
      </c>
      <c r="B931" t="s">
        <v>5176</v>
      </c>
      <c r="C931">
        <v>0.327505709</v>
      </c>
    </row>
    <row r="932" ht="125" customHeight="1" spans="1:8">
      <c r="A932" t="s">
        <v>5555</v>
      </c>
      <c r="B932" t="s">
        <v>5182</v>
      </c>
      <c r="C932">
        <v>0.09</v>
      </c>
      <c r="E932" s="60" t="s">
        <v>5556</v>
      </c>
    </row>
    <row r="933" spans="1:8">
      <c r="A933" t="s">
        <v>5555</v>
      </c>
      <c r="B933" t="s">
        <v>5198</v>
      </c>
      <c r="C933">
        <v>0.072</v>
      </c>
    </row>
    <row r="934" spans="1:8">
      <c r="A934" t="s">
        <v>5557</v>
      </c>
      <c r="B934" t="s">
        <v>3860</v>
      </c>
      <c r="C934">
        <v>4.03702747</v>
      </c>
      <c r="G934">
        <v>3003246</v>
      </c>
      <c r="H934">
        <v>3003247</v>
      </c>
    </row>
    <row r="935" spans="1:8">
      <c r="A935" t="s">
        <v>5557</v>
      </c>
      <c r="B935" t="s">
        <v>5177</v>
      </c>
      <c r="C935">
        <v>2.6</v>
      </c>
      <c r="E935" t="s">
        <v>5180</v>
      </c>
    </row>
    <row r="936" spans="1:8">
      <c r="A936" t="s">
        <v>5557</v>
      </c>
      <c r="B936" t="s">
        <v>5179</v>
      </c>
      <c r="C936">
        <v>0.726</v>
      </c>
      <c r="E936" t="s">
        <v>5195</v>
      </c>
      <c r="H936">
        <v>3003247</v>
      </c>
    </row>
    <row r="937" spans="1:8">
      <c r="A937" t="s">
        <v>5557</v>
      </c>
      <c r="B937" t="s">
        <v>5192</v>
      </c>
      <c r="C937">
        <v>0.644</v>
      </c>
      <c r="E937" t="s">
        <v>5558</v>
      </c>
    </row>
    <row r="938" spans="1:8">
      <c r="A938" t="s">
        <v>5557</v>
      </c>
      <c r="B938" t="s">
        <v>5176</v>
      </c>
      <c r="C938">
        <v>0.04302747</v>
      </c>
    </row>
    <row r="939" spans="1:8">
      <c r="A939" t="s">
        <v>5557</v>
      </c>
      <c r="B939" t="s">
        <v>5198</v>
      </c>
      <c r="C939">
        <v>0.024</v>
      </c>
    </row>
    <row r="940" spans="1:8">
      <c r="A940" t="s">
        <v>5557</v>
      </c>
      <c r="B940" t="s">
        <v>5181</v>
      </c>
      <c r="G940">
        <v>3003246</v>
      </c>
    </row>
    <row r="941" spans="1:8">
      <c r="A941" t="s">
        <v>5559</v>
      </c>
      <c r="B941" t="s">
        <v>3860</v>
      </c>
      <c r="C941">
        <v>4.037000514</v>
      </c>
      <c r="D941" s="59">
        <v>46164</v>
      </c>
    </row>
    <row r="942" spans="1:8">
      <c r="A942" t="s">
        <v>5559</v>
      </c>
      <c r="B942" t="s">
        <v>5181</v>
      </c>
      <c r="C942">
        <v>3.234</v>
      </c>
      <c r="D942" s="59">
        <v>46164</v>
      </c>
      <c r="E942" t="s">
        <v>5180</v>
      </c>
    </row>
    <row r="943" spans="1:8">
      <c r="A943" t="s">
        <v>5559</v>
      </c>
      <c r="B943" t="s">
        <v>5177</v>
      </c>
      <c r="C943">
        <v>1.39</v>
      </c>
      <c r="D943" s="59">
        <v>46164</v>
      </c>
      <c r="E943" t="s">
        <v>5200</v>
      </c>
    </row>
    <row r="944" spans="1:8">
      <c r="A944" t="s">
        <v>5559</v>
      </c>
      <c r="B944" t="s">
        <v>5179</v>
      </c>
      <c r="C944">
        <v>0.93225</v>
      </c>
      <c r="D944" s="59">
        <v>46164</v>
      </c>
      <c r="E944" t="s">
        <v>5195</v>
      </c>
    </row>
    <row r="945" ht="125" customHeight="1" spans="1:5">
      <c r="A945" t="s">
        <v>5559</v>
      </c>
      <c r="B945" t="s">
        <v>5182</v>
      </c>
      <c r="C945">
        <v>0.162</v>
      </c>
      <c r="D945" s="59">
        <v>46164</v>
      </c>
      <c r="E945" s="60" t="s">
        <v>5560</v>
      </c>
    </row>
    <row r="946" spans="1:5">
      <c r="A946" t="s">
        <v>5559</v>
      </c>
      <c r="B946" t="s">
        <v>5198</v>
      </c>
      <c r="C946">
        <v>0.048</v>
      </c>
      <c r="D946" s="59">
        <v>46164</v>
      </c>
    </row>
    <row r="947" spans="1:5">
      <c r="A947" t="s">
        <v>5559</v>
      </c>
      <c r="B947" t="s">
        <v>5176</v>
      </c>
      <c r="C947">
        <v>0.000893592</v>
      </c>
      <c r="D947" s="59">
        <v>46164</v>
      </c>
    </row>
    <row r="948" spans="1:5">
      <c r="A948" t="s">
        <v>5561</v>
      </c>
      <c r="B948" t="s">
        <v>3860</v>
      </c>
      <c r="C948">
        <v>4.033750562</v>
      </c>
      <c r="D948" s="59">
        <v>46162</v>
      </c>
    </row>
    <row r="949" spans="1:5">
      <c r="A949" t="s">
        <v>5561</v>
      </c>
      <c r="B949" t="s">
        <v>5177</v>
      </c>
      <c r="C949">
        <v>2.32</v>
      </c>
      <c r="D949" s="59">
        <v>46162</v>
      </c>
      <c r="E949" t="s">
        <v>5200</v>
      </c>
    </row>
    <row r="950" spans="1:5">
      <c r="A950" t="s">
        <v>5561</v>
      </c>
      <c r="B950" t="s">
        <v>5179</v>
      </c>
      <c r="C950">
        <v>1.60875</v>
      </c>
      <c r="D950" s="59">
        <v>46162</v>
      </c>
      <c r="E950" t="s">
        <v>5195</v>
      </c>
    </row>
    <row r="951" spans="1:5">
      <c r="A951" t="s">
        <v>5561</v>
      </c>
      <c r="B951" t="s">
        <v>5192</v>
      </c>
      <c r="C951">
        <v>1.356</v>
      </c>
      <c r="D951" s="59">
        <v>46162</v>
      </c>
      <c r="E951" t="s">
        <v>5562</v>
      </c>
    </row>
    <row r="952" ht="125" customHeight="1" spans="1:5">
      <c r="A952" t="s">
        <v>5561</v>
      </c>
      <c r="B952" t="s">
        <v>5182</v>
      </c>
      <c r="C952">
        <v>0.33</v>
      </c>
      <c r="D952" s="59">
        <v>46162</v>
      </c>
      <c r="E952" s="60" t="s">
        <v>5563</v>
      </c>
    </row>
    <row r="953" spans="1:5">
      <c r="A953" t="s">
        <v>5561</v>
      </c>
      <c r="B953" t="s">
        <v>5198</v>
      </c>
      <c r="C953">
        <v>0.072</v>
      </c>
      <c r="D953" s="59">
        <v>46162</v>
      </c>
    </row>
    <row r="954" spans="1:5">
      <c r="A954" t="s">
        <v>5561</v>
      </c>
      <c r="B954" t="s">
        <v>5181</v>
      </c>
      <c r="C954">
        <v>0.04125</v>
      </c>
      <c r="D954" s="59">
        <v>46162</v>
      </c>
      <c r="E954" t="s">
        <v>5195</v>
      </c>
    </row>
    <row r="955" spans="1:5">
      <c r="A955" t="s">
        <v>5561</v>
      </c>
      <c r="B955" t="s">
        <v>5176</v>
      </c>
      <c r="C955">
        <v>0.034500803</v>
      </c>
      <c r="D955" s="59">
        <v>46162</v>
      </c>
    </row>
    <row r="956" spans="1:5">
      <c r="A956" t="s">
        <v>5564</v>
      </c>
      <c r="B956" t="s">
        <v>3860</v>
      </c>
      <c r="C956">
        <v>4.014504624</v>
      </c>
      <c r="D956" s="59">
        <v>46150</v>
      </c>
    </row>
    <row r="957" spans="1:5">
      <c r="A957" t="s">
        <v>5564</v>
      </c>
      <c r="B957" t="s">
        <v>5177</v>
      </c>
      <c r="C957">
        <v>2.92</v>
      </c>
      <c r="D957" s="59">
        <v>46150</v>
      </c>
      <c r="E957" t="s">
        <v>5178</v>
      </c>
    </row>
    <row r="958" spans="1:5">
      <c r="A958" t="s">
        <v>5564</v>
      </c>
      <c r="B958" t="s">
        <v>5179</v>
      </c>
      <c r="C958">
        <v>0.43725</v>
      </c>
      <c r="D958" s="59">
        <v>46150</v>
      </c>
      <c r="E958" t="s">
        <v>5180</v>
      </c>
    </row>
    <row r="959" spans="1:5">
      <c r="A959" t="s">
        <v>5564</v>
      </c>
      <c r="B959" t="s">
        <v>5181</v>
      </c>
      <c r="C959">
        <v>0.43725</v>
      </c>
      <c r="D959" s="59">
        <v>46150</v>
      </c>
      <c r="E959" t="s">
        <v>5180</v>
      </c>
    </row>
    <row r="960" spans="1:5">
      <c r="A960" t="s">
        <v>5564</v>
      </c>
      <c r="B960" t="s">
        <v>5176</v>
      </c>
      <c r="C960">
        <v>0.112004624</v>
      </c>
      <c r="D960" s="59">
        <v>46150</v>
      </c>
    </row>
    <row r="961" spans="1:5">
      <c r="A961" t="s">
        <v>5564</v>
      </c>
      <c r="B961" t="s">
        <v>5198</v>
      </c>
      <c r="C961">
        <v>0.06</v>
      </c>
      <c r="D961" s="59">
        <v>46150</v>
      </c>
    </row>
    <row r="962" ht="112.5" customHeight="1" spans="1:5">
      <c r="A962" t="s">
        <v>5564</v>
      </c>
      <c r="B962" t="s">
        <v>5182</v>
      </c>
      <c r="C962">
        <v>0.048</v>
      </c>
      <c r="D962" s="59">
        <v>46150</v>
      </c>
      <c r="E962" s="60" t="s">
        <v>5565</v>
      </c>
    </row>
    <row r="963" spans="1:5">
      <c r="A963" t="s">
        <v>5566</v>
      </c>
      <c r="B963" t="s">
        <v>3860</v>
      </c>
      <c r="C963">
        <v>3.830287333</v>
      </c>
    </row>
    <row r="964" spans="1:5">
      <c r="A964" t="s">
        <v>5566</v>
      </c>
      <c r="B964" t="s">
        <v>5177</v>
      </c>
      <c r="C964">
        <v>2.6</v>
      </c>
      <c r="E964" t="s">
        <v>5180</v>
      </c>
    </row>
    <row r="965" ht="62.5" customHeight="1" spans="1:5">
      <c r="A965" t="s">
        <v>5566</v>
      </c>
      <c r="B965" t="s">
        <v>5176</v>
      </c>
      <c r="C965">
        <v>0.598787333</v>
      </c>
      <c r="E965" s="60" t="s">
        <v>5567</v>
      </c>
    </row>
    <row r="966" spans="1:5">
      <c r="A966" t="s">
        <v>5566</v>
      </c>
      <c r="B966" t="s">
        <v>5179</v>
      </c>
      <c r="C966">
        <v>0.5775</v>
      </c>
      <c r="E966" t="s">
        <v>5195</v>
      </c>
    </row>
    <row r="967" ht="125" customHeight="1" spans="1:5">
      <c r="A967" t="s">
        <v>5566</v>
      </c>
      <c r="B967" t="s">
        <v>5182</v>
      </c>
      <c r="C967">
        <v>0.054</v>
      </c>
      <c r="E967" s="60" t="s">
        <v>5568</v>
      </c>
    </row>
    <row r="968" spans="1:5">
      <c r="A968" t="s">
        <v>5569</v>
      </c>
      <c r="B968" t="s">
        <v>3860</v>
      </c>
      <c r="C968">
        <v>3.801000007</v>
      </c>
    </row>
    <row r="969" spans="1:5">
      <c r="A969" t="s">
        <v>5569</v>
      </c>
      <c r="B969" t="s">
        <v>5179</v>
      </c>
      <c r="C969">
        <v>1.83975</v>
      </c>
      <c r="E969" t="s">
        <v>5195</v>
      </c>
    </row>
    <row r="970" spans="1:5">
      <c r="A970" t="s">
        <v>5569</v>
      </c>
      <c r="B970" t="s">
        <v>5176</v>
      </c>
      <c r="C970">
        <v>0.780750007</v>
      </c>
    </row>
    <row r="971" spans="1:5">
      <c r="A971" t="s">
        <v>5569</v>
      </c>
      <c r="B971" t="s">
        <v>5192</v>
      </c>
      <c r="C971">
        <v>0.678</v>
      </c>
      <c r="E971" t="s">
        <v>5570</v>
      </c>
    </row>
    <row r="972" spans="1:5">
      <c r="A972" t="s">
        <v>5569</v>
      </c>
      <c r="B972" t="s">
        <v>5181</v>
      </c>
      <c r="C972">
        <v>0.4785</v>
      </c>
      <c r="E972" t="s">
        <v>5195</v>
      </c>
    </row>
    <row r="973" spans="1:5">
      <c r="A973" t="s">
        <v>5569</v>
      </c>
      <c r="B973" t="s">
        <v>5198</v>
      </c>
      <c r="C973">
        <v>0.024</v>
      </c>
    </row>
    <row r="974" spans="1:5">
      <c r="A974" t="s">
        <v>5571</v>
      </c>
      <c r="B974" t="s">
        <v>3860</v>
      </c>
      <c r="C974">
        <v>3.74902555</v>
      </c>
      <c r="D974" s="59">
        <v>46163</v>
      </c>
    </row>
    <row r="975" spans="1:5">
      <c r="A975" t="s">
        <v>5571</v>
      </c>
      <c r="B975" t="s">
        <v>5181</v>
      </c>
      <c r="C975">
        <v>2.15325</v>
      </c>
      <c r="D975" s="59">
        <v>46163</v>
      </c>
      <c r="E975" t="s">
        <v>5180</v>
      </c>
    </row>
    <row r="976" spans="1:5">
      <c r="A976" t="s">
        <v>5571</v>
      </c>
      <c r="B976" t="s">
        <v>5179</v>
      </c>
      <c r="C976">
        <v>0.924</v>
      </c>
      <c r="D976" s="59">
        <v>46163</v>
      </c>
      <c r="E976" t="s">
        <v>5195</v>
      </c>
    </row>
    <row r="977" spans="1:5">
      <c r="A977" t="s">
        <v>5571</v>
      </c>
      <c r="B977" t="s">
        <v>5177</v>
      </c>
      <c r="C977">
        <v>0.5</v>
      </c>
      <c r="D977" s="59">
        <v>46163</v>
      </c>
      <c r="E977" t="s">
        <v>5200</v>
      </c>
    </row>
    <row r="978" spans="1:5">
      <c r="A978" t="s">
        <v>5571</v>
      </c>
      <c r="B978" t="s">
        <v>5198</v>
      </c>
      <c r="C978">
        <v>0.108</v>
      </c>
      <c r="D978" s="59">
        <v>46163</v>
      </c>
    </row>
    <row r="979" spans="1:5">
      <c r="A979" t="s">
        <v>5571</v>
      </c>
      <c r="B979" t="s">
        <v>5176</v>
      </c>
      <c r="C979">
        <v>0.03377555</v>
      </c>
      <c r="D979" s="59">
        <v>46163</v>
      </c>
    </row>
    <row r="980" ht="112.5" customHeight="1" spans="1:5">
      <c r="A980" t="s">
        <v>5571</v>
      </c>
      <c r="B980" t="s">
        <v>5182</v>
      </c>
      <c r="C980">
        <v>0.03</v>
      </c>
      <c r="D980" s="59">
        <v>46163</v>
      </c>
      <c r="E980" s="60" t="s">
        <v>5572</v>
      </c>
    </row>
    <row r="981" spans="1:5">
      <c r="A981" t="s">
        <v>5573</v>
      </c>
      <c r="B981" t="s">
        <v>3860</v>
      </c>
      <c r="C981">
        <v>3.687107245</v>
      </c>
      <c r="D981" s="59">
        <v>46161</v>
      </c>
    </row>
    <row r="982" spans="1:5">
      <c r="A982" t="s">
        <v>5573</v>
      </c>
      <c r="B982" t="s">
        <v>5177</v>
      </c>
      <c r="C982">
        <v>2.6</v>
      </c>
      <c r="D982" s="59">
        <v>46161</v>
      </c>
      <c r="E982" t="s">
        <v>5180</v>
      </c>
    </row>
    <row r="983" spans="1:5">
      <c r="A983" t="s">
        <v>5573</v>
      </c>
      <c r="B983" t="s">
        <v>5179</v>
      </c>
      <c r="C983">
        <v>0.792</v>
      </c>
      <c r="D983" s="59">
        <v>46161</v>
      </c>
      <c r="E983" t="s">
        <v>5180</v>
      </c>
    </row>
    <row r="984" spans="1:5">
      <c r="A984" t="s">
        <v>5573</v>
      </c>
      <c r="B984" t="s">
        <v>5181</v>
      </c>
      <c r="C984">
        <v>0.792</v>
      </c>
      <c r="D984" s="59">
        <v>46161</v>
      </c>
      <c r="E984" t="s">
        <v>5180</v>
      </c>
    </row>
    <row r="985" spans="1:5">
      <c r="A985" t="s">
        <v>5573</v>
      </c>
      <c r="B985" t="s">
        <v>5192</v>
      </c>
      <c r="C985">
        <v>0.74</v>
      </c>
      <c r="D985" s="59">
        <v>46161</v>
      </c>
      <c r="E985" t="s">
        <v>5574</v>
      </c>
    </row>
    <row r="986" spans="1:5">
      <c r="A986" t="s">
        <v>5573</v>
      </c>
      <c r="B986" t="s">
        <v>5176</v>
      </c>
      <c r="C986">
        <v>0.139296064</v>
      </c>
      <c r="D986" s="59">
        <v>46161</v>
      </c>
    </row>
    <row r="987" ht="125" customHeight="1" spans="1:5">
      <c r="A987" t="s">
        <v>5573</v>
      </c>
      <c r="B987" t="s">
        <v>5182</v>
      </c>
      <c r="C987">
        <v>0.12</v>
      </c>
      <c r="D987" s="59">
        <v>46161</v>
      </c>
      <c r="E987" s="60" t="s">
        <v>5575</v>
      </c>
    </row>
    <row r="988" spans="1:5">
      <c r="A988" t="s">
        <v>5573</v>
      </c>
      <c r="B988" t="s">
        <v>5198</v>
      </c>
      <c r="C988">
        <v>0.084</v>
      </c>
      <c r="D988" s="59">
        <v>46161</v>
      </c>
    </row>
    <row r="989" spans="1:5">
      <c r="A989" t="s">
        <v>5576</v>
      </c>
      <c r="B989" t="s">
        <v>3860</v>
      </c>
      <c r="C989">
        <v>3.634461917</v>
      </c>
    </row>
    <row r="990" ht="62.5" customHeight="1" spans="1:5">
      <c r="A990" t="s">
        <v>5576</v>
      </c>
      <c r="B990" t="s">
        <v>5176</v>
      </c>
      <c r="C990">
        <v>1.684461917</v>
      </c>
      <c r="E990" s="60" t="s">
        <v>5577</v>
      </c>
    </row>
    <row r="991" spans="1:5">
      <c r="A991" t="s">
        <v>5576</v>
      </c>
      <c r="B991" t="s">
        <v>5179</v>
      </c>
      <c r="C991">
        <v>0.99825</v>
      </c>
      <c r="E991" t="s">
        <v>5195</v>
      </c>
    </row>
    <row r="992" spans="1:5">
      <c r="A992" t="s">
        <v>5576</v>
      </c>
      <c r="B992" t="s">
        <v>5181</v>
      </c>
      <c r="C992">
        <v>0.91575</v>
      </c>
      <c r="E992" t="s">
        <v>5195</v>
      </c>
    </row>
    <row r="993" ht="125" customHeight="1" spans="1:5">
      <c r="A993" t="s">
        <v>5576</v>
      </c>
      <c r="B993" t="s">
        <v>5182</v>
      </c>
      <c r="C993">
        <v>0.024</v>
      </c>
      <c r="E993" s="60" t="s">
        <v>5578</v>
      </c>
    </row>
    <row r="994" spans="1:5">
      <c r="A994" t="s">
        <v>5576</v>
      </c>
      <c r="B994" t="s">
        <v>5198</v>
      </c>
      <c r="C994">
        <v>0.012</v>
      </c>
    </row>
    <row r="995" spans="1:5">
      <c r="A995" t="s">
        <v>5579</v>
      </c>
      <c r="B995" t="s">
        <v>3860</v>
      </c>
      <c r="C995">
        <v>3.605</v>
      </c>
    </row>
    <row r="996" spans="1:5">
      <c r="A996" t="s">
        <v>5579</v>
      </c>
      <c r="B996" t="s">
        <v>5177</v>
      </c>
      <c r="C996">
        <v>2.6</v>
      </c>
      <c r="E996" t="s">
        <v>5180</v>
      </c>
    </row>
    <row r="997" spans="1:5">
      <c r="A997" t="s">
        <v>5579</v>
      </c>
      <c r="B997" t="s">
        <v>5179</v>
      </c>
      <c r="C997">
        <v>0.4785</v>
      </c>
      <c r="E997" t="s">
        <v>5180</v>
      </c>
    </row>
    <row r="998" spans="1:5">
      <c r="A998" t="s">
        <v>5579</v>
      </c>
      <c r="B998" t="s">
        <v>5181</v>
      </c>
      <c r="C998">
        <v>0.4785</v>
      </c>
      <c r="E998" t="s">
        <v>5180</v>
      </c>
    </row>
    <row r="999" ht="125" customHeight="1" spans="1:5">
      <c r="A999" t="s">
        <v>5579</v>
      </c>
      <c r="B999" t="s">
        <v>5182</v>
      </c>
      <c r="C999">
        <v>0.036</v>
      </c>
      <c r="E999" s="60" t="s">
        <v>5580</v>
      </c>
    </row>
    <row r="1000" spans="1:5">
      <c r="A1000" t="s">
        <v>5579</v>
      </c>
      <c r="B1000" t="s">
        <v>5198</v>
      </c>
      <c r="C1000">
        <v>0.012</v>
      </c>
    </row>
    <row r="1001" spans="1:5">
      <c r="A1001" t="s">
        <v>5581</v>
      </c>
      <c r="B1001" t="s">
        <v>3860</v>
      </c>
      <c r="C1001">
        <v>3.558142263</v>
      </c>
      <c r="D1001" s="59">
        <v>46153</v>
      </c>
    </row>
    <row r="1002" ht="62.5" customHeight="1" spans="1:5">
      <c r="A1002" t="s">
        <v>5581</v>
      </c>
      <c r="B1002" t="s">
        <v>5176</v>
      </c>
      <c r="C1002">
        <v>1.506142263</v>
      </c>
      <c r="D1002" s="59">
        <v>46153</v>
      </c>
      <c r="E1002" s="60" t="s">
        <v>5582</v>
      </c>
    </row>
    <row r="1003" spans="1:5">
      <c r="A1003" t="s">
        <v>5581</v>
      </c>
      <c r="B1003" t="s">
        <v>5179</v>
      </c>
      <c r="C1003">
        <v>0.825</v>
      </c>
      <c r="D1003" s="59">
        <v>46153</v>
      </c>
      <c r="E1003" t="s">
        <v>5180</v>
      </c>
    </row>
    <row r="1004" spans="1:5">
      <c r="A1004" t="s">
        <v>5581</v>
      </c>
      <c r="B1004" t="s">
        <v>5181</v>
      </c>
      <c r="C1004">
        <v>0.825</v>
      </c>
      <c r="D1004" s="59">
        <v>46153</v>
      </c>
      <c r="E1004" t="s">
        <v>5180</v>
      </c>
    </row>
    <row r="1005" ht="112.5" customHeight="1" spans="1:5">
      <c r="A1005" t="s">
        <v>5581</v>
      </c>
      <c r="B1005" t="s">
        <v>5182</v>
      </c>
      <c r="C1005">
        <v>0.234</v>
      </c>
      <c r="D1005" s="59">
        <v>46153</v>
      </c>
      <c r="E1005" s="60" t="s">
        <v>5583</v>
      </c>
    </row>
    <row r="1006" spans="1:5">
      <c r="A1006" t="s">
        <v>5581</v>
      </c>
      <c r="B1006" t="s">
        <v>5198</v>
      </c>
      <c r="C1006">
        <v>0.168</v>
      </c>
      <c r="D1006" s="59">
        <v>46153</v>
      </c>
    </row>
    <row r="1007" spans="1:5">
      <c r="A1007" t="s">
        <v>5584</v>
      </c>
      <c r="B1007" t="s">
        <v>3860</v>
      </c>
      <c r="C1007">
        <v>3.518479801</v>
      </c>
    </row>
    <row r="1008" spans="1:5">
      <c r="A1008" t="s">
        <v>5584</v>
      </c>
      <c r="B1008" t="s">
        <v>5177</v>
      </c>
      <c r="C1008">
        <v>2.6</v>
      </c>
      <c r="E1008" t="s">
        <v>5180</v>
      </c>
    </row>
    <row r="1009" spans="1:5">
      <c r="A1009" t="s">
        <v>5584</v>
      </c>
      <c r="B1009" t="s">
        <v>5176</v>
      </c>
      <c r="C1009">
        <v>0.744479801</v>
      </c>
    </row>
    <row r="1010" spans="1:5">
      <c r="A1010" t="s">
        <v>5584</v>
      </c>
      <c r="B1010" t="s">
        <v>5198</v>
      </c>
      <c r="C1010">
        <v>0.144</v>
      </c>
    </row>
    <row r="1011" ht="112.5" customHeight="1" spans="1:5">
      <c r="A1011" t="s">
        <v>5584</v>
      </c>
      <c r="B1011" t="s">
        <v>5182</v>
      </c>
      <c r="C1011">
        <v>0.03</v>
      </c>
      <c r="E1011" s="60" t="s">
        <v>5585</v>
      </c>
    </row>
    <row r="1012" spans="1:5">
      <c r="A1012" t="s">
        <v>5586</v>
      </c>
      <c r="B1012" t="s">
        <v>3860</v>
      </c>
      <c r="C1012">
        <v>3.492507465</v>
      </c>
      <c r="D1012" s="59">
        <v>46163</v>
      </c>
    </row>
    <row r="1013" spans="1:5">
      <c r="A1013" t="s">
        <v>5586</v>
      </c>
      <c r="B1013" t="s">
        <v>5177</v>
      </c>
      <c r="C1013">
        <v>1.26</v>
      </c>
      <c r="D1013" s="59">
        <v>46163</v>
      </c>
      <c r="E1013" t="s">
        <v>5178</v>
      </c>
    </row>
    <row r="1014" spans="1:5">
      <c r="A1014" t="s">
        <v>5586</v>
      </c>
      <c r="B1014" t="s">
        <v>5179</v>
      </c>
      <c r="C1014">
        <v>1.22925</v>
      </c>
      <c r="D1014" s="59">
        <v>46163</v>
      </c>
      <c r="E1014" t="s">
        <v>5180</v>
      </c>
    </row>
    <row r="1015" spans="1:5">
      <c r="A1015" t="s">
        <v>5586</v>
      </c>
      <c r="B1015" t="s">
        <v>5181</v>
      </c>
      <c r="C1015">
        <v>1.22925</v>
      </c>
      <c r="D1015" s="59">
        <v>46163</v>
      </c>
      <c r="E1015" t="s">
        <v>5180</v>
      </c>
    </row>
    <row r="1016" spans="1:5">
      <c r="A1016" t="s">
        <v>5586</v>
      </c>
      <c r="B1016" t="s">
        <v>5192</v>
      </c>
      <c r="C1016">
        <v>1.078</v>
      </c>
      <c r="D1016" s="59">
        <v>46163</v>
      </c>
      <c r="E1016" t="s">
        <v>5587</v>
      </c>
    </row>
    <row r="1017" ht="112.5" customHeight="1" spans="1:5">
      <c r="A1017" t="s">
        <v>5586</v>
      </c>
      <c r="B1017" t="s">
        <v>5182</v>
      </c>
      <c r="C1017">
        <v>0.072</v>
      </c>
      <c r="D1017" s="59">
        <v>46163</v>
      </c>
      <c r="E1017" s="60" t="s">
        <v>5588</v>
      </c>
    </row>
    <row r="1018" spans="1:5">
      <c r="A1018" t="s">
        <v>5586</v>
      </c>
      <c r="B1018" t="s">
        <v>5176</v>
      </c>
      <c r="C1018">
        <v>0.060796378</v>
      </c>
      <c r="D1018" s="59">
        <v>46163</v>
      </c>
    </row>
    <row r="1019" spans="1:5">
      <c r="A1019" t="s">
        <v>5586</v>
      </c>
      <c r="B1019" t="s">
        <v>5198</v>
      </c>
      <c r="C1019">
        <v>0.06</v>
      </c>
      <c r="D1019" s="59">
        <v>46163</v>
      </c>
    </row>
    <row r="1020" spans="1:5">
      <c r="A1020" t="s">
        <v>5589</v>
      </c>
      <c r="B1020" t="s">
        <v>3860</v>
      </c>
      <c r="C1020">
        <v>3.449763252</v>
      </c>
      <c r="D1020" s="59">
        <v>46148</v>
      </c>
    </row>
    <row r="1021" spans="1:5">
      <c r="A1021" t="s">
        <v>5589</v>
      </c>
      <c r="B1021" t="s">
        <v>5179</v>
      </c>
      <c r="C1021">
        <v>1.50975</v>
      </c>
      <c r="D1021" s="59">
        <v>46148</v>
      </c>
      <c r="E1021" t="s">
        <v>5180</v>
      </c>
    </row>
    <row r="1022" spans="1:5">
      <c r="A1022" t="s">
        <v>5589</v>
      </c>
      <c r="B1022" t="s">
        <v>5181</v>
      </c>
      <c r="C1022">
        <v>1.50975</v>
      </c>
      <c r="D1022" s="59">
        <v>46148</v>
      </c>
      <c r="E1022" t="s">
        <v>5180</v>
      </c>
    </row>
    <row r="1023" ht="112.5" customHeight="1" spans="1:5">
      <c r="A1023" t="s">
        <v>5589</v>
      </c>
      <c r="B1023" t="s">
        <v>5182</v>
      </c>
      <c r="C1023">
        <v>0.198</v>
      </c>
      <c r="D1023" s="59">
        <v>46148</v>
      </c>
      <c r="E1023" s="60" t="s">
        <v>5590</v>
      </c>
    </row>
    <row r="1024" spans="1:5">
      <c r="A1024" t="s">
        <v>5589</v>
      </c>
      <c r="B1024" t="s">
        <v>5198</v>
      </c>
      <c r="C1024">
        <v>0.156</v>
      </c>
      <c r="D1024" s="59">
        <v>46148</v>
      </c>
    </row>
    <row r="1025" spans="1:5">
      <c r="A1025" t="s">
        <v>5589</v>
      </c>
      <c r="B1025" t="s">
        <v>5176</v>
      </c>
      <c r="C1025">
        <v>0.076263252</v>
      </c>
      <c r="D1025" s="59">
        <v>46148</v>
      </c>
    </row>
    <row r="1026" spans="1:5">
      <c r="A1026" t="s">
        <v>5591</v>
      </c>
      <c r="B1026" t="s">
        <v>3860</v>
      </c>
      <c r="C1026">
        <v>3.384998618</v>
      </c>
    </row>
    <row r="1027" spans="1:5">
      <c r="A1027" t="s">
        <v>5591</v>
      </c>
      <c r="B1027" t="s">
        <v>5177</v>
      </c>
      <c r="C1027">
        <v>1.7</v>
      </c>
      <c r="E1027" t="s">
        <v>5178</v>
      </c>
    </row>
    <row r="1028" spans="1:5">
      <c r="A1028" t="s">
        <v>5591</v>
      </c>
      <c r="B1028" t="s">
        <v>5181</v>
      </c>
      <c r="C1028">
        <v>1.26225</v>
      </c>
      <c r="E1028" t="s">
        <v>5180</v>
      </c>
    </row>
    <row r="1029" spans="1:5">
      <c r="A1029" t="s">
        <v>5591</v>
      </c>
      <c r="B1029" t="s">
        <v>5179</v>
      </c>
      <c r="C1029">
        <v>0.396</v>
      </c>
      <c r="E1029" t="s">
        <v>5195</v>
      </c>
    </row>
    <row r="1030" spans="1:5">
      <c r="A1030" t="s">
        <v>5591</v>
      </c>
      <c r="B1030" t="s">
        <v>5176</v>
      </c>
      <c r="C1030">
        <v>0.014748618</v>
      </c>
    </row>
    <row r="1031" spans="1:5">
      <c r="A1031" t="s">
        <v>5591</v>
      </c>
      <c r="B1031" t="s">
        <v>5198</v>
      </c>
      <c r="C1031">
        <v>0.012</v>
      </c>
    </row>
    <row r="1032" spans="1:5">
      <c r="A1032" t="s">
        <v>5592</v>
      </c>
      <c r="B1032" t="s">
        <v>3860</v>
      </c>
      <c r="C1032">
        <v>3.316436129</v>
      </c>
    </row>
    <row r="1033" spans="1:5">
      <c r="A1033" t="s">
        <v>5592</v>
      </c>
      <c r="B1033" t="s">
        <v>5177</v>
      </c>
      <c r="C1033">
        <v>2.16</v>
      </c>
      <c r="E1033" t="s">
        <v>5180</v>
      </c>
    </row>
    <row r="1034" spans="1:5">
      <c r="A1034" t="s">
        <v>5592</v>
      </c>
      <c r="B1034" t="s">
        <v>5196</v>
      </c>
      <c r="C1034">
        <v>0.48</v>
      </c>
      <c r="E1034" t="s">
        <v>5593</v>
      </c>
    </row>
    <row r="1035" spans="1:5">
      <c r="A1035" t="s">
        <v>5592</v>
      </c>
      <c r="B1035" t="s">
        <v>5176</v>
      </c>
      <c r="C1035">
        <v>0.323936129</v>
      </c>
    </row>
    <row r="1036" spans="1:5">
      <c r="A1036" t="s">
        <v>5592</v>
      </c>
      <c r="B1036" t="s">
        <v>5179</v>
      </c>
      <c r="C1036">
        <v>0.1485</v>
      </c>
      <c r="E1036" t="s">
        <v>5195</v>
      </c>
    </row>
    <row r="1037" ht="125" customHeight="1" spans="1:5">
      <c r="A1037" t="s">
        <v>5592</v>
      </c>
      <c r="B1037" t="s">
        <v>5182</v>
      </c>
      <c r="C1037">
        <v>0.132</v>
      </c>
      <c r="E1037" s="60" t="s">
        <v>5594</v>
      </c>
    </row>
    <row r="1038" spans="1:5">
      <c r="A1038" t="s">
        <v>5592</v>
      </c>
      <c r="B1038" t="s">
        <v>5198</v>
      </c>
      <c r="C1038">
        <v>0.072</v>
      </c>
    </row>
    <row r="1039" spans="1:5">
      <c r="A1039" t="s">
        <v>5595</v>
      </c>
      <c r="B1039" t="s">
        <v>3860</v>
      </c>
      <c r="C1039">
        <v>3.309445559</v>
      </c>
      <c r="D1039" s="59">
        <v>46162</v>
      </c>
    </row>
    <row r="1040" spans="1:5">
      <c r="A1040" t="s">
        <v>5595</v>
      </c>
      <c r="B1040" t="s">
        <v>5177</v>
      </c>
      <c r="C1040">
        <v>2.6</v>
      </c>
      <c r="D1040" s="59">
        <v>46162</v>
      </c>
      <c r="E1040" t="s">
        <v>5180</v>
      </c>
    </row>
    <row r="1041" spans="1:5">
      <c r="A1041" t="s">
        <v>5595</v>
      </c>
      <c r="B1041" t="s">
        <v>5179</v>
      </c>
      <c r="C1041">
        <v>0.63525</v>
      </c>
      <c r="D1041" s="59">
        <v>46162</v>
      </c>
      <c r="E1041" t="s">
        <v>5180</v>
      </c>
    </row>
    <row r="1042" spans="1:5">
      <c r="A1042" t="s">
        <v>5595</v>
      </c>
      <c r="B1042" t="s">
        <v>5181</v>
      </c>
      <c r="C1042">
        <v>0.63525</v>
      </c>
      <c r="D1042" s="59">
        <v>46162</v>
      </c>
      <c r="E1042" t="s">
        <v>5180</v>
      </c>
    </row>
    <row r="1043" spans="1:5">
      <c r="A1043" t="s">
        <v>5595</v>
      </c>
      <c r="B1043" t="s">
        <v>5196</v>
      </c>
      <c r="C1043">
        <v>0.48</v>
      </c>
      <c r="D1043" s="59">
        <v>46162</v>
      </c>
      <c r="E1043" t="s">
        <v>5596</v>
      </c>
    </row>
    <row r="1044" spans="1:5">
      <c r="A1044" t="s">
        <v>5595</v>
      </c>
      <c r="B1044" t="s">
        <v>5176</v>
      </c>
      <c r="C1044">
        <v>0.26927937</v>
      </c>
      <c r="D1044" s="59">
        <v>46162</v>
      </c>
    </row>
    <row r="1045" spans="1:5">
      <c r="A1045" t="s">
        <v>5595</v>
      </c>
      <c r="B1045" t="s">
        <v>5198</v>
      </c>
      <c r="C1045">
        <v>0.108</v>
      </c>
      <c r="D1045" s="59">
        <v>46162</v>
      </c>
    </row>
    <row r="1046" spans="1:5">
      <c r="A1046" t="s">
        <v>5597</v>
      </c>
      <c r="B1046" t="s">
        <v>3860</v>
      </c>
      <c r="C1046">
        <v>3.261214094</v>
      </c>
      <c r="D1046" s="59">
        <v>46155</v>
      </c>
    </row>
    <row r="1047" spans="1:5">
      <c r="A1047" t="s">
        <v>5597</v>
      </c>
      <c r="B1047" t="s">
        <v>5181</v>
      </c>
      <c r="C1047">
        <v>1.617</v>
      </c>
      <c r="D1047" s="59">
        <v>46155</v>
      </c>
      <c r="E1047" t="s">
        <v>5180</v>
      </c>
    </row>
    <row r="1048" spans="1:5">
      <c r="A1048" t="s">
        <v>5597</v>
      </c>
      <c r="B1048" t="s">
        <v>5196</v>
      </c>
      <c r="C1048">
        <v>0.48</v>
      </c>
      <c r="D1048" s="59">
        <v>46155</v>
      </c>
      <c r="E1048" t="s">
        <v>5598</v>
      </c>
    </row>
    <row r="1049" spans="1:5">
      <c r="A1049" t="s">
        <v>5597</v>
      </c>
      <c r="B1049" t="s">
        <v>5179</v>
      </c>
      <c r="C1049">
        <v>0.4785</v>
      </c>
      <c r="D1049" s="59">
        <v>46155</v>
      </c>
      <c r="E1049" t="s">
        <v>5195</v>
      </c>
    </row>
    <row r="1050" spans="1:5">
      <c r="A1050" t="s">
        <v>5597</v>
      </c>
      <c r="B1050" t="s">
        <v>5177</v>
      </c>
      <c r="C1050">
        <v>0.47</v>
      </c>
      <c r="D1050" s="59">
        <v>46155</v>
      </c>
      <c r="E1050" t="s">
        <v>5178</v>
      </c>
    </row>
    <row r="1051" spans="1:5">
      <c r="A1051" t="s">
        <v>5597</v>
      </c>
      <c r="B1051" t="s">
        <v>5176</v>
      </c>
      <c r="C1051">
        <v>0.083714094</v>
      </c>
      <c r="D1051" s="59">
        <v>46155</v>
      </c>
    </row>
    <row r="1052" spans="1:5">
      <c r="A1052" t="s">
        <v>5597</v>
      </c>
      <c r="B1052" t="s">
        <v>5198</v>
      </c>
      <c r="C1052">
        <v>0.072</v>
      </c>
      <c r="D1052" s="59">
        <v>46155</v>
      </c>
    </row>
    <row r="1053" ht="112.5" customHeight="1" spans="1:5">
      <c r="A1053" t="s">
        <v>5597</v>
      </c>
      <c r="B1053" t="s">
        <v>5182</v>
      </c>
      <c r="C1053">
        <v>0.06</v>
      </c>
      <c r="D1053" s="59">
        <v>46155</v>
      </c>
      <c r="E1053" s="60" t="s">
        <v>5599</v>
      </c>
    </row>
    <row r="1054" spans="1:5">
      <c r="A1054" t="s">
        <v>5600</v>
      </c>
      <c r="B1054" t="s">
        <v>3860</v>
      </c>
      <c r="C1054">
        <v>3.09613186</v>
      </c>
    </row>
    <row r="1055" spans="1:5">
      <c r="A1055" t="s">
        <v>5600</v>
      </c>
      <c r="B1055" t="s">
        <v>5176</v>
      </c>
      <c r="C1055">
        <v>1.36834186</v>
      </c>
    </row>
    <row r="1056" spans="1:5">
      <c r="A1056" t="s">
        <v>5600</v>
      </c>
      <c r="B1056" t="s">
        <v>5181</v>
      </c>
      <c r="C1056">
        <v>1.0065</v>
      </c>
      <c r="E1056" t="s">
        <v>5180</v>
      </c>
    </row>
    <row r="1057" spans="1:7">
      <c r="A1057" t="s">
        <v>5600</v>
      </c>
      <c r="B1057" t="s">
        <v>5179</v>
      </c>
      <c r="C1057">
        <v>0.33825</v>
      </c>
      <c r="E1057" t="s">
        <v>5195</v>
      </c>
    </row>
    <row r="1058" spans="1:7">
      <c r="A1058" t="s">
        <v>5600</v>
      </c>
      <c r="B1058" t="s">
        <v>5210</v>
      </c>
      <c r="C1058">
        <v>0.31104</v>
      </c>
      <c r="E1058">
        <v>250114</v>
      </c>
    </row>
    <row r="1059" spans="1:7">
      <c r="A1059" t="s">
        <v>5600</v>
      </c>
      <c r="B1059" t="s">
        <v>5198</v>
      </c>
      <c r="C1059">
        <v>0.072</v>
      </c>
    </row>
    <row r="1060" spans="1:7">
      <c r="A1060" t="s">
        <v>5601</v>
      </c>
      <c r="B1060" t="s">
        <v>3860</v>
      </c>
      <c r="C1060">
        <v>3.090817778</v>
      </c>
      <c r="D1060" s="59">
        <v>46162</v>
      </c>
      <c r="G1060">
        <v>2985003</v>
      </c>
    </row>
    <row r="1061" spans="1:7">
      <c r="A1061" t="s">
        <v>5601</v>
      </c>
      <c r="B1061" t="s">
        <v>5177</v>
      </c>
      <c r="C1061">
        <v>2.47</v>
      </c>
      <c r="D1061" s="59">
        <v>46162</v>
      </c>
      <c r="E1061" t="s">
        <v>5178</v>
      </c>
    </row>
    <row r="1062" spans="1:7">
      <c r="A1062" t="s">
        <v>5601</v>
      </c>
      <c r="B1062" t="s">
        <v>5179</v>
      </c>
      <c r="C1062">
        <v>0.6435</v>
      </c>
      <c r="D1062" s="59">
        <v>46162</v>
      </c>
      <c r="E1062" t="s">
        <v>5304</v>
      </c>
      <c r="G1062">
        <v>2985003</v>
      </c>
    </row>
    <row r="1063" spans="1:7">
      <c r="A1063" t="s">
        <v>5601</v>
      </c>
      <c r="B1063" t="s">
        <v>5181</v>
      </c>
      <c r="C1063">
        <v>0.63525</v>
      </c>
      <c r="D1063" s="59">
        <v>46162</v>
      </c>
      <c r="E1063" t="s">
        <v>5180</v>
      </c>
    </row>
    <row r="1064" spans="1:7">
      <c r="A1064" t="s">
        <v>5601</v>
      </c>
      <c r="B1064" t="s">
        <v>5196</v>
      </c>
      <c r="C1064">
        <v>0.48</v>
      </c>
      <c r="D1064" s="59">
        <v>46162</v>
      </c>
      <c r="E1064" t="s">
        <v>5602</v>
      </c>
    </row>
    <row r="1065" spans="1:7">
      <c r="A1065" t="s">
        <v>5601</v>
      </c>
      <c r="B1065" t="s">
        <v>5176</v>
      </c>
      <c r="C1065">
        <v>0.150703969</v>
      </c>
      <c r="D1065" s="59">
        <v>46162</v>
      </c>
    </row>
    <row r="1066" ht="112.5" customHeight="1" spans="1:7">
      <c r="A1066" t="s">
        <v>5601</v>
      </c>
      <c r="B1066" t="s">
        <v>5182</v>
      </c>
      <c r="C1066">
        <v>0.036</v>
      </c>
      <c r="D1066" s="59">
        <v>46162</v>
      </c>
      <c r="E1066" s="60" t="s">
        <v>5603</v>
      </c>
    </row>
    <row r="1067" spans="1:7">
      <c r="A1067" t="s">
        <v>5604</v>
      </c>
      <c r="B1067" t="s">
        <v>3860</v>
      </c>
      <c r="C1067">
        <v>3.071900031</v>
      </c>
      <c r="D1067" s="59">
        <v>46164</v>
      </c>
      <c r="G1067">
        <v>2739682</v>
      </c>
    </row>
    <row r="1068" spans="1:7">
      <c r="A1068" t="s">
        <v>5604</v>
      </c>
      <c r="B1068" t="s">
        <v>5181</v>
      </c>
      <c r="C1068">
        <v>1.77375</v>
      </c>
      <c r="D1068" s="59">
        <v>46164</v>
      </c>
      <c r="E1068" t="s">
        <v>5195</v>
      </c>
    </row>
    <row r="1069" spans="1:7">
      <c r="A1069" t="s">
        <v>5604</v>
      </c>
      <c r="B1069" t="s">
        <v>5179</v>
      </c>
      <c r="C1069">
        <v>1.70775</v>
      </c>
      <c r="D1069" s="59">
        <v>46164</v>
      </c>
      <c r="E1069" t="s">
        <v>5249</v>
      </c>
      <c r="G1069">
        <v>2739682</v>
      </c>
    </row>
    <row r="1070" spans="1:7">
      <c r="A1070" t="s">
        <v>5604</v>
      </c>
      <c r="B1070" t="s">
        <v>5177</v>
      </c>
      <c r="C1070">
        <v>0.56</v>
      </c>
      <c r="D1070" s="59">
        <v>46164</v>
      </c>
      <c r="E1070" t="s">
        <v>5178</v>
      </c>
    </row>
    <row r="1071" spans="1:7">
      <c r="A1071" t="s">
        <v>5604</v>
      </c>
      <c r="B1071" t="s">
        <v>5176</v>
      </c>
      <c r="C1071">
        <v>0.346928615</v>
      </c>
      <c r="D1071" s="59">
        <v>46164</v>
      </c>
    </row>
    <row r="1072" spans="1:7">
      <c r="A1072" t="s">
        <v>5605</v>
      </c>
      <c r="B1072" t="s">
        <v>3860</v>
      </c>
      <c r="C1072">
        <v>2.966389818</v>
      </c>
      <c r="D1072" s="59">
        <v>46150</v>
      </c>
    </row>
    <row r="1073" spans="1:5">
      <c r="A1073" t="s">
        <v>5605</v>
      </c>
      <c r="B1073" t="s">
        <v>5179</v>
      </c>
      <c r="C1073">
        <v>1.287</v>
      </c>
      <c r="D1073" s="59">
        <v>46150</v>
      </c>
      <c r="E1073" t="s">
        <v>5180</v>
      </c>
    </row>
    <row r="1074" spans="1:5">
      <c r="A1074" t="s">
        <v>5605</v>
      </c>
      <c r="B1074" t="s">
        <v>5181</v>
      </c>
      <c r="C1074">
        <v>1.287</v>
      </c>
      <c r="D1074" s="59">
        <v>46150</v>
      </c>
      <c r="E1074" t="s">
        <v>5180</v>
      </c>
    </row>
    <row r="1075" spans="1:5">
      <c r="A1075" t="s">
        <v>5605</v>
      </c>
      <c r="B1075" t="s">
        <v>5177</v>
      </c>
      <c r="C1075">
        <v>0.31</v>
      </c>
      <c r="D1075" s="59">
        <v>46150</v>
      </c>
      <c r="E1075" t="s">
        <v>5200</v>
      </c>
    </row>
    <row r="1076" spans="1:5">
      <c r="A1076" t="s">
        <v>5605</v>
      </c>
      <c r="B1076" t="s">
        <v>5176</v>
      </c>
      <c r="C1076">
        <v>0.064389818</v>
      </c>
      <c r="D1076" s="59">
        <v>46150</v>
      </c>
    </row>
    <row r="1077" ht="112.5" customHeight="1" spans="1:5">
      <c r="A1077" t="s">
        <v>5605</v>
      </c>
      <c r="B1077" t="s">
        <v>5182</v>
      </c>
      <c r="C1077">
        <v>0.018</v>
      </c>
      <c r="D1077" s="59">
        <v>46150</v>
      </c>
      <c r="E1077" s="60" t="s">
        <v>5606</v>
      </c>
    </row>
    <row r="1078" spans="1:5">
      <c r="A1078" t="s">
        <v>5607</v>
      </c>
      <c r="B1078" t="s">
        <v>3860</v>
      </c>
      <c r="C1078">
        <v>2.925961198</v>
      </c>
      <c r="D1078" s="59">
        <v>46157</v>
      </c>
    </row>
    <row r="1079" spans="1:5">
      <c r="A1079" t="s">
        <v>5607</v>
      </c>
      <c r="B1079" t="s">
        <v>5181</v>
      </c>
      <c r="C1079">
        <v>1.584</v>
      </c>
      <c r="D1079" s="59">
        <v>46157</v>
      </c>
      <c r="E1079" t="s">
        <v>5180</v>
      </c>
    </row>
    <row r="1080" ht="150" customHeight="1" spans="1:5">
      <c r="A1080" t="s">
        <v>5607</v>
      </c>
      <c r="B1080" t="s">
        <v>5176</v>
      </c>
      <c r="C1080">
        <v>0.538211198</v>
      </c>
      <c r="D1080" s="59">
        <v>46157</v>
      </c>
      <c r="E1080" s="60" t="s">
        <v>5608</v>
      </c>
    </row>
    <row r="1081" spans="1:5">
      <c r="A1081" t="s">
        <v>5607</v>
      </c>
      <c r="B1081" t="s">
        <v>5179</v>
      </c>
      <c r="C1081">
        <v>0.45375</v>
      </c>
      <c r="D1081" s="59">
        <v>46157</v>
      </c>
      <c r="E1081" t="s">
        <v>5195</v>
      </c>
    </row>
    <row r="1082" spans="1:5">
      <c r="A1082" t="s">
        <v>5607</v>
      </c>
      <c r="B1082" t="s">
        <v>5192</v>
      </c>
      <c r="C1082">
        <v>0.2</v>
      </c>
      <c r="D1082" s="59">
        <v>46157</v>
      </c>
      <c r="E1082" t="s">
        <v>5609</v>
      </c>
    </row>
    <row r="1083" ht="75" customHeight="1" spans="1:5">
      <c r="A1083" t="s">
        <v>5607</v>
      </c>
      <c r="B1083" t="s">
        <v>5198</v>
      </c>
      <c r="C1083">
        <v>0.114</v>
      </c>
      <c r="D1083" s="59">
        <v>46157</v>
      </c>
      <c r="E1083" s="60" t="s">
        <v>5610</v>
      </c>
    </row>
    <row r="1084" ht="125" customHeight="1" spans="1:5">
      <c r="A1084" t="s">
        <v>5607</v>
      </c>
      <c r="B1084" t="s">
        <v>5182</v>
      </c>
      <c r="C1084">
        <v>0.036</v>
      </c>
      <c r="D1084" s="59">
        <v>46157</v>
      </c>
      <c r="E1084" s="60" t="s">
        <v>5611</v>
      </c>
    </row>
    <row r="1085" spans="1:5">
      <c r="A1085" t="s">
        <v>5612</v>
      </c>
      <c r="B1085" t="s">
        <v>3860</v>
      </c>
      <c r="C1085">
        <v>2.824200357</v>
      </c>
    </row>
    <row r="1086" spans="1:5">
      <c r="A1086" t="s">
        <v>5612</v>
      </c>
      <c r="B1086" t="s">
        <v>5177</v>
      </c>
      <c r="C1086">
        <v>1.8</v>
      </c>
      <c r="E1086" t="s">
        <v>5200</v>
      </c>
    </row>
    <row r="1087" spans="1:5">
      <c r="A1087" t="s">
        <v>5612</v>
      </c>
      <c r="B1087" t="s">
        <v>5192</v>
      </c>
      <c r="C1087">
        <v>0.678</v>
      </c>
      <c r="E1087" t="s">
        <v>5613</v>
      </c>
    </row>
    <row r="1088" spans="1:5">
      <c r="A1088" t="s">
        <v>5612</v>
      </c>
      <c r="B1088" t="s">
        <v>5179</v>
      </c>
      <c r="C1088">
        <v>0.27225</v>
      </c>
      <c r="E1088" t="s">
        <v>5195</v>
      </c>
    </row>
    <row r="1089" ht="112.5" customHeight="1" spans="1:5">
      <c r="A1089" t="s">
        <v>5612</v>
      </c>
      <c r="B1089" t="s">
        <v>5182</v>
      </c>
      <c r="C1089">
        <v>0.036</v>
      </c>
      <c r="E1089" s="60" t="s">
        <v>5614</v>
      </c>
    </row>
    <row r="1090" spans="1:5">
      <c r="A1090" t="s">
        <v>5612</v>
      </c>
      <c r="B1090" t="s">
        <v>5198</v>
      </c>
      <c r="C1090">
        <v>0.036</v>
      </c>
    </row>
    <row r="1091" spans="1:5">
      <c r="A1091" t="s">
        <v>5612</v>
      </c>
      <c r="B1091" t="s">
        <v>5176</v>
      </c>
      <c r="C1091">
        <v>0.001950357</v>
      </c>
    </row>
    <row r="1092" spans="1:5">
      <c r="A1092" t="s">
        <v>5615</v>
      </c>
      <c r="B1092" t="s">
        <v>3860</v>
      </c>
      <c r="C1092">
        <v>2.793076514</v>
      </c>
      <c r="D1092" s="59">
        <v>46163</v>
      </c>
    </row>
    <row r="1093" spans="1:5">
      <c r="A1093" t="s">
        <v>5615</v>
      </c>
      <c r="B1093" t="s">
        <v>5179</v>
      </c>
      <c r="C1093">
        <v>1.88925</v>
      </c>
      <c r="D1093" s="59">
        <v>46163</v>
      </c>
      <c r="E1093" t="s">
        <v>5195</v>
      </c>
    </row>
    <row r="1094" spans="1:5">
      <c r="A1094" t="s">
        <v>5615</v>
      </c>
      <c r="B1094" t="s">
        <v>5181</v>
      </c>
      <c r="C1094">
        <v>1.1715</v>
      </c>
      <c r="D1094" s="59">
        <v>46163</v>
      </c>
      <c r="E1094" t="s">
        <v>5195</v>
      </c>
    </row>
    <row r="1095" spans="1:5">
      <c r="A1095" t="s">
        <v>5615</v>
      </c>
      <c r="B1095" t="s">
        <v>5192</v>
      </c>
      <c r="C1095">
        <v>0.53</v>
      </c>
      <c r="D1095" s="59">
        <v>46163</v>
      </c>
      <c r="E1095" t="s">
        <v>5616</v>
      </c>
    </row>
    <row r="1096" spans="1:5">
      <c r="A1096" t="s">
        <v>5615</v>
      </c>
      <c r="B1096" t="s">
        <v>5176</v>
      </c>
      <c r="C1096">
        <v>0.231359306</v>
      </c>
      <c r="D1096" s="59">
        <v>46163</v>
      </c>
    </row>
    <row r="1097" spans="1:5">
      <c r="A1097" t="s">
        <v>5615</v>
      </c>
      <c r="B1097" t="s">
        <v>5198</v>
      </c>
      <c r="C1097">
        <v>0.168</v>
      </c>
      <c r="D1097" s="59">
        <v>46163</v>
      </c>
    </row>
    <row r="1098" spans="1:5">
      <c r="A1098" t="s">
        <v>5617</v>
      </c>
      <c r="B1098" t="s">
        <v>3860</v>
      </c>
      <c r="C1098">
        <v>2.775022742</v>
      </c>
      <c r="D1098" s="59">
        <v>46164</v>
      </c>
    </row>
    <row r="1099" spans="1:5">
      <c r="A1099" t="s">
        <v>5617</v>
      </c>
      <c r="B1099" t="s">
        <v>5177</v>
      </c>
      <c r="C1099">
        <v>2.6</v>
      </c>
      <c r="D1099" s="59">
        <v>46164</v>
      </c>
      <c r="E1099" t="s">
        <v>5180</v>
      </c>
    </row>
    <row r="1100" spans="1:5">
      <c r="A1100" t="s">
        <v>5617</v>
      </c>
      <c r="B1100" t="s">
        <v>5179</v>
      </c>
      <c r="C1100">
        <v>0.66825</v>
      </c>
      <c r="D1100" s="59">
        <v>46164</v>
      </c>
      <c r="E1100" t="s">
        <v>5180</v>
      </c>
    </row>
    <row r="1101" spans="1:5">
      <c r="A1101" t="s">
        <v>5617</v>
      </c>
      <c r="B1101" t="s">
        <v>5181</v>
      </c>
      <c r="C1101">
        <v>0.66825</v>
      </c>
      <c r="D1101" s="59">
        <v>46164</v>
      </c>
      <c r="E1101" t="s">
        <v>5180</v>
      </c>
    </row>
    <row r="1102" spans="1:5">
      <c r="A1102" t="s">
        <v>5617</v>
      </c>
      <c r="B1102" t="s">
        <v>5198</v>
      </c>
      <c r="C1102">
        <v>0.024</v>
      </c>
      <c r="D1102" s="59">
        <v>46164</v>
      </c>
    </row>
    <row r="1103" spans="1:5">
      <c r="A1103" t="s">
        <v>5617</v>
      </c>
      <c r="B1103" t="s">
        <v>5176</v>
      </c>
      <c r="C1103">
        <v>0.003818203</v>
      </c>
      <c r="D1103" s="59">
        <v>46164</v>
      </c>
    </row>
    <row r="1104" spans="1:5">
      <c r="A1104" t="s">
        <v>5618</v>
      </c>
      <c r="B1104" t="s">
        <v>3860</v>
      </c>
      <c r="C1104">
        <v>2.635228417</v>
      </c>
      <c r="D1104" s="59">
        <v>46160</v>
      </c>
    </row>
    <row r="1105" spans="1:5">
      <c r="A1105" t="s">
        <v>5618</v>
      </c>
      <c r="B1105" t="s">
        <v>5192</v>
      </c>
      <c r="C1105">
        <v>1.694</v>
      </c>
      <c r="D1105" s="59">
        <v>46160</v>
      </c>
      <c r="E1105" t="s">
        <v>5619</v>
      </c>
    </row>
    <row r="1106" spans="1:5">
      <c r="A1106" t="s">
        <v>5618</v>
      </c>
      <c r="B1106" t="s">
        <v>5176</v>
      </c>
      <c r="C1106">
        <v>1.258612025</v>
      </c>
      <c r="D1106" s="59">
        <v>46160</v>
      </c>
    </row>
    <row r="1107" spans="1:5">
      <c r="A1107" t="s">
        <v>5618</v>
      </c>
      <c r="B1107" t="s">
        <v>5196</v>
      </c>
      <c r="C1107">
        <v>0.48</v>
      </c>
      <c r="D1107" s="59">
        <v>46160</v>
      </c>
      <c r="E1107" t="s">
        <v>5620</v>
      </c>
    </row>
    <row r="1108" spans="1:5">
      <c r="A1108" t="s">
        <v>5618</v>
      </c>
      <c r="B1108" t="s">
        <v>5198</v>
      </c>
      <c r="C1108">
        <v>0.192</v>
      </c>
      <c r="D1108" s="59">
        <v>46160</v>
      </c>
    </row>
    <row r="1109" spans="1:5">
      <c r="A1109" t="s">
        <v>5618</v>
      </c>
      <c r="B1109" t="s">
        <v>5177</v>
      </c>
      <c r="C1109">
        <v>0.14</v>
      </c>
      <c r="D1109" s="59">
        <v>46160</v>
      </c>
      <c r="E1109" t="s">
        <v>5200</v>
      </c>
    </row>
    <row r="1110" spans="1:5">
      <c r="A1110" t="s">
        <v>5621</v>
      </c>
      <c r="B1110" t="s">
        <v>3860</v>
      </c>
      <c r="C1110">
        <v>2.608050352</v>
      </c>
      <c r="D1110" s="59">
        <v>46162</v>
      </c>
    </row>
    <row r="1111" spans="1:5">
      <c r="A1111" t="s">
        <v>5621</v>
      </c>
      <c r="B1111" t="s">
        <v>5177</v>
      </c>
      <c r="C1111">
        <v>2.6</v>
      </c>
      <c r="D1111" s="59">
        <v>46162</v>
      </c>
      <c r="E1111" t="s">
        <v>5180</v>
      </c>
    </row>
    <row r="1112" spans="1:5">
      <c r="A1112" t="s">
        <v>5621</v>
      </c>
      <c r="B1112" t="s">
        <v>5179</v>
      </c>
      <c r="C1112">
        <v>0.53625</v>
      </c>
      <c r="D1112" s="59">
        <v>46162</v>
      </c>
      <c r="E1112" t="s">
        <v>5180</v>
      </c>
    </row>
    <row r="1113" spans="1:5">
      <c r="A1113" t="s">
        <v>5621</v>
      </c>
      <c r="B1113" t="s">
        <v>5181</v>
      </c>
      <c r="C1113">
        <v>0.53625</v>
      </c>
      <c r="D1113" s="59">
        <v>46162</v>
      </c>
      <c r="E1113" t="s">
        <v>5180</v>
      </c>
    </row>
    <row r="1114" spans="1:5">
      <c r="A1114" t="s">
        <v>5621</v>
      </c>
      <c r="B1114" t="s">
        <v>5176</v>
      </c>
      <c r="C1114">
        <v>0.053286217</v>
      </c>
      <c r="D1114" s="59">
        <v>46162</v>
      </c>
    </row>
    <row r="1115" spans="1:5">
      <c r="A1115" t="s">
        <v>5622</v>
      </c>
      <c r="B1115" t="s">
        <v>3860</v>
      </c>
      <c r="C1115">
        <v>2.588320623</v>
      </c>
    </row>
    <row r="1116" spans="1:5">
      <c r="A1116" t="s">
        <v>5622</v>
      </c>
      <c r="B1116" t="s">
        <v>5192</v>
      </c>
      <c r="C1116">
        <v>0.6275</v>
      </c>
      <c r="E1116" t="s">
        <v>5623</v>
      </c>
    </row>
    <row r="1117" spans="1:5">
      <c r="A1117" t="s">
        <v>5622</v>
      </c>
      <c r="B1117" t="s">
        <v>5179</v>
      </c>
      <c r="C1117">
        <v>0.627</v>
      </c>
      <c r="E1117" t="s">
        <v>5180</v>
      </c>
    </row>
    <row r="1118" spans="1:5">
      <c r="A1118" t="s">
        <v>5622</v>
      </c>
      <c r="B1118" t="s">
        <v>5181</v>
      </c>
      <c r="C1118">
        <v>0.627</v>
      </c>
      <c r="E1118" t="s">
        <v>5180</v>
      </c>
    </row>
    <row r="1119" ht="62.5" customHeight="1" spans="1:5">
      <c r="A1119" t="s">
        <v>5622</v>
      </c>
      <c r="B1119" t="s">
        <v>5176</v>
      </c>
      <c r="C1119">
        <v>0.334820623</v>
      </c>
      <c r="E1119" s="60" t="s">
        <v>5624</v>
      </c>
    </row>
    <row r="1120" ht="112.5" customHeight="1" spans="1:5">
      <c r="A1120" t="s">
        <v>5622</v>
      </c>
      <c r="B1120" t="s">
        <v>5182</v>
      </c>
      <c r="C1120">
        <v>0.264</v>
      </c>
      <c r="E1120" s="60" t="s">
        <v>5625</v>
      </c>
    </row>
    <row r="1121" spans="1:5">
      <c r="A1121" t="s">
        <v>5622</v>
      </c>
      <c r="B1121" t="s">
        <v>5198</v>
      </c>
      <c r="C1121">
        <v>0.108</v>
      </c>
    </row>
    <row r="1122" spans="1:5">
      <c r="A1122" t="s">
        <v>5626</v>
      </c>
      <c r="B1122" t="s">
        <v>3860</v>
      </c>
      <c r="C1122">
        <v>2.578585366</v>
      </c>
    </row>
    <row r="1123" spans="1:5">
      <c r="A1123" t="s">
        <v>5626</v>
      </c>
      <c r="B1123" t="s">
        <v>5192</v>
      </c>
      <c r="C1123">
        <v>1.0605</v>
      </c>
      <c r="E1123" t="s">
        <v>5627</v>
      </c>
    </row>
    <row r="1124" spans="1:5">
      <c r="A1124" t="s">
        <v>5626</v>
      </c>
      <c r="B1124" t="s">
        <v>5179</v>
      </c>
      <c r="C1124">
        <v>0.70125</v>
      </c>
      <c r="E1124" t="s">
        <v>5180</v>
      </c>
    </row>
    <row r="1125" spans="1:5">
      <c r="A1125" t="s">
        <v>5626</v>
      </c>
      <c r="B1125" t="s">
        <v>5181</v>
      </c>
      <c r="C1125">
        <v>0.70125</v>
      </c>
      <c r="E1125" t="s">
        <v>5180</v>
      </c>
    </row>
    <row r="1126" spans="1:5">
      <c r="A1126" t="s">
        <v>5626</v>
      </c>
      <c r="B1126" t="s">
        <v>5176</v>
      </c>
      <c r="C1126">
        <v>0.115585366</v>
      </c>
    </row>
    <row r="1127" spans="1:5">
      <c r="A1127" t="s">
        <v>5628</v>
      </c>
      <c r="B1127" t="s">
        <v>3860</v>
      </c>
      <c r="C1127">
        <v>2.547968048</v>
      </c>
      <c r="D1127" s="59">
        <v>46163</v>
      </c>
    </row>
    <row r="1128" spans="1:5">
      <c r="A1128" t="s">
        <v>5628</v>
      </c>
      <c r="B1128" t="s">
        <v>5177</v>
      </c>
      <c r="C1128">
        <v>2.6</v>
      </c>
      <c r="D1128" s="59">
        <v>46163</v>
      </c>
      <c r="E1128" t="s">
        <v>5180</v>
      </c>
    </row>
    <row r="1129" spans="1:5">
      <c r="A1129" t="s">
        <v>5628</v>
      </c>
      <c r="B1129" t="s">
        <v>5179</v>
      </c>
      <c r="C1129">
        <v>0.4455</v>
      </c>
      <c r="D1129" s="59">
        <v>46163</v>
      </c>
      <c r="E1129" t="s">
        <v>5180</v>
      </c>
    </row>
    <row r="1130" spans="1:5">
      <c r="A1130" t="s">
        <v>5628</v>
      </c>
      <c r="B1130" t="s">
        <v>5181</v>
      </c>
      <c r="C1130">
        <v>0.4455</v>
      </c>
      <c r="D1130" s="59">
        <v>46163</v>
      </c>
      <c r="E1130" t="s">
        <v>5180</v>
      </c>
    </row>
    <row r="1131" spans="1:5">
      <c r="A1131" t="s">
        <v>5628</v>
      </c>
      <c r="B1131" t="s">
        <v>5176</v>
      </c>
      <c r="C1131">
        <v>0.124954354</v>
      </c>
      <c r="D1131" s="59">
        <v>46163</v>
      </c>
    </row>
    <row r="1132" ht="125" customHeight="1" spans="1:5">
      <c r="A1132" t="s">
        <v>5628</v>
      </c>
      <c r="B1132" t="s">
        <v>5182</v>
      </c>
      <c r="C1132">
        <v>0.024</v>
      </c>
      <c r="D1132" s="59">
        <v>46163</v>
      </c>
      <c r="E1132" s="60" t="s">
        <v>5629</v>
      </c>
    </row>
    <row r="1133" spans="1:5">
      <c r="A1133" t="s">
        <v>5630</v>
      </c>
      <c r="B1133" t="s">
        <v>3860</v>
      </c>
      <c r="C1133">
        <v>2.4915</v>
      </c>
    </row>
    <row r="1134" spans="1:5">
      <c r="A1134" t="s">
        <v>5630</v>
      </c>
      <c r="B1134" t="s">
        <v>5179</v>
      </c>
      <c r="C1134">
        <v>1.01475</v>
      </c>
      <c r="E1134" t="s">
        <v>5180</v>
      </c>
    </row>
    <row r="1135" spans="1:5">
      <c r="A1135" t="s">
        <v>5630</v>
      </c>
      <c r="B1135" t="s">
        <v>5181</v>
      </c>
      <c r="C1135">
        <v>1.01475</v>
      </c>
      <c r="E1135" t="s">
        <v>5180</v>
      </c>
    </row>
    <row r="1136" ht="125" customHeight="1" spans="1:5">
      <c r="A1136" t="s">
        <v>5630</v>
      </c>
      <c r="B1136" t="s">
        <v>5182</v>
      </c>
      <c r="C1136">
        <v>0.33</v>
      </c>
      <c r="E1136" s="60" t="s">
        <v>5631</v>
      </c>
    </row>
    <row r="1137" spans="1:8">
      <c r="A1137" t="s">
        <v>5630</v>
      </c>
      <c r="B1137" t="s">
        <v>5198</v>
      </c>
      <c r="C1137">
        <v>0.132</v>
      </c>
    </row>
    <row r="1138" spans="1:8">
      <c r="A1138" t="s">
        <v>5632</v>
      </c>
      <c r="B1138" t="s">
        <v>3860</v>
      </c>
      <c r="C1138">
        <v>2.441969456</v>
      </c>
      <c r="D1138" s="59">
        <v>46162</v>
      </c>
    </row>
    <row r="1139" spans="1:8">
      <c r="A1139" t="s">
        <v>5632</v>
      </c>
      <c r="B1139" t="s">
        <v>5179</v>
      </c>
      <c r="C1139">
        <v>0.957</v>
      </c>
      <c r="D1139" s="59">
        <v>46162</v>
      </c>
      <c r="E1139" t="s">
        <v>5195</v>
      </c>
    </row>
    <row r="1140" spans="1:8">
      <c r="A1140" t="s">
        <v>5632</v>
      </c>
      <c r="B1140" t="s">
        <v>5181</v>
      </c>
      <c r="C1140">
        <v>0.957</v>
      </c>
      <c r="D1140" s="59">
        <v>46162</v>
      </c>
      <c r="E1140" t="s">
        <v>5195</v>
      </c>
    </row>
    <row r="1141" spans="1:8">
      <c r="A1141" t="s">
        <v>5632</v>
      </c>
      <c r="B1141" t="s">
        <v>5177</v>
      </c>
      <c r="C1141">
        <v>0.68</v>
      </c>
      <c r="D1141" s="59">
        <v>46162</v>
      </c>
      <c r="E1141" t="s">
        <v>5178</v>
      </c>
    </row>
    <row r="1142" ht="225" customHeight="1" spans="1:8">
      <c r="A1142" t="s">
        <v>5632</v>
      </c>
      <c r="B1142" t="s">
        <v>5182</v>
      </c>
      <c r="C1142">
        <v>0.264</v>
      </c>
      <c r="D1142" s="59">
        <v>46162</v>
      </c>
      <c r="E1142" s="60" t="s">
        <v>5633</v>
      </c>
    </row>
    <row r="1143" spans="1:8">
      <c r="A1143" t="s">
        <v>5632</v>
      </c>
      <c r="B1143" t="s">
        <v>5176</v>
      </c>
      <c r="C1143">
        <v>0.250527794</v>
      </c>
      <c r="D1143" s="59">
        <v>46162</v>
      </c>
    </row>
    <row r="1144" spans="1:8">
      <c r="A1144" t="s">
        <v>5632</v>
      </c>
      <c r="B1144" t="s">
        <v>5192</v>
      </c>
      <c r="C1144">
        <v>0.2</v>
      </c>
      <c r="D1144" s="59">
        <v>46162</v>
      </c>
      <c r="E1144" t="s">
        <v>5634</v>
      </c>
    </row>
    <row r="1145" spans="1:8">
      <c r="A1145" t="s">
        <v>5632</v>
      </c>
      <c r="B1145" t="s">
        <v>5198</v>
      </c>
      <c r="C1145">
        <v>0.18</v>
      </c>
      <c r="D1145" s="59">
        <v>46162</v>
      </c>
    </row>
    <row r="1146" spans="1:8">
      <c r="A1146" t="s">
        <v>5635</v>
      </c>
      <c r="B1146" t="s">
        <v>3860</v>
      </c>
      <c r="C1146">
        <v>2.341176402</v>
      </c>
      <c r="D1146" s="59">
        <v>46163</v>
      </c>
    </row>
    <row r="1147" spans="1:8">
      <c r="A1147" t="s">
        <v>5635</v>
      </c>
      <c r="B1147" t="s">
        <v>5192</v>
      </c>
      <c r="C1147">
        <v>1.268</v>
      </c>
      <c r="D1147" s="59">
        <v>46163</v>
      </c>
      <c r="E1147" t="s">
        <v>5636</v>
      </c>
    </row>
    <row r="1148" spans="1:8">
      <c r="A1148" t="s">
        <v>5635</v>
      </c>
      <c r="B1148" t="s">
        <v>5210</v>
      </c>
      <c r="C1148">
        <v>1.00152</v>
      </c>
      <c r="D1148" s="59">
        <v>46163</v>
      </c>
      <c r="E1148">
        <v>111089</v>
      </c>
    </row>
    <row r="1149" spans="1:8">
      <c r="A1149" t="s">
        <v>5635</v>
      </c>
      <c r="B1149" t="s">
        <v>5176</v>
      </c>
      <c r="C1149">
        <v>0.451017718</v>
      </c>
      <c r="D1149" s="59">
        <v>46163</v>
      </c>
    </row>
    <row r="1150" ht="125" customHeight="1" spans="1:8">
      <c r="A1150" t="s">
        <v>5635</v>
      </c>
      <c r="B1150" t="s">
        <v>5182</v>
      </c>
      <c r="C1150">
        <v>0.432</v>
      </c>
      <c r="D1150" s="59">
        <v>46163</v>
      </c>
      <c r="E1150" s="60" t="s">
        <v>5637</v>
      </c>
    </row>
    <row r="1151" spans="1:8">
      <c r="A1151" t="s">
        <v>5635</v>
      </c>
      <c r="B1151" t="s">
        <v>5198</v>
      </c>
      <c r="C1151">
        <v>0.192</v>
      </c>
      <c r="D1151" s="59">
        <v>46163</v>
      </c>
    </row>
    <row r="1152" ht="62.5" customHeight="1" spans="1:8">
      <c r="A1152" t="s">
        <v>5638</v>
      </c>
      <c r="B1152" t="s">
        <v>3860</v>
      </c>
      <c r="C1152">
        <v>2.301038874</v>
      </c>
      <c r="D1152" s="59">
        <v>46161</v>
      </c>
      <c r="H1152" s="60" t="s">
        <v>5639</v>
      </c>
    </row>
    <row r="1153" ht="37.5" customHeight="1" spans="1:8">
      <c r="A1153" t="s">
        <v>5638</v>
      </c>
      <c r="B1153" t="s">
        <v>5179</v>
      </c>
      <c r="C1153">
        <v>2.2275</v>
      </c>
      <c r="D1153" s="59">
        <v>46161</v>
      </c>
      <c r="E1153" t="s">
        <v>5195</v>
      </c>
      <c r="H1153" s="60" t="s">
        <v>5640</v>
      </c>
    </row>
    <row r="1154" spans="1:8">
      <c r="A1154" t="s">
        <v>5638</v>
      </c>
      <c r="B1154" t="s">
        <v>5192</v>
      </c>
      <c r="C1154">
        <v>0.878</v>
      </c>
      <c r="D1154" s="59">
        <v>46161</v>
      </c>
      <c r="E1154" t="s">
        <v>5641</v>
      </c>
    </row>
    <row r="1155" spans="1:8">
      <c r="A1155" t="s">
        <v>5638</v>
      </c>
      <c r="B1155" t="s">
        <v>5198</v>
      </c>
      <c r="C1155">
        <v>0.156</v>
      </c>
      <c r="D1155" s="59">
        <v>46161</v>
      </c>
    </row>
    <row r="1156" ht="112.5" customHeight="1" spans="1:8">
      <c r="A1156" t="s">
        <v>5638</v>
      </c>
      <c r="B1156" t="s">
        <v>5182</v>
      </c>
      <c r="C1156">
        <v>0.018</v>
      </c>
      <c r="D1156" s="59">
        <v>46161</v>
      </c>
      <c r="E1156" s="60" t="s">
        <v>5642</v>
      </c>
    </row>
    <row r="1157" spans="1:8">
      <c r="A1157" t="s">
        <v>5638</v>
      </c>
      <c r="B1157" t="s">
        <v>5176</v>
      </c>
      <c r="C1157">
        <v>0.007698391</v>
      </c>
      <c r="D1157" s="59">
        <v>46161</v>
      </c>
    </row>
    <row r="1158" ht="25" customHeight="1" spans="1:8">
      <c r="A1158" t="s">
        <v>5638</v>
      </c>
      <c r="B1158" t="s">
        <v>5181</v>
      </c>
      <c r="D1158" s="59">
        <v>46161</v>
      </c>
      <c r="H1158" s="60" t="s">
        <v>5643</v>
      </c>
    </row>
    <row r="1159" spans="1:8">
      <c r="A1159" t="s">
        <v>5644</v>
      </c>
      <c r="B1159" t="s">
        <v>3860</v>
      </c>
      <c r="C1159">
        <v>2.268142928</v>
      </c>
      <c r="D1159" s="59">
        <v>46163</v>
      </c>
    </row>
    <row r="1160" spans="1:8">
      <c r="A1160" t="s">
        <v>5644</v>
      </c>
      <c r="B1160" t="s">
        <v>5192</v>
      </c>
      <c r="C1160">
        <v>1.356</v>
      </c>
      <c r="D1160" s="59">
        <v>46163</v>
      </c>
      <c r="E1160" t="s">
        <v>5645</v>
      </c>
    </row>
    <row r="1161" spans="1:8">
      <c r="A1161" t="s">
        <v>5644</v>
      </c>
      <c r="B1161" t="s">
        <v>5179</v>
      </c>
      <c r="C1161">
        <v>0.792</v>
      </c>
      <c r="D1161" s="59">
        <v>46163</v>
      </c>
      <c r="E1161" t="s">
        <v>5195</v>
      </c>
    </row>
    <row r="1162" spans="1:8">
      <c r="A1162" t="s">
        <v>5644</v>
      </c>
      <c r="B1162" t="s">
        <v>5181</v>
      </c>
      <c r="C1162">
        <v>0.792</v>
      </c>
      <c r="D1162" s="59">
        <v>46163</v>
      </c>
      <c r="E1162" t="s">
        <v>5195</v>
      </c>
    </row>
    <row r="1163" spans="1:8">
      <c r="A1163" t="s">
        <v>5644</v>
      </c>
      <c r="B1163" t="s">
        <v>5176</v>
      </c>
      <c r="C1163">
        <v>0.204204183</v>
      </c>
      <c r="D1163" s="59">
        <v>46163</v>
      </c>
    </row>
    <row r="1164" spans="1:8">
      <c r="A1164" t="s">
        <v>5644</v>
      </c>
      <c r="B1164" t="s">
        <v>5198</v>
      </c>
      <c r="C1164">
        <v>0.096</v>
      </c>
      <c r="D1164" s="59">
        <v>46163</v>
      </c>
    </row>
    <row r="1165" spans="1:8">
      <c r="A1165" t="s">
        <v>5646</v>
      </c>
      <c r="B1165" t="s">
        <v>3860</v>
      </c>
      <c r="C1165">
        <v>2.247601714</v>
      </c>
      <c r="G1165">
        <v>2444150</v>
      </c>
    </row>
    <row r="1166" spans="1:8">
      <c r="A1166" t="s">
        <v>5646</v>
      </c>
      <c r="B1166" t="s">
        <v>5181</v>
      </c>
      <c r="C1166">
        <v>1.716</v>
      </c>
      <c r="E1166" t="s">
        <v>5180</v>
      </c>
    </row>
    <row r="1167" spans="1:8">
      <c r="A1167" t="s">
        <v>5646</v>
      </c>
      <c r="B1167" t="s">
        <v>5179</v>
      </c>
      <c r="C1167">
        <v>0.4785</v>
      </c>
      <c r="E1167" t="s">
        <v>5249</v>
      </c>
      <c r="G1167">
        <v>2444150</v>
      </c>
    </row>
    <row r="1168" spans="1:8">
      <c r="A1168" t="s">
        <v>5646</v>
      </c>
      <c r="B1168" t="s">
        <v>5210</v>
      </c>
      <c r="C1168">
        <v>0.03216</v>
      </c>
      <c r="E1168">
        <v>115130</v>
      </c>
    </row>
    <row r="1169" spans="1:5">
      <c r="A1169" t="s">
        <v>5646</v>
      </c>
      <c r="B1169" t="s">
        <v>5176</v>
      </c>
      <c r="C1169">
        <v>0.014941714</v>
      </c>
    </row>
    <row r="1170" ht="112.5" customHeight="1" spans="1:5">
      <c r="A1170" t="s">
        <v>5646</v>
      </c>
      <c r="B1170" t="s">
        <v>5182</v>
      </c>
      <c r="C1170">
        <v>0.006</v>
      </c>
      <c r="E1170" s="60" t="s">
        <v>5647</v>
      </c>
    </row>
    <row r="1171" spans="1:5">
      <c r="A1171" t="s">
        <v>5648</v>
      </c>
      <c r="B1171" t="s">
        <v>3860</v>
      </c>
      <c r="C1171">
        <v>2.180809415</v>
      </c>
      <c r="D1171" s="59">
        <v>46149</v>
      </c>
    </row>
    <row r="1172" spans="1:5">
      <c r="A1172" t="s">
        <v>5648</v>
      </c>
      <c r="B1172" t="s">
        <v>5179</v>
      </c>
      <c r="C1172">
        <v>0.84975</v>
      </c>
      <c r="D1172" s="59">
        <v>46149</v>
      </c>
      <c r="E1172" t="s">
        <v>5180</v>
      </c>
    </row>
    <row r="1173" spans="1:5">
      <c r="A1173" t="s">
        <v>5648</v>
      </c>
      <c r="B1173" t="s">
        <v>5181</v>
      </c>
      <c r="C1173">
        <v>0.84975</v>
      </c>
      <c r="D1173" s="59">
        <v>46149</v>
      </c>
      <c r="E1173" t="s">
        <v>5180</v>
      </c>
    </row>
    <row r="1174" spans="1:5">
      <c r="A1174" t="s">
        <v>5648</v>
      </c>
      <c r="B1174" t="s">
        <v>5176</v>
      </c>
      <c r="C1174">
        <v>0.247309415</v>
      </c>
      <c r="D1174" s="59">
        <v>46149</v>
      </c>
    </row>
    <row r="1175" ht="125" customHeight="1" spans="1:5">
      <c r="A1175" t="s">
        <v>5648</v>
      </c>
      <c r="B1175" t="s">
        <v>5182</v>
      </c>
      <c r="C1175">
        <v>0.15</v>
      </c>
      <c r="D1175" s="59">
        <v>46149</v>
      </c>
      <c r="E1175" s="60" t="s">
        <v>5649</v>
      </c>
    </row>
    <row r="1176" spans="1:5">
      <c r="A1176" t="s">
        <v>5648</v>
      </c>
      <c r="B1176" t="s">
        <v>5198</v>
      </c>
      <c r="C1176">
        <v>0.084</v>
      </c>
      <c r="D1176" s="59">
        <v>46149</v>
      </c>
    </row>
    <row r="1177" spans="1:5">
      <c r="A1177" t="s">
        <v>5650</v>
      </c>
      <c r="B1177" t="s">
        <v>3860</v>
      </c>
      <c r="C1177">
        <v>2.130222537</v>
      </c>
    </row>
    <row r="1178" ht="62.5" customHeight="1" spans="1:5">
      <c r="A1178" t="s">
        <v>5650</v>
      </c>
      <c r="B1178" t="s">
        <v>5176</v>
      </c>
      <c r="C1178">
        <v>1.519722537</v>
      </c>
      <c r="E1178" s="60" t="s">
        <v>5651</v>
      </c>
    </row>
    <row r="1179" spans="1:5">
      <c r="A1179" t="s">
        <v>5650</v>
      </c>
      <c r="B1179" t="s">
        <v>5179</v>
      </c>
      <c r="C1179">
        <v>0.30525</v>
      </c>
      <c r="E1179" t="s">
        <v>5180</v>
      </c>
    </row>
    <row r="1180" spans="1:5">
      <c r="A1180" t="s">
        <v>5650</v>
      </c>
      <c r="B1180" t="s">
        <v>5181</v>
      </c>
      <c r="C1180">
        <v>0.30525</v>
      </c>
      <c r="E1180" t="s">
        <v>5180</v>
      </c>
    </row>
    <row r="1181" spans="1:5">
      <c r="A1181" t="s">
        <v>5652</v>
      </c>
      <c r="B1181" t="s">
        <v>3860</v>
      </c>
      <c r="C1181">
        <v>2.08597211</v>
      </c>
      <c r="D1181" s="59">
        <v>46148</v>
      </c>
    </row>
    <row r="1182" spans="1:5">
      <c r="A1182" t="s">
        <v>5652</v>
      </c>
      <c r="B1182" t="s">
        <v>5179</v>
      </c>
      <c r="C1182">
        <v>0.55275</v>
      </c>
      <c r="D1182" s="59">
        <v>46148</v>
      </c>
      <c r="E1182" t="s">
        <v>5180</v>
      </c>
    </row>
    <row r="1183" spans="1:5">
      <c r="A1183" t="s">
        <v>5652</v>
      </c>
      <c r="B1183" t="s">
        <v>5181</v>
      </c>
      <c r="C1183">
        <v>0.55275</v>
      </c>
      <c r="D1183" s="59">
        <v>46148</v>
      </c>
      <c r="E1183" t="s">
        <v>5180</v>
      </c>
    </row>
    <row r="1184" spans="1:5">
      <c r="A1184" t="s">
        <v>5652</v>
      </c>
      <c r="B1184" t="s">
        <v>5196</v>
      </c>
      <c r="C1184">
        <v>0.48</v>
      </c>
      <c r="D1184" s="59">
        <v>46148</v>
      </c>
      <c r="E1184" t="s">
        <v>5653</v>
      </c>
    </row>
    <row r="1185" spans="1:7">
      <c r="A1185" t="s">
        <v>5652</v>
      </c>
      <c r="B1185" t="s">
        <v>5176</v>
      </c>
      <c r="C1185">
        <v>0.18847211</v>
      </c>
      <c r="D1185" s="59">
        <v>46148</v>
      </c>
    </row>
    <row r="1186" spans="1:7">
      <c r="A1186" t="s">
        <v>5652</v>
      </c>
      <c r="B1186" t="s">
        <v>5177</v>
      </c>
      <c r="C1186">
        <v>0.18</v>
      </c>
      <c r="D1186" s="59">
        <v>46148</v>
      </c>
      <c r="E1186" t="s">
        <v>5178</v>
      </c>
    </row>
    <row r="1187" spans="1:7">
      <c r="A1187" t="s">
        <v>5652</v>
      </c>
      <c r="B1187" t="s">
        <v>5198</v>
      </c>
      <c r="C1187">
        <v>0.132</v>
      </c>
      <c r="D1187" s="59">
        <v>46148</v>
      </c>
    </row>
    <row r="1188" spans="1:7">
      <c r="A1188" t="s">
        <v>5654</v>
      </c>
      <c r="B1188" t="s">
        <v>3860</v>
      </c>
      <c r="C1188">
        <v>2.076007565</v>
      </c>
      <c r="D1188" s="59">
        <v>46154</v>
      </c>
    </row>
    <row r="1189" spans="1:7">
      <c r="A1189" t="s">
        <v>5654</v>
      </c>
      <c r="B1189" t="s">
        <v>5179</v>
      </c>
      <c r="C1189">
        <v>0.93225</v>
      </c>
      <c r="D1189" s="59">
        <v>46154</v>
      </c>
      <c r="E1189" t="s">
        <v>5180</v>
      </c>
    </row>
    <row r="1190" spans="1:7">
      <c r="A1190" t="s">
        <v>5654</v>
      </c>
      <c r="B1190" t="s">
        <v>5181</v>
      </c>
      <c r="C1190">
        <v>0.93225</v>
      </c>
      <c r="D1190" s="59">
        <v>46154</v>
      </c>
      <c r="E1190" t="s">
        <v>5180</v>
      </c>
    </row>
    <row r="1191" spans="1:7">
      <c r="A1191" t="s">
        <v>5654</v>
      </c>
      <c r="B1191" t="s">
        <v>5198</v>
      </c>
      <c r="C1191">
        <v>0.108</v>
      </c>
      <c r="D1191" s="59">
        <v>46154</v>
      </c>
    </row>
    <row r="1192" spans="1:7">
      <c r="A1192" t="s">
        <v>5654</v>
      </c>
      <c r="B1192" t="s">
        <v>5176</v>
      </c>
      <c r="C1192">
        <v>0.055507565</v>
      </c>
      <c r="D1192" s="59">
        <v>46154</v>
      </c>
    </row>
    <row r="1193" ht="112.5" customHeight="1" spans="1:7">
      <c r="A1193" t="s">
        <v>5654</v>
      </c>
      <c r="B1193" t="s">
        <v>5182</v>
      </c>
      <c r="C1193">
        <v>0.048</v>
      </c>
      <c r="D1193" s="59">
        <v>46154</v>
      </c>
      <c r="E1193" s="60" t="s">
        <v>5655</v>
      </c>
    </row>
    <row r="1194" spans="1:7">
      <c r="A1194" t="s">
        <v>5656</v>
      </c>
      <c r="B1194" t="s">
        <v>3860</v>
      </c>
      <c r="C1194">
        <v>1.967980992</v>
      </c>
      <c r="D1194" s="59">
        <v>46163</v>
      </c>
      <c r="G1194">
        <v>3017963</v>
      </c>
    </row>
    <row r="1195" spans="1:7">
      <c r="A1195" t="s">
        <v>5656</v>
      </c>
      <c r="B1195" t="s">
        <v>5179</v>
      </c>
      <c r="C1195">
        <v>1.188</v>
      </c>
      <c r="D1195" s="59">
        <v>46163</v>
      </c>
      <c r="E1195" t="s">
        <v>5195</v>
      </c>
      <c r="G1195">
        <v>3017963</v>
      </c>
    </row>
    <row r="1196" spans="1:7">
      <c r="A1196" t="s">
        <v>5656</v>
      </c>
      <c r="B1196" t="s">
        <v>5177</v>
      </c>
      <c r="C1196">
        <v>1.01</v>
      </c>
      <c r="D1196" s="59">
        <v>46163</v>
      </c>
      <c r="E1196" t="s">
        <v>5178</v>
      </c>
    </row>
    <row r="1197" spans="1:7">
      <c r="A1197" t="s">
        <v>5656</v>
      </c>
      <c r="B1197" t="s">
        <v>5176</v>
      </c>
      <c r="C1197">
        <v>0.571401417</v>
      </c>
      <c r="D1197" s="59">
        <v>46163</v>
      </c>
    </row>
    <row r="1198" ht="112.5" customHeight="1" spans="1:7">
      <c r="A1198" t="s">
        <v>5656</v>
      </c>
      <c r="B1198" t="s">
        <v>5182</v>
      </c>
      <c r="C1198">
        <v>0.042</v>
      </c>
      <c r="D1198" s="59">
        <v>46163</v>
      </c>
      <c r="E1198" s="60" t="s">
        <v>5657</v>
      </c>
    </row>
    <row r="1199" spans="1:7">
      <c r="A1199" t="s">
        <v>5658</v>
      </c>
      <c r="B1199" t="s">
        <v>3860</v>
      </c>
      <c r="C1199">
        <v>1.956307981</v>
      </c>
    </row>
    <row r="1200" spans="1:7">
      <c r="A1200" t="s">
        <v>5658</v>
      </c>
      <c r="B1200" t="s">
        <v>5179</v>
      </c>
      <c r="C1200">
        <v>0.78375</v>
      </c>
      <c r="E1200" t="s">
        <v>5180</v>
      </c>
    </row>
    <row r="1201" spans="1:5">
      <c r="A1201" t="s">
        <v>5658</v>
      </c>
      <c r="B1201" t="s">
        <v>5181</v>
      </c>
      <c r="C1201">
        <v>0.78375</v>
      </c>
      <c r="E1201" t="s">
        <v>5180</v>
      </c>
    </row>
    <row r="1202" spans="1:5">
      <c r="A1202" t="s">
        <v>5658</v>
      </c>
      <c r="B1202" t="s">
        <v>5210</v>
      </c>
      <c r="C1202">
        <v>0.23892</v>
      </c>
      <c r="E1202">
        <v>253693</v>
      </c>
    </row>
    <row r="1203" spans="1:5">
      <c r="A1203" t="s">
        <v>5658</v>
      </c>
      <c r="B1203" t="s">
        <v>5198</v>
      </c>
      <c r="C1203">
        <v>0.084</v>
      </c>
    </row>
    <row r="1204" spans="1:5">
      <c r="A1204" t="s">
        <v>5658</v>
      </c>
      <c r="B1204" t="s">
        <v>5176</v>
      </c>
      <c r="C1204">
        <v>0.035887981</v>
      </c>
    </row>
    <row r="1205" ht="112.5" customHeight="1" spans="1:5">
      <c r="A1205" t="s">
        <v>5658</v>
      </c>
      <c r="B1205" t="s">
        <v>5182</v>
      </c>
      <c r="C1205">
        <v>0.03</v>
      </c>
      <c r="E1205" s="60" t="s">
        <v>5659</v>
      </c>
    </row>
    <row r="1206" spans="1:5">
      <c r="A1206" t="s">
        <v>5660</v>
      </c>
      <c r="B1206" t="s">
        <v>3860</v>
      </c>
      <c r="C1206">
        <v>1.905479707</v>
      </c>
      <c r="D1206" s="59">
        <v>46162</v>
      </c>
    </row>
    <row r="1207" spans="1:5">
      <c r="A1207" t="s">
        <v>5660</v>
      </c>
      <c r="B1207" t="s">
        <v>5176</v>
      </c>
      <c r="C1207">
        <v>1.048113867</v>
      </c>
      <c r="D1207" s="59">
        <v>46162</v>
      </c>
    </row>
    <row r="1208" spans="1:5">
      <c r="A1208" t="s">
        <v>5660</v>
      </c>
      <c r="B1208" t="s">
        <v>5192</v>
      </c>
      <c r="C1208">
        <v>0.678</v>
      </c>
      <c r="D1208" s="59">
        <v>46162</v>
      </c>
      <c r="E1208" t="s">
        <v>5661</v>
      </c>
    </row>
    <row r="1209" ht="125" customHeight="1" spans="1:5">
      <c r="A1209" t="s">
        <v>5660</v>
      </c>
      <c r="B1209" t="s">
        <v>5182</v>
      </c>
      <c r="C1209">
        <v>0.516</v>
      </c>
      <c r="D1209" s="59">
        <v>46162</v>
      </c>
      <c r="E1209" s="60" t="s">
        <v>5662</v>
      </c>
    </row>
    <row r="1210" spans="1:5">
      <c r="A1210" t="s">
        <v>5660</v>
      </c>
      <c r="B1210" t="s">
        <v>5196</v>
      </c>
      <c r="C1210">
        <v>0.48</v>
      </c>
      <c r="D1210" s="59">
        <v>46162</v>
      </c>
      <c r="E1210" t="s">
        <v>5663</v>
      </c>
    </row>
    <row r="1211" spans="1:5">
      <c r="A1211" t="s">
        <v>5664</v>
      </c>
      <c r="B1211" t="s">
        <v>3860</v>
      </c>
      <c r="C1211">
        <v>1.809197783</v>
      </c>
      <c r="D1211" s="59">
        <v>46161</v>
      </c>
    </row>
    <row r="1212" spans="1:5">
      <c r="A1212" t="s">
        <v>5664</v>
      </c>
      <c r="B1212" t="s">
        <v>5177</v>
      </c>
      <c r="C1212">
        <v>2.41</v>
      </c>
      <c r="D1212" s="59">
        <v>46161</v>
      </c>
      <c r="E1212" t="s">
        <v>5665</v>
      </c>
    </row>
    <row r="1213" spans="1:5">
      <c r="A1213" t="s">
        <v>5664</v>
      </c>
      <c r="B1213" t="s">
        <v>5198</v>
      </c>
      <c r="C1213">
        <v>0.156</v>
      </c>
      <c r="D1213" s="59">
        <v>46161</v>
      </c>
    </row>
    <row r="1214" spans="1:5">
      <c r="A1214" t="s">
        <v>5664</v>
      </c>
      <c r="B1214" t="s">
        <v>5176</v>
      </c>
      <c r="C1214">
        <v>0.018568262</v>
      </c>
      <c r="D1214" s="59">
        <v>46161</v>
      </c>
    </row>
    <row r="1215" spans="1:5">
      <c r="A1215" t="s">
        <v>5666</v>
      </c>
      <c r="B1215" t="s">
        <v>3860</v>
      </c>
      <c r="C1215">
        <v>1.785</v>
      </c>
      <c r="D1215" s="59">
        <v>46162</v>
      </c>
    </row>
    <row r="1216" spans="1:5">
      <c r="A1216" t="s">
        <v>5666</v>
      </c>
      <c r="B1216" t="s">
        <v>5179</v>
      </c>
      <c r="C1216">
        <v>2.442</v>
      </c>
      <c r="D1216" s="59">
        <v>46162</v>
      </c>
      <c r="E1216" t="s">
        <v>5195</v>
      </c>
    </row>
    <row r="1217" spans="1:5">
      <c r="A1217" t="s">
        <v>5666</v>
      </c>
      <c r="B1217" t="s">
        <v>5198</v>
      </c>
      <c r="C1217">
        <v>0.108</v>
      </c>
      <c r="D1217" s="59">
        <v>46162</v>
      </c>
    </row>
    <row r="1218" spans="1:5">
      <c r="A1218" t="s">
        <v>5667</v>
      </c>
      <c r="B1218" t="s">
        <v>3860</v>
      </c>
      <c r="C1218">
        <v>1.638818173</v>
      </c>
    </row>
    <row r="1219" spans="1:5">
      <c r="A1219" t="s">
        <v>5667</v>
      </c>
      <c r="B1219" t="s">
        <v>5192</v>
      </c>
      <c r="C1219">
        <v>0.68</v>
      </c>
      <c r="E1219" t="s">
        <v>5668</v>
      </c>
    </row>
    <row r="1220" spans="1:5">
      <c r="A1220" t="s">
        <v>5667</v>
      </c>
      <c r="B1220" t="s">
        <v>5179</v>
      </c>
      <c r="C1220">
        <v>0.4785</v>
      </c>
      <c r="E1220" t="s">
        <v>5180</v>
      </c>
    </row>
    <row r="1221" spans="1:5">
      <c r="A1221" t="s">
        <v>5667</v>
      </c>
      <c r="B1221" t="s">
        <v>5181</v>
      </c>
      <c r="C1221">
        <v>0.4785</v>
      </c>
      <c r="E1221" t="s">
        <v>5180</v>
      </c>
    </row>
    <row r="1222" spans="1:5">
      <c r="A1222" t="s">
        <v>5667</v>
      </c>
      <c r="B1222" t="s">
        <v>5176</v>
      </c>
      <c r="C1222">
        <v>0.001818173</v>
      </c>
    </row>
    <row r="1223" spans="1:5">
      <c r="A1223" t="s">
        <v>5669</v>
      </c>
      <c r="B1223" t="s">
        <v>3860</v>
      </c>
      <c r="C1223">
        <v>1.541113848</v>
      </c>
      <c r="D1223" s="59">
        <v>46153</v>
      </c>
    </row>
    <row r="1224" spans="1:5">
      <c r="A1224" t="s">
        <v>5669</v>
      </c>
      <c r="B1224" t="s">
        <v>5196</v>
      </c>
      <c r="C1224">
        <v>0.48</v>
      </c>
      <c r="D1224" s="59">
        <v>46153</v>
      </c>
      <c r="E1224" t="s">
        <v>5670</v>
      </c>
    </row>
    <row r="1225" spans="1:5">
      <c r="A1225" t="s">
        <v>5669</v>
      </c>
      <c r="B1225" t="s">
        <v>5192</v>
      </c>
      <c r="C1225">
        <v>0.444</v>
      </c>
      <c r="D1225" s="59">
        <v>46153</v>
      </c>
      <c r="E1225" t="s">
        <v>5671</v>
      </c>
    </row>
    <row r="1226" spans="1:5">
      <c r="A1226" t="s">
        <v>5669</v>
      </c>
      <c r="B1226" t="s">
        <v>5179</v>
      </c>
      <c r="C1226">
        <v>0.2475</v>
      </c>
      <c r="D1226" s="59">
        <v>46153</v>
      </c>
      <c r="E1226" t="s">
        <v>5180</v>
      </c>
    </row>
    <row r="1227" spans="1:5">
      <c r="A1227" t="s">
        <v>5669</v>
      </c>
      <c r="B1227" t="s">
        <v>5181</v>
      </c>
      <c r="C1227">
        <v>0.2475</v>
      </c>
      <c r="D1227" s="59">
        <v>46153</v>
      </c>
      <c r="E1227" t="s">
        <v>5180</v>
      </c>
    </row>
    <row r="1228" ht="125" customHeight="1" spans="1:5">
      <c r="A1228" t="s">
        <v>5669</v>
      </c>
      <c r="B1228" t="s">
        <v>5182</v>
      </c>
      <c r="C1228">
        <v>0.09</v>
      </c>
      <c r="D1228" s="59">
        <v>46153</v>
      </c>
      <c r="E1228" s="60" t="s">
        <v>5672</v>
      </c>
    </row>
    <row r="1229" spans="1:5">
      <c r="A1229" t="s">
        <v>5669</v>
      </c>
      <c r="B1229" t="s">
        <v>5176</v>
      </c>
      <c r="C1229">
        <v>0.032113848</v>
      </c>
      <c r="D1229" s="59">
        <v>46153</v>
      </c>
    </row>
    <row r="1230" spans="1:5">
      <c r="A1230" t="s">
        <v>5673</v>
      </c>
      <c r="B1230" t="s">
        <v>3860</v>
      </c>
      <c r="C1230">
        <v>1.519572902</v>
      </c>
      <c r="D1230" s="59">
        <v>46162</v>
      </c>
    </row>
    <row r="1231" spans="1:5">
      <c r="A1231" t="s">
        <v>5673</v>
      </c>
      <c r="B1231" t="s">
        <v>5179</v>
      </c>
      <c r="C1231">
        <v>1.19625</v>
      </c>
      <c r="D1231" s="59">
        <v>46162</v>
      </c>
      <c r="E1231" t="s">
        <v>5195</v>
      </c>
    </row>
    <row r="1232" spans="1:5">
      <c r="A1232" t="s">
        <v>5673</v>
      </c>
      <c r="B1232" t="s">
        <v>5192</v>
      </c>
      <c r="C1232">
        <v>0.53</v>
      </c>
      <c r="D1232" s="59">
        <v>46162</v>
      </c>
      <c r="E1232" t="s">
        <v>5674</v>
      </c>
    </row>
    <row r="1233" ht="125" customHeight="1" spans="1:7">
      <c r="A1233" t="s">
        <v>5673</v>
      </c>
      <c r="B1233" t="s">
        <v>5176</v>
      </c>
      <c r="C1233">
        <v>0.228568431</v>
      </c>
      <c r="D1233" s="59">
        <v>46162</v>
      </c>
      <c r="E1233" s="60" t="s">
        <v>5675</v>
      </c>
    </row>
    <row r="1234" ht="125" customHeight="1" spans="1:7">
      <c r="A1234" t="s">
        <v>5673</v>
      </c>
      <c r="B1234" t="s">
        <v>5182</v>
      </c>
      <c r="C1234">
        <v>0.216</v>
      </c>
      <c r="D1234" s="59">
        <v>46162</v>
      </c>
      <c r="E1234" s="60" t="s">
        <v>5676</v>
      </c>
    </row>
    <row r="1235" spans="1:7">
      <c r="A1235" t="s">
        <v>5677</v>
      </c>
      <c r="B1235" t="s">
        <v>3860</v>
      </c>
      <c r="C1235">
        <v>1.482813685</v>
      </c>
      <c r="D1235" s="59">
        <v>46160</v>
      </c>
    </row>
    <row r="1236" spans="1:7">
      <c r="A1236" t="s">
        <v>5677</v>
      </c>
      <c r="B1236" t="s">
        <v>5192</v>
      </c>
      <c r="C1236">
        <v>1.122</v>
      </c>
      <c r="D1236" s="59">
        <v>46160</v>
      </c>
      <c r="E1236" t="s">
        <v>5678</v>
      </c>
    </row>
    <row r="1237" ht="125" customHeight="1" spans="1:7">
      <c r="A1237" t="s">
        <v>5677</v>
      </c>
      <c r="B1237" t="s">
        <v>5182</v>
      </c>
      <c r="C1237">
        <v>0.54</v>
      </c>
      <c r="D1237" s="59">
        <v>46160</v>
      </c>
      <c r="E1237" s="60" t="s">
        <v>5679</v>
      </c>
    </row>
    <row r="1238" spans="1:7">
      <c r="A1238" t="s">
        <v>5677</v>
      </c>
      <c r="B1238" t="s">
        <v>5198</v>
      </c>
      <c r="C1238">
        <v>0.456</v>
      </c>
      <c r="D1238" s="59">
        <v>46160</v>
      </c>
    </row>
    <row r="1239" spans="1:7">
      <c r="A1239" t="s">
        <v>5677</v>
      </c>
      <c r="B1239" t="s">
        <v>5176</v>
      </c>
      <c r="C1239">
        <v>0.000305264</v>
      </c>
      <c r="D1239" s="59">
        <v>46160</v>
      </c>
    </row>
    <row r="1240" spans="1:7">
      <c r="A1240" t="s">
        <v>5680</v>
      </c>
      <c r="B1240" t="s">
        <v>3860</v>
      </c>
      <c r="C1240">
        <v>1.408813498</v>
      </c>
      <c r="D1240" s="59">
        <v>46153</v>
      </c>
      <c r="G1240">
        <v>3172271</v>
      </c>
    </row>
    <row r="1241" spans="1:7">
      <c r="A1241" t="s">
        <v>5680</v>
      </c>
      <c r="B1241" t="s">
        <v>5179</v>
      </c>
      <c r="C1241">
        <v>0.66825</v>
      </c>
      <c r="D1241" s="59">
        <v>46153</v>
      </c>
      <c r="E1241" t="s">
        <v>5304</v>
      </c>
      <c r="G1241">
        <v>3172271</v>
      </c>
    </row>
    <row r="1242" spans="1:7">
      <c r="A1242" t="s">
        <v>5680</v>
      </c>
      <c r="B1242" t="s">
        <v>5181</v>
      </c>
      <c r="C1242">
        <v>0.66</v>
      </c>
      <c r="D1242" s="59">
        <v>46153</v>
      </c>
      <c r="E1242" t="s">
        <v>5180</v>
      </c>
    </row>
    <row r="1243" spans="1:7">
      <c r="A1243" t="s">
        <v>5680</v>
      </c>
      <c r="B1243" t="s">
        <v>5176</v>
      </c>
      <c r="C1243">
        <v>0.080563498</v>
      </c>
      <c r="D1243" s="59">
        <v>46153</v>
      </c>
    </row>
    <row r="1244" spans="1:7">
      <c r="A1244" t="s">
        <v>5681</v>
      </c>
      <c r="B1244" t="s">
        <v>3860</v>
      </c>
      <c r="C1244">
        <v>1.346898889</v>
      </c>
      <c r="D1244" s="59">
        <v>46156</v>
      </c>
    </row>
    <row r="1245" spans="1:7">
      <c r="A1245" t="s">
        <v>5681</v>
      </c>
      <c r="B1245" t="s">
        <v>5192</v>
      </c>
      <c r="C1245">
        <v>0.678</v>
      </c>
      <c r="D1245" s="59">
        <v>46156</v>
      </c>
      <c r="E1245" t="s">
        <v>5682</v>
      </c>
    </row>
    <row r="1246" spans="1:7">
      <c r="A1246" t="s">
        <v>5681</v>
      </c>
      <c r="B1246" t="s">
        <v>5196</v>
      </c>
      <c r="C1246">
        <v>0.48</v>
      </c>
      <c r="D1246" s="59">
        <v>46156</v>
      </c>
      <c r="E1246" t="s">
        <v>5683</v>
      </c>
    </row>
    <row r="1247" ht="62.5" customHeight="1" spans="1:7">
      <c r="A1247" t="s">
        <v>5681</v>
      </c>
      <c r="B1247" t="s">
        <v>5176</v>
      </c>
      <c r="C1247">
        <v>0.116898889</v>
      </c>
      <c r="D1247" s="59">
        <v>46156</v>
      </c>
      <c r="E1247" s="60" t="s">
        <v>5684</v>
      </c>
    </row>
    <row r="1248" ht="125" customHeight="1" spans="1:7">
      <c r="A1248" t="s">
        <v>5681</v>
      </c>
      <c r="B1248" t="s">
        <v>5182</v>
      </c>
      <c r="C1248">
        <v>0.036</v>
      </c>
      <c r="D1248" s="59">
        <v>46156</v>
      </c>
      <c r="E1248" s="60" t="s">
        <v>5685</v>
      </c>
    </row>
    <row r="1249" spans="1:7">
      <c r="A1249" t="s">
        <v>5681</v>
      </c>
      <c r="B1249" t="s">
        <v>5198</v>
      </c>
      <c r="C1249">
        <v>0.036</v>
      </c>
      <c r="D1249" s="59">
        <v>46156</v>
      </c>
    </row>
    <row r="1250" spans="1:7">
      <c r="A1250" t="s">
        <v>5686</v>
      </c>
      <c r="B1250" t="s">
        <v>3860</v>
      </c>
      <c r="C1250">
        <v>1.33630644</v>
      </c>
      <c r="D1250" s="59">
        <v>46149</v>
      </c>
    </row>
    <row r="1251" ht="62.5" customHeight="1" spans="1:7">
      <c r="A1251" t="s">
        <v>5686</v>
      </c>
      <c r="B1251" t="s">
        <v>5176</v>
      </c>
      <c r="C1251">
        <v>1.07230644</v>
      </c>
      <c r="D1251" s="59">
        <v>46149</v>
      </c>
      <c r="E1251" s="60" t="s">
        <v>5687</v>
      </c>
    </row>
    <row r="1252" spans="1:7">
      <c r="A1252" t="s">
        <v>5686</v>
      </c>
      <c r="B1252" t="s">
        <v>5179</v>
      </c>
      <c r="C1252">
        <v>0.132</v>
      </c>
      <c r="D1252" s="59">
        <v>46149</v>
      </c>
      <c r="E1252" t="s">
        <v>5195</v>
      </c>
    </row>
    <row r="1253" spans="1:7">
      <c r="A1253" t="s">
        <v>5686</v>
      </c>
      <c r="B1253" t="s">
        <v>5181</v>
      </c>
      <c r="C1253">
        <v>0.132</v>
      </c>
      <c r="D1253" s="59">
        <v>46149</v>
      </c>
      <c r="E1253" t="s">
        <v>5195</v>
      </c>
    </row>
    <row r="1254" spans="1:7">
      <c r="A1254" t="s">
        <v>5688</v>
      </c>
      <c r="B1254" t="s">
        <v>3860</v>
      </c>
      <c r="C1254">
        <v>1.253099334</v>
      </c>
    </row>
    <row r="1255" spans="1:7">
      <c r="A1255" t="s">
        <v>5688</v>
      </c>
      <c r="B1255" t="s">
        <v>5179</v>
      </c>
      <c r="C1255">
        <v>0.627</v>
      </c>
      <c r="E1255" t="s">
        <v>5195</v>
      </c>
    </row>
    <row r="1256" spans="1:7">
      <c r="A1256" t="s">
        <v>5688</v>
      </c>
      <c r="B1256" t="s">
        <v>5181</v>
      </c>
      <c r="C1256">
        <v>0.53625</v>
      </c>
      <c r="E1256" t="s">
        <v>5195</v>
      </c>
    </row>
    <row r="1257" spans="1:7">
      <c r="A1257" t="s">
        <v>5688</v>
      </c>
      <c r="B1257" t="s">
        <v>5176</v>
      </c>
      <c r="C1257">
        <v>0.089849334</v>
      </c>
    </row>
    <row r="1258" spans="1:7">
      <c r="A1258" t="s">
        <v>5689</v>
      </c>
      <c r="B1258" t="s">
        <v>3860</v>
      </c>
      <c r="C1258">
        <v>1.094890685</v>
      </c>
    </row>
    <row r="1259" spans="1:7">
      <c r="A1259" t="s">
        <v>5689</v>
      </c>
      <c r="B1259" t="s">
        <v>5179</v>
      </c>
      <c r="C1259">
        <v>0.495</v>
      </c>
      <c r="E1259" t="s">
        <v>5180</v>
      </c>
    </row>
    <row r="1260" spans="1:7">
      <c r="A1260" t="s">
        <v>5689</v>
      </c>
      <c r="B1260" t="s">
        <v>5181</v>
      </c>
      <c r="C1260">
        <v>0.495</v>
      </c>
      <c r="E1260" t="s">
        <v>5180</v>
      </c>
    </row>
    <row r="1261" spans="1:7">
      <c r="A1261" t="s">
        <v>5689</v>
      </c>
      <c r="B1261" t="s">
        <v>5176</v>
      </c>
      <c r="C1261">
        <v>0.068890685</v>
      </c>
    </row>
    <row r="1262" spans="1:7">
      <c r="A1262" t="s">
        <v>5689</v>
      </c>
      <c r="B1262" t="s">
        <v>5198</v>
      </c>
      <c r="C1262">
        <v>0.036</v>
      </c>
    </row>
    <row r="1263" spans="1:7">
      <c r="A1263" t="s">
        <v>5690</v>
      </c>
      <c r="B1263" t="s">
        <v>3860</v>
      </c>
      <c r="C1263">
        <v>1.085806406</v>
      </c>
      <c r="D1263" s="59">
        <v>46154</v>
      </c>
      <c r="G1263">
        <v>3000434</v>
      </c>
    </row>
    <row r="1264" spans="1:7">
      <c r="A1264" t="s">
        <v>5690</v>
      </c>
      <c r="B1264" t="s">
        <v>5179</v>
      </c>
      <c r="C1264">
        <v>0.4125</v>
      </c>
      <c r="D1264" s="59">
        <v>46154</v>
      </c>
      <c r="E1264" t="s">
        <v>5304</v>
      </c>
      <c r="G1264">
        <v>3000434</v>
      </c>
    </row>
    <row r="1265" spans="1:8">
      <c r="A1265" t="s">
        <v>5690</v>
      </c>
      <c r="B1265" t="s">
        <v>5181</v>
      </c>
      <c r="C1265">
        <v>0.4125</v>
      </c>
      <c r="D1265" s="59">
        <v>46154</v>
      </c>
      <c r="E1265" t="s">
        <v>5180</v>
      </c>
    </row>
    <row r="1266" spans="1:8">
      <c r="A1266" t="s">
        <v>5690</v>
      </c>
      <c r="B1266" t="s">
        <v>5176</v>
      </c>
      <c r="C1266">
        <v>0.146806406</v>
      </c>
      <c r="D1266" s="59">
        <v>46154</v>
      </c>
    </row>
    <row r="1267" ht="125" customHeight="1" spans="1:8">
      <c r="A1267" t="s">
        <v>5690</v>
      </c>
      <c r="B1267" t="s">
        <v>5182</v>
      </c>
      <c r="C1267">
        <v>0.09</v>
      </c>
      <c r="D1267" s="59">
        <v>46154</v>
      </c>
      <c r="E1267" s="60" t="s">
        <v>5691</v>
      </c>
    </row>
    <row r="1268" spans="1:8">
      <c r="A1268" t="s">
        <v>5690</v>
      </c>
      <c r="B1268" t="s">
        <v>5198</v>
      </c>
      <c r="C1268">
        <v>0.024</v>
      </c>
      <c r="D1268" s="59">
        <v>46154</v>
      </c>
    </row>
    <row r="1269" spans="1:8">
      <c r="A1269" t="s">
        <v>5692</v>
      </c>
      <c r="B1269" t="s">
        <v>3860</v>
      </c>
      <c r="C1269">
        <v>1.056</v>
      </c>
      <c r="H1269">
        <v>2825784</v>
      </c>
    </row>
    <row r="1270" spans="1:8">
      <c r="A1270" t="s">
        <v>5692</v>
      </c>
      <c r="B1270" t="s">
        <v>5179</v>
      </c>
      <c r="C1270">
        <v>1.056</v>
      </c>
      <c r="E1270" t="s">
        <v>5195</v>
      </c>
      <c r="H1270">
        <v>2825784</v>
      </c>
    </row>
    <row r="1271" ht="50" customHeight="1" spans="1:8">
      <c r="A1271" t="s">
        <v>5693</v>
      </c>
      <c r="B1271" t="s">
        <v>3860</v>
      </c>
      <c r="C1271">
        <v>1.012517663</v>
      </c>
      <c r="G1271" s="60" t="s">
        <v>5694</v>
      </c>
      <c r="H1271">
        <v>3162857</v>
      </c>
    </row>
    <row r="1272" ht="25" customHeight="1" spans="1:8">
      <c r="A1272" t="s">
        <v>5693</v>
      </c>
      <c r="B1272" t="s">
        <v>5179</v>
      </c>
      <c r="C1272">
        <v>0.98175</v>
      </c>
      <c r="E1272" t="s">
        <v>5195</v>
      </c>
      <c r="G1272" s="60" t="s">
        <v>5695</v>
      </c>
    </row>
    <row r="1273" spans="1:8">
      <c r="A1273" t="s">
        <v>5693</v>
      </c>
      <c r="B1273" t="s">
        <v>5176</v>
      </c>
      <c r="C1273">
        <v>0.030767663</v>
      </c>
    </row>
    <row r="1274" ht="25" customHeight="1" spans="1:8">
      <c r="A1274" t="s">
        <v>5693</v>
      </c>
      <c r="B1274" t="s">
        <v>5181</v>
      </c>
      <c r="G1274" s="60" t="s">
        <v>5696</v>
      </c>
      <c r="H1274">
        <v>3162857</v>
      </c>
    </row>
    <row r="1275" spans="1:8">
      <c r="A1275" t="s">
        <v>5697</v>
      </c>
      <c r="B1275" t="s">
        <v>3860</v>
      </c>
      <c r="C1275">
        <v>0.918248586</v>
      </c>
      <c r="D1275" s="59">
        <v>46162</v>
      </c>
    </row>
    <row r="1276" spans="1:8">
      <c r="A1276" t="s">
        <v>5697</v>
      </c>
      <c r="B1276" t="s">
        <v>5179</v>
      </c>
      <c r="C1276">
        <v>0.58575</v>
      </c>
      <c r="D1276" s="59">
        <v>46162</v>
      </c>
      <c r="E1276" t="s">
        <v>5180</v>
      </c>
    </row>
    <row r="1277" spans="1:8">
      <c r="A1277" t="s">
        <v>5697</v>
      </c>
      <c r="B1277" t="s">
        <v>5181</v>
      </c>
      <c r="C1277">
        <v>0.58575</v>
      </c>
      <c r="D1277" s="59">
        <v>46162</v>
      </c>
      <c r="E1277" t="s">
        <v>5180</v>
      </c>
    </row>
    <row r="1278" spans="1:8">
      <c r="A1278" t="s">
        <v>5697</v>
      </c>
      <c r="B1278" t="s">
        <v>5176</v>
      </c>
      <c r="C1278">
        <v>0.080283694</v>
      </c>
      <c r="D1278" s="59">
        <v>46162</v>
      </c>
    </row>
    <row r="1279" ht="112.5" customHeight="1" spans="1:8">
      <c r="A1279" t="s">
        <v>5697</v>
      </c>
      <c r="B1279" t="s">
        <v>5182</v>
      </c>
      <c r="C1279">
        <v>0.06</v>
      </c>
      <c r="D1279" s="59">
        <v>46162</v>
      </c>
      <c r="E1279" s="60" t="s">
        <v>5698</v>
      </c>
    </row>
    <row r="1280" spans="1:8">
      <c r="A1280" t="s">
        <v>5699</v>
      </c>
      <c r="B1280" t="s">
        <v>3860</v>
      </c>
      <c r="C1280">
        <v>0.918</v>
      </c>
    </row>
    <row r="1281" spans="1:8">
      <c r="A1281" t="s">
        <v>5699</v>
      </c>
      <c r="B1281" t="s">
        <v>5177</v>
      </c>
      <c r="C1281">
        <v>0.69</v>
      </c>
      <c r="E1281" t="s">
        <v>5200</v>
      </c>
    </row>
    <row r="1282" spans="1:8">
      <c r="A1282" t="s">
        <v>5699</v>
      </c>
      <c r="B1282" t="s">
        <v>5179</v>
      </c>
      <c r="C1282">
        <v>0.132</v>
      </c>
      <c r="E1282" t="s">
        <v>5195</v>
      </c>
    </row>
    <row r="1283" spans="1:8">
      <c r="A1283" t="s">
        <v>5699</v>
      </c>
      <c r="B1283" t="s">
        <v>5198</v>
      </c>
      <c r="C1283">
        <v>0.072</v>
      </c>
    </row>
    <row r="1284" ht="125" customHeight="1" spans="1:8">
      <c r="A1284" t="s">
        <v>5699</v>
      </c>
      <c r="B1284" t="s">
        <v>5182</v>
      </c>
      <c r="C1284">
        <v>0.024</v>
      </c>
      <c r="E1284" s="60" t="s">
        <v>5700</v>
      </c>
    </row>
    <row r="1285" spans="1:8">
      <c r="A1285" t="s">
        <v>5701</v>
      </c>
      <c r="B1285" t="s">
        <v>3860</v>
      </c>
      <c r="C1285">
        <v>0.733005428</v>
      </c>
    </row>
    <row r="1286" spans="1:8">
      <c r="A1286" t="s">
        <v>5701</v>
      </c>
      <c r="B1286" t="s">
        <v>5179</v>
      </c>
      <c r="C1286">
        <v>0.56925</v>
      </c>
      <c r="E1286" t="s">
        <v>5195</v>
      </c>
    </row>
    <row r="1287" spans="1:8">
      <c r="A1287" t="s">
        <v>5701</v>
      </c>
      <c r="B1287" t="s">
        <v>5181</v>
      </c>
      <c r="C1287">
        <v>0.10725</v>
      </c>
      <c r="E1287" t="s">
        <v>5195</v>
      </c>
    </row>
    <row r="1288" spans="1:8">
      <c r="A1288" t="s">
        <v>5701</v>
      </c>
      <c r="B1288" t="s">
        <v>5210</v>
      </c>
      <c r="C1288">
        <v>0.0327</v>
      </c>
      <c r="E1288">
        <v>264820</v>
      </c>
    </row>
    <row r="1289" spans="1:8">
      <c r="A1289" t="s">
        <v>5701</v>
      </c>
      <c r="B1289" t="s">
        <v>5198</v>
      </c>
      <c r="C1289">
        <v>0.012</v>
      </c>
    </row>
    <row r="1290" spans="1:8">
      <c r="A1290" t="s">
        <v>5701</v>
      </c>
      <c r="B1290" t="s">
        <v>5176</v>
      </c>
      <c r="C1290">
        <v>0.011805428</v>
      </c>
    </row>
    <row r="1291" spans="1:8">
      <c r="A1291" t="s">
        <v>5702</v>
      </c>
      <c r="B1291" t="s">
        <v>3860</v>
      </c>
      <c r="C1291">
        <v>0.728285419</v>
      </c>
      <c r="D1291" s="59">
        <v>46161</v>
      </c>
      <c r="H1291">
        <v>3128202</v>
      </c>
    </row>
    <row r="1292" spans="1:8">
      <c r="A1292" t="s">
        <v>5702</v>
      </c>
      <c r="B1292" t="s">
        <v>5179</v>
      </c>
      <c r="C1292">
        <v>0.627</v>
      </c>
      <c r="D1292" s="59">
        <v>46161</v>
      </c>
      <c r="E1292" t="s">
        <v>5195</v>
      </c>
    </row>
    <row r="1293" spans="1:8">
      <c r="A1293" t="s">
        <v>5702</v>
      </c>
      <c r="B1293" t="s">
        <v>5192</v>
      </c>
      <c r="C1293">
        <v>0.2</v>
      </c>
      <c r="D1293" s="59">
        <v>46161</v>
      </c>
      <c r="E1293" t="s">
        <v>5703</v>
      </c>
    </row>
    <row r="1294" spans="1:8">
      <c r="A1294" t="s">
        <v>5702</v>
      </c>
      <c r="B1294" t="s">
        <v>5210</v>
      </c>
      <c r="C1294">
        <v>0.0783</v>
      </c>
      <c r="D1294" s="59">
        <v>46161</v>
      </c>
      <c r="E1294">
        <v>211750</v>
      </c>
    </row>
    <row r="1295" ht="125" customHeight="1" spans="1:8">
      <c r="A1295" t="s">
        <v>5702</v>
      </c>
      <c r="B1295" t="s">
        <v>5182</v>
      </c>
      <c r="C1295">
        <v>0.06</v>
      </c>
      <c r="D1295" s="59">
        <v>46161</v>
      </c>
      <c r="E1295" s="60" t="s">
        <v>5704</v>
      </c>
    </row>
    <row r="1296" spans="1:8">
      <c r="A1296" t="s">
        <v>5702</v>
      </c>
      <c r="B1296" t="s">
        <v>5198</v>
      </c>
      <c r="C1296">
        <v>0.048</v>
      </c>
      <c r="D1296" s="59">
        <v>46161</v>
      </c>
    </row>
    <row r="1297" spans="1:8">
      <c r="A1297" t="s">
        <v>5702</v>
      </c>
      <c r="B1297" t="s">
        <v>5176</v>
      </c>
      <c r="C1297">
        <v>0.027107742</v>
      </c>
      <c r="D1297" s="59">
        <v>46161</v>
      </c>
    </row>
    <row r="1298" spans="1:8">
      <c r="A1298" t="s">
        <v>5702</v>
      </c>
      <c r="B1298" t="s">
        <v>5181</v>
      </c>
      <c r="D1298" s="59">
        <v>46161</v>
      </c>
      <c r="H1298">
        <v>3128202</v>
      </c>
    </row>
    <row r="1299" spans="1:8">
      <c r="A1299" t="s">
        <v>5705</v>
      </c>
      <c r="B1299" t="s">
        <v>3860</v>
      </c>
      <c r="C1299">
        <v>0.481741509</v>
      </c>
    </row>
    <row r="1300" spans="1:8">
      <c r="A1300" t="s">
        <v>5705</v>
      </c>
      <c r="B1300" t="s">
        <v>5179</v>
      </c>
      <c r="C1300">
        <v>0.165</v>
      </c>
      <c r="E1300" t="s">
        <v>5180</v>
      </c>
    </row>
    <row r="1301" spans="1:8">
      <c r="A1301" t="s">
        <v>5705</v>
      </c>
      <c r="B1301" t="s">
        <v>5181</v>
      </c>
      <c r="C1301">
        <v>0.165</v>
      </c>
      <c r="E1301" t="s">
        <v>5180</v>
      </c>
    </row>
    <row r="1302" ht="50" customHeight="1" spans="1:8">
      <c r="A1302" t="s">
        <v>5705</v>
      </c>
      <c r="B1302" t="s">
        <v>5176</v>
      </c>
      <c r="C1302">
        <v>0.115741509</v>
      </c>
      <c r="E1302" s="60" t="s">
        <v>5706</v>
      </c>
    </row>
    <row r="1303" ht="112.5" customHeight="1" spans="1:8">
      <c r="A1303" t="s">
        <v>5705</v>
      </c>
      <c r="B1303" t="s">
        <v>5182</v>
      </c>
      <c r="C1303">
        <v>0.024</v>
      </c>
      <c r="E1303" s="60" t="s">
        <v>5707</v>
      </c>
    </row>
    <row r="1304" spans="1:8">
      <c r="A1304" t="s">
        <v>5705</v>
      </c>
      <c r="B1304" t="s">
        <v>5198</v>
      </c>
      <c r="C1304">
        <v>0.012</v>
      </c>
    </row>
    <row r="1305" spans="1:8">
      <c r="A1305" t="s">
        <v>5708</v>
      </c>
      <c r="B1305" t="s">
        <v>3860</v>
      </c>
      <c r="C1305">
        <v>0.457869076</v>
      </c>
      <c r="D1305" s="59">
        <v>46163</v>
      </c>
    </row>
    <row r="1306" spans="1:8">
      <c r="A1306" t="s">
        <v>5708</v>
      </c>
      <c r="B1306" t="s">
        <v>5176</v>
      </c>
      <c r="C1306">
        <v>0.52209868</v>
      </c>
      <c r="D1306" s="59">
        <v>46163</v>
      </c>
    </row>
    <row r="1307" spans="1:8">
      <c r="A1307" t="s">
        <v>5708</v>
      </c>
      <c r="B1307" t="s">
        <v>5179</v>
      </c>
      <c r="C1307">
        <v>0.066</v>
      </c>
      <c r="D1307" s="59">
        <v>46163</v>
      </c>
      <c r="E1307" t="s">
        <v>5180</v>
      </c>
    </row>
    <row r="1308" spans="1:8">
      <c r="A1308" t="s">
        <v>5708</v>
      </c>
      <c r="B1308" t="s">
        <v>5181</v>
      </c>
      <c r="C1308">
        <v>0.066</v>
      </c>
      <c r="D1308" s="59">
        <v>46163</v>
      </c>
      <c r="E1308" t="s">
        <v>5180</v>
      </c>
    </row>
    <row r="1309" spans="1:8">
      <c r="A1309" t="s">
        <v>5709</v>
      </c>
      <c r="B1309" t="s">
        <v>3860</v>
      </c>
      <c r="C1309">
        <v>0.447988419</v>
      </c>
      <c r="D1309" s="59">
        <v>46153</v>
      </c>
    </row>
    <row r="1310" spans="1:8">
      <c r="A1310" t="s">
        <v>5709</v>
      </c>
      <c r="B1310" t="s">
        <v>5177</v>
      </c>
      <c r="C1310">
        <v>0.34</v>
      </c>
      <c r="D1310" s="59">
        <v>46153</v>
      </c>
      <c r="E1310" t="s">
        <v>5178</v>
      </c>
    </row>
    <row r="1311" spans="1:8">
      <c r="A1311" t="s">
        <v>5709</v>
      </c>
      <c r="B1311" t="s">
        <v>5198</v>
      </c>
      <c r="C1311">
        <v>0.072</v>
      </c>
      <c r="D1311" s="59">
        <v>46153</v>
      </c>
    </row>
    <row r="1312" spans="1:8">
      <c r="A1312" t="s">
        <v>5709</v>
      </c>
      <c r="B1312" t="s">
        <v>5176</v>
      </c>
      <c r="C1312">
        <v>0.035988419</v>
      </c>
      <c r="D1312" s="59">
        <v>46153</v>
      </c>
    </row>
    <row r="1313" spans="1:5">
      <c r="A1313" t="s">
        <v>5710</v>
      </c>
      <c r="B1313" t="s">
        <v>3860</v>
      </c>
      <c r="C1313">
        <v>0.41616626</v>
      </c>
      <c r="D1313" s="59">
        <v>46157</v>
      </c>
    </row>
    <row r="1314" spans="1:5">
      <c r="A1314" t="s">
        <v>5710</v>
      </c>
      <c r="B1314" t="s">
        <v>5179</v>
      </c>
      <c r="C1314">
        <v>0.18975</v>
      </c>
      <c r="D1314" s="59">
        <v>46157</v>
      </c>
      <c r="E1314" t="s">
        <v>5180</v>
      </c>
    </row>
    <row r="1315" spans="1:5">
      <c r="A1315" t="s">
        <v>5710</v>
      </c>
      <c r="B1315" t="s">
        <v>5181</v>
      </c>
      <c r="C1315">
        <v>0.18975</v>
      </c>
      <c r="D1315" s="59">
        <v>46157</v>
      </c>
      <c r="E1315" t="s">
        <v>5180</v>
      </c>
    </row>
    <row r="1316" spans="1:5">
      <c r="A1316" t="s">
        <v>5710</v>
      </c>
      <c r="B1316" t="s">
        <v>5198</v>
      </c>
      <c r="C1316">
        <v>0.024</v>
      </c>
      <c r="D1316" s="59">
        <v>46157</v>
      </c>
    </row>
    <row r="1317" ht="112.5" customHeight="1" spans="1:5">
      <c r="A1317" t="s">
        <v>5710</v>
      </c>
      <c r="B1317" t="s">
        <v>5182</v>
      </c>
      <c r="C1317">
        <v>0.012</v>
      </c>
      <c r="D1317" s="59">
        <v>46157</v>
      </c>
      <c r="E1317" s="60" t="s">
        <v>5711</v>
      </c>
    </row>
    <row r="1318" spans="1:5">
      <c r="A1318" t="s">
        <v>5710</v>
      </c>
      <c r="B1318" t="s">
        <v>5176</v>
      </c>
      <c r="C1318">
        <v>0.00066626</v>
      </c>
      <c r="D1318" s="59">
        <v>46157</v>
      </c>
    </row>
    <row r="1319" spans="1:5">
      <c r="A1319" t="s">
        <v>5712</v>
      </c>
      <c r="B1319" t="s">
        <v>3860</v>
      </c>
      <c r="C1319">
        <v>0.39</v>
      </c>
    </row>
    <row r="1320" ht="37.5" customHeight="1" spans="1:5">
      <c r="A1320" t="s">
        <v>5712</v>
      </c>
      <c r="B1320" t="s">
        <v>5176</v>
      </c>
      <c r="C1320">
        <v>0.3</v>
      </c>
      <c r="E1320" s="60" t="s">
        <v>5713</v>
      </c>
    </row>
    <row r="1321" ht="75" customHeight="1" spans="1:5">
      <c r="A1321" t="s">
        <v>5712</v>
      </c>
      <c r="B1321" t="s">
        <v>5198</v>
      </c>
      <c r="C1321">
        <v>0.09</v>
      </c>
      <c r="E1321" s="60" t="s">
        <v>5714</v>
      </c>
    </row>
    <row r="1322" spans="1:5">
      <c r="A1322" t="s">
        <v>5715</v>
      </c>
      <c r="B1322" t="s">
        <v>3860</v>
      </c>
      <c r="C1322">
        <v>0.351018867</v>
      </c>
    </row>
    <row r="1323" spans="1:5">
      <c r="A1323" t="s">
        <v>5715</v>
      </c>
      <c r="B1323" t="s">
        <v>5179</v>
      </c>
      <c r="C1323">
        <v>0.12375</v>
      </c>
      <c r="E1323" t="s">
        <v>5180</v>
      </c>
    </row>
    <row r="1324" spans="1:5">
      <c r="A1324" t="s">
        <v>5715</v>
      </c>
      <c r="B1324" t="s">
        <v>5181</v>
      </c>
      <c r="C1324">
        <v>0.12375</v>
      </c>
      <c r="E1324" t="s">
        <v>5180</v>
      </c>
    </row>
    <row r="1325" spans="1:5">
      <c r="A1325" t="s">
        <v>5715</v>
      </c>
      <c r="B1325" t="s">
        <v>5210</v>
      </c>
      <c r="C1325">
        <v>0.05628</v>
      </c>
      <c r="E1325">
        <v>258098</v>
      </c>
    </row>
    <row r="1326" spans="1:5">
      <c r="A1326" t="s">
        <v>5715</v>
      </c>
      <c r="B1326" t="s">
        <v>5176</v>
      </c>
      <c r="C1326">
        <v>0.047238867</v>
      </c>
    </row>
    <row r="1327" spans="1:5">
      <c r="A1327" t="s">
        <v>5716</v>
      </c>
      <c r="B1327" t="s">
        <v>3860</v>
      </c>
      <c r="C1327">
        <v>0.321702959</v>
      </c>
      <c r="D1327" s="59">
        <v>46150</v>
      </c>
    </row>
    <row r="1328" spans="1:5">
      <c r="A1328" t="s">
        <v>5716</v>
      </c>
      <c r="B1328" t="s">
        <v>5176</v>
      </c>
      <c r="C1328">
        <v>0.263702959</v>
      </c>
      <c r="D1328" s="59">
        <v>46150</v>
      </c>
    </row>
    <row r="1329" spans="1:5">
      <c r="A1329" t="s">
        <v>5716</v>
      </c>
      <c r="B1329" t="s">
        <v>5198</v>
      </c>
      <c r="C1329">
        <v>0.036</v>
      </c>
      <c r="D1329" s="59">
        <v>46150</v>
      </c>
    </row>
    <row r="1330" ht="125" customHeight="1" spans="1:5">
      <c r="A1330" t="s">
        <v>5716</v>
      </c>
      <c r="B1330" t="s">
        <v>5182</v>
      </c>
      <c r="C1330">
        <v>0.012</v>
      </c>
      <c r="D1330" s="59">
        <v>46150</v>
      </c>
      <c r="E1330" s="60" t="s">
        <v>5717</v>
      </c>
    </row>
    <row r="1331" spans="1:5">
      <c r="A1331" t="s">
        <v>5716</v>
      </c>
      <c r="B1331" t="s">
        <v>5177</v>
      </c>
      <c r="C1331">
        <v>0.01</v>
      </c>
      <c r="D1331" s="59">
        <v>46150</v>
      </c>
      <c r="E1331" t="s">
        <v>5178</v>
      </c>
    </row>
    <row r="1332" spans="1:5">
      <c r="A1332" t="s">
        <v>5718</v>
      </c>
      <c r="B1332" t="s">
        <v>3860</v>
      </c>
      <c r="C1332">
        <v>0.316698089</v>
      </c>
    </row>
    <row r="1333" spans="1:5">
      <c r="A1333" t="s">
        <v>5718</v>
      </c>
      <c r="B1333" t="s">
        <v>5176</v>
      </c>
      <c r="C1333">
        <v>0.316698089</v>
      </c>
    </row>
    <row r="1334" spans="1:5">
      <c r="A1334" t="s">
        <v>5719</v>
      </c>
      <c r="B1334" t="s">
        <v>3860</v>
      </c>
      <c r="C1334">
        <v>0.313318894</v>
      </c>
    </row>
    <row r="1335" spans="1:5">
      <c r="A1335" t="s">
        <v>5719</v>
      </c>
      <c r="B1335" t="s">
        <v>5176</v>
      </c>
      <c r="C1335">
        <v>0.265318894</v>
      </c>
    </row>
    <row r="1336" spans="1:5">
      <c r="A1336" t="s">
        <v>5719</v>
      </c>
      <c r="B1336" t="s">
        <v>5198</v>
      </c>
      <c r="C1336">
        <v>0.048</v>
      </c>
    </row>
    <row r="1337" spans="1:5">
      <c r="A1337" t="s">
        <v>5720</v>
      </c>
      <c r="B1337" t="s">
        <v>3860</v>
      </c>
      <c r="C1337">
        <v>0.146744554</v>
      </c>
    </row>
    <row r="1338" spans="1:5">
      <c r="A1338" t="s">
        <v>5720</v>
      </c>
      <c r="B1338" t="s">
        <v>5176</v>
      </c>
      <c r="C1338">
        <v>0.085244554</v>
      </c>
    </row>
    <row r="1339" spans="1:5">
      <c r="A1339" t="s">
        <v>5720</v>
      </c>
      <c r="B1339" t="s">
        <v>5179</v>
      </c>
      <c r="C1339">
        <v>0.02475</v>
      </c>
      <c r="E1339" t="s">
        <v>5195</v>
      </c>
    </row>
    <row r="1340" spans="1:5">
      <c r="A1340" t="s">
        <v>5720</v>
      </c>
      <c r="B1340" t="s">
        <v>5181</v>
      </c>
      <c r="C1340">
        <v>0.02475</v>
      </c>
      <c r="E1340" t="s">
        <v>5195</v>
      </c>
    </row>
    <row r="1341" spans="1:5">
      <c r="A1341" t="s">
        <v>5720</v>
      </c>
      <c r="B1341" t="s">
        <v>5198</v>
      </c>
      <c r="C1341">
        <v>0.012</v>
      </c>
    </row>
    <row r="1342" spans="1:5">
      <c r="A1342" t="s">
        <v>5721</v>
      </c>
      <c r="B1342" t="s">
        <v>3860</v>
      </c>
      <c r="C1342">
        <v>0.036085573</v>
      </c>
    </row>
    <row r="1343" ht="125" customHeight="1" spans="1:5">
      <c r="A1343" t="s">
        <v>5721</v>
      </c>
      <c r="B1343" t="s">
        <v>5182</v>
      </c>
      <c r="C1343">
        <v>0.018</v>
      </c>
      <c r="E1343" s="60" t="s">
        <v>5722</v>
      </c>
    </row>
    <row r="1344" spans="1:5">
      <c r="A1344" t="s">
        <v>5721</v>
      </c>
      <c r="B1344" t="s">
        <v>5179</v>
      </c>
      <c r="C1344">
        <v>0.0165</v>
      </c>
      <c r="E1344" t="s">
        <v>5195</v>
      </c>
    </row>
    <row r="1345" spans="1:5">
      <c r="A1345" t="s">
        <v>5721</v>
      </c>
      <c r="B1345" t="s">
        <v>5176</v>
      </c>
      <c r="C1345">
        <v>0.001585573</v>
      </c>
    </row>
    <row r="1346" spans="1:5">
      <c r="A1346" t="s">
        <v>5723</v>
      </c>
      <c r="B1346" t="s">
        <v>3860</v>
      </c>
      <c r="C1346">
        <v>0.0096</v>
      </c>
    </row>
    <row r="1347" ht="125" customHeight="1" spans="1:5">
      <c r="A1347" t="s">
        <v>5723</v>
      </c>
      <c r="B1347" t="s">
        <v>5176</v>
      </c>
      <c r="C1347">
        <v>0.0096</v>
      </c>
      <c r="E1347" s="60" t="s">
        <v>5724</v>
      </c>
    </row>
    <row r="1348" spans="1:5">
      <c r="A1348" t="s">
        <v>5725</v>
      </c>
      <c r="B1348" t="s">
        <v>3860</v>
      </c>
      <c r="C1348">
        <v>0</v>
      </c>
      <c r="D1348" s="59">
        <v>46169</v>
      </c>
    </row>
    <row r="1349" spans="1:5">
      <c r="A1349" t="s">
        <v>5725</v>
      </c>
      <c r="B1349" t="s">
        <v>5177</v>
      </c>
      <c r="C1349">
        <v>1.13</v>
      </c>
      <c r="D1349" s="59">
        <v>46169</v>
      </c>
      <c r="E1349" t="s">
        <v>5180</v>
      </c>
    </row>
    <row r="1350" spans="1:5">
      <c r="A1350" t="s">
        <v>5725</v>
      </c>
      <c r="B1350" t="s">
        <v>5179</v>
      </c>
      <c r="C1350">
        <v>0.495</v>
      </c>
      <c r="D1350" s="59">
        <v>46169</v>
      </c>
      <c r="E1350" t="s">
        <v>5180</v>
      </c>
    </row>
    <row r="1351" spans="1:5">
      <c r="A1351" t="s">
        <v>5725</v>
      </c>
      <c r="B1351" t="s">
        <v>5181</v>
      </c>
      <c r="C1351">
        <v>0.495</v>
      </c>
      <c r="D1351" s="59">
        <v>46169</v>
      </c>
      <c r="E1351" t="s">
        <v>5180</v>
      </c>
    </row>
    <row r="1352" spans="1:5">
      <c r="A1352" t="s">
        <v>5725</v>
      </c>
      <c r="B1352" t="s">
        <v>5176</v>
      </c>
      <c r="C1352">
        <v>0.054217835</v>
      </c>
      <c r="D1352" s="59">
        <v>46169</v>
      </c>
    </row>
    <row r="1353" ht="112.5" customHeight="1" spans="1:5">
      <c r="A1353" t="s">
        <v>5725</v>
      </c>
      <c r="B1353" t="s">
        <v>5182</v>
      </c>
      <c r="C1353">
        <v>0.006</v>
      </c>
      <c r="D1353" s="59">
        <v>46169</v>
      </c>
      <c r="E1353" s="60" t="s">
        <v>5726</v>
      </c>
    </row>
    <row r="1354" spans="1:5">
      <c r="A1354" t="s">
        <v>5727</v>
      </c>
      <c r="B1354" t="s">
        <v>3860</v>
      </c>
      <c r="C1354">
        <v>0</v>
      </c>
      <c r="D1354" s="59">
        <v>46168</v>
      </c>
    </row>
    <row r="1355" spans="1:5">
      <c r="A1355" t="s">
        <v>5727</v>
      </c>
      <c r="B1355" t="s">
        <v>5179</v>
      </c>
      <c r="C1355">
        <v>5.0985</v>
      </c>
      <c r="D1355" s="59">
        <v>46168</v>
      </c>
      <c r="E1355" t="s">
        <v>5180</v>
      </c>
    </row>
    <row r="1356" spans="1:5">
      <c r="A1356" t="s">
        <v>5727</v>
      </c>
      <c r="B1356" t="s">
        <v>5192</v>
      </c>
      <c r="C1356">
        <v>1.722</v>
      </c>
      <c r="D1356" s="59">
        <v>46168</v>
      </c>
      <c r="E1356" t="s">
        <v>5728</v>
      </c>
    </row>
    <row r="1357" spans="1:5">
      <c r="A1357" t="s">
        <v>5727</v>
      </c>
      <c r="B1357" t="s">
        <v>5181</v>
      </c>
      <c r="C1357">
        <v>1.46025</v>
      </c>
      <c r="D1357" s="59">
        <v>46168</v>
      </c>
      <c r="E1357" t="s">
        <v>5195</v>
      </c>
    </row>
    <row r="1358" spans="1:5">
      <c r="A1358" t="s">
        <v>5727</v>
      </c>
      <c r="B1358" t="s">
        <v>5176</v>
      </c>
      <c r="C1358">
        <v>0.321770477</v>
      </c>
      <c r="D1358" s="59">
        <v>46168</v>
      </c>
    </row>
    <row r="1359" ht="112.5" customHeight="1" spans="1:5">
      <c r="A1359" t="s">
        <v>5727</v>
      </c>
      <c r="B1359" t="s">
        <v>5182</v>
      </c>
      <c r="C1359">
        <v>0.252</v>
      </c>
      <c r="D1359" s="59">
        <v>46168</v>
      </c>
      <c r="E1359" s="60" t="s">
        <v>5729</v>
      </c>
    </row>
    <row r="1360" spans="1:5">
      <c r="A1360" t="s">
        <v>5727</v>
      </c>
      <c r="B1360" t="s">
        <v>5198</v>
      </c>
      <c r="C1360">
        <v>0.228</v>
      </c>
      <c r="D1360" s="59">
        <v>46168</v>
      </c>
    </row>
    <row r="1361" spans="1:5">
      <c r="A1361" t="s">
        <v>5730</v>
      </c>
      <c r="B1361" t="s">
        <v>3860</v>
      </c>
      <c r="C1361">
        <v>0</v>
      </c>
      <c r="D1361" s="59">
        <v>46169</v>
      </c>
    </row>
    <row r="1362" spans="1:5">
      <c r="A1362" t="s">
        <v>5730</v>
      </c>
      <c r="B1362" t="s">
        <v>5181</v>
      </c>
      <c r="C1362">
        <v>8.80275</v>
      </c>
      <c r="D1362" s="59">
        <v>46169</v>
      </c>
      <c r="E1362" t="s">
        <v>5180</v>
      </c>
    </row>
    <row r="1363" spans="1:5">
      <c r="A1363" t="s">
        <v>5730</v>
      </c>
      <c r="B1363" t="s">
        <v>5179</v>
      </c>
      <c r="C1363">
        <v>2.84625</v>
      </c>
      <c r="D1363" s="59">
        <v>46169</v>
      </c>
      <c r="E1363" t="s">
        <v>5195</v>
      </c>
    </row>
    <row r="1364" spans="1:5">
      <c r="A1364" t="s">
        <v>5730</v>
      </c>
      <c r="B1364" t="s">
        <v>5192</v>
      </c>
      <c r="C1364">
        <v>2.022</v>
      </c>
      <c r="D1364" s="59">
        <v>46169</v>
      </c>
      <c r="E1364" t="s">
        <v>5731</v>
      </c>
    </row>
    <row r="1365" spans="1:5">
      <c r="A1365" t="s">
        <v>5730</v>
      </c>
      <c r="B1365" t="s">
        <v>5196</v>
      </c>
      <c r="C1365">
        <v>0.48</v>
      </c>
      <c r="D1365" s="59">
        <v>46169</v>
      </c>
      <c r="E1365" t="s">
        <v>5732</v>
      </c>
    </row>
    <row r="1366" ht="125" customHeight="1" spans="1:5">
      <c r="A1366" t="s">
        <v>5730</v>
      </c>
      <c r="B1366" t="s">
        <v>5182</v>
      </c>
      <c r="C1366">
        <v>0.252</v>
      </c>
      <c r="D1366" s="59">
        <v>46169</v>
      </c>
      <c r="E1366" s="60" t="s">
        <v>5733</v>
      </c>
    </row>
    <row r="1367" spans="1:5">
      <c r="A1367" t="s">
        <v>5730</v>
      </c>
      <c r="B1367" t="s">
        <v>5198</v>
      </c>
      <c r="C1367">
        <v>0.228</v>
      </c>
      <c r="D1367" s="59">
        <v>46169</v>
      </c>
    </row>
    <row r="1368" spans="1:5">
      <c r="A1368" t="s">
        <v>5730</v>
      </c>
      <c r="B1368" t="s">
        <v>5176</v>
      </c>
      <c r="C1368">
        <v>0.057357012</v>
      </c>
      <c r="D1368" s="59">
        <v>46169</v>
      </c>
    </row>
    <row r="1369" spans="1:5">
      <c r="A1369" t="s">
        <v>5734</v>
      </c>
      <c r="B1369" t="s">
        <v>3860</v>
      </c>
      <c r="C1369">
        <v>0</v>
      </c>
      <c r="D1369" s="59">
        <v>46170</v>
      </c>
    </row>
    <row r="1370" spans="1:5">
      <c r="A1370" t="s">
        <v>5734</v>
      </c>
      <c r="B1370" t="s">
        <v>5181</v>
      </c>
      <c r="C1370">
        <v>4.653</v>
      </c>
      <c r="D1370" s="59">
        <v>46170</v>
      </c>
      <c r="E1370" t="s">
        <v>5180</v>
      </c>
    </row>
    <row r="1371" spans="1:5">
      <c r="A1371" t="s">
        <v>5734</v>
      </c>
      <c r="B1371" t="s">
        <v>5176</v>
      </c>
      <c r="C1371">
        <v>3.232037729</v>
      </c>
      <c r="D1371" s="59">
        <v>46170</v>
      </c>
    </row>
    <row r="1372" spans="1:5">
      <c r="A1372" t="s">
        <v>5734</v>
      </c>
      <c r="B1372" t="s">
        <v>5179</v>
      </c>
      <c r="C1372">
        <v>1.4355</v>
      </c>
      <c r="D1372" s="59">
        <v>46170</v>
      </c>
      <c r="E1372" t="s">
        <v>5195</v>
      </c>
    </row>
    <row r="1373" spans="1:5">
      <c r="A1373" t="s">
        <v>5734</v>
      </c>
      <c r="B1373" t="s">
        <v>5198</v>
      </c>
      <c r="C1373">
        <v>0.12</v>
      </c>
      <c r="D1373" s="59">
        <v>46170</v>
      </c>
    </row>
    <row r="1374" ht="112.5" customHeight="1" spans="1:5">
      <c r="A1374" t="s">
        <v>5734</v>
      </c>
      <c r="B1374" t="s">
        <v>5182</v>
      </c>
      <c r="C1374">
        <v>0.072</v>
      </c>
      <c r="D1374" s="59">
        <v>46170</v>
      </c>
      <c r="E1374" s="60" t="s">
        <v>5735</v>
      </c>
    </row>
    <row r="1375" spans="1:5">
      <c r="A1375" t="s">
        <v>5736</v>
      </c>
      <c r="B1375" t="s">
        <v>3860</v>
      </c>
      <c r="C1375">
        <v>0</v>
      </c>
      <c r="D1375" s="59">
        <v>46170</v>
      </c>
    </row>
    <row r="1376" spans="1:5">
      <c r="A1376" t="s">
        <v>5736</v>
      </c>
      <c r="B1376" t="s">
        <v>5179</v>
      </c>
      <c r="C1376">
        <v>0.693</v>
      </c>
      <c r="D1376" s="59">
        <v>46170</v>
      </c>
      <c r="E1376" t="s">
        <v>5195</v>
      </c>
    </row>
    <row r="1377" spans="1:5">
      <c r="A1377" t="s">
        <v>5736</v>
      </c>
      <c r="B1377" t="s">
        <v>5210</v>
      </c>
      <c r="C1377">
        <v>0.45672</v>
      </c>
      <c r="D1377" s="59">
        <v>46170</v>
      </c>
      <c r="E1377">
        <v>207426</v>
      </c>
    </row>
    <row r="1378" spans="1:5">
      <c r="A1378" t="s">
        <v>5736</v>
      </c>
      <c r="B1378" t="s">
        <v>5192</v>
      </c>
      <c r="C1378">
        <v>0.2</v>
      </c>
      <c r="D1378" s="59">
        <v>46170</v>
      </c>
      <c r="E1378" t="s">
        <v>5737</v>
      </c>
    </row>
    <row r="1379" spans="1:5">
      <c r="A1379" t="s">
        <v>5736</v>
      </c>
      <c r="B1379" t="s">
        <v>5198</v>
      </c>
      <c r="C1379">
        <v>0.096</v>
      </c>
      <c r="D1379" s="59">
        <v>46170</v>
      </c>
    </row>
    <row r="1380" ht="112.5" customHeight="1" spans="1:5">
      <c r="A1380" t="s">
        <v>5736</v>
      </c>
      <c r="B1380" t="s">
        <v>5182</v>
      </c>
      <c r="C1380">
        <v>0.018</v>
      </c>
      <c r="D1380" s="59">
        <v>46170</v>
      </c>
      <c r="E1380" s="60" t="s">
        <v>5738</v>
      </c>
    </row>
    <row r="1381" spans="1:5">
      <c r="A1381" t="s">
        <v>5739</v>
      </c>
      <c r="B1381" t="s">
        <v>3860</v>
      </c>
      <c r="C1381">
        <v>0</v>
      </c>
      <c r="D1381" s="59">
        <v>46171</v>
      </c>
    </row>
    <row r="1382" spans="1:5">
      <c r="A1382" t="s">
        <v>5739</v>
      </c>
      <c r="B1382" t="s">
        <v>5179</v>
      </c>
      <c r="C1382">
        <v>1.22925</v>
      </c>
      <c r="D1382" s="59">
        <v>46171</v>
      </c>
      <c r="E1382" t="s">
        <v>5180</v>
      </c>
    </row>
    <row r="1383" spans="1:5">
      <c r="A1383" t="s">
        <v>5739</v>
      </c>
      <c r="B1383" t="s">
        <v>5181</v>
      </c>
      <c r="C1383">
        <v>1.22925</v>
      </c>
      <c r="D1383" s="59">
        <v>46171</v>
      </c>
      <c r="E1383" t="s">
        <v>5180</v>
      </c>
    </row>
    <row r="1384" spans="1:5">
      <c r="A1384" t="s">
        <v>5739</v>
      </c>
      <c r="B1384" t="s">
        <v>5176</v>
      </c>
      <c r="C1384">
        <v>0.49112664</v>
      </c>
      <c r="D1384" s="59">
        <v>46171</v>
      </c>
    </row>
    <row r="1385" spans="1:5">
      <c r="A1385" t="s">
        <v>5739</v>
      </c>
      <c r="B1385" t="s">
        <v>5210</v>
      </c>
      <c r="C1385">
        <v>0.30078</v>
      </c>
      <c r="D1385" s="59">
        <v>46171</v>
      </c>
      <c r="E1385">
        <v>132244</v>
      </c>
    </row>
    <row r="1386" spans="1:5">
      <c r="A1386" t="s">
        <v>5739</v>
      </c>
      <c r="B1386" t="s">
        <v>5198</v>
      </c>
      <c r="C1386">
        <v>0.084</v>
      </c>
      <c r="D1386" s="59">
        <v>46171</v>
      </c>
    </row>
    <row r="1387" ht="112.5" customHeight="1" spans="1:5">
      <c r="A1387" t="s">
        <v>5739</v>
      </c>
      <c r="B1387" t="s">
        <v>5182</v>
      </c>
      <c r="C1387">
        <v>0.072</v>
      </c>
      <c r="D1387" s="59">
        <v>46171</v>
      </c>
      <c r="E1387" s="60" t="s">
        <v>5740</v>
      </c>
    </row>
    <row r="1388" spans="1:5">
      <c r="A1388" t="s">
        <v>5741</v>
      </c>
      <c r="B1388" t="s">
        <v>3860</v>
      </c>
      <c r="C1388">
        <v>0</v>
      </c>
      <c r="D1388" s="59">
        <v>46171</v>
      </c>
    </row>
    <row r="1389" spans="1:5">
      <c r="A1389" t="s">
        <v>5741</v>
      </c>
      <c r="B1389" t="s">
        <v>5177</v>
      </c>
      <c r="C1389">
        <v>2.6</v>
      </c>
      <c r="D1389" s="59">
        <v>46171</v>
      </c>
      <c r="E1389" t="s">
        <v>5180</v>
      </c>
    </row>
    <row r="1390" spans="1:5">
      <c r="A1390" t="s">
        <v>5741</v>
      </c>
      <c r="B1390" t="s">
        <v>5179</v>
      </c>
      <c r="C1390">
        <v>0.55275</v>
      </c>
      <c r="D1390" s="59">
        <v>46171</v>
      </c>
      <c r="E1390" t="s">
        <v>5180</v>
      </c>
    </row>
    <row r="1391" spans="1:5">
      <c r="A1391" t="s">
        <v>5741</v>
      </c>
      <c r="B1391" t="s">
        <v>5181</v>
      </c>
      <c r="C1391">
        <v>0.55275</v>
      </c>
      <c r="D1391" s="59">
        <v>46171</v>
      </c>
      <c r="E1391" t="s">
        <v>5180</v>
      </c>
    </row>
    <row r="1392" spans="1:5">
      <c r="A1392" t="s">
        <v>5741</v>
      </c>
      <c r="B1392" t="s">
        <v>5196</v>
      </c>
      <c r="C1392">
        <v>0.48</v>
      </c>
      <c r="D1392" s="59">
        <v>46171</v>
      </c>
      <c r="E1392" t="s">
        <v>5742</v>
      </c>
    </row>
    <row r="1393" spans="1:8">
      <c r="A1393" t="s">
        <v>5741</v>
      </c>
      <c r="B1393" t="s">
        <v>5176</v>
      </c>
      <c r="C1393">
        <v>0.057756672</v>
      </c>
      <c r="D1393" s="59">
        <v>46171</v>
      </c>
    </row>
    <row r="1394" spans="1:8">
      <c r="A1394" t="s">
        <v>5743</v>
      </c>
      <c r="B1394" t="s">
        <v>3860</v>
      </c>
      <c r="C1394">
        <v>0</v>
      </c>
      <c r="D1394" s="59">
        <v>46170</v>
      </c>
    </row>
    <row r="1395" spans="1:8">
      <c r="A1395" t="s">
        <v>5743</v>
      </c>
      <c r="B1395" t="s">
        <v>5179</v>
      </c>
      <c r="C1395">
        <v>0.9405</v>
      </c>
      <c r="D1395" s="59">
        <v>46170</v>
      </c>
      <c r="E1395" t="s">
        <v>5180</v>
      </c>
    </row>
    <row r="1396" spans="1:8">
      <c r="A1396" t="s">
        <v>5743</v>
      </c>
      <c r="B1396" t="s">
        <v>5181</v>
      </c>
      <c r="C1396">
        <v>0.9405</v>
      </c>
      <c r="D1396" s="59">
        <v>46170</v>
      </c>
      <c r="E1396" t="s">
        <v>5180</v>
      </c>
    </row>
    <row r="1397" ht="200" customHeight="1" spans="1:8">
      <c r="A1397" t="s">
        <v>5743</v>
      </c>
      <c r="B1397" t="s">
        <v>5182</v>
      </c>
      <c r="C1397">
        <v>0.252</v>
      </c>
      <c r="D1397" s="59">
        <v>46170</v>
      </c>
      <c r="E1397" s="60" t="s">
        <v>5744</v>
      </c>
    </row>
    <row r="1398" spans="1:8">
      <c r="A1398" t="s">
        <v>5743</v>
      </c>
      <c r="B1398" t="s">
        <v>5210</v>
      </c>
      <c r="C1398">
        <v>0.07296</v>
      </c>
      <c r="D1398" s="59">
        <v>46170</v>
      </c>
      <c r="E1398">
        <v>200737</v>
      </c>
    </row>
    <row r="1399" spans="1:8">
      <c r="A1399" t="s">
        <v>5743</v>
      </c>
      <c r="B1399" t="s">
        <v>5176</v>
      </c>
      <c r="C1399">
        <v>0.01918608</v>
      </c>
      <c r="D1399" s="59">
        <v>46170</v>
      </c>
    </row>
    <row r="1400" ht="37.5" customHeight="1" spans="1:8">
      <c r="A1400" t="s">
        <v>5745</v>
      </c>
      <c r="B1400" t="s">
        <v>3860</v>
      </c>
      <c r="C1400">
        <v>0</v>
      </c>
      <c r="D1400" s="59">
        <v>46170</v>
      </c>
      <c r="H1400" s="60" t="s">
        <v>5746</v>
      </c>
    </row>
    <row r="1401" ht="37.5" customHeight="1" spans="1:8">
      <c r="A1401" t="s">
        <v>5745</v>
      </c>
      <c r="B1401" t="s">
        <v>5179</v>
      </c>
      <c r="C1401">
        <v>9.69375</v>
      </c>
      <c r="D1401" s="59">
        <v>46170</v>
      </c>
      <c r="E1401" t="s">
        <v>5195</v>
      </c>
      <c r="H1401" s="60" t="s">
        <v>5747</v>
      </c>
    </row>
    <row r="1402" spans="1:8">
      <c r="A1402" t="s">
        <v>5745</v>
      </c>
      <c r="B1402" t="s">
        <v>5181</v>
      </c>
      <c r="C1402">
        <v>1.79025</v>
      </c>
      <c r="D1402" s="59">
        <v>46170</v>
      </c>
      <c r="E1402" t="s">
        <v>5195</v>
      </c>
    </row>
    <row r="1403" spans="1:8">
      <c r="A1403" t="s">
        <v>5745</v>
      </c>
      <c r="B1403" t="s">
        <v>5177</v>
      </c>
      <c r="C1403">
        <v>0.89</v>
      </c>
      <c r="D1403" s="59">
        <v>46170</v>
      </c>
      <c r="E1403" t="s">
        <v>5200</v>
      </c>
    </row>
    <row r="1404" spans="1:8">
      <c r="A1404" t="s">
        <v>5745</v>
      </c>
      <c r="B1404" t="s">
        <v>5176</v>
      </c>
      <c r="C1404">
        <v>0.792066755</v>
      </c>
      <c r="D1404" s="59">
        <v>46170</v>
      </c>
    </row>
    <row r="1405" spans="1:8">
      <c r="A1405" t="s">
        <v>5745</v>
      </c>
      <c r="B1405" t="s">
        <v>5198</v>
      </c>
      <c r="C1405">
        <v>0.192</v>
      </c>
      <c r="D1405" s="59">
        <v>46170</v>
      </c>
    </row>
    <row r="1406" spans="1:8">
      <c r="A1406" t="s">
        <v>5748</v>
      </c>
      <c r="B1406" t="s">
        <v>3860</v>
      </c>
      <c r="C1406">
        <v>0</v>
      </c>
      <c r="D1406" s="59">
        <v>46168</v>
      </c>
    </row>
    <row r="1407" spans="1:8">
      <c r="A1407" t="s">
        <v>5748</v>
      </c>
      <c r="B1407" t="s">
        <v>5192</v>
      </c>
      <c r="C1407">
        <v>1.2605</v>
      </c>
      <c r="D1407" s="59">
        <v>46168</v>
      </c>
      <c r="E1407" t="s">
        <v>5749</v>
      </c>
    </row>
    <row r="1408" ht="125" customHeight="1" spans="1:8">
      <c r="A1408" t="s">
        <v>5748</v>
      </c>
      <c r="B1408" t="s">
        <v>5182</v>
      </c>
      <c r="C1408">
        <v>0.504</v>
      </c>
      <c r="D1408" s="59">
        <v>46168</v>
      </c>
      <c r="E1408" s="60" t="s">
        <v>5750</v>
      </c>
    </row>
    <row r="1409" spans="1:5">
      <c r="A1409" t="s">
        <v>5748</v>
      </c>
      <c r="B1409" t="s">
        <v>5196</v>
      </c>
      <c r="C1409">
        <v>0.48</v>
      </c>
      <c r="D1409" s="59">
        <v>46168</v>
      </c>
      <c r="E1409" t="s">
        <v>5751</v>
      </c>
    </row>
    <row r="1410" spans="1:5">
      <c r="A1410" t="s">
        <v>5748</v>
      </c>
      <c r="B1410" t="s">
        <v>5198</v>
      </c>
      <c r="C1410">
        <v>0.312</v>
      </c>
      <c r="D1410" s="59">
        <v>46168</v>
      </c>
    </row>
    <row r="1411" spans="1:5">
      <c r="A1411" t="s">
        <v>5748</v>
      </c>
      <c r="B1411" t="s">
        <v>5176</v>
      </c>
      <c r="C1411">
        <v>0.13290053</v>
      </c>
      <c r="D1411" s="59">
        <v>46168</v>
      </c>
    </row>
    <row r="1412" spans="1:5">
      <c r="A1412" t="s">
        <v>5752</v>
      </c>
      <c r="B1412" t="s">
        <v>3860</v>
      </c>
      <c r="C1412">
        <v>0</v>
      </c>
      <c r="D1412" s="59">
        <v>46168</v>
      </c>
    </row>
    <row r="1413" spans="1:5">
      <c r="A1413" t="s">
        <v>5752</v>
      </c>
      <c r="B1413" t="s">
        <v>5179</v>
      </c>
      <c r="C1413">
        <v>3.35775</v>
      </c>
      <c r="D1413" s="59">
        <v>46168</v>
      </c>
      <c r="E1413" t="s">
        <v>5195</v>
      </c>
    </row>
    <row r="1414" spans="1:5">
      <c r="A1414" t="s">
        <v>5752</v>
      </c>
      <c r="B1414" t="s">
        <v>5181</v>
      </c>
      <c r="C1414">
        <v>1.5675</v>
      </c>
      <c r="D1414" s="59">
        <v>46168</v>
      </c>
      <c r="E1414" t="s">
        <v>5195</v>
      </c>
    </row>
    <row r="1415" spans="1:5">
      <c r="A1415" t="s">
        <v>5752</v>
      </c>
      <c r="B1415" t="s">
        <v>5192</v>
      </c>
      <c r="C1415">
        <v>0.79</v>
      </c>
      <c r="D1415" s="59">
        <v>46168</v>
      </c>
      <c r="E1415" t="s">
        <v>5753</v>
      </c>
    </row>
    <row r="1416" spans="1:5">
      <c r="A1416" t="s">
        <v>5752</v>
      </c>
      <c r="B1416" t="s">
        <v>5198</v>
      </c>
      <c r="C1416">
        <v>0.468</v>
      </c>
      <c r="D1416" s="59">
        <v>46168</v>
      </c>
    </row>
    <row r="1417" ht="112.5" customHeight="1" spans="1:5">
      <c r="A1417" t="s">
        <v>5752</v>
      </c>
      <c r="B1417" t="s">
        <v>5182</v>
      </c>
      <c r="C1417">
        <v>0.276</v>
      </c>
      <c r="D1417" s="59">
        <v>46168</v>
      </c>
      <c r="E1417" s="60" t="s">
        <v>5754</v>
      </c>
    </row>
    <row r="1418" spans="1:5">
      <c r="A1418" t="s">
        <v>5752</v>
      </c>
      <c r="B1418" t="s">
        <v>5176</v>
      </c>
      <c r="C1418">
        <v>0.086175075</v>
      </c>
      <c r="D1418" s="59">
        <v>46168</v>
      </c>
    </row>
    <row r="1419" spans="1:5">
      <c r="A1419" t="s">
        <v>5755</v>
      </c>
      <c r="B1419" t="s">
        <v>3860</v>
      </c>
      <c r="C1419">
        <v>0</v>
      </c>
      <c r="D1419" s="59">
        <v>46168</v>
      </c>
    </row>
    <row r="1420" spans="1:5">
      <c r="A1420" t="s">
        <v>5755</v>
      </c>
      <c r="B1420" t="s">
        <v>5179</v>
      </c>
      <c r="C1420">
        <v>2.475</v>
      </c>
      <c r="D1420" s="59">
        <v>46168</v>
      </c>
      <c r="E1420" t="s">
        <v>5195</v>
      </c>
    </row>
    <row r="1421" spans="1:5">
      <c r="A1421" t="s">
        <v>5755</v>
      </c>
      <c r="B1421" t="s">
        <v>5177</v>
      </c>
      <c r="C1421">
        <v>2.25</v>
      </c>
      <c r="D1421" s="59">
        <v>46168</v>
      </c>
      <c r="E1421" t="s">
        <v>5200</v>
      </c>
    </row>
    <row r="1422" spans="1:5">
      <c r="A1422" t="s">
        <v>5755</v>
      </c>
      <c r="B1422" t="s">
        <v>5181</v>
      </c>
      <c r="C1422">
        <v>1.69125</v>
      </c>
      <c r="D1422" s="59">
        <v>46168</v>
      </c>
      <c r="E1422" t="s">
        <v>5195</v>
      </c>
    </row>
    <row r="1423" spans="1:5">
      <c r="A1423" t="s">
        <v>5755</v>
      </c>
      <c r="B1423" t="s">
        <v>5176</v>
      </c>
      <c r="C1423">
        <v>1.161802018</v>
      </c>
      <c r="D1423" s="59">
        <v>46168</v>
      </c>
    </row>
    <row r="1424" spans="1:5">
      <c r="A1424" t="s">
        <v>5755</v>
      </c>
      <c r="B1424" t="s">
        <v>5196</v>
      </c>
      <c r="C1424">
        <v>0.48</v>
      </c>
      <c r="D1424" s="59">
        <v>46168</v>
      </c>
      <c r="E1424" t="s">
        <v>5756</v>
      </c>
    </row>
    <row r="1425" spans="1:8">
      <c r="A1425" t="s">
        <v>5755</v>
      </c>
      <c r="B1425" t="s">
        <v>5192</v>
      </c>
      <c r="C1425">
        <v>0.2</v>
      </c>
      <c r="D1425" s="59">
        <v>46168</v>
      </c>
      <c r="E1425" t="s">
        <v>5757</v>
      </c>
    </row>
    <row r="1426" ht="125" customHeight="1" spans="1:8">
      <c r="A1426" t="s">
        <v>5755</v>
      </c>
      <c r="B1426" t="s">
        <v>5182</v>
      </c>
      <c r="C1426">
        <v>0.018</v>
      </c>
      <c r="D1426" s="59">
        <v>46168</v>
      </c>
      <c r="E1426" s="60" t="s">
        <v>5758</v>
      </c>
    </row>
    <row r="1427" ht="75" customHeight="1" spans="1:8">
      <c r="A1427" t="s">
        <v>5759</v>
      </c>
      <c r="B1427" t="s">
        <v>3860</v>
      </c>
      <c r="C1427">
        <v>0</v>
      </c>
      <c r="D1427" s="59">
        <v>46169</v>
      </c>
      <c r="G1427" s="60" t="s">
        <v>5760</v>
      </c>
      <c r="H1427" s="60" t="s">
        <v>5761</v>
      </c>
    </row>
    <row r="1428" ht="37.5" customHeight="1" spans="1:8">
      <c r="A1428" t="s">
        <v>5759</v>
      </c>
      <c r="B1428" t="s">
        <v>5181</v>
      </c>
      <c r="C1428">
        <v>2.96175</v>
      </c>
      <c r="D1428" s="59">
        <v>46169</v>
      </c>
      <c r="E1428" t="s">
        <v>5373</v>
      </c>
      <c r="G1428" s="60" t="s">
        <v>5762</v>
      </c>
      <c r="H1428">
        <v>1122248</v>
      </c>
    </row>
    <row r="1429" spans="1:8">
      <c r="A1429" t="s">
        <v>5759</v>
      </c>
      <c r="B1429" t="s">
        <v>5177</v>
      </c>
      <c r="C1429">
        <v>2.79</v>
      </c>
      <c r="D1429" s="59">
        <v>46169</v>
      </c>
      <c r="E1429" t="s">
        <v>5200</v>
      </c>
    </row>
    <row r="1430" ht="37.5" customHeight="1" spans="1:8">
      <c r="A1430" t="s">
        <v>5759</v>
      </c>
      <c r="B1430" t="s">
        <v>5179</v>
      </c>
      <c r="C1430">
        <v>2.76375</v>
      </c>
      <c r="D1430" s="59">
        <v>46169</v>
      </c>
      <c r="E1430" t="s">
        <v>5220</v>
      </c>
      <c r="G1430" s="60" t="s">
        <v>5763</v>
      </c>
      <c r="H1430">
        <v>1122247</v>
      </c>
    </row>
    <row r="1431" spans="1:8">
      <c r="A1431" t="s">
        <v>5759</v>
      </c>
      <c r="B1431" t="s">
        <v>5192</v>
      </c>
      <c r="C1431">
        <v>0.444</v>
      </c>
      <c r="D1431" s="59">
        <v>46169</v>
      </c>
      <c r="E1431" t="s">
        <v>5764</v>
      </c>
    </row>
    <row r="1432" ht="112.5" customHeight="1" spans="1:8">
      <c r="A1432" t="s">
        <v>5759</v>
      </c>
      <c r="B1432" t="s">
        <v>5182</v>
      </c>
      <c r="C1432">
        <v>0.36</v>
      </c>
      <c r="D1432" s="59">
        <v>46169</v>
      </c>
      <c r="E1432" s="60" t="s">
        <v>5765</v>
      </c>
    </row>
    <row r="1433" spans="1:8">
      <c r="A1433" t="s">
        <v>5759</v>
      </c>
      <c r="B1433" t="s">
        <v>5198</v>
      </c>
      <c r="C1433">
        <v>0.204</v>
      </c>
      <c r="D1433" s="59">
        <v>46169</v>
      </c>
    </row>
    <row r="1434" spans="1:8">
      <c r="A1434" t="s">
        <v>5759</v>
      </c>
      <c r="B1434" t="s">
        <v>5176</v>
      </c>
      <c r="C1434">
        <v>0.178814001</v>
      </c>
      <c r="D1434" s="59">
        <v>46169</v>
      </c>
    </row>
    <row r="1435" spans="1:8">
      <c r="A1435" t="s">
        <v>5766</v>
      </c>
      <c r="B1435" t="s">
        <v>3860</v>
      </c>
      <c r="C1435">
        <v>0</v>
      </c>
      <c r="D1435" s="59">
        <v>46169</v>
      </c>
    </row>
    <row r="1436" spans="1:8">
      <c r="A1436" t="s">
        <v>5766</v>
      </c>
      <c r="B1436" t="s">
        <v>5174</v>
      </c>
      <c r="C1436">
        <v>54.71856</v>
      </c>
      <c r="D1436" s="59">
        <v>46169</v>
      </c>
    </row>
    <row r="1437" ht="62.5" customHeight="1" spans="1:8">
      <c r="A1437" t="s">
        <v>5766</v>
      </c>
      <c r="B1437" t="s">
        <v>5176</v>
      </c>
      <c r="C1437">
        <v>0.71999964</v>
      </c>
      <c r="D1437" s="59">
        <v>46169</v>
      </c>
      <c r="E1437" s="60" t="s">
        <v>5767</v>
      </c>
    </row>
    <row r="1438" spans="1:8">
      <c r="A1438" t="s">
        <v>5766</v>
      </c>
      <c r="B1438" t="s">
        <v>5179</v>
      </c>
      <c r="C1438">
        <v>0.02475</v>
      </c>
      <c r="D1438" s="59">
        <v>46169</v>
      </c>
      <c r="E1438" t="s">
        <v>5180</v>
      </c>
    </row>
    <row r="1439" spans="1:8">
      <c r="A1439" t="s">
        <v>5766</v>
      </c>
      <c r="B1439" t="s">
        <v>5181</v>
      </c>
      <c r="C1439">
        <v>0.02475</v>
      </c>
      <c r="D1439" s="59">
        <v>46169</v>
      </c>
      <c r="E1439" t="s">
        <v>5180</v>
      </c>
    </row>
    <row r="1440" spans="1:8">
      <c r="A1440" t="s">
        <v>5768</v>
      </c>
      <c r="B1440" t="s">
        <v>3860</v>
      </c>
      <c r="C1440">
        <v>0</v>
      </c>
      <c r="D1440" s="59">
        <v>46170</v>
      </c>
    </row>
    <row r="1441" spans="1:5">
      <c r="A1441" t="s">
        <v>5768</v>
      </c>
      <c r="B1441" t="s">
        <v>5179</v>
      </c>
      <c r="C1441">
        <v>1.8975</v>
      </c>
      <c r="D1441" s="59">
        <v>46170</v>
      </c>
      <c r="E1441" t="s">
        <v>5180</v>
      </c>
    </row>
    <row r="1442" spans="1:5">
      <c r="A1442" t="s">
        <v>5768</v>
      </c>
      <c r="B1442" t="s">
        <v>5181</v>
      </c>
      <c r="C1442">
        <v>1.8975</v>
      </c>
      <c r="D1442" s="59">
        <v>46170</v>
      </c>
      <c r="E1442" t="s">
        <v>5180</v>
      </c>
    </row>
    <row r="1443" spans="1:5">
      <c r="A1443" t="s">
        <v>5768</v>
      </c>
      <c r="B1443" t="s">
        <v>5176</v>
      </c>
      <c r="C1443">
        <v>0.809133522</v>
      </c>
      <c r="D1443" s="59">
        <v>46170</v>
      </c>
    </row>
    <row r="1444" spans="1:5">
      <c r="A1444" t="s">
        <v>5768</v>
      </c>
      <c r="B1444" t="s">
        <v>5192</v>
      </c>
      <c r="C1444">
        <v>0.759</v>
      </c>
      <c r="D1444" s="59">
        <v>46170</v>
      </c>
      <c r="E1444" t="s">
        <v>5769</v>
      </c>
    </row>
    <row r="1445" spans="1:5">
      <c r="A1445" t="s">
        <v>5768</v>
      </c>
      <c r="B1445" t="s">
        <v>5196</v>
      </c>
      <c r="C1445">
        <v>0.48</v>
      </c>
      <c r="D1445" s="59">
        <v>46170</v>
      </c>
      <c r="E1445" t="s">
        <v>5770</v>
      </c>
    </row>
    <row r="1446" spans="1:5">
      <c r="A1446" t="s">
        <v>5768</v>
      </c>
      <c r="B1446" t="s">
        <v>5198</v>
      </c>
      <c r="C1446">
        <v>0.156</v>
      </c>
      <c r="D1446" s="59">
        <v>46170</v>
      </c>
    </row>
    <row r="1447" ht="125" customHeight="1" spans="1:5">
      <c r="A1447" t="s">
        <v>5768</v>
      </c>
      <c r="B1447" t="s">
        <v>5182</v>
      </c>
      <c r="C1447">
        <v>0.108</v>
      </c>
      <c r="D1447" s="59">
        <v>46170</v>
      </c>
      <c r="E1447" s="60" t="s">
        <v>5771</v>
      </c>
    </row>
    <row r="1448" spans="1:5">
      <c r="A1448" t="s">
        <v>5772</v>
      </c>
      <c r="B1448" t="s">
        <v>3860</v>
      </c>
      <c r="C1448">
        <v>0</v>
      </c>
      <c r="D1448" s="59">
        <v>46171</v>
      </c>
    </row>
    <row r="1449" spans="1:5">
      <c r="A1449" t="s">
        <v>5772</v>
      </c>
      <c r="B1449" t="s">
        <v>5176</v>
      </c>
      <c r="C1449">
        <v>2.100465753</v>
      </c>
      <c r="D1449" s="59">
        <v>46171</v>
      </c>
    </row>
    <row r="1450" spans="1:5">
      <c r="A1450" t="s">
        <v>5772</v>
      </c>
      <c r="B1450" t="s">
        <v>5196</v>
      </c>
      <c r="C1450">
        <v>0.96</v>
      </c>
      <c r="D1450" s="59">
        <v>46171</v>
      </c>
      <c r="E1450" t="s">
        <v>5773</v>
      </c>
    </row>
    <row r="1451" spans="1:5">
      <c r="A1451" t="s">
        <v>5772</v>
      </c>
      <c r="B1451" t="s">
        <v>5198</v>
      </c>
      <c r="C1451">
        <v>0.552</v>
      </c>
      <c r="D1451" s="59">
        <v>46171</v>
      </c>
    </row>
    <row r="1452" spans="1:5">
      <c r="A1452" t="s">
        <v>5772</v>
      </c>
      <c r="B1452" t="s">
        <v>5192</v>
      </c>
      <c r="C1452">
        <v>0.2</v>
      </c>
      <c r="D1452" s="59">
        <v>46171</v>
      </c>
      <c r="E1452" t="s">
        <v>5774</v>
      </c>
    </row>
    <row r="1453" spans="1:5">
      <c r="A1453" t="s">
        <v>5775</v>
      </c>
      <c r="B1453" t="s">
        <v>3860</v>
      </c>
      <c r="C1453">
        <v>0</v>
      </c>
      <c r="D1453" s="59">
        <v>46168</v>
      </c>
    </row>
    <row r="1454" spans="1:5">
      <c r="A1454" t="s">
        <v>5775</v>
      </c>
      <c r="B1454" t="s">
        <v>5177</v>
      </c>
      <c r="C1454">
        <v>7.88</v>
      </c>
      <c r="D1454" s="59">
        <v>46168</v>
      </c>
      <c r="E1454" t="s">
        <v>5200</v>
      </c>
    </row>
    <row r="1455" spans="1:5">
      <c r="A1455" t="s">
        <v>5775</v>
      </c>
      <c r="B1455" t="s">
        <v>5179</v>
      </c>
      <c r="C1455">
        <v>6.3195</v>
      </c>
      <c r="D1455" s="59">
        <v>46168</v>
      </c>
      <c r="E1455" t="s">
        <v>5195</v>
      </c>
    </row>
    <row r="1456" spans="1:5">
      <c r="A1456" t="s">
        <v>5775</v>
      </c>
      <c r="B1456" t="s">
        <v>5181</v>
      </c>
      <c r="C1456">
        <v>5.89875</v>
      </c>
      <c r="D1456" s="59">
        <v>46168</v>
      </c>
      <c r="E1456" t="s">
        <v>5195</v>
      </c>
    </row>
    <row r="1457" spans="1:8">
      <c r="A1457" t="s">
        <v>5775</v>
      </c>
      <c r="B1457" t="s">
        <v>5176</v>
      </c>
      <c r="C1457">
        <v>0.347287337</v>
      </c>
      <c r="D1457" s="59">
        <v>46168</v>
      </c>
    </row>
    <row r="1458" ht="112.5" customHeight="1" spans="1:8">
      <c r="A1458" t="s">
        <v>5775</v>
      </c>
      <c r="B1458" t="s">
        <v>5182</v>
      </c>
      <c r="C1458">
        <v>0.252</v>
      </c>
      <c r="D1458" s="59">
        <v>46168</v>
      </c>
      <c r="E1458" s="60" t="s">
        <v>5776</v>
      </c>
    </row>
    <row r="1459" spans="1:8">
      <c r="A1459" t="s">
        <v>5775</v>
      </c>
      <c r="B1459" t="s">
        <v>5198</v>
      </c>
      <c r="C1459">
        <v>0.108</v>
      </c>
      <c r="D1459" s="59">
        <v>46168</v>
      </c>
    </row>
    <row r="1460" spans="1:8">
      <c r="A1460" t="s">
        <v>5777</v>
      </c>
      <c r="B1460" t="s">
        <v>3860</v>
      </c>
      <c r="C1460">
        <v>0</v>
      </c>
      <c r="D1460" s="59">
        <v>46169</v>
      </c>
    </row>
    <row r="1461" spans="1:8">
      <c r="A1461" t="s">
        <v>5777</v>
      </c>
      <c r="B1461" t="s">
        <v>5179</v>
      </c>
      <c r="C1461">
        <v>6.0555</v>
      </c>
      <c r="D1461" s="59">
        <v>46169</v>
      </c>
      <c r="E1461" t="s">
        <v>5180</v>
      </c>
    </row>
    <row r="1462" spans="1:8">
      <c r="A1462" t="s">
        <v>5777</v>
      </c>
      <c r="B1462" t="s">
        <v>5177</v>
      </c>
      <c r="C1462">
        <v>4.48</v>
      </c>
      <c r="D1462" s="59">
        <v>46169</v>
      </c>
      <c r="E1462" t="s">
        <v>5180</v>
      </c>
    </row>
    <row r="1463" spans="1:8">
      <c r="A1463" t="s">
        <v>5777</v>
      </c>
      <c r="B1463" t="s">
        <v>5181</v>
      </c>
      <c r="C1463">
        <v>1.7985</v>
      </c>
      <c r="D1463" s="59">
        <v>46169</v>
      </c>
      <c r="E1463" t="s">
        <v>5195</v>
      </c>
    </row>
    <row r="1464" spans="1:8">
      <c r="A1464" t="s">
        <v>5777</v>
      </c>
      <c r="B1464" t="s">
        <v>5198</v>
      </c>
      <c r="C1464">
        <v>0.192</v>
      </c>
      <c r="D1464" s="59">
        <v>46169</v>
      </c>
    </row>
    <row r="1465" ht="175" customHeight="1" spans="1:8">
      <c r="A1465" t="s">
        <v>5777</v>
      </c>
      <c r="B1465" t="s">
        <v>5182</v>
      </c>
      <c r="C1465">
        <v>0.15</v>
      </c>
      <c r="D1465" s="59">
        <v>46169</v>
      </c>
      <c r="E1465" s="60" t="s">
        <v>5778</v>
      </c>
    </row>
    <row r="1466" spans="1:8">
      <c r="A1466" t="s">
        <v>5777</v>
      </c>
      <c r="B1466" t="s">
        <v>5176</v>
      </c>
      <c r="C1466">
        <v>0.016223573</v>
      </c>
      <c r="D1466" s="59">
        <v>46169</v>
      </c>
    </row>
    <row r="1467" ht="37.5" customHeight="1" spans="1:8">
      <c r="A1467" t="s">
        <v>5779</v>
      </c>
      <c r="B1467" t="s">
        <v>3860</v>
      </c>
      <c r="C1467">
        <v>0</v>
      </c>
      <c r="D1467" s="59">
        <v>46168</v>
      </c>
      <c r="H1467" s="60" t="s">
        <v>5780</v>
      </c>
    </row>
    <row r="1468" spans="1:8">
      <c r="A1468" t="s">
        <v>5779</v>
      </c>
      <c r="B1468" t="s">
        <v>5177</v>
      </c>
      <c r="C1468">
        <v>7.07</v>
      </c>
      <c r="D1468" s="59">
        <v>46168</v>
      </c>
      <c r="E1468" t="s">
        <v>5200</v>
      </c>
    </row>
    <row r="1469" ht="25" customHeight="1" spans="1:8">
      <c r="A1469" t="s">
        <v>5779</v>
      </c>
      <c r="B1469" t="s">
        <v>5179</v>
      </c>
      <c r="C1469">
        <v>3.663</v>
      </c>
      <c r="D1469" s="59">
        <v>46168</v>
      </c>
      <c r="E1469" t="s">
        <v>5195</v>
      </c>
      <c r="H1469" s="60" t="s">
        <v>5781</v>
      </c>
    </row>
    <row r="1470" spans="1:8">
      <c r="A1470" t="s">
        <v>5779</v>
      </c>
      <c r="B1470" t="s">
        <v>5198</v>
      </c>
      <c r="C1470">
        <v>0.24</v>
      </c>
      <c r="D1470" s="59">
        <v>46168</v>
      </c>
    </row>
    <row r="1471" ht="125" customHeight="1" spans="1:8">
      <c r="A1471" t="s">
        <v>5779</v>
      </c>
      <c r="B1471" t="s">
        <v>5182</v>
      </c>
      <c r="C1471">
        <v>0.132</v>
      </c>
      <c r="D1471" s="59">
        <v>46168</v>
      </c>
      <c r="E1471" s="60" t="s">
        <v>5782</v>
      </c>
    </row>
    <row r="1472" spans="1:8">
      <c r="A1472" t="s">
        <v>5779</v>
      </c>
      <c r="B1472" t="s">
        <v>5176</v>
      </c>
      <c r="C1472">
        <v>0.028573852</v>
      </c>
      <c r="D1472" s="59">
        <v>46168</v>
      </c>
    </row>
    <row r="1473" spans="1:8">
      <c r="A1473" t="s">
        <v>5779</v>
      </c>
      <c r="B1473" t="s">
        <v>5181</v>
      </c>
      <c r="D1473" s="59">
        <v>46168</v>
      </c>
      <c r="H1473">
        <v>2912825</v>
      </c>
    </row>
    <row r="1474" spans="1:8">
      <c r="A1474" t="s">
        <v>5783</v>
      </c>
      <c r="B1474" t="s">
        <v>3860</v>
      </c>
      <c r="C1474">
        <v>0</v>
      </c>
      <c r="D1474" s="59">
        <v>46169</v>
      </c>
    </row>
    <row r="1475" spans="1:8">
      <c r="A1475" t="s">
        <v>5783</v>
      </c>
      <c r="B1475" t="s">
        <v>5181</v>
      </c>
      <c r="C1475">
        <v>6.831</v>
      </c>
      <c r="D1475" s="59">
        <v>46169</v>
      </c>
      <c r="E1475" t="s">
        <v>5180</v>
      </c>
    </row>
    <row r="1476" ht="87.5" customHeight="1" spans="1:8">
      <c r="A1476" t="s">
        <v>5783</v>
      </c>
      <c r="B1476" t="s">
        <v>5176</v>
      </c>
      <c r="C1476">
        <v>6.389699513</v>
      </c>
      <c r="D1476" s="59">
        <v>46169</v>
      </c>
      <c r="E1476" s="60" t="s">
        <v>5784</v>
      </c>
    </row>
    <row r="1477" spans="1:8">
      <c r="A1477" t="s">
        <v>5783</v>
      </c>
      <c r="B1477" t="s">
        <v>5179</v>
      </c>
      <c r="C1477">
        <v>1.9635</v>
      </c>
      <c r="D1477" s="59">
        <v>46169</v>
      </c>
      <c r="E1477" t="s">
        <v>5195</v>
      </c>
    </row>
    <row r="1478" spans="1:8">
      <c r="A1478" t="s">
        <v>5783</v>
      </c>
      <c r="B1478" t="s">
        <v>5192</v>
      </c>
      <c r="C1478">
        <v>0.8715</v>
      </c>
      <c r="D1478" s="59">
        <v>46169</v>
      </c>
      <c r="E1478" t="s">
        <v>5785</v>
      </c>
    </row>
    <row r="1479" ht="75" customHeight="1" spans="1:8">
      <c r="A1479" t="s">
        <v>5783</v>
      </c>
      <c r="B1479" t="s">
        <v>5198</v>
      </c>
      <c r="C1479">
        <v>0.792</v>
      </c>
      <c r="D1479" s="59">
        <v>46169</v>
      </c>
      <c r="E1479" s="60" t="s">
        <v>5786</v>
      </c>
    </row>
    <row r="1480" spans="1:8">
      <c r="A1480" t="s">
        <v>5783</v>
      </c>
      <c r="B1480" t="s">
        <v>5196</v>
      </c>
      <c r="C1480">
        <v>0.48</v>
      </c>
      <c r="D1480" s="59">
        <v>46169</v>
      </c>
      <c r="E1480" t="s">
        <v>5787</v>
      </c>
    </row>
    <row r="1481" ht="262.5" customHeight="1" spans="1:8">
      <c r="A1481" t="s">
        <v>5783</v>
      </c>
      <c r="B1481" t="s">
        <v>5182</v>
      </c>
      <c r="C1481">
        <v>0.348</v>
      </c>
      <c r="D1481" s="59">
        <v>46169</v>
      </c>
      <c r="E1481" s="60" t="s">
        <v>5788</v>
      </c>
    </row>
    <row r="1482" spans="1:8">
      <c r="A1482" t="s">
        <v>5789</v>
      </c>
      <c r="B1482" t="s">
        <v>3860</v>
      </c>
      <c r="C1482">
        <v>0</v>
      </c>
      <c r="D1482" s="59">
        <v>46168</v>
      </c>
      <c r="H1482">
        <v>1564979</v>
      </c>
    </row>
    <row r="1483" spans="1:8">
      <c r="A1483" t="s">
        <v>5789</v>
      </c>
      <c r="B1483" t="s">
        <v>5179</v>
      </c>
      <c r="C1483">
        <v>11.37675</v>
      </c>
      <c r="D1483" s="59">
        <v>46168</v>
      </c>
      <c r="E1483" t="s">
        <v>5180</v>
      </c>
    </row>
    <row r="1484" spans="1:8">
      <c r="A1484" t="s">
        <v>5789</v>
      </c>
      <c r="B1484" t="s">
        <v>5181</v>
      </c>
      <c r="C1484">
        <v>3.267</v>
      </c>
      <c r="D1484" s="59">
        <v>46168</v>
      </c>
      <c r="E1484" t="s">
        <v>5195</v>
      </c>
      <c r="H1484">
        <v>1564979</v>
      </c>
    </row>
    <row r="1485" spans="1:8">
      <c r="A1485" t="s">
        <v>5789</v>
      </c>
      <c r="B1485" t="s">
        <v>5192</v>
      </c>
      <c r="C1485">
        <v>1.038</v>
      </c>
      <c r="D1485" s="59">
        <v>46168</v>
      </c>
      <c r="E1485" t="s">
        <v>5790</v>
      </c>
    </row>
    <row r="1486" spans="1:8">
      <c r="A1486" t="s">
        <v>5789</v>
      </c>
      <c r="B1486" t="s">
        <v>5176</v>
      </c>
      <c r="C1486">
        <v>0.32386432</v>
      </c>
      <c r="D1486" s="59">
        <v>46168</v>
      </c>
    </row>
    <row r="1487" ht="112.5" customHeight="1" spans="1:8">
      <c r="A1487" t="s">
        <v>5789</v>
      </c>
      <c r="B1487" t="s">
        <v>5182</v>
      </c>
      <c r="C1487">
        <v>0.234</v>
      </c>
      <c r="D1487" s="59">
        <v>46168</v>
      </c>
      <c r="E1487" s="60" t="s">
        <v>5791</v>
      </c>
    </row>
    <row r="1488" spans="1:8">
      <c r="A1488" t="s">
        <v>5789</v>
      </c>
      <c r="B1488" t="s">
        <v>5198</v>
      </c>
      <c r="C1488">
        <v>0.204</v>
      </c>
      <c r="D1488" s="59">
        <v>46168</v>
      </c>
    </row>
    <row r="1489" spans="1:5">
      <c r="A1489" t="s">
        <v>5792</v>
      </c>
      <c r="B1489" t="s">
        <v>3860</v>
      </c>
      <c r="C1489">
        <v>0</v>
      </c>
      <c r="D1489" s="59">
        <v>46169</v>
      </c>
    </row>
    <row r="1490" spans="1:5">
      <c r="A1490" t="s">
        <v>5792</v>
      </c>
      <c r="B1490" t="s">
        <v>5177</v>
      </c>
      <c r="C1490">
        <v>12.99</v>
      </c>
      <c r="D1490" s="59">
        <v>46169</v>
      </c>
      <c r="E1490" t="s">
        <v>5200</v>
      </c>
    </row>
    <row r="1491" spans="1:5">
      <c r="A1491" t="s">
        <v>5792</v>
      </c>
      <c r="B1491" t="s">
        <v>5179</v>
      </c>
      <c r="C1491">
        <v>2.38425</v>
      </c>
      <c r="D1491" s="59">
        <v>46169</v>
      </c>
      <c r="E1491" t="s">
        <v>5180</v>
      </c>
    </row>
    <row r="1492" spans="1:5">
      <c r="A1492" t="s">
        <v>5792</v>
      </c>
      <c r="B1492" t="s">
        <v>5181</v>
      </c>
      <c r="C1492">
        <v>2.38425</v>
      </c>
      <c r="D1492" s="59">
        <v>46169</v>
      </c>
      <c r="E1492" t="s">
        <v>5180</v>
      </c>
    </row>
    <row r="1493" ht="225" customHeight="1" spans="1:5">
      <c r="A1493" t="s">
        <v>5792</v>
      </c>
      <c r="B1493" t="s">
        <v>5182</v>
      </c>
      <c r="C1493">
        <v>0.48</v>
      </c>
      <c r="D1493" s="59">
        <v>46169</v>
      </c>
      <c r="E1493" s="60" t="s">
        <v>5793</v>
      </c>
    </row>
    <row r="1494" spans="1:5">
      <c r="A1494" t="s">
        <v>5792</v>
      </c>
      <c r="B1494" t="s">
        <v>5210</v>
      </c>
      <c r="C1494">
        <v>0.14448</v>
      </c>
      <c r="D1494" s="59">
        <v>46169</v>
      </c>
      <c r="E1494">
        <v>115140</v>
      </c>
    </row>
    <row r="1495" spans="1:5">
      <c r="A1495" t="s">
        <v>5792</v>
      </c>
      <c r="B1495" t="s">
        <v>5176</v>
      </c>
      <c r="C1495">
        <v>0.131541563</v>
      </c>
      <c r="D1495" s="59">
        <v>46169</v>
      </c>
    </row>
    <row r="1496" spans="1:5">
      <c r="A1496" t="s">
        <v>5792</v>
      </c>
      <c r="B1496" t="s">
        <v>5198</v>
      </c>
      <c r="C1496">
        <v>0.108</v>
      </c>
      <c r="D1496" s="59">
        <v>46169</v>
      </c>
    </row>
    <row r="1497" spans="1:5">
      <c r="A1497" t="s">
        <v>5794</v>
      </c>
      <c r="B1497" t="s">
        <v>3860</v>
      </c>
      <c r="C1497">
        <v>0</v>
      </c>
      <c r="D1497" s="59">
        <v>46169</v>
      </c>
    </row>
    <row r="1498" spans="1:5">
      <c r="A1498" t="s">
        <v>5794</v>
      </c>
      <c r="B1498" t="s">
        <v>5177</v>
      </c>
      <c r="C1498">
        <v>2.6</v>
      </c>
      <c r="D1498" s="59">
        <v>46169</v>
      </c>
      <c r="E1498" t="s">
        <v>5180</v>
      </c>
    </row>
    <row r="1499" spans="1:5">
      <c r="A1499" t="s">
        <v>5794</v>
      </c>
      <c r="B1499" t="s">
        <v>5179</v>
      </c>
      <c r="C1499">
        <v>0.8085</v>
      </c>
      <c r="D1499" s="59">
        <v>46169</v>
      </c>
      <c r="E1499" t="s">
        <v>5180</v>
      </c>
    </row>
    <row r="1500" spans="1:5">
      <c r="A1500" t="s">
        <v>5794</v>
      </c>
      <c r="B1500" t="s">
        <v>5181</v>
      </c>
      <c r="C1500">
        <v>0.8085</v>
      </c>
      <c r="D1500" s="59">
        <v>46169</v>
      </c>
      <c r="E1500" t="s">
        <v>5180</v>
      </c>
    </row>
    <row r="1501" spans="1:5">
      <c r="A1501" t="s">
        <v>5794</v>
      </c>
      <c r="B1501" t="s">
        <v>5198</v>
      </c>
      <c r="C1501">
        <v>0.168</v>
      </c>
      <c r="D1501" s="59">
        <v>46169</v>
      </c>
    </row>
    <row r="1502" ht="112.5" customHeight="1" spans="1:5">
      <c r="A1502" t="s">
        <v>5794</v>
      </c>
      <c r="B1502" t="s">
        <v>5182</v>
      </c>
      <c r="C1502">
        <v>0.084</v>
      </c>
      <c r="D1502" s="59">
        <v>46169</v>
      </c>
      <c r="E1502" s="60" t="s">
        <v>5795</v>
      </c>
    </row>
    <row r="1503" spans="1:5">
      <c r="A1503" t="s">
        <v>5794</v>
      </c>
      <c r="B1503" t="s">
        <v>5176</v>
      </c>
      <c r="C1503">
        <v>0.007372752</v>
      </c>
      <c r="D1503" s="59">
        <v>46169</v>
      </c>
    </row>
    <row r="1504" spans="1:5">
      <c r="A1504" t="s">
        <v>5796</v>
      </c>
      <c r="B1504" t="s">
        <v>3860</v>
      </c>
      <c r="C1504">
        <v>0</v>
      </c>
      <c r="D1504" s="59">
        <v>46169</v>
      </c>
    </row>
    <row r="1505" spans="1:5">
      <c r="A1505" t="s">
        <v>5796</v>
      </c>
      <c r="B1505" t="s">
        <v>5179</v>
      </c>
      <c r="C1505">
        <v>2.7885</v>
      </c>
      <c r="D1505" s="59">
        <v>46169</v>
      </c>
      <c r="E1505" t="s">
        <v>5195</v>
      </c>
    </row>
    <row r="1506" spans="1:5">
      <c r="A1506" t="s">
        <v>5796</v>
      </c>
      <c r="B1506" t="s">
        <v>5192</v>
      </c>
      <c r="C1506">
        <v>2.526</v>
      </c>
      <c r="D1506" s="59">
        <v>46169</v>
      </c>
      <c r="E1506" t="s">
        <v>5797</v>
      </c>
    </row>
    <row r="1507" ht="112.5" customHeight="1" spans="1:5">
      <c r="A1507" t="s">
        <v>5796</v>
      </c>
      <c r="B1507" t="s">
        <v>5182</v>
      </c>
      <c r="C1507">
        <v>0.594</v>
      </c>
      <c r="D1507" s="59">
        <v>46169</v>
      </c>
      <c r="E1507" s="60" t="s">
        <v>5798</v>
      </c>
    </row>
    <row r="1508" spans="1:5">
      <c r="A1508" t="s">
        <v>5796</v>
      </c>
      <c r="B1508" t="s">
        <v>5198</v>
      </c>
      <c r="C1508">
        <v>0.408</v>
      </c>
      <c r="D1508" s="59">
        <v>46169</v>
      </c>
    </row>
    <row r="1509" spans="1:5">
      <c r="A1509" t="s">
        <v>5796</v>
      </c>
      <c r="B1509" t="s">
        <v>5176</v>
      </c>
      <c r="C1509">
        <v>0.005460638</v>
      </c>
      <c r="D1509" s="59">
        <v>46169</v>
      </c>
    </row>
    <row r="1510" spans="1:5">
      <c r="A1510" t="s">
        <v>5799</v>
      </c>
      <c r="B1510" t="s">
        <v>3860</v>
      </c>
      <c r="C1510">
        <v>0</v>
      </c>
      <c r="D1510" s="59">
        <v>46171</v>
      </c>
    </row>
    <row r="1511" spans="1:5">
      <c r="A1511" t="s">
        <v>5799</v>
      </c>
      <c r="B1511" t="s">
        <v>5179</v>
      </c>
      <c r="C1511">
        <v>5.58525</v>
      </c>
      <c r="D1511" s="59">
        <v>46171</v>
      </c>
      <c r="E1511" t="s">
        <v>5195</v>
      </c>
    </row>
    <row r="1512" spans="1:5">
      <c r="A1512" t="s">
        <v>5799</v>
      </c>
      <c r="B1512" t="s">
        <v>5192</v>
      </c>
      <c r="C1512">
        <v>1.122</v>
      </c>
      <c r="D1512" s="59">
        <v>46171</v>
      </c>
      <c r="E1512" t="s">
        <v>5800</v>
      </c>
    </row>
    <row r="1513" spans="1:5">
      <c r="A1513" t="s">
        <v>5799</v>
      </c>
      <c r="B1513" t="s">
        <v>5176</v>
      </c>
      <c r="C1513">
        <v>0.547184877</v>
      </c>
      <c r="D1513" s="59">
        <v>46171</v>
      </c>
    </row>
    <row r="1514" ht="112.5" customHeight="1" spans="1:5">
      <c r="A1514" t="s">
        <v>5799</v>
      </c>
      <c r="B1514" t="s">
        <v>5182</v>
      </c>
      <c r="C1514">
        <v>0.492</v>
      </c>
      <c r="D1514" s="59">
        <v>46171</v>
      </c>
      <c r="E1514" s="60" t="s">
        <v>5801</v>
      </c>
    </row>
    <row r="1515" spans="1:5">
      <c r="A1515" t="s">
        <v>5799</v>
      </c>
      <c r="B1515" t="s">
        <v>5196</v>
      </c>
      <c r="C1515">
        <v>0.48</v>
      </c>
      <c r="D1515" s="59">
        <v>46171</v>
      </c>
      <c r="E1515" t="s">
        <v>5802</v>
      </c>
    </row>
    <row r="1516" spans="1:5">
      <c r="A1516" t="s">
        <v>5799</v>
      </c>
      <c r="B1516" t="s">
        <v>5198</v>
      </c>
      <c r="C1516">
        <v>0.276</v>
      </c>
      <c r="D1516" s="59">
        <v>46171</v>
      </c>
    </row>
    <row r="1517" spans="1:5">
      <c r="A1517" t="s">
        <v>5803</v>
      </c>
      <c r="B1517" t="s">
        <v>3860</v>
      </c>
      <c r="C1517">
        <v>0</v>
      </c>
      <c r="D1517" s="59">
        <v>46169</v>
      </c>
    </row>
    <row r="1518" spans="1:5">
      <c r="A1518" t="s">
        <v>5803</v>
      </c>
      <c r="B1518" t="s">
        <v>5177</v>
      </c>
      <c r="C1518">
        <v>2.6</v>
      </c>
      <c r="D1518" s="59">
        <v>46169</v>
      </c>
      <c r="E1518" t="s">
        <v>5180</v>
      </c>
    </row>
    <row r="1519" spans="1:5">
      <c r="A1519" t="s">
        <v>5803</v>
      </c>
      <c r="B1519" t="s">
        <v>5192</v>
      </c>
      <c r="C1519">
        <v>2.034</v>
      </c>
      <c r="D1519" s="59">
        <v>46169</v>
      </c>
      <c r="E1519" t="s">
        <v>5804</v>
      </c>
    </row>
    <row r="1520" spans="1:5">
      <c r="A1520" t="s">
        <v>5803</v>
      </c>
      <c r="B1520" t="s">
        <v>5176</v>
      </c>
      <c r="C1520">
        <v>1.029271906</v>
      </c>
      <c r="D1520" s="59">
        <v>46169</v>
      </c>
    </row>
    <row r="1521" spans="1:5">
      <c r="A1521" t="s">
        <v>5803</v>
      </c>
      <c r="B1521" t="s">
        <v>5179</v>
      </c>
      <c r="C1521">
        <v>1.01475</v>
      </c>
      <c r="D1521" s="59">
        <v>46169</v>
      </c>
      <c r="E1521" t="s">
        <v>5180</v>
      </c>
    </row>
    <row r="1522" spans="1:5">
      <c r="A1522" t="s">
        <v>5803</v>
      </c>
      <c r="B1522" t="s">
        <v>5181</v>
      </c>
      <c r="C1522">
        <v>1.01475</v>
      </c>
      <c r="D1522" s="59">
        <v>46169</v>
      </c>
      <c r="E1522" t="s">
        <v>5180</v>
      </c>
    </row>
    <row r="1523" spans="1:5">
      <c r="A1523" t="s">
        <v>5803</v>
      </c>
      <c r="B1523" t="s">
        <v>5196</v>
      </c>
      <c r="C1523">
        <v>0.48</v>
      </c>
      <c r="D1523" s="59">
        <v>46169</v>
      </c>
      <c r="E1523" t="s">
        <v>5805</v>
      </c>
    </row>
    <row r="1524" ht="162.5" customHeight="1" spans="1:5">
      <c r="A1524" t="s">
        <v>5803</v>
      </c>
      <c r="B1524" t="s">
        <v>5182</v>
      </c>
      <c r="C1524">
        <v>0.066</v>
      </c>
      <c r="D1524" s="59">
        <v>46169</v>
      </c>
      <c r="E1524" s="60" t="s">
        <v>5806</v>
      </c>
    </row>
    <row r="1525" spans="1:5">
      <c r="A1525" t="s">
        <v>5807</v>
      </c>
      <c r="B1525" t="s">
        <v>3860</v>
      </c>
      <c r="C1525">
        <v>0</v>
      </c>
      <c r="D1525" s="59">
        <v>46169</v>
      </c>
    </row>
    <row r="1526" spans="1:5">
      <c r="A1526" t="s">
        <v>5807</v>
      </c>
      <c r="B1526" t="s">
        <v>5177</v>
      </c>
      <c r="C1526">
        <v>15.49</v>
      </c>
      <c r="D1526" s="59">
        <v>46169</v>
      </c>
      <c r="E1526" t="s">
        <v>5178</v>
      </c>
    </row>
    <row r="1527" spans="1:5">
      <c r="A1527" t="s">
        <v>5807</v>
      </c>
      <c r="B1527" t="s">
        <v>5179</v>
      </c>
      <c r="C1527">
        <v>1.122</v>
      </c>
      <c r="D1527" s="59">
        <v>46169</v>
      </c>
      <c r="E1527" t="s">
        <v>5180</v>
      </c>
    </row>
    <row r="1528" spans="1:5">
      <c r="A1528" t="s">
        <v>5807</v>
      </c>
      <c r="B1528" t="s">
        <v>5181</v>
      </c>
      <c r="C1528">
        <v>1.122</v>
      </c>
      <c r="D1528" s="59">
        <v>46169</v>
      </c>
      <c r="E1528" t="s">
        <v>5180</v>
      </c>
    </row>
    <row r="1529" spans="1:5">
      <c r="A1529" t="s">
        <v>5807</v>
      </c>
      <c r="B1529" t="s">
        <v>5176</v>
      </c>
      <c r="C1529">
        <v>0.203729387</v>
      </c>
      <c r="D1529" s="59">
        <v>46169</v>
      </c>
    </row>
    <row r="1530" spans="1:5">
      <c r="A1530" t="s">
        <v>5807</v>
      </c>
      <c r="B1530" t="s">
        <v>5192</v>
      </c>
      <c r="C1530">
        <v>0.2</v>
      </c>
      <c r="D1530" s="59">
        <v>46169</v>
      </c>
      <c r="E1530" t="s">
        <v>5808</v>
      </c>
    </row>
    <row r="1531" spans="1:5">
      <c r="A1531" t="s">
        <v>5807</v>
      </c>
      <c r="B1531" t="s">
        <v>5198</v>
      </c>
      <c r="C1531">
        <v>0.084</v>
      </c>
      <c r="D1531" s="59">
        <v>46169</v>
      </c>
    </row>
    <row r="1532" ht="112.5" customHeight="1" spans="1:5">
      <c r="A1532" t="s">
        <v>5807</v>
      </c>
      <c r="B1532" t="s">
        <v>5182</v>
      </c>
      <c r="C1532">
        <v>0.048</v>
      </c>
      <c r="D1532" s="59">
        <v>46169</v>
      </c>
      <c r="E1532" s="60" t="s">
        <v>5809</v>
      </c>
    </row>
    <row r="1533" spans="1:5">
      <c r="A1533" t="s">
        <v>5810</v>
      </c>
      <c r="B1533" t="s">
        <v>3860</v>
      </c>
      <c r="C1533">
        <v>0</v>
      </c>
      <c r="D1533" s="59">
        <v>46171</v>
      </c>
    </row>
    <row r="1534" spans="1:5">
      <c r="A1534" t="s">
        <v>5810</v>
      </c>
      <c r="B1534" t="s">
        <v>5179</v>
      </c>
      <c r="C1534">
        <v>4.72725</v>
      </c>
      <c r="D1534" s="59">
        <v>46171</v>
      </c>
      <c r="E1534" t="s">
        <v>5195</v>
      </c>
    </row>
    <row r="1535" spans="1:5">
      <c r="A1535" t="s">
        <v>5810</v>
      </c>
      <c r="B1535" t="s">
        <v>5192</v>
      </c>
      <c r="C1535">
        <v>2.406</v>
      </c>
      <c r="D1535" s="59">
        <v>46171</v>
      </c>
      <c r="E1535" t="s">
        <v>5811</v>
      </c>
    </row>
    <row r="1536" spans="1:5">
      <c r="A1536" t="s">
        <v>5810</v>
      </c>
      <c r="B1536" t="s">
        <v>5177</v>
      </c>
      <c r="C1536">
        <v>1.09</v>
      </c>
      <c r="D1536" s="59">
        <v>46171</v>
      </c>
      <c r="E1536" t="s">
        <v>5200</v>
      </c>
    </row>
    <row r="1537" spans="1:5">
      <c r="A1537" t="s">
        <v>5810</v>
      </c>
      <c r="B1537" t="s">
        <v>5176</v>
      </c>
      <c r="C1537">
        <v>0.89916453</v>
      </c>
      <c r="D1537" s="59">
        <v>46171</v>
      </c>
    </row>
    <row r="1538" spans="1:5">
      <c r="A1538" t="s">
        <v>5810</v>
      </c>
      <c r="B1538" t="s">
        <v>5198</v>
      </c>
      <c r="C1538">
        <v>0.204</v>
      </c>
      <c r="D1538" s="59">
        <v>46171</v>
      </c>
    </row>
    <row r="1539" spans="1:5">
      <c r="A1539" t="s">
        <v>5812</v>
      </c>
      <c r="B1539" t="s">
        <v>3860</v>
      </c>
      <c r="C1539">
        <v>0</v>
      </c>
      <c r="D1539" s="59">
        <v>46170</v>
      </c>
    </row>
    <row r="1540" spans="1:5">
      <c r="A1540" t="s">
        <v>5812</v>
      </c>
      <c r="B1540" t="s">
        <v>5177</v>
      </c>
      <c r="C1540">
        <v>2.6</v>
      </c>
      <c r="D1540" s="59">
        <v>46170</v>
      </c>
      <c r="E1540" t="s">
        <v>5180</v>
      </c>
    </row>
    <row r="1541" spans="1:5">
      <c r="A1541" t="s">
        <v>5812</v>
      </c>
      <c r="B1541" t="s">
        <v>5179</v>
      </c>
      <c r="C1541">
        <v>1.85625</v>
      </c>
      <c r="D1541" s="59">
        <v>46170</v>
      </c>
      <c r="E1541" t="s">
        <v>5180</v>
      </c>
    </row>
    <row r="1542" spans="1:5">
      <c r="A1542" t="s">
        <v>5812</v>
      </c>
      <c r="B1542" t="s">
        <v>5181</v>
      </c>
      <c r="C1542">
        <v>1.85625</v>
      </c>
      <c r="D1542" s="59">
        <v>46170</v>
      </c>
      <c r="E1542" t="s">
        <v>5180</v>
      </c>
    </row>
    <row r="1543" spans="1:5">
      <c r="A1543" t="s">
        <v>5812</v>
      </c>
      <c r="B1543" t="s">
        <v>5176</v>
      </c>
      <c r="C1543">
        <v>0.096855111</v>
      </c>
      <c r="D1543" s="59">
        <v>46170</v>
      </c>
    </row>
    <row r="1544" ht="112.5" customHeight="1" spans="1:5">
      <c r="A1544" t="s">
        <v>5812</v>
      </c>
      <c r="B1544" t="s">
        <v>5182</v>
      </c>
      <c r="C1544">
        <v>0.066</v>
      </c>
      <c r="D1544" s="59">
        <v>46170</v>
      </c>
      <c r="E1544" s="60" t="s">
        <v>5813</v>
      </c>
    </row>
    <row r="1545" spans="1:5">
      <c r="A1545" t="s">
        <v>5814</v>
      </c>
      <c r="B1545" t="s">
        <v>3860</v>
      </c>
      <c r="C1545">
        <v>0</v>
      </c>
      <c r="D1545" s="59">
        <v>46169</v>
      </c>
    </row>
    <row r="1546" spans="1:5">
      <c r="A1546" t="s">
        <v>5815</v>
      </c>
      <c r="B1546" t="s">
        <v>3860</v>
      </c>
      <c r="C1546">
        <v>0</v>
      </c>
      <c r="D1546" s="59">
        <v>46168</v>
      </c>
    </row>
    <row r="1547" spans="1:5">
      <c r="A1547" t="s">
        <v>5815</v>
      </c>
      <c r="B1547" t="s">
        <v>5192</v>
      </c>
      <c r="C1547">
        <v>5.142</v>
      </c>
      <c r="D1547" s="59">
        <v>46168</v>
      </c>
      <c r="E1547" t="s">
        <v>5816</v>
      </c>
    </row>
    <row r="1548" spans="1:5">
      <c r="A1548" t="s">
        <v>5815</v>
      </c>
      <c r="B1548" t="s">
        <v>5177</v>
      </c>
      <c r="C1548">
        <v>4.44</v>
      </c>
      <c r="D1548" s="59">
        <v>46168</v>
      </c>
      <c r="E1548" t="s">
        <v>5180</v>
      </c>
    </row>
    <row r="1549" spans="1:5">
      <c r="A1549" t="s">
        <v>5815</v>
      </c>
      <c r="B1549" t="s">
        <v>5179</v>
      </c>
      <c r="C1549">
        <v>3.78675</v>
      </c>
      <c r="D1549" s="59">
        <v>46168</v>
      </c>
      <c r="E1549" t="s">
        <v>5195</v>
      </c>
    </row>
    <row r="1550" ht="112.5" customHeight="1" spans="1:5">
      <c r="A1550" t="s">
        <v>5815</v>
      </c>
      <c r="B1550" t="s">
        <v>5182</v>
      </c>
      <c r="C1550">
        <v>0.486</v>
      </c>
      <c r="D1550" s="59">
        <v>46168</v>
      </c>
      <c r="E1550" s="60" t="s">
        <v>5817</v>
      </c>
    </row>
    <row r="1551" spans="1:5">
      <c r="A1551" t="s">
        <v>5815</v>
      </c>
      <c r="B1551" t="s">
        <v>5176</v>
      </c>
      <c r="C1551">
        <v>0.428374551</v>
      </c>
      <c r="D1551" s="59">
        <v>46168</v>
      </c>
    </row>
    <row r="1552" spans="1:5">
      <c r="A1552" t="s">
        <v>5818</v>
      </c>
      <c r="B1552" t="s">
        <v>3860</v>
      </c>
      <c r="C1552">
        <v>0</v>
      </c>
      <c r="D1552" s="59">
        <v>46171</v>
      </c>
    </row>
    <row r="1553" spans="1:7">
      <c r="A1553" t="s">
        <v>5818</v>
      </c>
      <c r="B1553" t="s">
        <v>5179</v>
      </c>
      <c r="C1553">
        <v>0.3465</v>
      </c>
      <c r="D1553" s="59">
        <v>46171</v>
      </c>
      <c r="E1553" t="s">
        <v>5180</v>
      </c>
    </row>
    <row r="1554" spans="1:7">
      <c r="A1554" t="s">
        <v>5818</v>
      </c>
      <c r="B1554" t="s">
        <v>5181</v>
      </c>
      <c r="C1554">
        <v>0.3465</v>
      </c>
      <c r="D1554" s="59">
        <v>46171</v>
      </c>
      <c r="E1554" t="s">
        <v>5180</v>
      </c>
    </row>
    <row r="1555" spans="1:7">
      <c r="A1555" t="s">
        <v>5818</v>
      </c>
      <c r="B1555" t="s">
        <v>5176</v>
      </c>
      <c r="C1555">
        <v>0.21967634</v>
      </c>
      <c r="D1555" s="59">
        <v>46171</v>
      </c>
    </row>
    <row r="1556" ht="112.5" customHeight="1" spans="1:7">
      <c r="A1556" t="s">
        <v>5818</v>
      </c>
      <c r="B1556" t="s">
        <v>5182</v>
      </c>
      <c r="C1556">
        <v>0.018</v>
      </c>
      <c r="D1556" s="59">
        <v>46171</v>
      </c>
      <c r="E1556" s="60" t="s">
        <v>5819</v>
      </c>
    </row>
    <row r="1557" spans="1:7">
      <c r="A1557" t="s">
        <v>5820</v>
      </c>
      <c r="B1557" t="s">
        <v>3860</v>
      </c>
      <c r="C1557">
        <v>0</v>
      </c>
      <c r="D1557" s="59">
        <v>46168</v>
      </c>
    </row>
    <row r="1558" spans="1:7">
      <c r="A1558" t="s">
        <v>5820</v>
      </c>
      <c r="B1558" t="s">
        <v>5179</v>
      </c>
      <c r="C1558">
        <v>0.30525</v>
      </c>
      <c r="D1558" s="59">
        <v>46168</v>
      </c>
      <c r="E1558" t="s">
        <v>5195</v>
      </c>
    </row>
    <row r="1559" ht="62.5" customHeight="1" spans="1:7">
      <c r="A1559" t="s">
        <v>5820</v>
      </c>
      <c r="B1559" t="s">
        <v>5176</v>
      </c>
      <c r="C1559">
        <v>0.083325553</v>
      </c>
      <c r="D1559" s="59">
        <v>46168</v>
      </c>
      <c r="E1559" s="60" t="s">
        <v>5821</v>
      </c>
    </row>
    <row r="1560" ht="125" customHeight="1" spans="1:7">
      <c r="A1560" t="s">
        <v>5820</v>
      </c>
      <c r="B1560" t="s">
        <v>5182</v>
      </c>
      <c r="C1560">
        <v>0.018</v>
      </c>
      <c r="D1560" s="59">
        <v>46168</v>
      </c>
      <c r="E1560" s="60" t="s">
        <v>5822</v>
      </c>
    </row>
    <row r="1561" spans="1:7">
      <c r="A1561" t="s">
        <v>5823</v>
      </c>
      <c r="B1561" t="s">
        <v>3860</v>
      </c>
      <c r="C1561">
        <v>0</v>
      </c>
      <c r="D1561" s="59">
        <v>46169</v>
      </c>
      <c r="G1561">
        <v>2359865</v>
      </c>
    </row>
    <row r="1562" spans="1:7">
      <c r="A1562" t="s">
        <v>5823</v>
      </c>
      <c r="B1562" t="s">
        <v>5177</v>
      </c>
      <c r="C1562">
        <v>5.23</v>
      </c>
      <c r="D1562" s="59">
        <v>46169</v>
      </c>
      <c r="E1562" t="s">
        <v>5180</v>
      </c>
    </row>
    <row r="1563" spans="1:7">
      <c r="A1563" t="s">
        <v>5823</v>
      </c>
      <c r="B1563" t="s">
        <v>5176</v>
      </c>
      <c r="C1563">
        <v>1.22365977</v>
      </c>
      <c r="D1563" s="59">
        <v>46169</v>
      </c>
    </row>
    <row r="1564" spans="1:7">
      <c r="A1564" t="s">
        <v>5823</v>
      </c>
      <c r="B1564" t="s">
        <v>5179</v>
      </c>
      <c r="C1564">
        <v>0.9735</v>
      </c>
      <c r="D1564" s="59">
        <v>46169</v>
      </c>
      <c r="E1564" t="s">
        <v>5195</v>
      </c>
      <c r="G1564">
        <v>2359865</v>
      </c>
    </row>
    <row r="1565" spans="1:7">
      <c r="A1565" t="s">
        <v>5823</v>
      </c>
      <c r="B1565" t="s">
        <v>5192</v>
      </c>
      <c r="C1565">
        <v>0.804</v>
      </c>
      <c r="D1565" s="59">
        <v>46169</v>
      </c>
      <c r="E1565" t="s">
        <v>5824</v>
      </c>
    </row>
    <row r="1566" spans="1:7">
      <c r="A1566" t="s">
        <v>5825</v>
      </c>
      <c r="B1566" t="s">
        <v>3860</v>
      </c>
      <c r="C1566">
        <v>0</v>
      </c>
      <c r="D1566" s="59">
        <v>46170</v>
      </c>
    </row>
    <row r="1567" spans="1:7">
      <c r="A1567" t="s">
        <v>5825</v>
      </c>
      <c r="B1567" t="s">
        <v>5177</v>
      </c>
      <c r="C1567">
        <v>2.6</v>
      </c>
      <c r="D1567" s="59">
        <v>46170</v>
      </c>
      <c r="E1567" t="s">
        <v>5180</v>
      </c>
    </row>
    <row r="1568" spans="1:7">
      <c r="A1568" t="s">
        <v>5825</v>
      </c>
      <c r="B1568" t="s">
        <v>5179</v>
      </c>
      <c r="C1568">
        <v>0.627</v>
      </c>
      <c r="D1568" s="59">
        <v>46170</v>
      </c>
      <c r="E1568" t="s">
        <v>5195</v>
      </c>
    </row>
    <row r="1569" ht="112.5" customHeight="1" spans="1:8">
      <c r="A1569" t="s">
        <v>5825</v>
      </c>
      <c r="B1569" t="s">
        <v>5182</v>
      </c>
      <c r="C1569">
        <v>0.168</v>
      </c>
      <c r="D1569" s="59">
        <v>46170</v>
      </c>
      <c r="E1569" s="60" t="s">
        <v>5826</v>
      </c>
    </row>
    <row r="1570" spans="1:8">
      <c r="A1570" t="s">
        <v>5825</v>
      </c>
      <c r="B1570" t="s">
        <v>5176</v>
      </c>
      <c r="C1570">
        <v>0.005723344</v>
      </c>
      <c r="D1570" s="59">
        <v>46170</v>
      </c>
    </row>
    <row r="1571" spans="1:8">
      <c r="A1571" t="s">
        <v>5827</v>
      </c>
      <c r="B1571" t="s">
        <v>3860</v>
      </c>
      <c r="C1571">
        <v>0</v>
      </c>
      <c r="D1571" s="59">
        <v>46171</v>
      </c>
    </row>
    <row r="1572" spans="1:8">
      <c r="A1572" t="s">
        <v>5827</v>
      </c>
      <c r="B1572" t="s">
        <v>5177</v>
      </c>
      <c r="C1572">
        <v>2.6</v>
      </c>
      <c r="D1572" s="59">
        <v>46171</v>
      </c>
      <c r="E1572" t="s">
        <v>5180</v>
      </c>
    </row>
    <row r="1573" spans="1:8">
      <c r="A1573" t="s">
        <v>5827</v>
      </c>
      <c r="B1573" t="s">
        <v>5179</v>
      </c>
      <c r="C1573">
        <v>0.42075</v>
      </c>
      <c r="D1573" s="59">
        <v>46171</v>
      </c>
      <c r="E1573" t="s">
        <v>5180</v>
      </c>
    </row>
    <row r="1574" spans="1:8">
      <c r="A1574" t="s">
        <v>5827</v>
      </c>
      <c r="B1574" t="s">
        <v>5181</v>
      </c>
      <c r="C1574">
        <v>0.42075</v>
      </c>
      <c r="D1574" s="59">
        <v>46171</v>
      </c>
      <c r="E1574" t="s">
        <v>5180</v>
      </c>
    </row>
    <row r="1575" spans="1:8">
      <c r="A1575" t="s">
        <v>5827</v>
      </c>
      <c r="B1575" t="s">
        <v>5192</v>
      </c>
      <c r="C1575">
        <v>0.2</v>
      </c>
      <c r="D1575" s="59">
        <v>46171</v>
      </c>
      <c r="E1575" t="s">
        <v>5828</v>
      </c>
    </row>
    <row r="1576" ht="112.5" customHeight="1" spans="1:8">
      <c r="A1576" t="s">
        <v>5827</v>
      </c>
      <c r="B1576" t="s">
        <v>5182</v>
      </c>
      <c r="C1576">
        <v>0.024</v>
      </c>
      <c r="D1576" s="59">
        <v>46171</v>
      </c>
      <c r="E1576" s="60" t="s">
        <v>5829</v>
      </c>
    </row>
    <row r="1577" spans="1:8">
      <c r="A1577" t="s">
        <v>5827</v>
      </c>
      <c r="B1577" t="s">
        <v>5176</v>
      </c>
      <c r="C1577">
        <v>0.016240337</v>
      </c>
      <c r="D1577" s="59">
        <v>46171</v>
      </c>
    </row>
    <row r="1578" ht="137.5" customHeight="1" spans="1:8">
      <c r="A1578" t="s">
        <v>5830</v>
      </c>
      <c r="B1578" t="s">
        <v>3860</v>
      </c>
      <c r="C1578">
        <v>0</v>
      </c>
      <c r="D1578" s="59">
        <v>46171</v>
      </c>
      <c r="G1578" s="60" t="s">
        <v>5831</v>
      </c>
      <c r="H1578" s="60" t="s">
        <v>5832</v>
      </c>
    </row>
    <row r="1579" spans="1:8">
      <c r="A1579" t="s">
        <v>5830</v>
      </c>
      <c r="B1579" t="s">
        <v>5181</v>
      </c>
      <c r="C1579">
        <v>35.89575</v>
      </c>
      <c r="D1579" s="59">
        <v>46171</v>
      </c>
      <c r="E1579" t="s">
        <v>5180</v>
      </c>
    </row>
    <row r="1580" ht="137.5" customHeight="1" spans="1:8">
      <c r="A1580" t="s">
        <v>5830</v>
      </c>
      <c r="B1580" t="s">
        <v>5179</v>
      </c>
      <c r="C1580">
        <v>27.00225</v>
      </c>
      <c r="D1580" s="59">
        <v>46171</v>
      </c>
      <c r="E1580" t="s">
        <v>5373</v>
      </c>
      <c r="G1580" s="60" t="s">
        <v>5833</v>
      </c>
      <c r="H1580" s="60" t="s">
        <v>5834</v>
      </c>
    </row>
    <row r="1581" spans="1:8">
      <c r="A1581" t="s">
        <v>5830</v>
      </c>
      <c r="B1581" t="s">
        <v>5177</v>
      </c>
      <c r="C1581">
        <v>5.79</v>
      </c>
      <c r="D1581" s="59">
        <v>46171</v>
      </c>
      <c r="E1581" t="s">
        <v>5200</v>
      </c>
    </row>
    <row r="1582" spans="1:8">
      <c r="A1582" t="s">
        <v>5830</v>
      </c>
      <c r="B1582" t="s">
        <v>5192</v>
      </c>
      <c r="C1582">
        <v>2.962</v>
      </c>
      <c r="D1582" s="59">
        <v>46171</v>
      </c>
      <c r="E1582" t="s">
        <v>5835</v>
      </c>
    </row>
    <row r="1583" ht="125" customHeight="1" spans="1:8">
      <c r="A1583" t="s">
        <v>5830</v>
      </c>
      <c r="B1583" t="s">
        <v>5182</v>
      </c>
      <c r="C1583">
        <v>0.564</v>
      </c>
      <c r="D1583" s="59">
        <v>46171</v>
      </c>
      <c r="E1583" s="60" t="s">
        <v>5836</v>
      </c>
    </row>
    <row r="1584" spans="1:8">
      <c r="A1584" t="s">
        <v>5830</v>
      </c>
      <c r="B1584" t="s">
        <v>5176</v>
      </c>
      <c r="C1584">
        <v>0.194884475</v>
      </c>
      <c r="D1584" s="59">
        <v>46171</v>
      </c>
    </row>
    <row r="1585" spans="1:7">
      <c r="A1585" t="s">
        <v>5837</v>
      </c>
      <c r="B1585" t="s">
        <v>3860</v>
      </c>
      <c r="C1585">
        <v>0</v>
      </c>
      <c r="D1585" s="59">
        <v>46171</v>
      </c>
    </row>
    <row r="1586" ht="62.5" customHeight="1" spans="1:7">
      <c r="A1586" t="s">
        <v>5837</v>
      </c>
      <c r="B1586" t="s">
        <v>5176</v>
      </c>
      <c r="C1586">
        <v>9.959235397</v>
      </c>
      <c r="D1586" s="59">
        <v>46171</v>
      </c>
      <c r="E1586" s="60" t="s">
        <v>5838</v>
      </c>
    </row>
    <row r="1587" spans="1:7">
      <c r="A1587" t="s">
        <v>5837</v>
      </c>
      <c r="B1587" t="s">
        <v>5177</v>
      </c>
      <c r="C1587">
        <v>1.39</v>
      </c>
      <c r="D1587" s="59">
        <v>46171</v>
      </c>
      <c r="E1587" t="s">
        <v>5178</v>
      </c>
    </row>
    <row r="1588" spans="1:7">
      <c r="A1588" t="s">
        <v>5837</v>
      </c>
      <c r="B1588" t="s">
        <v>5192</v>
      </c>
      <c r="C1588">
        <v>1.122</v>
      </c>
      <c r="D1588" s="59">
        <v>46171</v>
      </c>
      <c r="E1588" t="s">
        <v>5839</v>
      </c>
    </row>
    <row r="1589" spans="1:7">
      <c r="A1589" t="s">
        <v>5837</v>
      </c>
      <c r="B1589" t="s">
        <v>5179</v>
      </c>
      <c r="C1589">
        <v>1.0395</v>
      </c>
      <c r="D1589" s="59">
        <v>46171</v>
      </c>
      <c r="E1589" t="s">
        <v>5180</v>
      </c>
    </row>
    <row r="1590" spans="1:7">
      <c r="A1590" t="s">
        <v>5837</v>
      </c>
      <c r="B1590" t="s">
        <v>5181</v>
      </c>
      <c r="C1590">
        <v>1.0395</v>
      </c>
      <c r="D1590" s="59">
        <v>46171</v>
      </c>
      <c r="E1590" t="s">
        <v>5180</v>
      </c>
    </row>
    <row r="1591" spans="1:7">
      <c r="A1591" t="s">
        <v>5837</v>
      </c>
      <c r="B1591" t="s">
        <v>5196</v>
      </c>
      <c r="C1591">
        <v>0.96</v>
      </c>
      <c r="D1591" s="59">
        <v>46171</v>
      </c>
      <c r="E1591" t="s">
        <v>5840</v>
      </c>
    </row>
    <row r="1592" spans="1:7">
      <c r="A1592" t="s">
        <v>5841</v>
      </c>
      <c r="B1592" t="s">
        <v>3860</v>
      </c>
      <c r="C1592">
        <v>0</v>
      </c>
      <c r="D1592" s="59">
        <v>46172</v>
      </c>
    </row>
    <row r="1593" spans="1:7">
      <c r="A1593" t="s">
        <v>5841</v>
      </c>
      <c r="B1593" t="s">
        <v>5177</v>
      </c>
      <c r="C1593">
        <v>2.6</v>
      </c>
      <c r="D1593" s="59">
        <v>46172</v>
      </c>
      <c r="E1593" t="s">
        <v>5180</v>
      </c>
    </row>
    <row r="1594" spans="1:7">
      <c r="A1594" t="s">
        <v>5841</v>
      </c>
      <c r="B1594" t="s">
        <v>5192</v>
      </c>
      <c r="C1594">
        <v>0.844</v>
      </c>
      <c r="D1594" s="59">
        <v>46172</v>
      </c>
      <c r="E1594" t="s">
        <v>5842</v>
      </c>
    </row>
    <row r="1595" spans="1:7">
      <c r="A1595" t="s">
        <v>5841</v>
      </c>
      <c r="B1595" t="s">
        <v>5179</v>
      </c>
      <c r="C1595">
        <v>0.68475</v>
      </c>
      <c r="D1595" s="59">
        <v>46172</v>
      </c>
      <c r="E1595" t="s">
        <v>5180</v>
      </c>
    </row>
    <row r="1596" spans="1:7">
      <c r="A1596" t="s">
        <v>5841</v>
      </c>
      <c r="B1596" t="s">
        <v>5181</v>
      </c>
      <c r="C1596">
        <v>0.68475</v>
      </c>
      <c r="D1596" s="59">
        <v>46172</v>
      </c>
      <c r="E1596" t="s">
        <v>5180</v>
      </c>
    </row>
    <row r="1597" spans="1:7">
      <c r="A1597" t="s">
        <v>5841</v>
      </c>
      <c r="B1597" t="s">
        <v>5196</v>
      </c>
      <c r="C1597">
        <v>0.48</v>
      </c>
      <c r="D1597" s="59">
        <v>46172</v>
      </c>
      <c r="E1597" t="s">
        <v>5843</v>
      </c>
    </row>
    <row r="1598" ht="125" customHeight="1" spans="1:7">
      <c r="A1598" t="s">
        <v>5841</v>
      </c>
      <c r="B1598" t="s">
        <v>5182</v>
      </c>
      <c r="C1598">
        <v>0.072</v>
      </c>
      <c r="D1598" s="59">
        <v>46172</v>
      </c>
      <c r="E1598" s="60" t="s">
        <v>5844</v>
      </c>
    </row>
    <row r="1599" spans="1:7">
      <c r="A1599" t="s">
        <v>5841</v>
      </c>
      <c r="B1599" t="s">
        <v>5176</v>
      </c>
      <c r="C1599">
        <v>0.064017789</v>
      </c>
      <c r="D1599" s="59">
        <v>46172</v>
      </c>
    </row>
    <row r="1600" spans="1:7">
      <c r="A1600" t="s">
        <v>5845</v>
      </c>
      <c r="B1600" t="s">
        <v>3860</v>
      </c>
      <c r="C1600">
        <v>0</v>
      </c>
      <c r="D1600" s="59">
        <v>46169</v>
      </c>
      <c r="G1600">
        <v>2795393</v>
      </c>
    </row>
    <row r="1601" spans="1:7">
      <c r="A1601" t="s">
        <v>5845</v>
      </c>
      <c r="B1601" t="s">
        <v>5179</v>
      </c>
      <c r="C1601">
        <v>0.84975</v>
      </c>
      <c r="D1601" s="59">
        <v>46169</v>
      </c>
      <c r="E1601" t="s">
        <v>5304</v>
      </c>
      <c r="G1601">
        <v>2795393</v>
      </c>
    </row>
    <row r="1602" spans="1:7">
      <c r="A1602" t="s">
        <v>5845</v>
      </c>
      <c r="B1602" t="s">
        <v>5181</v>
      </c>
      <c r="C1602">
        <v>0.8415</v>
      </c>
      <c r="D1602" s="59">
        <v>46169</v>
      </c>
      <c r="E1602" t="s">
        <v>5180</v>
      </c>
    </row>
    <row r="1603" spans="1:7">
      <c r="A1603" t="s">
        <v>5845</v>
      </c>
      <c r="B1603" t="s">
        <v>5176</v>
      </c>
      <c r="C1603">
        <v>0.698945437</v>
      </c>
      <c r="D1603" s="59">
        <v>46169</v>
      </c>
    </row>
    <row r="1604" ht="112.5" customHeight="1" spans="1:7">
      <c r="A1604" t="s">
        <v>5845</v>
      </c>
      <c r="B1604" t="s">
        <v>5182</v>
      </c>
      <c r="C1604">
        <v>0.054</v>
      </c>
      <c r="D1604" s="59">
        <v>46169</v>
      </c>
      <c r="E1604" s="60" t="s">
        <v>5846</v>
      </c>
    </row>
    <row r="1605" spans="1:7">
      <c r="A1605" t="s">
        <v>5847</v>
      </c>
      <c r="B1605" t="s">
        <v>3860</v>
      </c>
      <c r="C1605">
        <v>0</v>
      </c>
      <c r="D1605" s="59">
        <v>46169</v>
      </c>
      <c r="G1605">
        <v>2547086</v>
      </c>
    </row>
    <row r="1606" spans="1:7">
      <c r="A1606" t="s">
        <v>5847</v>
      </c>
      <c r="B1606" t="s">
        <v>5176</v>
      </c>
      <c r="C1606">
        <v>33.65331853</v>
      </c>
      <c r="D1606" s="59">
        <v>46169</v>
      </c>
    </row>
    <row r="1607" spans="1:7">
      <c r="A1607" t="s">
        <v>5847</v>
      </c>
      <c r="B1607" t="s">
        <v>5179</v>
      </c>
      <c r="C1607">
        <v>6.78975</v>
      </c>
      <c r="D1607" s="59">
        <v>46169</v>
      </c>
      <c r="E1607" t="s">
        <v>5304</v>
      </c>
      <c r="G1607">
        <v>2547086</v>
      </c>
    </row>
    <row r="1608" spans="1:7">
      <c r="A1608" t="s">
        <v>5847</v>
      </c>
      <c r="B1608" t="s">
        <v>5181</v>
      </c>
      <c r="C1608">
        <v>6.765</v>
      </c>
      <c r="D1608" s="59">
        <v>46169</v>
      </c>
      <c r="E1608" t="s">
        <v>5180</v>
      </c>
    </row>
    <row r="1609" spans="1:7">
      <c r="A1609" t="s">
        <v>5847</v>
      </c>
      <c r="B1609" t="s">
        <v>5177</v>
      </c>
      <c r="C1609">
        <v>4.04</v>
      </c>
      <c r="D1609" s="59">
        <v>46169</v>
      </c>
      <c r="E1609" t="s">
        <v>5180</v>
      </c>
    </row>
    <row r="1610" spans="1:7">
      <c r="A1610" t="s">
        <v>5847</v>
      </c>
      <c r="B1610" t="s">
        <v>5192</v>
      </c>
      <c r="C1610">
        <v>3.633</v>
      </c>
      <c r="D1610" s="59">
        <v>46169</v>
      </c>
      <c r="E1610" t="s">
        <v>5848</v>
      </c>
    </row>
    <row r="1611" spans="1:7">
      <c r="A1611" t="s">
        <v>5847</v>
      </c>
      <c r="B1611" t="s">
        <v>5198</v>
      </c>
      <c r="C1611">
        <v>1.548</v>
      </c>
      <c r="D1611" s="59">
        <v>46169</v>
      </c>
    </row>
    <row r="1612" spans="1:7">
      <c r="A1612" t="s">
        <v>5849</v>
      </c>
      <c r="B1612" t="s">
        <v>3860</v>
      </c>
      <c r="C1612">
        <v>0</v>
      </c>
      <c r="D1612" s="59">
        <v>46170</v>
      </c>
    </row>
    <row r="1613" spans="1:7">
      <c r="A1613" t="s">
        <v>5849</v>
      </c>
      <c r="B1613" t="s">
        <v>5177</v>
      </c>
      <c r="C1613">
        <v>2.6</v>
      </c>
      <c r="D1613" s="59">
        <v>46170</v>
      </c>
      <c r="E1613" t="s">
        <v>5180</v>
      </c>
    </row>
    <row r="1614" spans="1:7">
      <c r="A1614" t="s">
        <v>5849</v>
      </c>
      <c r="B1614" t="s">
        <v>5179</v>
      </c>
      <c r="C1614">
        <v>2.10375</v>
      </c>
      <c r="D1614" s="59">
        <v>46170</v>
      </c>
      <c r="E1614" t="s">
        <v>5180</v>
      </c>
    </row>
    <row r="1615" ht="62.5" customHeight="1" spans="1:7">
      <c r="A1615" t="s">
        <v>5849</v>
      </c>
      <c r="B1615" t="s">
        <v>5176</v>
      </c>
      <c r="C1615">
        <v>1.280375209</v>
      </c>
      <c r="D1615" s="59">
        <v>46170</v>
      </c>
      <c r="E1615" s="60" t="s">
        <v>5850</v>
      </c>
    </row>
    <row r="1616" spans="1:7">
      <c r="A1616" t="s">
        <v>5849</v>
      </c>
      <c r="B1616" t="s">
        <v>5181</v>
      </c>
      <c r="C1616">
        <v>0.60225</v>
      </c>
      <c r="D1616" s="59">
        <v>46170</v>
      </c>
      <c r="E1616" t="s">
        <v>5195</v>
      </c>
    </row>
    <row r="1617" ht="112.5" customHeight="1" spans="1:8">
      <c r="A1617" t="s">
        <v>5849</v>
      </c>
      <c r="B1617" t="s">
        <v>5182</v>
      </c>
      <c r="C1617">
        <v>0.006</v>
      </c>
      <c r="D1617" s="59">
        <v>46170</v>
      </c>
      <c r="E1617" s="60" t="s">
        <v>5851</v>
      </c>
    </row>
    <row r="1618" spans="1:8">
      <c r="A1618" t="s">
        <v>5852</v>
      </c>
      <c r="B1618" t="s">
        <v>3860</v>
      </c>
      <c r="C1618">
        <v>0</v>
      </c>
      <c r="D1618" s="59">
        <v>46170</v>
      </c>
    </row>
    <row r="1619" spans="1:8">
      <c r="A1619" t="s">
        <v>5852</v>
      </c>
      <c r="B1619" t="s">
        <v>5177</v>
      </c>
      <c r="C1619">
        <v>2.6</v>
      </c>
      <c r="D1619" s="59">
        <v>46170</v>
      </c>
      <c r="E1619" t="s">
        <v>5180</v>
      </c>
    </row>
    <row r="1620" spans="1:8">
      <c r="A1620" t="s">
        <v>5852</v>
      </c>
      <c r="B1620" t="s">
        <v>5192</v>
      </c>
      <c r="C1620">
        <v>1.008</v>
      </c>
      <c r="D1620" s="59">
        <v>46170</v>
      </c>
      <c r="E1620" t="s">
        <v>5853</v>
      </c>
    </row>
    <row r="1621" spans="1:8">
      <c r="A1621" t="s">
        <v>5852</v>
      </c>
      <c r="B1621" t="s">
        <v>5179</v>
      </c>
      <c r="C1621">
        <v>0.76725</v>
      </c>
      <c r="D1621" s="59">
        <v>46170</v>
      </c>
      <c r="E1621" t="s">
        <v>5180</v>
      </c>
    </row>
    <row r="1622" spans="1:8">
      <c r="A1622" t="s">
        <v>5852</v>
      </c>
      <c r="B1622" t="s">
        <v>5181</v>
      </c>
      <c r="C1622">
        <v>0.76725</v>
      </c>
      <c r="D1622" s="59">
        <v>46170</v>
      </c>
      <c r="E1622" t="s">
        <v>5180</v>
      </c>
    </row>
    <row r="1623" spans="1:8">
      <c r="A1623" t="s">
        <v>5852</v>
      </c>
      <c r="B1623" t="s">
        <v>5210</v>
      </c>
      <c r="C1623">
        <v>0.34716</v>
      </c>
      <c r="D1623" s="59">
        <v>46170</v>
      </c>
      <c r="E1623">
        <v>259438</v>
      </c>
    </row>
    <row r="1624" ht="125" customHeight="1" spans="1:8">
      <c r="A1624" t="s">
        <v>5852</v>
      </c>
      <c r="B1624" t="s">
        <v>5182</v>
      </c>
      <c r="C1624">
        <v>0.078</v>
      </c>
      <c r="D1624" s="59">
        <v>46170</v>
      </c>
      <c r="E1624" s="60" t="s">
        <v>5854</v>
      </c>
    </row>
    <row r="1625" spans="1:8">
      <c r="A1625" t="s">
        <v>5852</v>
      </c>
      <c r="B1625" t="s">
        <v>5176</v>
      </c>
      <c r="C1625">
        <v>0.024997119</v>
      </c>
      <c r="D1625" s="59">
        <v>46170</v>
      </c>
    </row>
    <row r="1626" ht="409.5" customHeight="1" spans="1:8">
      <c r="A1626" t="s">
        <v>3860</v>
      </c>
      <c r="C1626">
        <v>2364.481016</v>
      </c>
      <c r="D1626" s="59">
        <v>46146</v>
      </c>
      <c r="G1626" s="60" t="s">
        <v>5855</v>
      </c>
      <c r="H1626" s="60" t="s">
        <v>5856</v>
      </c>
    </row>
    <row r="1628" ht="137.5" customHeight="1" spans="1:8">
      <c r="A1628" s="60" t="s">
        <v>5857</v>
      </c>
    </row>
  </sheetData>
  <pageMargins left="0.75" right="0.75" top="1" bottom="1" header="0.5" footer="0.5"/>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856"/>
  <sheetViews>
    <sheetView workbookViewId="0">
      <selection activeCell="J11" sqref="J11"/>
    </sheetView>
  </sheetViews>
  <sheetFormatPr defaultColWidth="8.72727272727273" defaultRowHeight="12.5" outlineLevelCol="6"/>
  <sheetData>
    <row r="1" ht="14" customHeight="1" spans="1:7">
      <c r="A1" s="58" t="s">
        <v>5858</v>
      </c>
      <c r="B1" s="58" t="s">
        <v>5859</v>
      </c>
      <c r="C1" s="58" t="s">
        <v>5860</v>
      </c>
      <c r="D1" s="58" t="s">
        <v>5861</v>
      </c>
      <c r="E1" s="58" t="s">
        <v>5862</v>
      </c>
      <c r="F1" s="58" t="s">
        <v>5863</v>
      </c>
      <c r="G1" s="58" t="s">
        <v>5864</v>
      </c>
    </row>
    <row r="2" ht="14" customHeight="1" spans="1:7">
      <c r="A2" s="43" t="s">
        <v>5865</v>
      </c>
      <c r="B2" s="43" t="s">
        <v>5866</v>
      </c>
      <c r="C2" s="43" t="s">
        <v>5867</v>
      </c>
      <c r="D2" s="43" t="s">
        <v>5868</v>
      </c>
      <c r="E2" s="43" t="s">
        <v>5869</v>
      </c>
      <c r="F2" s="43" t="s">
        <v>5870</v>
      </c>
      <c r="G2" s="43" t="s">
        <v>5871</v>
      </c>
    </row>
    <row r="3" ht="14" customHeight="1" spans="1:7">
      <c r="A3" s="43" t="s">
        <v>5865</v>
      </c>
      <c r="B3" s="43" t="s">
        <v>5872</v>
      </c>
      <c r="C3" s="43" t="s">
        <v>5873</v>
      </c>
      <c r="D3" s="43" t="s">
        <v>5874</v>
      </c>
      <c r="E3" s="43" t="s">
        <v>5875</v>
      </c>
      <c r="F3" s="43" t="s">
        <v>5870</v>
      </c>
      <c r="G3" s="43" t="s">
        <v>5876</v>
      </c>
    </row>
    <row r="4" ht="14" customHeight="1" spans="1:7">
      <c r="A4" s="43" t="s">
        <v>5865</v>
      </c>
      <c r="B4" s="43" t="s">
        <v>5877</v>
      </c>
      <c r="C4" s="43" t="s">
        <v>5878</v>
      </c>
      <c r="D4" s="43" t="s">
        <v>5879</v>
      </c>
      <c r="E4" s="43" t="s">
        <v>5880</v>
      </c>
      <c r="F4" s="43" t="s">
        <v>5870</v>
      </c>
      <c r="G4" s="43" t="s">
        <v>5881</v>
      </c>
    </row>
    <row r="5" ht="14" customHeight="1" spans="1:7">
      <c r="A5" s="43" t="s">
        <v>5882</v>
      </c>
      <c r="B5" s="43" t="s">
        <v>5883</v>
      </c>
      <c r="C5" s="43" t="s">
        <v>5884</v>
      </c>
      <c r="D5" s="43" t="s">
        <v>5885</v>
      </c>
      <c r="E5" s="43" t="s">
        <v>5886</v>
      </c>
      <c r="F5" s="43" t="s">
        <v>5887</v>
      </c>
      <c r="G5" s="43" t="s">
        <v>5871</v>
      </c>
    </row>
    <row r="6" ht="14" customHeight="1" spans="1:7">
      <c r="A6" s="43" t="s">
        <v>5882</v>
      </c>
      <c r="B6" s="43" t="s">
        <v>5888</v>
      </c>
      <c r="C6" s="43" t="s">
        <v>5889</v>
      </c>
      <c r="D6" s="43" t="s">
        <v>5890</v>
      </c>
      <c r="E6" s="43" t="s">
        <v>5891</v>
      </c>
      <c r="F6" s="43" t="s">
        <v>5870</v>
      </c>
      <c r="G6" s="43" t="s">
        <v>5876</v>
      </c>
    </row>
    <row r="7" ht="14" customHeight="1" spans="1:7">
      <c r="A7" s="43" t="s">
        <v>5882</v>
      </c>
      <c r="B7" s="43" t="s">
        <v>5892</v>
      </c>
      <c r="C7" s="43" t="s">
        <v>5876</v>
      </c>
      <c r="D7" s="43" t="s">
        <v>5893</v>
      </c>
      <c r="E7" s="43" t="s">
        <v>5894</v>
      </c>
      <c r="F7" s="43" t="s">
        <v>5870</v>
      </c>
      <c r="G7" s="43" t="s">
        <v>5881</v>
      </c>
    </row>
    <row r="8" ht="14" customHeight="1" spans="1:7">
      <c r="A8" s="43" t="s">
        <v>5895</v>
      </c>
      <c r="B8" s="43" t="s">
        <v>5896</v>
      </c>
      <c r="C8" s="43" t="s">
        <v>5897</v>
      </c>
      <c r="D8" s="43" t="s">
        <v>5898</v>
      </c>
      <c r="E8" s="43" t="s">
        <v>5899</v>
      </c>
      <c r="F8" s="43" t="s">
        <v>5887</v>
      </c>
      <c r="G8" s="43" t="s">
        <v>5871</v>
      </c>
    </row>
    <row r="9" ht="14" customHeight="1" spans="1:7">
      <c r="A9" s="43" t="s">
        <v>5895</v>
      </c>
      <c r="B9" s="43" t="s">
        <v>5900</v>
      </c>
      <c r="C9" s="43" t="s">
        <v>391</v>
      </c>
      <c r="D9" s="43" t="s">
        <v>5901</v>
      </c>
      <c r="E9" s="43" t="s">
        <v>391</v>
      </c>
      <c r="F9" s="43" t="s">
        <v>5870</v>
      </c>
      <c r="G9" s="43" t="s">
        <v>5876</v>
      </c>
    </row>
    <row r="10" ht="14" customHeight="1" spans="1:7">
      <c r="A10" s="43" t="s">
        <v>5895</v>
      </c>
      <c r="B10" s="43" t="s">
        <v>5902</v>
      </c>
      <c r="C10" s="43" t="s">
        <v>5881</v>
      </c>
      <c r="D10" s="43" t="s">
        <v>5903</v>
      </c>
      <c r="E10" s="43" t="s">
        <v>5904</v>
      </c>
      <c r="F10" s="43" t="s">
        <v>5870</v>
      </c>
      <c r="G10" s="43" t="s">
        <v>5881</v>
      </c>
    </row>
    <row r="11" ht="14" customHeight="1" spans="1:7">
      <c r="A11" s="43" t="s">
        <v>5905</v>
      </c>
      <c r="B11" s="43" t="s">
        <v>5906</v>
      </c>
      <c r="C11" s="43" t="s">
        <v>5889</v>
      </c>
      <c r="D11" s="43" t="s">
        <v>5873</v>
      </c>
      <c r="E11" s="43" t="s">
        <v>5907</v>
      </c>
      <c r="F11" s="43" t="s">
        <v>5908</v>
      </c>
      <c r="G11" s="43" t="s">
        <v>5871</v>
      </c>
    </row>
    <row r="12" ht="14" customHeight="1" spans="1:7">
      <c r="A12" s="43" t="s">
        <v>5905</v>
      </c>
      <c r="B12" s="43" t="s">
        <v>5909</v>
      </c>
      <c r="C12" s="43" t="s">
        <v>5889</v>
      </c>
      <c r="D12" s="43" t="s">
        <v>5910</v>
      </c>
      <c r="E12" s="43" t="s">
        <v>5911</v>
      </c>
      <c r="F12" s="43" t="s">
        <v>5908</v>
      </c>
      <c r="G12" s="43" t="s">
        <v>5876</v>
      </c>
    </row>
    <row r="13" ht="14" customHeight="1" spans="1:7">
      <c r="A13" s="43" t="s">
        <v>5905</v>
      </c>
      <c r="B13" s="43" t="s">
        <v>1062</v>
      </c>
      <c r="C13" s="43" t="s">
        <v>5912</v>
      </c>
      <c r="D13" s="43" t="s">
        <v>5912</v>
      </c>
      <c r="E13" s="43" t="s">
        <v>5871</v>
      </c>
      <c r="F13" s="43" t="s">
        <v>5908</v>
      </c>
      <c r="G13" s="43" t="s">
        <v>5881</v>
      </c>
    </row>
    <row r="14" ht="14" customHeight="1" spans="1:7">
      <c r="A14" s="43" t="s">
        <v>5913</v>
      </c>
      <c r="B14" s="43" t="s">
        <v>5914</v>
      </c>
      <c r="C14" s="43" t="s">
        <v>5881</v>
      </c>
      <c r="D14" s="43" t="s">
        <v>5881</v>
      </c>
      <c r="E14" s="43" t="s">
        <v>5871</v>
      </c>
      <c r="F14" s="43" t="s">
        <v>5908</v>
      </c>
      <c r="G14" s="43" t="s">
        <v>5871</v>
      </c>
    </row>
    <row r="15" ht="14" customHeight="1" spans="1:7">
      <c r="A15" s="43" t="s">
        <v>5913</v>
      </c>
      <c r="B15" s="43" t="s">
        <v>5915</v>
      </c>
      <c r="C15" s="43" t="s">
        <v>5871</v>
      </c>
      <c r="D15" s="43" t="s">
        <v>5871</v>
      </c>
      <c r="E15" s="43" t="s">
        <v>5871</v>
      </c>
      <c r="F15" s="43" t="s">
        <v>5908</v>
      </c>
      <c r="G15" s="43" t="s">
        <v>5876</v>
      </c>
    </row>
    <row r="16" ht="14" customHeight="1" spans="1:7">
      <c r="A16" s="43" t="s">
        <v>5913</v>
      </c>
      <c r="B16" s="43" t="s">
        <v>5916</v>
      </c>
      <c r="C16" s="43" t="s">
        <v>5871</v>
      </c>
      <c r="D16" s="43" t="s">
        <v>5871</v>
      </c>
      <c r="E16" s="43" t="s">
        <v>5871</v>
      </c>
      <c r="F16" s="43" t="s">
        <v>5908</v>
      </c>
      <c r="G16" s="43" t="s">
        <v>5876</v>
      </c>
    </row>
    <row r="17" ht="14" customHeight="1" spans="1:7">
      <c r="A17" s="43" t="s">
        <v>5917</v>
      </c>
      <c r="B17" s="43" t="s">
        <v>5918</v>
      </c>
      <c r="C17" s="43" t="s">
        <v>5912</v>
      </c>
      <c r="D17" s="43" t="s">
        <v>944</v>
      </c>
      <c r="E17" s="43" t="s">
        <v>1274</v>
      </c>
      <c r="F17" s="43" t="s">
        <v>5870</v>
      </c>
      <c r="G17" s="43" t="s">
        <v>5871</v>
      </c>
    </row>
    <row r="18" ht="14" customHeight="1" spans="1:7">
      <c r="A18" s="43" t="s">
        <v>5917</v>
      </c>
      <c r="B18" s="43" t="s">
        <v>5919</v>
      </c>
      <c r="C18" s="43" t="s">
        <v>5873</v>
      </c>
      <c r="D18" s="43" t="s">
        <v>5920</v>
      </c>
      <c r="E18" s="43" t="s">
        <v>5921</v>
      </c>
      <c r="F18" s="43" t="s">
        <v>5908</v>
      </c>
      <c r="G18" s="43" t="s">
        <v>5876</v>
      </c>
    </row>
    <row r="19" ht="14" customHeight="1" spans="1:7">
      <c r="A19" s="43" t="s">
        <v>5917</v>
      </c>
      <c r="B19" s="43" t="s">
        <v>5922</v>
      </c>
      <c r="C19" s="43" t="s">
        <v>5923</v>
      </c>
      <c r="D19" s="43" t="s">
        <v>5893</v>
      </c>
      <c r="E19" s="43" t="s">
        <v>5924</v>
      </c>
      <c r="F19" s="43" t="s">
        <v>5887</v>
      </c>
      <c r="G19" s="43" t="s">
        <v>5881</v>
      </c>
    </row>
    <row r="20" ht="14" customHeight="1" spans="1:7">
      <c r="A20" s="43" t="s">
        <v>5925</v>
      </c>
      <c r="B20" s="43" t="s">
        <v>5926</v>
      </c>
      <c r="C20" s="43" t="s">
        <v>5927</v>
      </c>
      <c r="D20" s="43" t="s">
        <v>944</v>
      </c>
      <c r="E20" s="43" t="s">
        <v>5928</v>
      </c>
      <c r="F20" s="43" t="s">
        <v>5887</v>
      </c>
      <c r="G20" s="43" t="s">
        <v>5871</v>
      </c>
    </row>
    <row r="21" ht="14" customHeight="1" spans="1:7">
      <c r="A21" s="43" t="s">
        <v>5925</v>
      </c>
      <c r="B21" s="43" t="s">
        <v>5929</v>
      </c>
      <c r="C21" s="43" t="s">
        <v>5903</v>
      </c>
      <c r="D21" s="43" t="s">
        <v>5930</v>
      </c>
      <c r="E21" s="43" t="s">
        <v>5931</v>
      </c>
      <c r="F21" s="43" t="s">
        <v>5887</v>
      </c>
      <c r="G21" s="43" t="s">
        <v>5876</v>
      </c>
    </row>
    <row r="22" ht="14" customHeight="1" spans="1:7">
      <c r="A22" s="43" t="s">
        <v>5925</v>
      </c>
      <c r="B22" s="43" t="s">
        <v>5932</v>
      </c>
      <c r="C22" s="43" t="s">
        <v>5910</v>
      </c>
      <c r="D22" s="43" t="s">
        <v>5920</v>
      </c>
      <c r="E22" s="43" t="s">
        <v>5933</v>
      </c>
      <c r="F22" s="43" t="s">
        <v>5887</v>
      </c>
      <c r="G22" s="43" t="s">
        <v>5881</v>
      </c>
    </row>
    <row r="23" ht="14" customHeight="1" spans="1:7">
      <c r="A23" s="43" t="s">
        <v>5934</v>
      </c>
      <c r="B23" s="43" t="s">
        <v>5929</v>
      </c>
      <c r="C23" s="43" t="s">
        <v>5935</v>
      </c>
      <c r="D23" s="43" t="s">
        <v>5903</v>
      </c>
      <c r="E23" s="43" t="s">
        <v>5936</v>
      </c>
      <c r="F23" s="43" t="s">
        <v>5887</v>
      </c>
      <c r="G23" s="43" t="s">
        <v>5871</v>
      </c>
    </row>
    <row r="24" ht="14" customHeight="1" spans="1:7">
      <c r="A24" s="43" t="s">
        <v>5934</v>
      </c>
      <c r="B24" s="43" t="s">
        <v>5937</v>
      </c>
      <c r="C24" s="43" t="s">
        <v>5938</v>
      </c>
      <c r="D24" s="43" t="s">
        <v>5903</v>
      </c>
      <c r="E24" s="43" t="s">
        <v>5939</v>
      </c>
      <c r="F24" s="43" t="s">
        <v>5870</v>
      </c>
      <c r="G24" s="43" t="s">
        <v>5876</v>
      </c>
    </row>
    <row r="25" ht="14" customHeight="1" spans="1:7">
      <c r="A25" s="43" t="s">
        <v>5934</v>
      </c>
      <c r="B25" s="43" t="s">
        <v>5926</v>
      </c>
      <c r="C25" s="43" t="s">
        <v>5935</v>
      </c>
      <c r="D25" s="43" t="s">
        <v>5912</v>
      </c>
      <c r="E25" s="43" t="s">
        <v>5940</v>
      </c>
      <c r="F25" s="43" t="s">
        <v>5908</v>
      </c>
      <c r="G25" s="43" t="s">
        <v>5881</v>
      </c>
    </row>
    <row r="26" ht="14" customHeight="1" spans="1:7">
      <c r="A26" s="43" t="s">
        <v>5941</v>
      </c>
      <c r="B26" s="43" t="s">
        <v>5942</v>
      </c>
      <c r="C26" s="43" t="s">
        <v>5890</v>
      </c>
      <c r="D26" s="43" t="s">
        <v>5943</v>
      </c>
      <c r="E26" s="43" t="s">
        <v>5944</v>
      </c>
      <c r="F26" s="43" t="s">
        <v>5870</v>
      </c>
      <c r="G26" s="43" t="s">
        <v>5871</v>
      </c>
    </row>
    <row r="27" ht="14" customHeight="1" spans="1:7">
      <c r="A27" s="43" t="s">
        <v>5941</v>
      </c>
      <c r="B27" s="43" t="s">
        <v>5945</v>
      </c>
      <c r="C27" s="43" t="s">
        <v>5893</v>
      </c>
      <c r="D27" s="43" t="s">
        <v>5946</v>
      </c>
      <c r="E27" s="43" t="s">
        <v>5947</v>
      </c>
      <c r="F27" s="43" t="s">
        <v>5870</v>
      </c>
      <c r="G27" s="43" t="s">
        <v>5876</v>
      </c>
    </row>
    <row r="28" ht="14" customHeight="1" spans="1:7">
      <c r="A28" s="43" t="s">
        <v>5941</v>
      </c>
      <c r="B28" s="43" t="s">
        <v>5948</v>
      </c>
      <c r="C28" s="43" t="s">
        <v>5949</v>
      </c>
      <c r="D28" s="43" t="s">
        <v>5950</v>
      </c>
      <c r="E28" s="43" t="s">
        <v>5951</v>
      </c>
      <c r="F28" s="43" t="s">
        <v>5870</v>
      </c>
      <c r="G28" s="43" t="s">
        <v>5881</v>
      </c>
    </row>
    <row r="29" ht="14" customHeight="1" spans="1:7">
      <c r="A29" s="43" t="s">
        <v>5952</v>
      </c>
      <c r="B29" s="43" t="s">
        <v>5953</v>
      </c>
      <c r="C29" s="43" t="s">
        <v>5938</v>
      </c>
      <c r="D29" s="43" t="s">
        <v>5935</v>
      </c>
      <c r="E29" s="43" t="s">
        <v>5911</v>
      </c>
      <c r="F29" s="43" t="s">
        <v>5908</v>
      </c>
      <c r="G29" s="43" t="s">
        <v>5871</v>
      </c>
    </row>
    <row r="30" ht="14" customHeight="1" spans="1:7">
      <c r="A30" s="43" t="s">
        <v>5952</v>
      </c>
      <c r="B30" s="43" t="s">
        <v>5954</v>
      </c>
      <c r="C30" s="43" t="s">
        <v>5871</v>
      </c>
      <c r="D30" s="43" t="s">
        <v>5938</v>
      </c>
      <c r="E30" s="43" t="s">
        <v>5955</v>
      </c>
      <c r="F30" s="43" t="s">
        <v>5870</v>
      </c>
      <c r="G30" s="43" t="s">
        <v>5876</v>
      </c>
    </row>
    <row r="31" ht="14" customHeight="1" spans="1:7">
      <c r="A31" s="43" t="s">
        <v>5952</v>
      </c>
      <c r="B31" s="43" t="s">
        <v>5956</v>
      </c>
      <c r="C31" s="43" t="s">
        <v>391</v>
      </c>
      <c r="D31" s="43" t="s">
        <v>5938</v>
      </c>
      <c r="E31" s="43" t="s">
        <v>391</v>
      </c>
      <c r="F31" s="43" t="s">
        <v>5870</v>
      </c>
      <c r="G31" s="43" t="s">
        <v>5881</v>
      </c>
    </row>
    <row r="32" ht="14" customHeight="1" spans="1:7">
      <c r="A32" s="43" t="s">
        <v>5957</v>
      </c>
      <c r="B32" s="43" t="s">
        <v>5958</v>
      </c>
      <c r="C32" s="43" t="s">
        <v>5949</v>
      </c>
      <c r="D32" s="43" t="s">
        <v>5885</v>
      </c>
      <c r="E32" s="43" t="s">
        <v>5959</v>
      </c>
      <c r="F32" s="43" t="s">
        <v>5870</v>
      </c>
      <c r="G32" s="43" t="s">
        <v>5871</v>
      </c>
    </row>
    <row r="33" ht="14" customHeight="1" spans="1:7">
      <c r="A33" s="43" t="s">
        <v>5957</v>
      </c>
      <c r="B33" s="43" t="s">
        <v>5960</v>
      </c>
      <c r="C33" s="43" t="s">
        <v>5961</v>
      </c>
      <c r="D33" s="43" t="s">
        <v>5874</v>
      </c>
      <c r="E33" s="43" t="s">
        <v>5962</v>
      </c>
      <c r="F33" s="43" t="s">
        <v>5887</v>
      </c>
      <c r="G33" s="43" t="s">
        <v>5876</v>
      </c>
    </row>
    <row r="34" ht="14" customHeight="1" spans="1:7">
      <c r="A34" s="43" t="s">
        <v>5957</v>
      </c>
      <c r="B34" s="43" t="s">
        <v>5963</v>
      </c>
      <c r="C34" s="43" t="s">
        <v>5884</v>
      </c>
      <c r="D34" s="43" t="s">
        <v>5930</v>
      </c>
      <c r="E34" s="43" t="s">
        <v>5964</v>
      </c>
      <c r="F34" s="43" t="s">
        <v>5908</v>
      </c>
      <c r="G34" s="43" t="s">
        <v>5881</v>
      </c>
    </row>
    <row r="35" ht="14" customHeight="1" spans="1:7">
      <c r="A35" s="43" t="s">
        <v>5965</v>
      </c>
      <c r="B35" s="43" t="s">
        <v>5966</v>
      </c>
      <c r="C35" s="43" t="s">
        <v>5878</v>
      </c>
      <c r="D35" s="43" t="s">
        <v>5897</v>
      </c>
      <c r="E35" s="43" t="s">
        <v>5967</v>
      </c>
      <c r="F35" s="43" t="s">
        <v>5887</v>
      </c>
      <c r="G35" s="43" t="s">
        <v>5871</v>
      </c>
    </row>
    <row r="36" ht="14" customHeight="1" spans="1:7">
      <c r="A36" s="43" t="s">
        <v>5965</v>
      </c>
      <c r="B36" s="43" t="s">
        <v>5968</v>
      </c>
      <c r="C36" s="43" t="s">
        <v>5935</v>
      </c>
      <c r="D36" s="43" t="s">
        <v>5903</v>
      </c>
      <c r="E36" s="43" t="s">
        <v>5936</v>
      </c>
      <c r="F36" s="43" t="s">
        <v>5887</v>
      </c>
      <c r="G36" s="43" t="s">
        <v>5876</v>
      </c>
    </row>
    <row r="37" ht="14" customHeight="1" spans="1:7">
      <c r="A37" s="43" t="s">
        <v>5965</v>
      </c>
      <c r="B37" s="43" t="s">
        <v>5969</v>
      </c>
      <c r="C37" s="43" t="s">
        <v>5910</v>
      </c>
      <c r="D37" s="43" t="s">
        <v>5873</v>
      </c>
      <c r="E37" s="43" t="s">
        <v>5970</v>
      </c>
      <c r="F37" s="43" t="s">
        <v>5908</v>
      </c>
      <c r="G37" s="43" t="s">
        <v>5881</v>
      </c>
    </row>
    <row r="38" ht="14" customHeight="1" spans="1:7">
      <c r="A38" s="43" t="s">
        <v>5971</v>
      </c>
      <c r="B38" s="43" t="s">
        <v>5972</v>
      </c>
      <c r="C38" s="43" t="s">
        <v>5912</v>
      </c>
      <c r="D38" s="43" t="s">
        <v>5897</v>
      </c>
      <c r="E38" s="43" t="s">
        <v>1383</v>
      </c>
      <c r="F38" s="43" t="s">
        <v>5908</v>
      </c>
      <c r="G38" s="43" t="s">
        <v>5871</v>
      </c>
    </row>
    <row r="39" ht="14" customHeight="1" spans="1:7">
      <c r="A39" s="43" t="s">
        <v>5971</v>
      </c>
      <c r="B39" s="43" t="s">
        <v>5973</v>
      </c>
      <c r="C39" s="43" t="s">
        <v>5889</v>
      </c>
      <c r="D39" s="43" t="s">
        <v>5873</v>
      </c>
      <c r="E39" s="43" t="s">
        <v>5907</v>
      </c>
      <c r="F39" s="43" t="s">
        <v>5908</v>
      </c>
      <c r="G39" s="43" t="s">
        <v>5876</v>
      </c>
    </row>
    <row r="40" ht="14" customHeight="1" spans="1:7">
      <c r="A40" s="43" t="s">
        <v>5971</v>
      </c>
      <c r="B40" s="43" t="s">
        <v>5974</v>
      </c>
      <c r="C40" s="43" t="s">
        <v>5923</v>
      </c>
      <c r="D40" s="43" t="s">
        <v>5873</v>
      </c>
      <c r="E40" s="43" t="s">
        <v>5975</v>
      </c>
      <c r="F40" s="43" t="s">
        <v>5908</v>
      </c>
      <c r="G40" s="43" t="s">
        <v>5881</v>
      </c>
    </row>
    <row r="41" ht="14" customHeight="1" spans="1:7">
      <c r="A41" s="43" t="s">
        <v>5976</v>
      </c>
      <c r="B41" s="43" t="s">
        <v>5977</v>
      </c>
      <c r="C41" s="43" t="s">
        <v>5938</v>
      </c>
      <c r="D41" s="43" t="s">
        <v>5889</v>
      </c>
      <c r="E41" s="43" t="s">
        <v>5975</v>
      </c>
      <c r="F41" s="43" t="s">
        <v>5908</v>
      </c>
      <c r="G41" s="43" t="s">
        <v>5871</v>
      </c>
    </row>
    <row r="42" ht="14" customHeight="1" spans="1:7">
      <c r="A42" s="43" t="s">
        <v>5976</v>
      </c>
      <c r="B42" s="43" t="s">
        <v>5978</v>
      </c>
      <c r="C42" s="43" t="s">
        <v>5881</v>
      </c>
      <c r="D42" s="43" t="s">
        <v>5923</v>
      </c>
      <c r="E42" s="43" t="s">
        <v>5975</v>
      </c>
      <c r="F42" s="43" t="s">
        <v>5908</v>
      </c>
      <c r="G42" s="43" t="s">
        <v>5876</v>
      </c>
    </row>
    <row r="43" ht="14" customHeight="1" spans="1:7">
      <c r="A43" s="43" t="s">
        <v>5976</v>
      </c>
      <c r="B43" s="43" t="s">
        <v>5979</v>
      </c>
      <c r="C43" s="43" t="s">
        <v>5876</v>
      </c>
      <c r="D43" s="43" t="s">
        <v>5935</v>
      </c>
      <c r="E43" s="43" t="s">
        <v>1331</v>
      </c>
      <c r="F43" s="43" t="s">
        <v>5887</v>
      </c>
      <c r="G43" s="43" t="s">
        <v>5881</v>
      </c>
    </row>
    <row r="44" ht="14" customHeight="1" spans="1:7">
      <c r="A44" s="43" t="s">
        <v>5980</v>
      </c>
      <c r="B44" s="43" t="s">
        <v>5981</v>
      </c>
      <c r="C44" s="43" t="s">
        <v>5982</v>
      </c>
      <c r="D44" s="43" t="s">
        <v>5983</v>
      </c>
      <c r="E44" s="43" t="s">
        <v>5984</v>
      </c>
      <c r="F44" s="43" t="s">
        <v>5908</v>
      </c>
      <c r="G44" s="43" t="s">
        <v>5871</v>
      </c>
    </row>
    <row r="45" ht="14" customHeight="1" spans="1:7">
      <c r="A45" s="43" t="s">
        <v>5980</v>
      </c>
      <c r="B45" s="43" t="s">
        <v>1041</v>
      </c>
      <c r="C45" s="43" t="s">
        <v>5985</v>
      </c>
      <c r="D45" s="43" t="s">
        <v>5986</v>
      </c>
      <c r="E45" s="43" t="s">
        <v>5987</v>
      </c>
      <c r="F45" s="43" t="s">
        <v>5887</v>
      </c>
      <c r="G45" s="43" t="s">
        <v>5876</v>
      </c>
    </row>
    <row r="46" ht="14" customHeight="1" spans="1:7">
      <c r="A46" s="43" t="s">
        <v>5980</v>
      </c>
      <c r="B46" s="43" t="s">
        <v>5988</v>
      </c>
      <c r="C46" s="43" t="s">
        <v>5938</v>
      </c>
      <c r="D46" s="43" t="s">
        <v>5901</v>
      </c>
      <c r="E46" s="43" t="s">
        <v>5989</v>
      </c>
      <c r="F46" s="43" t="s">
        <v>5870</v>
      </c>
      <c r="G46" s="43" t="s">
        <v>5881</v>
      </c>
    </row>
    <row r="47" ht="14" customHeight="1" spans="1:7">
      <c r="A47" s="43" t="s">
        <v>5990</v>
      </c>
      <c r="B47" s="43" t="s">
        <v>5991</v>
      </c>
      <c r="C47" s="43" t="s">
        <v>5871</v>
      </c>
      <c r="D47" s="43" t="s">
        <v>5935</v>
      </c>
      <c r="E47" s="43" t="s">
        <v>1347</v>
      </c>
      <c r="F47" s="43" t="s">
        <v>5870</v>
      </c>
      <c r="G47" s="43" t="s">
        <v>5871</v>
      </c>
    </row>
    <row r="48" ht="14" customHeight="1" spans="1:7">
      <c r="A48" s="43" t="s">
        <v>5990</v>
      </c>
      <c r="B48" s="43" t="s">
        <v>5992</v>
      </c>
      <c r="C48" s="43" t="s">
        <v>5881</v>
      </c>
      <c r="D48" s="43" t="s">
        <v>5881</v>
      </c>
      <c r="E48" s="43" t="s">
        <v>5871</v>
      </c>
      <c r="F48" s="43" t="s">
        <v>5908</v>
      </c>
      <c r="G48" s="43" t="s">
        <v>5876</v>
      </c>
    </row>
    <row r="49" ht="14" customHeight="1" spans="1:7">
      <c r="A49" s="43" t="s">
        <v>5990</v>
      </c>
      <c r="B49" s="43" t="s">
        <v>5993</v>
      </c>
      <c r="C49" s="43" t="s">
        <v>5881</v>
      </c>
      <c r="D49" s="43" t="s">
        <v>5881</v>
      </c>
      <c r="E49" s="43" t="s">
        <v>5871</v>
      </c>
      <c r="F49" s="43" t="s">
        <v>5908</v>
      </c>
      <c r="G49" s="43" t="s">
        <v>5876</v>
      </c>
    </row>
    <row r="50" ht="14" customHeight="1" spans="1:7">
      <c r="A50" s="43" t="s">
        <v>5994</v>
      </c>
      <c r="B50" s="43" t="s">
        <v>5995</v>
      </c>
      <c r="C50" s="43" t="s">
        <v>5889</v>
      </c>
      <c r="D50" s="43" t="s">
        <v>5996</v>
      </c>
      <c r="E50" s="43" t="s">
        <v>5997</v>
      </c>
      <c r="F50" s="43" t="s">
        <v>5870</v>
      </c>
      <c r="G50" s="43" t="s">
        <v>5871</v>
      </c>
    </row>
    <row r="51" ht="14" customHeight="1" spans="1:7">
      <c r="A51" s="43" t="s">
        <v>5994</v>
      </c>
      <c r="B51" s="43" t="s">
        <v>5991</v>
      </c>
      <c r="C51" s="43" t="s">
        <v>5889</v>
      </c>
      <c r="D51" s="43" t="s">
        <v>5949</v>
      </c>
      <c r="E51" s="43" t="s">
        <v>5998</v>
      </c>
      <c r="F51" s="43" t="s">
        <v>5887</v>
      </c>
      <c r="G51" s="43" t="s">
        <v>5876</v>
      </c>
    </row>
    <row r="52" ht="14" customHeight="1" spans="1:7">
      <c r="A52" s="43" t="s">
        <v>5994</v>
      </c>
      <c r="B52" s="43" t="s">
        <v>5999</v>
      </c>
      <c r="C52" s="43" t="s">
        <v>5889</v>
      </c>
      <c r="D52" s="43" t="s">
        <v>5893</v>
      </c>
      <c r="E52" s="43" t="s">
        <v>6000</v>
      </c>
      <c r="F52" s="43" t="s">
        <v>5887</v>
      </c>
      <c r="G52" s="43" t="s">
        <v>5881</v>
      </c>
    </row>
    <row r="53" ht="14" customHeight="1" spans="1:7">
      <c r="A53" s="43" t="s">
        <v>6001</v>
      </c>
      <c r="B53" s="43" t="s">
        <v>6002</v>
      </c>
      <c r="C53" s="43" t="s">
        <v>5889</v>
      </c>
      <c r="D53" s="43" t="s">
        <v>6003</v>
      </c>
      <c r="E53" s="43" t="s">
        <v>6004</v>
      </c>
      <c r="F53" s="43" t="s">
        <v>5870</v>
      </c>
      <c r="G53" s="43" t="s">
        <v>5871</v>
      </c>
    </row>
    <row r="54" ht="14" customHeight="1" spans="1:7">
      <c r="A54" s="43" t="s">
        <v>6001</v>
      </c>
      <c r="B54" s="43" t="s">
        <v>6005</v>
      </c>
      <c r="C54" s="43" t="s">
        <v>5949</v>
      </c>
      <c r="D54" s="43" t="s">
        <v>6006</v>
      </c>
      <c r="E54" s="43" t="s">
        <v>1331</v>
      </c>
      <c r="F54" s="43" t="s">
        <v>5887</v>
      </c>
      <c r="G54" s="43" t="s">
        <v>5876</v>
      </c>
    </row>
    <row r="55" ht="14" customHeight="1" spans="1:7">
      <c r="A55" s="43" t="s">
        <v>6001</v>
      </c>
      <c r="B55" s="43" t="s">
        <v>6007</v>
      </c>
      <c r="C55" s="43" t="s">
        <v>5923</v>
      </c>
      <c r="D55" s="43" t="s">
        <v>6008</v>
      </c>
      <c r="E55" s="43" t="s">
        <v>6009</v>
      </c>
      <c r="F55" s="43" t="s">
        <v>5870</v>
      </c>
      <c r="G55" s="43" t="s">
        <v>5881</v>
      </c>
    </row>
    <row r="56" ht="14" customHeight="1" spans="1:7">
      <c r="A56" s="43" t="s">
        <v>6010</v>
      </c>
      <c r="B56" s="43" t="s">
        <v>6011</v>
      </c>
      <c r="C56" s="43" t="s">
        <v>6008</v>
      </c>
      <c r="D56" s="43" t="s">
        <v>5930</v>
      </c>
      <c r="E56" s="43" t="s">
        <v>6012</v>
      </c>
      <c r="F56" s="43" t="s">
        <v>5908</v>
      </c>
      <c r="G56" s="43" t="s">
        <v>5871</v>
      </c>
    </row>
    <row r="57" ht="14" customHeight="1" spans="1:7">
      <c r="A57" s="43" t="s">
        <v>6010</v>
      </c>
      <c r="B57" s="43" t="s">
        <v>6013</v>
      </c>
      <c r="C57" s="43" t="s">
        <v>5897</v>
      </c>
      <c r="D57" s="43" t="s">
        <v>5930</v>
      </c>
      <c r="E57" s="43" t="s">
        <v>5940</v>
      </c>
      <c r="F57" s="43" t="s">
        <v>5908</v>
      </c>
      <c r="G57" s="43" t="s">
        <v>5876</v>
      </c>
    </row>
    <row r="58" ht="14" customHeight="1" spans="1:7">
      <c r="A58" s="43" t="s">
        <v>6010</v>
      </c>
      <c r="B58" s="43" t="s">
        <v>6014</v>
      </c>
      <c r="C58" s="43" t="s">
        <v>6015</v>
      </c>
      <c r="D58" s="43" t="s">
        <v>5890</v>
      </c>
      <c r="E58" s="43" t="s">
        <v>5911</v>
      </c>
      <c r="F58" s="43" t="s">
        <v>5908</v>
      </c>
      <c r="G58" s="43" t="s">
        <v>5881</v>
      </c>
    </row>
    <row r="59" ht="14" customHeight="1" spans="1:7">
      <c r="A59" s="43" t="s">
        <v>6016</v>
      </c>
      <c r="B59" s="43" t="s">
        <v>6017</v>
      </c>
      <c r="C59" s="43" t="s">
        <v>5876</v>
      </c>
      <c r="D59" s="43" t="s">
        <v>5910</v>
      </c>
      <c r="E59" s="43" t="s">
        <v>1347</v>
      </c>
      <c r="F59" s="43" t="s">
        <v>5870</v>
      </c>
      <c r="G59" s="43" t="s">
        <v>5871</v>
      </c>
    </row>
    <row r="60" ht="14" customHeight="1" spans="1:7">
      <c r="A60" s="43" t="s">
        <v>6016</v>
      </c>
      <c r="B60" s="43" t="s">
        <v>6018</v>
      </c>
      <c r="C60" s="43" t="s">
        <v>5935</v>
      </c>
      <c r="D60" s="43" t="s">
        <v>5912</v>
      </c>
      <c r="E60" s="43" t="s">
        <v>5940</v>
      </c>
      <c r="F60" s="43" t="s">
        <v>5908</v>
      </c>
      <c r="G60" s="43" t="s">
        <v>5876</v>
      </c>
    </row>
    <row r="61" ht="14" customHeight="1" spans="1:7">
      <c r="A61" s="43" t="s">
        <v>6016</v>
      </c>
      <c r="B61" s="43" t="s">
        <v>5978</v>
      </c>
      <c r="C61" s="43" t="s">
        <v>5935</v>
      </c>
      <c r="D61" s="43" t="s">
        <v>5912</v>
      </c>
      <c r="E61" s="43" t="s">
        <v>5940</v>
      </c>
      <c r="F61" s="43" t="s">
        <v>5908</v>
      </c>
      <c r="G61" s="43" t="s">
        <v>5876</v>
      </c>
    </row>
    <row r="62" ht="14" customHeight="1" spans="1:7">
      <c r="A62" s="43" t="s">
        <v>6019</v>
      </c>
      <c r="B62" s="43" t="s">
        <v>1062</v>
      </c>
      <c r="C62" s="43" t="s">
        <v>5873</v>
      </c>
      <c r="D62" s="43" t="s">
        <v>5903</v>
      </c>
      <c r="E62" s="43" t="s">
        <v>6020</v>
      </c>
      <c r="F62" s="43" t="s">
        <v>5908</v>
      </c>
      <c r="G62" s="43" t="s">
        <v>5871</v>
      </c>
    </row>
    <row r="63" ht="14" customHeight="1" spans="1:7">
      <c r="A63" s="43" t="s">
        <v>6019</v>
      </c>
      <c r="B63" s="43" t="s">
        <v>6021</v>
      </c>
      <c r="C63" s="43" t="s">
        <v>5876</v>
      </c>
      <c r="D63" s="43" t="s">
        <v>5903</v>
      </c>
      <c r="E63" s="43" t="s">
        <v>6022</v>
      </c>
      <c r="F63" s="43" t="s">
        <v>5870</v>
      </c>
      <c r="G63" s="43" t="s">
        <v>5876</v>
      </c>
    </row>
    <row r="64" ht="14" customHeight="1" spans="1:7">
      <c r="A64" s="43" t="s">
        <v>6019</v>
      </c>
      <c r="B64" s="43" t="s">
        <v>1048</v>
      </c>
      <c r="C64" s="43" t="s">
        <v>5910</v>
      </c>
      <c r="D64" s="43" t="s">
        <v>5910</v>
      </c>
      <c r="E64" s="43" t="s">
        <v>5871</v>
      </c>
      <c r="F64" s="43" t="s">
        <v>5908</v>
      </c>
      <c r="G64" s="43" t="s">
        <v>5881</v>
      </c>
    </row>
    <row r="65" ht="14" customHeight="1" spans="1:7">
      <c r="A65" s="43" t="s">
        <v>6023</v>
      </c>
      <c r="B65" s="43" t="s">
        <v>6024</v>
      </c>
      <c r="C65" s="43" t="s">
        <v>5949</v>
      </c>
      <c r="D65" s="43" t="s">
        <v>6025</v>
      </c>
      <c r="E65" s="43" t="s">
        <v>6026</v>
      </c>
      <c r="F65" s="43" t="s">
        <v>5908</v>
      </c>
      <c r="G65" s="43" t="s">
        <v>5871</v>
      </c>
    </row>
    <row r="66" ht="14" customHeight="1" spans="1:7">
      <c r="A66" s="43" t="s">
        <v>6023</v>
      </c>
      <c r="B66" s="43" t="s">
        <v>6027</v>
      </c>
      <c r="C66" s="43" t="s">
        <v>5903</v>
      </c>
      <c r="D66" s="43" t="s">
        <v>5884</v>
      </c>
      <c r="E66" s="43" t="s">
        <v>6028</v>
      </c>
      <c r="F66" s="43" t="s">
        <v>5908</v>
      </c>
      <c r="G66" s="43" t="s">
        <v>5876</v>
      </c>
    </row>
    <row r="67" ht="14" customHeight="1" spans="1:7">
      <c r="A67" s="43" t="s">
        <v>6023</v>
      </c>
      <c r="B67" s="43" t="s">
        <v>6029</v>
      </c>
      <c r="C67" s="43" t="s">
        <v>5873</v>
      </c>
      <c r="D67" s="43" t="s">
        <v>5901</v>
      </c>
      <c r="E67" s="43" t="s">
        <v>6030</v>
      </c>
      <c r="F67" s="43" t="s">
        <v>5908</v>
      </c>
      <c r="G67" s="43" t="s">
        <v>5881</v>
      </c>
    </row>
    <row r="68" ht="14" customHeight="1" spans="1:7">
      <c r="A68" s="43" t="s">
        <v>6031</v>
      </c>
      <c r="B68" s="43" t="s">
        <v>1057</v>
      </c>
      <c r="C68" s="43" t="s">
        <v>5873</v>
      </c>
      <c r="D68" s="43" t="s">
        <v>6015</v>
      </c>
      <c r="E68" s="43" t="s">
        <v>1383</v>
      </c>
      <c r="F68" s="43" t="s">
        <v>5908</v>
      </c>
      <c r="G68" s="43" t="s">
        <v>5871</v>
      </c>
    </row>
    <row r="69" ht="14" customHeight="1" spans="1:7">
      <c r="A69" s="43" t="s">
        <v>6031</v>
      </c>
      <c r="B69" s="43" t="s">
        <v>5909</v>
      </c>
      <c r="C69" s="43" t="s">
        <v>5912</v>
      </c>
      <c r="D69" s="43" t="s">
        <v>5893</v>
      </c>
      <c r="E69" s="43" t="s">
        <v>6032</v>
      </c>
      <c r="F69" s="43" t="s">
        <v>5908</v>
      </c>
      <c r="G69" s="43" t="s">
        <v>5876</v>
      </c>
    </row>
    <row r="70" ht="14" customHeight="1" spans="1:7">
      <c r="A70" s="43" t="s">
        <v>6031</v>
      </c>
      <c r="B70" s="43" t="s">
        <v>6033</v>
      </c>
      <c r="C70" s="43" t="s">
        <v>5878</v>
      </c>
      <c r="D70" s="43" t="s">
        <v>5910</v>
      </c>
      <c r="E70" s="43" t="s">
        <v>6034</v>
      </c>
      <c r="F70" s="43" t="s">
        <v>5908</v>
      </c>
      <c r="G70" s="43" t="s">
        <v>5881</v>
      </c>
    </row>
    <row r="71" ht="14" customHeight="1" spans="1:7">
      <c r="A71" s="43" t="s">
        <v>6035</v>
      </c>
      <c r="B71" s="43" t="s">
        <v>6036</v>
      </c>
      <c r="C71" s="43" t="s">
        <v>5938</v>
      </c>
      <c r="D71" s="43" t="s">
        <v>5893</v>
      </c>
      <c r="E71" s="43" t="s">
        <v>6037</v>
      </c>
      <c r="F71" s="43" t="s">
        <v>5870</v>
      </c>
      <c r="G71" s="43" t="s">
        <v>5871</v>
      </c>
    </row>
    <row r="72" ht="14" customHeight="1" spans="1:7">
      <c r="A72" s="43" t="s">
        <v>6035</v>
      </c>
      <c r="B72" s="43" t="s">
        <v>6038</v>
      </c>
      <c r="C72" s="43" t="s">
        <v>5938</v>
      </c>
      <c r="D72" s="43" t="s">
        <v>5878</v>
      </c>
      <c r="E72" s="43" t="s">
        <v>6039</v>
      </c>
      <c r="F72" s="43" t="s">
        <v>5908</v>
      </c>
      <c r="G72" s="43" t="s">
        <v>5876</v>
      </c>
    </row>
    <row r="73" ht="14" customHeight="1" spans="1:7">
      <c r="A73" s="43" t="s">
        <v>6035</v>
      </c>
      <c r="B73" s="43" t="s">
        <v>6040</v>
      </c>
      <c r="C73" s="43" t="s">
        <v>5938</v>
      </c>
      <c r="D73" s="43" t="s">
        <v>5938</v>
      </c>
      <c r="E73" s="43" t="s">
        <v>5871</v>
      </c>
      <c r="F73" s="43" t="s">
        <v>5908</v>
      </c>
      <c r="G73" s="43" t="s">
        <v>5881</v>
      </c>
    </row>
    <row r="74" ht="14" customHeight="1" spans="1:7">
      <c r="A74" s="43" t="s">
        <v>6041</v>
      </c>
      <c r="B74" s="43" t="s">
        <v>6042</v>
      </c>
      <c r="C74" s="43" t="s">
        <v>5910</v>
      </c>
      <c r="D74" s="43" t="s">
        <v>6015</v>
      </c>
      <c r="E74" s="43" t="s">
        <v>5975</v>
      </c>
      <c r="F74" s="43" t="s">
        <v>5908</v>
      </c>
      <c r="G74" s="43" t="s">
        <v>5871</v>
      </c>
    </row>
    <row r="75" ht="14" customHeight="1" spans="1:7">
      <c r="A75" s="43" t="s">
        <v>6041</v>
      </c>
      <c r="B75" s="43" t="s">
        <v>6043</v>
      </c>
      <c r="C75" s="43" t="s">
        <v>5889</v>
      </c>
      <c r="D75" s="43" t="s">
        <v>5903</v>
      </c>
      <c r="E75" s="43" t="s">
        <v>6044</v>
      </c>
      <c r="F75" s="43" t="s">
        <v>5908</v>
      </c>
      <c r="G75" s="43" t="s">
        <v>5876</v>
      </c>
    </row>
    <row r="76" ht="14" customHeight="1" spans="1:7">
      <c r="A76" s="43" t="s">
        <v>6041</v>
      </c>
      <c r="B76" s="43" t="s">
        <v>6045</v>
      </c>
      <c r="C76" s="43" t="s">
        <v>5935</v>
      </c>
      <c r="D76" s="43" t="s">
        <v>5935</v>
      </c>
      <c r="E76" s="43" t="s">
        <v>5871</v>
      </c>
      <c r="F76" s="43" t="s">
        <v>5908</v>
      </c>
      <c r="G76" s="43" t="s">
        <v>5881</v>
      </c>
    </row>
    <row r="77" ht="14" customHeight="1" spans="1:7">
      <c r="A77" s="43" t="s">
        <v>6046</v>
      </c>
      <c r="B77" s="43" t="s">
        <v>6047</v>
      </c>
      <c r="C77" s="43" t="s">
        <v>5938</v>
      </c>
      <c r="D77" s="43" t="s">
        <v>5912</v>
      </c>
      <c r="E77" s="43" t="s">
        <v>5998</v>
      </c>
      <c r="F77" s="43" t="s">
        <v>5887</v>
      </c>
      <c r="G77" s="43" t="s">
        <v>5871</v>
      </c>
    </row>
    <row r="78" ht="14" customHeight="1" spans="1:7">
      <c r="A78" s="43" t="s">
        <v>6046</v>
      </c>
      <c r="B78" s="43" t="s">
        <v>6048</v>
      </c>
      <c r="C78" s="43" t="s">
        <v>5881</v>
      </c>
      <c r="D78" s="43" t="s">
        <v>5923</v>
      </c>
      <c r="E78" s="43" t="s">
        <v>5975</v>
      </c>
      <c r="F78" s="43" t="s">
        <v>5908</v>
      </c>
      <c r="G78" s="43" t="s">
        <v>5876</v>
      </c>
    </row>
    <row r="79" ht="14" customHeight="1" spans="1:7">
      <c r="A79" s="43" t="s">
        <v>6046</v>
      </c>
      <c r="B79" s="43" t="s">
        <v>6049</v>
      </c>
      <c r="C79" s="43" t="s">
        <v>5871</v>
      </c>
      <c r="D79" s="43" t="s">
        <v>5935</v>
      </c>
      <c r="E79" s="43" t="s">
        <v>1347</v>
      </c>
      <c r="F79" s="43" t="s">
        <v>5870</v>
      </c>
      <c r="G79" s="43" t="s">
        <v>5881</v>
      </c>
    </row>
    <row r="80" ht="14" customHeight="1" spans="1:7">
      <c r="A80" s="43" t="s">
        <v>6050</v>
      </c>
      <c r="B80" s="43" t="s">
        <v>6051</v>
      </c>
      <c r="C80" s="43" t="s">
        <v>5873</v>
      </c>
      <c r="D80" s="43" t="s">
        <v>5949</v>
      </c>
      <c r="E80" s="43" t="s">
        <v>5907</v>
      </c>
      <c r="F80" s="43" t="s">
        <v>5908</v>
      </c>
      <c r="G80" s="43" t="s">
        <v>5871</v>
      </c>
    </row>
    <row r="81" ht="14" customHeight="1" spans="1:7">
      <c r="A81" s="43" t="s">
        <v>6050</v>
      </c>
      <c r="B81" s="43" t="s">
        <v>6052</v>
      </c>
      <c r="C81" s="43" t="s">
        <v>5878</v>
      </c>
      <c r="D81" s="43" t="s">
        <v>6053</v>
      </c>
      <c r="E81" s="43" t="s">
        <v>6054</v>
      </c>
      <c r="F81" s="43" t="s">
        <v>5887</v>
      </c>
      <c r="G81" s="43" t="s">
        <v>5876</v>
      </c>
    </row>
    <row r="82" ht="14" customHeight="1" spans="1:7">
      <c r="A82" s="43" t="s">
        <v>6050</v>
      </c>
      <c r="B82" s="43" t="s">
        <v>6055</v>
      </c>
      <c r="C82" s="43" t="s">
        <v>5935</v>
      </c>
      <c r="D82" s="43" t="s">
        <v>5901</v>
      </c>
      <c r="E82" s="43" t="s">
        <v>6056</v>
      </c>
      <c r="F82" s="43" t="s">
        <v>5887</v>
      </c>
      <c r="G82" s="43" t="s">
        <v>5881</v>
      </c>
    </row>
    <row r="83" ht="14" customHeight="1" spans="1:7">
      <c r="A83" s="43" t="s">
        <v>6057</v>
      </c>
      <c r="B83" s="43" t="s">
        <v>5909</v>
      </c>
      <c r="C83" s="43" t="s">
        <v>5884</v>
      </c>
      <c r="D83" s="43" t="s">
        <v>6058</v>
      </c>
      <c r="E83" s="43" t="s">
        <v>6059</v>
      </c>
      <c r="F83" s="43" t="s">
        <v>5887</v>
      </c>
      <c r="G83" s="43" t="s">
        <v>5871</v>
      </c>
    </row>
    <row r="84" ht="14" customHeight="1" spans="1:7">
      <c r="A84" s="43" t="s">
        <v>6057</v>
      </c>
      <c r="B84" s="43" t="s">
        <v>6060</v>
      </c>
      <c r="C84" s="43" t="s">
        <v>5920</v>
      </c>
      <c r="D84" s="43" t="s">
        <v>6061</v>
      </c>
      <c r="E84" s="43" t="s">
        <v>6062</v>
      </c>
      <c r="F84" s="43" t="s">
        <v>5887</v>
      </c>
      <c r="G84" s="43" t="s">
        <v>5876</v>
      </c>
    </row>
    <row r="85" ht="14" customHeight="1" spans="1:7">
      <c r="A85" s="43" t="s">
        <v>6057</v>
      </c>
      <c r="B85" s="43" t="s">
        <v>5909</v>
      </c>
      <c r="C85" s="43" t="s">
        <v>5893</v>
      </c>
      <c r="D85" s="43" t="s">
        <v>6063</v>
      </c>
      <c r="E85" s="43" t="s">
        <v>6064</v>
      </c>
      <c r="F85" s="43" t="s">
        <v>5908</v>
      </c>
      <c r="G85" s="43" t="s">
        <v>5881</v>
      </c>
    </row>
    <row r="86" ht="14" customHeight="1" spans="1:7">
      <c r="A86" s="43" t="s">
        <v>6065</v>
      </c>
      <c r="B86" s="43" t="s">
        <v>6066</v>
      </c>
      <c r="C86" s="43" t="s">
        <v>5910</v>
      </c>
      <c r="D86" s="43" t="s">
        <v>5901</v>
      </c>
      <c r="E86" s="43" t="s">
        <v>6067</v>
      </c>
      <c r="F86" s="43" t="s">
        <v>5908</v>
      </c>
      <c r="G86" s="43" t="s">
        <v>5871</v>
      </c>
    </row>
    <row r="87" ht="14" customHeight="1" spans="1:7">
      <c r="A87" s="43" t="s">
        <v>6065</v>
      </c>
      <c r="B87" s="43" t="s">
        <v>6068</v>
      </c>
      <c r="C87" s="43" t="s">
        <v>5876</v>
      </c>
      <c r="D87" s="43" t="s">
        <v>5912</v>
      </c>
      <c r="E87" s="43" t="s">
        <v>5997</v>
      </c>
      <c r="F87" s="43" t="s">
        <v>5870</v>
      </c>
      <c r="G87" s="43" t="s">
        <v>5876</v>
      </c>
    </row>
    <row r="88" ht="14" customHeight="1" spans="1:7">
      <c r="A88" s="43" t="s">
        <v>6065</v>
      </c>
      <c r="B88" s="43" t="s">
        <v>6069</v>
      </c>
      <c r="C88" s="43" t="s">
        <v>5938</v>
      </c>
      <c r="D88" s="43" t="s">
        <v>5923</v>
      </c>
      <c r="E88" s="43" t="s">
        <v>5907</v>
      </c>
      <c r="F88" s="43" t="s">
        <v>5908</v>
      </c>
      <c r="G88" s="43" t="s">
        <v>5881</v>
      </c>
    </row>
    <row r="89" ht="14" customHeight="1" spans="1:7">
      <c r="A89" s="43" t="s">
        <v>6070</v>
      </c>
      <c r="B89" s="43" t="s">
        <v>6071</v>
      </c>
      <c r="C89" s="43" t="s">
        <v>5903</v>
      </c>
      <c r="D89" s="43" t="s">
        <v>6072</v>
      </c>
      <c r="E89" s="43" t="s">
        <v>6073</v>
      </c>
      <c r="F89" s="43" t="s">
        <v>5870</v>
      </c>
      <c r="G89" s="43" t="s">
        <v>5871</v>
      </c>
    </row>
    <row r="90" ht="14" customHeight="1" spans="1:7">
      <c r="A90" s="43" t="s">
        <v>6070</v>
      </c>
      <c r="B90" s="43" t="s">
        <v>6074</v>
      </c>
      <c r="C90" s="43" t="s">
        <v>5927</v>
      </c>
      <c r="D90" s="43" t="s">
        <v>5946</v>
      </c>
      <c r="E90" s="43" t="s">
        <v>6075</v>
      </c>
      <c r="F90" s="43" t="s">
        <v>5870</v>
      </c>
      <c r="G90" s="43" t="s">
        <v>5876</v>
      </c>
    </row>
    <row r="91" ht="14" customHeight="1" spans="1:7">
      <c r="A91" s="43" t="s">
        <v>6070</v>
      </c>
      <c r="B91" s="43" t="s">
        <v>6076</v>
      </c>
      <c r="C91" s="43" t="s">
        <v>5889</v>
      </c>
      <c r="D91" s="43" t="s">
        <v>5879</v>
      </c>
      <c r="E91" s="43" t="s">
        <v>6077</v>
      </c>
      <c r="F91" s="43" t="s">
        <v>5870</v>
      </c>
      <c r="G91" s="43" t="s">
        <v>5881</v>
      </c>
    </row>
    <row r="92" ht="14" customHeight="1" spans="1:7">
      <c r="A92" s="43" t="s">
        <v>6078</v>
      </c>
      <c r="B92" s="43" t="s">
        <v>6079</v>
      </c>
      <c r="C92" s="43" t="s">
        <v>5901</v>
      </c>
      <c r="D92" s="43" t="s">
        <v>6080</v>
      </c>
      <c r="E92" s="43" t="s">
        <v>6081</v>
      </c>
      <c r="F92" s="43" t="s">
        <v>5870</v>
      </c>
      <c r="G92" s="43" t="s">
        <v>5871</v>
      </c>
    </row>
    <row r="93" ht="14" customHeight="1" spans="1:7">
      <c r="A93" s="43" t="s">
        <v>6078</v>
      </c>
      <c r="B93" s="43" t="s">
        <v>6082</v>
      </c>
      <c r="C93" s="43" t="s">
        <v>5903</v>
      </c>
      <c r="D93" s="43" t="s">
        <v>6025</v>
      </c>
      <c r="E93" s="43" t="s">
        <v>6083</v>
      </c>
      <c r="F93" s="43" t="s">
        <v>5887</v>
      </c>
      <c r="G93" s="43" t="s">
        <v>5876</v>
      </c>
    </row>
    <row r="94" ht="14" customHeight="1" spans="1:7">
      <c r="A94" s="43" t="s">
        <v>6078</v>
      </c>
      <c r="B94" s="43" t="s">
        <v>6066</v>
      </c>
      <c r="C94" s="43" t="s">
        <v>5923</v>
      </c>
      <c r="D94" s="43" t="s">
        <v>6015</v>
      </c>
      <c r="E94" s="43" t="s">
        <v>1274</v>
      </c>
      <c r="F94" s="43" t="s">
        <v>5870</v>
      </c>
      <c r="G94" s="43" t="s">
        <v>5881</v>
      </c>
    </row>
    <row r="95" ht="14" customHeight="1" spans="1:7">
      <c r="A95" s="43" t="s">
        <v>6084</v>
      </c>
      <c r="B95" s="43" t="s">
        <v>6085</v>
      </c>
      <c r="C95" s="43" t="s">
        <v>5938</v>
      </c>
      <c r="D95" s="43" t="s">
        <v>5927</v>
      </c>
      <c r="E95" s="43" t="s">
        <v>6086</v>
      </c>
      <c r="F95" s="43" t="s">
        <v>5887</v>
      </c>
      <c r="G95" s="43" t="s">
        <v>5871</v>
      </c>
    </row>
    <row r="96" ht="14" customHeight="1" spans="1:7">
      <c r="A96" s="43" t="s">
        <v>6084</v>
      </c>
      <c r="B96" s="43" t="s">
        <v>6087</v>
      </c>
      <c r="C96" s="43" t="s">
        <v>5923</v>
      </c>
      <c r="D96" s="43" t="s">
        <v>5910</v>
      </c>
      <c r="E96" s="43" t="s">
        <v>1383</v>
      </c>
      <c r="F96" s="43" t="s">
        <v>5908</v>
      </c>
      <c r="G96" s="43" t="s">
        <v>5876</v>
      </c>
    </row>
    <row r="97" ht="14" customHeight="1" spans="1:7">
      <c r="A97" s="43" t="s">
        <v>6084</v>
      </c>
      <c r="B97" s="43" t="s">
        <v>6088</v>
      </c>
      <c r="C97" s="43" t="s">
        <v>5871</v>
      </c>
      <c r="D97" s="43" t="s">
        <v>5881</v>
      </c>
      <c r="E97" s="43" t="s">
        <v>5951</v>
      </c>
      <c r="F97" s="43" t="s">
        <v>5870</v>
      </c>
      <c r="G97" s="43" t="s">
        <v>5881</v>
      </c>
    </row>
    <row r="98" ht="14" customHeight="1" spans="1:7">
      <c r="A98" s="43" t="s">
        <v>6089</v>
      </c>
      <c r="B98" s="43" t="s">
        <v>6090</v>
      </c>
      <c r="C98" s="43" t="s">
        <v>5881</v>
      </c>
      <c r="D98" s="43" t="s">
        <v>5938</v>
      </c>
      <c r="E98" s="43" t="s">
        <v>6091</v>
      </c>
      <c r="F98" s="43" t="s">
        <v>5908</v>
      </c>
      <c r="G98" s="43" t="s">
        <v>5871</v>
      </c>
    </row>
    <row r="99" ht="14" customHeight="1" spans="1:7">
      <c r="A99" s="43" t="s">
        <v>6089</v>
      </c>
      <c r="B99" s="43" t="s">
        <v>6092</v>
      </c>
      <c r="C99" s="43" t="s">
        <v>5871</v>
      </c>
      <c r="D99" s="43" t="s">
        <v>5938</v>
      </c>
      <c r="E99" s="43" t="s">
        <v>5955</v>
      </c>
      <c r="F99" s="43" t="s">
        <v>5870</v>
      </c>
      <c r="G99" s="43" t="s">
        <v>5876</v>
      </c>
    </row>
    <row r="100" ht="14" customHeight="1" spans="1:7">
      <c r="A100" s="43" t="s">
        <v>6089</v>
      </c>
      <c r="B100" s="43" t="s">
        <v>6093</v>
      </c>
      <c r="C100" s="43" t="s">
        <v>5876</v>
      </c>
      <c r="D100" s="43" t="s">
        <v>5881</v>
      </c>
      <c r="E100" s="43" t="s">
        <v>5907</v>
      </c>
      <c r="F100" s="43" t="s">
        <v>5908</v>
      </c>
      <c r="G100" s="43" t="s">
        <v>5881</v>
      </c>
    </row>
    <row r="101" ht="14" customHeight="1" spans="1:7">
      <c r="A101" s="43" t="s">
        <v>6094</v>
      </c>
      <c r="B101" s="43" t="s">
        <v>6095</v>
      </c>
      <c r="C101" s="43" t="s">
        <v>5910</v>
      </c>
      <c r="D101" s="43" t="s">
        <v>5890</v>
      </c>
      <c r="E101" s="43" t="s">
        <v>1331</v>
      </c>
      <c r="F101" s="43" t="s">
        <v>5887</v>
      </c>
      <c r="G101" s="43" t="s">
        <v>5871</v>
      </c>
    </row>
    <row r="102" ht="14" customHeight="1" spans="1:7">
      <c r="A102" s="43" t="s">
        <v>6094</v>
      </c>
      <c r="B102" s="43" t="s">
        <v>6096</v>
      </c>
      <c r="C102" s="43" t="s">
        <v>6053</v>
      </c>
      <c r="D102" s="43" t="s">
        <v>6053</v>
      </c>
      <c r="E102" s="43" t="s">
        <v>5871</v>
      </c>
      <c r="F102" s="43" t="s">
        <v>5908</v>
      </c>
      <c r="G102" s="43" t="s">
        <v>5876</v>
      </c>
    </row>
    <row r="103" ht="14" customHeight="1" spans="1:7">
      <c r="A103" s="43" t="s">
        <v>6094</v>
      </c>
      <c r="B103" s="43" t="s">
        <v>6097</v>
      </c>
      <c r="C103" s="43" t="s">
        <v>5927</v>
      </c>
      <c r="D103" s="43" t="s">
        <v>5873</v>
      </c>
      <c r="E103" s="43" t="s">
        <v>6098</v>
      </c>
      <c r="F103" s="43" t="s">
        <v>5908</v>
      </c>
      <c r="G103" s="43" t="s">
        <v>5881</v>
      </c>
    </row>
    <row r="104" ht="14" customHeight="1" spans="1:7">
      <c r="A104" s="43" t="s">
        <v>6099</v>
      </c>
      <c r="B104" s="43" t="s">
        <v>6100</v>
      </c>
      <c r="C104" s="43" t="s">
        <v>5876</v>
      </c>
      <c r="D104" s="43" t="s">
        <v>5910</v>
      </c>
      <c r="E104" s="43" t="s">
        <v>1347</v>
      </c>
      <c r="F104" s="43" t="s">
        <v>5870</v>
      </c>
      <c r="G104" s="43" t="s">
        <v>5871</v>
      </c>
    </row>
    <row r="105" ht="14" customHeight="1" spans="1:7">
      <c r="A105" s="43" t="s">
        <v>6099</v>
      </c>
      <c r="B105" s="43" t="s">
        <v>6101</v>
      </c>
      <c r="C105" s="43" t="s">
        <v>5881</v>
      </c>
      <c r="D105" s="43" t="s">
        <v>5912</v>
      </c>
      <c r="E105" s="43" t="s">
        <v>5951</v>
      </c>
      <c r="F105" s="43" t="s">
        <v>5870</v>
      </c>
      <c r="G105" s="43" t="s">
        <v>5876</v>
      </c>
    </row>
    <row r="106" ht="14" customHeight="1" spans="1:7">
      <c r="A106" s="43" t="s">
        <v>6099</v>
      </c>
      <c r="B106" s="43" t="s">
        <v>6102</v>
      </c>
      <c r="C106" s="43" t="s">
        <v>5876</v>
      </c>
      <c r="D106" s="43" t="s">
        <v>5912</v>
      </c>
      <c r="E106" s="43" t="s">
        <v>5997</v>
      </c>
      <c r="F106" s="43" t="s">
        <v>5870</v>
      </c>
      <c r="G106" s="43" t="s">
        <v>5881</v>
      </c>
    </row>
    <row r="107" ht="14" customHeight="1" spans="1:7">
      <c r="A107" s="43" t="s">
        <v>6103</v>
      </c>
      <c r="B107" s="43" t="s">
        <v>6104</v>
      </c>
      <c r="C107" s="43" t="s">
        <v>6105</v>
      </c>
      <c r="D107" s="43" t="s">
        <v>944</v>
      </c>
      <c r="E107" s="43" t="s">
        <v>5911</v>
      </c>
      <c r="F107" s="43" t="s">
        <v>5908</v>
      </c>
      <c r="G107" s="43" t="s">
        <v>5871</v>
      </c>
    </row>
    <row r="108" ht="14" customHeight="1" spans="1:7">
      <c r="A108" s="43" t="s">
        <v>6103</v>
      </c>
      <c r="B108" s="43" t="s">
        <v>6106</v>
      </c>
      <c r="C108" s="43" t="s">
        <v>5923</v>
      </c>
      <c r="D108" s="43" t="s">
        <v>5873</v>
      </c>
      <c r="E108" s="43" t="s">
        <v>5975</v>
      </c>
      <c r="F108" s="43" t="s">
        <v>5908</v>
      </c>
      <c r="G108" s="43" t="s">
        <v>5876</v>
      </c>
    </row>
    <row r="109" ht="14" customHeight="1" spans="1:7">
      <c r="A109" s="43" t="s">
        <v>6103</v>
      </c>
      <c r="B109" s="43" t="s">
        <v>6107</v>
      </c>
      <c r="C109" s="43" t="s">
        <v>5878</v>
      </c>
      <c r="D109" s="43" t="s">
        <v>5927</v>
      </c>
      <c r="E109" s="43" t="s">
        <v>6108</v>
      </c>
      <c r="F109" s="43" t="s">
        <v>5908</v>
      </c>
      <c r="G109" s="43" t="s">
        <v>5881</v>
      </c>
    </row>
    <row r="110" ht="14" customHeight="1" spans="1:7">
      <c r="A110" s="43" t="s">
        <v>6109</v>
      </c>
      <c r="B110" s="43" t="s">
        <v>6110</v>
      </c>
      <c r="C110" s="43" t="s">
        <v>6061</v>
      </c>
      <c r="D110" s="43" t="s">
        <v>6111</v>
      </c>
      <c r="E110" s="43" t="s">
        <v>6112</v>
      </c>
      <c r="F110" s="43" t="s">
        <v>5908</v>
      </c>
      <c r="G110" s="43" t="s">
        <v>5871</v>
      </c>
    </row>
    <row r="111" ht="14" customHeight="1" spans="1:7">
      <c r="A111" s="43" t="s">
        <v>6109</v>
      </c>
      <c r="B111" s="43" t="s">
        <v>6113</v>
      </c>
      <c r="C111" s="43" t="s">
        <v>5901</v>
      </c>
      <c r="D111" s="43" t="s">
        <v>5890</v>
      </c>
      <c r="E111" s="43" t="s">
        <v>6114</v>
      </c>
      <c r="F111" s="43" t="s">
        <v>5908</v>
      </c>
      <c r="G111" s="43" t="s">
        <v>5876</v>
      </c>
    </row>
    <row r="112" ht="14" customHeight="1" spans="1:7">
      <c r="A112" s="43" t="s">
        <v>6109</v>
      </c>
      <c r="B112" s="43" t="s">
        <v>6115</v>
      </c>
      <c r="C112" s="43" t="s">
        <v>5889</v>
      </c>
      <c r="D112" s="43" t="s">
        <v>5949</v>
      </c>
      <c r="E112" s="43" t="s">
        <v>5998</v>
      </c>
      <c r="F112" s="43" t="s">
        <v>5887</v>
      </c>
      <c r="G112" s="43" t="s">
        <v>5881</v>
      </c>
    </row>
    <row r="113" ht="14" customHeight="1" spans="1:7">
      <c r="A113" s="43" t="s">
        <v>6116</v>
      </c>
      <c r="B113" s="43" t="s">
        <v>6117</v>
      </c>
      <c r="C113" s="43" t="s">
        <v>5871</v>
      </c>
      <c r="D113" s="43" t="s">
        <v>5873</v>
      </c>
      <c r="E113" s="43" t="s">
        <v>6118</v>
      </c>
      <c r="F113" s="43" t="s">
        <v>5870</v>
      </c>
      <c r="G113" s="43" t="s">
        <v>5871</v>
      </c>
    </row>
    <row r="114" ht="14" customHeight="1" spans="1:7">
      <c r="A114" s="43" t="s">
        <v>6116</v>
      </c>
      <c r="B114" s="43" t="s">
        <v>6119</v>
      </c>
      <c r="C114" s="43" t="s">
        <v>5938</v>
      </c>
      <c r="D114" s="43" t="s">
        <v>5923</v>
      </c>
      <c r="E114" s="43" t="s">
        <v>5907</v>
      </c>
      <c r="F114" s="43" t="s">
        <v>5908</v>
      </c>
      <c r="G114" s="43" t="s">
        <v>5876</v>
      </c>
    </row>
    <row r="115" ht="14" customHeight="1" spans="1:7">
      <c r="A115" s="43" t="s">
        <v>6116</v>
      </c>
      <c r="B115" s="43" t="s">
        <v>6120</v>
      </c>
      <c r="C115" s="43" t="s">
        <v>5881</v>
      </c>
      <c r="D115" s="43" t="s">
        <v>5881</v>
      </c>
      <c r="E115" s="43" t="s">
        <v>5871</v>
      </c>
      <c r="F115" s="43" t="s">
        <v>5908</v>
      </c>
      <c r="G115" s="43" t="s">
        <v>5881</v>
      </c>
    </row>
    <row r="116" ht="14" customHeight="1" spans="1:7">
      <c r="A116" s="43" t="s">
        <v>6121</v>
      </c>
      <c r="B116" s="43" t="s">
        <v>6122</v>
      </c>
      <c r="C116" s="43" t="s">
        <v>944</v>
      </c>
      <c r="D116" s="43" t="s">
        <v>6123</v>
      </c>
      <c r="E116" s="43" t="s">
        <v>6124</v>
      </c>
      <c r="F116" s="43" t="s">
        <v>5870</v>
      </c>
      <c r="G116" s="43" t="s">
        <v>5871</v>
      </c>
    </row>
    <row r="117" ht="14" customHeight="1" spans="1:7">
      <c r="A117" s="43" t="s">
        <v>6121</v>
      </c>
      <c r="B117" s="43" t="s">
        <v>6125</v>
      </c>
      <c r="C117" s="43" t="s">
        <v>6053</v>
      </c>
      <c r="D117" s="43" t="s">
        <v>6006</v>
      </c>
      <c r="E117" s="43" t="s">
        <v>6126</v>
      </c>
      <c r="F117" s="43" t="s">
        <v>5887</v>
      </c>
      <c r="G117" s="43" t="s">
        <v>5876</v>
      </c>
    </row>
    <row r="118" ht="14" customHeight="1" spans="1:7">
      <c r="A118" s="43" t="s">
        <v>6121</v>
      </c>
      <c r="B118" s="43" t="s">
        <v>6127</v>
      </c>
      <c r="C118" s="43" t="s">
        <v>5878</v>
      </c>
      <c r="D118" s="43" t="s">
        <v>6015</v>
      </c>
      <c r="E118" s="43" t="s">
        <v>1311</v>
      </c>
      <c r="F118" s="43" t="s">
        <v>5887</v>
      </c>
      <c r="G118" s="43" t="s">
        <v>5881</v>
      </c>
    </row>
    <row r="119" ht="14" customHeight="1" spans="1:7">
      <c r="A119" s="43" t="s">
        <v>6128</v>
      </c>
      <c r="B119" s="43" t="s">
        <v>6129</v>
      </c>
      <c r="C119" s="43" t="s">
        <v>391</v>
      </c>
      <c r="D119" s="43" t="s">
        <v>5923</v>
      </c>
      <c r="E119" s="43" t="s">
        <v>391</v>
      </c>
      <c r="F119" s="43" t="s">
        <v>5870</v>
      </c>
      <c r="G119" s="43" t="s">
        <v>5871</v>
      </c>
    </row>
    <row r="120" ht="14" customHeight="1" spans="1:7">
      <c r="A120" s="43" t="s">
        <v>6128</v>
      </c>
      <c r="B120" s="43" t="s">
        <v>6130</v>
      </c>
      <c r="C120" s="43" t="s">
        <v>5881</v>
      </c>
      <c r="D120" s="43" t="s">
        <v>5938</v>
      </c>
      <c r="E120" s="43" t="s">
        <v>6091</v>
      </c>
      <c r="F120" s="43" t="s">
        <v>5908</v>
      </c>
      <c r="G120" s="43" t="s">
        <v>5876</v>
      </c>
    </row>
    <row r="121" ht="14" customHeight="1" spans="1:7">
      <c r="A121" s="43" t="s">
        <v>6128</v>
      </c>
      <c r="B121" s="43" t="s">
        <v>6131</v>
      </c>
      <c r="C121" s="43" t="s">
        <v>5876</v>
      </c>
      <c r="D121" s="43" t="s">
        <v>5938</v>
      </c>
      <c r="E121" s="43" t="s">
        <v>5975</v>
      </c>
      <c r="F121" s="43" t="s">
        <v>5908</v>
      </c>
      <c r="G121" s="43" t="s">
        <v>5881</v>
      </c>
    </row>
    <row r="122" ht="14" customHeight="1" spans="1:7">
      <c r="A122" s="43" t="s">
        <v>6132</v>
      </c>
      <c r="B122" s="43" t="s">
        <v>6133</v>
      </c>
      <c r="C122" s="43" t="s">
        <v>5881</v>
      </c>
      <c r="D122" s="43" t="s">
        <v>5935</v>
      </c>
      <c r="E122" s="43" t="s">
        <v>1383</v>
      </c>
      <c r="F122" s="43" t="s">
        <v>5908</v>
      </c>
      <c r="G122" s="43" t="s">
        <v>5871</v>
      </c>
    </row>
    <row r="123" ht="14" customHeight="1" spans="1:7">
      <c r="A123" s="43" t="s">
        <v>6132</v>
      </c>
      <c r="B123" s="43" t="s">
        <v>6134</v>
      </c>
      <c r="C123" s="43" t="s">
        <v>391</v>
      </c>
      <c r="D123" s="43" t="s">
        <v>5876</v>
      </c>
      <c r="E123" s="43" t="s">
        <v>391</v>
      </c>
      <c r="F123" s="43" t="s">
        <v>5870</v>
      </c>
      <c r="G123" s="43" t="s">
        <v>5876</v>
      </c>
    </row>
    <row r="124" ht="14" customHeight="1" spans="1:7">
      <c r="A124" s="43" t="s">
        <v>6132</v>
      </c>
      <c r="B124" s="43" t="s">
        <v>6135</v>
      </c>
      <c r="C124" s="43" t="s">
        <v>5871</v>
      </c>
      <c r="D124" s="43" t="s">
        <v>5871</v>
      </c>
      <c r="E124" s="43" t="s">
        <v>5871</v>
      </c>
      <c r="F124" s="43" t="s">
        <v>5908</v>
      </c>
      <c r="G124" s="43" t="s">
        <v>5881</v>
      </c>
    </row>
    <row r="125" ht="14" customHeight="1" spans="1:7">
      <c r="A125" s="43" t="s">
        <v>6136</v>
      </c>
      <c r="B125" s="43" t="s">
        <v>6137</v>
      </c>
      <c r="C125" s="43" t="s">
        <v>5923</v>
      </c>
      <c r="D125" s="43" t="s">
        <v>5889</v>
      </c>
      <c r="E125" s="43" t="s">
        <v>6091</v>
      </c>
      <c r="F125" s="43" t="s">
        <v>5908</v>
      </c>
      <c r="G125" s="43" t="s">
        <v>5871</v>
      </c>
    </row>
    <row r="126" ht="14" customHeight="1" spans="1:7">
      <c r="A126" s="43" t="s">
        <v>6136</v>
      </c>
      <c r="B126" s="43" t="s">
        <v>6138</v>
      </c>
      <c r="C126" s="43" t="s">
        <v>5938</v>
      </c>
      <c r="D126" s="43" t="s">
        <v>5923</v>
      </c>
      <c r="E126" s="43" t="s">
        <v>5907</v>
      </c>
      <c r="F126" s="43" t="s">
        <v>5908</v>
      </c>
      <c r="G126" s="43" t="s">
        <v>5876</v>
      </c>
    </row>
    <row r="127" ht="14" customHeight="1" spans="1:7">
      <c r="A127" s="43" t="s">
        <v>6136</v>
      </c>
      <c r="B127" s="43" t="s">
        <v>6139</v>
      </c>
      <c r="C127" s="43" t="s">
        <v>391</v>
      </c>
      <c r="D127" s="43" t="s">
        <v>5923</v>
      </c>
      <c r="E127" s="43" t="s">
        <v>391</v>
      </c>
      <c r="F127" s="43" t="s">
        <v>5870</v>
      </c>
      <c r="G127" s="43" t="s">
        <v>5881</v>
      </c>
    </row>
    <row r="128" ht="14" customHeight="1" spans="1:7">
      <c r="A128" s="43" t="s">
        <v>6140</v>
      </c>
      <c r="B128" s="43" t="s">
        <v>6141</v>
      </c>
      <c r="C128" s="43" t="s">
        <v>5938</v>
      </c>
      <c r="D128" s="43" t="s">
        <v>5923</v>
      </c>
      <c r="E128" s="43" t="s">
        <v>5907</v>
      </c>
      <c r="F128" s="43" t="s">
        <v>5908</v>
      </c>
      <c r="G128" s="43" t="s">
        <v>5871</v>
      </c>
    </row>
    <row r="129" ht="14" customHeight="1" spans="1:7">
      <c r="A129" s="43" t="s">
        <v>6140</v>
      </c>
      <c r="B129" s="43" t="s">
        <v>6142</v>
      </c>
      <c r="C129" s="43" t="s">
        <v>5871</v>
      </c>
      <c r="D129" s="43" t="s">
        <v>5881</v>
      </c>
      <c r="E129" s="43" t="s">
        <v>5951</v>
      </c>
      <c r="F129" s="43" t="s">
        <v>5870</v>
      </c>
      <c r="G129" s="43" t="s">
        <v>5876</v>
      </c>
    </row>
    <row r="130" ht="14" customHeight="1" spans="1:7">
      <c r="A130" s="43" t="s">
        <v>6140</v>
      </c>
      <c r="B130" s="43" t="s">
        <v>6143</v>
      </c>
      <c r="C130" s="43" t="s">
        <v>5876</v>
      </c>
      <c r="D130" s="43" t="s">
        <v>5876</v>
      </c>
      <c r="E130" s="43" t="s">
        <v>5871</v>
      </c>
      <c r="F130" s="43" t="s">
        <v>5908</v>
      </c>
      <c r="G130" s="43" t="s">
        <v>5881</v>
      </c>
    </row>
    <row r="131" ht="14" customHeight="1" spans="1:7">
      <c r="A131" s="43" t="s">
        <v>6144</v>
      </c>
      <c r="B131" s="43" t="s">
        <v>6145</v>
      </c>
      <c r="C131" s="43" t="s">
        <v>6008</v>
      </c>
      <c r="D131" s="43" t="s">
        <v>6146</v>
      </c>
      <c r="E131" s="43" t="s">
        <v>6147</v>
      </c>
      <c r="F131" s="43" t="s">
        <v>5908</v>
      </c>
      <c r="G131" s="43" t="s">
        <v>5871</v>
      </c>
    </row>
    <row r="132" ht="14" customHeight="1" spans="1:7">
      <c r="A132" s="43" t="s">
        <v>6144</v>
      </c>
      <c r="B132" s="43" t="s">
        <v>6148</v>
      </c>
      <c r="C132" s="43" t="s">
        <v>6053</v>
      </c>
      <c r="D132" s="43" t="s">
        <v>6146</v>
      </c>
      <c r="E132" s="43" t="s">
        <v>6039</v>
      </c>
      <c r="F132" s="43" t="s">
        <v>5908</v>
      </c>
      <c r="G132" s="43" t="s">
        <v>5876</v>
      </c>
    </row>
    <row r="133" ht="14" customHeight="1" spans="1:7">
      <c r="A133" s="43" t="s">
        <v>6144</v>
      </c>
      <c r="B133" s="43" t="s">
        <v>6149</v>
      </c>
      <c r="C133" s="43" t="s">
        <v>5893</v>
      </c>
      <c r="D133" s="43" t="s">
        <v>6015</v>
      </c>
      <c r="E133" s="43" t="s">
        <v>6150</v>
      </c>
      <c r="F133" s="43" t="s">
        <v>5908</v>
      </c>
      <c r="G133" s="43" t="s">
        <v>5881</v>
      </c>
    </row>
    <row r="134" ht="14" customHeight="1" spans="1:7">
      <c r="A134" s="43" t="s">
        <v>6151</v>
      </c>
      <c r="B134" s="43" t="s">
        <v>6152</v>
      </c>
      <c r="C134" s="43" t="s">
        <v>5871</v>
      </c>
      <c r="D134" s="43" t="s">
        <v>5903</v>
      </c>
      <c r="E134" s="43" t="s">
        <v>6153</v>
      </c>
      <c r="F134" s="43" t="s">
        <v>5870</v>
      </c>
      <c r="G134" s="43" t="s">
        <v>5871</v>
      </c>
    </row>
    <row r="135" ht="14" customHeight="1" spans="1:7">
      <c r="A135" s="43" t="s">
        <v>6151</v>
      </c>
      <c r="B135" s="43" t="s">
        <v>6154</v>
      </c>
      <c r="C135" s="43" t="s">
        <v>391</v>
      </c>
      <c r="D135" s="43" t="s">
        <v>5938</v>
      </c>
      <c r="E135" s="43" t="s">
        <v>391</v>
      </c>
      <c r="F135" s="43" t="s">
        <v>5870</v>
      </c>
      <c r="G135" s="43" t="s">
        <v>5876</v>
      </c>
    </row>
    <row r="136" ht="14" customHeight="1" spans="1:7">
      <c r="A136" s="43" t="s">
        <v>6151</v>
      </c>
      <c r="B136" s="43" t="s">
        <v>6155</v>
      </c>
      <c r="C136" s="43" t="s">
        <v>5876</v>
      </c>
      <c r="D136" s="43" t="s">
        <v>5881</v>
      </c>
      <c r="E136" s="43" t="s">
        <v>5907</v>
      </c>
      <c r="F136" s="43" t="s">
        <v>5908</v>
      </c>
      <c r="G136" s="43" t="s">
        <v>5881</v>
      </c>
    </row>
    <row r="137" ht="14" customHeight="1" spans="1:7">
      <c r="A137" s="43" t="s">
        <v>6156</v>
      </c>
      <c r="B137" s="43" t="s">
        <v>6157</v>
      </c>
      <c r="C137" s="43" t="s">
        <v>5876</v>
      </c>
      <c r="D137" s="43" t="s">
        <v>5876</v>
      </c>
      <c r="E137" s="43" t="s">
        <v>5871</v>
      </c>
      <c r="F137" s="43" t="s">
        <v>5908</v>
      </c>
      <c r="G137" s="43" t="s">
        <v>5871</v>
      </c>
    </row>
    <row r="138" ht="14" customHeight="1" spans="1:7">
      <c r="A138" s="43" t="s">
        <v>6156</v>
      </c>
      <c r="B138" s="43" t="s">
        <v>6130</v>
      </c>
      <c r="C138" s="43" t="s">
        <v>5876</v>
      </c>
      <c r="D138" s="43" t="s">
        <v>5876</v>
      </c>
      <c r="E138" s="43" t="s">
        <v>5871</v>
      </c>
      <c r="F138" s="43" t="s">
        <v>5908</v>
      </c>
      <c r="G138" s="43" t="s">
        <v>5871</v>
      </c>
    </row>
    <row r="139" ht="14" customHeight="1" spans="1:7">
      <c r="A139" s="43" t="s">
        <v>6156</v>
      </c>
      <c r="B139" s="43" t="s">
        <v>6152</v>
      </c>
      <c r="C139" s="43" t="s">
        <v>5871</v>
      </c>
      <c r="D139" s="43" t="s">
        <v>5871</v>
      </c>
      <c r="E139" s="43" t="s">
        <v>5871</v>
      </c>
      <c r="F139" s="43" t="s">
        <v>5908</v>
      </c>
      <c r="G139" s="43" t="s">
        <v>5876</v>
      </c>
    </row>
    <row r="140" ht="14" customHeight="1" spans="1:7">
      <c r="A140" s="43" t="s">
        <v>6158</v>
      </c>
      <c r="B140" s="43" t="s">
        <v>6159</v>
      </c>
      <c r="C140" s="43" t="s">
        <v>5935</v>
      </c>
      <c r="D140" s="43" t="s">
        <v>5949</v>
      </c>
      <c r="E140" s="43" t="s">
        <v>6160</v>
      </c>
      <c r="F140" s="43" t="s">
        <v>5870</v>
      </c>
      <c r="G140" s="43" t="s">
        <v>5871</v>
      </c>
    </row>
    <row r="141" ht="14" customHeight="1" spans="1:7">
      <c r="A141" s="43" t="s">
        <v>6158</v>
      </c>
      <c r="B141" s="43" t="s">
        <v>6161</v>
      </c>
      <c r="C141" s="43" t="s">
        <v>5876</v>
      </c>
      <c r="D141" s="43" t="s">
        <v>5901</v>
      </c>
      <c r="E141" s="43" t="s">
        <v>6162</v>
      </c>
      <c r="F141" s="43" t="s">
        <v>5870</v>
      </c>
      <c r="G141" s="43" t="s">
        <v>5876</v>
      </c>
    </row>
    <row r="142" ht="14" customHeight="1" spans="1:7">
      <c r="A142" s="43" t="s">
        <v>6158</v>
      </c>
      <c r="B142" s="43" t="s">
        <v>6163</v>
      </c>
      <c r="C142" s="43" t="s">
        <v>5935</v>
      </c>
      <c r="D142" s="43" t="s">
        <v>5873</v>
      </c>
      <c r="E142" s="43" t="s">
        <v>6164</v>
      </c>
      <c r="F142" s="43" t="s">
        <v>5887</v>
      </c>
      <c r="G142" s="43" t="s">
        <v>5881</v>
      </c>
    </row>
    <row r="143" ht="14" customHeight="1" spans="1:7">
      <c r="A143" s="43" t="s">
        <v>6165</v>
      </c>
      <c r="B143" s="43" t="s">
        <v>6166</v>
      </c>
      <c r="C143" s="43" t="s">
        <v>6053</v>
      </c>
      <c r="D143" s="43" t="s">
        <v>6167</v>
      </c>
      <c r="E143" s="43" t="s">
        <v>6168</v>
      </c>
      <c r="F143" s="43" t="s">
        <v>5870</v>
      </c>
      <c r="G143" s="43" t="s">
        <v>5871</v>
      </c>
    </row>
    <row r="144" ht="14" customHeight="1" spans="1:7">
      <c r="A144" s="43" t="s">
        <v>6165</v>
      </c>
      <c r="B144" s="43" t="s">
        <v>6169</v>
      </c>
      <c r="C144" s="43" t="s">
        <v>5873</v>
      </c>
      <c r="D144" s="43" t="s">
        <v>6006</v>
      </c>
      <c r="E144" s="43" t="s">
        <v>6170</v>
      </c>
      <c r="F144" s="43" t="s">
        <v>5870</v>
      </c>
      <c r="G144" s="43" t="s">
        <v>5876</v>
      </c>
    </row>
    <row r="145" ht="14" customHeight="1" spans="1:7">
      <c r="A145" s="43" t="s">
        <v>6165</v>
      </c>
      <c r="B145" s="43" t="s">
        <v>1115</v>
      </c>
      <c r="C145" s="43" t="s">
        <v>5910</v>
      </c>
      <c r="D145" s="43" t="s">
        <v>6008</v>
      </c>
      <c r="E145" s="43" t="s">
        <v>6171</v>
      </c>
      <c r="F145" s="43" t="s">
        <v>5908</v>
      </c>
      <c r="G145" s="43" t="s">
        <v>5881</v>
      </c>
    </row>
    <row r="146" ht="14" customHeight="1" spans="1:7">
      <c r="A146" s="43" t="s">
        <v>6172</v>
      </c>
      <c r="B146" s="43" t="s">
        <v>6173</v>
      </c>
      <c r="C146" s="43" t="s">
        <v>5923</v>
      </c>
      <c r="D146" s="43" t="s">
        <v>6053</v>
      </c>
      <c r="E146" s="43" t="s">
        <v>6174</v>
      </c>
      <c r="F146" s="43" t="s">
        <v>5887</v>
      </c>
      <c r="G146" s="43" t="s">
        <v>5871</v>
      </c>
    </row>
    <row r="147" ht="14" customHeight="1" spans="1:7">
      <c r="A147" s="43" t="s">
        <v>6172</v>
      </c>
      <c r="B147" s="43" t="s">
        <v>6175</v>
      </c>
      <c r="C147" s="43" t="s">
        <v>5878</v>
      </c>
      <c r="D147" s="43" t="s">
        <v>5901</v>
      </c>
      <c r="E147" s="43" t="s">
        <v>5975</v>
      </c>
      <c r="F147" s="43" t="s">
        <v>5908</v>
      </c>
      <c r="G147" s="43" t="s">
        <v>5876</v>
      </c>
    </row>
    <row r="148" ht="14" customHeight="1" spans="1:7">
      <c r="A148" s="43" t="s">
        <v>6172</v>
      </c>
      <c r="B148" s="43" t="s">
        <v>6176</v>
      </c>
      <c r="C148" s="43" t="s">
        <v>5889</v>
      </c>
      <c r="D148" s="43" t="s">
        <v>5903</v>
      </c>
      <c r="E148" s="43" t="s">
        <v>6044</v>
      </c>
      <c r="F148" s="43" t="s">
        <v>5908</v>
      </c>
      <c r="G148" s="43" t="s">
        <v>5881</v>
      </c>
    </row>
    <row r="149" ht="14" customHeight="1" spans="1:7">
      <c r="A149" s="43" t="s">
        <v>6177</v>
      </c>
      <c r="B149" s="43" t="s">
        <v>6178</v>
      </c>
      <c r="C149" s="43" t="s">
        <v>5910</v>
      </c>
      <c r="D149" s="43" t="s">
        <v>6179</v>
      </c>
      <c r="E149" s="43" t="s">
        <v>6004</v>
      </c>
      <c r="F149" s="43" t="s">
        <v>5870</v>
      </c>
      <c r="G149" s="43" t="s">
        <v>5871</v>
      </c>
    </row>
    <row r="150" ht="14" customHeight="1" spans="1:7">
      <c r="A150" s="43" t="s">
        <v>6177</v>
      </c>
      <c r="B150" s="43" t="s">
        <v>6180</v>
      </c>
      <c r="C150" s="43" t="s">
        <v>5949</v>
      </c>
      <c r="D150" s="43" t="s">
        <v>5996</v>
      </c>
      <c r="E150" s="43" t="s">
        <v>5975</v>
      </c>
      <c r="F150" s="43" t="s">
        <v>5908</v>
      </c>
      <c r="G150" s="43" t="s">
        <v>5876</v>
      </c>
    </row>
    <row r="151" ht="14" customHeight="1" spans="1:7">
      <c r="A151" s="43" t="s">
        <v>6177</v>
      </c>
      <c r="B151" s="43" t="s">
        <v>6181</v>
      </c>
      <c r="C151" s="43" t="s">
        <v>5923</v>
      </c>
      <c r="D151" s="43" t="s">
        <v>5901</v>
      </c>
      <c r="E151" s="43" t="s">
        <v>6182</v>
      </c>
      <c r="F151" s="43" t="s">
        <v>5887</v>
      </c>
      <c r="G151" s="43" t="s">
        <v>5881</v>
      </c>
    </row>
    <row r="152" ht="14" customHeight="1" spans="1:7">
      <c r="A152" s="43" t="s">
        <v>6183</v>
      </c>
      <c r="B152" s="43" t="s">
        <v>6184</v>
      </c>
      <c r="C152" s="43" t="s">
        <v>5889</v>
      </c>
      <c r="D152" s="43" t="s">
        <v>5910</v>
      </c>
      <c r="E152" s="43" t="s">
        <v>5911</v>
      </c>
      <c r="F152" s="43" t="s">
        <v>5908</v>
      </c>
      <c r="G152" s="43" t="s">
        <v>5871</v>
      </c>
    </row>
    <row r="153" ht="14" customHeight="1" spans="1:7">
      <c r="A153" s="43" t="s">
        <v>6183</v>
      </c>
      <c r="B153" s="43" t="s">
        <v>6185</v>
      </c>
      <c r="C153" s="43" t="s">
        <v>5935</v>
      </c>
      <c r="D153" s="43" t="s">
        <v>5912</v>
      </c>
      <c r="E153" s="43" t="s">
        <v>5940</v>
      </c>
      <c r="F153" s="43" t="s">
        <v>5908</v>
      </c>
      <c r="G153" s="43" t="s">
        <v>5876</v>
      </c>
    </row>
    <row r="154" ht="14" customHeight="1" spans="1:7">
      <c r="A154" s="43" t="s">
        <v>6183</v>
      </c>
      <c r="B154" s="43" t="s">
        <v>6186</v>
      </c>
      <c r="C154" s="43" t="s">
        <v>5938</v>
      </c>
      <c r="D154" s="43" t="s">
        <v>5923</v>
      </c>
      <c r="E154" s="43" t="s">
        <v>5907</v>
      </c>
      <c r="F154" s="43" t="s">
        <v>5908</v>
      </c>
      <c r="G154" s="43" t="s">
        <v>5881</v>
      </c>
    </row>
    <row r="155" ht="14" customHeight="1" spans="1:7">
      <c r="A155" s="43" t="s">
        <v>6187</v>
      </c>
      <c r="B155" s="43" t="s">
        <v>6188</v>
      </c>
      <c r="C155" s="43" t="s">
        <v>5910</v>
      </c>
      <c r="D155" s="43" t="s">
        <v>6063</v>
      </c>
      <c r="E155" s="43" t="s">
        <v>6189</v>
      </c>
      <c r="F155" s="43" t="s">
        <v>5870</v>
      </c>
      <c r="G155" s="43" t="s">
        <v>5871</v>
      </c>
    </row>
    <row r="156" ht="14" customHeight="1" spans="1:7">
      <c r="A156" s="43" t="s">
        <v>6187</v>
      </c>
      <c r="B156" s="43" t="s">
        <v>6190</v>
      </c>
      <c r="C156" s="43" t="s">
        <v>5938</v>
      </c>
      <c r="D156" s="43" t="s">
        <v>5927</v>
      </c>
      <c r="E156" s="43" t="s">
        <v>6086</v>
      </c>
      <c r="F156" s="43" t="s">
        <v>5887</v>
      </c>
      <c r="G156" s="43" t="s">
        <v>5876</v>
      </c>
    </row>
    <row r="157" ht="14" customHeight="1" spans="1:7">
      <c r="A157" s="43" t="s">
        <v>6187</v>
      </c>
      <c r="B157" s="43" t="s">
        <v>6191</v>
      </c>
      <c r="C157" s="43" t="s">
        <v>5881</v>
      </c>
      <c r="D157" s="43" t="s">
        <v>5912</v>
      </c>
      <c r="E157" s="43" t="s">
        <v>5951</v>
      </c>
      <c r="F157" s="43" t="s">
        <v>5870</v>
      </c>
      <c r="G157" s="43" t="s">
        <v>5881</v>
      </c>
    </row>
    <row r="158" ht="14" customHeight="1" spans="1:7">
      <c r="A158" s="43" t="s">
        <v>6192</v>
      </c>
      <c r="B158" s="43" t="s">
        <v>6193</v>
      </c>
      <c r="C158" s="43" t="s">
        <v>6179</v>
      </c>
      <c r="D158" s="43" t="s">
        <v>6194</v>
      </c>
      <c r="E158" s="43" t="s">
        <v>6195</v>
      </c>
      <c r="F158" s="43" t="s">
        <v>5887</v>
      </c>
      <c r="G158" s="43" t="s">
        <v>5871</v>
      </c>
    </row>
    <row r="159" ht="14" customHeight="1" spans="1:7">
      <c r="A159" s="43" t="s">
        <v>6192</v>
      </c>
      <c r="B159" s="43" t="s">
        <v>5919</v>
      </c>
      <c r="C159" s="43" t="s">
        <v>5873</v>
      </c>
      <c r="D159" s="43" t="s">
        <v>6196</v>
      </c>
      <c r="E159" s="43" t="s">
        <v>6197</v>
      </c>
      <c r="F159" s="43" t="s">
        <v>5870</v>
      </c>
      <c r="G159" s="43" t="s">
        <v>5876</v>
      </c>
    </row>
    <row r="160" ht="14" customHeight="1" spans="1:7">
      <c r="A160" s="43" t="s">
        <v>6192</v>
      </c>
      <c r="B160" s="43" t="s">
        <v>6198</v>
      </c>
      <c r="C160" s="43" t="s">
        <v>5881</v>
      </c>
      <c r="D160" s="43" t="s">
        <v>6008</v>
      </c>
      <c r="E160" s="43" t="s">
        <v>6199</v>
      </c>
      <c r="F160" s="43" t="s">
        <v>5870</v>
      </c>
      <c r="G160" s="43" t="s">
        <v>5881</v>
      </c>
    </row>
    <row r="161" ht="14" customHeight="1" spans="1:7">
      <c r="A161" s="43" t="s">
        <v>6200</v>
      </c>
      <c r="B161" s="43" t="s">
        <v>6201</v>
      </c>
      <c r="C161" s="43" t="s">
        <v>5878</v>
      </c>
      <c r="D161" s="43" t="s">
        <v>5903</v>
      </c>
      <c r="E161" s="43" t="s">
        <v>6202</v>
      </c>
      <c r="F161" s="43" t="s">
        <v>5908</v>
      </c>
      <c r="G161" s="43" t="s">
        <v>5871</v>
      </c>
    </row>
    <row r="162" ht="14" customHeight="1" spans="1:7">
      <c r="A162" s="43" t="s">
        <v>6200</v>
      </c>
      <c r="B162" s="43" t="s">
        <v>6203</v>
      </c>
      <c r="C162" s="43" t="s">
        <v>5878</v>
      </c>
      <c r="D162" s="43" t="s">
        <v>5889</v>
      </c>
      <c r="E162" s="43" t="s">
        <v>6204</v>
      </c>
      <c r="F162" s="43" t="s">
        <v>5908</v>
      </c>
      <c r="G162" s="43" t="s">
        <v>5876</v>
      </c>
    </row>
    <row r="163" ht="14" customHeight="1" spans="1:7">
      <c r="A163" s="43" t="s">
        <v>6200</v>
      </c>
      <c r="B163" s="43" t="s">
        <v>6205</v>
      </c>
      <c r="C163" s="43" t="s">
        <v>5881</v>
      </c>
      <c r="D163" s="43" t="s">
        <v>5938</v>
      </c>
      <c r="E163" s="43" t="s">
        <v>6091</v>
      </c>
      <c r="F163" s="43" t="s">
        <v>5908</v>
      </c>
      <c r="G163" s="43" t="s">
        <v>5881</v>
      </c>
    </row>
    <row r="164" ht="14" customHeight="1" spans="1:7">
      <c r="A164" s="43" t="s">
        <v>6206</v>
      </c>
      <c r="B164" s="43" t="s">
        <v>6207</v>
      </c>
      <c r="C164" s="43" t="s">
        <v>5935</v>
      </c>
      <c r="D164" s="43" t="s">
        <v>5903</v>
      </c>
      <c r="E164" s="43" t="s">
        <v>5936</v>
      </c>
      <c r="F164" s="43" t="s">
        <v>5887</v>
      </c>
      <c r="G164" s="43" t="s">
        <v>5871</v>
      </c>
    </row>
    <row r="165" ht="14" customHeight="1" spans="1:7">
      <c r="A165" s="43" t="s">
        <v>6206</v>
      </c>
      <c r="B165" s="43" t="s">
        <v>5909</v>
      </c>
      <c r="C165" s="43" t="s">
        <v>5881</v>
      </c>
      <c r="D165" s="43" t="s">
        <v>5927</v>
      </c>
      <c r="E165" s="43" t="s">
        <v>5875</v>
      </c>
      <c r="F165" s="43" t="s">
        <v>5870</v>
      </c>
      <c r="G165" s="43" t="s">
        <v>5876</v>
      </c>
    </row>
    <row r="166" ht="14" customHeight="1" spans="1:7">
      <c r="A166" s="43" t="s">
        <v>6206</v>
      </c>
      <c r="B166" s="43" t="s">
        <v>6208</v>
      </c>
      <c r="C166" s="43" t="s">
        <v>5889</v>
      </c>
      <c r="D166" s="43" t="s">
        <v>5910</v>
      </c>
      <c r="E166" s="43" t="s">
        <v>5911</v>
      </c>
      <c r="F166" s="43" t="s">
        <v>5908</v>
      </c>
      <c r="G166" s="43" t="s">
        <v>5881</v>
      </c>
    </row>
    <row r="167" ht="14" customHeight="1" spans="1:7">
      <c r="A167" s="43" t="s">
        <v>6209</v>
      </c>
      <c r="B167" s="43" t="s">
        <v>6210</v>
      </c>
      <c r="C167" s="43" t="s">
        <v>5910</v>
      </c>
      <c r="D167" s="43" t="s">
        <v>5910</v>
      </c>
      <c r="E167" s="43" t="s">
        <v>5871</v>
      </c>
      <c r="F167" s="43" t="s">
        <v>5908</v>
      </c>
      <c r="G167" s="43" t="s">
        <v>5871</v>
      </c>
    </row>
    <row r="168" ht="14" customHeight="1" spans="1:7">
      <c r="A168" s="43" t="s">
        <v>6209</v>
      </c>
      <c r="B168" s="43" t="s">
        <v>6211</v>
      </c>
      <c r="C168" s="43" t="s">
        <v>5878</v>
      </c>
      <c r="D168" s="43" t="s">
        <v>5912</v>
      </c>
      <c r="E168" s="43" t="s">
        <v>6212</v>
      </c>
      <c r="F168" s="43" t="s">
        <v>5908</v>
      </c>
      <c r="G168" s="43" t="s">
        <v>5876</v>
      </c>
    </row>
    <row r="169" ht="14" customHeight="1" spans="1:7">
      <c r="A169" s="43" t="s">
        <v>6209</v>
      </c>
      <c r="B169" s="43" t="s">
        <v>6213</v>
      </c>
      <c r="C169" s="43" t="s">
        <v>5878</v>
      </c>
      <c r="D169" s="43" t="s">
        <v>5912</v>
      </c>
      <c r="E169" s="43" t="s">
        <v>6212</v>
      </c>
      <c r="F169" s="43" t="s">
        <v>5908</v>
      </c>
      <c r="G169" s="43" t="s">
        <v>5876</v>
      </c>
    </row>
    <row r="170" ht="14" customHeight="1" spans="1:7">
      <c r="A170" s="43" t="s">
        <v>6214</v>
      </c>
      <c r="B170" s="43" t="s">
        <v>6211</v>
      </c>
      <c r="C170" s="43" t="s">
        <v>5889</v>
      </c>
      <c r="D170" s="43" t="s">
        <v>5912</v>
      </c>
      <c r="E170" s="43" t="s">
        <v>6215</v>
      </c>
      <c r="F170" s="43" t="s">
        <v>5908</v>
      </c>
      <c r="G170" s="43" t="s">
        <v>5871</v>
      </c>
    </row>
    <row r="171" ht="14" customHeight="1" spans="1:7">
      <c r="A171" s="43" t="s">
        <v>6214</v>
      </c>
      <c r="B171" s="43" t="s">
        <v>6213</v>
      </c>
      <c r="C171" s="43" t="s">
        <v>5923</v>
      </c>
      <c r="D171" s="43" t="s">
        <v>5878</v>
      </c>
      <c r="E171" s="43" t="s">
        <v>6030</v>
      </c>
      <c r="F171" s="43" t="s">
        <v>5908</v>
      </c>
      <c r="G171" s="43" t="s">
        <v>5876</v>
      </c>
    </row>
    <row r="172" ht="14" customHeight="1" spans="1:7">
      <c r="A172" s="43" t="s">
        <v>6214</v>
      </c>
      <c r="B172" s="43" t="s">
        <v>6216</v>
      </c>
      <c r="C172" s="43" t="s">
        <v>5938</v>
      </c>
      <c r="D172" s="43" t="s">
        <v>5878</v>
      </c>
      <c r="E172" s="43" t="s">
        <v>6039</v>
      </c>
      <c r="F172" s="43" t="s">
        <v>5908</v>
      </c>
      <c r="G172" s="43" t="s">
        <v>5881</v>
      </c>
    </row>
    <row r="173" ht="14" customHeight="1" spans="1:7">
      <c r="A173" s="43" t="s">
        <v>6217</v>
      </c>
      <c r="B173" s="43" t="s">
        <v>6210</v>
      </c>
      <c r="C173" s="43" t="s">
        <v>5910</v>
      </c>
      <c r="D173" s="43" t="s">
        <v>5927</v>
      </c>
      <c r="E173" s="43" t="s">
        <v>6218</v>
      </c>
      <c r="F173" s="43" t="s">
        <v>5908</v>
      </c>
      <c r="G173" s="43" t="s">
        <v>5871</v>
      </c>
    </row>
    <row r="174" ht="14" customHeight="1" spans="1:7">
      <c r="A174" s="43" t="s">
        <v>6217</v>
      </c>
      <c r="B174" s="43" t="s">
        <v>6213</v>
      </c>
      <c r="C174" s="43" t="s">
        <v>5878</v>
      </c>
      <c r="D174" s="43" t="s">
        <v>5927</v>
      </c>
      <c r="E174" s="43" t="s">
        <v>6108</v>
      </c>
      <c r="F174" s="43" t="s">
        <v>5908</v>
      </c>
      <c r="G174" s="43" t="s">
        <v>5876</v>
      </c>
    </row>
    <row r="175" ht="14" customHeight="1" spans="1:7">
      <c r="A175" s="43" t="s">
        <v>6217</v>
      </c>
      <c r="B175" s="43" t="s">
        <v>6219</v>
      </c>
      <c r="C175" s="43" t="s">
        <v>5871</v>
      </c>
      <c r="D175" s="43" t="s">
        <v>5910</v>
      </c>
      <c r="E175" s="43" t="s">
        <v>6220</v>
      </c>
      <c r="F175" s="43" t="s">
        <v>5870</v>
      </c>
      <c r="G175" s="43" t="s">
        <v>5881</v>
      </c>
    </row>
    <row r="176" ht="14" customHeight="1" spans="1:7">
      <c r="A176" s="43" t="s">
        <v>6221</v>
      </c>
      <c r="B176" s="43" t="s">
        <v>6222</v>
      </c>
      <c r="C176" s="43" t="s">
        <v>6223</v>
      </c>
      <c r="D176" s="43" t="s">
        <v>6224</v>
      </c>
      <c r="E176" s="43" t="s">
        <v>6225</v>
      </c>
      <c r="F176" s="43" t="s">
        <v>5887</v>
      </c>
      <c r="G176" s="43" t="s">
        <v>5871</v>
      </c>
    </row>
    <row r="177" ht="14" customHeight="1" spans="1:7">
      <c r="A177" s="43" t="s">
        <v>6221</v>
      </c>
      <c r="B177" s="43" t="s">
        <v>6211</v>
      </c>
      <c r="C177" s="43" t="s">
        <v>5949</v>
      </c>
      <c r="D177" s="43" t="s">
        <v>5930</v>
      </c>
      <c r="E177" s="43" t="s">
        <v>5907</v>
      </c>
      <c r="F177" s="43" t="s">
        <v>5908</v>
      </c>
      <c r="G177" s="43" t="s">
        <v>5876</v>
      </c>
    </row>
    <row r="178" ht="14" customHeight="1" spans="1:7">
      <c r="A178" s="43" t="s">
        <v>6221</v>
      </c>
      <c r="B178" s="43" t="s">
        <v>6226</v>
      </c>
      <c r="C178" s="43" t="s">
        <v>5927</v>
      </c>
      <c r="D178" s="43" t="s">
        <v>6227</v>
      </c>
      <c r="E178" s="43" t="s">
        <v>6228</v>
      </c>
      <c r="F178" s="43" t="s">
        <v>5887</v>
      </c>
      <c r="G178" s="43" t="s">
        <v>5881</v>
      </c>
    </row>
    <row r="179" ht="14" customHeight="1" spans="1:7">
      <c r="A179" s="43" t="s">
        <v>6229</v>
      </c>
      <c r="B179" s="43" t="s">
        <v>6230</v>
      </c>
      <c r="C179" s="43" t="s">
        <v>5893</v>
      </c>
      <c r="D179" s="43" t="s">
        <v>6146</v>
      </c>
      <c r="E179" s="43" t="s">
        <v>6231</v>
      </c>
      <c r="F179" s="43" t="s">
        <v>5908</v>
      </c>
      <c r="G179" s="43" t="s">
        <v>5871</v>
      </c>
    </row>
    <row r="180" ht="14" customHeight="1" spans="1:7">
      <c r="A180" s="43" t="s">
        <v>6229</v>
      </c>
      <c r="B180" s="43" t="s">
        <v>6232</v>
      </c>
      <c r="C180" s="43" t="s">
        <v>5938</v>
      </c>
      <c r="D180" s="43" t="s">
        <v>5930</v>
      </c>
      <c r="E180" s="43" t="s">
        <v>6233</v>
      </c>
      <c r="F180" s="43" t="s">
        <v>5870</v>
      </c>
      <c r="G180" s="43" t="s">
        <v>5876</v>
      </c>
    </row>
    <row r="181" ht="14" customHeight="1" spans="1:7">
      <c r="A181" s="43" t="s">
        <v>6229</v>
      </c>
      <c r="B181" s="43" t="s">
        <v>6234</v>
      </c>
      <c r="C181" s="43" t="s">
        <v>5923</v>
      </c>
      <c r="D181" s="43" t="s">
        <v>6015</v>
      </c>
      <c r="E181" s="43" t="s">
        <v>1274</v>
      </c>
      <c r="F181" s="43" t="s">
        <v>5870</v>
      </c>
      <c r="G181" s="43" t="s">
        <v>5881</v>
      </c>
    </row>
    <row r="182" ht="14" customHeight="1" spans="1:7">
      <c r="A182" s="43" t="s">
        <v>6235</v>
      </c>
      <c r="B182" s="43" t="s">
        <v>6236</v>
      </c>
      <c r="C182" s="43" t="s">
        <v>5912</v>
      </c>
      <c r="D182" s="43" t="s">
        <v>5927</v>
      </c>
      <c r="E182" s="43" t="s">
        <v>6237</v>
      </c>
      <c r="F182" s="43" t="s">
        <v>5908</v>
      </c>
      <c r="G182" s="43" t="s">
        <v>5871</v>
      </c>
    </row>
    <row r="183" ht="14" customHeight="1" spans="1:7">
      <c r="A183" s="43" t="s">
        <v>6235</v>
      </c>
      <c r="B183" s="43" t="s">
        <v>6238</v>
      </c>
      <c r="C183" s="43" t="s">
        <v>5923</v>
      </c>
      <c r="D183" s="43" t="s">
        <v>5878</v>
      </c>
      <c r="E183" s="43" t="s">
        <v>6030</v>
      </c>
      <c r="F183" s="43" t="s">
        <v>5908</v>
      </c>
      <c r="G183" s="43" t="s">
        <v>5876</v>
      </c>
    </row>
    <row r="184" ht="14" customHeight="1" spans="1:7">
      <c r="A184" s="43" t="s">
        <v>6235</v>
      </c>
      <c r="B184" s="43" t="s">
        <v>6239</v>
      </c>
      <c r="C184" s="43" t="s">
        <v>5881</v>
      </c>
      <c r="D184" s="43" t="s">
        <v>5923</v>
      </c>
      <c r="E184" s="43" t="s">
        <v>5975</v>
      </c>
      <c r="F184" s="43" t="s">
        <v>5908</v>
      </c>
      <c r="G184" s="43" t="s">
        <v>5881</v>
      </c>
    </row>
    <row r="185" ht="14" customHeight="1" spans="1:7">
      <c r="A185" s="43" t="s">
        <v>6240</v>
      </c>
      <c r="B185" s="43" t="s">
        <v>6241</v>
      </c>
      <c r="C185" s="43" t="s">
        <v>5890</v>
      </c>
      <c r="D185" s="43" t="s">
        <v>6072</v>
      </c>
      <c r="E185" s="43" t="s">
        <v>6242</v>
      </c>
      <c r="F185" s="43" t="s">
        <v>5887</v>
      </c>
      <c r="G185" s="43" t="s">
        <v>5871</v>
      </c>
    </row>
    <row r="186" ht="14" customHeight="1" spans="1:7">
      <c r="A186" s="43" t="s">
        <v>6240</v>
      </c>
      <c r="B186" s="43" t="s">
        <v>6243</v>
      </c>
      <c r="C186" s="43" t="s">
        <v>5903</v>
      </c>
      <c r="D186" s="43" t="s">
        <v>6244</v>
      </c>
      <c r="E186" s="43" t="s">
        <v>6245</v>
      </c>
      <c r="F186" s="43" t="s">
        <v>5870</v>
      </c>
      <c r="G186" s="43" t="s">
        <v>5876</v>
      </c>
    </row>
    <row r="187" ht="14" customHeight="1" spans="1:7">
      <c r="A187" s="43" t="s">
        <v>6240</v>
      </c>
      <c r="B187" s="43" t="s">
        <v>6246</v>
      </c>
      <c r="C187" s="43" t="s">
        <v>5923</v>
      </c>
      <c r="D187" s="43" t="s">
        <v>5897</v>
      </c>
      <c r="E187" s="43" t="s">
        <v>1331</v>
      </c>
      <c r="F187" s="43" t="s">
        <v>5887</v>
      </c>
      <c r="G187" s="43" t="s">
        <v>5881</v>
      </c>
    </row>
    <row r="188" ht="14" customHeight="1" spans="1:7">
      <c r="A188" s="43" t="s">
        <v>6247</v>
      </c>
      <c r="B188" s="43" t="s">
        <v>6248</v>
      </c>
      <c r="C188" s="43" t="s">
        <v>5889</v>
      </c>
      <c r="D188" s="43" t="s">
        <v>5996</v>
      </c>
      <c r="E188" s="43" t="s">
        <v>5997</v>
      </c>
      <c r="F188" s="43" t="s">
        <v>5870</v>
      </c>
      <c r="G188" s="43" t="s">
        <v>5871</v>
      </c>
    </row>
    <row r="189" ht="14" customHeight="1" spans="1:7">
      <c r="A189" s="43" t="s">
        <v>6247</v>
      </c>
      <c r="B189" s="43" t="s">
        <v>6249</v>
      </c>
      <c r="C189" s="43" t="s">
        <v>5878</v>
      </c>
      <c r="D189" s="43" t="s">
        <v>6053</v>
      </c>
      <c r="E189" s="43" t="s">
        <v>6054</v>
      </c>
      <c r="F189" s="43" t="s">
        <v>5887</v>
      </c>
      <c r="G189" s="43" t="s">
        <v>5876</v>
      </c>
    </row>
    <row r="190" ht="14" customHeight="1" spans="1:7">
      <c r="A190" s="43" t="s">
        <v>6247</v>
      </c>
      <c r="B190" s="43" t="s">
        <v>6250</v>
      </c>
      <c r="C190" s="43" t="s">
        <v>391</v>
      </c>
      <c r="D190" s="43" t="s">
        <v>5903</v>
      </c>
      <c r="E190" s="43" t="s">
        <v>391</v>
      </c>
      <c r="F190" s="43" t="s">
        <v>5870</v>
      </c>
      <c r="G190" s="43" t="s">
        <v>5881</v>
      </c>
    </row>
    <row r="191" ht="14" customHeight="1" spans="1:7">
      <c r="A191" s="43" t="s">
        <v>6251</v>
      </c>
      <c r="B191" s="43" t="s">
        <v>6252</v>
      </c>
      <c r="C191" s="43" t="s">
        <v>5897</v>
      </c>
      <c r="D191" s="43" t="s">
        <v>6253</v>
      </c>
      <c r="E191" s="43" t="s">
        <v>6254</v>
      </c>
      <c r="F191" s="43" t="s">
        <v>5870</v>
      </c>
      <c r="G191" s="43" t="s">
        <v>5871</v>
      </c>
    </row>
    <row r="192" ht="14" customHeight="1" spans="1:7">
      <c r="A192" s="43" t="s">
        <v>6251</v>
      </c>
      <c r="B192" s="43" t="s">
        <v>6255</v>
      </c>
      <c r="C192" s="43" t="s">
        <v>5961</v>
      </c>
      <c r="D192" s="43" t="s">
        <v>5946</v>
      </c>
      <c r="E192" s="43" t="s">
        <v>6256</v>
      </c>
      <c r="F192" s="43" t="s">
        <v>5887</v>
      </c>
      <c r="G192" s="43" t="s">
        <v>5876</v>
      </c>
    </row>
    <row r="193" ht="14" customHeight="1" spans="1:7">
      <c r="A193" s="43" t="s">
        <v>6251</v>
      </c>
      <c r="B193" s="43" t="s">
        <v>1041</v>
      </c>
      <c r="C193" s="43" t="s">
        <v>5935</v>
      </c>
      <c r="D193" s="43" t="s">
        <v>5874</v>
      </c>
      <c r="E193" s="43" t="s">
        <v>6257</v>
      </c>
      <c r="F193" s="43" t="s">
        <v>5870</v>
      </c>
      <c r="G193" s="43" t="s">
        <v>5881</v>
      </c>
    </row>
    <row r="194" ht="14" customHeight="1" spans="1:7">
      <c r="A194" s="43" t="s">
        <v>6258</v>
      </c>
      <c r="B194" s="43" t="s">
        <v>6259</v>
      </c>
      <c r="C194" s="43" t="s">
        <v>5889</v>
      </c>
      <c r="D194" s="43" t="s">
        <v>6015</v>
      </c>
      <c r="E194" s="43" t="s">
        <v>1331</v>
      </c>
      <c r="F194" s="43" t="s">
        <v>5887</v>
      </c>
      <c r="G194" s="43" t="s">
        <v>5871</v>
      </c>
    </row>
    <row r="195" ht="14" customHeight="1" spans="1:7">
      <c r="A195" s="43" t="s">
        <v>6258</v>
      </c>
      <c r="B195" s="43" t="s">
        <v>6260</v>
      </c>
      <c r="C195" s="43" t="s">
        <v>5881</v>
      </c>
      <c r="D195" s="43" t="s">
        <v>5949</v>
      </c>
      <c r="E195" s="43" t="s">
        <v>6004</v>
      </c>
      <c r="F195" s="43" t="s">
        <v>5870</v>
      </c>
      <c r="G195" s="43" t="s">
        <v>5876</v>
      </c>
    </row>
    <row r="196" ht="14" customHeight="1" spans="1:7">
      <c r="A196" s="43" t="s">
        <v>6258</v>
      </c>
      <c r="B196" s="43" t="s">
        <v>6261</v>
      </c>
      <c r="C196" s="43" t="s">
        <v>5876</v>
      </c>
      <c r="D196" s="43" t="s">
        <v>5927</v>
      </c>
      <c r="E196" s="43" t="s">
        <v>6197</v>
      </c>
      <c r="F196" s="43" t="s">
        <v>5870</v>
      </c>
      <c r="G196" s="43" t="s">
        <v>5881</v>
      </c>
    </row>
    <row r="197" ht="14" customHeight="1" spans="1:7">
      <c r="A197" s="43" t="s">
        <v>6262</v>
      </c>
      <c r="B197" s="43" t="s">
        <v>6263</v>
      </c>
      <c r="C197" s="43" t="s">
        <v>6264</v>
      </c>
      <c r="D197" s="43" t="s">
        <v>6265</v>
      </c>
      <c r="E197" s="43" t="s">
        <v>6266</v>
      </c>
      <c r="F197" s="43" t="s">
        <v>5908</v>
      </c>
      <c r="G197" s="43" t="s">
        <v>5871</v>
      </c>
    </row>
    <row r="198" ht="14" customHeight="1" spans="1:7">
      <c r="A198" s="43" t="s">
        <v>6262</v>
      </c>
      <c r="B198" s="43" t="s">
        <v>1040</v>
      </c>
      <c r="C198" s="43" t="s">
        <v>5878</v>
      </c>
      <c r="D198" s="43" t="s">
        <v>5893</v>
      </c>
      <c r="E198" s="43" t="s">
        <v>6267</v>
      </c>
      <c r="F198" s="43" t="s">
        <v>5887</v>
      </c>
      <c r="G198" s="43" t="s">
        <v>5876</v>
      </c>
    </row>
    <row r="199" ht="14" customHeight="1" spans="1:7">
      <c r="A199" s="43" t="s">
        <v>6262</v>
      </c>
      <c r="B199" s="43" t="s">
        <v>6268</v>
      </c>
      <c r="C199" s="43" t="s">
        <v>5910</v>
      </c>
      <c r="D199" s="43" t="s">
        <v>5901</v>
      </c>
      <c r="E199" s="43" t="s">
        <v>6067</v>
      </c>
      <c r="F199" s="43" t="s">
        <v>5908</v>
      </c>
      <c r="G199" s="43" t="s">
        <v>5881</v>
      </c>
    </row>
    <row r="200" ht="14" customHeight="1" spans="1:7">
      <c r="A200" s="43" t="s">
        <v>6269</v>
      </c>
      <c r="B200" s="43" t="s">
        <v>6270</v>
      </c>
      <c r="C200" s="43" t="s">
        <v>5935</v>
      </c>
      <c r="D200" s="43" t="s">
        <v>6271</v>
      </c>
      <c r="E200" s="43" t="s">
        <v>6272</v>
      </c>
      <c r="F200" s="43" t="s">
        <v>5870</v>
      </c>
      <c r="G200" s="43" t="s">
        <v>5871</v>
      </c>
    </row>
    <row r="201" ht="14" customHeight="1" spans="1:7">
      <c r="A201" s="43" t="s">
        <v>6269</v>
      </c>
      <c r="B201" s="43" t="s">
        <v>6273</v>
      </c>
      <c r="C201" s="43" t="s">
        <v>5938</v>
      </c>
      <c r="D201" s="43" t="s">
        <v>6008</v>
      </c>
      <c r="E201" s="43" t="s">
        <v>6274</v>
      </c>
      <c r="F201" s="43" t="s">
        <v>5870</v>
      </c>
      <c r="G201" s="43" t="s">
        <v>5876</v>
      </c>
    </row>
    <row r="202" ht="14" customHeight="1" spans="1:7">
      <c r="A202" s="43" t="s">
        <v>6269</v>
      </c>
      <c r="B202" s="43" t="s">
        <v>6275</v>
      </c>
      <c r="C202" s="43" t="s">
        <v>5923</v>
      </c>
      <c r="D202" s="43" t="s">
        <v>5949</v>
      </c>
      <c r="E202" s="43" t="s">
        <v>5951</v>
      </c>
      <c r="F202" s="43" t="s">
        <v>5870</v>
      </c>
      <c r="G202" s="43" t="s">
        <v>5881</v>
      </c>
    </row>
    <row r="203" ht="14" customHeight="1" spans="1:7">
      <c r="A203" s="43" t="s">
        <v>6276</v>
      </c>
      <c r="B203" s="43" t="s">
        <v>6277</v>
      </c>
      <c r="C203" s="43" t="s">
        <v>5871</v>
      </c>
      <c r="D203" s="43" t="s">
        <v>5920</v>
      </c>
      <c r="E203" s="43" t="s">
        <v>6278</v>
      </c>
      <c r="F203" s="43" t="s">
        <v>5870</v>
      </c>
      <c r="G203" s="43" t="s">
        <v>5871</v>
      </c>
    </row>
    <row r="204" ht="14" customHeight="1" spans="1:7">
      <c r="A204" s="43" t="s">
        <v>6276</v>
      </c>
      <c r="B204" s="43" t="s">
        <v>6279</v>
      </c>
      <c r="C204" s="43" t="s">
        <v>5881</v>
      </c>
      <c r="D204" s="43" t="s">
        <v>5901</v>
      </c>
      <c r="E204" s="43" t="s">
        <v>6280</v>
      </c>
      <c r="F204" s="43" t="s">
        <v>5870</v>
      </c>
      <c r="G204" s="43" t="s">
        <v>5876</v>
      </c>
    </row>
    <row r="205" ht="14" customHeight="1" spans="1:7">
      <c r="A205" s="43" t="s">
        <v>6276</v>
      </c>
      <c r="B205" s="43" t="s">
        <v>6281</v>
      </c>
      <c r="C205" s="43" t="s">
        <v>5923</v>
      </c>
      <c r="D205" s="43" t="s">
        <v>5912</v>
      </c>
      <c r="E205" s="43" t="s">
        <v>5907</v>
      </c>
      <c r="F205" s="43" t="s">
        <v>5908</v>
      </c>
      <c r="G205" s="43" t="s">
        <v>5881</v>
      </c>
    </row>
    <row r="206" ht="14" customHeight="1" spans="1:7">
      <c r="A206" s="43" t="s">
        <v>6282</v>
      </c>
      <c r="B206" s="43" t="s">
        <v>6283</v>
      </c>
      <c r="C206" s="43" t="s">
        <v>5920</v>
      </c>
      <c r="D206" s="43" t="s">
        <v>944</v>
      </c>
      <c r="E206" s="43" t="s">
        <v>6284</v>
      </c>
      <c r="F206" s="43" t="s">
        <v>5908</v>
      </c>
      <c r="G206" s="43" t="s">
        <v>5871</v>
      </c>
    </row>
    <row r="207" ht="14" customHeight="1" spans="1:7">
      <c r="A207" s="43" t="s">
        <v>6282</v>
      </c>
      <c r="B207" s="43" t="s">
        <v>6285</v>
      </c>
      <c r="C207" s="43" t="s">
        <v>5884</v>
      </c>
      <c r="D207" s="43" t="s">
        <v>944</v>
      </c>
      <c r="E207" s="43" t="s">
        <v>6286</v>
      </c>
      <c r="F207" s="43" t="s">
        <v>5908</v>
      </c>
      <c r="G207" s="43" t="s">
        <v>5876</v>
      </c>
    </row>
    <row r="208" ht="14" customHeight="1" spans="1:7">
      <c r="A208" s="43" t="s">
        <v>6282</v>
      </c>
      <c r="B208" s="43" t="s">
        <v>6287</v>
      </c>
      <c r="C208" s="43" t="s">
        <v>5912</v>
      </c>
      <c r="D208" s="43" t="s">
        <v>5961</v>
      </c>
      <c r="E208" s="43" t="s">
        <v>6182</v>
      </c>
      <c r="F208" s="43" t="s">
        <v>5887</v>
      </c>
      <c r="G208" s="43" t="s">
        <v>5881</v>
      </c>
    </row>
    <row r="209" ht="14" customHeight="1" spans="1:7">
      <c r="A209" s="43" t="s">
        <v>6288</v>
      </c>
      <c r="B209" s="43" t="s">
        <v>6289</v>
      </c>
      <c r="C209" s="43" t="s">
        <v>5943</v>
      </c>
      <c r="D209" s="43" t="s">
        <v>6290</v>
      </c>
      <c r="E209" s="43" t="s">
        <v>6291</v>
      </c>
      <c r="F209" s="43" t="s">
        <v>5887</v>
      </c>
      <c r="G209" s="43" t="s">
        <v>5871</v>
      </c>
    </row>
    <row r="210" ht="14" customHeight="1" spans="1:7">
      <c r="A210" s="43" t="s">
        <v>6288</v>
      </c>
      <c r="B210" s="43" t="s">
        <v>6292</v>
      </c>
      <c r="C210" s="43" t="s">
        <v>6053</v>
      </c>
      <c r="D210" s="43" t="s">
        <v>6293</v>
      </c>
      <c r="E210" s="43" t="s">
        <v>6294</v>
      </c>
      <c r="F210" s="43" t="s">
        <v>5870</v>
      </c>
      <c r="G210" s="43" t="s">
        <v>5876</v>
      </c>
    </row>
    <row r="211" ht="14" customHeight="1" spans="1:7">
      <c r="A211" s="43" t="s">
        <v>6288</v>
      </c>
      <c r="B211" s="43" t="s">
        <v>6295</v>
      </c>
      <c r="C211" s="43" t="s">
        <v>6008</v>
      </c>
      <c r="D211" s="43" t="s">
        <v>5950</v>
      </c>
      <c r="E211" s="43" t="s">
        <v>6296</v>
      </c>
      <c r="F211" s="43" t="s">
        <v>5887</v>
      </c>
      <c r="G211" s="43" t="s">
        <v>5881</v>
      </c>
    </row>
    <row r="212" ht="14" customHeight="1" spans="1:7">
      <c r="A212" s="43" t="s">
        <v>6297</v>
      </c>
      <c r="B212" s="43" t="s">
        <v>6298</v>
      </c>
      <c r="C212" s="43" t="s">
        <v>5890</v>
      </c>
      <c r="D212" s="43" t="s">
        <v>6025</v>
      </c>
      <c r="E212" s="43" t="s">
        <v>6299</v>
      </c>
      <c r="F212" s="43" t="s">
        <v>5908</v>
      </c>
      <c r="G212" s="43" t="s">
        <v>5871</v>
      </c>
    </row>
    <row r="213" ht="14" customHeight="1" spans="1:7">
      <c r="A213" s="43" t="s">
        <v>6297</v>
      </c>
      <c r="B213" s="43" t="s">
        <v>6300</v>
      </c>
      <c r="C213" s="43" t="s">
        <v>6053</v>
      </c>
      <c r="D213" s="43" t="s">
        <v>6227</v>
      </c>
      <c r="E213" s="43" t="s">
        <v>6044</v>
      </c>
      <c r="F213" s="43" t="s">
        <v>5908</v>
      </c>
      <c r="G213" s="43" t="s">
        <v>5876</v>
      </c>
    </row>
    <row r="214" ht="14" customHeight="1" spans="1:7">
      <c r="A214" s="43" t="s">
        <v>6297</v>
      </c>
      <c r="B214" s="43" t="s">
        <v>6301</v>
      </c>
      <c r="C214" s="43" t="s">
        <v>5901</v>
      </c>
      <c r="D214" s="43" t="s">
        <v>6227</v>
      </c>
      <c r="E214" s="43" t="s">
        <v>6202</v>
      </c>
      <c r="F214" s="43" t="s">
        <v>5908</v>
      </c>
      <c r="G214" s="43" t="s">
        <v>5881</v>
      </c>
    </row>
    <row r="215" ht="14" customHeight="1" spans="1:7">
      <c r="A215" s="43" t="s">
        <v>6302</v>
      </c>
      <c r="B215" s="43" t="s">
        <v>6303</v>
      </c>
      <c r="C215" s="43" t="s">
        <v>5889</v>
      </c>
      <c r="D215" s="43" t="s">
        <v>6008</v>
      </c>
      <c r="E215" s="43" t="s">
        <v>6304</v>
      </c>
      <c r="F215" s="43" t="s">
        <v>5887</v>
      </c>
      <c r="G215" s="43" t="s">
        <v>5871</v>
      </c>
    </row>
    <row r="216" ht="14" customHeight="1" spans="1:7">
      <c r="A216" s="43" t="s">
        <v>6302</v>
      </c>
      <c r="B216" s="43" t="s">
        <v>6305</v>
      </c>
      <c r="C216" s="43" t="s">
        <v>5938</v>
      </c>
      <c r="D216" s="43" t="s">
        <v>5927</v>
      </c>
      <c r="E216" s="43" t="s">
        <v>6086</v>
      </c>
      <c r="F216" s="43" t="s">
        <v>5887</v>
      </c>
      <c r="G216" s="43" t="s">
        <v>5876</v>
      </c>
    </row>
    <row r="217" ht="14" customHeight="1" spans="1:7">
      <c r="A217" s="43" t="s">
        <v>6302</v>
      </c>
      <c r="B217" s="43" t="s">
        <v>6306</v>
      </c>
      <c r="C217" s="43" t="s">
        <v>5876</v>
      </c>
      <c r="D217" s="43" t="s">
        <v>5935</v>
      </c>
      <c r="E217" s="43" t="s">
        <v>1331</v>
      </c>
      <c r="F217" s="43" t="s">
        <v>5887</v>
      </c>
      <c r="G217" s="43" t="s">
        <v>5881</v>
      </c>
    </row>
    <row r="218" ht="14" customHeight="1" spans="1:7">
      <c r="A218" s="43" t="s">
        <v>6307</v>
      </c>
      <c r="B218" s="43" t="s">
        <v>6308</v>
      </c>
      <c r="C218" s="43" t="s">
        <v>6309</v>
      </c>
      <c r="D218" s="43" t="s">
        <v>6310</v>
      </c>
      <c r="E218" s="43" t="s">
        <v>6311</v>
      </c>
      <c r="F218" s="43" t="s">
        <v>5908</v>
      </c>
      <c r="G218" s="43" t="s">
        <v>5871</v>
      </c>
    </row>
    <row r="219" ht="14" customHeight="1" spans="1:7">
      <c r="A219" s="43" t="s">
        <v>6307</v>
      </c>
      <c r="B219" s="43" t="s">
        <v>6312</v>
      </c>
      <c r="C219" s="43" t="s">
        <v>6025</v>
      </c>
      <c r="D219" s="43" t="s">
        <v>6313</v>
      </c>
      <c r="E219" s="43" t="s">
        <v>6314</v>
      </c>
      <c r="F219" s="43" t="s">
        <v>5870</v>
      </c>
      <c r="G219" s="43" t="s">
        <v>5876</v>
      </c>
    </row>
    <row r="220" ht="14" customHeight="1" spans="1:7">
      <c r="A220" s="43" t="s">
        <v>6307</v>
      </c>
      <c r="B220" s="43" t="s">
        <v>6315</v>
      </c>
      <c r="C220" s="43" t="s">
        <v>5901</v>
      </c>
      <c r="D220" s="43" t="s">
        <v>5985</v>
      </c>
      <c r="E220" s="43" t="s">
        <v>6316</v>
      </c>
      <c r="F220" s="43" t="s">
        <v>5870</v>
      </c>
      <c r="G220" s="43" t="s">
        <v>5881</v>
      </c>
    </row>
    <row r="221" ht="14" customHeight="1" spans="1:7">
      <c r="A221" s="43" t="s">
        <v>6317</v>
      </c>
      <c r="B221" s="43" t="s">
        <v>6318</v>
      </c>
      <c r="C221" s="43" t="s">
        <v>6008</v>
      </c>
      <c r="D221" s="43" t="s">
        <v>5890</v>
      </c>
      <c r="E221" s="43" t="s">
        <v>6319</v>
      </c>
      <c r="F221" s="43" t="s">
        <v>5908</v>
      </c>
      <c r="G221" s="43" t="s">
        <v>5871</v>
      </c>
    </row>
    <row r="222" ht="14" customHeight="1" spans="1:7">
      <c r="A222" s="43" t="s">
        <v>6317</v>
      </c>
      <c r="B222" s="43" t="s">
        <v>6320</v>
      </c>
      <c r="C222" s="43" t="s">
        <v>5927</v>
      </c>
      <c r="D222" s="43" t="s">
        <v>5949</v>
      </c>
      <c r="E222" s="43" t="s">
        <v>6321</v>
      </c>
      <c r="F222" s="43" t="s">
        <v>5908</v>
      </c>
      <c r="G222" s="43" t="s">
        <v>5876</v>
      </c>
    </row>
    <row r="223" ht="14" customHeight="1" spans="1:7">
      <c r="A223" s="43" t="s">
        <v>6317</v>
      </c>
      <c r="B223" s="43" t="s">
        <v>6322</v>
      </c>
      <c r="C223" s="43" t="s">
        <v>5910</v>
      </c>
      <c r="D223" s="43" t="s">
        <v>5897</v>
      </c>
      <c r="E223" s="43" t="s">
        <v>5907</v>
      </c>
      <c r="F223" s="43" t="s">
        <v>5908</v>
      </c>
      <c r="G223" s="43" t="s">
        <v>5881</v>
      </c>
    </row>
    <row r="224" ht="14" customHeight="1" spans="1:7">
      <c r="A224" s="43" t="s">
        <v>6323</v>
      </c>
      <c r="B224" s="43" t="s">
        <v>6324</v>
      </c>
      <c r="C224" s="43" t="s">
        <v>5912</v>
      </c>
      <c r="D224" s="43" t="s">
        <v>5897</v>
      </c>
      <c r="E224" s="43" t="s">
        <v>1383</v>
      </c>
      <c r="F224" s="43" t="s">
        <v>5908</v>
      </c>
      <c r="G224" s="43" t="s">
        <v>5871</v>
      </c>
    </row>
    <row r="225" ht="14" customHeight="1" spans="1:7">
      <c r="A225" s="43" t="s">
        <v>6323</v>
      </c>
      <c r="B225" s="43" t="s">
        <v>6325</v>
      </c>
      <c r="C225" s="43" t="s">
        <v>5923</v>
      </c>
      <c r="D225" s="43" t="s">
        <v>5927</v>
      </c>
      <c r="E225" s="43" t="s">
        <v>6026</v>
      </c>
      <c r="F225" s="43" t="s">
        <v>5908</v>
      </c>
      <c r="G225" s="43" t="s">
        <v>5876</v>
      </c>
    </row>
    <row r="226" ht="14" customHeight="1" spans="1:7">
      <c r="A226" s="43" t="s">
        <v>6323</v>
      </c>
      <c r="B226" s="43" t="s">
        <v>6326</v>
      </c>
      <c r="C226" s="43" t="s">
        <v>5923</v>
      </c>
      <c r="D226" s="43" t="s">
        <v>5889</v>
      </c>
      <c r="E226" s="43" t="s">
        <v>6091</v>
      </c>
      <c r="F226" s="43" t="s">
        <v>5908</v>
      </c>
      <c r="G226" s="43" t="s">
        <v>5881</v>
      </c>
    </row>
    <row r="227" ht="14" customHeight="1" spans="1:7">
      <c r="A227" s="43" t="s">
        <v>6327</v>
      </c>
      <c r="B227" s="43" t="s">
        <v>6328</v>
      </c>
      <c r="C227" s="43" t="s">
        <v>5881</v>
      </c>
      <c r="D227" s="43" t="s">
        <v>5903</v>
      </c>
      <c r="E227" s="43" t="s">
        <v>5904</v>
      </c>
      <c r="F227" s="43" t="s">
        <v>5870</v>
      </c>
      <c r="G227" s="43" t="s">
        <v>5871</v>
      </c>
    </row>
    <row r="228" ht="14" customHeight="1" spans="1:7">
      <c r="A228" s="43" t="s">
        <v>6327</v>
      </c>
      <c r="B228" s="43" t="s">
        <v>6329</v>
      </c>
      <c r="C228" s="43" t="s">
        <v>5871</v>
      </c>
      <c r="D228" s="43" t="s">
        <v>5873</v>
      </c>
      <c r="E228" s="43" t="s">
        <v>6118</v>
      </c>
      <c r="F228" s="43" t="s">
        <v>5870</v>
      </c>
      <c r="G228" s="43" t="s">
        <v>5876</v>
      </c>
    </row>
    <row r="229" ht="14" customHeight="1" spans="1:7">
      <c r="A229" s="43" t="s">
        <v>6327</v>
      </c>
      <c r="B229" s="43" t="s">
        <v>6330</v>
      </c>
      <c r="C229" s="43" t="s">
        <v>5876</v>
      </c>
      <c r="D229" s="43" t="s">
        <v>5910</v>
      </c>
      <c r="E229" s="43" t="s">
        <v>1347</v>
      </c>
      <c r="F229" s="43" t="s">
        <v>5870</v>
      </c>
      <c r="G229" s="43" t="s">
        <v>5881</v>
      </c>
    </row>
    <row r="230" ht="14" customHeight="1" spans="1:7">
      <c r="A230" s="43" t="s">
        <v>6331</v>
      </c>
      <c r="B230" s="43" t="s">
        <v>6332</v>
      </c>
      <c r="C230" s="43" t="s">
        <v>391</v>
      </c>
      <c r="D230" s="43" t="s">
        <v>5873</v>
      </c>
      <c r="E230" s="43" t="s">
        <v>391</v>
      </c>
      <c r="F230" s="43" t="s">
        <v>5870</v>
      </c>
      <c r="G230" s="43" t="s">
        <v>5871</v>
      </c>
    </row>
    <row r="231" ht="14" customHeight="1" spans="1:7">
      <c r="A231" s="43" t="s">
        <v>6331</v>
      </c>
      <c r="B231" s="43" t="s">
        <v>6333</v>
      </c>
      <c r="C231" s="43" t="s">
        <v>5938</v>
      </c>
      <c r="D231" s="43" t="s">
        <v>5923</v>
      </c>
      <c r="E231" s="43" t="s">
        <v>5907</v>
      </c>
      <c r="F231" s="43" t="s">
        <v>5908</v>
      </c>
      <c r="G231" s="43" t="s">
        <v>5876</v>
      </c>
    </row>
    <row r="232" ht="14" customHeight="1" spans="1:7">
      <c r="A232" s="43" t="s">
        <v>6331</v>
      </c>
      <c r="B232" s="43" t="s">
        <v>6334</v>
      </c>
      <c r="C232" s="43" t="s">
        <v>391</v>
      </c>
      <c r="D232" s="43" t="s">
        <v>5935</v>
      </c>
      <c r="E232" s="43" t="s">
        <v>391</v>
      </c>
      <c r="F232" s="43" t="s">
        <v>5870</v>
      </c>
      <c r="G232" s="43" t="s">
        <v>5881</v>
      </c>
    </row>
    <row r="233" ht="14" customHeight="1" spans="1:7">
      <c r="A233" s="43" t="s">
        <v>6335</v>
      </c>
      <c r="B233" s="43" t="s">
        <v>6336</v>
      </c>
      <c r="C233" s="43" t="s">
        <v>5910</v>
      </c>
      <c r="D233" s="43" t="s">
        <v>6337</v>
      </c>
      <c r="E233" s="43" t="s">
        <v>6338</v>
      </c>
      <c r="F233" s="43" t="s">
        <v>5870</v>
      </c>
      <c r="G233" s="43" t="s">
        <v>5871</v>
      </c>
    </row>
    <row r="234" ht="14" customHeight="1" spans="1:7">
      <c r="A234" s="43" t="s">
        <v>6335</v>
      </c>
      <c r="B234" s="43" t="s">
        <v>6339</v>
      </c>
      <c r="C234" s="43" t="s">
        <v>5912</v>
      </c>
      <c r="D234" s="43" t="s">
        <v>6008</v>
      </c>
      <c r="E234" s="43" t="s">
        <v>6340</v>
      </c>
      <c r="F234" s="43" t="s">
        <v>5887</v>
      </c>
      <c r="G234" s="43" t="s">
        <v>5876</v>
      </c>
    </row>
    <row r="235" ht="14" customHeight="1" spans="1:7">
      <c r="A235" s="43" t="s">
        <v>6335</v>
      </c>
      <c r="B235" s="43" t="s">
        <v>6341</v>
      </c>
      <c r="C235" s="43" t="s">
        <v>5889</v>
      </c>
      <c r="D235" s="43" t="s">
        <v>6008</v>
      </c>
      <c r="E235" s="43" t="s">
        <v>6304</v>
      </c>
      <c r="F235" s="43" t="s">
        <v>5887</v>
      </c>
      <c r="G235" s="43" t="s">
        <v>5881</v>
      </c>
    </row>
    <row r="236" ht="14" customHeight="1" spans="1:7">
      <c r="A236" s="43" t="s">
        <v>6342</v>
      </c>
      <c r="B236" s="43" t="s">
        <v>6343</v>
      </c>
      <c r="C236" s="43" t="s">
        <v>6146</v>
      </c>
      <c r="D236" s="43" t="s">
        <v>6344</v>
      </c>
      <c r="E236" s="43" t="s">
        <v>6345</v>
      </c>
      <c r="F236" s="43" t="s">
        <v>5887</v>
      </c>
      <c r="G236" s="43" t="s">
        <v>5871</v>
      </c>
    </row>
    <row r="237" ht="14" customHeight="1" spans="1:7">
      <c r="A237" s="43" t="s">
        <v>6342</v>
      </c>
      <c r="B237" s="43" t="s">
        <v>6346</v>
      </c>
      <c r="C237" s="43" t="s">
        <v>5910</v>
      </c>
      <c r="D237" s="43" t="s">
        <v>5879</v>
      </c>
      <c r="E237" s="43" t="s">
        <v>6347</v>
      </c>
      <c r="F237" s="43" t="s">
        <v>5870</v>
      </c>
      <c r="G237" s="43" t="s">
        <v>5876</v>
      </c>
    </row>
    <row r="238" ht="14" customHeight="1" spans="1:7">
      <c r="A238" s="43" t="s">
        <v>6342</v>
      </c>
      <c r="B238" s="43" t="s">
        <v>6348</v>
      </c>
      <c r="C238" s="43" t="s">
        <v>5927</v>
      </c>
      <c r="D238" s="43" t="s">
        <v>5930</v>
      </c>
      <c r="E238" s="43" t="s">
        <v>6349</v>
      </c>
      <c r="F238" s="43" t="s">
        <v>5887</v>
      </c>
      <c r="G238" s="43" t="s">
        <v>5881</v>
      </c>
    </row>
    <row r="239" ht="14" customHeight="1" spans="1:7">
      <c r="A239" s="43" t="s">
        <v>6350</v>
      </c>
      <c r="B239" s="43" t="s">
        <v>6351</v>
      </c>
      <c r="C239" s="43" t="s">
        <v>6352</v>
      </c>
      <c r="D239" s="43" t="s">
        <v>6353</v>
      </c>
      <c r="E239" s="43" t="s">
        <v>6354</v>
      </c>
      <c r="F239" s="43" t="s">
        <v>5870</v>
      </c>
      <c r="G239" s="43" t="s">
        <v>5871</v>
      </c>
    </row>
    <row r="240" ht="14" customHeight="1" spans="1:7">
      <c r="A240" s="43" t="s">
        <v>6350</v>
      </c>
      <c r="B240" s="43" t="s">
        <v>6355</v>
      </c>
      <c r="C240" s="43" t="s">
        <v>5938</v>
      </c>
      <c r="D240" s="43" t="s">
        <v>5893</v>
      </c>
      <c r="E240" s="43" t="s">
        <v>6037</v>
      </c>
      <c r="F240" s="43" t="s">
        <v>5870</v>
      </c>
      <c r="G240" s="43" t="s">
        <v>5876</v>
      </c>
    </row>
    <row r="241" ht="14" customHeight="1" spans="1:7">
      <c r="A241" s="43" t="s">
        <v>6350</v>
      </c>
      <c r="B241" s="43" t="s">
        <v>6356</v>
      </c>
      <c r="C241" s="43" t="s">
        <v>5938</v>
      </c>
      <c r="D241" s="43" t="s">
        <v>5878</v>
      </c>
      <c r="E241" s="43" t="s">
        <v>6039</v>
      </c>
      <c r="F241" s="43" t="s">
        <v>5908</v>
      </c>
      <c r="G241" s="43" t="s">
        <v>5881</v>
      </c>
    </row>
    <row r="242" ht="14" customHeight="1" spans="1:7">
      <c r="A242" s="43" t="s">
        <v>6357</v>
      </c>
      <c r="B242" s="43" t="s">
        <v>6355</v>
      </c>
      <c r="C242" s="43" t="s">
        <v>5910</v>
      </c>
      <c r="D242" s="43" t="s">
        <v>5961</v>
      </c>
      <c r="E242" s="43" t="s">
        <v>6358</v>
      </c>
      <c r="F242" s="43" t="s">
        <v>5887</v>
      </c>
      <c r="G242" s="43" t="s">
        <v>5871</v>
      </c>
    </row>
    <row r="243" ht="14" customHeight="1" spans="1:7">
      <c r="A243" s="43" t="s">
        <v>6357</v>
      </c>
      <c r="B243" s="43" t="s">
        <v>6356</v>
      </c>
      <c r="C243" s="43" t="s">
        <v>5938</v>
      </c>
      <c r="D243" s="43" t="s">
        <v>5889</v>
      </c>
      <c r="E243" s="43" t="s">
        <v>5975</v>
      </c>
      <c r="F243" s="43" t="s">
        <v>5908</v>
      </c>
      <c r="G243" s="43" t="s">
        <v>5876</v>
      </c>
    </row>
    <row r="244" ht="14" customHeight="1" spans="1:7">
      <c r="A244" s="43" t="s">
        <v>6357</v>
      </c>
      <c r="B244" s="43" t="s">
        <v>6359</v>
      </c>
      <c r="C244" s="43" t="s">
        <v>5938</v>
      </c>
      <c r="D244" s="43" t="s">
        <v>5878</v>
      </c>
      <c r="E244" s="43" t="s">
        <v>6039</v>
      </c>
      <c r="F244" s="43" t="s">
        <v>5908</v>
      </c>
      <c r="G244" s="43" t="s">
        <v>5881</v>
      </c>
    </row>
    <row r="245" ht="14" customHeight="1" spans="1:7">
      <c r="A245" s="43" t="s">
        <v>6360</v>
      </c>
      <c r="B245" s="43" t="s">
        <v>6361</v>
      </c>
      <c r="C245" s="43" t="s">
        <v>5930</v>
      </c>
      <c r="D245" s="43" t="s">
        <v>6362</v>
      </c>
      <c r="E245" s="43" t="s">
        <v>6363</v>
      </c>
      <c r="F245" s="43" t="s">
        <v>5908</v>
      </c>
      <c r="G245" s="43" t="s">
        <v>5871</v>
      </c>
    </row>
    <row r="246" ht="14" customHeight="1" spans="1:7">
      <c r="A246" s="43" t="s">
        <v>6360</v>
      </c>
      <c r="B246" s="43" t="s">
        <v>6364</v>
      </c>
      <c r="C246" s="43" t="s">
        <v>5920</v>
      </c>
      <c r="D246" s="43" t="s">
        <v>6337</v>
      </c>
      <c r="E246" s="43" t="s">
        <v>6365</v>
      </c>
      <c r="F246" s="43" t="s">
        <v>5908</v>
      </c>
      <c r="G246" s="43" t="s">
        <v>5876</v>
      </c>
    </row>
    <row r="247" ht="14" customHeight="1" spans="1:7">
      <c r="A247" s="43" t="s">
        <v>6360</v>
      </c>
      <c r="B247" s="43" t="s">
        <v>6366</v>
      </c>
      <c r="C247" s="43" t="s">
        <v>5903</v>
      </c>
      <c r="D247" s="43" t="s">
        <v>6337</v>
      </c>
      <c r="E247" s="43" t="s">
        <v>6367</v>
      </c>
      <c r="F247" s="43" t="s">
        <v>5887</v>
      </c>
      <c r="G247" s="43" t="s">
        <v>5881</v>
      </c>
    </row>
    <row r="248" ht="14" customHeight="1" spans="1:7">
      <c r="A248" s="43" t="s">
        <v>6368</v>
      </c>
      <c r="B248" s="43" t="s">
        <v>6369</v>
      </c>
      <c r="C248" s="43" t="s">
        <v>6370</v>
      </c>
      <c r="D248" s="43" t="s">
        <v>6371</v>
      </c>
      <c r="E248" s="43" t="s">
        <v>6372</v>
      </c>
      <c r="F248" s="43" t="s">
        <v>5887</v>
      </c>
      <c r="G248" s="43" t="s">
        <v>5871</v>
      </c>
    </row>
    <row r="249" ht="14" customHeight="1" spans="1:7">
      <c r="A249" s="43" t="s">
        <v>6368</v>
      </c>
      <c r="B249" s="43" t="s">
        <v>6373</v>
      </c>
      <c r="C249" s="43" t="s">
        <v>6111</v>
      </c>
      <c r="D249" s="43" t="s">
        <v>6374</v>
      </c>
      <c r="E249" s="43" t="s">
        <v>6375</v>
      </c>
      <c r="F249" s="43" t="s">
        <v>5908</v>
      </c>
      <c r="G249" s="43" t="s">
        <v>5876</v>
      </c>
    </row>
    <row r="250" ht="14" customHeight="1" spans="1:7">
      <c r="A250" s="43" t="s">
        <v>6368</v>
      </c>
      <c r="B250" s="43" t="s">
        <v>6376</v>
      </c>
      <c r="C250" s="43" t="s">
        <v>6293</v>
      </c>
      <c r="D250" s="43" t="s">
        <v>6377</v>
      </c>
      <c r="E250" s="43" t="s">
        <v>6378</v>
      </c>
      <c r="F250" s="43" t="s">
        <v>5908</v>
      </c>
      <c r="G250" s="43" t="s">
        <v>5881</v>
      </c>
    </row>
    <row r="251" ht="14" customHeight="1" spans="1:7">
      <c r="A251" s="43" t="s">
        <v>6379</v>
      </c>
      <c r="B251" s="43" t="s">
        <v>6380</v>
      </c>
      <c r="C251" s="43" t="s">
        <v>5878</v>
      </c>
      <c r="D251" s="43" t="s">
        <v>944</v>
      </c>
      <c r="E251" s="43" t="s">
        <v>6381</v>
      </c>
      <c r="F251" s="43" t="s">
        <v>5870</v>
      </c>
      <c r="G251" s="43" t="s">
        <v>5871</v>
      </c>
    </row>
    <row r="252" ht="14" customHeight="1" spans="1:7">
      <c r="A252" s="43" t="s">
        <v>6379</v>
      </c>
      <c r="B252" s="43" t="s">
        <v>6382</v>
      </c>
      <c r="C252" s="43" t="s">
        <v>5935</v>
      </c>
      <c r="D252" s="43" t="s">
        <v>5893</v>
      </c>
      <c r="E252" s="43" t="s">
        <v>6338</v>
      </c>
      <c r="F252" s="43" t="s">
        <v>5870</v>
      </c>
      <c r="G252" s="43" t="s">
        <v>5876</v>
      </c>
    </row>
    <row r="253" ht="14" customHeight="1" spans="1:7">
      <c r="A253" s="43" t="s">
        <v>6379</v>
      </c>
      <c r="B253" s="43" t="s">
        <v>6383</v>
      </c>
      <c r="C253" s="43" t="s">
        <v>5876</v>
      </c>
      <c r="D253" s="43" t="s">
        <v>5912</v>
      </c>
      <c r="E253" s="43" t="s">
        <v>5997</v>
      </c>
      <c r="F253" s="43" t="s">
        <v>5870</v>
      </c>
      <c r="G253" s="43" t="s">
        <v>5881</v>
      </c>
    </row>
    <row r="254" ht="14" customHeight="1" spans="1:7">
      <c r="A254" s="43" t="s">
        <v>6384</v>
      </c>
      <c r="B254" s="43" t="s">
        <v>4576</v>
      </c>
      <c r="C254" s="43" t="s">
        <v>5961</v>
      </c>
      <c r="D254" s="43" t="s">
        <v>5898</v>
      </c>
      <c r="E254" s="43" t="s">
        <v>6385</v>
      </c>
      <c r="F254" s="43" t="s">
        <v>5908</v>
      </c>
      <c r="G254" s="43" t="s">
        <v>5871</v>
      </c>
    </row>
    <row r="255" ht="14" customHeight="1" spans="1:7">
      <c r="A255" s="43" t="s">
        <v>6384</v>
      </c>
      <c r="B255" s="43" t="s">
        <v>6386</v>
      </c>
      <c r="C255" s="43" t="s">
        <v>5901</v>
      </c>
      <c r="D255" s="43" t="s">
        <v>6227</v>
      </c>
      <c r="E255" s="43" t="s">
        <v>6202</v>
      </c>
      <c r="F255" s="43" t="s">
        <v>5908</v>
      </c>
      <c r="G255" s="43" t="s">
        <v>5876</v>
      </c>
    </row>
    <row r="256" ht="14" customHeight="1" spans="1:7">
      <c r="A256" s="43" t="s">
        <v>6384</v>
      </c>
      <c r="B256" s="43" t="s">
        <v>6387</v>
      </c>
      <c r="C256" s="43" t="s">
        <v>5873</v>
      </c>
      <c r="D256" s="43" t="s">
        <v>5890</v>
      </c>
      <c r="E256" s="43" t="s">
        <v>6388</v>
      </c>
      <c r="F256" s="43" t="s">
        <v>5887</v>
      </c>
      <c r="G256" s="43" t="s">
        <v>5881</v>
      </c>
    </row>
    <row r="257" ht="14" customHeight="1" spans="1:7">
      <c r="A257" s="43" t="s">
        <v>6389</v>
      </c>
      <c r="B257" s="43" t="s">
        <v>6390</v>
      </c>
      <c r="C257" s="43" t="s">
        <v>6053</v>
      </c>
      <c r="D257" s="43" t="s">
        <v>5879</v>
      </c>
      <c r="E257" s="43" t="s">
        <v>6391</v>
      </c>
      <c r="F257" s="43" t="s">
        <v>5887</v>
      </c>
      <c r="G257" s="43" t="s">
        <v>5871</v>
      </c>
    </row>
    <row r="258" ht="14" customHeight="1" spans="1:7">
      <c r="A258" s="43" t="s">
        <v>6389</v>
      </c>
      <c r="B258" s="43" t="s">
        <v>6392</v>
      </c>
      <c r="C258" s="43" t="s">
        <v>5930</v>
      </c>
      <c r="D258" s="43" t="s">
        <v>6362</v>
      </c>
      <c r="E258" s="43" t="s">
        <v>6363</v>
      </c>
      <c r="F258" s="43" t="s">
        <v>5908</v>
      </c>
      <c r="G258" s="43" t="s">
        <v>5876</v>
      </c>
    </row>
    <row r="259" ht="14" customHeight="1" spans="1:7">
      <c r="A259" s="43" t="s">
        <v>6389</v>
      </c>
      <c r="B259" s="43" t="s">
        <v>6393</v>
      </c>
      <c r="C259" s="43" t="s">
        <v>5903</v>
      </c>
      <c r="D259" s="43" t="s">
        <v>6337</v>
      </c>
      <c r="E259" s="43" t="s">
        <v>6367</v>
      </c>
      <c r="F259" s="43" t="s">
        <v>5887</v>
      </c>
      <c r="G259" s="43" t="s">
        <v>5881</v>
      </c>
    </row>
    <row r="260" ht="14" customHeight="1" spans="1:7">
      <c r="A260" s="43" t="s">
        <v>6394</v>
      </c>
      <c r="B260" s="43" t="s">
        <v>1057</v>
      </c>
      <c r="C260" s="43" t="s">
        <v>5890</v>
      </c>
      <c r="D260" s="43" t="s">
        <v>6395</v>
      </c>
      <c r="E260" s="43" t="s">
        <v>6396</v>
      </c>
      <c r="F260" s="43" t="s">
        <v>5870</v>
      </c>
      <c r="G260" s="43" t="s">
        <v>5871</v>
      </c>
    </row>
    <row r="261" ht="14" customHeight="1" spans="1:7">
      <c r="A261" s="43" t="s">
        <v>6394</v>
      </c>
      <c r="B261" s="43" t="s">
        <v>6397</v>
      </c>
      <c r="C261" s="43" t="s">
        <v>5935</v>
      </c>
      <c r="D261" s="43" t="s">
        <v>5910</v>
      </c>
      <c r="E261" s="43" t="s">
        <v>5975</v>
      </c>
      <c r="F261" s="43" t="s">
        <v>5908</v>
      </c>
      <c r="G261" s="43" t="s">
        <v>5876</v>
      </c>
    </row>
    <row r="262" ht="14" customHeight="1" spans="1:7">
      <c r="A262" s="43" t="s">
        <v>6394</v>
      </c>
      <c r="B262" s="43" t="s">
        <v>6398</v>
      </c>
      <c r="C262" s="43" t="s">
        <v>391</v>
      </c>
      <c r="D262" s="43" t="s">
        <v>5923</v>
      </c>
      <c r="E262" s="43" t="s">
        <v>391</v>
      </c>
      <c r="F262" s="43" t="s">
        <v>5870</v>
      </c>
      <c r="G262" s="43" t="s">
        <v>5881</v>
      </c>
    </row>
    <row r="263" ht="14" customHeight="1" spans="1:7">
      <c r="A263" s="43" t="s">
        <v>6399</v>
      </c>
      <c r="B263" s="43" t="s">
        <v>6400</v>
      </c>
      <c r="C263" s="43" t="s">
        <v>5873</v>
      </c>
      <c r="D263" s="43" t="s">
        <v>6008</v>
      </c>
      <c r="E263" s="43" t="s">
        <v>6401</v>
      </c>
      <c r="F263" s="43" t="s">
        <v>5908</v>
      </c>
      <c r="G263" s="43" t="s">
        <v>5871</v>
      </c>
    </row>
    <row r="264" ht="14" customHeight="1" spans="1:7">
      <c r="A264" s="43" t="s">
        <v>6399</v>
      </c>
      <c r="B264" s="43" t="s">
        <v>6402</v>
      </c>
      <c r="C264" s="43" t="s">
        <v>5871</v>
      </c>
      <c r="D264" s="43" t="s">
        <v>6008</v>
      </c>
      <c r="E264" s="43" t="s">
        <v>6403</v>
      </c>
      <c r="F264" s="43" t="s">
        <v>5870</v>
      </c>
      <c r="G264" s="43" t="s">
        <v>5876</v>
      </c>
    </row>
    <row r="265" ht="14" customHeight="1" spans="1:7">
      <c r="A265" s="43" t="s">
        <v>6399</v>
      </c>
      <c r="B265" s="43" t="s">
        <v>6404</v>
      </c>
      <c r="C265" s="43" t="s">
        <v>5910</v>
      </c>
      <c r="D265" s="43" t="s">
        <v>5949</v>
      </c>
      <c r="E265" s="43" t="s">
        <v>5940</v>
      </c>
      <c r="F265" s="43" t="s">
        <v>5908</v>
      </c>
      <c r="G265" s="43" t="s">
        <v>5881</v>
      </c>
    </row>
    <row r="266" ht="14" customHeight="1" spans="1:7">
      <c r="A266" s="43" t="s">
        <v>6405</v>
      </c>
      <c r="B266" s="43" t="s">
        <v>6406</v>
      </c>
      <c r="C266" s="43" t="s">
        <v>5897</v>
      </c>
      <c r="D266" s="43" t="s">
        <v>5949</v>
      </c>
      <c r="E266" s="43" t="s">
        <v>5970</v>
      </c>
      <c r="F266" s="43" t="s">
        <v>5908</v>
      </c>
      <c r="G266" s="43" t="s">
        <v>5871</v>
      </c>
    </row>
    <row r="267" ht="14" customHeight="1" spans="1:7">
      <c r="A267" s="43" t="s">
        <v>6405</v>
      </c>
      <c r="B267" s="43" t="s">
        <v>6407</v>
      </c>
      <c r="C267" s="43" t="s">
        <v>391</v>
      </c>
      <c r="D267" s="43" t="s">
        <v>5873</v>
      </c>
      <c r="E267" s="43" t="s">
        <v>391</v>
      </c>
      <c r="F267" s="43" t="s">
        <v>5870</v>
      </c>
      <c r="G267" s="43" t="s">
        <v>5876</v>
      </c>
    </row>
    <row r="268" ht="14" customHeight="1" spans="1:7">
      <c r="A268" s="43" t="s">
        <v>6405</v>
      </c>
      <c r="B268" s="43" t="s">
        <v>6408</v>
      </c>
      <c r="C268" s="43" t="s">
        <v>5910</v>
      </c>
      <c r="D268" s="43" t="s">
        <v>5927</v>
      </c>
      <c r="E268" s="43" t="s">
        <v>6218</v>
      </c>
      <c r="F268" s="43" t="s">
        <v>5908</v>
      </c>
      <c r="G268" s="43" t="s">
        <v>5881</v>
      </c>
    </row>
    <row r="269" ht="14" customHeight="1" spans="1:7">
      <c r="A269" s="43" t="s">
        <v>6409</v>
      </c>
      <c r="B269" s="43" t="s">
        <v>6180</v>
      </c>
      <c r="C269" s="43" t="s">
        <v>5881</v>
      </c>
      <c r="D269" s="43" t="s">
        <v>5903</v>
      </c>
      <c r="E269" s="43" t="s">
        <v>5904</v>
      </c>
      <c r="F269" s="43" t="s">
        <v>5870</v>
      </c>
      <c r="G269" s="43" t="s">
        <v>5871</v>
      </c>
    </row>
    <row r="270" ht="14" customHeight="1" spans="1:7">
      <c r="A270" s="43" t="s">
        <v>6409</v>
      </c>
      <c r="B270" s="43" t="s">
        <v>6410</v>
      </c>
      <c r="C270" s="43" t="s">
        <v>5878</v>
      </c>
      <c r="D270" s="43" t="s">
        <v>5910</v>
      </c>
      <c r="E270" s="43" t="s">
        <v>6034</v>
      </c>
      <c r="F270" s="43" t="s">
        <v>5908</v>
      </c>
      <c r="G270" s="43" t="s">
        <v>5876</v>
      </c>
    </row>
    <row r="271" ht="14" customHeight="1" spans="1:7">
      <c r="A271" s="43" t="s">
        <v>6409</v>
      </c>
      <c r="B271" s="43" t="s">
        <v>6324</v>
      </c>
      <c r="C271" s="43" t="s">
        <v>5876</v>
      </c>
      <c r="D271" s="43" t="s">
        <v>5878</v>
      </c>
      <c r="E271" s="43" t="s">
        <v>5989</v>
      </c>
      <c r="F271" s="43" t="s">
        <v>5870</v>
      </c>
      <c r="G271" s="43" t="s">
        <v>5881</v>
      </c>
    </row>
    <row r="272" ht="14" customHeight="1" spans="1:7">
      <c r="A272" s="43" t="s">
        <v>6411</v>
      </c>
      <c r="B272" s="43" t="s">
        <v>6412</v>
      </c>
      <c r="C272" s="43" t="s">
        <v>5889</v>
      </c>
      <c r="D272" s="43" t="s">
        <v>5901</v>
      </c>
      <c r="E272" s="43" t="s">
        <v>6039</v>
      </c>
      <c r="F272" s="43" t="s">
        <v>5908</v>
      </c>
      <c r="G272" s="43" t="s">
        <v>5871</v>
      </c>
    </row>
    <row r="273" ht="14" customHeight="1" spans="1:7">
      <c r="A273" s="43" t="s">
        <v>6411</v>
      </c>
      <c r="B273" s="43" t="s">
        <v>6413</v>
      </c>
      <c r="C273" s="43" t="s">
        <v>5935</v>
      </c>
      <c r="D273" s="43" t="s">
        <v>5873</v>
      </c>
      <c r="E273" s="43" t="s">
        <v>6164</v>
      </c>
      <c r="F273" s="43" t="s">
        <v>5887</v>
      </c>
      <c r="G273" s="43" t="s">
        <v>5876</v>
      </c>
    </row>
    <row r="274" ht="14" customHeight="1" spans="1:7">
      <c r="A274" s="43" t="s">
        <v>6411</v>
      </c>
      <c r="B274" s="43" t="s">
        <v>6414</v>
      </c>
      <c r="C274" s="43" t="s">
        <v>5912</v>
      </c>
      <c r="D274" s="43" t="s">
        <v>5927</v>
      </c>
      <c r="E274" s="43" t="s">
        <v>6237</v>
      </c>
      <c r="F274" s="43" t="s">
        <v>5908</v>
      </c>
      <c r="G274" s="43" t="s">
        <v>5881</v>
      </c>
    </row>
    <row r="275" ht="14" customHeight="1" spans="1:7">
      <c r="A275" s="43" t="s">
        <v>6415</v>
      </c>
      <c r="B275" s="43" t="s">
        <v>6416</v>
      </c>
      <c r="C275" s="43" t="s">
        <v>5938</v>
      </c>
      <c r="D275" s="43" t="s">
        <v>944</v>
      </c>
      <c r="E275" s="43" t="s">
        <v>6417</v>
      </c>
      <c r="F275" s="43" t="s">
        <v>5870</v>
      </c>
      <c r="G275" s="43" t="s">
        <v>5871</v>
      </c>
    </row>
    <row r="276" ht="14" customHeight="1" spans="1:7">
      <c r="A276" s="43" t="s">
        <v>6415</v>
      </c>
      <c r="B276" s="43" t="s">
        <v>6418</v>
      </c>
      <c r="C276" s="43" t="s">
        <v>5878</v>
      </c>
      <c r="D276" s="43" t="s">
        <v>5890</v>
      </c>
      <c r="E276" s="43" t="s">
        <v>6419</v>
      </c>
      <c r="F276" s="43" t="s">
        <v>5870</v>
      </c>
      <c r="G276" s="43" t="s">
        <v>5876</v>
      </c>
    </row>
    <row r="277" ht="14" customHeight="1" spans="1:7">
      <c r="A277" s="43" t="s">
        <v>6415</v>
      </c>
      <c r="B277" s="43" t="s">
        <v>6420</v>
      </c>
      <c r="C277" s="43" t="s">
        <v>5889</v>
      </c>
      <c r="D277" s="43" t="s">
        <v>5961</v>
      </c>
      <c r="E277" s="43" t="s">
        <v>6421</v>
      </c>
      <c r="F277" s="43" t="s">
        <v>5887</v>
      </c>
      <c r="G277" s="43" t="s">
        <v>5881</v>
      </c>
    </row>
    <row r="278" ht="14" customHeight="1" spans="1:7">
      <c r="A278" s="43" t="s">
        <v>6422</v>
      </c>
      <c r="B278" s="43" t="s">
        <v>6423</v>
      </c>
      <c r="C278" s="43" t="s">
        <v>5923</v>
      </c>
      <c r="D278" s="43" t="s">
        <v>6105</v>
      </c>
      <c r="E278" s="43" t="s">
        <v>5955</v>
      </c>
      <c r="F278" s="43" t="s">
        <v>5870</v>
      </c>
      <c r="G278" s="43" t="s">
        <v>5871</v>
      </c>
    </row>
    <row r="279" ht="14" customHeight="1" spans="1:7">
      <c r="A279" s="43" t="s">
        <v>6422</v>
      </c>
      <c r="B279" s="43" t="s">
        <v>6424</v>
      </c>
      <c r="C279" s="43" t="s">
        <v>5923</v>
      </c>
      <c r="D279" s="43" t="s">
        <v>5897</v>
      </c>
      <c r="E279" s="43" t="s">
        <v>1331</v>
      </c>
      <c r="F279" s="43" t="s">
        <v>5887</v>
      </c>
      <c r="G279" s="43" t="s">
        <v>5876</v>
      </c>
    </row>
    <row r="280" ht="14" customHeight="1" spans="1:7">
      <c r="A280" s="43" t="s">
        <v>6422</v>
      </c>
      <c r="B280" s="43" t="s">
        <v>6425</v>
      </c>
      <c r="C280" s="43" t="s">
        <v>5876</v>
      </c>
      <c r="D280" s="43" t="s">
        <v>5903</v>
      </c>
      <c r="E280" s="43" t="s">
        <v>6022</v>
      </c>
      <c r="F280" s="43" t="s">
        <v>5870</v>
      </c>
      <c r="G280" s="43" t="s">
        <v>5881</v>
      </c>
    </row>
    <row r="281" ht="14" customHeight="1" spans="1:7">
      <c r="A281" s="43" t="s">
        <v>6426</v>
      </c>
      <c r="B281" s="43" t="s">
        <v>6427</v>
      </c>
      <c r="C281" s="43" t="s">
        <v>5935</v>
      </c>
      <c r="D281" s="43" t="s">
        <v>6015</v>
      </c>
      <c r="E281" s="43" t="s">
        <v>5955</v>
      </c>
      <c r="F281" s="43" t="s">
        <v>5870</v>
      </c>
      <c r="G281" s="43" t="s">
        <v>5871</v>
      </c>
    </row>
    <row r="282" ht="14" customHeight="1" spans="1:7">
      <c r="A282" s="43" t="s">
        <v>6426</v>
      </c>
      <c r="B282" s="43" t="s">
        <v>6428</v>
      </c>
      <c r="C282" s="43" t="s">
        <v>5938</v>
      </c>
      <c r="D282" s="43" t="s">
        <v>6015</v>
      </c>
      <c r="E282" s="43" t="s">
        <v>1347</v>
      </c>
      <c r="F282" s="43" t="s">
        <v>5870</v>
      </c>
      <c r="G282" s="43" t="s">
        <v>5876</v>
      </c>
    </row>
    <row r="283" ht="14" customHeight="1" spans="1:7">
      <c r="A283" s="43" t="s">
        <v>6426</v>
      </c>
      <c r="B283" s="43" t="s">
        <v>6429</v>
      </c>
      <c r="C283" s="43" t="s">
        <v>5938</v>
      </c>
      <c r="D283" s="43" t="s">
        <v>5893</v>
      </c>
      <c r="E283" s="43" t="s">
        <v>6037</v>
      </c>
      <c r="F283" s="43" t="s">
        <v>5870</v>
      </c>
      <c r="G283" s="43" t="s">
        <v>5881</v>
      </c>
    </row>
    <row r="284" ht="14" customHeight="1" spans="1:7">
      <c r="A284" s="43" t="s">
        <v>6430</v>
      </c>
      <c r="B284" s="43" t="s">
        <v>6096</v>
      </c>
      <c r="C284" s="43" t="s">
        <v>5889</v>
      </c>
      <c r="D284" s="43" t="s">
        <v>5889</v>
      </c>
      <c r="E284" s="43" t="s">
        <v>5871</v>
      </c>
      <c r="F284" s="43" t="s">
        <v>5908</v>
      </c>
      <c r="G284" s="43" t="s">
        <v>5871</v>
      </c>
    </row>
    <row r="285" ht="14" customHeight="1" spans="1:7">
      <c r="A285" s="43" t="s">
        <v>6430</v>
      </c>
      <c r="B285" s="43" t="s">
        <v>6431</v>
      </c>
      <c r="C285" s="43" t="s">
        <v>5923</v>
      </c>
      <c r="D285" s="43" t="s">
        <v>5923</v>
      </c>
      <c r="E285" s="43" t="s">
        <v>5871</v>
      </c>
      <c r="F285" s="43" t="s">
        <v>5908</v>
      </c>
      <c r="G285" s="43" t="s">
        <v>5876</v>
      </c>
    </row>
    <row r="286" ht="14" customHeight="1" spans="1:7">
      <c r="A286" s="43" t="s">
        <v>6430</v>
      </c>
      <c r="B286" s="43" t="s">
        <v>6432</v>
      </c>
      <c r="C286" s="43" t="s">
        <v>5938</v>
      </c>
      <c r="D286" s="43" t="s">
        <v>5923</v>
      </c>
      <c r="E286" s="43" t="s">
        <v>5907</v>
      </c>
      <c r="F286" s="43" t="s">
        <v>5908</v>
      </c>
      <c r="G286" s="43" t="s">
        <v>5881</v>
      </c>
    </row>
    <row r="287" ht="14" customHeight="1" spans="1:7">
      <c r="A287" s="43" t="s">
        <v>6433</v>
      </c>
      <c r="B287" s="43" t="s">
        <v>6434</v>
      </c>
      <c r="C287" s="43" t="s">
        <v>5881</v>
      </c>
      <c r="D287" s="43" t="s">
        <v>5935</v>
      </c>
      <c r="E287" s="43" t="s">
        <v>1383</v>
      </c>
      <c r="F287" s="43" t="s">
        <v>5908</v>
      </c>
      <c r="G287" s="43" t="s">
        <v>5871</v>
      </c>
    </row>
    <row r="288" ht="14" customHeight="1" spans="1:7">
      <c r="A288" s="43" t="s">
        <v>6433</v>
      </c>
      <c r="B288" s="43" t="s">
        <v>6435</v>
      </c>
      <c r="C288" s="43" t="s">
        <v>5881</v>
      </c>
      <c r="D288" s="43" t="s">
        <v>5935</v>
      </c>
      <c r="E288" s="43" t="s">
        <v>1383</v>
      </c>
      <c r="F288" s="43" t="s">
        <v>5908</v>
      </c>
      <c r="G288" s="43" t="s">
        <v>5871</v>
      </c>
    </row>
    <row r="289" ht="14" customHeight="1" spans="1:7">
      <c r="A289" s="43" t="s">
        <v>6433</v>
      </c>
      <c r="B289" s="43" t="s">
        <v>6436</v>
      </c>
      <c r="C289" s="43" t="s">
        <v>5871</v>
      </c>
      <c r="D289" s="43" t="s">
        <v>5935</v>
      </c>
      <c r="E289" s="43" t="s">
        <v>1347</v>
      </c>
      <c r="F289" s="43" t="s">
        <v>5870</v>
      </c>
      <c r="G289" s="43" t="s">
        <v>5876</v>
      </c>
    </row>
    <row r="290" ht="14" customHeight="1" spans="1:7">
      <c r="A290" s="43" t="s">
        <v>6437</v>
      </c>
      <c r="B290" s="43" t="s">
        <v>6438</v>
      </c>
      <c r="C290" s="43" t="s">
        <v>5910</v>
      </c>
      <c r="D290" s="43" t="s">
        <v>6439</v>
      </c>
      <c r="E290" s="43" t="s">
        <v>6440</v>
      </c>
      <c r="F290" s="43" t="s">
        <v>5870</v>
      </c>
      <c r="G290" s="43" t="s">
        <v>5871</v>
      </c>
    </row>
    <row r="291" ht="14" customHeight="1" spans="1:7">
      <c r="A291" s="43" t="s">
        <v>6437</v>
      </c>
      <c r="B291" s="43" t="s">
        <v>6441</v>
      </c>
      <c r="C291" s="43" t="s">
        <v>6053</v>
      </c>
      <c r="D291" s="43" t="s">
        <v>6442</v>
      </c>
      <c r="E291" s="43" t="s">
        <v>6443</v>
      </c>
      <c r="F291" s="43" t="s">
        <v>5887</v>
      </c>
      <c r="G291" s="43" t="s">
        <v>5876</v>
      </c>
    </row>
    <row r="292" ht="14" customHeight="1" spans="1:7">
      <c r="A292" s="43" t="s">
        <v>6437</v>
      </c>
      <c r="B292" s="43" t="s">
        <v>6444</v>
      </c>
      <c r="C292" s="43" t="s">
        <v>5912</v>
      </c>
      <c r="D292" s="43" t="s">
        <v>5996</v>
      </c>
      <c r="E292" s="43" t="s">
        <v>5955</v>
      </c>
      <c r="F292" s="43" t="s">
        <v>5870</v>
      </c>
      <c r="G292" s="43" t="s">
        <v>5881</v>
      </c>
    </row>
    <row r="293" ht="14" customHeight="1" spans="1:7">
      <c r="A293" s="43" t="s">
        <v>6445</v>
      </c>
      <c r="B293" s="43" t="s">
        <v>6446</v>
      </c>
      <c r="C293" s="43" t="s">
        <v>5949</v>
      </c>
      <c r="D293" s="43" t="s">
        <v>6447</v>
      </c>
      <c r="E293" s="43" t="s">
        <v>6448</v>
      </c>
      <c r="F293" s="43" t="s">
        <v>5887</v>
      </c>
      <c r="G293" s="43" t="s">
        <v>5871</v>
      </c>
    </row>
    <row r="294" ht="14" customHeight="1" spans="1:7">
      <c r="A294" s="43" t="s">
        <v>6445</v>
      </c>
      <c r="B294" s="43" t="s">
        <v>6449</v>
      </c>
      <c r="C294" s="43" t="s">
        <v>5893</v>
      </c>
      <c r="D294" s="43" t="s">
        <v>6442</v>
      </c>
      <c r="E294" s="43" t="s">
        <v>6450</v>
      </c>
      <c r="F294" s="43" t="s">
        <v>5887</v>
      </c>
      <c r="G294" s="43" t="s">
        <v>5876</v>
      </c>
    </row>
    <row r="295" ht="14" customHeight="1" spans="1:7">
      <c r="A295" s="43" t="s">
        <v>6445</v>
      </c>
      <c r="B295" s="43" t="s">
        <v>6451</v>
      </c>
      <c r="C295" s="43" t="s">
        <v>5912</v>
      </c>
      <c r="D295" s="43" t="s">
        <v>5920</v>
      </c>
      <c r="E295" s="43" t="s">
        <v>6452</v>
      </c>
      <c r="F295" s="43" t="s">
        <v>5887</v>
      </c>
      <c r="G295" s="43" t="s">
        <v>5881</v>
      </c>
    </row>
    <row r="296" ht="14" customHeight="1" spans="1:7">
      <c r="A296" s="43" t="s">
        <v>6453</v>
      </c>
      <c r="B296" s="43" t="s">
        <v>6454</v>
      </c>
      <c r="C296" s="43" t="s">
        <v>5889</v>
      </c>
      <c r="D296" s="43" t="s">
        <v>6105</v>
      </c>
      <c r="E296" s="43" t="s">
        <v>5951</v>
      </c>
      <c r="F296" s="43" t="s">
        <v>5870</v>
      </c>
      <c r="G296" s="43" t="s">
        <v>5871</v>
      </c>
    </row>
    <row r="297" ht="14" customHeight="1" spans="1:7">
      <c r="A297" s="43" t="s">
        <v>6453</v>
      </c>
      <c r="B297" s="43" t="s">
        <v>6455</v>
      </c>
      <c r="C297" s="43" t="s">
        <v>391</v>
      </c>
      <c r="D297" s="43" t="s">
        <v>5903</v>
      </c>
      <c r="E297" s="43" t="s">
        <v>391</v>
      </c>
      <c r="F297" s="43" t="s">
        <v>5870</v>
      </c>
      <c r="G297" s="43" t="s">
        <v>5876</v>
      </c>
    </row>
    <row r="298" ht="14" customHeight="1" spans="1:7">
      <c r="A298" s="43" t="s">
        <v>6453</v>
      </c>
      <c r="B298" s="43" t="s">
        <v>6456</v>
      </c>
      <c r="C298" s="43" t="s">
        <v>5871</v>
      </c>
      <c r="D298" s="43" t="s">
        <v>5927</v>
      </c>
      <c r="E298" s="43" t="s">
        <v>6457</v>
      </c>
      <c r="F298" s="43" t="s">
        <v>5870</v>
      </c>
      <c r="G298" s="43" t="s">
        <v>5881</v>
      </c>
    </row>
    <row r="299" ht="14" customHeight="1" spans="1:7">
      <c r="A299" s="43" t="s">
        <v>6458</v>
      </c>
      <c r="B299" s="43" t="s">
        <v>6459</v>
      </c>
      <c r="C299" s="43" t="s">
        <v>6146</v>
      </c>
      <c r="D299" s="43" t="s">
        <v>6167</v>
      </c>
      <c r="E299" s="43" t="s">
        <v>6460</v>
      </c>
      <c r="F299" s="43" t="s">
        <v>5887</v>
      </c>
      <c r="G299" s="43" t="s">
        <v>5871</v>
      </c>
    </row>
    <row r="300" ht="14" customHeight="1" spans="1:7">
      <c r="A300" s="43" t="s">
        <v>6458</v>
      </c>
      <c r="B300" s="43" t="s">
        <v>6222</v>
      </c>
      <c r="C300" s="43" t="s">
        <v>6227</v>
      </c>
      <c r="D300" s="43" t="s">
        <v>6461</v>
      </c>
      <c r="E300" s="43" t="s">
        <v>6462</v>
      </c>
      <c r="F300" s="43" t="s">
        <v>5887</v>
      </c>
      <c r="G300" s="43" t="s">
        <v>5876</v>
      </c>
    </row>
    <row r="301" ht="14" customHeight="1" spans="1:7">
      <c r="A301" s="43" t="s">
        <v>6458</v>
      </c>
      <c r="B301" s="43" t="s">
        <v>6459</v>
      </c>
      <c r="C301" s="43" t="s">
        <v>6025</v>
      </c>
      <c r="D301" s="43" t="s">
        <v>6352</v>
      </c>
      <c r="E301" s="43" t="s">
        <v>6463</v>
      </c>
      <c r="F301" s="43" t="s">
        <v>5908</v>
      </c>
      <c r="G301" s="43" t="s">
        <v>5881</v>
      </c>
    </row>
    <row r="302" ht="14" customHeight="1" spans="1:7">
      <c r="A302" s="43" t="s">
        <v>6464</v>
      </c>
      <c r="B302" s="43" t="s">
        <v>6465</v>
      </c>
      <c r="C302" s="43" t="s">
        <v>5961</v>
      </c>
      <c r="D302" s="43" t="s">
        <v>5950</v>
      </c>
      <c r="E302" s="43" t="s">
        <v>6466</v>
      </c>
      <c r="F302" s="43" t="s">
        <v>5887</v>
      </c>
      <c r="G302" s="43" t="s">
        <v>5871</v>
      </c>
    </row>
    <row r="303" ht="14" customHeight="1" spans="1:7">
      <c r="A303" s="43" t="s">
        <v>6464</v>
      </c>
      <c r="B303" s="43" t="s">
        <v>6467</v>
      </c>
      <c r="C303" s="43" t="s">
        <v>5873</v>
      </c>
      <c r="D303" s="43" t="s">
        <v>5996</v>
      </c>
      <c r="E303" s="43" t="s">
        <v>5951</v>
      </c>
      <c r="F303" s="43" t="s">
        <v>5870</v>
      </c>
      <c r="G303" s="43" t="s">
        <v>5876</v>
      </c>
    </row>
    <row r="304" ht="14" customHeight="1" spans="1:7">
      <c r="A304" s="43" t="s">
        <v>6464</v>
      </c>
      <c r="B304" s="43" t="s">
        <v>6468</v>
      </c>
      <c r="C304" s="43" t="s">
        <v>5881</v>
      </c>
      <c r="D304" s="43" t="s">
        <v>5898</v>
      </c>
      <c r="E304" s="43" t="s">
        <v>6469</v>
      </c>
      <c r="F304" s="43" t="s">
        <v>5870</v>
      </c>
      <c r="G304" s="43" t="s">
        <v>5881</v>
      </c>
    </row>
    <row r="305" ht="14" customHeight="1" spans="1:7">
      <c r="A305" s="43" t="s">
        <v>6470</v>
      </c>
      <c r="B305" s="43" t="s">
        <v>6471</v>
      </c>
      <c r="C305" s="43" t="s">
        <v>5903</v>
      </c>
      <c r="D305" s="43" t="s">
        <v>6006</v>
      </c>
      <c r="E305" s="43" t="s">
        <v>6472</v>
      </c>
      <c r="F305" s="43" t="s">
        <v>5870</v>
      </c>
      <c r="G305" s="43" t="s">
        <v>5871</v>
      </c>
    </row>
    <row r="306" ht="14" customHeight="1" spans="1:7">
      <c r="A306" s="43" t="s">
        <v>6470</v>
      </c>
      <c r="B306" s="43" t="s">
        <v>6473</v>
      </c>
      <c r="C306" s="43" t="s">
        <v>5935</v>
      </c>
      <c r="D306" s="43" t="s">
        <v>6474</v>
      </c>
      <c r="E306" s="43" t="s">
        <v>6162</v>
      </c>
      <c r="F306" s="43" t="s">
        <v>5870</v>
      </c>
      <c r="G306" s="43" t="s">
        <v>5876</v>
      </c>
    </row>
    <row r="307" ht="14" customHeight="1" spans="1:7">
      <c r="A307" s="43" t="s">
        <v>6470</v>
      </c>
      <c r="B307" s="43" t="s">
        <v>6475</v>
      </c>
      <c r="C307" s="43" t="s">
        <v>5878</v>
      </c>
      <c r="D307" s="43" t="s">
        <v>5949</v>
      </c>
      <c r="E307" s="43" t="s">
        <v>6466</v>
      </c>
      <c r="F307" s="43" t="s">
        <v>5887</v>
      </c>
      <c r="G307" s="43" t="s">
        <v>5881</v>
      </c>
    </row>
    <row r="308" ht="14" customHeight="1" spans="1:7">
      <c r="A308" s="43" t="s">
        <v>6476</v>
      </c>
      <c r="B308" s="43" t="s">
        <v>6477</v>
      </c>
      <c r="C308" s="43" t="s">
        <v>5884</v>
      </c>
      <c r="D308" s="43" t="s">
        <v>6478</v>
      </c>
      <c r="E308" s="43" t="s">
        <v>6479</v>
      </c>
      <c r="F308" s="43" t="s">
        <v>5908</v>
      </c>
      <c r="G308" s="43" t="s">
        <v>5871</v>
      </c>
    </row>
    <row r="309" ht="14" customHeight="1" spans="1:7">
      <c r="A309" s="43" t="s">
        <v>6476</v>
      </c>
      <c r="B309" s="43" t="s">
        <v>6480</v>
      </c>
      <c r="C309" s="43" t="s">
        <v>5893</v>
      </c>
      <c r="D309" s="43" t="s">
        <v>944</v>
      </c>
      <c r="E309" s="43" t="s">
        <v>6481</v>
      </c>
      <c r="F309" s="43" t="s">
        <v>5908</v>
      </c>
      <c r="G309" s="43" t="s">
        <v>5876</v>
      </c>
    </row>
    <row r="310" ht="14" customHeight="1" spans="1:7">
      <c r="A310" s="43" t="s">
        <v>6476</v>
      </c>
      <c r="B310" s="43" t="s">
        <v>6482</v>
      </c>
      <c r="C310" s="43" t="s">
        <v>5903</v>
      </c>
      <c r="D310" s="43" t="s">
        <v>6146</v>
      </c>
      <c r="E310" s="43" t="s">
        <v>6483</v>
      </c>
      <c r="F310" s="43" t="s">
        <v>5887</v>
      </c>
      <c r="G310" s="43" t="s">
        <v>5881</v>
      </c>
    </row>
    <row r="311" ht="14" customHeight="1" spans="1:7">
      <c r="A311" s="43" t="s">
        <v>6484</v>
      </c>
      <c r="B311" s="43" t="s">
        <v>6485</v>
      </c>
      <c r="C311" s="43" t="s">
        <v>5901</v>
      </c>
      <c r="D311" s="43" t="s">
        <v>5884</v>
      </c>
      <c r="E311" s="43" t="s">
        <v>6108</v>
      </c>
      <c r="F311" s="43" t="s">
        <v>5908</v>
      </c>
      <c r="G311" s="43" t="s">
        <v>5871</v>
      </c>
    </row>
    <row r="312" ht="14" customHeight="1" spans="1:7">
      <c r="A312" s="43" t="s">
        <v>6484</v>
      </c>
      <c r="B312" s="43" t="s">
        <v>6486</v>
      </c>
      <c r="C312" s="43" t="s">
        <v>391</v>
      </c>
      <c r="D312" s="43" t="s">
        <v>5889</v>
      </c>
      <c r="E312" s="43" t="s">
        <v>391</v>
      </c>
      <c r="F312" s="43" t="s">
        <v>5870</v>
      </c>
      <c r="G312" s="43" t="s">
        <v>5876</v>
      </c>
    </row>
    <row r="313" ht="14" customHeight="1" spans="1:7">
      <c r="A313" s="43" t="s">
        <v>6484</v>
      </c>
      <c r="B313" s="43" t="s">
        <v>6487</v>
      </c>
      <c r="C313" s="43" t="s">
        <v>391</v>
      </c>
      <c r="D313" s="43" t="s">
        <v>5935</v>
      </c>
      <c r="E313" s="43" t="s">
        <v>391</v>
      </c>
      <c r="F313" s="43" t="s">
        <v>5870</v>
      </c>
      <c r="G313" s="43" t="s">
        <v>5881</v>
      </c>
    </row>
    <row r="314" ht="14" customHeight="1" spans="1:7">
      <c r="A314" s="43" t="s">
        <v>6488</v>
      </c>
      <c r="B314" s="43" t="s">
        <v>6489</v>
      </c>
      <c r="C314" s="43" t="s">
        <v>5889</v>
      </c>
      <c r="D314" s="43" t="s">
        <v>5890</v>
      </c>
      <c r="E314" s="43" t="s">
        <v>5891</v>
      </c>
      <c r="F314" s="43" t="s">
        <v>5870</v>
      </c>
      <c r="G314" s="43" t="s">
        <v>5871</v>
      </c>
    </row>
    <row r="315" ht="14" customHeight="1" spans="1:7">
      <c r="A315" s="43" t="s">
        <v>6488</v>
      </c>
      <c r="B315" s="43" t="s">
        <v>6490</v>
      </c>
      <c r="C315" s="43" t="s">
        <v>5881</v>
      </c>
      <c r="D315" s="43" t="s">
        <v>5910</v>
      </c>
      <c r="E315" s="43" t="s">
        <v>1274</v>
      </c>
      <c r="F315" s="43" t="s">
        <v>5870</v>
      </c>
      <c r="G315" s="43" t="s">
        <v>5876</v>
      </c>
    </row>
    <row r="316" ht="14" customHeight="1" spans="1:7">
      <c r="A316" s="43" t="s">
        <v>6488</v>
      </c>
      <c r="B316" s="43" t="s">
        <v>6491</v>
      </c>
      <c r="C316" s="43" t="s">
        <v>5881</v>
      </c>
      <c r="D316" s="43" t="s">
        <v>5912</v>
      </c>
      <c r="E316" s="43" t="s">
        <v>5951</v>
      </c>
      <c r="F316" s="43" t="s">
        <v>5870</v>
      </c>
      <c r="G316" s="43" t="s">
        <v>5881</v>
      </c>
    </row>
    <row r="317" ht="14" customHeight="1" spans="1:7">
      <c r="A317" s="43" t="s">
        <v>6492</v>
      </c>
      <c r="B317" s="43" t="s">
        <v>6493</v>
      </c>
      <c r="C317" s="43" t="s">
        <v>5878</v>
      </c>
      <c r="D317" s="43" t="s">
        <v>5897</v>
      </c>
      <c r="E317" s="43" t="s">
        <v>5967</v>
      </c>
      <c r="F317" s="43" t="s">
        <v>5887</v>
      </c>
      <c r="G317" s="43" t="s">
        <v>5871</v>
      </c>
    </row>
    <row r="318" ht="14" customHeight="1" spans="1:7">
      <c r="A318" s="43" t="s">
        <v>6492</v>
      </c>
      <c r="B318" s="43" t="s">
        <v>6494</v>
      </c>
      <c r="C318" s="43" t="s">
        <v>5935</v>
      </c>
      <c r="D318" s="43" t="s">
        <v>5897</v>
      </c>
      <c r="E318" s="43" t="s">
        <v>5951</v>
      </c>
      <c r="F318" s="43" t="s">
        <v>5870</v>
      </c>
      <c r="G318" s="43" t="s">
        <v>5876</v>
      </c>
    </row>
    <row r="319" ht="14" customHeight="1" spans="1:7">
      <c r="A319" s="43" t="s">
        <v>6492</v>
      </c>
      <c r="B319" s="43" t="s">
        <v>6495</v>
      </c>
      <c r="C319" s="43" t="s">
        <v>5938</v>
      </c>
      <c r="D319" s="43" t="s">
        <v>5903</v>
      </c>
      <c r="E319" s="43" t="s">
        <v>5939</v>
      </c>
      <c r="F319" s="43" t="s">
        <v>5870</v>
      </c>
      <c r="G319" s="43" t="s">
        <v>5881</v>
      </c>
    </row>
    <row r="320" ht="14" customHeight="1" spans="1:7">
      <c r="A320" s="43" t="s">
        <v>6496</v>
      </c>
      <c r="B320" s="43" t="s">
        <v>6497</v>
      </c>
      <c r="C320" s="43" t="s">
        <v>5935</v>
      </c>
      <c r="D320" s="43" t="s">
        <v>6053</v>
      </c>
      <c r="E320" s="43" t="s">
        <v>6189</v>
      </c>
      <c r="F320" s="43" t="s">
        <v>5870</v>
      </c>
      <c r="G320" s="43" t="s">
        <v>5871</v>
      </c>
    </row>
    <row r="321" ht="14" customHeight="1" spans="1:7">
      <c r="A321" s="43" t="s">
        <v>6496</v>
      </c>
      <c r="B321" s="43" t="s">
        <v>1110</v>
      </c>
      <c r="C321" s="43" t="s">
        <v>5876</v>
      </c>
      <c r="D321" s="43" t="s">
        <v>5912</v>
      </c>
      <c r="E321" s="43" t="s">
        <v>5997</v>
      </c>
      <c r="F321" s="43" t="s">
        <v>5870</v>
      </c>
      <c r="G321" s="43" t="s">
        <v>5876</v>
      </c>
    </row>
    <row r="322" ht="14" customHeight="1" spans="1:7">
      <c r="A322" s="43" t="s">
        <v>6496</v>
      </c>
      <c r="B322" s="43" t="s">
        <v>6498</v>
      </c>
      <c r="C322" s="43" t="s">
        <v>391</v>
      </c>
      <c r="D322" s="43" t="s">
        <v>5881</v>
      </c>
      <c r="E322" s="43" t="s">
        <v>391</v>
      </c>
      <c r="F322" s="43" t="s">
        <v>5870</v>
      </c>
      <c r="G322" s="43" t="s">
        <v>5881</v>
      </c>
    </row>
    <row r="323" ht="14" customHeight="1" spans="1:7">
      <c r="A323" s="43" t="s">
        <v>6499</v>
      </c>
      <c r="B323" s="43" t="s">
        <v>6497</v>
      </c>
      <c r="C323" s="43" t="s">
        <v>5901</v>
      </c>
      <c r="D323" s="43" t="s">
        <v>6337</v>
      </c>
      <c r="E323" s="43" t="s">
        <v>6267</v>
      </c>
      <c r="F323" s="43" t="s">
        <v>5887</v>
      </c>
      <c r="G323" s="43" t="s">
        <v>5871</v>
      </c>
    </row>
    <row r="324" ht="14" customHeight="1" spans="1:7">
      <c r="A324" s="43" t="s">
        <v>6499</v>
      </c>
      <c r="B324" s="43" t="s">
        <v>1110</v>
      </c>
      <c r="C324" s="43" t="s">
        <v>5897</v>
      </c>
      <c r="D324" s="43" t="s">
        <v>5930</v>
      </c>
      <c r="E324" s="43" t="s">
        <v>5940</v>
      </c>
      <c r="F324" s="43" t="s">
        <v>5908</v>
      </c>
      <c r="G324" s="43" t="s">
        <v>5876</v>
      </c>
    </row>
    <row r="325" ht="14" customHeight="1" spans="1:7">
      <c r="A325" s="43" t="s">
        <v>6499</v>
      </c>
      <c r="B325" s="43" t="s">
        <v>1105</v>
      </c>
      <c r="C325" s="43" t="s">
        <v>5903</v>
      </c>
      <c r="D325" s="43" t="s">
        <v>5961</v>
      </c>
      <c r="E325" s="43" t="s">
        <v>6500</v>
      </c>
      <c r="F325" s="43" t="s">
        <v>5908</v>
      </c>
      <c r="G325" s="43" t="s">
        <v>5881</v>
      </c>
    </row>
    <row r="326" ht="14" customHeight="1" spans="1:7">
      <c r="A326" s="43" t="s">
        <v>6501</v>
      </c>
      <c r="B326" s="43" t="s">
        <v>6497</v>
      </c>
      <c r="C326" s="43" t="s">
        <v>5935</v>
      </c>
      <c r="D326" s="43" t="s">
        <v>5889</v>
      </c>
      <c r="E326" s="43" t="s">
        <v>6502</v>
      </c>
      <c r="F326" s="43" t="s">
        <v>5908</v>
      </c>
      <c r="G326" s="43" t="s">
        <v>5871</v>
      </c>
    </row>
    <row r="327" ht="14" customHeight="1" spans="1:7">
      <c r="A327" s="43" t="s">
        <v>6501</v>
      </c>
      <c r="B327" s="43" t="s">
        <v>1105</v>
      </c>
      <c r="C327" s="43" t="s">
        <v>391</v>
      </c>
      <c r="D327" s="43" t="s">
        <v>5878</v>
      </c>
      <c r="E327" s="43" t="s">
        <v>391</v>
      </c>
      <c r="F327" s="43" t="s">
        <v>5870</v>
      </c>
      <c r="G327" s="43" t="s">
        <v>5876</v>
      </c>
    </row>
    <row r="328" ht="14" customHeight="1" spans="1:7">
      <c r="A328" s="43" t="s">
        <v>6501</v>
      </c>
      <c r="B328" s="43" t="s">
        <v>6498</v>
      </c>
      <c r="C328" s="43" t="s">
        <v>391</v>
      </c>
      <c r="D328" s="43" t="s">
        <v>5871</v>
      </c>
      <c r="E328" s="43" t="s">
        <v>391</v>
      </c>
      <c r="F328" s="43" t="s">
        <v>5870</v>
      </c>
      <c r="G328" s="43" t="s">
        <v>5881</v>
      </c>
    </row>
    <row r="329" ht="14" customHeight="1" spans="1:7">
      <c r="A329" s="43" t="s">
        <v>6503</v>
      </c>
      <c r="B329" s="43" t="s">
        <v>6504</v>
      </c>
      <c r="C329" s="43" t="s">
        <v>5923</v>
      </c>
      <c r="D329" s="43" t="s">
        <v>6505</v>
      </c>
      <c r="E329" s="43" t="s">
        <v>6506</v>
      </c>
      <c r="F329" s="43" t="s">
        <v>5870</v>
      </c>
      <c r="G329" s="43" t="s">
        <v>5871</v>
      </c>
    </row>
    <row r="330" ht="14" customHeight="1" spans="1:7">
      <c r="A330" s="43" t="s">
        <v>6503</v>
      </c>
      <c r="B330" s="43" t="s">
        <v>6507</v>
      </c>
      <c r="C330" s="43" t="s">
        <v>6015</v>
      </c>
      <c r="D330" s="43" t="s">
        <v>6362</v>
      </c>
      <c r="E330" s="43" t="s">
        <v>5975</v>
      </c>
      <c r="F330" s="43" t="s">
        <v>5908</v>
      </c>
      <c r="G330" s="43" t="s">
        <v>5876</v>
      </c>
    </row>
    <row r="331" ht="14" customHeight="1" spans="1:7">
      <c r="A331" s="43" t="s">
        <v>6503</v>
      </c>
      <c r="B331" s="43" t="s">
        <v>6508</v>
      </c>
      <c r="C331" s="43" t="s">
        <v>5912</v>
      </c>
      <c r="D331" s="43" t="s">
        <v>5996</v>
      </c>
      <c r="E331" s="43" t="s">
        <v>5955</v>
      </c>
      <c r="F331" s="43" t="s">
        <v>5870</v>
      </c>
      <c r="G331" s="43" t="s">
        <v>5881</v>
      </c>
    </row>
    <row r="332" ht="14" customHeight="1" spans="1:7">
      <c r="A332" s="43" t="s">
        <v>6509</v>
      </c>
      <c r="B332" s="43" t="s">
        <v>6497</v>
      </c>
      <c r="C332" s="43" t="s">
        <v>5881</v>
      </c>
      <c r="D332" s="43" t="s">
        <v>5923</v>
      </c>
      <c r="E332" s="43" t="s">
        <v>5975</v>
      </c>
      <c r="F332" s="43" t="s">
        <v>5908</v>
      </c>
      <c r="G332" s="43" t="s">
        <v>5871</v>
      </c>
    </row>
    <row r="333" ht="14" customHeight="1" spans="1:7">
      <c r="A333" s="43" t="s">
        <v>6509</v>
      </c>
      <c r="B333" s="43" t="s">
        <v>1105</v>
      </c>
      <c r="C333" s="43" t="s">
        <v>5876</v>
      </c>
      <c r="D333" s="43" t="s">
        <v>5881</v>
      </c>
      <c r="E333" s="43" t="s">
        <v>5907</v>
      </c>
      <c r="F333" s="43" t="s">
        <v>5908</v>
      </c>
      <c r="G333" s="43" t="s">
        <v>5876</v>
      </c>
    </row>
    <row r="334" ht="14" customHeight="1" spans="1:7">
      <c r="A334" s="43" t="s">
        <v>6509</v>
      </c>
      <c r="B334" s="43" t="s">
        <v>6510</v>
      </c>
      <c r="C334" s="43" t="s">
        <v>391</v>
      </c>
      <c r="D334" s="43" t="s">
        <v>5871</v>
      </c>
      <c r="E334" s="43" t="s">
        <v>391</v>
      </c>
      <c r="F334" s="43" t="s">
        <v>5870</v>
      </c>
      <c r="G334" s="43" t="s">
        <v>5881</v>
      </c>
    </row>
    <row r="335" ht="14" customHeight="1" spans="1:7">
      <c r="A335" s="43" t="s">
        <v>6511</v>
      </c>
      <c r="B335" s="43" t="s">
        <v>6512</v>
      </c>
      <c r="C335" s="43" t="s">
        <v>5923</v>
      </c>
      <c r="D335" s="43" t="s">
        <v>5912</v>
      </c>
      <c r="E335" s="43" t="s">
        <v>5907</v>
      </c>
      <c r="F335" s="43" t="s">
        <v>5908</v>
      </c>
      <c r="G335" s="43" t="s">
        <v>5871</v>
      </c>
    </row>
    <row r="336" ht="14" customHeight="1" spans="1:7">
      <c r="A336" s="43" t="s">
        <v>6511</v>
      </c>
      <c r="B336" s="43" t="s">
        <v>6513</v>
      </c>
      <c r="C336" s="43" t="s">
        <v>391</v>
      </c>
      <c r="D336" s="43" t="s">
        <v>5912</v>
      </c>
      <c r="E336" s="43" t="s">
        <v>391</v>
      </c>
      <c r="F336" s="43" t="s">
        <v>5870</v>
      </c>
      <c r="G336" s="43" t="s">
        <v>5876</v>
      </c>
    </row>
    <row r="337" ht="14" customHeight="1" spans="1:7">
      <c r="A337" s="43" t="s">
        <v>6511</v>
      </c>
      <c r="B337" s="43" t="s">
        <v>6514</v>
      </c>
      <c r="C337" s="43" t="s">
        <v>5876</v>
      </c>
      <c r="D337" s="43" t="s">
        <v>5923</v>
      </c>
      <c r="E337" s="43" t="s">
        <v>5951</v>
      </c>
      <c r="F337" s="43" t="s">
        <v>5870</v>
      </c>
      <c r="G337" s="43" t="s">
        <v>5881</v>
      </c>
    </row>
    <row r="338" ht="14" customHeight="1" spans="1:7">
      <c r="A338" s="43" t="s">
        <v>6515</v>
      </c>
      <c r="B338" s="43" t="s">
        <v>6516</v>
      </c>
      <c r="C338" s="43" t="s">
        <v>5889</v>
      </c>
      <c r="D338" s="43" t="s">
        <v>5901</v>
      </c>
      <c r="E338" s="43" t="s">
        <v>6039</v>
      </c>
      <c r="F338" s="43" t="s">
        <v>5908</v>
      </c>
      <c r="G338" s="43" t="s">
        <v>5871</v>
      </c>
    </row>
    <row r="339" ht="14" customHeight="1" spans="1:7">
      <c r="A339" s="43" t="s">
        <v>6515</v>
      </c>
      <c r="B339" s="43" t="s">
        <v>6517</v>
      </c>
      <c r="C339" s="43" t="s">
        <v>5938</v>
      </c>
      <c r="D339" s="43" t="s">
        <v>5912</v>
      </c>
      <c r="E339" s="43" t="s">
        <v>5998</v>
      </c>
      <c r="F339" s="43" t="s">
        <v>5887</v>
      </c>
      <c r="G339" s="43" t="s">
        <v>5876</v>
      </c>
    </row>
    <row r="340" ht="14" customHeight="1" spans="1:7">
      <c r="A340" s="43" t="s">
        <v>6515</v>
      </c>
      <c r="B340" s="43" t="s">
        <v>6518</v>
      </c>
      <c r="C340" s="43" t="s">
        <v>5881</v>
      </c>
      <c r="D340" s="43" t="s">
        <v>5912</v>
      </c>
      <c r="E340" s="43" t="s">
        <v>5951</v>
      </c>
      <c r="F340" s="43" t="s">
        <v>5870</v>
      </c>
      <c r="G340" s="43" t="s">
        <v>5881</v>
      </c>
    </row>
    <row r="341" ht="14" customHeight="1" spans="1:7">
      <c r="A341" s="43" t="s">
        <v>6519</v>
      </c>
      <c r="B341" s="43" t="s">
        <v>6520</v>
      </c>
      <c r="C341" s="43" t="s">
        <v>5949</v>
      </c>
      <c r="D341" s="43" t="s">
        <v>6461</v>
      </c>
      <c r="E341" s="43" t="s">
        <v>6521</v>
      </c>
      <c r="F341" s="43" t="s">
        <v>5870</v>
      </c>
      <c r="G341" s="43" t="s">
        <v>5871</v>
      </c>
    </row>
    <row r="342" ht="14" customHeight="1" spans="1:7">
      <c r="A342" s="43" t="s">
        <v>6519</v>
      </c>
      <c r="B342" s="43" t="s">
        <v>6522</v>
      </c>
      <c r="C342" s="43" t="s">
        <v>6015</v>
      </c>
      <c r="D342" s="43" t="s">
        <v>5885</v>
      </c>
      <c r="E342" s="43" t="s">
        <v>6523</v>
      </c>
      <c r="F342" s="43" t="s">
        <v>5887</v>
      </c>
      <c r="G342" s="43" t="s">
        <v>5876</v>
      </c>
    </row>
    <row r="343" ht="14" customHeight="1" spans="1:7">
      <c r="A343" s="43" t="s">
        <v>6519</v>
      </c>
      <c r="B343" s="43" t="s">
        <v>6524</v>
      </c>
      <c r="C343" s="43" t="s">
        <v>6053</v>
      </c>
      <c r="D343" s="43" t="s">
        <v>5879</v>
      </c>
      <c r="E343" s="43" t="s">
        <v>6391</v>
      </c>
      <c r="F343" s="43" t="s">
        <v>5887</v>
      </c>
      <c r="G343" s="43" t="s">
        <v>5881</v>
      </c>
    </row>
    <row r="344" ht="14" customHeight="1" spans="1:7">
      <c r="A344" s="43" t="s">
        <v>6525</v>
      </c>
      <c r="B344" s="43" t="s">
        <v>6526</v>
      </c>
      <c r="C344" s="43" t="s">
        <v>5889</v>
      </c>
      <c r="D344" s="43" t="s">
        <v>5949</v>
      </c>
      <c r="E344" s="43" t="s">
        <v>5998</v>
      </c>
      <c r="F344" s="43" t="s">
        <v>5887</v>
      </c>
      <c r="G344" s="43" t="s">
        <v>5871</v>
      </c>
    </row>
    <row r="345" ht="14" customHeight="1" spans="1:7">
      <c r="A345" s="43" t="s">
        <v>6525</v>
      </c>
      <c r="B345" s="43" t="s">
        <v>6152</v>
      </c>
      <c r="C345" s="43" t="s">
        <v>5912</v>
      </c>
      <c r="D345" s="43" t="s">
        <v>6053</v>
      </c>
      <c r="E345" s="43" t="s">
        <v>6527</v>
      </c>
      <c r="F345" s="43" t="s">
        <v>5908</v>
      </c>
      <c r="G345" s="43" t="s">
        <v>5876</v>
      </c>
    </row>
    <row r="346" ht="14" customHeight="1" spans="1:7">
      <c r="A346" s="43" t="s">
        <v>6525</v>
      </c>
      <c r="B346" s="43" t="s">
        <v>6528</v>
      </c>
      <c r="C346" s="43" t="s">
        <v>5878</v>
      </c>
      <c r="D346" s="43" t="s">
        <v>5901</v>
      </c>
      <c r="E346" s="43" t="s">
        <v>5975</v>
      </c>
      <c r="F346" s="43" t="s">
        <v>5908</v>
      </c>
      <c r="G346" s="43" t="s">
        <v>5881</v>
      </c>
    </row>
    <row r="347" ht="14" customHeight="1" spans="1:7">
      <c r="A347" s="43" t="s">
        <v>6529</v>
      </c>
      <c r="B347" s="43" t="s">
        <v>1041</v>
      </c>
      <c r="C347" s="43" t="s">
        <v>6179</v>
      </c>
      <c r="D347" s="43" t="s">
        <v>6374</v>
      </c>
      <c r="E347" s="43" t="s">
        <v>6530</v>
      </c>
      <c r="F347" s="43" t="s">
        <v>5887</v>
      </c>
      <c r="G347" s="43" t="s">
        <v>5871</v>
      </c>
    </row>
    <row r="348" ht="14" customHeight="1" spans="1:7">
      <c r="A348" s="43" t="s">
        <v>6529</v>
      </c>
      <c r="B348" s="43" t="s">
        <v>1040</v>
      </c>
      <c r="C348" s="43" t="s">
        <v>6461</v>
      </c>
      <c r="D348" s="43" t="s">
        <v>6531</v>
      </c>
      <c r="E348" s="43" t="s">
        <v>6532</v>
      </c>
      <c r="F348" s="43" t="s">
        <v>5887</v>
      </c>
      <c r="G348" s="43" t="s">
        <v>5876</v>
      </c>
    </row>
    <row r="349" ht="14" customHeight="1" spans="1:7">
      <c r="A349" s="43" t="s">
        <v>6529</v>
      </c>
      <c r="B349" s="43" t="s">
        <v>5981</v>
      </c>
      <c r="C349" s="43" t="s">
        <v>5893</v>
      </c>
      <c r="D349" s="43" t="s">
        <v>6003</v>
      </c>
      <c r="E349" s="43" t="s">
        <v>6533</v>
      </c>
      <c r="F349" s="43" t="s">
        <v>5887</v>
      </c>
      <c r="G349" s="43" t="s">
        <v>5881</v>
      </c>
    </row>
    <row r="350" ht="14" customHeight="1" spans="1:7">
      <c r="A350" s="43" t="s">
        <v>6534</v>
      </c>
      <c r="B350" s="43" t="s">
        <v>6535</v>
      </c>
      <c r="C350" s="43" t="s">
        <v>5912</v>
      </c>
      <c r="D350" s="43" t="s">
        <v>5927</v>
      </c>
      <c r="E350" s="43" t="s">
        <v>6237</v>
      </c>
      <c r="F350" s="43" t="s">
        <v>5908</v>
      </c>
      <c r="G350" s="43" t="s">
        <v>5871</v>
      </c>
    </row>
    <row r="351" ht="14" customHeight="1" spans="1:7">
      <c r="A351" s="43" t="s">
        <v>6534</v>
      </c>
      <c r="B351" s="43" t="s">
        <v>6536</v>
      </c>
      <c r="C351" s="43" t="s">
        <v>5938</v>
      </c>
      <c r="D351" s="43" t="s">
        <v>5927</v>
      </c>
      <c r="E351" s="43" t="s">
        <v>6086</v>
      </c>
      <c r="F351" s="43" t="s">
        <v>5887</v>
      </c>
      <c r="G351" s="43" t="s">
        <v>5876</v>
      </c>
    </row>
    <row r="352" ht="14" customHeight="1" spans="1:7">
      <c r="A352" s="43" t="s">
        <v>6534</v>
      </c>
      <c r="B352" s="43" t="s">
        <v>6537</v>
      </c>
      <c r="C352" s="43" t="s">
        <v>5938</v>
      </c>
      <c r="D352" s="43" t="s">
        <v>5935</v>
      </c>
      <c r="E352" s="43" t="s">
        <v>5911</v>
      </c>
      <c r="F352" s="43" t="s">
        <v>5908</v>
      </c>
      <c r="G352" s="43" t="s">
        <v>5881</v>
      </c>
    </row>
    <row r="353" ht="14" customHeight="1" spans="1:7">
      <c r="A353" s="43" t="s">
        <v>6538</v>
      </c>
      <c r="B353" s="43" t="s">
        <v>6246</v>
      </c>
      <c r="C353" s="43" t="s">
        <v>6015</v>
      </c>
      <c r="D353" s="43" t="s">
        <v>5996</v>
      </c>
      <c r="E353" s="43" t="s">
        <v>5940</v>
      </c>
      <c r="F353" s="43" t="s">
        <v>5908</v>
      </c>
      <c r="G353" s="43" t="s">
        <v>5871</v>
      </c>
    </row>
    <row r="354" ht="14" customHeight="1" spans="1:7">
      <c r="A354" s="43" t="s">
        <v>6538</v>
      </c>
      <c r="B354" s="43" t="s">
        <v>6241</v>
      </c>
      <c r="C354" s="43" t="s">
        <v>5897</v>
      </c>
      <c r="D354" s="43" t="s">
        <v>6025</v>
      </c>
      <c r="E354" s="43" t="s">
        <v>6539</v>
      </c>
      <c r="F354" s="43" t="s">
        <v>5887</v>
      </c>
      <c r="G354" s="43" t="s">
        <v>5876</v>
      </c>
    </row>
    <row r="355" ht="14" customHeight="1" spans="1:7">
      <c r="A355" s="43" t="s">
        <v>6538</v>
      </c>
      <c r="B355" s="43" t="s">
        <v>6540</v>
      </c>
      <c r="C355" s="43" t="s">
        <v>5881</v>
      </c>
      <c r="D355" s="43" t="s">
        <v>5938</v>
      </c>
      <c r="E355" s="43" t="s">
        <v>6091</v>
      </c>
      <c r="F355" s="43" t="s">
        <v>5908</v>
      </c>
      <c r="G355" s="43" t="s">
        <v>5881</v>
      </c>
    </row>
    <row r="356" ht="14" customHeight="1" spans="1:7">
      <c r="A356" s="43" t="s">
        <v>6541</v>
      </c>
      <c r="B356" s="43" t="s">
        <v>6542</v>
      </c>
      <c r="C356" s="43" t="s">
        <v>5871</v>
      </c>
      <c r="D356" s="43" t="s">
        <v>5878</v>
      </c>
      <c r="E356" s="43" t="s">
        <v>6162</v>
      </c>
      <c r="F356" s="43" t="s">
        <v>5870</v>
      </c>
      <c r="G356" s="43" t="s">
        <v>5871</v>
      </c>
    </row>
    <row r="357" ht="14" customHeight="1" spans="1:7">
      <c r="A357" s="43" t="s">
        <v>6541</v>
      </c>
      <c r="B357" s="43" t="s">
        <v>6543</v>
      </c>
      <c r="C357" s="43" t="s">
        <v>5881</v>
      </c>
      <c r="D357" s="43" t="s">
        <v>5881</v>
      </c>
      <c r="E357" s="43" t="s">
        <v>5871</v>
      </c>
      <c r="F357" s="43" t="s">
        <v>5908</v>
      </c>
      <c r="G357" s="43" t="s">
        <v>5876</v>
      </c>
    </row>
    <row r="358" ht="14" customHeight="1" spans="1:7">
      <c r="A358" s="43" t="s">
        <v>6541</v>
      </c>
      <c r="B358" s="43" t="s">
        <v>6544</v>
      </c>
      <c r="C358" s="43" t="s">
        <v>5871</v>
      </c>
      <c r="D358" s="43" t="s">
        <v>5876</v>
      </c>
      <c r="E358" s="43" t="s">
        <v>5975</v>
      </c>
      <c r="F358" s="43" t="s">
        <v>5908</v>
      </c>
      <c r="G358" s="43" t="s">
        <v>5881</v>
      </c>
    </row>
    <row r="359" ht="14" customHeight="1" spans="1:7">
      <c r="A359" s="43" t="s">
        <v>6545</v>
      </c>
      <c r="B359" s="43" t="s">
        <v>6546</v>
      </c>
      <c r="C359" s="43" t="s">
        <v>6008</v>
      </c>
      <c r="D359" s="43" t="s">
        <v>6293</v>
      </c>
      <c r="E359" s="43" t="s">
        <v>6547</v>
      </c>
      <c r="F359" s="43" t="s">
        <v>5870</v>
      </c>
      <c r="G359" s="43" t="s">
        <v>5871</v>
      </c>
    </row>
    <row r="360" ht="14" customHeight="1" spans="1:7">
      <c r="A360" s="43" t="s">
        <v>6545</v>
      </c>
      <c r="B360" s="43" t="s">
        <v>6548</v>
      </c>
      <c r="C360" s="43" t="s">
        <v>5903</v>
      </c>
      <c r="D360" s="43" t="s">
        <v>6549</v>
      </c>
      <c r="E360" s="43" t="s">
        <v>6550</v>
      </c>
      <c r="F360" s="43" t="s">
        <v>5870</v>
      </c>
      <c r="G360" s="43" t="s">
        <v>5876</v>
      </c>
    </row>
    <row r="361" ht="14" customHeight="1" spans="1:7">
      <c r="A361" s="43" t="s">
        <v>6545</v>
      </c>
      <c r="B361" s="43" t="s">
        <v>6551</v>
      </c>
      <c r="C361" s="43" t="s">
        <v>5912</v>
      </c>
      <c r="D361" s="43" t="s">
        <v>5996</v>
      </c>
      <c r="E361" s="43" t="s">
        <v>5955</v>
      </c>
      <c r="F361" s="43" t="s">
        <v>5870</v>
      </c>
      <c r="G361" s="43" t="s">
        <v>5881</v>
      </c>
    </row>
    <row r="362" ht="14" customHeight="1" spans="1:7">
      <c r="A362" s="43" t="s">
        <v>6552</v>
      </c>
      <c r="B362" s="43" t="s">
        <v>6553</v>
      </c>
      <c r="C362" s="43" t="s">
        <v>5910</v>
      </c>
      <c r="D362" s="43" t="s">
        <v>5897</v>
      </c>
      <c r="E362" s="43" t="s">
        <v>5907</v>
      </c>
      <c r="F362" s="43" t="s">
        <v>5908</v>
      </c>
      <c r="G362" s="43" t="s">
        <v>5871</v>
      </c>
    </row>
    <row r="363" ht="14" customHeight="1" spans="1:7">
      <c r="A363" s="43" t="s">
        <v>6552</v>
      </c>
      <c r="B363" s="43" t="s">
        <v>6554</v>
      </c>
      <c r="C363" s="43" t="s">
        <v>5876</v>
      </c>
      <c r="D363" s="43" t="s">
        <v>5897</v>
      </c>
      <c r="E363" s="43" t="s">
        <v>6417</v>
      </c>
      <c r="F363" s="43" t="s">
        <v>5870</v>
      </c>
      <c r="G363" s="43" t="s">
        <v>5876</v>
      </c>
    </row>
    <row r="364" ht="14" customHeight="1" spans="1:7">
      <c r="A364" s="43" t="s">
        <v>6552</v>
      </c>
      <c r="B364" s="43" t="s">
        <v>6555</v>
      </c>
      <c r="C364" s="43" t="s">
        <v>5935</v>
      </c>
      <c r="D364" s="43" t="s">
        <v>5927</v>
      </c>
      <c r="E364" s="43" t="s">
        <v>6539</v>
      </c>
      <c r="F364" s="43" t="s">
        <v>5887</v>
      </c>
      <c r="G364" s="43" t="s">
        <v>5881</v>
      </c>
    </row>
    <row r="365" ht="14" customHeight="1" spans="1:7">
      <c r="A365" s="43" t="s">
        <v>6556</v>
      </c>
      <c r="B365" s="43" t="s">
        <v>6557</v>
      </c>
      <c r="C365" s="43" t="s">
        <v>944</v>
      </c>
      <c r="D365" s="43" t="s">
        <v>5950</v>
      </c>
      <c r="E365" s="43" t="s">
        <v>5940</v>
      </c>
      <c r="F365" s="43" t="s">
        <v>5908</v>
      </c>
      <c r="G365" s="43" t="s">
        <v>5871</v>
      </c>
    </row>
    <row r="366" ht="14" customHeight="1" spans="1:7">
      <c r="A366" s="43" t="s">
        <v>6556</v>
      </c>
      <c r="B366" s="43" t="s">
        <v>6558</v>
      </c>
      <c r="C366" s="43" t="s">
        <v>6053</v>
      </c>
      <c r="D366" s="43" t="s">
        <v>6271</v>
      </c>
      <c r="E366" s="43" t="s">
        <v>6559</v>
      </c>
      <c r="F366" s="43" t="s">
        <v>5908</v>
      </c>
      <c r="G366" s="43" t="s">
        <v>5876</v>
      </c>
    </row>
    <row r="367" ht="14" customHeight="1" spans="1:7">
      <c r="A367" s="43" t="s">
        <v>6556</v>
      </c>
      <c r="B367" s="43" t="s">
        <v>6560</v>
      </c>
      <c r="C367" s="43" t="s">
        <v>5923</v>
      </c>
      <c r="D367" s="43" t="s">
        <v>5889</v>
      </c>
      <c r="E367" s="43" t="s">
        <v>6091</v>
      </c>
      <c r="F367" s="43" t="s">
        <v>5908</v>
      </c>
      <c r="G367" s="43" t="s">
        <v>5881</v>
      </c>
    </row>
    <row r="368" ht="14" customHeight="1" spans="1:7">
      <c r="A368" s="43" t="s">
        <v>6561</v>
      </c>
      <c r="B368" s="43" t="s">
        <v>6562</v>
      </c>
      <c r="C368" s="43" t="s">
        <v>5876</v>
      </c>
      <c r="D368" s="43" t="s">
        <v>5935</v>
      </c>
      <c r="E368" s="43" t="s">
        <v>1331</v>
      </c>
      <c r="F368" s="43" t="s">
        <v>5887</v>
      </c>
      <c r="G368" s="43" t="s">
        <v>5871</v>
      </c>
    </row>
    <row r="369" ht="14" customHeight="1" spans="1:7">
      <c r="A369" s="43" t="s">
        <v>6561</v>
      </c>
      <c r="B369" s="43" t="s">
        <v>6563</v>
      </c>
      <c r="C369" s="43" t="s">
        <v>391</v>
      </c>
      <c r="D369" s="43" t="s">
        <v>5881</v>
      </c>
      <c r="E369" s="43" t="s">
        <v>391</v>
      </c>
      <c r="F369" s="43" t="s">
        <v>5870</v>
      </c>
      <c r="G369" s="43" t="s">
        <v>5876</v>
      </c>
    </row>
    <row r="370" ht="14" customHeight="1" spans="1:7">
      <c r="A370" s="43" t="s">
        <v>6561</v>
      </c>
      <c r="B370" s="43" t="s">
        <v>6324</v>
      </c>
      <c r="C370" s="43" t="s">
        <v>5871</v>
      </c>
      <c r="D370" s="43" t="s">
        <v>5876</v>
      </c>
      <c r="E370" s="43" t="s">
        <v>5975</v>
      </c>
      <c r="F370" s="43" t="s">
        <v>5908</v>
      </c>
      <c r="G370" s="43" t="s">
        <v>5881</v>
      </c>
    </row>
    <row r="371" ht="14" customHeight="1" spans="1:7">
      <c r="A371" s="43" t="s">
        <v>6564</v>
      </c>
      <c r="B371" s="43" t="s">
        <v>6565</v>
      </c>
      <c r="C371" s="43" t="s">
        <v>5873</v>
      </c>
      <c r="D371" s="43" t="s">
        <v>5920</v>
      </c>
      <c r="E371" s="43" t="s">
        <v>5921</v>
      </c>
      <c r="F371" s="43" t="s">
        <v>5908</v>
      </c>
      <c r="G371" s="43" t="s">
        <v>5871</v>
      </c>
    </row>
    <row r="372" ht="14" customHeight="1" spans="1:7">
      <c r="A372" s="43" t="s">
        <v>6564</v>
      </c>
      <c r="B372" s="43" t="s">
        <v>6566</v>
      </c>
      <c r="C372" s="43" t="s">
        <v>5927</v>
      </c>
      <c r="D372" s="43" t="s">
        <v>6008</v>
      </c>
      <c r="E372" s="43" t="s">
        <v>6567</v>
      </c>
      <c r="F372" s="43" t="s">
        <v>5908</v>
      </c>
      <c r="G372" s="43" t="s">
        <v>5876</v>
      </c>
    </row>
    <row r="373" ht="14" customHeight="1" spans="1:7">
      <c r="A373" s="43" t="s">
        <v>6564</v>
      </c>
      <c r="B373" s="43" t="s">
        <v>6005</v>
      </c>
      <c r="C373" s="43" t="s">
        <v>5935</v>
      </c>
      <c r="D373" s="43" t="s">
        <v>5949</v>
      </c>
      <c r="E373" s="43" t="s">
        <v>6160</v>
      </c>
      <c r="F373" s="43" t="s">
        <v>5870</v>
      </c>
      <c r="G373" s="43" t="s">
        <v>5881</v>
      </c>
    </row>
    <row r="374" ht="14" customHeight="1" spans="1:7">
      <c r="A374" s="43" t="s">
        <v>6568</v>
      </c>
      <c r="B374" s="43" t="s">
        <v>6569</v>
      </c>
      <c r="C374" s="43" t="s">
        <v>5889</v>
      </c>
      <c r="D374" s="43" t="s">
        <v>6008</v>
      </c>
      <c r="E374" s="43" t="s">
        <v>6304</v>
      </c>
      <c r="F374" s="43" t="s">
        <v>5887</v>
      </c>
      <c r="G374" s="43" t="s">
        <v>5871</v>
      </c>
    </row>
    <row r="375" ht="14" customHeight="1" spans="1:7">
      <c r="A375" s="43" t="s">
        <v>6568</v>
      </c>
      <c r="B375" s="43" t="s">
        <v>6570</v>
      </c>
      <c r="C375" s="43" t="s">
        <v>391</v>
      </c>
      <c r="D375" s="43" t="s">
        <v>5927</v>
      </c>
      <c r="E375" s="43" t="s">
        <v>391</v>
      </c>
      <c r="F375" s="43" t="s">
        <v>5870</v>
      </c>
      <c r="G375" s="43" t="s">
        <v>5876</v>
      </c>
    </row>
    <row r="376" ht="14" customHeight="1" spans="1:7">
      <c r="A376" s="43" t="s">
        <v>6568</v>
      </c>
      <c r="B376" s="43" t="s">
        <v>6571</v>
      </c>
      <c r="C376" s="43" t="s">
        <v>5876</v>
      </c>
      <c r="D376" s="43" t="s">
        <v>5912</v>
      </c>
      <c r="E376" s="43" t="s">
        <v>5997</v>
      </c>
      <c r="F376" s="43" t="s">
        <v>5870</v>
      </c>
      <c r="G376" s="43" t="s">
        <v>5881</v>
      </c>
    </row>
    <row r="377" ht="14" customHeight="1" spans="1:7">
      <c r="A377" s="43" t="s">
        <v>6572</v>
      </c>
      <c r="B377" s="43" t="s">
        <v>6573</v>
      </c>
      <c r="C377" s="43" t="s">
        <v>5938</v>
      </c>
      <c r="D377" s="43" t="s">
        <v>5923</v>
      </c>
      <c r="E377" s="43" t="s">
        <v>5907</v>
      </c>
      <c r="F377" s="43" t="s">
        <v>5908</v>
      </c>
      <c r="G377" s="43" t="s">
        <v>5871</v>
      </c>
    </row>
    <row r="378" ht="14" customHeight="1" spans="1:7">
      <c r="A378" s="43" t="s">
        <v>6572</v>
      </c>
      <c r="B378" s="43" t="s">
        <v>6574</v>
      </c>
      <c r="C378" s="43" t="s">
        <v>5881</v>
      </c>
      <c r="D378" s="43" t="s">
        <v>5938</v>
      </c>
      <c r="E378" s="43" t="s">
        <v>6091</v>
      </c>
      <c r="F378" s="43" t="s">
        <v>5908</v>
      </c>
      <c r="G378" s="43" t="s">
        <v>5876</v>
      </c>
    </row>
    <row r="379" ht="14" customHeight="1" spans="1:7">
      <c r="A379" s="43" t="s">
        <v>6572</v>
      </c>
      <c r="B379" s="43" t="s">
        <v>6575</v>
      </c>
      <c r="C379" s="43" t="s">
        <v>5876</v>
      </c>
      <c r="D379" s="43" t="s">
        <v>5938</v>
      </c>
      <c r="E379" s="43" t="s">
        <v>5975</v>
      </c>
      <c r="F379" s="43" t="s">
        <v>5908</v>
      </c>
      <c r="G379" s="43" t="s">
        <v>5881</v>
      </c>
    </row>
    <row r="380" ht="14" customHeight="1" spans="1:7">
      <c r="A380" s="43" t="s">
        <v>6576</v>
      </c>
      <c r="B380" s="43" t="s">
        <v>6577</v>
      </c>
      <c r="C380" s="43" t="s">
        <v>5935</v>
      </c>
      <c r="D380" s="43" t="s">
        <v>5912</v>
      </c>
      <c r="E380" s="43" t="s">
        <v>5940</v>
      </c>
      <c r="F380" s="43" t="s">
        <v>5908</v>
      </c>
      <c r="G380" s="43" t="s">
        <v>5871</v>
      </c>
    </row>
    <row r="381" ht="14" customHeight="1" spans="1:7">
      <c r="A381" s="43" t="s">
        <v>6576</v>
      </c>
      <c r="B381" s="43" t="s">
        <v>6578</v>
      </c>
      <c r="C381" s="43" t="s">
        <v>5938</v>
      </c>
      <c r="D381" s="43" t="s">
        <v>5923</v>
      </c>
      <c r="E381" s="43" t="s">
        <v>5907</v>
      </c>
      <c r="F381" s="43" t="s">
        <v>5908</v>
      </c>
      <c r="G381" s="43" t="s">
        <v>5876</v>
      </c>
    </row>
    <row r="382" ht="14" customHeight="1" spans="1:7">
      <c r="A382" s="43" t="s">
        <v>6576</v>
      </c>
      <c r="B382" s="43" t="s">
        <v>6573</v>
      </c>
      <c r="C382" s="43" t="s">
        <v>5881</v>
      </c>
      <c r="D382" s="43" t="s">
        <v>5923</v>
      </c>
      <c r="E382" s="43" t="s">
        <v>5975</v>
      </c>
      <c r="F382" s="43" t="s">
        <v>5908</v>
      </c>
      <c r="G382" s="43" t="s">
        <v>5881</v>
      </c>
    </row>
    <row r="383" ht="14" customHeight="1" spans="1:7">
      <c r="A383" s="43" t="s">
        <v>6579</v>
      </c>
      <c r="B383" s="43" t="s">
        <v>6580</v>
      </c>
      <c r="C383" s="43" t="s">
        <v>5890</v>
      </c>
      <c r="D383" s="43" t="s">
        <v>6244</v>
      </c>
      <c r="E383" s="43" t="s">
        <v>6581</v>
      </c>
      <c r="F383" s="43" t="s">
        <v>5908</v>
      </c>
      <c r="G383" s="43" t="s">
        <v>5871</v>
      </c>
    </row>
    <row r="384" ht="14" customHeight="1" spans="1:7">
      <c r="A384" s="43" t="s">
        <v>6579</v>
      </c>
      <c r="B384" s="43" t="s">
        <v>6582</v>
      </c>
      <c r="C384" s="43" t="s">
        <v>5912</v>
      </c>
      <c r="D384" s="43" t="s">
        <v>5884</v>
      </c>
      <c r="E384" s="43" t="s">
        <v>6583</v>
      </c>
      <c r="F384" s="43" t="s">
        <v>5887</v>
      </c>
      <c r="G384" s="43" t="s">
        <v>5876</v>
      </c>
    </row>
    <row r="385" ht="14" customHeight="1" spans="1:7">
      <c r="A385" s="43" t="s">
        <v>6579</v>
      </c>
      <c r="B385" s="43" t="s">
        <v>6584</v>
      </c>
      <c r="C385" s="43" t="s">
        <v>5910</v>
      </c>
      <c r="D385" s="43" t="s">
        <v>5893</v>
      </c>
      <c r="E385" s="43" t="s">
        <v>6585</v>
      </c>
      <c r="F385" s="43" t="s">
        <v>5908</v>
      </c>
      <c r="G385" s="43" t="s">
        <v>5881</v>
      </c>
    </row>
    <row r="386" ht="14" customHeight="1" spans="1:7">
      <c r="A386" s="43" t="s">
        <v>6586</v>
      </c>
      <c r="B386" s="43" t="s">
        <v>6587</v>
      </c>
      <c r="C386" s="43" t="s">
        <v>5927</v>
      </c>
      <c r="D386" s="43" t="s">
        <v>6352</v>
      </c>
      <c r="E386" s="43" t="s">
        <v>6588</v>
      </c>
      <c r="F386" s="43" t="s">
        <v>5870</v>
      </c>
      <c r="G386" s="43" t="s">
        <v>5871</v>
      </c>
    </row>
    <row r="387" ht="14" customHeight="1" spans="1:7">
      <c r="A387" s="43" t="s">
        <v>6586</v>
      </c>
      <c r="B387" s="43" t="s">
        <v>5948</v>
      </c>
      <c r="C387" s="43" t="s">
        <v>5897</v>
      </c>
      <c r="D387" s="43" t="s">
        <v>6227</v>
      </c>
      <c r="E387" s="43" t="s">
        <v>6589</v>
      </c>
      <c r="F387" s="43" t="s">
        <v>5908</v>
      </c>
      <c r="G387" s="43" t="s">
        <v>5876</v>
      </c>
    </row>
    <row r="388" ht="14" customHeight="1" spans="1:7">
      <c r="A388" s="43" t="s">
        <v>6586</v>
      </c>
      <c r="B388" s="43" t="s">
        <v>6590</v>
      </c>
      <c r="C388" s="43" t="s">
        <v>5897</v>
      </c>
      <c r="D388" s="43" t="s">
        <v>6015</v>
      </c>
      <c r="E388" s="43" t="s">
        <v>6091</v>
      </c>
      <c r="F388" s="43" t="s">
        <v>5908</v>
      </c>
      <c r="G388" s="43" t="s">
        <v>5881</v>
      </c>
    </row>
    <row r="389" ht="14" customHeight="1" spans="1:7">
      <c r="A389" s="43" t="s">
        <v>6591</v>
      </c>
      <c r="B389" s="43" t="s">
        <v>1076</v>
      </c>
      <c r="C389" s="43" t="s">
        <v>6592</v>
      </c>
      <c r="D389" s="43" t="s">
        <v>6593</v>
      </c>
      <c r="E389" s="43" t="s">
        <v>6594</v>
      </c>
      <c r="F389" s="43" t="s">
        <v>5908</v>
      </c>
      <c r="G389" s="43" t="s">
        <v>5871</v>
      </c>
    </row>
    <row r="390" ht="14" customHeight="1" spans="1:7">
      <c r="A390" s="43" t="s">
        <v>6591</v>
      </c>
      <c r="B390" s="43" t="s">
        <v>1105</v>
      </c>
      <c r="C390" s="43" t="s">
        <v>6595</v>
      </c>
      <c r="D390" s="43" t="s">
        <v>6596</v>
      </c>
      <c r="E390" s="43" t="s">
        <v>6597</v>
      </c>
      <c r="F390" s="43" t="s">
        <v>5908</v>
      </c>
      <c r="G390" s="43" t="s">
        <v>5876</v>
      </c>
    </row>
    <row r="391" ht="14" customHeight="1" spans="1:7">
      <c r="A391" s="43" t="s">
        <v>6591</v>
      </c>
      <c r="B391" s="43" t="s">
        <v>6598</v>
      </c>
      <c r="C391" s="43" t="s">
        <v>5871</v>
      </c>
      <c r="D391" s="43" t="s">
        <v>5889</v>
      </c>
      <c r="E391" s="43" t="s">
        <v>6599</v>
      </c>
      <c r="F391" s="43" t="s">
        <v>5870</v>
      </c>
      <c r="G391" s="43" t="s">
        <v>5881</v>
      </c>
    </row>
    <row r="392" ht="14" customHeight="1" spans="1:7">
      <c r="A392" s="43" t="s">
        <v>6600</v>
      </c>
      <c r="B392" s="43" t="s">
        <v>6601</v>
      </c>
      <c r="C392" s="43" t="s">
        <v>5898</v>
      </c>
      <c r="D392" s="43" t="s">
        <v>6003</v>
      </c>
      <c r="E392" s="43" t="s">
        <v>6602</v>
      </c>
      <c r="F392" s="43" t="s">
        <v>5908</v>
      </c>
      <c r="G392" s="43" t="s">
        <v>5871</v>
      </c>
    </row>
    <row r="393" ht="14" customHeight="1" spans="1:7">
      <c r="A393" s="43" t="s">
        <v>6600</v>
      </c>
      <c r="B393" s="43" t="s">
        <v>6603</v>
      </c>
      <c r="C393" s="43" t="s">
        <v>5878</v>
      </c>
      <c r="D393" s="43" t="s">
        <v>6008</v>
      </c>
      <c r="E393" s="43" t="s">
        <v>6256</v>
      </c>
      <c r="F393" s="43" t="s">
        <v>5887</v>
      </c>
      <c r="G393" s="43" t="s">
        <v>5876</v>
      </c>
    </row>
    <row r="394" ht="14" customHeight="1" spans="1:7">
      <c r="A394" s="43" t="s">
        <v>6600</v>
      </c>
      <c r="B394" s="43" t="s">
        <v>6604</v>
      </c>
      <c r="C394" s="43" t="s">
        <v>391</v>
      </c>
      <c r="D394" s="43" t="s">
        <v>5889</v>
      </c>
      <c r="E394" s="43" t="s">
        <v>391</v>
      </c>
      <c r="F394" s="43" t="s">
        <v>5870</v>
      </c>
      <c r="G394" s="43" t="s">
        <v>5881</v>
      </c>
    </row>
    <row r="395" ht="14" customHeight="1" spans="1:7">
      <c r="A395" s="43" t="s">
        <v>6605</v>
      </c>
      <c r="B395" s="43" t="s">
        <v>6606</v>
      </c>
      <c r="C395" s="43" t="s">
        <v>5930</v>
      </c>
      <c r="D395" s="43" t="s">
        <v>6362</v>
      </c>
      <c r="E395" s="43" t="s">
        <v>6363</v>
      </c>
      <c r="F395" s="43" t="s">
        <v>5908</v>
      </c>
      <c r="G395" s="43" t="s">
        <v>5871</v>
      </c>
    </row>
    <row r="396" ht="14" customHeight="1" spans="1:7">
      <c r="A396" s="43" t="s">
        <v>6605</v>
      </c>
      <c r="B396" s="43" t="s">
        <v>6607</v>
      </c>
      <c r="C396" s="43" t="s">
        <v>6015</v>
      </c>
      <c r="D396" s="43" t="s">
        <v>6146</v>
      </c>
      <c r="E396" s="43" t="s">
        <v>6067</v>
      </c>
      <c r="F396" s="43" t="s">
        <v>5908</v>
      </c>
      <c r="G396" s="43" t="s">
        <v>5876</v>
      </c>
    </row>
    <row r="397" ht="14" customHeight="1" spans="1:7">
      <c r="A397" s="43" t="s">
        <v>6605</v>
      </c>
      <c r="B397" s="43" t="s">
        <v>6608</v>
      </c>
      <c r="C397" s="43" t="s">
        <v>5878</v>
      </c>
      <c r="D397" s="43" t="s">
        <v>5927</v>
      </c>
      <c r="E397" s="43" t="s">
        <v>6108</v>
      </c>
      <c r="F397" s="43" t="s">
        <v>5908</v>
      </c>
      <c r="G397" s="43" t="s">
        <v>5881</v>
      </c>
    </row>
    <row r="398" ht="14" customHeight="1" spans="1:7">
      <c r="A398" s="43" t="s">
        <v>6609</v>
      </c>
      <c r="B398" s="43" t="s">
        <v>6610</v>
      </c>
      <c r="C398" s="43" t="s">
        <v>5893</v>
      </c>
      <c r="D398" s="43" t="s">
        <v>5930</v>
      </c>
      <c r="E398" s="43" t="s">
        <v>6611</v>
      </c>
      <c r="F398" s="43" t="s">
        <v>5908</v>
      </c>
      <c r="G398" s="43" t="s">
        <v>5871</v>
      </c>
    </row>
    <row r="399" ht="14" customHeight="1" spans="1:7">
      <c r="A399" s="43" t="s">
        <v>6609</v>
      </c>
      <c r="B399" s="43" t="s">
        <v>5909</v>
      </c>
      <c r="C399" s="43" t="s">
        <v>5878</v>
      </c>
      <c r="D399" s="43" t="s">
        <v>6015</v>
      </c>
      <c r="E399" s="43" t="s">
        <v>1311</v>
      </c>
      <c r="F399" s="43" t="s">
        <v>5887</v>
      </c>
      <c r="G399" s="43" t="s">
        <v>5876</v>
      </c>
    </row>
    <row r="400" ht="14" customHeight="1" spans="1:7">
      <c r="A400" s="43" t="s">
        <v>6609</v>
      </c>
      <c r="B400" s="43" t="s">
        <v>6612</v>
      </c>
      <c r="C400" s="43" t="s">
        <v>5878</v>
      </c>
      <c r="D400" s="43" t="s">
        <v>5878</v>
      </c>
      <c r="E400" s="43" t="s">
        <v>5871</v>
      </c>
      <c r="F400" s="43" t="s">
        <v>5908</v>
      </c>
      <c r="G400" s="43" t="s">
        <v>5881</v>
      </c>
    </row>
    <row r="401" ht="14" customHeight="1" spans="1:7">
      <c r="A401" s="43" t="s">
        <v>6613</v>
      </c>
      <c r="B401" s="43" t="s">
        <v>6614</v>
      </c>
      <c r="C401" s="43" t="s">
        <v>6146</v>
      </c>
      <c r="D401" s="43" t="s">
        <v>6337</v>
      </c>
      <c r="E401" s="43" t="s">
        <v>6615</v>
      </c>
      <c r="F401" s="43" t="s">
        <v>5908</v>
      </c>
      <c r="G401" s="43" t="s">
        <v>5871</v>
      </c>
    </row>
    <row r="402" ht="14" customHeight="1" spans="1:7">
      <c r="A402" s="43" t="s">
        <v>6613</v>
      </c>
      <c r="B402" s="43" t="s">
        <v>6616</v>
      </c>
      <c r="C402" s="43" t="s">
        <v>5893</v>
      </c>
      <c r="D402" s="43" t="s">
        <v>6271</v>
      </c>
      <c r="E402" s="43" t="s">
        <v>6617</v>
      </c>
      <c r="F402" s="43" t="s">
        <v>5908</v>
      </c>
      <c r="G402" s="43" t="s">
        <v>5876</v>
      </c>
    </row>
    <row r="403" ht="14" customHeight="1" spans="1:7">
      <c r="A403" s="43" t="s">
        <v>6613</v>
      </c>
      <c r="B403" s="43" t="s">
        <v>6618</v>
      </c>
      <c r="C403" s="43" t="s">
        <v>5927</v>
      </c>
      <c r="D403" s="43" t="s">
        <v>5884</v>
      </c>
      <c r="E403" s="43" t="s">
        <v>5975</v>
      </c>
      <c r="F403" s="43" t="s">
        <v>5908</v>
      </c>
      <c r="G403" s="43" t="s">
        <v>5881</v>
      </c>
    </row>
    <row r="404" ht="14" customHeight="1" spans="1:7">
      <c r="A404" s="43" t="s">
        <v>6619</v>
      </c>
      <c r="B404" s="43" t="s">
        <v>1062</v>
      </c>
      <c r="C404" s="43" t="s">
        <v>5884</v>
      </c>
      <c r="D404" s="43" t="s">
        <v>5920</v>
      </c>
      <c r="E404" s="43" t="s">
        <v>6620</v>
      </c>
      <c r="F404" s="43" t="s">
        <v>5908</v>
      </c>
      <c r="G404" s="43" t="s">
        <v>5871</v>
      </c>
    </row>
    <row r="405" ht="14" customHeight="1" spans="1:7">
      <c r="A405" s="43" t="s">
        <v>6619</v>
      </c>
      <c r="B405" s="43" t="s">
        <v>6621</v>
      </c>
      <c r="C405" s="43" t="s">
        <v>5878</v>
      </c>
      <c r="D405" s="43" t="s">
        <v>5961</v>
      </c>
      <c r="E405" s="43" t="s">
        <v>5951</v>
      </c>
      <c r="F405" s="43" t="s">
        <v>5870</v>
      </c>
      <c r="G405" s="43" t="s">
        <v>5876</v>
      </c>
    </row>
    <row r="406" ht="14" customHeight="1" spans="1:7">
      <c r="A406" s="43" t="s">
        <v>6619</v>
      </c>
      <c r="B406" s="43" t="s">
        <v>6622</v>
      </c>
      <c r="C406" s="43" t="s">
        <v>5910</v>
      </c>
      <c r="D406" s="43" t="s">
        <v>5949</v>
      </c>
      <c r="E406" s="43" t="s">
        <v>5940</v>
      </c>
      <c r="F406" s="43" t="s">
        <v>5908</v>
      </c>
      <c r="G406" s="43" t="s">
        <v>5881</v>
      </c>
    </row>
    <row r="407" ht="14" customHeight="1" spans="1:7">
      <c r="A407" s="43" t="s">
        <v>6623</v>
      </c>
      <c r="B407" s="43" t="s">
        <v>6624</v>
      </c>
      <c r="C407" s="43" t="s">
        <v>5949</v>
      </c>
      <c r="D407" s="43" t="s">
        <v>6223</v>
      </c>
      <c r="E407" s="43" t="s">
        <v>6340</v>
      </c>
      <c r="F407" s="43" t="s">
        <v>5887</v>
      </c>
      <c r="G407" s="43" t="s">
        <v>5871</v>
      </c>
    </row>
    <row r="408" ht="14" customHeight="1" spans="1:7">
      <c r="A408" s="43" t="s">
        <v>6623</v>
      </c>
      <c r="B408" s="43" t="s">
        <v>6625</v>
      </c>
      <c r="C408" s="43" t="s">
        <v>5871</v>
      </c>
      <c r="D408" s="43" t="s">
        <v>6015</v>
      </c>
      <c r="E408" s="43" t="s">
        <v>6626</v>
      </c>
      <c r="F408" s="43" t="s">
        <v>5870</v>
      </c>
      <c r="G408" s="43" t="s">
        <v>5876</v>
      </c>
    </row>
    <row r="409" ht="14" customHeight="1" spans="1:7">
      <c r="A409" s="43" t="s">
        <v>6623</v>
      </c>
      <c r="B409" s="43" t="s">
        <v>6625</v>
      </c>
      <c r="C409" s="43" t="s">
        <v>5876</v>
      </c>
      <c r="D409" s="43" t="s">
        <v>5927</v>
      </c>
      <c r="E409" s="43" t="s">
        <v>6197</v>
      </c>
      <c r="F409" s="43" t="s">
        <v>5870</v>
      </c>
      <c r="G409" s="43" t="s">
        <v>5881</v>
      </c>
    </row>
    <row r="410" ht="14" customHeight="1" spans="1:7">
      <c r="A410" s="43" t="s">
        <v>6627</v>
      </c>
      <c r="B410" s="43" t="s">
        <v>5978</v>
      </c>
      <c r="C410" s="43" t="s">
        <v>5912</v>
      </c>
      <c r="D410" s="43" t="s">
        <v>5912</v>
      </c>
      <c r="E410" s="43" t="s">
        <v>5871</v>
      </c>
      <c r="F410" s="43" t="s">
        <v>5908</v>
      </c>
      <c r="G410" s="43" t="s">
        <v>5871</v>
      </c>
    </row>
    <row r="411" ht="14" customHeight="1" spans="1:7">
      <c r="A411" s="43" t="s">
        <v>6627</v>
      </c>
      <c r="B411" s="43" t="s">
        <v>6628</v>
      </c>
      <c r="C411" s="43" t="s">
        <v>5881</v>
      </c>
      <c r="D411" s="43" t="s">
        <v>5935</v>
      </c>
      <c r="E411" s="43" t="s">
        <v>1383</v>
      </c>
      <c r="F411" s="43" t="s">
        <v>5908</v>
      </c>
      <c r="G411" s="43" t="s">
        <v>5876</v>
      </c>
    </row>
    <row r="412" ht="14" customHeight="1" spans="1:7">
      <c r="A412" s="43" t="s">
        <v>6627</v>
      </c>
      <c r="B412" s="43" t="s">
        <v>6629</v>
      </c>
      <c r="C412" s="43" t="s">
        <v>391</v>
      </c>
      <c r="D412" s="43" t="s">
        <v>5938</v>
      </c>
      <c r="E412" s="43" t="s">
        <v>391</v>
      </c>
      <c r="F412" s="43" t="s">
        <v>5870</v>
      </c>
      <c r="G412" s="43" t="s">
        <v>5881</v>
      </c>
    </row>
    <row r="413" ht="14" customHeight="1" spans="1:7">
      <c r="A413" s="43" t="s">
        <v>6630</v>
      </c>
      <c r="B413" s="43" t="s">
        <v>6631</v>
      </c>
      <c r="C413" s="43" t="s">
        <v>5878</v>
      </c>
      <c r="D413" s="43" t="s">
        <v>5949</v>
      </c>
      <c r="E413" s="43" t="s">
        <v>6466</v>
      </c>
      <c r="F413" s="43" t="s">
        <v>5887</v>
      </c>
      <c r="G413" s="43" t="s">
        <v>5871</v>
      </c>
    </row>
    <row r="414" ht="14" customHeight="1" spans="1:7">
      <c r="A414" s="43" t="s">
        <v>6630</v>
      </c>
      <c r="B414" s="43" t="s">
        <v>6632</v>
      </c>
      <c r="C414" s="43" t="s">
        <v>5876</v>
      </c>
      <c r="D414" s="43" t="s">
        <v>5873</v>
      </c>
      <c r="E414" s="43" t="s">
        <v>6004</v>
      </c>
      <c r="F414" s="43" t="s">
        <v>5870</v>
      </c>
      <c r="G414" s="43" t="s">
        <v>5876</v>
      </c>
    </row>
    <row r="415" ht="14" customHeight="1" spans="1:7">
      <c r="A415" s="43" t="s">
        <v>6630</v>
      </c>
      <c r="B415" s="43" t="s">
        <v>6633</v>
      </c>
      <c r="C415" s="43" t="s">
        <v>5881</v>
      </c>
      <c r="D415" s="43" t="s">
        <v>5912</v>
      </c>
      <c r="E415" s="43" t="s">
        <v>5951</v>
      </c>
      <c r="F415" s="43" t="s">
        <v>5870</v>
      </c>
      <c r="G415" s="43" t="s">
        <v>5881</v>
      </c>
    </row>
    <row r="416" ht="14" customHeight="1" spans="1:7">
      <c r="A416" s="43" t="s">
        <v>6634</v>
      </c>
      <c r="B416" s="43" t="s">
        <v>5948</v>
      </c>
      <c r="C416" s="43" t="s">
        <v>5935</v>
      </c>
      <c r="D416" s="43" t="s">
        <v>5889</v>
      </c>
      <c r="E416" s="43" t="s">
        <v>6502</v>
      </c>
      <c r="F416" s="43" t="s">
        <v>5908</v>
      </c>
      <c r="G416" s="43" t="s">
        <v>5871</v>
      </c>
    </row>
    <row r="417" ht="14" customHeight="1" spans="1:7">
      <c r="A417" s="43" t="s">
        <v>6634</v>
      </c>
      <c r="B417" s="43" t="s">
        <v>6635</v>
      </c>
      <c r="C417" s="43" t="s">
        <v>5938</v>
      </c>
      <c r="D417" s="43" t="s">
        <v>5889</v>
      </c>
      <c r="E417" s="43" t="s">
        <v>5975</v>
      </c>
      <c r="F417" s="43" t="s">
        <v>5908</v>
      </c>
      <c r="G417" s="43" t="s">
        <v>5876</v>
      </c>
    </row>
    <row r="418" ht="14" customHeight="1" spans="1:7">
      <c r="A418" s="43" t="s">
        <v>6634</v>
      </c>
      <c r="B418" s="43" t="s">
        <v>6636</v>
      </c>
      <c r="C418" s="43" t="s">
        <v>5876</v>
      </c>
      <c r="D418" s="43" t="s">
        <v>5889</v>
      </c>
      <c r="E418" s="43" t="s">
        <v>5955</v>
      </c>
      <c r="F418" s="43" t="s">
        <v>5870</v>
      </c>
      <c r="G418" s="43" t="s">
        <v>5881</v>
      </c>
    </row>
    <row r="419" ht="14" customHeight="1" spans="1:7">
      <c r="A419" s="43" t="s">
        <v>6637</v>
      </c>
      <c r="B419" s="43" t="s">
        <v>1076</v>
      </c>
      <c r="C419" s="43" t="s">
        <v>5889</v>
      </c>
      <c r="D419" s="43" t="s">
        <v>6053</v>
      </c>
      <c r="E419" s="43" t="s">
        <v>5975</v>
      </c>
      <c r="F419" s="43" t="s">
        <v>5908</v>
      </c>
      <c r="G419" s="43" t="s">
        <v>5871</v>
      </c>
    </row>
    <row r="420" ht="14" customHeight="1" spans="1:7">
      <c r="A420" s="43" t="s">
        <v>6637</v>
      </c>
      <c r="B420" s="43" t="s">
        <v>1105</v>
      </c>
      <c r="C420" s="43" t="s">
        <v>5927</v>
      </c>
      <c r="D420" s="43" t="s">
        <v>5897</v>
      </c>
      <c r="E420" s="43" t="s">
        <v>6286</v>
      </c>
      <c r="F420" s="43" t="s">
        <v>5908</v>
      </c>
      <c r="G420" s="43" t="s">
        <v>5876</v>
      </c>
    </row>
    <row r="421" ht="14" customHeight="1" spans="1:7">
      <c r="A421" s="43" t="s">
        <v>6637</v>
      </c>
      <c r="B421" s="43" t="s">
        <v>1110</v>
      </c>
      <c r="C421" s="43" t="s">
        <v>5889</v>
      </c>
      <c r="D421" s="43" t="s">
        <v>5927</v>
      </c>
      <c r="E421" s="43" t="s">
        <v>6638</v>
      </c>
      <c r="F421" s="43" t="s">
        <v>5908</v>
      </c>
      <c r="G421" s="43" t="s">
        <v>5881</v>
      </c>
    </row>
    <row r="422" ht="14" customHeight="1" spans="1:7">
      <c r="A422" s="43" t="s">
        <v>6639</v>
      </c>
      <c r="B422" s="43" t="s">
        <v>6640</v>
      </c>
      <c r="C422" s="43" t="s">
        <v>5871</v>
      </c>
      <c r="D422" s="43" t="s">
        <v>5938</v>
      </c>
      <c r="E422" s="43" t="s">
        <v>5955</v>
      </c>
      <c r="F422" s="43" t="s">
        <v>5870</v>
      </c>
      <c r="G422" s="43" t="s">
        <v>5871</v>
      </c>
    </row>
    <row r="423" ht="14" customHeight="1" spans="1:7">
      <c r="A423" s="43" t="s">
        <v>6639</v>
      </c>
      <c r="B423" s="43" t="s">
        <v>6641</v>
      </c>
      <c r="C423" s="43" t="s">
        <v>391</v>
      </c>
      <c r="D423" s="43" t="s">
        <v>5938</v>
      </c>
      <c r="E423" s="43" t="s">
        <v>391</v>
      </c>
      <c r="F423" s="43" t="s">
        <v>5870</v>
      </c>
      <c r="G423" s="43" t="s">
        <v>5876</v>
      </c>
    </row>
    <row r="424" ht="14" customHeight="1" spans="1:7">
      <c r="A424" s="43" t="s">
        <v>6639</v>
      </c>
      <c r="B424" s="43" t="s">
        <v>6642</v>
      </c>
      <c r="C424" s="43" t="s">
        <v>391</v>
      </c>
      <c r="D424" s="43" t="s">
        <v>5881</v>
      </c>
      <c r="E424" s="43" t="s">
        <v>391</v>
      </c>
      <c r="F424" s="43" t="s">
        <v>5870</v>
      </c>
      <c r="G424" s="43" t="s">
        <v>5881</v>
      </c>
    </row>
    <row r="425" ht="14" customHeight="1" spans="1:7">
      <c r="A425" s="43" t="s">
        <v>6643</v>
      </c>
      <c r="B425" s="43" t="s">
        <v>6641</v>
      </c>
      <c r="C425" s="43" t="s">
        <v>6505</v>
      </c>
      <c r="D425" s="43" t="s">
        <v>5867</v>
      </c>
      <c r="E425" s="43" t="s">
        <v>6644</v>
      </c>
      <c r="F425" s="43" t="s">
        <v>5887</v>
      </c>
      <c r="G425" s="43" t="s">
        <v>5871</v>
      </c>
    </row>
    <row r="426" ht="14" customHeight="1" spans="1:7">
      <c r="A426" s="43" t="s">
        <v>6643</v>
      </c>
      <c r="B426" s="43" t="s">
        <v>6645</v>
      </c>
      <c r="C426" s="43" t="s">
        <v>5873</v>
      </c>
      <c r="D426" s="43" t="s">
        <v>6549</v>
      </c>
      <c r="E426" s="43" t="s">
        <v>6646</v>
      </c>
      <c r="F426" s="43" t="s">
        <v>5870</v>
      </c>
      <c r="G426" s="43" t="s">
        <v>5876</v>
      </c>
    </row>
    <row r="427" ht="14" customHeight="1" spans="1:7">
      <c r="A427" s="43" t="s">
        <v>6643</v>
      </c>
      <c r="B427" s="43" t="s">
        <v>6647</v>
      </c>
      <c r="C427" s="43" t="s">
        <v>5884</v>
      </c>
      <c r="D427" s="43" t="s">
        <v>5874</v>
      </c>
      <c r="E427" s="43" t="s">
        <v>5975</v>
      </c>
      <c r="F427" s="43" t="s">
        <v>5908</v>
      </c>
      <c r="G427" s="43" t="s">
        <v>5881</v>
      </c>
    </row>
    <row r="428" ht="14" customHeight="1" spans="1:7">
      <c r="A428" s="43" t="s">
        <v>6648</v>
      </c>
      <c r="B428" s="43" t="s">
        <v>6649</v>
      </c>
      <c r="C428" s="43" t="s">
        <v>391</v>
      </c>
      <c r="D428" s="43" t="s">
        <v>5881</v>
      </c>
      <c r="E428" s="43" t="s">
        <v>391</v>
      </c>
      <c r="F428" s="43" t="s">
        <v>5870</v>
      </c>
      <c r="G428" s="43" t="s">
        <v>5871</v>
      </c>
    </row>
    <row r="429" ht="14" customHeight="1" spans="1:7">
      <c r="A429" s="43" t="s">
        <v>6648</v>
      </c>
      <c r="B429" s="43" t="s">
        <v>6650</v>
      </c>
      <c r="C429" s="43" t="s">
        <v>391</v>
      </c>
      <c r="D429" s="43" t="s">
        <v>5876</v>
      </c>
      <c r="E429" s="43" t="s">
        <v>391</v>
      </c>
      <c r="F429" s="43" t="s">
        <v>5870</v>
      </c>
      <c r="G429" s="43" t="s">
        <v>5876</v>
      </c>
    </row>
    <row r="430" ht="14" customHeight="1" spans="1:7">
      <c r="A430" s="43" t="s">
        <v>6648</v>
      </c>
      <c r="B430" s="43" t="s">
        <v>6651</v>
      </c>
      <c r="C430" s="43" t="s">
        <v>5871</v>
      </c>
      <c r="D430" s="43" t="s">
        <v>5871</v>
      </c>
      <c r="E430" s="43" t="s">
        <v>5871</v>
      </c>
      <c r="F430" s="43" t="s">
        <v>5908</v>
      </c>
      <c r="G430" s="43" t="s">
        <v>5881</v>
      </c>
    </row>
    <row r="431" ht="14" customHeight="1" spans="1:7">
      <c r="A431" s="43" t="s">
        <v>6652</v>
      </c>
      <c r="B431" s="43" t="s">
        <v>6055</v>
      </c>
      <c r="C431" s="43" t="s">
        <v>5923</v>
      </c>
      <c r="D431" s="43" t="s">
        <v>5912</v>
      </c>
      <c r="E431" s="43" t="s">
        <v>5907</v>
      </c>
      <c r="F431" s="43" t="s">
        <v>5908</v>
      </c>
      <c r="G431" s="43" t="s">
        <v>5871</v>
      </c>
    </row>
    <row r="432" ht="14" customHeight="1" spans="1:7">
      <c r="A432" s="43" t="s">
        <v>6652</v>
      </c>
      <c r="B432" s="43" t="s">
        <v>6653</v>
      </c>
      <c r="C432" s="43" t="s">
        <v>5876</v>
      </c>
      <c r="D432" s="43" t="s">
        <v>5912</v>
      </c>
      <c r="E432" s="43" t="s">
        <v>5997</v>
      </c>
      <c r="F432" s="43" t="s">
        <v>5870</v>
      </c>
      <c r="G432" s="43" t="s">
        <v>5876</v>
      </c>
    </row>
    <row r="433" ht="14" customHeight="1" spans="1:7">
      <c r="A433" s="43" t="s">
        <v>6652</v>
      </c>
      <c r="B433" s="43" t="s">
        <v>6654</v>
      </c>
      <c r="C433" s="43" t="s">
        <v>5938</v>
      </c>
      <c r="D433" s="43" t="s">
        <v>5923</v>
      </c>
      <c r="E433" s="43" t="s">
        <v>5907</v>
      </c>
      <c r="F433" s="43" t="s">
        <v>5908</v>
      </c>
      <c r="G433" s="43" t="s">
        <v>5881</v>
      </c>
    </row>
    <row r="434" ht="14" customHeight="1" spans="1:7">
      <c r="A434" s="43" t="s">
        <v>6655</v>
      </c>
      <c r="B434" s="43" t="s">
        <v>6656</v>
      </c>
      <c r="C434" s="43" t="s">
        <v>5878</v>
      </c>
      <c r="D434" s="43" t="s">
        <v>5897</v>
      </c>
      <c r="E434" s="43" t="s">
        <v>5967</v>
      </c>
      <c r="F434" s="43" t="s">
        <v>5887</v>
      </c>
      <c r="G434" s="43" t="s">
        <v>5871</v>
      </c>
    </row>
    <row r="435" ht="14" customHeight="1" spans="1:7">
      <c r="A435" s="43" t="s">
        <v>6655</v>
      </c>
      <c r="B435" s="43" t="s">
        <v>6657</v>
      </c>
      <c r="C435" s="43" t="s">
        <v>5935</v>
      </c>
      <c r="D435" s="43" t="s">
        <v>5897</v>
      </c>
      <c r="E435" s="43" t="s">
        <v>5951</v>
      </c>
      <c r="F435" s="43" t="s">
        <v>5870</v>
      </c>
      <c r="G435" s="43" t="s">
        <v>5876</v>
      </c>
    </row>
    <row r="436" ht="14" customHeight="1" spans="1:7">
      <c r="A436" s="43" t="s">
        <v>6655</v>
      </c>
      <c r="B436" s="43" t="s">
        <v>6658</v>
      </c>
      <c r="C436" s="43" t="s">
        <v>5881</v>
      </c>
      <c r="D436" s="43" t="s">
        <v>5923</v>
      </c>
      <c r="E436" s="43" t="s">
        <v>5975</v>
      </c>
      <c r="F436" s="43" t="s">
        <v>5908</v>
      </c>
      <c r="G436" s="43" t="s">
        <v>5881</v>
      </c>
    </row>
    <row r="437" ht="14" customHeight="1" spans="1:7">
      <c r="A437" s="43" t="s">
        <v>6659</v>
      </c>
      <c r="B437" s="43" t="s">
        <v>6660</v>
      </c>
      <c r="C437" s="43" t="s">
        <v>5927</v>
      </c>
      <c r="D437" s="43" t="s">
        <v>5901</v>
      </c>
      <c r="E437" s="43" t="s">
        <v>6661</v>
      </c>
      <c r="F437" s="43" t="s">
        <v>5908</v>
      </c>
      <c r="G437" s="43" t="s">
        <v>5871</v>
      </c>
    </row>
    <row r="438" ht="14" customHeight="1" spans="1:7">
      <c r="A438" s="43" t="s">
        <v>6659</v>
      </c>
      <c r="B438" s="43" t="s">
        <v>6662</v>
      </c>
      <c r="C438" s="43" t="s">
        <v>5923</v>
      </c>
      <c r="D438" s="43" t="s">
        <v>5901</v>
      </c>
      <c r="E438" s="43" t="s">
        <v>6182</v>
      </c>
      <c r="F438" s="43" t="s">
        <v>5887</v>
      </c>
      <c r="G438" s="43" t="s">
        <v>5876</v>
      </c>
    </row>
    <row r="439" ht="14" customHeight="1" spans="1:7">
      <c r="A439" s="43" t="s">
        <v>6659</v>
      </c>
      <c r="B439" s="43" t="s">
        <v>6663</v>
      </c>
      <c r="C439" s="43" t="s">
        <v>5935</v>
      </c>
      <c r="D439" s="43" t="s">
        <v>5927</v>
      </c>
      <c r="E439" s="43" t="s">
        <v>6539</v>
      </c>
      <c r="F439" s="43" t="s">
        <v>5887</v>
      </c>
      <c r="G439" s="43" t="s">
        <v>5881</v>
      </c>
    </row>
    <row r="440" ht="14" customHeight="1" spans="1:7">
      <c r="A440" s="43" t="s">
        <v>6664</v>
      </c>
      <c r="B440" s="43" t="s">
        <v>6665</v>
      </c>
      <c r="C440" s="43" t="s">
        <v>5910</v>
      </c>
      <c r="D440" s="43" t="s">
        <v>5903</v>
      </c>
      <c r="E440" s="43" t="s">
        <v>6666</v>
      </c>
      <c r="F440" s="43" t="s">
        <v>5908</v>
      </c>
      <c r="G440" s="43" t="s">
        <v>5871</v>
      </c>
    </row>
    <row r="441" ht="14" customHeight="1" spans="1:7">
      <c r="A441" s="43" t="s">
        <v>6664</v>
      </c>
      <c r="B441" s="43" t="s">
        <v>6667</v>
      </c>
      <c r="C441" s="43" t="s">
        <v>391</v>
      </c>
      <c r="D441" s="43" t="s">
        <v>5927</v>
      </c>
      <c r="E441" s="43" t="s">
        <v>391</v>
      </c>
      <c r="F441" s="43" t="s">
        <v>5870</v>
      </c>
      <c r="G441" s="43" t="s">
        <v>5876</v>
      </c>
    </row>
    <row r="442" ht="14" customHeight="1" spans="1:7">
      <c r="A442" s="43" t="s">
        <v>6664</v>
      </c>
      <c r="B442" s="43" t="s">
        <v>6635</v>
      </c>
      <c r="C442" s="43" t="s">
        <v>5938</v>
      </c>
      <c r="D442" s="43" t="s">
        <v>5910</v>
      </c>
      <c r="E442" s="43" t="s">
        <v>1331</v>
      </c>
      <c r="F442" s="43" t="s">
        <v>5887</v>
      </c>
      <c r="G442" s="43" t="s">
        <v>5881</v>
      </c>
    </row>
    <row r="443" ht="14" customHeight="1" spans="1:7">
      <c r="A443" s="43" t="s">
        <v>6668</v>
      </c>
      <c r="B443" s="43" t="s">
        <v>1135</v>
      </c>
      <c r="C443" s="43" t="s">
        <v>5930</v>
      </c>
      <c r="D443" s="43" t="s">
        <v>6223</v>
      </c>
      <c r="E443" s="43" t="s">
        <v>6669</v>
      </c>
      <c r="F443" s="43" t="s">
        <v>5908</v>
      </c>
      <c r="G443" s="43" t="s">
        <v>5871</v>
      </c>
    </row>
    <row r="444" ht="14" customHeight="1" spans="1:7">
      <c r="A444" s="43" t="s">
        <v>6668</v>
      </c>
      <c r="B444" s="43" t="s">
        <v>6670</v>
      </c>
      <c r="C444" s="43" t="s">
        <v>6227</v>
      </c>
      <c r="D444" s="43" t="s">
        <v>6337</v>
      </c>
      <c r="E444" s="43" t="s">
        <v>6671</v>
      </c>
      <c r="F444" s="43" t="s">
        <v>5908</v>
      </c>
      <c r="G444" s="43" t="s">
        <v>5876</v>
      </c>
    </row>
    <row r="445" ht="14" customHeight="1" spans="1:7">
      <c r="A445" s="43" t="s">
        <v>6668</v>
      </c>
      <c r="B445" s="43" t="s">
        <v>6672</v>
      </c>
      <c r="C445" s="43" t="s">
        <v>5903</v>
      </c>
      <c r="D445" s="43" t="s">
        <v>5890</v>
      </c>
      <c r="E445" s="43" t="s">
        <v>6673</v>
      </c>
      <c r="F445" s="43" t="s">
        <v>5908</v>
      </c>
      <c r="G445" s="43" t="s">
        <v>5881</v>
      </c>
    </row>
    <row r="446" ht="14" customHeight="1" spans="1:7">
      <c r="A446" s="43" t="s">
        <v>6674</v>
      </c>
      <c r="B446" s="43" t="s">
        <v>6675</v>
      </c>
      <c r="C446" s="43" t="s">
        <v>5949</v>
      </c>
      <c r="D446" s="43" t="s">
        <v>6447</v>
      </c>
      <c r="E446" s="43" t="s">
        <v>6448</v>
      </c>
      <c r="F446" s="43" t="s">
        <v>5887</v>
      </c>
      <c r="G446" s="43" t="s">
        <v>5871</v>
      </c>
    </row>
    <row r="447" ht="14" customHeight="1" spans="1:7">
      <c r="A447" s="43" t="s">
        <v>6674</v>
      </c>
      <c r="B447" s="43" t="s">
        <v>6676</v>
      </c>
      <c r="C447" s="43" t="s">
        <v>5873</v>
      </c>
      <c r="D447" s="43" t="s">
        <v>5996</v>
      </c>
      <c r="E447" s="43" t="s">
        <v>5951</v>
      </c>
      <c r="F447" s="43" t="s">
        <v>5870</v>
      </c>
      <c r="G447" s="43" t="s">
        <v>5876</v>
      </c>
    </row>
    <row r="448" ht="14" customHeight="1" spans="1:7">
      <c r="A448" s="43" t="s">
        <v>6674</v>
      </c>
      <c r="B448" s="43" t="s">
        <v>6677</v>
      </c>
      <c r="C448" s="43" t="s">
        <v>5912</v>
      </c>
      <c r="D448" s="43" t="s">
        <v>6025</v>
      </c>
      <c r="E448" s="43" t="s">
        <v>5875</v>
      </c>
      <c r="F448" s="43" t="s">
        <v>5870</v>
      </c>
      <c r="G448" s="43" t="s">
        <v>5881</v>
      </c>
    </row>
    <row r="449" ht="14" customHeight="1" spans="1:7">
      <c r="A449" s="43" t="s">
        <v>6678</v>
      </c>
      <c r="B449" s="43" t="s">
        <v>5981</v>
      </c>
      <c r="C449" s="43" t="s">
        <v>6061</v>
      </c>
      <c r="D449" s="43" t="s">
        <v>6679</v>
      </c>
      <c r="E449" s="43" t="s">
        <v>6680</v>
      </c>
      <c r="F449" s="43" t="s">
        <v>5908</v>
      </c>
      <c r="G449" s="43" t="s">
        <v>5871</v>
      </c>
    </row>
    <row r="450" ht="14" customHeight="1" spans="1:7">
      <c r="A450" s="43" t="s">
        <v>6678</v>
      </c>
      <c r="B450" s="43" t="s">
        <v>1041</v>
      </c>
      <c r="C450" s="43" t="s">
        <v>6105</v>
      </c>
      <c r="D450" s="43" t="s">
        <v>5996</v>
      </c>
      <c r="E450" s="43" t="s">
        <v>5907</v>
      </c>
      <c r="F450" s="43" t="s">
        <v>5908</v>
      </c>
      <c r="G450" s="43" t="s">
        <v>5876</v>
      </c>
    </row>
    <row r="451" ht="14" customHeight="1" spans="1:7">
      <c r="A451" s="43" t="s">
        <v>6678</v>
      </c>
      <c r="B451" s="43" t="s">
        <v>1040</v>
      </c>
      <c r="C451" s="43" t="s">
        <v>5935</v>
      </c>
      <c r="D451" s="43" t="s">
        <v>5912</v>
      </c>
      <c r="E451" s="43" t="s">
        <v>5940</v>
      </c>
      <c r="F451" s="43" t="s">
        <v>5908</v>
      </c>
      <c r="G451" s="43" t="s">
        <v>5881</v>
      </c>
    </row>
    <row r="452" ht="14" customHeight="1" spans="1:7">
      <c r="A452" s="43" t="s">
        <v>6681</v>
      </c>
      <c r="B452" s="43" t="s">
        <v>5995</v>
      </c>
      <c r="C452" s="43" t="s">
        <v>5881</v>
      </c>
      <c r="D452" s="43" t="s">
        <v>5923</v>
      </c>
      <c r="E452" s="43" t="s">
        <v>5975</v>
      </c>
      <c r="F452" s="43" t="s">
        <v>5908</v>
      </c>
      <c r="G452" s="43" t="s">
        <v>5871</v>
      </c>
    </row>
    <row r="453" ht="14" customHeight="1" spans="1:7">
      <c r="A453" s="43" t="s">
        <v>6681</v>
      </c>
      <c r="B453" s="43" t="s">
        <v>6682</v>
      </c>
      <c r="C453" s="43" t="s">
        <v>5871</v>
      </c>
      <c r="D453" s="43" t="s">
        <v>5935</v>
      </c>
      <c r="E453" s="43" t="s">
        <v>1347</v>
      </c>
      <c r="F453" s="43" t="s">
        <v>5870</v>
      </c>
      <c r="G453" s="43" t="s">
        <v>5876</v>
      </c>
    </row>
    <row r="454" ht="14" customHeight="1" spans="1:7">
      <c r="A454" s="43" t="s">
        <v>6681</v>
      </c>
      <c r="B454" s="43" t="s">
        <v>6683</v>
      </c>
      <c r="C454" s="43" t="s">
        <v>391</v>
      </c>
      <c r="D454" s="43" t="s">
        <v>5935</v>
      </c>
      <c r="E454" s="43" t="s">
        <v>391</v>
      </c>
      <c r="F454" s="43" t="s">
        <v>5870</v>
      </c>
      <c r="G454" s="43" t="s">
        <v>5881</v>
      </c>
    </row>
    <row r="455" ht="14" customHeight="1" spans="1:7">
      <c r="A455" s="43" t="s">
        <v>6684</v>
      </c>
      <c r="B455" s="43" t="s">
        <v>6685</v>
      </c>
      <c r="C455" s="43" t="s">
        <v>5938</v>
      </c>
      <c r="D455" s="43" t="s">
        <v>5912</v>
      </c>
      <c r="E455" s="43" t="s">
        <v>5998</v>
      </c>
      <c r="F455" s="43" t="s">
        <v>5887</v>
      </c>
      <c r="G455" s="43" t="s">
        <v>5871</v>
      </c>
    </row>
    <row r="456" ht="14" customHeight="1" spans="1:7">
      <c r="A456" s="43" t="s">
        <v>6684</v>
      </c>
      <c r="B456" s="43" t="s">
        <v>6686</v>
      </c>
      <c r="C456" s="43" t="s">
        <v>391</v>
      </c>
      <c r="D456" s="43" t="s">
        <v>5878</v>
      </c>
      <c r="E456" s="43" t="s">
        <v>391</v>
      </c>
      <c r="F456" s="43" t="s">
        <v>5870</v>
      </c>
      <c r="G456" s="43" t="s">
        <v>5876</v>
      </c>
    </row>
    <row r="457" ht="14" customHeight="1" spans="1:7">
      <c r="A457" s="43" t="s">
        <v>6684</v>
      </c>
      <c r="B457" s="43" t="s">
        <v>6687</v>
      </c>
      <c r="C457" s="43" t="s">
        <v>391</v>
      </c>
      <c r="D457" s="43" t="s">
        <v>5923</v>
      </c>
      <c r="E457" s="43" t="s">
        <v>391</v>
      </c>
      <c r="F457" s="43" t="s">
        <v>5870</v>
      </c>
      <c r="G457" s="43" t="s">
        <v>5881</v>
      </c>
    </row>
    <row r="458" ht="14" customHeight="1" spans="1:7">
      <c r="A458" s="43" t="s">
        <v>6688</v>
      </c>
      <c r="B458" s="43" t="s">
        <v>1110</v>
      </c>
      <c r="C458" s="43" t="s">
        <v>5961</v>
      </c>
      <c r="D458" s="43" t="s">
        <v>6337</v>
      </c>
      <c r="E458" s="43" t="s">
        <v>6689</v>
      </c>
      <c r="F458" s="43" t="s">
        <v>5908</v>
      </c>
      <c r="G458" s="43" t="s">
        <v>5871</v>
      </c>
    </row>
    <row r="459" ht="14" customHeight="1" spans="1:7">
      <c r="A459" s="43" t="s">
        <v>6688</v>
      </c>
      <c r="B459" s="43" t="s">
        <v>1105</v>
      </c>
      <c r="C459" s="43" t="s">
        <v>5927</v>
      </c>
      <c r="D459" s="43" t="s">
        <v>5893</v>
      </c>
      <c r="E459" s="43" t="s">
        <v>6690</v>
      </c>
      <c r="F459" s="43" t="s">
        <v>5908</v>
      </c>
      <c r="G459" s="43" t="s">
        <v>5876</v>
      </c>
    </row>
    <row r="460" ht="14" customHeight="1" spans="1:7">
      <c r="A460" s="43" t="s">
        <v>6688</v>
      </c>
      <c r="B460" s="43" t="s">
        <v>1076</v>
      </c>
      <c r="C460" s="43" t="s">
        <v>5878</v>
      </c>
      <c r="D460" s="43" t="s">
        <v>5927</v>
      </c>
      <c r="E460" s="43" t="s">
        <v>6108</v>
      </c>
      <c r="F460" s="43" t="s">
        <v>5908</v>
      </c>
      <c r="G460" s="43" t="s">
        <v>5881</v>
      </c>
    </row>
    <row r="461" ht="14" customHeight="1" spans="1:7">
      <c r="A461" s="43" t="s">
        <v>6691</v>
      </c>
      <c r="B461" s="43" t="s">
        <v>6692</v>
      </c>
      <c r="C461" s="43" t="s">
        <v>6693</v>
      </c>
      <c r="D461" s="43" t="s">
        <v>5982</v>
      </c>
      <c r="E461" s="43" t="s">
        <v>6694</v>
      </c>
      <c r="F461" s="43" t="s">
        <v>5908</v>
      </c>
      <c r="G461" s="43" t="s">
        <v>5871</v>
      </c>
    </row>
    <row r="462" ht="14" customHeight="1" spans="1:7">
      <c r="A462" s="43" t="s">
        <v>6691</v>
      </c>
      <c r="B462" s="43" t="s">
        <v>6695</v>
      </c>
      <c r="C462" s="43" t="s">
        <v>5961</v>
      </c>
      <c r="D462" s="43" t="s">
        <v>6080</v>
      </c>
      <c r="E462" s="43" t="s">
        <v>6267</v>
      </c>
      <c r="F462" s="43" t="s">
        <v>5887</v>
      </c>
      <c r="G462" s="43" t="s">
        <v>5876</v>
      </c>
    </row>
    <row r="463" ht="14" customHeight="1" spans="1:7">
      <c r="A463" s="43" t="s">
        <v>6691</v>
      </c>
      <c r="B463" s="43" t="s">
        <v>6696</v>
      </c>
      <c r="C463" s="43" t="s">
        <v>5949</v>
      </c>
      <c r="D463" s="43" t="s">
        <v>6447</v>
      </c>
      <c r="E463" s="43" t="s">
        <v>6448</v>
      </c>
      <c r="F463" s="43" t="s">
        <v>5887</v>
      </c>
      <c r="G463" s="43" t="s">
        <v>5881</v>
      </c>
    </row>
    <row r="464" ht="14" customHeight="1" spans="1:7">
      <c r="A464" s="43" t="s">
        <v>6697</v>
      </c>
      <c r="B464" s="43" t="s">
        <v>6698</v>
      </c>
      <c r="C464" s="43" t="s">
        <v>6271</v>
      </c>
      <c r="D464" s="43" t="s">
        <v>6699</v>
      </c>
      <c r="E464" s="43" t="s">
        <v>6700</v>
      </c>
      <c r="F464" s="43" t="s">
        <v>5887</v>
      </c>
      <c r="G464" s="43" t="s">
        <v>5871</v>
      </c>
    </row>
    <row r="465" ht="14" customHeight="1" spans="1:7">
      <c r="A465" s="43" t="s">
        <v>6697</v>
      </c>
      <c r="B465" s="43" t="s">
        <v>6701</v>
      </c>
      <c r="C465" s="43" t="s">
        <v>5912</v>
      </c>
      <c r="D465" s="43" t="s">
        <v>6146</v>
      </c>
      <c r="E465" s="43" t="s">
        <v>6702</v>
      </c>
      <c r="F465" s="43" t="s">
        <v>5870</v>
      </c>
      <c r="G465" s="43" t="s">
        <v>5876</v>
      </c>
    </row>
    <row r="466" ht="14" customHeight="1" spans="1:7">
      <c r="A466" s="43" t="s">
        <v>6697</v>
      </c>
      <c r="B466" s="43" t="s">
        <v>6703</v>
      </c>
      <c r="C466" s="43" t="s">
        <v>5938</v>
      </c>
      <c r="D466" s="43" t="s">
        <v>5920</v>
      </c>
      <c r="E466" s="43" t="s">
        <v>6704</v>
      </c>
      <c r="F466" s="43" t="s">
        <v>5870</v>
      </c>
      <c r="G466" s="43" t="s">
        <v>5881</v>
      </c>
    </row>
    <row r="467" ht="14" customHeight="1" spans="1:7">
      <c r="A467" s="43" t="s">
        <v>6705</v>
      </c>
      <c r="B467" s="43" t="s">
        <v>6706</v>
      </c>
      <c r="C467" s="43" t="s">
        <v>5938</v>
      </c>
      <c r="D467" s="43" t="s">
        <v>6105</v>
      </c>
      <c r="E467" s="43" t="s">
        <v>6004</v>
      </c>
      <c r="F467" s="43" t="s">
        <v>5870</v>
      </c>
      <c r="G467" s="43" t="s">
        <v>5871</v>
      </c>
    </row>
    <row r="468" ht="14" customHeight="1" spans="1:7">
      <c r="A468" s="43" t="s">
        <v>6705</v>
      </c>
      <c r="B468" s="43" t="s">
        <v>6707</v>
      </c>
      <c r="C468" s="43" t="s">
        <v>5927</v>
      </c>
      <c r="D468" s="43" t="s">
        <v>6015</v>
      </c>
      <c r="E468" s="43" t="s">
        <v>6708</v>
      </c>
      <c r="F468" s="43" t="s">
        <v>5908</v>
      </c>
      <c r="G468" s="43" t="s">
        <v>5876</v>
      </c>
    </row>
    <row r="469" ht="14" customHeight="1" spans="1:7">
      <c r="A469" s="43" t="s">
        <v>6705</v>
      </c>
      <c r="B469" s="43" t="s">
        <v>6709</v>
      </c>
      <c r="C469" s="43" t="s">
        <v>5912</v>
      </c>
      <c r="D469" s="43" t="s">
        <v>6008</v>
      </c>
      <c r="E469" s="43" t="s">
        <v>6340</v>
      </c>
      <c r="F469" s="43" t="s">
        <v>5887</v>
      </c>
      <c r="G469" s="43" t="s">
        <v>5881</v>
      </c>
    </row>
    <row r="470" ht="14" customHeight="1" spans="1:7">
      <c r="A470" s="43" t="s">
        <v>6710</v>
      </c>
      <c r="B470" s="43" t="s">
        <v>6711</v>
      </c>
      <c r="C470" s="43" t="s">
        <v>6227</v>
      </c>
      <c r="D470" s="43" t="s">
        <v>6244</v>
      </c>
      <c r="E470" s="43" t="s">
        <v>6500</v>
      </c>
      <c r="F470" s="43" t="s">
        <v>5908</v>
      </c>
      <c r="G470" s="43" t="s">
        <v>5871</v>
      </c>
    </row>
    <row r="471" ht="14" customHeight="1" spans="1:7">
      <c r="A471" s="43" t="s">
        <v>6710</v>
      </c>
      <c r="B471" s="43" t="s">
        <v>1105</v>
      </c>
      <c r="C471" s="43" t="s">
        <v>5901</v>
      </c>
      <c r="D471" s="43" t="s">
        <v>944</v>
      </c>
      <c r="E471" s="43" t="s">
        <v>5967</v>
      </c>
      <c r="F471" s="43" t="s">
        <v>5887</v>
      </c>
      <c r="G471" s="43" t="s">
        <v>5876</v>
      </c>
    </row>
    <row r="472" ht="14" customHeight="1" spans="1:7">
      <c r="A472" s="43" t="s">
        <v>6710</v>
      </c>
      <c r="B472" s="43" t="s">
        <v>1076</v>
      </c>
      <c r="C472" s="43" t="s">
        <v>5876</v>
      </c>
      <c r="D472" s="43" t="s">
        <v>5889</v>
      </c>
      <c r="E472" s="43" t="s">
        <v>5955</v>
      </c>
      <c r="F472" s="43" t="s">
        <v>5870</v>
      </c>
      <c r="G472" s="43" t="s">
        <v>5881</v>
      </c>
    </row>
    <row r="473" ht="14" customHeight="1" spans="1:7">
      <c r="A473" s="43" t="s">
        <v>6712</v>
      </c>
      <c r="B473" s="43" t="s">
        <v>6711</v>
      </c>
      <c r="C473" s="43" t="s">
        <v>6439</v>
      </c>
      <c r="D473" s="43" t="s">
        <v>6595</v>
      </c>
      <c r="E473" s="43" t="s">
        <v>6713</v>
      </c>
      <c r="F473" s="43" t="s">
        <v>5908</v>
      </c>
      <c r="G473" s="43" t="s">
        <v>5871</v>
      </c>
    </row>
    <row r="474" ht="14" customHeight="1" spans="1:7">
      <c r="A474" s="43" t="s">
        <v>6712</v>
      </c>
      <c r="B474" s="43" t="s">
        <v>1105</v>
      </c>
      <c r="C474" s="43" t="s">
        <v>6167</v>
      </c>
      <c r="D474" s="43" t="s">
        <v>5986</v>
      </c>
      <c r="E474" s="43" t="s">
        <v>6714</v>
      </c>
      <c r="F474" s="43" t="s">
        <v>5908</v>
      </c>
      <c r="G474" s="43" t="s">
        <v>5876</v>
      </c>
    </row>
    <row r="475" ht="14" customHeight="1" spans="1:7">
      <c r="A475" s="43" t="s">
        <v>6712</v>
      </c>
      <c r="B475" s="43" t="s">
        <v>1076</v>
      </c>
      <c r="C475" s="43" t="s">
        <v>5935</v>
      </c>
      <c r="D475" s="43" t="s">
        <v>6053</v>
      </c>
      <c r="E475" s="43" t="s">
        <v>6189</v>
      </c>
      <c r="F475" s="43" t="s">
        <v>5870</v>
      </c>
      <c r="G475" s="43" t="s">
        <v>5881</v>
      </c>
    </row>
    <row r="476" ht="14" customHeight="1" spans="1:7">
      <c r="A476" s="43" t="s">
        <v>6715</v>
      </c>
      <c r="B476" s="43" t="s">
        <v>6716</v>
      </c>
      <c r="C476" s="43" t="s">
        <v>6146</v>
      </c>
      <c r="D476" s="43" t="s">
        <v>5946</v>
      </c>
      <c r="E476" s="43" t="s">
        <v>6717</v>
      </c>
      <c r="F476" s="43" t="s">
        <v>5887</v>
      </c>
      <c r="G476" s="43" t="s">
        <v>5871</v>
      </c>
    </row>
    <row r="477" ht="14" customHeight="1" spans="1:7">
      <c r="A477" s="43" t="s">
        <v>6715</v>
      </c>
      <c r="B477" s="43" t="s">
        <v>6718</v>
      </c>
      <c r="C477" s="43" t="s">
        <v>6223</v>
      </c>
      <c r="D477" s="43" t="s">
        <v>6719</v>
      </c>
      <c r="E477" s="43" t="s">
        <v>6147</v>
      </c>
      <c r="F477" s="43" t="s">
        <v>5908</v>
      </c>
      <c r="G477" s="43" t="s">
        <v>5876</v>
      </c>
    </row>
    <row r="478" ht="14" customHeight="1" spans="1:7">
      <c r="A478" s="43" t="s">
        <v>6715</v>
      </c>
      <c r="B478" s="43" t="s">
        <v>6720</v>
      </c>
      <c r="C478" s="43" t="s">
        <v>5873</v>
      </c>
      <c r="D478" s="43" t="s">
        <v>6227</v>
      </c>
      <c r="E478" s="43" t="s">
        <v>6721</v>
      </c>
      <c r="F478" s="43" t="s">
        <v>5887</v>
      </c>
      <c r="G478" s="43" t="s">
        <v>5881</v>
      </c>
    </row>
    <row r="479" ht="14" customHeight="1" spans="1:7">
      <c r="A479" s="43" t="s">
        <v>6722</v>
      </c>
      <c r="B479" s="43" t="s">
        <v>1110</v>
      </c>
      <c r="C479" s="43" t="s">
        <v>6015</v>
      </c>
      <c r="D479" s="43" t="s">
        <v>6006</v>
      </c>
      <c r="E479" s="43" t="s">
        <v>5998</v>
      </c>
      <c r="F479" s="43" t="s">
        <v>5887</v>
      </c>
      <c r="G479" s="43" t="s">
        <v>5871</v>
      </c>
    </row>
    <row r="480" ht="14" customHeight="1" spans="1:7">
      <c r="A480" s="43" t="s">
        <v>6722</v>
      </c>
      <c r="B480" s="43" t="s">
        <v>1076</v>
      </c>
      <c r="C480" s="43" t="s">
        <v>6105</v>
      </c>
      <c r="D480" s="43" t="s">
        <v>6505</v>
      </c>
      <c r="E480" s="43" t="s">
        <v>6723</v>
      </c>
      <c r="F480" s="43" t="s">
        <v>5908</v>
      </c>
      <c r="G480" s="43" t="s">
        <v>5876</v>
      </c>
    </row>
    <row r="481" ht="14" customHeight="1" spans="1:7">
      <c r="A481" s="43" t="s">
        <v>6722</v>
      </c>
      <c r="B481" s="43" t="s">
        <v>1105</v>
      </c>
      <c r="C481" s="43" t="s">
        <v>5889</v>
      </c>
      <c r="D481" s="43" t="s">
        <v>5949</v>
      </c>
      <c r="E481" s="43" t="s">
        <v>5998</v>
      </c>
      <c r="F481" s="43" t="s">
        <v>5887</v>
      </c>
      <c r="G481" s="43" t="s">
        <v>5881</v>
      </c>
    </row>
    <row r="482" ht="14" customHeight="1" spans="1:7">
      <c r="A482" s="43" t="s">
        <v>6724</v>
      </c>
      <c r="B482" s="43" t="s">
        <v>6725</v>
      </c>
      <c r="C482" s="43" t="s">
        <v>5881</v>
      </c>
      <c r="D482" s="43" t="s">
        <v>5903</v>
      </c>
      <c r="E482" s="43" t="s">
        <v>5904</v>
      </c>
      <c r="F482" s="43" t="s">
        <v>5870</v>
      </c>
      <c r="G482" s="43" t="s">
        <v>5871</v>
      </c>
    </row>
    <row r="483" ht="14" customHeight="1" spans="1:7">
      <c r="A483" s="43" t="s">
        <v>6724</v>
      </c>
      <c r="B483" s="43" t="s">
        <v>6726</v>
      </c>
      <c r="C483" s="43" t="s">
        <v>391</v>
      </c>
      <c r="D483" s="43" t="s">
        <v>5927</v>
      </c>
      <c r="E483" s="43" t="s">
        <v>391</v>
      </c>
      <c r="F483" s="43" t="s">
        <v>5870</v>
      </c>
      <c r="G483" s="43" t="s">
        <v>5876</v>
      </c>
    </row>
    <row r="484" ht="14" customHeight="1" spans="1:7">
      <c r="A484" s="43" t="s">
        <v>6724</v>
      </c>
      <c r="B484" s="43" t="s">
        <v>6727</v>
      </c>
      <c r="C484" s="43" t="s">
        <v>5938</v>
      </c>
      <c r="D484" s="43" t="s">
        <v>5878</v>
      </c>
      <c r="E484" s="43" t="s">
        <v>6039</v>
      </c>
      <c r="F484" s="43" t="s">
        <v>5908</v>
      </c>
      <c r="G484" s="43" t="s">
        <v>5881</v>
      </c>
    </row>
    <row r="485" ht="14" customHeight="1" spans="1:7">
      <c r="A485" s="43" t="s">
        <v>6728</v>
      </c>
      <c r="B485" s="43" t="s">
        <v>6729</v>
      </c>
      <c r="C485" s="43" t="s">
        <v>5901</v>
      </c>
      <c r="D485" s="43" t="s">
        <v>6224</v>
      </c>
      <c r="E485" s="43" t="s">
        <v>6730</v>
      </c>
      <c r="F485" s="43" t="s">
        <v>5870</v>
      </c>
      <c r="G485" s="43" t="s">
        <v>5871</v>
      </c>
    </row>
    <row r="486" ht="14" customHeight="1" spans="1:7">
      <c r="A486" s="43" t="s">
        <v>6728</v>
      </c>
      <c r="B486" s="43" t="s">
        <v>6731</v>
      </c>
      <c r="C486" s="43" t="s">
        <v>5881</v>
      </c>
      <c r="D486" s="43" t="s">
        <v>6080</v>
      </c>
      <c r="E486" s="43" t="s">
        <v>6732</v>
      </c>
      <c r="F486" s="43" t="s">
        <v>5870</v>
      </c>
      <c r="G486" s="43" t="s">
        <v>5876</v>
      </c>
    </row>
    <row r="487" ht="14" customHeight="1" spans="1:7">
      <c r="A487" s="43" t="s">
        <v>6728</v>
      </c>
      <c r="B487" s="43" t="s">
        <v>6733</v>
      </c>
      <c r="C487" s="43" t="s">
        <v>5878</v>
      </c>
      <c r="D487" s="43" t="s">
        <v>6061</v>
      </c>
      <c r="E487" s="43" t="s">
        <v>6734</v>
      </c>
      <c r="F487" s="43" t="s">
        <v>5870</v>
      </c>
      <c r="G487" s="43" t="s">
        <v>5881</v>
      </c>
    </row>
    <row r="488" ht="14" customHeight="1" spans="1:7">
      <c r="A488" s="43" t="s">
        <v>6735</v>
      </c>
      <c r="B488" s="43" t="s">
        <v>6305</v>
      </c>
      <c r="C488" s="43" t="s">
        <v>5889</v>
      </c>
      <c r="D488" s="43" t="s">
        <v>5893</v>
      </c>
      <c r="E488" s="43" t="s">
        <v>6000</v>
      </c>
      <c r="F488" s="43" t="s">
        <v>5887</v>
      </c>
      <c r="G488" s="43" t="s">
        <v>5871</v>
      </c>
    </row>
    <row r="489" ht="14" customHeight="1" spans="1:7">
      <c r="A489" s="43" t="s">
        <v>6735</v>
      </c>
      <c r="B489" s="43" t="s">
        <v>6303</v>
      </c>
      <c r="C489" s="43" t="s">
        <v>5878</v>
      </c>
      <c r="D489" s="43" t="s">
        <v>5903</v>
      </c>
      <c r="E489" s="43" t="s">
        <v>6202</v>
      </c>
      <c r="F489" s="43" t="s">
        <v>5908</v>
      </c>
      <c r="G489" s="43" t="s">
        <v>5876</v>
      </c>
    </row>
    <row r="490" ht="14" customHeight="1" spans="1:7">
      <c r="A490" s="43" t="s">
        <v>6735</v>
      </c>
      <c r="B490" s="43" t="s">
        <v>6306</v>
      </c>
      <c r="C490" s="43" t="s">
        <v>5938</v>
      </c>
      <c r="D490" s="43" t="s">
        <v>5878</v>
      </c>
      <c r="E490" s="43" t="s">
        <v>6039</v>
      </c>
      <c r="F490" s="43" t="s">
        <v>5908</v>
      </c>
      <c r="G490" s="43" t="s">
        <v>5881</v>
      </c>
    </row>
    <row r="491" ht="14" customHeight="1" spans="1:7">
      <c r="A491" s="43" t="s">
        <v>6736</v>
      </c>
      <c r="B491" s="43" t="s">
        <v>6737</v>
      </c>
      <c r="C491" s="43" t="s">
        <v>5876</v>
      </c>
      <c r="D491" s="43" t="s">
        <v>944</v>
      </c>
      <c r="E491" s="43" t="s">
        <v>6738</v>
      </c>
      <c r="F491" s="43" t="s">
        <v>5870</v>
      </c>
      <c r="G491" s="43" t="s">
        <v>5871</v>
      </c>
    </row>
    <row r="492" ht="14" customHeight="1" spans="1:7">
      <c r="A492" s="43" t="s">
        <v>6736</v>
      </c>
      <c r="B492" s="43" t="s">
        <v>6739</v>
      </c>
      <c r="C492" s="43" t="s">
        <v>5923</v>
      </c>
      <c r="D492" s="43" t="s">
        <v>5912</v>
      </c>
      <c r="E492" s="43" t="s">
        <v>5907</v>
      </c>
      <c r="F492" s="43" t="s">
        <v>5908</v>
      </c>
      <c r="G492" s="43" t="s">
        <v>5876</v>
      </c>
    </row>
    <row r="493" ht="14" customHeight="1" spans="1:7">
      <c r="A493" s="43" t="s">
        <v>6736</v>
      </c>
      <c r="B493" s="43" t="s">
        <v>6740</v>
      </c>
      <c r="C493" s="43" t="s">
        <v>391</v>
      </c>
      <c r="D493" s="43" t="s">
        <v>5923</v>
      </c>
      <c r="E493" s="43" t="s">
        <v>391</v>
      </c>
      <c r="F493" s="43" t="s">
        <v>5870</v>
      </c>
      <c r="G493" s="43" t="s">
        <v>5881</v>
      </c>
    </row>
    <row r="494" ht="14" customHeight="1" spans="1:7">
      <c r="A494" s="43" t="s">
        <v>6741</v>
      </c>
      <c r="B494" s="43" t="s">
        <v>6742</v>
      </c>
      <c r="C494" s="43" t="s">
        <v>5878</v>
      </c>
      <c r="D494" s="43" t="s">
        <v>6505</v>
      </c>
      <c r="E494" s="43" t="s">
        <v>6743</v>
      </c>
      <c r="F494" s="43" t="s">
        <v>5870</v>
      </c>
      <c r="G494" s="43" t="s">
        <v>5871</v>
      </c>
    </row>
    <row r="495" ht="14" customHeight="1" spans="1:7">
      <c r="A495" s="43" t="s">
        <v>6741</v>
      </c>
      <c r="B495" s="43" t="s">
        <v>6744</v>
      </c>
      <c r="C495" s="43" t="s">
        <v>5935</v>
      </c>
      <c r="D495" s="43" t="s">
        <v>5996</v>
      </c>
      <c r="E495" s="43" t="s">
        <v>6745</v>
      </c>
      <c r="F495" s="43" t="s">
        <v>5870</v>
      </c>
      <c r="G495" s="43" t="s">
        <v>5876</v>
      </c>
    </row>
    <row r="496" ht="14" customHeight="1" spans="1:7">
      <c r="A496" s="43" t="s">
        <v>6741</v>
      </c>
      <c r="B496" s="43" t="s">
        <v>6746</v>
      </c>
      <c r="C496" s="43" t="s">
        <v>391</v>
      </c>
      <c r="D496" s="43" t="s">
        <v>6105</v>
      </c>
      <c r="E496" s="43" t="s">
        <v>391</v>
      </c>
      <c r="F496" s="43" t="s">
        <v>5870</v>
      </c>
      <c r="G496" s="43" t="s">
        <v>5881</v>
      </c>
    </row>
    <row r="497" ht="14" customHeight="1" spans="1:7">
      <c r="A497" s="43" t="s">
        <v>6747</v>
      </c>
      <c r="B497" s="43" t="s">
        <v>6748</v>
      </c>
      <c r="C497" s="43" t="s">
        <v>5961</v>
      </c>
      <c r="D497" s="43" t="s">
        <v>6749</v>
      </c>
      <c r="E497" s="43" t="s">
        <v>6750</v>
      </c>
      <c r="F497" s="43" t="s">
        <v>5870</v>
      </c>
      <c r="G497" s="43" t="s">
        <v>5871</v>
      </c>
    </row>
    <row r="498" ht="14" customHeight="1" spans="1:7">
      <c r="A498" s="43" t="s">
        <v>6747</v>
      </c>
      <c r="B498" s="43" t="s">
        <v>6751</v>
      </c>
      <c r="C498" s="43" t="s">
        <v>5927</v>
      </c>
      <c r="D498" s="43" t="s">
        <v>6223</v>
      </c>
      <c r="E498" s="43" t="s">
        <v>6752</v>
      </c>
      <c r="F498" s="43" t="s">
        <v>5870</v>
      </c>
      <c r="G498" s="43" t="s">
        <v>5876</v>
      </c>
    </row>
    <row r="499" ht="14" customHeight="1" spans="1:7">
      <c r="A499" s="43" t="s">
        <v>6747</v>
      </c>
      <c r="B499" s="43" t="s">
        <v>6753</v>
      </c>
      <c r="C499" s="43" t="s">
        <v>5912</v>
      </c>
      <c r="D499" s="43" t="s">
        <v>6223</v>
      </c>
      <c r="E499" s="43" t="s">
        <v>6754</v>
      </c>
      <c r="F499" s="43" t="s">
        <v>5870</v>
      </c>
      <c r="G499" s="43" t="s">
        <v>5881</v>
      </c>
    </row>
    <row r="500" ht="14" customHeight="1" spans="1:7">
      <c r="A500" s="43" t="s">
        <v>6755</v>
      </c>
      <c r="B500" s="43" t="s">
        <v>6756</v>
      </c>
      <c r="C500" s="43" t="s">
        <v>6265</v>
      </c>
      <c r="D500" s="43" t="s">
        <v>6757</v>
      </c>
      <c r="E500" s="43" t="s">
        <v>6638</v>
      </c>
      <c r="F500" s="43" t="s">
        <v>5908</v>
      </c>
      <c r="G500" s="43" t="s">
        <v>5871</v>
      </c>
    </row>
    <row r="501" ht="14" customHeight="1" spans="1:7">
      <c r="A501" s="43" t="s">
        <v>6755</v>
      </c>
      <c r="B501" s="43" t="s">
        <v>6758</v>
      </c>
      <c r="C501" s="43" t="s">
        <v>6105</v>
      </c>
      <c r="D501" s="43" t="s">
        <v>5996</v>
      </c>
      <c r="E501" s="43" t="s">
        <v>5907</v>
      </c>
      <c r="F501" s="43" t="s">
        <v>5908</v>
      </c>
      <c r="G501" s="43" t="s">
        <v>5876</v>
      </c>
    </row>
    <row r="502" ht="14" customHeight="1" spans="1:7">
      <c r="A502" s="43" t="s">
        <v>6755</v>
      </c>
      <c r="B502" s="43" t="s">
        <v>6759</v>
      </c>
      <c r="C502" s="43" t="s">
        <v>5949</v>
      </c>
      <c r="D502" s="43" t="s">
        <v>6337</v>
      </c>
      <c r="E502" s="43" t="s">
        <v>6032</v>
      </c>
      <c r="F502" s="43" t="s">
        <v>5908</v>
      </c>
      <c r="G502" s="43" t="s">
        <v>5881</v>
      </c>
    </row>
    <row r="503" ht="14" customHeight="1" spans="1:7">
      <c r="A503" s="43" t="s">
        <v>6760</v>
      </c>
      <c r="B503" s="43" t="s">
        <v>6761</v>
      </c>
      <c r="C503" s="43" t="s">
        <v>5871</v>
      </c>
      <c r="D503" s="43" t="s">
        <v>5927</v>
      </c>
      <c r="E503" s="43" t="s">
        <v>6457</v>
      </c>
      <c r="F503" s="43" t="s">
        <v>5870</v>
      </c>
      <c r="G503" s="43" t="s">
        <v>5871</v>
      </c>
    </row>
    <row r="504" ht="14" customHeight="1" spans="1:7">
      <c r="A504" s="43" t="s">
        <v>6760</v>
      </c>
      <c r="B504" s="43" t="s">
        <v>6762</v>
      </c>
      <c r="C504" s="43" t="s">
        <v>5876</v>
      </c>
      <c r="D504" s="43" t="s">
        <v>5889</v>
      </c>
      <c r="E504" s="43" t="s">
        <v>5955</v>
      </c>
      <c r="F504" s="43" t="s">
        <v>5870</v>
      </c>
      <c r="G504" s="43" t="s">
        <v>5876</v>
      </c>
    </row>
    <row r="505" ht="14" customHeight="1" spans="1:7">
      <c r="A505" s="43" t="s">
        <v>6760</v>
      </c>
      <c r="B505" s="43" t="s">
        <v>6763</v>
      </c>
      <c r="C505" s="43" t="s">
        <v>391</v>
      </c>
      <c r="D505" s="43" t="s">
        <v>5923</v>
      </c>
      <c r="E505" s="43" t="s">
        <v>391</v>
      </c>
      <c r="F505" s="43" t="s">
        <v>5870</v>
      </c>
      <c r="G505" s="43" t="s">
        <v>5881</v>
      </c>
    </row>
    <row r="506" ht="14" customHeight="1" spans="1:7">
      <c r="A506" s="43" t="s">
        <v>6764</v>
      </c>
      <c r="B506" s="43" t="s">
        <v>6765</v>
      </c>
      <c r="C506" s="43" t="s">
        <v>5920</v>
      </c>
      <c r="D506" s="43" t="s">
        <v>6337</v>
      </c>
      <c r="E506" s="43" t="s">
        <v>6365</v>
      </c>
      <c r="F506" s="43" t="s">
        <v>5908</v>
      </c>
      <c r="G506" s="43" t="s">
        <v>5871</v>
      </c>
    </row>
    <row r="507" ht="14" customHeight="1" spans="1:7">
      <c r="A507" s="43" t="s">
        <v>6764</v>
      </c>
      <c r="B507" s="43" t="s">
        <v>6766</v>
      </c>
      <c r="C507" s="43" t="s">
        <v>5949</v>
      </c>
      <c r="D507" s="43" t="s">
        <v>5961</v>
      </c>
      <c r="E507" s="43" t="s">
        <v>6030</v>
      </c>
      <c r="F507" s="43" t="s">
        <v>5908</v>
      </c>
      <c r="G507" s="43" t="s">
        <v>5876</v>
      </c>
    </row>
    <row r="508" ht="14" customHeight="1" spans="1:7">
      <c r="A508" s="43" t="s">
        <v>6764</v>
      </c>
      <c r="B508" s="43" t="s">
        <v>6767</v>
      </c>
      <c r="C508" s="43" t="s">
        <v>5935</v>
      </c>
      <c r="D508" s="43" t="s">
        <v>6053</v>
      </c>
      <c r="E508" s="43" t="s">
        <v>6189</v>
      </c>
      <c r="F508" s="43" t="s">
        <v>5870</v>
      </c>
      <c r="G508" s="43" t="s">
        <v>5881</v>
      </c>
    </row>
    <row r="509" ht="14" customHeight="1" spans="1:7">
      <c r="A509" s="43" t="s">
        <v>6768</v>
      </c>
      <c r="B509" s="43" t="s">
        <v>6769</v>
      </c>
      <c r="C509" s="43" t="s">
        <v>6072</v>
      </c>
      <c r="D509" s="43" t="s">
        <v>6224</v>
      </c>
      <c r="E509" s="43" t="s">
        <v>6770</v>
      </c>
      <c r="F509" s="43" t="s">
        <v>5908</v>
      </c>
      <c r="G509" s="43" t="s">
        <v>5871</v>
      </c>
    </row>
    <row r="510" ht="14" customHeight="1" spans="1:7">
      <c r="A510" s="43" t="s">
        <v>6768</v>
      </c>
      <c r="B510" s="43" t="s">
        <v>6771</v>
      </c>
      <c r="C510" s="43" t="s">
        <v>5949</v>
      </c>
      <c r="D510" s="43" t="s">
        <v>6105</v>
      </c>
      <c r="E510" s="43" t="s">
        <v>6091</v>
      </c>
      <c r="F510" s="43" t="s">
        <v>5908</v>
      </c>
      <c r="G510" s="43" t="s">
        <v>5876</v>
      </c>
    </row>
    <row r="511" ht="14" customHeight="1" spans="1:7">
      <c r="A511" s="43" t="s">
        <v>6768</v>
      </c>
      <c r="B511" s="43" t="s">
        <v>1110</v>
      </c>
      <c r="C511" s="43" t="s">
        <v>5901</v>
      </c>
      <c r="D511" s="43" t="s">
        <v>5961</v>
      </c>
      <c r="E511" s="43" t="s">
        <v>5907</v>
      </c>
      <c r="F511" s="43" t="s">
        <v>5908</v>
      </c>
      <c r="G511" s="43" t="s">
        <v>5881</v>
      </c>
    </row>
    <row r="512" ht="14" customHeight="1" spans="1:7">
      <c r="A512" s="43" t="s">
        <v>6772</v>
      </c>
      <c r="B512" s="43" t="s">
        <v>6773</v>
      </c>
      <c r="C512" s="43" t="s">
        <v>5889</v>
      </c>
      <c r="D512" s="43" t="s">
        <v>6053</v>
      </c>
      <c r="E512" s="43" t="s">
        <v>5975</v>
      </c>
      <c r="F512" s="43" t="s">
        <v>5908</v>
      </c>
      <c r="G512" s="43" t="s">
        <v>5871</v>
      </c>
    </row>
    <row r="513" ht="14" customHeight="1" spans="1:7">
      <c r="A513" s="43" t="s">
        <v>6772</v>
      </c>
      <c r="B513" s="43" t="s">
        <v>6774</v>
      </c>
      <c r="C513" s="43" t="s">
        <v>5876</v>
      </c>
      <c r="D513" s="43" t="s">
        <v>5912</v>
      </c>
      <c r="E513" s="43" t="s">
        <v>5997</v>
      </c>
      <c r="F513" s="43" t="s">
        <v>5870</v>
      </c>
      <c r="G513" s="43" t="s">
        <v>5876</v>
      </c>
    </row>
    <row r="514" ht="14" customHeight="1" spans="1:7">
      <c r="A514" s="43" t="s">
        <v>6772</v>
      </c>
      <c r="B514" s="43" t="s">
        <v>6775</v>
      </c>
      <c r="C514" s="43" t="s">
        <v>5876</v>
      </c>
      <c r="D514" s="43" t="s">
        <v>5889</v>
      </c>
      <c r="E514" s="43" t="s">
        <v>5955</v>
      </c>
      <c r="F514" s="43" t="s">
        <v>5870</v>
      </c>
      <c r="G514" s="43" t="s">
        <v>5881</v>
      </c>
    </row>
    <row r="515" ht="14" customHeight="1" spans="1:7">
      <c r="A515" s="43" t="s">
        <v>6776</v>
      </c>
      <c r="B515" s="43" t="s">
        <v>6777</v>
      </c>
      <c r="C515" s="43" t="s">
        <v>5876</v>
      </c>
      <c r="D515" s="43" t="s">
        <v>5893</v>
      </c>
      <c r="E515" s="43" t="s">
        <v>5894</v>
      </c>
      <c r="F515" s="43" t="s">
        <v>5870</v>
      </c>
      <c r="G515" s="43" t="s">
        <v>5871</v>
      </c>
    </row>
    <row r="516" ht="14" customHeight="1" spans="1:7">
      <c r="A516" s="43" t="s">
        <v>6776</v>
      </c>
      <c r="B516" s="43" t="s">
        <v>6778</v>
      </c>
      <c r="C516" s="43" t="s">
        <v>391</v>
      </c>
      <c r="D516" s="43" t="s">
        <v>6053</v>
      </c>
      <c r="E516" s="43" t="s">
        <v>391</v>
      </c>
      <c r="F516" s="43" t="s">
        <v>5870</v>
      </c>
      <c r="G516" s="43" t="s">
        <v>5876</v>
      </c>
    </row>
    <row r="517" ht="14" customHeight="1" spans="1:7">
      <c r="A517" s="43" t="s">
        <v>6776</v>
      </c>
      <c r="B517" s="43" t="s">
        <v>6779</v>
      </c>
      <c r="C517" s="43" t="s">
        <v>5876</v>
      </c>
      <c r="D517" s="43" t="s">
        <v>5912</v>
      </c>
      <c r="E517" s="43" t="s">
        <v>5997</v>
      </c>
      <c r="F517" s="43" t="s">
        <v>5870</v>
      </c>
      <c r="G517" s="43" t="s">
        <v>5881</v>
      </c>
    </row>
    <row r="518" ht="14" customHeight="1" spans="1:7">
      <c r="A518" s="43" t="s">
        <v>6780</v>
      </c>
      <c r="B518" s="43" t="s">
        <v>6739</v>
      </c>
      <c r="C518" s="43" t="s">
        <v>6053</v>
      </c>
      <c r="D518" s="43" t="s">
        <v>6337</v>
      </c>
      <c r="E518" s="43" t="s">
        <v>6000</v>
      </c>
      <c r="F518" s="43" t="s">
        <v>5887</v>
      </c>
      <c r="G518" s="43" t="s">
        <v>5871</v>
      </c>
    </row>
    <row r="519" ht="14" customHeight="1" spans="1:7">
      <c r="A519" s="43" t="s">
        <v>6780</v>
      </c>
      <c r="B519" s="43" t="s">
        <v>6740</v>
      </c>
      <c r="C519" s="43" t="s">
        <v>5901</v>
      </c>
      <c r="D519" s="43" t="s">
        <v>5920</v>
      </c>
      <c r="E519" s="43" t="s">
        <v>6781</v>
      </c>
      <c r="F519" s="43" t="s">
        <v>5908</v>
      </c>
      <c r="G519" s="43" t="s">
        <v>5876</v>
      </c>
    </row>
    <row r="520" ht="14" customHeight="1" spans="1:7">
      <c r="A520" s="43" t="s">
        <v>6780</v>
      </c>
      <c r="B520" s="43" t="s">
        <v>6782</v>
      </c>
      <c r="C520" s="43" t="s">
        <v>5889</v>
      </c>
      <c r="D520" s="43" t="s">
        <v>5873</v>
      </c>
      <c r="E520" s="43" t="s">
        <v>5907</v>
      </c>
      <c r="F520" s="43" t="s">
        <v>5908</v>
      </c>
      <c r="G520" s="43" t="s">
        <v>5881</v>
      </c>
    </row>
    <row r="521" ht="14" customHeight="1" spans="1:7">
      <c r="A521" s="43" t="s">
        <v>6783</v>
      </c>
      <c r="B521" s="43" t="s">
        <v>1110</v>
      </c>
      <c r="C521" s="43" t="s">
        <v>6015</v>
      </c>
      <c r="D521" s="43" t="s">
        <v>6474</v>
      </c>
      <c r="E521" s="43" t="s">
        <v>6039</v>
      </c>
      <c r="F521" s="43" t="s">
        <v>5908</v>
      </c>
      <c r="G521" s="43" t="s">
        <v>5871</v>
      </c>
    </row>
    <row r="522" ht="14" customHeight="1" spans="1:7">
      <c r="A522" s="43" t="s">
        <v>6783</v>
      </c>
      <c r="B522" s="43" t="s">
        <v>1105</v>
      </c>
      <c r="C522" s="43" t="s">
        <v>5884</v>
      </c>
      <c r="D522" s="43" t="s">
        <v>6025</v>
      </c>
      <c r="E522" s="43" t="s">
        <v>5907</v>
      </c>
      <c r="F522" s="43" t="s">
        <v>5908</v>
      </c>
      <c r="G522" s="43" t="s">
        <v>5876</v>
      </c>
    </row>
    <row r="523" ht="14" customHeight="1" spans="1:7">
      <c r="A523" s="43" t="s">
        <v>6783</v>
      </c>
      <c r="B523" s="43" t="s">
        <v>1076</v>
      </c>
      <c r="C523" s="43" t="s">
        <v>5878</v>
      </c>
      <c r="D523" s="43" t="s">
        <v>6015</v>
      </c>
      <c r="E523" s="43" t="s">
        <v>1311</v>
      </c>
      <c r="F523" s="43" t="s">
        <v>5887</v>
      </c>
      <c r="G523" s="43" t="s">
        <v>5881</v>
      </c>
    </row>
    <row r="524" ht="14" customHeight="1" spans="1:7">
      <c r="A524" s="43" t="s">
        <v>6784</v>
      </c>
      <c r="B524" s="43" t="s">
        <v>6785</v>
      </c>
      <c r="C524" s="43" t="s">
        <v>6337</v>
      </c>
      <c r="D524" s="43" t="s">
        <v>6362</v>
      </c>
      <c r="E524" s="43" t="s">
        <v>6150</v>
      </c>
      <c r="F524" s="43" t="s">
        <v>5908</v>
      </c>
      <c r="G524" s="43" t="s">
        <v>5871</v>
      </c>
    </row>
    <row r="525" ht="14" customHeight="1" spans="1:7">
      <c r="A525" s="43" t="s">
        <v>6784</v>
      </c>
      <c r="B525" s="43" t="s">
        <v>6786</v>
      </c>
      <c r="C525" s="43" t="s">
        <v>5897</v>
      </c>
      <c r="D525" s="43" t="s">
        <v>5884</v>
      </c>
      <c r="E525" s="43" t="s">
        <v>6787</v>
      </c>
      <c r="F525" s="43" t="s">
        <v>5908</v>
      </c>
      <c r="G525" s="43" t="s">
        <v>5876</v>
      </c>
    </row>
    <row r="526" ht="14" customHeight="1" spans="1:7">
      <c r="A526" s="43" t="s">
        <v>6784</v>
      </c>
      <c r="B526" s="43" t="s">
        <v>6788</v>
      </c>
      <c r="C526" s="43" t="s">
        <v>5927</v>
      </c>
      <c r="D526" s="43" t="s">
        <v>5901</v>
      </c>
      <c r="E526" s="43" t="s">
        <v>6661</v>
      </c>
      <c r="F526" s="43" t="s">
        <v>5908</v>
      </c>
      <c r="G526" s="43" t="s">
        <v>5881</v>
      </c>
    </row>
    <row r="527" ht="14" customHeight="1" spans="1:7">
      <c r="A527" s="43" t="s">
        <v>6789</v>
      </c>
      <c r="B527" s="43" t="s">
        <v>6790</v>
      </c>
      <c r="C527" s="43" t="s">
        <v>6791</v>
      </c>
      <c r="D527" s="43" t="s">
        <v>6792</v>
      </c>
      <c r="E527" s="43" t="s">
        <v>6793</v>
      </c>
      <c r="F527" s="43" t="s">
        <v>5887</v>
      </c>
      <c r="G527" s="43" t="s">
        <v>5871</v>
      </c>
    </row>
    <row r="528" ht="14" customHeight="1" spans="1:7">
      <c r="A528" s="43" t="s">
        <v>6789</v>
      </c>
      <c r="B528" s="43" t="s">
        <v>6794</v>
      </c>
      <c r="C528" s="43" t="s">
        <v>6478</v>
      </c>
      <c r="D528" s="43" t="s">
        <v>6313</v>
      </c>
      <c r="E528" s="43" t="s">
        <v>6795</v>
      </c>
      <c r="F528" s="43" t="s">
        <v>5887</v>
      </c>
      <c r="G528" s="43" t="s">
        <v>5876</v>
      </c>
    </row>
    <row r="529" ht="14" customHeight="1" spans="1:7">
      <c r="A529" s="43" t="s">
        <v>6789</v>
      </c>
      <c r="B529" s="43" t="s">
        <v>6796</v>
      </c>
      <c r="C529" s="43" t="s">
        <v>6362</v>
      </c>
      <c r="D529" s="43" t="s">
        <v>5943</v>
      </c>
      <c r="E529" s="43" t="s">
        <v>6539</v>
      </c>
      <c r="F529" s="43" t="s">
        <v>5887</v>
      </c>
      <c r="G529" s="43" t="s">
        <v>5881</v>
      </c>
    </row>
    <row r="530" ht="14" customHeight="1" spans="1:7">
      <c r="A530" s="43" t="s">
        <v>6797</v>
      </c>
      <c r="B530" s="43" t="s">
        <v>1076</v>
      </c>
      <c r="C530" s="43" t="s">
        <v>5961</v>
      </c>
      <c r="D530" s="43" t="s">
        <v>6264</v>
      </c>
      <c r="E530" s="43" t="s">
        <v>6798</v>
      </c>
      <c r="F530" s="43" t="s">
        <v>5887</v>
      </c>
      <c r="G530" s="43" t="s">
        <v>5871</v>
      </c>
    </row>
    <row r="531" ht="14" customHeight="1" spans="1:7">
      <c r="A531" s="43" t="s">
        <v>6797</v>
      </c>
      <c r="B531" s="43" t="s">
        <v>1110</v>
      </c>
      <c r="C531" s="43" t="s">
        <v>5889</v>
      </c>
      <c r="D531" s="43" t="s">
        <v>6227</v>
      </c>
      <c r="E531" s="43" t="s">
        <v>5939</v>
      </c>
      <c r="F531" s="43" t="s">
        <v>5870</v>
      </c>
      <c r="G531" s="43" t="s">
        <v>5876</v>
      </c>
    </row>
    <row r="532" ht="14" customHeight="1" spans="1:7">
      <c r="A532" s="43" t="s">
        <v>6797</v>
      </c>
      <c r="B532" s="43" t="s">
        <v>1105</v>
      </c>
      <c r="C532" s="43" t="s">
        <v>5910</v>
      </c>
      <c r="D532" s="43" t="s">
        <v>6105</v>
      </c>
      <c r="E532" s="43" t="s">
        <v>6164</v>
      </c>
      <c r="F532" s="43" t="s">
        <v>5887</v>
      </c>
      <c r="G532" s="43" t="s">
        <v>5881</v>
      </c>
    </row>
    <row r="533" ht="14" customHeight="1" spans="1:7">
      <c r="A533" s="43" t="s">
        <v>6799</v>
      </c>
      <c r="B533" s="43" t="s">
        <v>5981</v>
      </c>
      <c r="C533" s="43" t="s">
        <v>6800</v>
      </c>
      <c r="D533" s="43" t="s">
        <v>6801</v>
      </c>
      <c r="E533" s="43" t="s">
        <v>6802</v>
      </c>
      <c r="F533" s="43" t="s">
        <v>5908</v>
      </c>
      <c r="G533" s="43" t="s">
        <v>5871</v>
      </c>
    </row>
    <row r="534" ht="14" customHeight="1" spans="1:7">
      <c r="A534" s="43" t="s">
        <v>6799</v>
      </c>
      <c r="B534" s="43" t="s">
        <v>1041</v>
      </c>
      <c r="C534" s="43" t="s">
        <v>6179</v>
      </c>
      <c r="D534" s="43" t="s">
        <v>6803</v>
      </c>
      <c r="E534" s="43" t="s">
        <v>6804</v>
      </c>
      <c r="F534" s="43" t="s">
        <v>5887</v>
      </c>
      <c r="G534" s="43" t="s">
        <v>5876</v>
      </c>
    </row>
    <row r="535" ht="14" customHeight="1" spans="1:7">
      <c r="A535" s="43" t="s">
        <v>6799</v>
      </c>
      <c r="B535" s="43" t="s">
        <v>1040</v>
      </c>
      <c r="C535" s="43" t="s">
        <v>5912</v>
      </c>
      <c r="D535" s="43" t="s">
        <v>5920</v>
      </c>
      <c r="E535" s="43" t="s">
        <v>6452</v>
      </c>
      <c r="F535" s="43" t="s">
        <v>5887</v>
      </c>
      <c r="G535" s="43" t="s">
        <v>5881</v>
      </c>
    </row>
    <row r="536" ht="14" customHeight="1" spans="1:7">
      <c r="A536" s="43" t="s">
        <v>6805</v>
      </c>
      <c r="B536" s="43" t="s">
        <v>6806</v>
      </c>
      <c r="C536" s="43" t="s">
        <v>6063</v>
      </c>
      <c r="D536" s="43" t="s">
        <v>6179</v>
      </c>
      <c r="E536" s="43" t="s">
        <v>6807</v>
      </c>
      <c r="F536" s="43" t="s">
        <v>5908</v>
      </c>
      <c r="G536" s="43" t="s">
        <v>5871</v>
      </c>
    </row>
    <row r="537" ht="14" customHeight="1" spans="1:7">
      <c r="A537" s="43" t="s">
        <v>6805</v>
      </c>
      <c r="B537" s="43" t="s">
        <v>6808</v>
      </c>
      <c r="C537" s="43" t="s">
        <v>5923</v>
      </c>
      <c r="D537" s="43" t="s">
        <v>6337</v>
      </c>
      <c r="E537" s="43" t="s">
        <v>6809</v>
      </c>
      <c r="F537" s="43" t="s">
        <v>5870</v>
      </c>
      <c r="G537" s="43" t="s">
        <v>5876</v>
      </c>
    </row>
    <row r="538" ht="14" customHeight="1" spans="1:7">
      <c r="A538" s="43" t="s">
        <v>6805</v>
      </c>
      <c r="B538" s="43" t="s">
        <v>6810</v>
      </c>
      <c r="C538" s="43" t="s">
        <v>6053</v>
      </c>
      <c r="D538" s="43" t="s">
        <v>6025</v>
      </c>
      <c r="E538" s="43" t="s">
        <v>6811</v>
      </c>
      <c r="F538" s="43" t="s">
        <v>5887</v>
      </c>
      <c r="G538" s="43" t="s">
        <v>5881</v>
      </c>
    </row>
    <row r="539" ht="14" customHeight="1" spans="1:7">
      <c r="A539" s="43" t="s">
        <v>6812</v>
      </c>
      <c r="B539" s="43" t="s">
        <v>6806</v>
      </c>
      <c r="C539" s="43" t="s">
        <v>5897</v>
      </c>
      <c r="D539" s="43" t="s">
        <v>6337</v>
      </c>
      <c r="E539" s="43" t="s">
        <v>6813</v>
      </c>
      <c r="F539" s="43" t="s">
        <v>5887</v>
      </c>
      <c r="G539" s="43" t="s">
        <v>5871</v>
      </c>
    </row>
    <row r="540" ht="14" customHeight="1" spans="1:7">
      <c r="A540" s="43" t="s">
        <v>6812</v>
      </c>
      <c r="B540" s="43" t="s">
        <v>6810</v>
      </c>
      <c r="C540" s="43" t="s">
        <v>6008</v>
      </c>
      <c r="D540" s="43" t="s">
        <v>5898</v>
      </c>
      <c r="E540" s="43" t="s">
        <v>6814</v>
      </c>
      <c r="F540" s="43" t="s">
        <v>5908</v>
      </c>
      <c r="G540" s="43" t="s">
        <v>5876</v>
      </c>
    </row>
    <row r="541" ht="14" customHeight="1" spans="1:7">
      <c r="A541" s="43" t="s">
        <v>6812</v>
      </c>
      <c r="B541" s="43" t="s">
        <v>6815</v>
      </c>
      <c r="C541" s="43" t="s">
        <v>5903</v>
      </c>
      <c r="D541" s="43" t="s">
        <v>5949</v>
      </c>
      <c r="E541" s="43" t="s">
        <v>6266</v>
      </c>
      <c r="F541" s="43" t="s">
        <v>5908</v>
      </c>
      <c r="G541" s="43" t="s">
        <v>5881</v>
      </c>
    </row>
    <row r="542" ht="14" customHeight="1" spans="1:7">
      <c r="A542" s="43" t="s">
        <v>6816</v>
      </c>
      <c r="B542" s="43" t="s">
        <v>6817</v>
      </c>
      <c r="C542" s="43" t="s">
        <v>5873</v>
      </c>
      <c r="D542" s="43" t="s">
        <v>6105</v>
      </c>
      <c r="E542" s="43" t="s">
        <v>5975</v>
      </c>
      <c r="F542" s="43" t="s">
        <v>5908</v>
      </c>
      <c r="G542" s="43" t="s">
        <v>5871</v>
      </c>
    </row>
    <row r="543" ht="14" customHeight="1" spans="1:7">
      <c r="A543" s="43" t="s">
        <v>6816</v>
      </c>
      <c r="B543" s="43" t="s">
        <v>6818</v>
      </c>
      <c r="C543" s="43" t="s">
        <v>5876</v>
      </c>
      <c r="D543" s="43" t="s">
        <v>5903</v>
      </c>
      <c r="E543" s="43" t="s">
        <v>6022</v>
      </c>
      <c r="F543" s="43" t="s">
        <v>5870</v>
      </c>
      <c r="G543" s="43" t="s">
        <v>5876</v>
      </c>
    </row>
    <row r="544" ht="14" customHeight="1" spans="1:7">
      <c r="A544" s="43" t="s">
        <v>6816</v>
      </c>
      <c r="B544" s="43" t="s">
        <v>6819</v>
      </c>
      <c r="C544" s="43" t="s">
        <v>5881</v>
      </c>
      <c r="D544" s="43" t="s">
        <v>5873</v>
      </c>
      <c r="E544" s="43" t="s">
        <v>5955</v>
      </c>
      <c r="F544" s="43" t="s">
        <v>5870</v>
      </c>
      <c r="G544" s="43" t="s">
        <v>5881</v>
      </c>
    </row>
    <row r="545" ht="14" customHeight="1" spans="1:7">
      <c r="A545" s="43" t="s">
        <v>6820</v>
      </c>
      <c r="B545" s="43" t="s">
        <v>6821</v>
      </c>
      <c r="C545" s="43" t="s">
        <v>5901</v>
      </c>
      <c r="D545" s="43" t="s">
        <v>6025</v>
      </c>
      <c r="E545" s="43" t="s">
        <v>6822</v>
      </c>
      <c r="F545" s="43" t="s">
        <v>5887</v>
      </c>
      <c r="G545" s="43" t="s">
        <v>5871</v>
      </c>
    </row>
    <row r="546" ht="14" customHeight="1" spans="1:7">
      <c r="A546" s="43" t="s">
        <v>6820</v>
      </c>
      <c r="B546" s="43" t="s">
        <v>6823</v>
      </c>
      <c r="C546" s="43" t="s">
        <v>5873</v>
      </c>
      <c r="D546" s="43" t="s">
        <v>6227</v>
      </c>
      <c r="E546" s="43" t="s">
        <v>6721</v>
      </c>
      <c r="F546" s="43" t="s">
        <v>5887</v>
      </c>
      <c r="G546" s="43" t="s">
        <v>5876</v>
      </c>
    </row>
    <row r="547" ht="14" customHeight="1" spans="1:7">
      <c r="A547" s="43" t="s">
        <v>6820</v>
      </c>
      <c r="B547" s="43" t="s">
        <v>6824</v>
      </c>
      <c r="C547" s="43" t="s">
        <v>5878</v>
      </c>
      <c r="D547" s="43" t="s">
        <v>5890</v>
      </c>
      <c r="E547" s="43" t="s">
        <v>6419</v>
      </c>
      <c r="F547" s="43" t="s">
        <v>5870</v>
      </c>
      <c r="G547" s="43" t="s">
        <v>5881</v>
      </c>
    </row>
    <row r="548" ht="14" customHeight="1" spans="1:7">
      <c r="A548" s="43" t="s">
        <v>6825</v>
      </c>
      <c r="B548" s="43" t="s">
        <v>6826</v>
      </c>
      <c r="C548" s="43" t="s">
        <v>5923</v>
      </c>
      <c r="D548" s="43" t="s">
        <v>6105</v>
      </c>
      <c r="E548" s="43" t="s">
        <v>5955</v>
      </c>
      <c r="F548" s="43" t="s">
        <v>5870</v>
      </c>
      <c r="G548" s="43" t="s">
        <v>5871</v>
      </c>
    </row>
    <row r="549" ht="14" customHeight="1" spans="1:7">
      <c r="A549" s="43" t="s">
        <v>6825</v>
      </c>
      <c r="B549" s="43" t="s">
        <v>6827</v>
      </c>
      <c r="C549" s="43" t="s">
        <v>5938</v>
      </c>
      <c r="D549" s="43" t="s">
        <v>5938</v>
      </c>
      <c r="E549" s="43" t="s">
        <v>5871</v>
      </c>
      <c r="F549" s="43" t="s">
        <v>5908</v>
      </c>
      <c r="G549" s="43" t="s">
        <v>5876</v>
      </c>
    </row>
    <row r="550" ht="14" customHeight="1" spans="1:7">
      <c r="A550" s="43" t="s">
        <v>6825</v>
      </c>
      <c r="B550" s="43" t="s">
        <v>6828</v>
      </c>
      <c r="C550" s="43" t="s">
        <v>5876</v>
      </c>
      <c r="D550" s="43" t="s">
        <v>5876</v>
      </c>
      <c r="E550" s="43" t="s">
        <v>5871</v>
      </c>
      <c r="F550" s="43" t="s">
        <v>5908</v>
      </c>
      <c r="G550" s="43" t="s">
        <v>5881</v>
      </c>
    </row>
    <row r="551" ht="14" customHeight="1" spans="1:7">
      <c r="A551" s="43" t="s">
        <v>6829</v>
      </c>
      <c r="B551" s="43" t="s">
        <v>6827</v>
      </c>
      <c r="C551" s="43" t="s">
        <v>5938</v>
      </c>
      <c r="D551" s="43" t="s">
        <v>5912</v>
      </c>
      <c r="E551" s="43" t="s">
        <v>5998</v>
      </c>
      <c r="F551" s="43" t="s">
        <v>5887</v>
      </c>
      <c r="G551" s="43" t="s">
        <v>5871</v>
      </c>
    </row>
    <row r="552" ht="14" customHeight="1" spans="1:7">
      <c r="A552" s="43" t="s">
        <v>6829</v>
      </c>
      <c r="B552" s="43" t="s">
        <v>6826</v>
      </c>
      <c r="C552" s="43" t="s">
        <v>5881</v>
      </c>
      <c r="D552" s="43" t="s">
        <v>5878</v>
      </c>
      <c r="E552" s="43" t="s">
        <v>6182</v>
      </c>
      <c r="F552" s="43" t="s">
        <v>5887</v>
      </c>
      <c r="G552" s="43" t="s">
        <v>5876</v>
      </c>
    </row>
    <row r="553" ht="14" customHeight="1" spans="1:7">
      <c r="A553" s="43" t="s">
        <v>6829</v>
      </c>
      <c r="B553" s="43" t="s">
        <v>6830</v>
      </c>
      <c r="C553" s="43" t="s">
        <v>5881</v>
      </c>
      <c r="D553" s="43" t="s">
        <v>5923</v>
      </c>
      <c r="E553" s="43" t="s">
        <v>5975</v>
      </c>
      <c r="F553" s="43" t="s">
        <v>5908</v>
      </c>
      <c r="G553" s="43" t="s">
        <v>5881</v>
      </c>
    </row>
    <row r="554" ht="14" customHeight="1" spans="1:7">
      <c r="A554" s="43" t="s">
        <v>6831</v>
      </c>
      <c r="B554" s="43" t="s">
        <v>1110</v>
      </c>
      <c r="C554" s="43" t="s">
        <v>5901</v>
      </c>
      <c r="D554" s="43" t="s">
        <v>6025</v>
      </c>
      <c r="E554" s="43" t="s">
        <v>6822</v>
      </c>
      <c r="F554" s="43" t="s">
        <v>5887</v>
      </c>
      <c r="G554" s="43" t="s">
        <v>5871</v>
      </c>
    </row>
    <row r="555" ht="14" customHeight="1" spans="1:7">
      <c r="A555" s="43" t="s">
        <v>6831</v>
      </c>
      <c r="B555" s="43" t="s">
        <v>1076</v>
      </c>
      <c r="C555" s="43" t="s">
        <v>5901</v>
      </c>
      <c r="D555" s="43" t="s">
        <v>6227</v>
      </c>
      <c r="E555" s="43" t="s">
        <v>6202</v>
      </c>
      <c r="F555" s="43" t="s">
        <v>5908</v>
      </c>
      <c r="G555" s="43" t="s">
        <v>5876</v>
      </c>
    </row>
    <row r="556" ht="14" customHeight="1" spans="1:7">
      <c r="A556" s="43" t="s">
        <v>6831</v>
      </c>
      <c r="B556" s="43" t="s">
        <v>1105</v>
      </c>
      <c r="C556" s="43" t="s">
        <v>5901</v>
      </c>
      <c r="D556" s="43" t="s">
        <v>5920</v>
      </c>
      <c r="E556" s="43" t="s">
        <v>6781</v>
      </c>
      <c r="F556" s="43" t="s">
        <v>5908</v>
      </c>
      <c r="G556" s="43" t="s">
        <v>5881</v>
      </c>
    </row>
    <row r="557" ht="14" customHeight="1" spans="1:7">
      <c r="A557" s="43" t="s">
        <v>6832</v>
      </c>
      <c r="B557" s="43" t="s">
        <v>6833</v>
      </c>
      <c r="C557" s="43" t="s">
        <v>5889</v>
      </c>
      <c r="D557" s="43" t="s">
        <v>5890</v>
      </c>
      <c r="E557" s="43" t="s">
        <v>5891</v>
      </c>
      <c r="F557" s="43" t="s">
        <v>5870</v>
      </c>
      <c r="G557" s="43" t="s">
        <v>5871</v>
      </c>
    </row>
    <row r="558" ht="14" customHeight="1" spans="1:7">
      <c r="A558" s="43" t="s">
        <v>6832</v>
      </c>
      <c r="B558" s="43" t="s">
        <v>6834</v>
      </c>
      <c r="C558" s="43" t="s">
        <v>5878</v>
      </c>
      <c r="D558" s="43" t="s">
        <v>5897</v>
      </c>
      <c r="E558" s="43" t="s">
        <v>5967</v>
      </c>
      <c r="F558" s="43" t="s">
        <v>5887</v>
      </c>
      <c r="G558" s="43" t="s">
        <v>5876</v>
      </c>
    </row>
    <row r="559" ht="14" customHeight="1" spans="1:7">
      <c r="A559" s="43" t="s">
        <v>6832</v>
      </c>
      <c r="B559" s="43" t="s">
        <v>6835</v>
      </c>
      <c r="C559" s="43" t="s">
        <v>5876</v>
      </c>
      <c r="D559" s="43" t="s">
        <v>5935</v>
      </c>
      <c r="E559" s="43" t="s">
        <v>1331</v>
      </c>
      <c r="F559" s="43" t="s">
        <v>5887</v>
      </c>
      <c r="G559" s="43" t="s">
        <v>5881</v>
      </c>
    </row>
    <row r="560" ht="14" customHeight="1" spans="1:7">
      <c r="A560" s="43" t="s">
        <v>6836</v>
      </c>
      <c r="B560" s="43" t="s">
        <v>6837</v>
      </c>
      <c r="C560" s="43" t="s">
        <v>5889</v>
      </c>
      <c r="D560" s="43" t="s">
        <v>5893</v>
      </c>
      <c r="E560" s="43" t="s">
        <v>6000</v>
      </c>
      <c r="F560" s="43" t="s">
        <v>5887</v>
      </c>
      <c r="G560" s="43" t="s">
        <v>5871</v>
      </c>
    </row>
    <row r="561" ht="14" customHeight="1" spans="1:7">
      <c r="A561" s="43" t="s">
        <v>6836</v>
      </c>
      <c r="B561" s="43" t="s">
        <v>6838</v>
      </c>
      <c r="C561" s="43" t="s">
        <v>5912</v>
      </c>
      <c r="D561" s="43" t="s">
        <v>5897</v>
      </c>
      <c r="E561" s="43" t="s">
        <v>1383</v>
      </c>
      <c r="F561" s="43" t="s">
        <v>5908</v>
      </c>
      <c r="G561" s="43" t="s">
        <v>5876</v>
      </c>
    </row>
    <row r="562" ht="14" customHeight="1" spans="1:7">
      <c r="A562" s="43" t="s">
        <v>6836</v>
      </c>
      <c r="B562" s="43" t="s">
        <v>6839</v>
      </c>
      <c r="C562" s="43" t="s">
        <v>5910</v>
      </c>
      <c r="D562" s="43" t="s">
        <v>5927</v>
      </c>
      <c r="E562" s="43" t="s">
        <v>6218</v>
      </c>
      <c r="F562" s="43" t="s">
        <v>5908</v>
      </c>
      <c r="G562" s="43" t="s">
        <v>5881</v>
      </c>
    </row>
    <row r="563" ht="14" customHeight="1" spans="1:7">
      <c r="A563" s="43" t="s">
        <v>6840</v>
      </c>
      <c r="B563" s="43" t="s">
        <v>6841</v>
      </c>
      <c r="C563" s="43" t="s">
        <v>5893</v>
      </c>
      <c r="D563" s="43" t="s">
        <v>6362</v>
      </c>
      <c r="E563" s="43" t="s">
        <v>6842</v>
      </c>
      <c r="F563" s="43" t="s">
        <v>5887</v>
      </c>
      <c r="G563" s="43" t="s">
        <v>5871</v>
      </c>
    </row>
    <row r="564" ht="14" customHeight="1" spans="1:7">
      <c r="A564" s="43" t="s">
        <v>6840</v>
      </c>
      <c r="B564" s="43" t="s">
        <v>6843</v>
      </c>
      <c r="C564" s="43" t="s">
        <v>5938</v>
      </c>
      <c r="D564" s="43" t="s">
        <v>6227</v>
      </c>
      <c r="E564" s="43" t="s">
        <v>6022</v>
      </c>
      <c r="F564" s="43" t="s">
        <v>5870</v>
      </c>
      <c r="G564" s="43" t="s">
        <v>5876</v>
      </c>
    </row>
    <row r="565" ht="14" customHeight="1" spans="1:7">
      <c r="A565" s="43" t="s">
        <v>6840</v>
      </c>
      <c r="B565" s="43" t="s">
        <v>6844</v>
      </c>
      <c r="C565" s="43" t="s">
        <v>391</v>
      </c>
      <c r="D565" s="43" t="s">
        <v>6227</v>
      </c>
      <c r="E565" s="43" t="s">
        <v>391</v>
      </c>
      <c r="F565" s="43" t="s">
        <v>5870</v>
      </c>
      <c r="G565" s="43" t="s">
        <v>5881</v>
      </c>
    </row>
    <row r="566" ht="14" customHeight="1" spans="1:7">
      <c r="A566" s="43" t="s">
        <v>6845</v>
      </c>
      <c r="B566" s="43" t="s">
        <v>6846</v>
      </c>
      <c r="C566" s="43" t="s">
        <v>5920</v>
      </c>
      <c r="D566" s="43" t="s">
        <v>5874</v>
      </c>
      <c r="E566" s="43" t="s">
        <v>6847</v>
      </c>
      <c r="F566" s="43" t="s">
        <v>5908</v>
      </c>
      <c r="G566" s="43" t="s">
        <v>5871</v>
      </c>
    </row>
    <row r="567" ht="14" customHeight="1" spans="1:7">
      <c r="A567" s="43" t="s">
        <v>6845</v>
      </c>
      <c r="B567" s="43" t="s">
        <v>6848</v>
      </c>
      <c r="C567" s="43" t="s">
        <v>5881</v>
      </c>
      <c r="D567" s="43" t="s">
        <v>5890</v>
      </c>
      <c r="E567" s="43" t="s">
        <v>6849</v>
      </c>
      <c r="F567" s="43" t="s">
        <v>5870</v>
      </c>
      <c r="G567" s="43" t="s">
        <v>5876</v>
      </c>
    </row>
    <row r="568" ht="14" customHeight="1" spans="1:7">
      <c r="A568" s="43" t="s">
        <v>6845</v>
      </c>
      <c r="B568" s="43" t="s">
        <v>6850</v>
      </c>
      <c r="C568" s="43" t="s">
        <v>5938</v>
      </c>
      <c r="D568" s="43" t="s">
        <v>5897</v>
      </c>
      <c r="E568" s="43" t="s">
        <v>6170</v>
      </c>
      <c r="F568" s="43" t="s">
        <v>5870</v>
      </c>
      <c r="G568" s="43" t="s">
        <v>5881</v>
      </c>
    </row>
    <row r="569" ht="14" customHeight="1" spans="1:7">
      <c r="A569" s="43" t="s">
        <v>6851</v>
      </c>
      <c r="B569" s="43" t="s">
        <v>6852</v>
      </c>
      <c r="C569" s="43" t="s">
        <v>6015</v>
      </c>
      <c r="D569" s="43" t="s">
        <v>6853</v>
      </c>
      <c r="E569" s="43" t="s">
        <v>6347</v>
      </c>
      <c r="F569" s="43" t="s">
        <v>5870</v>
      </c>
      <c r="G569" s="43" t="s">
        <v>5871</v>
      </c>
    </row>
    <row r="570" ht="14" customHeight="1" spans="1:7">
      <c r="A570" s="43" t="s">
        <v>6851</v>
      </c>
      <c r="B570" s="43" t="s">
        <v>6854</v>
      </c>
      <c r="C570" s="43" t="s">
        <v>5927</v>
      </c>
      <c r="D570" s="43" t="s">
        <v>6352</v>
      </c>
      <c r="E570" s="43" t="s">
        <v>6588</v>
      </c>
      <c r="F570" s="43" t="s">
        <v>5870</v>
      </c>
      <c r="G570" s="43" t="s">
        <v>5876</v>
      </c>
    </row>
    <row r="571" ht="14" customHeight="1" spans="1:7">
      <c r="A571" s="43" t="s">
        <v>6851</v>
      </c>
      <c r="B571" s="43" t="s">
        <v>6855</v>
      </c>
      <c r="C571" s="43" t="s">
        <v>5873</v>
      </c>
      <c r="D571" s="43" t="s">
        <v>6478</v>
      </c>
      <c r="E571" s="43" t="s">
        <v>5939</v>
      </c>
      <c r="F571" s="43" t="s">
        <v>5870</v>
      </c>
      <c r="G571" s="43" t="s">
        <v>5881</v>
      </c>
    </row>
    <row r="572" ht="14" customHeight="1" spans="1:7">
      <c r="A572" s="43" t="s">
        <v>6856</v>
      </c>
      <c r="B572" s="43" t="s">
        <v>6857</v>
      </c>
      <c r="C572" s="43" t="s">
        <v>5910</v>
      </c>
      <c r="D572" s="43" t="s">
        <v>6227</v>
      </c>
      <c r="E572" s="43" t="s">
        <v>5936</v>
      </c>
      <c r="F572" s="43" t="s">
        <v>5887</v>
      </c>
      <c r="G572" s="43" t="s">
        <v>5871</v>
      </c>
    </row>
    <row r="573" ht="14" customHeight="1" spans="1:7">
      <c r="A573" s="43" t="s">
        <v>6856</v>
      </c>
      <c r="B573" s="43" t="s">
        <v>6055</v>
      </c>
      <c r="C573" s="43" t="s">
        <v>5873</v>
      </c>
      <c r="D573" s="43" t="s">
        <v>6105</v>
      </c>
      <c r="E573" s="43" t="s">
        <v>5975</v>
      </c>
      <c r="F573" s="43" t="s">
        <v>5908</v>
      </c>
      <c r="G573" s="43" t="s">
        <v>5876</v>
      </c>
    </row>
    <row r="574" ht="14" customHeight="1" spans="1:7">
      <c r="A574" s="43" t="s">
        <v>6856</v>
      </c>
      <c r="B574" s="43" t="s">
        <v>6858</v>
      </c>
      <c r="C574" s="43" t="s">
        <v>5938</v>
      </c>
      <c r="D574" s="43" t="s">
        <v>6015</v>
      </c>
      <c r="E574" s="43" t="s">
        <v>1347</v>
      </c>
      <c r="F574" s="43" t="s">
        <v>5870</v>
      </c>
      <c r="G574" s="43" t="s">
        <v>5881</v>
      </c>
    </row>
    <row r="575" ht="14" customHeight="1" spans="1:7">
      <c r="A575" s="43" t="s">
        <v>6859</v>
      </c>
      <c r="B575" s="43" t="s">
        <v>6860</v>
      </c>
      <c r="C575" s="43" t="s">
        <v>5920</v>
      </c>
      <c r="D575" s="43" t="s">
        <v>6853</v>
      </c>
      <c r="E575" s="43" t="s">
        <v>6861</v>
      </c>
      <c r="F575" s="43" t="s">
        <v>5870</v>
      </c>
      <c r="G575" s="43" t="s">
        <v>5871</v>
      </c>
    </row>
    <row r="576" ht="14" customHeight="1" spans="1:7">
      <c r="A576" s="43" t="s">
        <v>6859</v>
      </c>
      <c r="B576" s="43" t="s">
        <v>6862</v>
      </c>
      <c r="C576" s="43" t="s">
        <v>5927</v>
      </c>
      <c r="D576" s="43" t="s">
        <v>6179</v>
      </c>
      <c r="E576" s="43" t="s">
        <v>6863</v>
      </c>
      <c r="F576" s="43" t="s">
        <v>5870</v>
      </c>
      <c r="G576" s="43" t="s">
        <v>5876</v>
      </c>
    </row>
    <row r="577" ht="14" customHeight="1" spans="1:7">
      <c r="A577" s="43" t="s">
        <v>6859</v>
      </c>
      <c r="B577" s="43" t="s">
        <v>6864</v>
      </c>
      <c r="C577" s="43" t="s">
        <v>6008</v>
      </c>
      <c r="D577" s="43" t="s">
        <v>6061</v>
      </c>
      <c r="E577" s="43" t="s">
        <v>6865</v>
      </c>
      <c r="F577" s="43" t="s">
        <v>5887</v>
      </c>
      <c r="G577" s="43" t="s">
        <v>5881</v>
      </c>
    </row>
    <row r="578" ht="14" customHeight="1" spans="1:7">
      <c r="A578" s="43" t="s">
        <v>6866</v>
      </c>
      <c r="B578" s="43" t="s">
        <v>6867</v>
      </c>
      <c r="C578" s="43" t="s">
        <v>6063</v>
      </c>
      <c r="D578" s="43" t="s">
        <v>6868</v>
      </c>
      <c r="E578" s="43" t="s">
        <v>6869</v>
      </c>
      <c r="F578" s="43" t="s">
        <v>5870</v>
      </c>
      <c r="G578" s="43" t="s">
        <v>5871</v>
      </c>
    </row>
    <row r="579" ht="14" customHeight="1" spans="1:7">
      <c r="A579" s="43" t="s">
        <v>6866</v>
      </c>
      <c r="B579" s="43" t="s">
        <v>6867</v>
      </c>
      <c r="C579" s="43" t="s">
        <v>944</v>
      </c>
      <c r="D579" s="43" t="s">
        <v>6870</v>
      </c>
      <c r="E579" s="43" t="s">
        <v>6871</v>
      </c>
      <c r="F579" s="43" t="s">
        <v>5870</v>
      </c>
      <c r="G579" s="43" t="s">
        <v>5876</v>
      </c>
    </row>
    <row r="580" ht="14" customHeight="1" spans="1:7">
      <c r="A580" s="43" t="s">
        <v>6866</v>
      </c>
      <c r="B580" s="43" t="s">
        <v>6872</v>
      </c>
      <c r="C580" s="43" t="s">
        <v>5927</v>
      </c>
      <c r="D580" s="43" t="s">
        <v>6699</v>
      </c>
      <c r="E580" s="43" t="s">
        <v>6873</v>
      </c>
      <c r="F580" s="43" t="s">
        <v>5870</v>
      </c>
      <c r="G580" s="43" t="s">
        <v>5881</v>
      </c>
    </row>
    <row r="581" ht="14" customHeight="1" spans="1:7">
      <c r="A581" s="43" t="s">
        <v>6874</v>
      </c>
      <c r="B581" s="43" t="s">
        <v>6875</v>
      </c>
      <c r="C581" s="43" t="s">
        <v>5927</v>
      </c>
      <c r="D581" s="43" t="s">
        <v>5930</v>
      </c>
      <c r="E581" s="43" t="s">
        <v>6349</v>
      </c>
      <c r="F581" s="43" t="s">
        <v>5887</v>
      </c>
      <c r="G581" s="43" t="s">
        <v>5871</v>
      </c>
    </row>
    <row r="582" ht="14" customHeight="1" spans="1:7">
      <c r="A582" s="43" t="s">
        <v>6874</v>
      </c>
      <c r="B582" s="43" t="s">
        <v>6876</v>
      </c>
      <c r="C582" s="43" t="s">
        <v>5912</v>
      </c>
      <c r="D582" s="43" t="s">
        <v>5903</v>
      </c>
      <c r="E582" s="43" t="s">
        <v>6877</v>
      </c>
      <c r="F582" s="43" t="s">
        <v>5908</v>
      </c>
      <c r="G582" s="43" t="s">
        <v>5876</v>
      </c>
    </row>
    <row r="583" ht="14" customHeight="1" spans="1:7">
      <c r="A583" s="43" t="s">
        <v>6874</v>
      </c>
      <c r="B583" s="43" t="s">
        <v>6878</v>
      </c>
      <c r="C583" s="43" t="s">
        <v>5876</v>
      </c>
      <c r="D583" s="43" t="s">
        <v>5927</v>
      </c>
      <c r="E583" s="43" t="s">
        <v>6197</v>
      </c>
      <c r="F583" s="43" t="s">
        <v>5870</v>
      </c>
      <c r="G583" s="43" t="s">
        <v>5881</v>
      </c>
    </row>
    <row r="584" ht="14" customHeight="1" spans="1:7">
      <c r="A584" s="43" t="s">
        <v>6879</v>
      </c>
      <c r="B584" s="43" t="s">
        <v>6880</v>
      </c>
      <c r="C584" s="43" t="s">
        <v>5881</v>
      </c>
      <c r="D584" s="43" t="s">
        <v>6053</v>
      </c>
      <c r="E584" s="43" t="s">
        <v>6881</v>
      </c>
      <c r="F584" s="43" t="s">
        <v>5870</v>
      </c>
      <c r="G584" s="43" t="s">
        <v>5871</v>
      </c>
    </row>
    <row r="585" ht="14" customHeight="1" spans="1:7">
      <c r="A585" s="43" t="s">
        <v>6879</v>
      </c>
      <c r="B585" s="43" t="s">
        <v>6882</v>
      </c>
      <c r="C585" s="43" t="s">
        <v>5935</v>
      </c>
      <c r="D585" s="43" t="s">
        <v>5901</v>
      </c>
      <c r="E585" s="43" t="s">
        <v>6056</v>
      </c>
      <c r="F585" s="43" t="s">
        <v>5887</v>
      </c>
      <c r="G585" s="43" t="s">
        <v>5876</v>
      </c>
    </row>
    <row r="586" ht="14" customHeight="1" spans="1:7">
      <c r="A586" s="43" t="s">
        <v>6879</v>
      </c>
      <c r="B586" s="43" t="s">
        <v>6883</v>
      </c>
      <c r="C586" s="43" t="s">
        <v>5871</v>
      </c>
      <c r="D586" s="43" t="s">
        <v>5903</v>
      </c>
      <c r="E586" s="43" t="s">
        <v>6153</v>
      </c>
      <c r="F586" s="43" t="s">
        <v>5870</v>
      </c>
      <c r="G586" s="43" t="s">
        <v>5881</v>
      </c>
    </row>
    <row r="587" ht="14" customHeight="1" spans="1:7">
      <c r="A587" s="43" t="s">
        <v>6884</v>
      </c>
      <c r="B587" s="43" t="s">
        <v>1105</v>
      </c>
      <c r="C587" s="43" t="s">
        <v>5920</v>
      </c>
      <c r="D587" s="43" t="s">
        <v>6025</v>
      </c>
      <c r="E587" s="43" t="s">
        <v>6885</v>
      </c>
      <c r="F587" s="43" t="s">
        <v>5908</v>
      </c>
      <c r="G587" s="43" t="s">
        <v>5871</v>
      </c>
    </row>
    <row r="588" ht="14" customHeight="1" spans="1:7">
      <c r="A588" s="43" t="s">
        <v>6884</v>
      </c>
      <c r="B588" s="43" t="s">
        <v>1076</v>
      </c>
      <c r="C588" s="43" t="s">
        <v>6053</v>
      </c>
      <c r="D588" s="43" t="s">
        <v>6271</v>
      </c>
      <c r="E588" s="43" t="s">
        <v>6559</v>
      </c>
      <c r="F588" s="43" t="s">
        <v>5908</v>
      </c>
      <c r="G588" s="43" t="s">
        <v>5876</v>
      </c>
    </row>
    <row r="589" ht="14" customHeight="1" spans="1:7">
      <c r="A589" s="43" t="s">
        <v>6884</v>
      </c>
      <c r="B589" s="43" t="s">
        <v>6711</v>
      </c>
      <c r="C589" s="43" t="s">
        <v>5876</v>
      </c>
      <c r="D589" s="43" t="s">
        <v>5893</v>
      </c>
      <c r="E589" s="43" t="s">
        <v>5894</v>
      </c>
      <c r="F589" s="43" t="s">
        <v>5870</v>
      </c>
      <c r="G589" s="43" t="s">
        <v>5881</v>
      </c>
    </row>
    <row r="590" ht="14" customHeight="1" spans="1:7">
      <c r="A590" s="43" t="s">
        <v>6886</v>
      </c>
      <c r="B590" s="43" t="s">
        <v>6887</v>
      </c>
      <c r="C590" s="43" t="s">
        <v>5889</v>
      </c>
      <c r="D590" s="43" t="s">
        <v>6053</v>
      </c>
      <c r="E590" s="43" t="s">
        <v>5975</v>
      </c>
      <c r="F590" s="43" t="s">
        <v>5908</v>
      </c>
      <c r="G590" s="43" t="s">
        <v>5871</v>
      </c>
    </row>
    <row r="591" ht="14" customHeight="1" spans="1:7">
      <c r="A591" s="43" t="s">
        <v>6886</v>
      </c>
      <c r="B591" s="43" t="s">
        <v>6888</v>
      </c>
      <c r="C591" s="43" t="s">
        <v>391</v>
      </c>
      <c r="D591" s="43" t="s">
        <v>5901</v>
      </c>
      <c r="E591" s="43" t="s">
        <v>391</v>
      </c>
      <c r="F591" s="43" t="s">
        <v>5870</v>
      </c>
      <c r="G591" s="43" t="s">
        <v>5876</v>
      </c>
    </row>
    <row r="592" ht="14" customHeight="1" spans="1:7">
      <c r="A592" s="43" t="s">
        <v>6886</v>
      </c>
      <c r="B592" s="43" t="s">
        <v>6889</v>
      </c>
      <c r="C592" s="43" t="s">
        <v>5881</v>
      </c>
      <c r="D592" s="43" t="s">
        <v>5910</v>
      </c>
      <c r="E592" s="43" t="s">
        <v>1274</v>
      </c>
      <c r="F592" s="43" t="s">
        <v>5870</v>
      </c>
      <c r="G592" s="43" t="s">
        <v>5881</v>
      </c>
    </row>
    <row r="593" ht="14" customHeight="1" spans="1:7">
      <c r="A593" s="43" t="s">
        <v>6890</v>
      </c>
      <c r="B593" s="43" t="s">
        <v>6891</v>
      </c>
      <c r="C593" s="43" t="s">
        <v>5885</v>
      </c>
      <c r="D593" s="43" t="s">
        <v>6892</v>
      </c>
      <c r="E593" s="43" t="s">
        <v>6893</v>
      </c>
      <c r="F593" s="43" t="s">
        <v>5908</v>
      </c>
      <c r="G593" s="43" t="s">
        <v>5871</v>
      </c>
    </row>
    <row r="594" ht="14" customHeight="1" spans="1:7">
      <c r="A594" s="43" t="s">
        <v>6890</v>
      </c>
      <c r="B594" s="43" t="s">
        <v>6894</v>
      </c>
      <c r="C594" s="43" t="s">
        <v>5996</v>
      </c>
      <c r="D594" s="43" t="s">
        <v>6253</v>
      </c>
      <c r="E594" s="43" t="s">
        <v>6895</v>
      </c>
      <c r="F594" s="43" t="s">
        <v>5908</v>
      </c>
      <c r="G594" s="43" t="s">
        <v>5876</v>
      </c>
    </row>
    <row r="595" ht="14" customHeight="1" spans="1:7">
      <c r="A595" s="43" t="s">
        <v>6890</v>
      </c>
      <c r="B595" s="43" t="s">
        <v>6896</v>
      </c>
      <c r="C595" s="43" t="s">
        <v>5890</v>
      </c>
      <c r="D595" s="43" t="s">
        <v>6442</v>
      </c>
      <c r="E595" s="43" t="s">
        <v>6897</v>
      </c>
      <c r="F595" s="43" t="s">
        <v>5908</v>
      </c>
      <c r="G595" s="43" t="s">
        <v>5881</v>
      </c>
    </row>
    <row r="596" ht="14" customHeight="1" spans="1:7">
      <c r="A596" s="43" t="s">
        <v>6898</v>
      </c>
      <c r="B596" s="43" t="s">
        <v>6711</v>
      </c>
      <c r="C596" s="43" t="s">
        <v>5920</v>
      </c>
      <c r="D596" s="43" t="s">
        <v>5885</v>
      </c>
      <c r="E596" s="43" t="s">
        <v>6899</v>
      </c>
      <c r="F596" s="43" t="s">
        <v>5887</v>
      </c>
      <c r="G596" s="43" t="s">
        <v>5871</v>
      </c>
    </row>
    <row r="597" ht="14" customHeight="1" spans="1:7">
      <c r="A597" s="43" t="s">
        <v>6898</v>
      </c>
      <c r="B597" s="43" t="s">
        <v>6900</v>
      </c>
      <c r="C597" s="43" t="s">
        <v>6227</v>
      </c>
      <c r="D597" s="43" t="s">
        <v>6003</v>
      </c>
      <c r="E597" s="43" t="s">
        <v>6901</v>
      </c>
      <c r="F597" s="43" t="s">
        <v>5908</v>
      </c>
      <c r="G597" s="43" t="s">
        <v>5876</v>
      </c>
    </row>
    <row r="598" ht="14" customHeight="1" spans="1:7">
      <c r="A598" s="43" t="s">
        <v>6898</v>
      </c>
      <c r="B598" s="43" t="s">
        <v>6902</v>
      </c>
      <c r="C598" s="43" t="s">
        <v>5897</v>
      </c>
      <c r="D598" s="43" t="s">
        <v>6362</v>
      </c>
      <c r="E598" s="43" t="s">
        <v>6174</v>
      </c>
      <c r="F598" s="43" t="s">
        <v>5887</v>
      </c>
      <c r="G598" s="43" t="s">
        <v>5881</v>
      </c>
    </row>
    <row r="599" ht="14" customHeight="1" spans="1:7">
      <c r="A599" s="43" t="s">
        <v>6903</v>
      </c>
      <c r="B599" s="43" t="s">
        <v>1105</v>
      </c>
      <c r="C599" s="43" t="s">
        <v>6227</v>
      </c>
      <c r="D599" s="43" t="s">
        <v>6244</v>
      </c>
      <c r="E599" s="43" t="s">
        <v>6500</v>
      </c>
      <c r="F599" s="43" t="s">
        <v>5908</v>
      </c>
      <c r="G599" s="43" t="s">
        <v>5871</v>
      </c>
    </row>
    <row r="600" ht="14" customHeight="1" spans="1:7">
      <c r="A600" s="43" t="s">
        <v>6903</v>
      </c>
      <c r="B600" s="43" t="s">
        <v>1110</v>
      </c>
      <c r="C600" s="43" t="s">
        <v>5893</v>
      </c>
      <c r="D600" s="43" t="s">
        <v>6025</v>
      </c>
      <c r="E600" s="43" t="s">
        <v>6904</v>
      </c>
      <c r="F600" s="43" t="s">
        <v>5908</v>
      </c>
      <c r="G600" s="43" t="s">
        <v>5876</v>
      </c>
    </row>
    <row r="601" ht="14" customHeight="1" spans="1:7">
      <c r="A601" s="43" t="s">
        <v>6903</v>
      </c>
      <c r="B601" s="43" t="s">
        <v>1076</v>
      </c>
      <c r="C601" s="43" t="s">
        <v>6008</v>
      </c>
      <c r="D601" s="43" t="s">
        <v>6271</v>
      </c>
      <c r="E601" s="43" t="s">
        <v>6905</v>
      </c>
      <c r="F601" s="43" t="s">
        <v>5908</v>
      </c>
      <c r="G601" s="43" t="s">
        <v>5881</v>
      </c>
    </row>
    <row r="602" ht="14" customHeight="1" spans="1:7">
      <c r="A602" s="43" t="s">
        <v>6906</v>
      </c>
      <c r="B602" s="43" t="s">
        <v>6546</v>
      </c>
      <c r="C602" s="43" t="s">
        <v>5893</v>
      </c>
      <c r="D602" s="43" t="s">
        <v>5867</v>
      </c>
      <c r="E602" s="43" t="s">
        <v>1347</v>
      </c>
      <c r="F602" s="43" t="s">
        <v>5870</v>
      </c>
      <c r="G602" s="43" t="s">
        <v>5871</v>
      </c>
    </row>
    <row r="603" ht="14" customHeight="1" spans="1:7">
      <c r="A603" s="43" t="s">
        <v>6906</v>
      </c>
      <c r="B603" s="43" t="s">
        <v>6548</v>
      </c>
      <c r="C603" s="43" t="s">
        <v>6015</v>
      </c>
      <c r="D603" s="43" t="s">
        <v>5950</v>
      </c>
      <c r="E603" s="43" t="s">
        <v>6907</v>
      </c>
      <c r="F603" s="43" t="s">
        <v>5887</v>
      </c>
      <c r="G603" s="43" t="s">
        <v>5876</v>
      </c>
    </row>
    <row r="604" ht="14" customHeight="1" spans="1:7">
      <c r="A604" s="43" t="s">
        <v>6906</v>
      </c>
      <c r="B604" s="43" t="s">
        <v>6551</v>
      </c>
      <c r="C604" s="43" t="s">
        <v>5897</v>
      </c>
      <c r="D604" s="43" t="s">
        <v>6352</v>
      </c>
      <c r="E604" s="43" t="s">
        <v>6908</v>
      </c>
      <c r="F604" s="43" t="s">
        <v>5870</v>
      </c>
      <c r="G604" s="43" t="s">
        <v>5881</v>
      </c>
    </row>
    <row r="605" ht="14" customHeight="1" spans="1:7">
      <c r="A605" s="43" t="s">
        <v>6909</v>
      </c>
      <c r="B605" s="43" t="s">
        <v>6695</v>
      </c>
      <c r="C605" s="43" t="s">
        <v>5927</v>
      </c>
      <c r="D605" s="43" t="s">
        <v>5874</v>
      </c>
      <c r="E605" s="43" t="s">
        <v>5955</v>
      </c>
      <c r="F605" s="43" t="s">
        <v>5870</v>
      </c>
      <c r="G605" s="43" t="s">
        <v>5871</v>
      </c>
    </row>
    <row r="606" ht="14" customHeight="1" spans="1:7">
      <c r="A606" s="43" t="s">
        <v>6909</v>
      </c>
      <c r="B606" s="43" t="s">
        <v>6910</v>
      </c>
      <c r="C606" s="43" t="s">
        <v>5878</v>
      </c>
      <c r="D606" s="43" t="s">
        <v>5961</v>
      </c>
      <c r="E606" s="43" t="s">
        <v>5951</v>
      </c>
      <c r="F606" s="43" t="s">
        <v>5870</v>
      </c>
      <c r="G606" s="43" t="s">
        <v>5876</v>
      </c>
    </row>
    <row r="607" ht="14" customHeight="1" spans="1:7">
      <c r="A607" s="43" t="s">
        <v>6909</v>
      </c>
      <c r="B607" s="43" t="s">
        <v>6911</v>
      </c>
      <c r="C607" s="43" t="s">
        <v>5889</v>
      </c>
      <c r="D607" s="43" t="s">
        <v>6008</v>
      </c>
      <c r="E607" s="43" t="s">
        <v>6304</v>
      </c>
      <c r="F607" s="43" t="s">
        <v>5887</v>
      </c>
      <c r="G607" s="43" t="s">
        <v>5881</v>
      </c>
    </row>
    <row r="608" ht="14" customHeight="1" spans="1:7">
      <c r="A608" s="43" t="s">
        <v>6912</v>
      </c>
      <c r="B608" s="43" t="s">
        <v>6913</v>
      </c>
      <c r="C608" s="43" t="s">
        <v>6227</v>
      </c>
      <c r="D608" s="43" t="s">
        <v>6914</v>
      </c>
      <c r="E608" s="43" t="s">
        <v>6915</v>
      </c>
      <c r="F608" s="43" t="s">
        <v>5887</v>
      </c>
      <c r="G608" s="43" t="s">
        <v>5871</v>
      </c>
    </row>
    <row r="609" ht="14" customHeight="1" spans="1:7">
      <c r="A609" s="43" t="s">
        <v>6912</v>
      </c>
      <c r="B609" s="43" t="s">
        <v>6916</v>
      </c>
      <c r="C609" s="43" t="s">
        <v>5884</v>
      </c>
      <c r="D609" s="43" t="s">
        <v>6244</v>
      </c>
      <c r="E609" s="43" t="s">
        <v>6917</v>
      </c>
      <c r="F609" s="43" t="s">
        <v>5908</v>
      </c>
      <c r="G609" s="43" t="s">
        <v>5876</v>
      </c>
    </row>
    <row r="610" ht="14" customHeight="1" spans="1:7">
      <c r="A610" s="43" t="s">
        <v>6912</v>
      </c>
      <c r="B610" s="43" t="s">
        <v>6918</v>
      </c>
      <c r="C610" s="43" t="s">
        <v>6053</v>
      </c>
      <c r="D610" s="43" t="s">
        <v>5930</v>
      </c>
      <c r="E610" s="43" t="s">
        <v>6919</v>
      </c>
      <c r="F610" s="43" t="s">
        <v>5908</v>
      </c>
      <c r="G610" s="43" t="s">
        <v>5881</v>
      </c>
    </row>
    <row r="611" ht="14" customHeight="1" spans="1:7">
      <c r="A611" s="43" t="s">
        <v>6920</v>
      </c>
      <c r="B611" s="43" t="s">
        <v>6921</v>
      </c>
      <c r="C611" s="43" t="s">
        <v>5881</v>
      </c>
      <c r="D611" s="43" t="s">
        <v>5949</v>
      </c>
      <c r="E611" s="43" t="s">
        <v>6004</v>
      </c>
      <c r="F611" s="43" t="s">
        <v>5870</v>
      </c>
      <c r="G611" s="43" t="s">
        <v>5871</v>
      </c>
    </row>
    <row r="612" ht="14" customHeight="1" spans="1:7">
      <c r="A612" s="43" t="s">
        <v>6920</v>
      </c>
      <c r="B612" s="43" t="s">
        <v>6922</v>
      </c>
      <c r="C612" s="43" t="s">
        <v>5876</v>
      </c>
      <c r="D612" s="43" t="s">
        <v>5949</v>
      </c>
      <c r="E612" s="43" t="s">
        <v>6923</v>
      </c>
      <c r="F612" s="43" t="s">
        <v>5870</v>
      </c>
      <c r="G612" s="43" t="s">
        <v>5876</v>
      </c>
    </row>
    <row r="613" ht="14" customHeight="1" spans="1:7">
      <c r="A613" s="43" t="s">
        <v>6920</v>
      </c>
      <c r="B613" s="43" t="s">
        <v>6924</v>
      </c>
      <c r="C613" s="43" t="s">
        <v>5935</v>
      </c>
      <c r="D613" s="43" t="s">
        <v>5901</v>
      </c>
      <c r="E613" s="43" t="s">
        <v>6056</v>
      </c>
      <c r="F613" s="43" t="s">
        <v>5887</v>
      </c>
      <c r="G613" s="43" t="s">
        <v>5881</v>
      </c>
    </row>
    <row r="614" ht="14" customHeight="1" spans="1:7">
      <c r="A614" s="43" t="s">
        <v>6925</v>
      </c>
      <c r="B614" s="43" t="s">
        <v>6926</v>
      </c>
      <c r="C614" s="43" t="s">
        <v>6474</v>
      </c>
      <c r="D614" s="43" t="s">
        <v>6927</v>
      </c>
      <c r="E614" s="43" t="s">
        <v>6928</v>
      </c>
      <c r="F614" s="43" t="s">
        <v>5887</v>
      </c>
      <c r="G614" s="43" t="s">
        <v>5871</v>
      </c>
    </row>
    <row r="615" ht="14" customHeight="1" spans="1:7">
      <c r="A615" s="43" t="s">
        <v>6925</v>
      </c>
      <c r="B615" s="43" t="s">
        <v>6929</v>
      </c>
      <c r="C615" s="43" t="s">
        <v>944</v>
      </c>
      <c r="D615" s="43" t="s">
        <v>6914</v>
      </c>
      <c r="E615" s="43" t="s">
        <v>5933</v>
      </c>
      <c r="F615" s="43" t="s">
        <v>5887</v>
      </c>
      <c r="G615" s="43" t="s">
        <v>5876</v>
      </c>
    </row>
    <row r="616" ht="14" customHeight="1" spans="1:7">
      <c r="A616" s="43" t="s">
        <v>6925</v>
      </c>
      <c r="B616" s="43" t="s">
        <v>6930</v>
      </c>
      <c r="C616" s="43" t="s">
        <v>6146</v>
      </c>
      <c r="D616" s="43" t="s">
        <v>5946</v>
      </c>
      <c r="E616" s="43" t="s">
        <v>6717</v>
      </c>
      <c r="F616" s="43" t="s">
        <v>5887</v>
      </c>
      <c r="G616" s="43" t="s">
        <v>5881</v>
      </c>
    </row>
    <row r="617" ht="14" customHeight="1" spans="1:7">
      <c r="A617" s="43" t="s">
        <v>6931</v>
      </c>
      <c r="B617" s="43" t="s">
        <v>6932</v>
      </c>
      <c r="C617" s="43" t="s">
        <v>391</v>
      </c>
      <c r="D617" s="43" t="s">
        <v>5878</v>
      </c>
      <c r="E617" s="43" t="s">
        <v>391</v>
      </c>
      <c r="F617" s="43" t="s">
        <v>5870</v>
      </c>
      <c r="G617" s="43" t="s">
        <v>5871</v>
      </c>
    </row>
    <row r="618" ht="14" customHeight="1" spans="1:7">
      <c r="A618" s="43" t="s">
        <v>6931</v>
      </c>
      <c r="B618" s="43" t="s">
        <v>6933</v>
      </c>
      <c r="C618" s="43" t="s">
        <v>391</v>
      </c>
      <c r="D618" s="43" t="s">
        <v>5878</v>
      </c>
      <c r="E618" s="43" t="s">
        <v>391</v>
      </c>
      <c r="F618" s="43" t="s">
        <v>5870</v>
      </c>
      <c r="G618" s="43" t="s">
        <v>5871</v>
      </c>
    </row>
    <row r="619" ht="14" customHeight="1" spans="1:7">
      <c r="A619" s="43" t="s">
        <v>6931</v>
      </c>
      <c r="B619" s="43" t="s">
        <v>6934</v>
      </c>
      <c r="C619" s="43" t="s">
        <v>391</v>
      </c>
      <c r="D619" s="43" t="s">
        <v>5923</v>
      </c>
      <c r="E619" s="43" t="s">
        <v>391</v>
      </c>
      <c r="F619" s="43" t="s">
        <v>5870</v>
      </c>
      <c r="G619" s="43" t="s">
        <v>5876</v>
      </c>
    </row>
    <row r="620" ht="14" customHeight="1" spans="1:7">
      <c r="A620" s="43" t="s">
        <v>6935</v>
      </c>
      <c r="B620" s="43" t="s">
        <v>6936</v>
      </c>
      <c r="C620" s="43" t="s">
        <v>5871</v>
      </c>
      <c r="D620" s="43" t="s">
        <v>5930</v>
      </c>
      <c r="E620" s="43" t="s">
        <v>6937</v>
      </c>
      <c r="F620" s="43" t="s">
        <v>5870</v>
      </c>
      <c r="G620" s="43" t="s">
        <v>5871</v>
      </c>
    </row>
    <row r="621" ht="14" customHeight="1" spans="1:7">
      <c r="A621" s="43" t="s">
        <v>6935</v>
      </c>
      <c r="B621" s="43" t="s">
        <v>6938</v>
      </c>
      <c r="C621" s="43" t="s">
        <v>5876</v>
      </c>
      <c r="D621" s="43" t="s">
        <v>6008</v>
      </c>
      <c r="E621" s="43" t="s">
        <v>6939</v>
      </c>
      <c r="F621" s="43" t="s">
        <v>5870</v>
      </c>
      <c r="G621" s="43" t="s">
        <v>5876</v>
      </c>
    </row>
    <row r="622" ht="14" customHeight="1" spans="1:7">
      <c r="A622" s="43" t="s">
        <v>6935</v>
      </c>
      <c r="B622" s="43" t="s">
        <v>6940</v>
      </c>
      <c r="C622" s="43" t="s">
        <v>391</v>
      </c>
      <c r="D622" s="43" t="s">
        <v>5897</v>
      </c>
      <c r="E622" s="43" t="s">
        <v>391</v>
      </c>
      <c r="F622" s="43" t="s">
        <v>5870</v>
      </c>
      <c r="G622" s="43" t="s">
        <v>5881</v>
      </c>
    </row>
    <row r="623" ht="14" customHeight="1" spans="1:7">
      <c r="A623" s="43" t="s">
        <v>6941</v>
      </c>
      <c r="B623" s="43" t="s">
        <v>6942</v>
      </c>
      <c r="C623" s="43" t="s">
        <v>5897</v>
      </c>
      <c r="D623" s="43" t="s">
        <v>5996</v>
      </c>
      <c r="E623" s="43" t="s">
        <v>6164</v>
      </c>
      <c r="F623" s="43" t="s">
        <v>5887</v>
      </c>
      <c r="G623" s="43" t="s">
        <v>5871</v>
      </c>
    </row>
    <row r="624" ht="14" customHeight="1" spans="1:7">
      <c r="A624" s="43" t="s">
        <v>6941</v>
      </c>
      <c r="B624" s="43" t="s">
        <v>6943</v>
      </c>
      <c r="C624" s="43" t="s">
        <v>5935</v>
      </c>
      <c r="D624" s="43" t="s">
        <v>6271</v>
      </c>
      <c r="E624" s="43" t="s">
        <v>6272</v>
      </c>
      <c r="F624" s="43" t="s">
        <v>5870</v>
      </c>
      <c r="G624" s="43" t="s">
        <v>5876</v>
      </c>
    </row>
    <row r="625" ht="14" customHeight="1" spans="1:7">
      <c r="A625" s="43" t="s">
        <v>6941</v>
      </c>
      <c r="B625" s="43" t="s">
        <v>6944</v>
      </c>
      <c r="C625" s="43" t="s">
        <v>5938</v>
      </c>
      <c r="D625" s="43" t="s">
        <v>5890</v>
      </c>
      <c r="E625" s="43" t="s">
        <v>6945</v>
      </c>
      <c r="F625" s="43" t="s">
        <v>5870</v>
      </c>
      <c r="G625" s="43" t="s">
        <v>5881</v>
      </c>
    </row>
    <row r="626" ht="14" customHeight="1" spans="1:7">
      <c r="A626" s="43" t="s">
        <v>6946</v>
      </c>
      <c r="B626" s="43" t="s">
        <v>6944</v>
      </c>
      <c r="C626" s="43" t="s">
        <v>5876</v>
      </c>
      <c r="D626" s="43" t="s">
        <v>5935</v>
      </c>
      <c r="E626" s="43" t="s">
        <v>1331</v>
      </c>
      <c r="F626" s="43" t="s">
        <v>5887</v>
      </c>
      <c r="G626" s="43" t="s">
        <v>5871</v>
      </c>
    </row>
    <row r="627" ht="14" customHeight="1" spans="1:7">
      <c r="A627" s="43" t="s">
        <v>6946</v>
      </c>
      <c r="B627" s="43" t="s">
        <v>6943</v>
      </c>
      <c r="C627" s="43" t="s">
        <v>391</v>
      </c>
      <c r="D627" s="43" t="s">
        <v>5881</v>
      </c>
      <c r="E627" s="43" t="s">
        <v>391</v>
      </c>
      <c r="F627" s="43" t="s">
        <v>5870</v>
      </c>
      <c r="G627" s="43" t="s">
        <v>5876</v>
      </c>
    </row>
    <row r="628" ht="14" customHeight="1" spans="1:7">
      <c r="A628" s="43" t="s">
        <v>6946</v>
      </c>
      <c r="B628" s="43" t="s">
        <v>6947</v>
      </c>
      <c r="C628" s="43" t="s">
        <v>5876</v>
      </c>
      <c r="D628" s="43" t="s">
        <v>5876</v>
      </c>
      <c r="E628" s="43" t="s">
        <v>5871</v>
      </c>
      <c r="F628" s="43" t="s">
        <v>5908</v>
      </c>
      <c r="G628" s="43" t="s">
        <v>5881</v>
      </c>
    </row>
    <row r="629" ht="14" customHeight="1" spans="1:7">
      <c r="A629" s="43" t="s">
        <v>6948</v>
      </c>
      <c r="B629" s="43" t="s">
        <v>1040</v>
      </c>
      <c r="C629" s="43" t="s">
        <v>5890</v>
      </c>
      <c r="D629" s="43" t="s">
        <v>5879</v>
      </c>
      <c r="E629" s="43" t="s">
        <v>6949</v>
      </c>
      <c r="F629" s="43" t="s">
        <v>5908</v>
      </c>
      <c r="G629" s="43" t="s">
        <v>5871</v>
      </c>
    </row>
    <row r="630" ht="14" customHeight="1" spans="1:7">
      <c r="A630" s="43" t="s">
        <v>6948</v>
      </c>
      <c r="B630" s="43" t="s">
        <v>5981</v>
      </c>
      <c r="C630" s="43" t="s">
        <v>5938</v>
      </c>
      <c r="D630" s="43" t="s">
        <v>6105</v>
      </c>
      <c r="E630" s="43" t="s">
        <v>6004</v>
      </c>
      <c r="F630" s="43" t="s">
        <v>5870</v>
      </c>
      <c r="G630" s="43" t="s">
        <v>5876</v>
      </c>
    </row>
    <row r="631" ht="14" customHeight="1" spans="1:7">
      <c r="A631" s="43" t="s">
        <v>6948</v>
      </c>
      <c r="B631" s="43" t="s">
        <v>1041</v>
      </c>
      <c r="C631" s="43" t="s">
        <v>5912</v>
      </c>
      <c r="D631" s="43" t="s">
        <v>5884</v>
      </c>
      <c r="E631" s="43" t="s">
        <v>6583</v>
      </c>
      <c r="F631" s="43" t="s">
        <v>5887</v>
      </c>
      <c r="G631" s="43" t="s">
        <v>5881</v>
      </c>
    </row>
    <row r="632" ht="14" customHeight="1" spans="1:7">
      <c r="A632" s="43" t="s">
        <v>6950</v>
      </c>
      <c r="B632" s="43" t="s">
        <v>6285</v>
      </c>
      <c r="C632" s="43" t="s">
        <v>5935</v>
      </c>
      <c r="D632" s="43" t="s">
        <v>5927</v>
      </c>
      <c r="E632" s="43" t="s">
        <v>6539</v>
      </c>
      <c r="F632" s="43" t="s">
        <v>5887</v>
      </c>
      <c r="G632" s="43" t="s">
        <v>5871</v>
      </c>
    </row>
    <row r="633" ht="14" customHeight="1" spans="1:7">
      <c r="A633" s="43" t="s">
        <v>6950</v>
      </c>
      <c r="B633" s="43" t="s">
        <v>6283</v>
      </c>
      <c r="C633" s="43" t="s">
        <v>5881</v>
      </c>
      <c r="D633" s="43" t="s">
        <v>5878</v>
      </c>
      <c r="E633" s="43" t="s">
        <v>6182</v>
      </c>
      <c r="F633" s="43" t="s">
        <v>5887</v>
      </c>
      <c r="G633" s="43" t="s">
        <v>5876</v>
      </c>
    </row>
    <row r="634" ht="14" customHeight="1" spans="1:7">
      <c r="A634" s="43" t="s">
        <v>6950</v>
      </c>
      <c r="B634" s="43" t="s">
        <v>6951</v>
      </c>
      <c r="C634" s="43" t="s">
        <v>5881</v>
      </c>
      <c r="D634" s="43" t="s">
        <v>5938</v>
      </c>
      <c r="E634" s="43" t="s">
        <v>6091</v>
      </c>
      <c r="F634" s="43" t="s">
        <v>5908</v>
      </c>
      <c r="G634" s="43" t="s">
        <v>5881</v>
      </c>
    </row>
    <row r="635" ht="14" customHeight="1" spans="1:7">
      <c r="A635" s="43" t="s">
        <v>6952</v>
      </c>
      <c r="B635" s="43" t="s">
        <v>6953</v>
      </c>
      <c r="C635" s="43" t="s">
        <v>5903</v>
      </c>
      <c r="D635" s="43" t="s">
        <v>5961</v>
      </c>
      <c r="E635" s="43" t="s">
        <v>6500</v>
      </c>
      <c r="F635" s="43" t="s">
        <v>5908</v>
      </c>
      <c r="G635" s="43" t="s">
        <v>5871</v>
      </c>
    </row>
    <row r="636" ht="14" customHeight="1" spans="1:7">
      <c r="A636" s="43" t="s">
        <v>6952</v>
      </c>
      <c r="B636" s="43" t="s">
        <v>6954</v>
      </c>
      <c r="C636" s="43" t="s">
        <v>5878</v>
      </c>
      <c r="D636" s="43" t="s">
        <v>5893</v>
      </c>
      <c r="E636" s="43" t="s">
        <v>6267</v>
      </c>
      <c r="F636" s="43" t="s">
        <v>5887</v>
      </c>
      <c r="G636" s="43" t="s">
        <v>5876</v>
      </c>
    </row>
    <row r="637" ht="14" customHeight="1" spans="1:7">
      <c r="A637" s="43" t="s">
        <v>6952</v>
      </c>
      <c r="B637" s="43" t="s">
        <v>6955</v>
      </c>
      <c r="C637" s="43" t="s">
        <v>5912</v>
      </c>
      <c r="D637" s="43" t="s">
        <v>6053</v>
      </c>
      <c r="E637" s="43" t="s">
        <v>6527</v>
      </c>
      <c r="F637" s="43" t="s">
        <v>5908</v>
      </c>
      <c r="G637" s="43" t="s">
        <v>5881</v>
      </c>
    </row>
    <row r="638" ht="14" customHeight="1" spans="1:7">
      <c r="A638" s="43" t="s">
        <v>6956</v>
      </c>
      <c r="B638" s="43" t="s">
        <v>6957</v>
      </c>
      <c r="C638" s="43" t="s">
        <v>5879</v>
      </c>
      <c r="D638" s="43" t="s">
        <v>6061</v>
      </c>
      <c r="E638" s="43" t="s">
        <v>6958</v>
      </c>
      <c r="F638" s="43" t="s">
        <v>5908</v>
      </c>
      <c r="G638" s="43" t="s">
        <v>5871</v>
      </c>
    </row>
    <row r="639" ht="14" customHeight="1" spans="1:7">
      <c r="A639" s="43" t="s">
        <v>6956</v>
      </c>
      <c r="B639" s="43" t="s">
        <v>6959</v>
      </c>
      <c r="C639" s="43" t="s">
        <v>5927</v>
      </c>
      <c r="D639" s="43" t="s">
        <v>6442</v>
      </c>
      <c r="E639" s="43" t="s">
        <v>6960</v>
      </c>
      <c r="F639" s="43" t="s">
        <v>5870</v>
      </c>
      <c r="G639" s="43" t="s">
        <v>5876</v>
      </c>
    </row>
    <row r="640" ht="14" customHeight="1" spans="1:7">
      <c r="A640" s="43" t="s">
        <v>6956</v>
      </c>
      <c r="B640" s="43" t="s">
        <v>6961</v>
      </c>
      <c r="C640" s="43" t="s">
        <v>5897</v>
      </c>
      <c r="D640" s="43" t="s">
        <v>5996</v>
      </c>
      <c r="E640" s="43" t="s">
        <v>6164</v>
      </c>
      <c r="F640" s="43" t="s">
        <v>5887</v>
      </c>
      <c r="G640" s="43" t="s">
        <v>5881</v>
      </c>
    </row>
    <row r="641" ht="14" customHeight="1" spans="1:7">
      <c r="A641" s="43" t="s">
        <v>6962</v>
      </c>
      <c r="B641" s="43" t="s">
        <v>1076</v>
      </c>
      <c r="C641" s="43" t="s">
        <v>5876</v>
      </c>
      <c r="D641" s="43" t="s">
        <v>5889</v>
      </c>
      <c r="E641" s="43" t="s">
        <v>5955</v>
      </c>
      <c r="F641" s="43" t="s">
        <v>5870</v>
      </c>
      <c r="G641" s="43" t="s">
        <v>5871</v>
      </c>
    </row>
    <row r="642" ht="14" customHeight="1" spans="1:7">
      <c r="A642" s="43" t="s">
        <v>6962</v>
      </c>
      <c r="B642" s="43" t="s">
        <v>1105</v>
      </c>
      <c r="C642" s="43" t="s">
        <v>5881</v>
      </c>
      <c r="D642" s="43" t="s">
        <v>5923</v>
      </c>
      <c r="E642" s="43" t="s">
        <v>5975</v>
      </c>
      <c r="F642" s="43" t="s">
        <v>5908</v>
      </c>
      <c r="G642" s="43" t="s">
        <v>5876</v>
      </c>
    </row>
    <row r="643" ht="14" customHeight="1" spans="1:7">
      <c r="A643" s="43" t="s">
        <v>6962</v>
      </c>
      <c r="B643" s="43" t="s">
        <v>1110</v>
      </c>
      <c r="C643" s="43" t="s">
        <v>391</v>
      </c>
      <c r="D643" s="43" t="s">
        <v>5923</v>
      </c>
      <c r="E643" s="43" t="s">
        <v>391</v>
      </c>
      <c r="F643" s="43" t="s">
        <v>5870</v>
      </c>
      <c r="G643" s="43" t="s">
        <v>5881</v>
      </c>
    </row>
    <row r="644" ht="14" customHeight="1" spans="1:7">
      <c r="A644" s="43" t="s">
        <v>6963</v>
      </c>
      <c r="B644" s="43" t="s">
        <v>1115</v>
      </c>
      <c r="C644" s="43" t="s">
        <v>391</v>
      </c>
      <c r="D644" s="43" t="s">
        <v>5912</v>
      </c>
      <c r="E644" s="43" t="s">
        <v>391</v>
      </c>
      <c r="F644" s="43" t="s">
        <v>5870</v>
      </c>
      <c r="G644" s="43" t="s">
        <v>5871</v>
      </c>
    </row>
    <row r="645" ht="14" customHeight="1" spans="1:7">
      <c r="A645" s="43" t="s">
        <v>6963</v>
      </c>
      <c r="B645" s="43" t="s">
        <v>6964</v>
      </c>
      <c r="C645" s="43" t="s">
        <v>5876</v>
      </c>
      <c r="D645" s="43" t="s">
        <v>5935</v>
      </c>
      <c r="E645" s="43" t="s">
        <v>1331</v>
      </c>
      <c r="F645" s="43" t="s">
        <v>5887</v>
      </c>
      <c r="G645" s="43" t="s">
        <v>5876</v>
      </c>
    </row>
    <row r="646" ht="14" customHeight="1" spans="1:7">
      <c r="A646" s="43" t="s">
        <v>6963</v>
      </c>
      <c r="B646" s="43" t="s">
        <v>6398</v>
      </c>
      <c r="C646" s="43" t="s">
        <v>391</v>
      </c>
      <c r="D646" s="43" t="s">
        <v>5871</v>
      </c>
      <c r="E646" s="43" t="s">
        <v>391</v>
      </c>
      <c r="F646" s="43" t="s">
        <v>5870</v>
      </c>
      <c r="G646" s="43" t="s">
        <v>5881</v>
      </c>
    </row>
    <row r="647" ht="14" customHeight="1" spans="1:7">
      <c r="A647" s="43" t="s">
        <v>6965</v>
      </c>
      <c r="B647" s="43" t="s">
        <v>6966</v>
      </c>
      <c r="C647" s="43" t="s">
        <v>5912</v>
      </c>
      <c r="D647" s="43" t="s">
        <v>6474</v>
      </c>
      <c r="E647" s="43" t="s">
        <v>6967</v>
      </c>
      <c r="F647" s="43" t="s">
        <v>5870</v>
      </c>
      <c r="G647" s="43" t="s">
        <v>5871</v>
      </c>
    </row>
    <row r="648" ht="14" customHeight="1" spans="1:7">
      <c r="A648" s="43" t="s">
        <v>6965</v>
      </c>
      <c r="B648" s="43" t="s">
        <v>6968</v>
      </c>
      <c r="C648" s="43" t="s">
        <v>5871</v>
      </c>
      <c r="D648" s="43" t="s">
        <v>6053</v>
      </c>
      <c r="E648" s="43" t="s">
        <v>6969</v>
      </c>
      <c r="F648" s="43" t="s">
        <v>5870</v>
      </c>
      <c r="G648" s="43" t="s">
        <v>5876</v>
      </c>
    </row>
    <row r="649" ht="14" customHeight="1" spans="1:7">
      <c r="A649" s="43" t="s">
        <v>6965</v>
      </c>
      <c r="B649" s="43" t="s">
        <v>6970</v>
      </c>
      <c r="C649" s="43" t="s">
        <v>391</v>
      </c>
      <c r="D649" s="43" t="s">
        <v>6053</v>
      </c>
      <c r="E649" s="43" t="s">
        <v>391</v>
      </c>
      <c r="F649" s="43" t="s">
        <v>5870</v>
      </c>
      <c r="G649" s="43" t="s">
        <v>5881</v>
      </c>
    </row>
    <row r="650" ht="14" customHeight="1" spans="1:7">
      <c r="A650" s="43" t="s">
        <v>6971</v>
      </c>
      <c r="B650" s="43" t="s">
        <v>6329</v>
      </c>
      <c r="C650" s="43" t="s">
        <v>5881</v>
      </c>
      <c r="D650" s="43" t="s">
        <v>5949</v>
      </c>
      <c r="E650" s="43" t="s">
        <v>6004</v>
      </c>
      <c r="F650" s="43" t="s">
        <v>5870</v>
      </c>
      <c r="G650" s="43" t="s">
        <v>5871</v>
      </c>
    </row>
    <row r="651" ht="14" customHeight="1" spans="1:7">
      <c r="A651" s="43" t="s">
        <v>6971</v>
      </c>
      <c r="B651" s="43" t="s">
        <v>6972</v>
      </c>
      <c r="C651" s="43" t="s">
        <v>5923</v>
      </c>
      <c r="D651" s="43" t="s">
        <v>6053</v>
      </c>
      <c r="E651" s="43" t="s">
        <v>6174</v>
      </c>
      <c r="F651" s="43" t="s">
        <v>5887</v>
      </c>
      <c r="G651" s="43" t="s">
        <v>5876</v>
      </c>
    </row>
    <row r="652" ht="14" customHeight="1" spans="1:7">
      <c r="A652" s="43" t="s">
        <v>6971</v>
      </c>
      <c r="B652" s="43" t="s">
        <v>6973</v>
      </c>
      <c r="C652" s="43" t="s">
        <v>5876</v>
      </c>
      <c r="D652" s="43" t="s">
        <v>5935</v>
      </c>
      <c r="E652" s="43" t="s">
        <v>1331</v>
      </c>
      <c r="F652" s="43" t="s">
        <v>5887</v>
      </c>
      <c r="G652" s="43" t="s">
        <v>5881</v>
      </c>
    </row>
    <row r="653" ht="14" customHeight="1" spans="1:7">
      <c r="A653" s="43" t="s">
        <v>6974</v>
      </c>
      <c r="B653" s="43" t="s">
        <v>6975</v>
      </c>
      <c r="C653" s="43" t="s">
        <v>5881</v>
      </c>
      <c r="D653" s="43" t="s">
        <v>5893</v>
      </c>
      <c r="E653" s="43" t="s">
        <v>6809</v>
      </c>
      <c r="F653" s="43" t="s">
        <v>5870</v>
      </c>
      <c r="G653" s="43" t="s">
        <v>5871</v>
      </c>
    </row>
    <row r="654" ht="14" customHeight="1" spans="1:7">
      <c r="A654" s="43" t="s">
        <v>6974</v>
      </c>
      <c r="B654" s="43" t="s">
        <v>6163</v>
      </c>
      <c r="C654" s="43" t="s">
        <v>5912</v>
      </c>
      <c r="D654" s="43" t="s">
        <v>5901</v>
      </c>
      <c r="E654" s="43" t="s">
        <v>6976</v>
      </c>
      <c r="F654" s="43" t="s">
        <v>5908</v>
      </c>
      <c r="G654" s="43" t="s">
        <v>5876</v>
      </c>
    </row>
    <row r="655" ht="14" customHeight="1" spans="1:7">
      <c r="A655" s="43" t="s">
        <v>6974</v>
      </c>
      <c r="B655" s="43" t="s">
        <v>6055</v>
      </c>
      <c r="C655" s="43" t="s">
        <v>5935</v>
      </c>
      <c r="D655" s="43" t="s">
        <v>5927</v>
      </c>
      <c r="E655" s="43" t="s">
        <v>6539</v>
      </c>
      <c r="F655" s="43" t="s">
        <v>5887</v>
      </c>
      <c r="G655" s="43" t="s">
        <v>5881</v>
      </c>
    </row>
    <row r="656" ht="14" customHeight="1" spans="1:7">
      <c r="A656" s="43" t="s">
        <v>6977</v>
      </c>
      <c r="B656" s="43" t="s">
        <v>1057</v>
      </c>
      <c r="C656" s="43" t="s">
        <v>6978</v>
      </c>
      <c r="D656" s="43" t="s">
        <v>6979</v>
      </c>
      <c r="E656" s="43" t="s">
        <v>6980</v>
      </c>
      <c r="F656" s="43" t="s">
        <v>5908</v>
      </c>
      <c r="G656" s="43" t="s">
        <v>5871</v>
      </c>
    </row>
    <row r="657" ht="14" customHeight="1" spans="1:7">
      <c r="A657" s="43" t="s">
        <v>6977</v>
      </c>
      <c r="B657" s="43" t="s">
        <v>6981</v>
      </c>
      <c r="C657" s="43" t="s">
        <v>6008</v>
      </c>
      <c r="D657" s="43" t="s">
        <v>6337</v>
      </c>
      <c r="E657" s="43" t="s">
        <v>6982</v>
      </c>
      <c r="F657" s="43" t="s">
        <v>5908</v>
      </c>
      <c r="G657" s="43" t="s">
        <v>5876</v>
      </c>
    </row>
    <row r="658" ht="14" customHeight="1" spans="1:7">
      <c r="A658" s="43" t="s">
        <v>6977</v>
      </c>
      <c r="B658" s="43" t="s">
        <v>6983</v>
      </c>
      <c r="C658" s="43" t="s">
        <v>391</v>
      </c>
      <c r="D658" s="43" t="s">
        <v>5889</v>
      </c>
      <c r="E658" s="43" t="s">
        <v>391</v>
      </c>
      <c r="F658" s="43" t="s">
        <v>5870</v>
      </c>
      <c r="G658" s="43" t="s">
        <v>5881</v>
      </c>
    </row>
    <row r="659" ht="14" customHeight="1" spans="1:7">
      <c r="A659" s="43" t="s">
        <v>6984</v>
      </c>
      <c r="B659" s="43" t="s">
        <v>6985</v>
      </c>
      <c r="C659" s="43" t="s">
        <v>5927</v>
      </c>
      <c r="D659" s="43" t="s">
        <v>6549</v>
      </c>
      <c r="E659" s="43" t="s">
        <v>1347</v>
      </c>
      <c r="F659" s="43" t="s">
        <v>5870</v>
      </c>
      <c r="G659" s="43" t="s">
        <v>5871</v>
      </c>
    </row>
    <row r="660" ht="14" customHeight="1" spans="1:7">
      <c r="A660" s="43" t="s">
        <v>6984</v>
      </c>
      <c r="B660" s="43" t="s">
        <v>6986</v>
      </c>
      <c r="C660" s="43" t="s">
        <v>5920</v>
      </c>
      <c r="D660" s="43" t="s">
        <v>6474</v>
      </c>
      <c r="E660" s="43" t="s">
        <v>6987</v>
      </c>
      <c r="F660" s="43" t="s">
        <v>5908</v>
      </c>
      <c r="G660" s="43" t="s">
        <v>5876</v>
      </c>
    </row>
    <row r="661" ht="14" customHeight="1" spans="1:7">
      <c r="A661" s="43" t="s">
        <v>6984</v>
      </c>
      <c r="B661" s="43" t="s">
        <v>6988</v>
      </c>
      <c r="C661" s="43" t="s">
        <v>6053</v>
      </c>
      <c r="D661" s="43" t="s">
        <v>5898</v>
      </c>
      <c r="E661" s="43" t="s">
        <v>6989</v>
      </c>
      <c r="F661" s="43" t="s">
        <v>5908</v>
      </c>
      <c r="G661" s="43" t="s">
        <v>5881</v>
      </c>
    </row>
    <row r="662" ht="14" customHeight="1" spans="1:7">
      <c r="A662" s="43" t="s">
        <v>6990</v>
      </c>
      <c r="B662" s="43" t="s">
        <v>6991</v>
      </c>
      <c r="C662" s="43" t="s">
        <v>5949</v>
      </c>
      <c r="D662" s="43" t="s">
        <v>6442</v>
      </c>
      <c r="E662" s="43" t="s">
        <v>6992</v>
      </c>
      <c r="F662" s="43" t="s">
        <v>5887</v>
      </c>
      <c r="G662" s="43" t="s">
        <v>5871</v>
      </c>
    </row>
    <row r="663" ht="14" customHeight="1" spans="1:7">
      <c r="A663" s="43" t="s">
        <v>6990</v>
      </c>
      <c r="B663" s="43" t="s">
        <v>6993</v>
      </c>
      <c r="C663" s="43" t="s">
        <v>5897</v>
      </c>
      <c r="D663" s="43" t="s">
        <v>6227</v>
      </c>
      <c r="E663" s="43" t="s">
        <v>6589</v>
      </c>
      <c r="F663" s="43" t="s">
        <v>5908</v>
      </c>
      <c r="G663" s="43" t="s">
        <v>5876</v>
      </c>
    </row>
    <row r="664" ht="14" customHeight="1" spans="1:7">
      <c r="A664" s="43" t="s">
        <v>6990</v>
      </c>
      <c r="B664" s="43" t="s">
        <v>6994</v>
      </c>
      <c r="C664" s="43" t="s">
        <v>5889</v>
      </c>
      <c r="D664" s="43" t="s">
        <v>5890</v>
      </c>
      <c r="E664" s="43" t="s">
        <v>5891</v>
      </c>
      <c r="F664" s="43" t="s">
        <v>5870</v>
      </c>
      <c r="G664" s="43" t="s">
        <v>5881</v>
      </c>
    </row>
    <row r="665" ht="14" customHeight="1" spans="1:7">
      <c r="A665" s="43" t="s">
        <v>6995</v>
      </c>
      <c r="B665" s="43" t="s">
        <v>6996</v>
      </c>
      <c r="C665" s="43" t="s">
        <v>6478</v>
      </c>
      <c r="D665" s="43" t="s">
        <v>6461</v>
      </c>
      <c r="E665" s="43" t="s">
        <v>6997</v>
      </c>
      <c r="F665" s="43" t="s">
        <v>5908</v>
      </c>
      <c r="G665" s="43" t="s">
        <v>5871</v>
      </c>
    </row>
    <row r="666" ht="14" customHeight="1" spans="1:7">
      <c r="A666" s="43" t="s">
        <v>6995</v>
      </c>
      <c r="B666" s="43" t="s">
        <v>6998</v>
      </c>
      <c r="C666" s="43" t="s">
        <v>5938</v>
      </c>
      <c r="D666" s="43" t="s">
        <v>5873</v>
      </c>
      <c r="E666" s="43" t="s">
        <v>5951</v>
      </c>
      <c r="F666" s="43" t="s">
        <v>5870</v>
      </c>
      <c r="G666" s="43" t="s">
        <v>5876</v>
      </c>
    </row>
    <row r="667" ht="14" customHeight="1" spans="1:7">
      <c r="A667" s="43" t="s">
        <v>6995</v>
      </c>
      <c r="B667" s="43" t="s">
        <v>6999</v>
      </c>
      <c r="C667" s="43" t="s">
        <v>5935</v>
      </c>
      <c r="D667" s="43" t="s">
        <v>5910</v>
      </c>
      <c r="E667" s="43" t="s">
        <v>5975</v>
      </c>
      <c r="F667" s="43" t="s">
        <v>5908</v>
      </c>
      <c r="G667" s="43" t="s">
        <v>5881</v>
      </c>
    </row>
    <row r="668" ht="14" customHeight="1" spans="1:7">
      <c r="A668" s="43" t="s">
        <v>7000</v>
      </c>
      <c r="B668" s="43" t="s">
        <v>7001</v>
      </c>
      <c r="C668" s="43" t="s">
        <v>5938</v>
      </c>
      <c r="D668" s="43" t="s">
        <v>5910</v>
      </c>
      <c r="E668" s="43" t="s">
        <v>1331</v>
      </c>
      <c r="F668" s="43" t="s">
        <v>5887</v>
      </c>
      <c r="G668" s="43" t="s">
        <v>5871</v>
      </c>
    </row>
    <row r="669" ht="14" customHeight="1" spans="1:7">
      <c r="A669" s="43" t="s">
        <v>7000</v>
      </c>
      <c r="B669" s="43" t="s">
        <v>7002</v>
      </c>
      <c r="C669" s="43" t="s">
        <v>5923</v>
      </c>
      <c r="D669" s="43" t="s">
        <v>5889</v>
      </c>
      <c r="E669" s="43" t="s">
        <v>6091</v>
      </c>
      <c r="F669" s="43" t="s">
        <v>5908</v>
      </c>
      <c r="G669" s="43" t="s">
        <v>5876</v>
      </c>
    </row>
    <row r="670" ht="14" customHeight="1" spans="1:7">
      <c r="A670" s="43" t="s">
        <v>7000</v>
      </c>
      <c r="B670" s="43" t="s">
        <v>7003</v>
      </c>
      <c r="C670" s="43" t="s">
        <v>5881</v>
      </c>
      <c r="D670" s="43" t="s">
        <v>5938</v>
      </c>
      <c r="E670" s="43" t="s">
        <v>6091</v>
      </c>
      <c r="F670" s="43" t="s">
        <v>5908</v>
      </c>
      <c r="G670" s="43" t="s">
        <v>5881</v>
      </c>
    </row>
    <row r="671" ht="14" customHeight="1" spans="1:7">
      <c r="A671" s="43" t="s">
        <v>7004</v>
      </c>
      <c r="B671" s="43" t="s">
        <v>7005</v>
      </c>
      <c r="C671" s="43" t="s">
        <v>5912</v>
      </c>
      <c r="D671" s="43" t="s">
        <v>6053</v>
      </c>
      <c r="E671" s="43" t="s">
        <v>6527</v>
      </c>
      <c r="F671" s="43" t="s">
        <v>5908</v>
      </c>
      <c r="G671" s="43" t="s">
        <v>5871</v>
      </c>
    </row>
    <row r="672" ht="14" customHeight="1" spans="1:7">
      <c r="A672" s="43" t="s">
        <v>7004</v>
      </c>
      <c r="B672" s="43" t="s">
        <v>7006</v>
      </c>
      <c r="C672" s="43" t="s">
        <v>5881</v>
      </c>
      <c r="D672" s="43" t="s">
        <v>5910</v>
      </c>
      <c r="E672" s="43" t="s">
        <v>1274</v>
      </c>
      <c r="F672" s="43" t="s">
        <v>5870</v>
      </c>
      <c r="G672" s="43" t="s">
        <v>5876</v>
      </c>
    </row>
    <row r="673" ht="14" customHeight="1" spans="1:7">
      <c r="A673" s="43" t="s">
        <v>7004</v>
      </c>
      <c r="B673" s="43" t="s">
        <v>6273</v>
      </c>
      <c r="C673" s="43" t="s">
        <v>5876</v>
      </c>
      <c r="D673" s="43" t="s">
        <v>5910</v>
      </c>
      <c r="E673" s="43" t="s">
        <v>1347</v>
      </c>
      <c r="F673" s="43" t="s">
        <v>5870</v>
      </c>
      <c r="G673" s="43" t="s">
        <v>5881</v>
      </c>
    </row>
    <row r="674" ht="14" customHeight="1" spans="1:7">
      <c r="A674" s="43" t="s">
        <v>7007</v>
      </c>
      <c r="B674" s="43" t="s">
        <v>1047</v>
      </c>
      <c r="C674" s="43" t="s">
        <v>5901</v>
      </c>
      <c r="D674" s="43" t="s">
        <v>6223</v>
      </c>
      <c r="E674" s="43" t="s">
        <v>6256</v>
      </c>
      <c r="F674" s="43" t="s">
        <v>5887</v>
      </c>
      <c r="G674" s="43" t="s">
        <v>5871</v>
      </c>
    </row>
    <row r="675" ht="14" customHeight="1" spans="1:7">
      <c r="A675" s="43" t="s">
        <v>7007</v>
      </c>
      <c r="B675" s="43" t="s">
        <v>1103</v>
      </c>
      <c r="C675" s="43" t="s">
        <v>5889</v>
      </c>
      <c r="D675" s="43" t="s">
        <v>5949</v>
      </c>
      <c r="E675" s="43" t="s">
        <v>5998</v>
      </c>
      <c r="F675" s="43" t="s">
        <v>5887</v>
      </c>
      <c r="G675" s="43" t="s">
        <v>5876</v>
      </c>
    </row>
    <row r="676" ht="14" customHeight="1" spans="1:7">
      <c r="A676" s="43" t="s">
        <v>7007</v>
      </c>
      <c r="B676" s="43" t="s">
        <v>1102</v>
      </c>
      <c r="C676" s="43" t="s">
        <v>5938</v>
      </c>
      <c r="D676" s="43" t="s">
        <v>5912</v>
      </c>
      <c r="E676" s="43" t="s">
        <v>5998</v>
      </c>
      <c r="F676" s="43" t="s">
        <v>5887</v>
      </c>
      <c r="G676" s="43" t="s">
        <v>5881</v>
      </c>
    </row>
    <row r="677" ht="14" customHeight="1" spans="1:7">
      <c r="A677" s="43" t="s">
        <v>7008</v>
      </c>
      <c r="B677" s="43" t="s">
        <v>7009</v>
      </c>
      <c r="C677" s="43" t="s">
        <v>6105</v>
      </c>
      <c r="D677" s="43" t="s">
        <v>6478</v>
      </c>
      <c r="E677" s="43" t="s">
        <v>6044</v>
      </c>
      <c r="F677" s="43" t="s">
        <v>5908</v>
      </c>
      <c r="G677" s="43" t="s">
        <v>5871</v>
      </c>
    </row>
    <row r="678" ht="14" customHeight="1" spans="1:7">
      <c r="A678" s="43" t="s">
        <v>7008</v>
      </c>
      <c r="B678" s="43" t="s">
        <v>7010</v>
      </c>
      <c r="C678" s="43" t="s">
        <v>5910</v>
      </c>
      <c r="D678" s="43" t="s">
        <v>6271</v>
      </c>
      <c r="E678" s="43" t="s">
        <v>7011</v>
      </c>
      <c r="F678" s="43" t="s">
        <v>5870</v>
      </c>
      <c r="G678" s="43" t="s">
        <v>5876</v>
      </c>
    </row>
    <row r="679" ht="14" customHeight="1" spans="1:7">
      <c r="A679" s="43" t="s">
        <v>7008</v>
      </c>
      <c r="B679" s="43" t="s">
        <v>7012</v>
      </c>
      <c r="C679" s="43" t="s">
        <v>5901</v>
      </c>
      <c r="D679" s="43" t="s">
        <v>5930</v>
      </c>
      <c r="E679" s="43" t="s">
        <v>7013</v>
      </c>
      <c r="F679" s="43" t="s">
        <v>5908</v>
      </c>
      <c r="G679" s="43" t="s">
        <v>5881</v>
      </c>
    </row>
    <row r="680" ht="14" customHeight="1" spans="1:7">
      <c r="A680" s="43" t="s">
        <v>7014</v>
      </c>
      <c r="B680" s="43" t="s">
        <v>7015</v>
      </c>
      <c r="C680" s="43" t="s">
        <v>5938</v>
      </c>
      <c r="D680" s="43" t="s">
        <v>5938</v>
      </c>
      <c r="E680" s="43" t="s">
        <v>5871</v>
      </c>
      <c r="F680" s="43" t="s">
        <v>5908</v>
      </c>
      <c r="G680" s="43" t="s">
        <v>5871</v>
      </c>
    </row>
    <row r="681" ht="14" customHeight="1" spans="1:7">
      <c r="A681" s="43" t="s">
        <v>7014</v>
      </c>
      <c r="B681" s="43" t="s">
        <v>7016</v>
      </c>
      <c r="C681" s="43" t="s">
        <v>391</v>
      </c>
      <c r="D681" s="43" t="s">
        <v>5876</v>
      </c>
      <c r="E681" s="43" t="s">
        <v>391</v>
      </c>
      <c r="F681" s="43" t="s">
        <v>5870</v>
      </c>
      <c r="G681" s="43" t="s">
        <v>5876</v>
      </c>
    </row>
    <row r="682" ht="14" customHeight="1" spans="1:7">
      <c r="A682" s="43" t="s">
        <v>7014</v>
      </c>
      <c r="B682" s="43" t="s">
        <v>7017</v>
      </c>
      <c r="C682" s="43" t="s">
        <v>5871</v>
      </c>
      <c r="D682" s="43" t="s">
        <v>5871</v>
      </c>
      <c r="E682" s="43" t="s">
        <v>5871</v>
      </c>
      <c r="F682" s="43" t="s">
        <v>5908</v>
      </c>
      <c r="G682" s="43" t="s">
        <v>5881</v>
      </c>
    </row>
    <row r="683" ht="14" customHeight="1" spans="1:7">
      <c r="A683" s="43" t="s">
        <v>7018</v>
      </c>
      <c r="B683" s="43" t="s">
        <v>7019</v>
      </c>
      <c r="C683" s="43" t="s">
        <v>5876</v>
      </c>
      <c r="D683" s="43" t="s">
        <v>6105</v>
      </c>
      <c r="E683" s="43" t="s">
        <v>6118</v>
      </c>
      <c r="F683" s="43" t="s">
        <v>5870</v>
      </c>
      <c r="G683" s="43" t="s">
        <v>5871</v>
      </c>
    </row>
    <row r="684" ht="14" customHeight="1" spans="1:7">
      <c r="A684" s="43" t="s">
        <v>7018</v>
      </c>
      <c r="B684" s="43" t="s">
        <v>7020</v>
      </c>
      <c r="C684" s="43" t="s">
        <v>5938</v>
      </c>
      <c r="D684" s="43" t="s">
        <v>6015</v>
      </c>
      <c r="E684" s="43" t="s">
        <v>1347</v>
      </c>
      <c r="F684" s="43" t="s">
        <v>5870</v>
      </c>
      <c r="G684" s="43" t="s">
        <v>5876</v>
      </c>
    </row>
    <row r="685" ht="14" customHeight="1" spans="1:7">
      <c r="A685" s="43" t="s">
        <v>7018</v>
      </c>
      <c r="B685" s="43" t="s">
        <v>7021</v>
      </c>
      <c r="C685" s="43" t="s">
        <v>5903</v>
      </c>
      <c r="D685" s="43" t="s">
        <v>6008</v>
      </c>
      <c r="E685" s="43" t="s">
        <v>7022</v>
      </c>
      <c r="F685" s="43" t="s">
        <v>5908</v>
      </c>
      <c r="G685" s="43" t="s">
        <v>5881</v>
      </c>
    </row>
    <row r="686" ht="14" customHeight="1" spans="1:7">
      <c r="A686" s="43" t="s">
        <v>7023</v>
      </c>
      <c r="B686" s="43" t="s">
        <v>7024</v>
      </c>
      <c r="C686" s="43" t="s">
        <v>5912</v>
      </c>
      <c r="D686" s="43" t="s">
        <v>5897</v>
      </c>
      <c r="E686" s="43" t="s">
        <v>1383</v>
      </c>
      <c r="F686" s="43" t="s">
        <v>5908</v>
      </c>
      <c r="G686" s="43" t="s">
        <v>5871</v>
      </c>
    </row>
    <row r="687" ht="14" customHeight="1" spans="1:7">
      <c r="A687" s="43" t="s">
        <v>7023</v>
      </c>
      <c r="B687" s="43" t="s">
        <v>7025</v>
      </c>
      <c r="C687" s="43" t="s">
        <v>5878</v>
      </c>
      <c r="D687" s="43" t="s">
        <v>5903</v>
      </c>
      <c r="E687" s="43" t="s">
        <v>6202</v>
      </c>
      <c r="F687" s="43" t="s">
        <v>5908</v>
      </c>
      <c r="G687" s="43" t="s">
        <v>5876</v>
      </c>
    </row>
    <row r="688" ht="14" customHeight="1" spans="1:7">
      <c r="A688" s="43" t="s">
        <v>7023</v>
      </c>
      <c r="B688" s="43" t="s">
        <v>7026</v>
      </c>
      <c r="C688" s="43" t="s">
        <v>391</v>
      </c>
      <c r="D688" s="43" t="s">
        <v>5927</v>
      </c>
      <c r="E688" s="43" t="s">
        <v>391</v>
      </c>
      <c r="F688" s="43" t="s">
        <v>5870</v>
      </c>
      <c r="G688" s="43" t="s">
        <v>5881</v>
      </c>
    </row>
    <row r="689" ht="14" customHeight="1" spans="1:7">
      <c r="A689" s="43" t="s">
        <v>7027</v>
      </c>
      <c r="B689" s="43" t="s">
        <v>7028</v>
      </c>
      <c r="C689" s="43" t="s">
        <v>5889</v>
      </c>
      <c r="D689" s="43" t="s">
        <v>5901</v>
      </c>
      <c r="E689" s="43" t="s">
        <v>6039</v>
      </c>
      <c r="F689" s="43" t="s">
        <v>5908</v>
      </c>
      <c r="G689" s="43" t="s">
        <v>5871</v>
      </c>
    </row>
    <row r="690" ht="14" customHeight="1" spans="1:7">
      <c r="A690" s="43" t="s">
        <v>7027</v>
      </c>
      <c r="B690" s="43" t="s">
        <v>7029</v>
      </c>
      <c r="C690" s="43" t="s">
        <v>5923</v>
      </c>
      <c r="D690" s="43" t="s">
        <v>5927</v>
      </c>
      <c r="E690" s="43" t="s">
        <v>6026</v>
      </c>
      <c r="F690" s="43" t="s">
        <v>5908</v>
      </c>
      <c r="G690" s="43" t="s">
        <v>5876</v>
      </c>
    </row>
    <row r="691" ht="14" customHeight="1" spans="1:7">
      <c r="A691" s="43" t="s">
        <v>7027</v>
      </c>
      <c r="B691" s="43" t="s">
        <v>7030</v>
      </c>
      <c r="C691" s="43" t="s">
        <v>5881</v>
      </c>
      <c r="D691" s="43" t="s">
        <v>5935</v>
      </c>
      <c r="E691" s="43" t="s">
        <v>1383</v>
      </c>
      <c r="F691" s="43" t="s">
        <v>5908</v>
      </c>
      <c r="G691" s="43" t="s">
        <v>5881</v>
      </c>
    </row>
    <row r="692" ht="14" customHeight="1" spans="1:7">
      <c r="A692" s="43" t="s">
        <v>7031</v>
      </c>
      <c r="B692" s="43" t="s">
        <v>7032</v>
      </c>
      <c r="C692" s="43" t="s">
        <v>5897</v>
      </c>
      <c r="D692" s="43" t="s">
        <v>6505</v>
      </c>
      <c r="E692" s="43" t="s">
        <v>7033</v>
      </c>
      <c r="F692" s="43" t="s">
        <v>5887</v>
      </c>
      <c r="G692" s="43" t="s">
        <v>5871</v>
      </c>
    </row>
    <row r="693" ht="14" customHeight="1" spans="1:7">
      <c r="A693" s="43" t="s">
        <v>7031</v>
      </c>
      <c r="B693" s="43" t="s">
        <v>7034</v>
      </c>
      <c r="C693" s="43" t="s">
        <v>5873</v>
      </c>
      <c r="D693" s="43" t="s">
        <v>5898</v>
      </c>
      <c r="E693" s="43" t="s">
        <v>7035</v>
      </c>
      <c r="F693" s="43" t="s">
        <v>5887</v>
      </c>
      <c r="G693" s="43" t="s">
        <v>5876</v>
      </c>
    </row>
    <row r="694" ht="14" customHeight="1" spans="1:7">
      <c r="A694" s="43" t="s">
        <v>7031</v>
      </c>
      <c r="B694" s="43" t="s">
        <v>7036</v>
      </c>
      <c r="C694" s="43" t="s">
        <v>5901</v>
      </c>
      <c r="D694" s="43" t="s">
        <v>6105</v>
      </c>
      <c r="E694" s="43" t="s">
        <v>7037</v>
      </c>
      <c r="F694" s="43" t="s">
        <v>5908</v>
      </c>
      <c r="G694" s="43" t="s">
        <v>5881</v>
      </c>
    </row>
    <row r="695" ht="14" customHeight="1" spans="1:7">
      <c r="A695" s="43" t="s">
        <v>7038</v>
      </c>
      <c r="B695" s="43" t="s">
        <v>7039</v>
      </c>
      <c r="C695" s="43" t="s">
        <v>944</v>
      </c>
      <c r="D695" s="43" t="s">
        <v>6757</v>
      </c>
      <c r="E695" s="43" t="s">
        <v>7040</v>
      </c>
      <c r="F695" s="43" t="s">
        <v>5870</v>
      </c>
      <c r="G695" s="43" t="s">
        <v>5871</v>
      </c>
    </row>
    <row r="696" ht="14" customHeight="1" spans="1:7">
      <c r="A696" s="43" t="s">
        <v>7038</v>
      </c>
      <c r="B696" s="43" t="s">
        <v>7041</v>
      </c>
      <c r="C696" s="43" t="s">
        <v>6008</v>
      </c>
      <c r="D696" s="43" t="s">
        <v>7042</v>
      </c>
      <c r="E696" s="43" t="s">
        <v>7043</v>
      </c>
      <c r="F696" s="43" t="s">
        <v>5870</v>
      </c>
      <c r="G696" s="43" t="s">
        <v>5876</v>
      </c>
    </row>
    <row r="697" ht="14" customHeight="1" spans="1:7">
      <c r="A697" s="43" t="s">
        <v>7038</v>
      </c>
      <c r="B697" s="43" t="s">
        <v>7044</v>
      </c>
      <c r="C697" s="43" t="s">
        <v>6015</v>
      </c>
      <c r="D697" s="43" t="s">
        <v>6224</v>
      </c>
      <c r="E697" s="43" t="s">
        <v>7045</v>
      </c>
      <c r="F697" s="43" t="s">
        <v>5870</v>
      </c>
      <c r="G697" s="43" t="s">
        <v>5881</v>
      </c>
    </row>
    <row r="698" ht="14" customHeight="1" spans="1:7">
      <c r="A698" s="43" t="s">
        <v>7046</v>
      </c>
      <c r="B698" s="43" t="s">
        <v>7047</v>
      </c>
      <c r="C698" s="43" t="s">
        <v>5893</v>
      </c>
      <c r="D698" s="43" t="s">
        <v>6072</v>
      </c>
      <c r="E698" s="43" t="s">
        <v>7048</v>
      </c>
      <c r="F698" s="43" t="s">
        <v>5870</v>
      </c>
      <c r="G698" s="43" t="s">
        <v>5871</v>
      </c>
    </row>
    <row r="699" ht="14" customHeight="1" spans="1:7">
      <c r="A699" s="43" t="s">
        <v>7046</v>
      </c>
      <c r="B699" s="43" t="s">
        <v>7049</v>
      </c>
      <c r="C699" s="43" t="s">
        <v>5873</v>
      </c>
      <c r="D699" s="43" t="s">
        <v>5985</v>
      </c>
      <c r="E699" s="43" t="s">
        <v>6124</v>
      </c>
      <c r="F699" s="43" t="s">
        <v>5870</v>
      </c>
      <c r="G699" s="43" t="s">
        <v>5876</v>
      </c>
    </row>
    <row r="700" ht="14" customHeight="1" spans="1:7">
      <c r="A700" s="43" t="s">
        <v>7046</v>
      </c>
      <c r="B700" s="43" t="s">
        <v>7050</v>
      </c>
      <c r="C700" s="43" t="s">
        <v>5889</v>
      </c>
      <c r="D700" s="43" t="s">
        <v>5879</v>
      </c>
      <c r="E700" s="43" t="s">
        <v>6077</v>
      </c>
      <c r="F700" s="43" t="s">
        <v>5870</v>
      </c>
      <c r="G700" s="43" t="s">
        <v>5881</v>
      </c>
    </row>
    <row r="701" ht="14" customHeight="1" spans="1:7">
      <c r="A701" s="43" t="s">
        <v>7051</v>
      </c>
      <c r="B701" s="43" t="s">
        <v>6322</v>
      </c>
      <c r="C701" s="43" t="s">
        <v>6227</v>
      </c>
      <c r="D701" s="43" t="s">
        <v>6244</v>
      </c>
      <c r="E701" s="43" t="s">
        <v>6500</v>
      </c>
      <c r="F701" s="43" t="s">
        <v>5908</v>
      </c>
      <c r="G701" s="43" t="s">
        <v>5871</v>
      </c>
    </row>
    <row r="702" ht="14" customHeight="1" spans="1:7">
      <c r="A702" s="43" t="s">
        <v>7051</v>
      </c>
      <c r="B702" s="43" t="s">
        <v>6318</v>
      </c>
      <c r="C702" s="43" t="s">
        <v>6105</v>
      </c>
      <c r="D702" s="43" t="s">
        <v>5930</v>
      </c>
      <c r="E702" s="43" t="s">
        <v>6215</v>
      </c>
      <c r="F702" s="43" t="s">
        <v>5908</v>
      </c>
      <c r="G702" s="43" t="s">
        <v>5876</v>
      </c>
    </row>
    <row r="703" ht="14" customHeight="1" spans="1:7">
      <c r="A703" s="43" t="s">
        <v>7051</v>
      </c>
      <c r="B703" s="43" t="s">
        <v>7052</v>
      </c>
      <c r="C703" s="43" t="s">
        <v>5889</v>
      </c>
      <c r="D703" s="43" t="s">
        <v>6227</v>
      </c>
      <c r="E703" s="43" t="s">
        <v>5939</v>
      </c>
      <c r="F703" s="43" t="s">
        <v>5870</v>
      </c>
      <c r="G703" s="43" t="s">
        <v>5881</v>
      </c>
    </row>
    <row r="704" ht="14" customHeight="1" spans="1:7">
      <c r="A704" s="43" t="s">
        <v>7053</v>
      </c>
      <c r="B704" s="43" t="s">
        <v>7054</v>
      </c>
      <c r="C704" s="43" t="s">
        <v>5873</v>
      </c>
      <c r="D704" s="43" t="s">
        <v>5903</v>
      </c>
      <c r="E704" s="43" t="s">
        <v>6020</v>
      </c>
      <c r="F704" s="43" t="s">
        <v>5908</v>
      </c>
      <c r="G704" s="43" t="s">
        <v>5871</v>
      </c>
    </row>
    <row r="705" ht="14" customHeight="1" spans="1:7">
      <c r="A705" s="43" t="s">
        <v>7053</v>
      </c>
      <c r="B705" s="43" t="s">
        <v>7055</v>
      </c>
      <c r="C705" s="43" t="s">
        <v>5876</v>
      </c>
      <c r="D705" s="43" t="s">
        <v>5927</v>
      </c>
      <c r="E705" s="43" t="s">
        <v>6197</v>
      </c>
      <c r="F705" s="43" t="s">
        <v>5870</v>
      </c>
      <c r="G705" s="43" t="s">
        <v>5876</v>
      </c>
    </row>
    <row r="706" ht="14" customHeight="1" spans="1:7">
      <c r="A706" s="43" t="s">
        <v>7053</v>
      </c>
      <c r="B706" s="43" t="s">
        <v>7056</v>
      </c>
      <c r="C706" s="43" t="s">
        <v>5881</v>
      </c>
      <c r="D706" s="43" t="s">
        <v>5910</v>
      </c>
      <c r="E706" s="43" t="s">
        <v>1274</v>
      </c>
      <c r="F706" s="43" t="s">
        <v>5870</v>
      </c>
      <c r="G706" s="43" t="s">
        <v>5881</v>
      </c>
    </row>
    <row r="707" ht="14" customHeight="1" spans="1:7">
      <c r="A707" s="43" t="s">
        <v>7057</v>
      </c>
      <c r="B707" s="43" t="s">
        <v>7058</v>
      </c>
      <c r="C707" s="43" t="s">
        <v>6227</v>
      </c>
      <c r="D707" s="43" t="s">
        <v>6505</v>
      </c>
      <c r="E707" s="43" t="s">
        <v>7059</v>
      </c>
      <c r="F707" s="43" t="s">
        <v>5908</v>
      </c>
      <c r="G707" s="43" t="s">
        <v>5871</v>
      </c>
    </row>
    <row r="708" ht="14" customHeight="1" spans="1:7">
      <c r="A708" s="43" t="s">
        <v>7057</v>
      </c>
      <c r="B708" s="43" t="s">
        <v>7060</v>
      </c>
      <c r="C708" s="43" t="s">
        <v>5912</v>
      </c>
      <c r="D708" s="43" t="s">
        <v>5961</v>
      </c>
      <c r="E708" s="43" t="s">
        <v>6182</v>
      </c>
      <c r="F708" s="43" t="s">
        <v>5887</v>
      </c>
      <c r="G708" s="43" t="s">
        <v>5876</v>
      </c>
    </row>
    <row r="709" ht="14" customHeight="1" spans="1:7">
      <c r="A709" s="43" t="s">
        <v>7057</v>
      </c>
      <c r="B709" s="43" t="s">
        <v>7061</v>
      </c>
      <c r="C709" s="43" t="s">
        <v>5927</v>
      </c>
      <c r="D709" s="43" t="s">
        <v>5897</v>
      </c>
      <c r="E709" s="43" t="s">
        <v>6286</v>
      </c>
      <c r="F709" s="43" t="s">
        <v>5908</v>
      </c>
      <c r="G709" s="43" t="s">
        <v>5881</v>
      </c>
    </row>
    <row r="710" ht="14" customHeight="1" spans="1:7">
      <c r="A710" s="43" t="s">
        <v>7062</v>
      </c>
      <c r="B710" s="43" t="s">
        <v>6544</v>
      </c>
      <c r="C710" s="43" t="s">
        <v>5949</v>
      </c>
      <c r="D710" s="43" t="s">
        <v>5920</v>
      </c>
      <c r="E710" s="43" t="s">
        <v>7063</v>
      </c>
      <c r="F710" s="43" t="s">
        <v>5908</v>
      </c>
      <c r="G710" s="43" t="s">
        <v>5871</v>
      </c>
    </row>
    <row r="711" ht="14" customHeight="1" spans="1:7">
      <c r="A711" s="43" t="s">
        <v>7062</v>
      </c>
      <c r="B711" s="43" t="s">
        <v>7064</v>
      </c>
      <c r="C711" s="43" t="s">
        <v>5912</v>
      </c>
      <c r="D711" s="43" t="s">
        <v>5949</v>
      </c>
      <c r="E711" s="43" t="s">
        <v>5975</v>
      </c>
      <c r="F711" s="43" t="s">
        <v>5908</v>
      </c>
      <c r="G711" s="43" t="s">
        <v>5876</v>
      </c>
    </row>
    <row r="712" ht="14" customHeight="1" spans="1:7">
      <c r="A712" s="43" t="s">
        <v>7062</v>
      </c>
      <c r="B712" s="43" t="s">
        <v>7065</v>
      </c>
      <c r="C712" s="43" t="s">
        <v>5878</v>
      </c>
      <c r="D712" s="43" t="s">
        <v>5893</v>
      </c>
      <c r="E712" s="43" t="s">
        <v>6267</v>
      </c>
      <c r="F712" s="43" t="s">
        <v>5887</v>
      </c>
      <c r="G712" s="43" t="s">
        <v>5881</v>
      </c>
    </row>
    <row r="713" ht="14" customHeight="1" spans="1:7">
      <c r="A713" s="43" t="s">
        <v>7066</v>
      </c>
      <c r="B713" s="43" t="s">
        <v>7067</v>
      </c>
      <c r="C713" s="43" t="s">
        <v>5996</v>
      </c>
      <c r="D713" s="43" t="s">
        <v>6757</v>
      </c>
      <c r="E713" s="43" t="s">
        <v>6086</v>
      </c>
      <c r="F713" s="43" t="s">
        <v>5887</v>
      </c>
      <c r="G713" s="43" t="s">
        <v>5871</v>
      </c>
    </row>
    <row r="714" ht="14" customHeight="1" spans="1:7">
      <c r="A714" s="43" t="s">
        <v>7066</v>
      </c>
      <c r="B714" s="43" t="s">
        <v>7068</v>
      </c>
      <c r="C714" s="43" t="s">
        <v>5890</v>
      </c>
      <c r="D714" s="43" t="s">
        <v>5985</v>
      </c>
      <c r="E714" s="43" t="s">
        <v>6112</v>
      </c>
      <c r="F714" s="43" t="s">
        <v>5908</v>
      </c>
      <c r="G714" s="43" t="s">
        <v>5876</v>
      </c>
    </row>
    <row r="715" ht="14" customHeight="1" spans="1:7">
      <c r="A715" s="43" t="s">
        <v>7066</v>
      </c>
      <c r="B715" s="43" t="s">
        <v>7069</v>
      </c>
      <c r="C715" s="43" t="s">
        <v>5910</v>
      </c>
      <c r="D715" s="43" t="s">
        <v>6271</v>
      </c>
      <c r="E715" s="43" t="s">
        <v>7011</v>
      </c>
      <c r="F715" s="43" t="s">
        <v>5870</v>
      </c>
      <c r="G715" s="43" t="s">
        <v>5881</v>
      </c>
    </row>
    <row r="716" ht="14" customHeight="1" spans="1:7">
      <c r="A716" s="43" t="s">
        <v>7070</v>
      </c>
      <c r="B716" s="43" t="s">
        <v>7071</v>
      </c>
      <c r="C716" s="43" t="s">
        <v>5873</v>
      </c>
      <c r="D716" s="43" t="s">
        <v>6061</v>
      </c>
      <c r="E716" s="43" t="s">
        <v>6871</v>
      </c>
      <c r="F716" s="43" t="s">
        <v>5870</v>
      </c>
      <c r="G716" s="43" t="s">
        <v>5871</v>
      </c>
    </row>
    <row r="717" ht="14" customHeight="1" spans="1:7">
      <c r="A717" s="43" t="s">
        <v>7070</v>
      </c>
      <c r="B717" s="43" t="s">
        <v>7072</v>
      </c>
      <c r="C717" s="43" t="s">
        <v>5910</v>
      </c>
      <c r="D717" s="43" t="s">
        <v>6337</v>
      </c>
      <c r="E717" s="43" t="s">
        <v>6338</v>
      </c>
      <c r="F717" s="43" t="s">
        <v>5870</v>
      </c>
      <c r="G717" s="43" t="s">
        <v>5876</v>
      </c>
    </row>
    <row r="718" ht="14" customHeight="1" spans="1:7">
      <c r="A718" s="43" t="s">
        <v>7070</v>
      </c>
      <c r="B718" s="43" t="s">
        <v>7073</v>
      </c>
      <c r="C718" s="43" t="s">
        <v>5873</v>
      </c>
      <c r="D718" s="43" t="s">
        <v>6008</v>
      </c>
      <c r="E718" s="43" t="s">
        <v>6401</v>
      </c>
      <c r="F718" s="43" t="s">
        <v>5908</v>
      </c>
      <c r="G718" s="43" t="s">
        <v>5881</v>
      </c>
    </row>
    <row r="719" ht="14" customHeight="1" spans="1:7">
      <c r="A719" s="43" t="s">
        <v>7074</v>
      </c>
      <c r="B719" s="43" t="s">
        <v>7075</v>
      </c>
      <c r="C719" s="43" t="s">
        <v>5881</v>
      </c>
      <c r="D719" s="43" t="s">
        <v>5903</v>
      </c>
      <c r="E719" s="43" t="s">
        <v>5904</v>
      </c>
      <c r="F719" s="43" t="s">
        <v>5870</v>
      </c>
      <c r="G719" s="43" t="s">
        <v>5871</v>
      </c>
    </row>
    <row r="720" ht="14" customHeight="1" spans="1:7">
      <c r="A720" s="43" t="s">
        <v>7074</v>
      </c>
      <c r="B720" s="43" t="s">
        <v>7076</v>
      </c>
      <c r="C720" s="43" t="s">
        <v>391</v>
      </c>
      <c r="D720" s="43" t="s">
        <v>5935</v>
      </c>
      <c r="E720" s="43" t="s">
        <v>391</v>
      </c>
      <c r="F720" s="43" t="s">
        <v>5870</v>
      </c>
      <c r="G720" s="43" t="s">
        <v>5876</v>
      </c>
    </row>
    <row r="721" ht="14" customHeight="1" spans="1:7">
      <c r="A721" s="43" t="s">
        <v>7074</v>
      </c>
      <c r="B721" s="43" t="s">
        <v>6239</v>
      </c>
      <c r="C721" s="43" t="s">
        <v>5876</v>
      </c>
      <c r="D721" s="43" t="s">
        <v>5881</v>
      </c>
      <c r="E721" s="43" t="s">
        <v>5907</v>
      </c>
      <c r="F721" s="43" t="s">
        <v>5908</v>
      </c>
      <c r="G721" s="43" t="s">
        <v>5881</v>
      </c>
    </row>
    <row r="722" ht="14" customHeight="1" spans="1:7">
      <c r="A722" s="43" t="s">
        <v>7077</v>
      </c>
      <c r="B722" s="43" t="s">
        <v>7078</v>
      </c>
      <c r="C722" s="43" t="s">
        <v>5897</v>
      </c>
      <c r="D722" s="43" t="s">
        <v>6196</v>
      </c>
      <c r="E722" s="43" t="s">
        <v>7079</v>
      </c>
      <c r="F722" s="43" t="s">
        <v>5870</v>
      </c>
      <c r="G722" s="43" t="s">
        <v>5871</v>
      </c>
    </row>
    <row r="723" ht="14" customHeight="1" spans="1:7">
      <c r="A723" s="43" t="s">
        <v>7077</v>
      </c>
      <c r="B723" s="43" t="s">
        <v>7080</v>
      </c>
      <c r="C723" s="43" t="s">
        <v>5903</v>
      </c>
      <c r="D723" s="43" t="s">
        <v>6003</v>
      </c>
      <c r="E723" s="43" t="s">
        <v>7081</v>
      </c>
      <c r="F723" s="43" t="s">
        <v>5870</v>
      </c>
      <c r="G723" s="43" t="s">
        <v>5876</v>
      </c>
    </row>
    <row r="724" ht="14" customHeight="1" spans="1:7">
      <c r="A724" s="43" t="s">
        <v>7077</v>
      </c>
      <c r="B724" s="43" t="s">
        <v>7082</v>
      </c>
      <c r="C724" s="43" t="s">
        <v>5889</v>
      </c>
      <c r="D724" s="43" t="s">
        <v>6352</v>
      </c>
      <c r="E724" s="43" t="s">
        <v>7083</v>
      </c>
      <c r="F724" s="43" t="s">
        <v>5870</v>
      </c>
      <c r="G724" s="43" t="s">
        <v>5881</v>
      </c>
    </row>
    <row r="725" ht="14" customHeight="1" spans="1:7">
      <c r="A725" s="43" t="s">
        <v>7084</v>
      </c>
      <c r="B725" s="43" t="s">
        <v>7085</v>
      </c>
      <c r="C725" s="43" t="s">
        <v>5935</v>
      </c>
      <c r="D725" s="43" t="s">
        <v>5912</v>
      </c>
      <c r="E725" s="43" t="s">
        <v>5940</v>
      </c>
      <c r="F725" s="43" t="s">
        <v>5908</v>
      </c>
      <c r="G725" s="43" t="s">
        <v>5871</v>
      </c>
    </row>
    <row r="726" ht="14" customHeight="1" spans="1:7">
      <c r="A726" s="43" t="s">
        <v>7084</v>
      </c>
      <c r="B726" s="43" t="s">
        <v>7086</v>
      </c>
      <c r="C726" s="43" t="s">
        <v>5871</v>
      </c>
      <c r="D726" s="43" t="s">
        <v>5912</v>
      </c>
      <c r="E726" s="43" t="s">
        <v>6923</v>
      </c>
      <c r="F726" s="43" t="s">
        <v>5870</v>
      </c>
      <c r="G726" s="43" t="s">
        <v>5876</v>
      </c>
    </row>
    <row r="727" ht="14" customHeight="1" spans="1:7">
      <c r="A727" s="43" t="s">
        <v>7084</v>
      </c>
      <c r="B727" s="43" t="s">
        <v>7087</v>
      </c>
      <c r="C727" s="43" t="s">
        <v>5923</v>
      </c>
      <c r="D727" s="43" t="s">
        <v>5889</v>
      </c>
      <c r="E727" s="43" t="s">
        <v>6091</v>
      </c>
      <c r="F727" s="43" t="s">
        <v>5908</v>
      </c>
      <c r="G727" s="43" t="s">
        <v>5881</v>
      </c>
    </row>
    <row r="728" ht="14" customHeight="1" spans="1:7">
      <c r="A728" s="43" t="s">
        <v>7088</v>
      </c>
      <c r="B728" s="43" t="s">
        <v>7089</v>
      </c>
      <c r="C728" s="43" t="s">
        <v>6003</v>
      </c>
      <c r="D728" s="43" t="s">
        <v>6892</v>
      </c>
      <c r="E728" s="43" t="s">
        <v>7090</v>
      </c>
      <c r="F728" s="43" t="s">
        <v>5908</v>
      </c>
      <c r="G728" s="43" t="s">
        <v>5871</v>
      </c>
    </row>
    <row r="729" ht="14" customHeight="1" spans="1:7">
      <c r="A729" s="43" t="s">
        <v>7088</v>
      </c>
      <c r="B729" s="43" t="s">
        <v>7091</v>
      </c>
      <c r="C729" s="43" t="s">
        <v>6008</v>
      </c>
      <c r="D729" s="43" t="s">
        <v>6146</v>
      </c>
      <c r="E729" s="43" t="s">
        <v>6147</v>
      </c>
      <c r="F729" s="43" t="s">
        <v>5908</v>
      </c>
      <c r="G729" s="43" t="s">
        <v>5876</v>
      </c>
    </row>
    <row r="730" ht="14" customHeight="1" spans="1:7">
      <c r="A730" s="43" t="s">
        <v>7088</v>
      </c>
      <c r="B730" s="43" t="s">
        <v>7092</v>
      </c>
      <c r="C730" s="43" t="s">
        <v>5910</v>
      </c>
      <c r="D730" s="43" t="s">
        <v>5961</v>
      </c>
      <c r="E730" s="43" t="s">
        <v>6358</v>
      </c>
      <c r="F730" s="43" t="s">
        <v>5887</v>
      </c>
      <c r="G730" s="43" t="s">
        <v>5881</v>
      </c>
    </row>
    <row r="731" ht="14" customHeight="1" spans="1:7">
      <c r="A731" s="43" t="s">
        <v>7093</v>
      </c>
      <c r="B731" s="43" t="s">
        <v>7094</v>
      </c>
      <c r="C731" s="43" t="s">
        <v>5912</v>
      </c>
      <c r="D731" s="43" t="s">
        <v>5884</v>
      </c>
      <c r="E731" s="43" t="s">
        <v>6583</v>
      </c>
      <c r="F731" s="43" t="s">
        <v>5887</v>
      </c>
      <c r="G731" s="43" t="s">
        <v>5871</v>
      </c>
    </row>
    <row r="732" ht="14" customHeight="1" spans="1:7">
      <c r="A732" s="43" t="s">
        <v>7093</v>
      </c>
      <c r="B732" s="43" t="s">
        <v>7095</v>
      </c>
      <c r="C732" s="43" t="s">
        <v>5927</v>
      </c>
      <c r="D732" s="43" t="s">
        <v>5893</v>
      </c>
      <c r="E732" s="43" t="s">
        <v>6690</v>
      </c>
      <c r="F732" s="43" t="s">
        <v>5908</v>
      </c>
      <c r="G732" s="43" t="s">
        <v>5876</v>
      </c>
    </row>
    <row r="733" ht="14" customHeight="1" spans="1:7">
      <c r="A733" s="43" t="s">
        <v>7093</v>
      </c>
      <c r="B733" s="43" t="s">
        <v>7096</v>
      </c>
      <c r="C733" s="43" t="s">
        <v>5878</v>
      </c>
      <c r="D733" s="43" t="s">
        <v>5873</v>
      </c>
      <c r="E733" s="43" t="s">
        <v>7037</v>
      </c>
      <c r="F733" s="43" t="s">
        <v>5908</v>
      </c>
      <c r="G733" s="43" t="s">
        <v>5881</v>
      </c>
    </row>
    <row r="734" ht="14" customHeight="1" spans="1:7">
      <c r="A734" s="43" t="s">
        <v>7097</v>
      </c>
      <c r="B734" s="43" t="s">
        <v>7098</v>
      </c>
      <c r="C734" s="43" t="s">
        <v>5923</v>
      </c>
      <c r="D734" s="43" t="s">
        <v>5893</v>
      </c>
      <c r="E734" s="43" t="s">
        <v>5924</v>
      </c>
      <c r="F734" s="43" t="s">
        <v>5887</v>
      </c>
      <c r="G734" s="43" t="s">
        <v>5871</v>
      </c>
    </row>
    <row r="735" ht="14" customHeight="1" spans="1:7">
      <c r="A735" s="43" t="s">
        <v>7097</v>
      </c>
      <c r="B735" s="43" t="s">
        <v>7099</v>
      </c>
      <c r="C735" s="43" t="s">
        <v>5935</v>
      </c>
      <c r="D735" s="43" t="s">
        <v>5903</v>
      </c>
      <c r="E735" s="43" t="s">
        <v>5936</v>
      </c>
      <c r="F735" s="43" t="s">
        <v>5887</v>
      </c>
      <c r="G735" s="43" t="s">
        <v>5876</v>
      </c>
    </row>
    <row r="736" ht="14" customHeight="1" spans="1:7">
      <c r="A736" s="43" t="s">
        <v>7097</v>
      </c>
      <c r="B736" s="43" t="s">
        <v>7100</v>
      </c>
      <c r="C736" s="43" t="s">
        <v>5881</v>
      </c>
      <c r="D736" s="43" t="s">
        <v>5935</v>
      </c>
      <c r="E736" s="43" t="s">
        <v>1383</v>
      </c>
      <c r="F736" s="43" t="s">
        <v>5908</v>
      </c>
      <c r="G736" s="43" t="s">
        <v>5881</v>
      </c>
    </row>
    <row r="737" ht="14" customHeight="1" spans="1:7">
      <c r="A737" s="43" t="s">
        <v>7101</v>
      </c>
      <c r="B737" s="43" t="s">
        <v>6765</v>
      </c>
      <c r="C737" s="43" t="s">
        <v>5897</v>
      </c>
      <c r="D737" s="43" t="s">
        <v>6271</v>
      </c>
      <c r="E737" s="43" t="s">
        <v>7102</v>
      </c>
      <c r="F737" s="43" t="s">
        <v>5908</v>
      </c>
      <c r="G737" s="43" t="s">
        <v>5871</v>
      </c>
    </row>
    <row r="738" ht="14" customHeight="1" spans="1:7">
      <c r="A738" s="43" t="s">
        <v>7101</v>
      </c>
      <c r="B738" s="43" t="s">
        <v>6767</v>
      </c>
      <c r="C738" s="43" t="s">
        <v>5910</v>
      </c>
      <c r="D738" s="43" t="s">
        <v>6227</v>
      </c>
      <c r="E738" s="43" t="s">
        <v>5936</v>
      </c>
      <c r="F738" s="43" t="s">
        <v>5887</v>
      </c>
      <c r="G738" s="43" t="s">
        <v>5876</v>
      </c>
    </row>
    <row r="739" ht="14" customHeight="1" spans="1:7">
      <c r="A739" s="43" t="s">
        <v>7101</v>
      </c>
      <c r="B739" s="43" t="s">
        <v>7103</v>
      </c>
      <c r="C739" s="43" t="s">
        <v>5878</v>
      </c>
      <c r="D739" s="43" t="s">
        <v>6053</v>
      </c>
      <c r="E739" s="43" t="s">
        <v>6054</v>
      </c>
      <c r="F739" s="43" t="s">
        <v>5887</v>
      </c>
      <c r="G739" s="43" t="s">
        <v>5881</v>
      </c>
    </row>
    <row r="740" ht="14" customHeight="1" spans="1:7">
      <c r="A740" s="43" t="s">
        <v>7104</v>
      </c>
      <c r="B740" s="43" t="s">
        <v>7105</v>
      </c>
      <c r="C740" s="43" t="s">
        <v>5898</v>
      </c>
      <c r="D740" s="43" t="s">
        <v>7106</v>
      </c>
      <c r="E740" s="43" t="s">
        <v>7107</v>
      </c>
      <c r="F740" s="43" t="s">
        <v>5870</v>
      </c>
      <c r="G740" s="43" t="s">
        <v>5871</v>
      </c>
    </row>
    <row r="741" ht="14" customHeight="1" spans="1:7">
      <c r="A741" s="43" t="s">
        <v>7104</v>
      </c>
      <c r="B741" s="43" t="s">
        <v>7108</v>
      </c>
      <c r="C741" s="43" t="s">
        <v>6146</v>
      </c>
      <c r="D741" s="43" t="s">
        <v>6224</v>
      </c>
      <c r="E741" s="43" t="s">
        <v>7109</v>
      </c>
      <c r="F741" s="43" t="s">
        <v>5887</v>
      </c>
      <c r="G741" s="43" t="s">
        <v>5876</v>
      </c>
    </row>
    <row r="742" ht="14" customHeight="1" spans="1:7">
      <c r="A742" s="43" t="s">
        <v>7104</v>
      </c>
      <c r="B742" s="43" t="s">
        <v>7110</v>
      </c>
      <c r="C742" s="43" t="s">
        <v>6015</v>
      </c>
      <c r="D742" s="43" t="s">
        <v>6549</v>
      </c>
      <c r="E742" s="43" t="s">
        <v>6086</v>
      </c>
      <c r="F742" s="43" t="s">
        <v>5887</v>
      </c>
      <c r="G742" s="43" t="s">
        <v>5881</v>
      </c>
    </row>
    <row r="743" ht="14" customHeight="1" spans="1:7">
      <c r="A743" s="43" t="s">
        <v>7111</v>
      </c>
      <c r="B743" s="43" t="s">
        <v>7112</v>
      </c>
      <c r="C743" s="43" t="s">
        <v>5996</v>
      </c>
      <c r="D743" s="43" t="s">
        <v>6344</v>
      </c>
      <c r="E743" s="43" t="s">
        <v>6388</v>
      </c>
      <c r="F743" s="43" t="s">
        <v>5887</v>
      </c>
      <c r="G743" s="43" t="s">
        <v>5871</v>
      </c>
    </row>
    <row r="744" ht="14" customHeight="1" spans="1:7">
      <c r="A744" s="43" t="s">
        <v>7111</v>
      </c>
      <c r="B744" s="43" t="s">
        <v>6398</v>
      </c>
      <c r="C744" s="43" t="s">
        <v>5897</v>
      </c>
      <c r="D744" s="43" t="s">
        <v>6167</v>
      </c>
      <c r="E744" s="43" t="s">
        <v>7113</v>
      </c>
      <c r="F744" s="43" t="s">
        <v>5870</v>
      </c>
      <c r="G744" s="43" t="s">
        <v>5876</v>
      </c>
    </row>
    <row r="745" ht="14" customHeight="1" spans="1:7">
      <c r="A745" s="43" t="s">
        <v>7111</v>
      </c>
      <c r="B745" s="43" t="s">
        <v>7114</v>
      </c>
      <c r="C745" s="43" t="s">
        <v>6008</v>
      </c>
      <c r="D745" s="43" t="s">
        <v>6442</v>
      </c>
      <c r="E745" s="43" t="s">
        <v>7115</v>
      </c>
      <c r="F745" s="43" t="s">
        <v>5908</v>
      </c>
      <c r="G745" s="43" t="s">
        <v>5881</v>
      </c>
    </row>
    <row r="746" ht="14" customHeight="1" spans="1:7">
      <c r="A746" s="43" t="s">
        <v>7116</v>
      </c>
      <c r="B746" s="43" t="s">
        <v>7117</v>
      </c>
      <c r="C746" s="43" t="s">
        <v>5876</v>
      </c>
      <c r="D746" s="43" t="s">
        <v>5901</v>
      </c>
      <c r="E746" s="43" t="s">
        <v>6162</v>
      </c>
      <c r="F746" s="43" t="s">
        <v>5870</v>
      </c>
      <c r="G746" s="43" t="s">
        <v>5871</v>
      </c>
    </row>
    <row r="747" ht="14" customHeight="1" spans="1:7">
      <c r="A747" s="43" t="s">
        <v>7116</v>
      </c>
      <c r="B747" s="43" t="s">
        <v>7118</v>
      </c>
      <c r="C747" s="43" t="s">
        <v>5912</v>
      </c>
      <c r="D747" s="43" t="s">
        <v>5873</v>
      </c>
      <c r="E747" s="43" t="s">
        <v>6091</v>
      </c>
      <c r="F747" s="43" t="s">
        <v>5908</v>
      </c>
      <c r="G747" s="43" t="s">
        <v>5876</v>
      </c>
    </row>
    <row r="748" ht="14" customHeight="1" spans="1:7">
      <c r="A748" s="43" t="s">
        <v>7116</v>
      </c>
      <c r="B748" s="43" t="s">
        <v>7119</v>
      </c>
      <c r="C748" s="43" t="s">
        <v>5938</v>
      </c>
      <c r="D748" s="43" t="s">
        <v>5873</v>
      </c>
      <c r="E748" s="43" t="s">
        <v>5951</v>
      </c>
      <c r="F748" s="43" t="s">
        <v>5870</v>
      </c>
      <c r="G748" s="43" t="s">
        <v>5881</v>
      </c>
    </row>
    <row r="749" ht="14" customHeight="1" spans="1:7">
      <c r="A749" s="43" t="s">
        <v>7120</v>
      </c>
      <c r="B749" s="43" t="s">
        <v>7121</v>
      </c>
      <c r="C749" s="43" t="s">
        <v>5881</v>
      </c>
      <c r="D749" s="43" t="s">
        <v>6015</v>
      </c>
      <c r="E749" s="43" t="s">
        <v>7122</v>
      </c>
      <c r="F749" s="43" t="s">
        <v>5870</v>
      </c>
      <c r="G749" s="43" t="s">
        <v>5871</v>
      </c>
    </row>
    <row r="750" ht="14" customHeight="1" spans="1:7">
      <c r="A750" s="43" t="s">
        <v>7120</v>
      </c>
      <c r="B750" s="43" t="s">
        <v>7119</v>
      </c>
      <c r="C750" s="43" t="s">
        <v>5927</v>
      </c>
      <c r="D750" s="43" t="s">
        <v>5893</v>
      </c>
      <c r="E750" s="43" t="s">
        <v>6690</v>
      </c>
      <c r="F750" s="43" t="s">
        <v>5908</v>
      </c>
      <c r="G750" s="43" t="s">
        <v>5876</v>
      </c>
    </row>
    <row r="751" ht="14" customHeight="1" spans="1:7">
      <c r="A751" s="43" t="s">
        <v>7120</v>
      </c>
      <c r="B751" s="43" t="s">
        <v>7123</v>
      </c>
      <c r="C751" s="43" t="s">
        <v>5876</v>
      </c>
      <c r="D751" s="43" t="s">
        <v>5897</v>
      </c>
      <c r="E751" s="43" t="s">
        <v>6417</v>
      </c>
      <c r="F751" s="43" t="s">
        <v>5870</v>
      </c>
      <c r="G751" s="43" t="s">
        <v>5881</v>
      </c>
    </row>
    <row r="752" ht="14" customHeight="1" spans="1:7">
      <c r="A752" s="43" t="s">
        <v>7124</v>
      </c>
      <c r="B752" s="43" t="s">
        <v>7125</v>
      </c>
      <c r="C752" s="43" t="s">
        <v>5878</v>
      </c>
      <c r="D752" s="43" t="s">
        <v>5893</v>
      </c>
      <c r="E752" s="43" t="s">
        <v>6267</v>
      </c>
      <c r="F752" s="43" t="s">
        <v>5887</v>
      </c>
      <c r="G752" s="43" t="s">
        <v>5871</v>
      </c>
    </row>
    <row r="753" ht="14" customHeight="1" spans="1:7">
      <c r="A753" s="43" t="s">
        <v>7124</v>
      </c>
      <c r="B753" s="43" t="s">
        <v>7126</v>
      </c>
      <c r="C753" s="43" t="s">
        <v>5881</v>
      </c>
      <c r="D753" s="43" t="s">
        <v>5923</v>
      </c>
      <c r="E753" s="43" t="s">
        <v>5975</v>
      </c>
      <c r="F753" s="43" t="s">
        <v>5908</v>
      </c>
      <c r="G753" s="43" t="s">
        <v>5876</v>
      </c>
    </row>
    <row r="754" ht="14" customHeight="1" spans="1:7">
      <c r="A754" s="43" t="s">
        <v>7124</v>
      </c>
      <c r="B754" s="43" t="s">
        <v>7127</v>
      </c>
      <c r="C754" s="43" t="s">
        <v>5876</v>
      </c>
      <c r="D754" s="43" t="s">
        <v>5923</v>
      </c>
      <c r="E754" s="43" t="s">
        <v>5951</v>
      </c>
      <c r="F754" s="43" t="s">
        <v>5870</v>
      </c>
      <c r="G754" s="43" t="s">
        <v>5881</v>
      </c>
    </row>
    <row r="755" ht="14" customHeight="1" spans="1:7">
      <c r="A755" s="43" t="s">
        <v>7128</v>
      </c>
      <c r="B755" s="43" t="s">
        <v>7129</v>
      </c>
      <c r="C755" s="43" t="s">
        <v>5996</v>
      </c>
      <c r="D755" s="43" t="s">
        <v>6003</v>
      </c>
      <c r="E755" s="43" t="s">
        <v>6091</v>
      </c>
      <c r="F755" s="43" t="s">
        <v>5908</v>
      </c>
      <c r="G755" s="43" t="s">
        <v>5871</v>
      </c>
    </row>
    <row r="756" ht="14" customHeight="1" spans="1:7">
      <c r="A756" s="43" t="s">
        <v>7128</v>
      </c>
      <c r="B756" s="43" t="s">
        <v>7130</v>
      </c>
      <c r="C756" s="43" t="s">
        <v>5961</v>
      </c>
      <c r="D756" s="43" t="s">
        <v>944</v>
      </c>
      <c r="E756" s="43" t="s">
        <v>6034</v>
      </c>
      <c r="F756" s="43" t="s">
        <v>5908</v>
      </c>
      <c r="G756" s="43" t="s">
        <v>5876</v>
      </c>
    </row>
    <row r="757" ht="14" customHeight="1" spans="1:7">
      <c r="A757" s="43" t="s">
        <v>7128</v>
      </c>
      <c r="B757" s="43" t="s">
        <v>7131</v>
      </c>
      <c r="C757" s="43" t="s">
        <v>5884</v>
      </c>
      <c r="D757" s="43" t="s">
        <v>6105</v>
      </c>
      <c r="E757" s="43" t="s">
        <v>6098</v>
      </c>
      <c r="F757" s="43" t="s">
        <v>5908</v>
      </c>
      <c r="G757" s="43" t="s">
        <v>5881</v>
      </c>
    </row>
    <row r="758" ht="14" customHeight="1" spans="1:7">
      <c r="A758" s="43" t="s">
        <v>7132</v>
      </c>
      <c r="B758" s="43" t="s">
        <v>7133</v>
      </c>
      <c r="C758" s="43" t="s">
        <v>5949</v>
      </c>
      <c r="D758" s="43" t="s">
        <v>5884</v>
      </c>
      <c r="E758" s="43" t="s">
        <v>6237</v>
      </c>
      <c r="F758" s="43" t="s">
        <v>5908</v>
      </c>
      <c r="G758" s="43" t="s">
        <v>5871</v>
      </c>
    </row>
    <row r="759" ht="14" customHeight="1" spans="1:7">
      <c r="A759" s="43" t="s">
        <v>7132</v>
      </c>
      <c r="B759" s="43" t="s">
        <v>7134</v>
      </c>
      <c r="C759" s="43" t="s">
        <v>5889</v>
      </c>
      <c r="D759" s="43" t="s">
        <v>5961</v>
      </c>
      <c r="E759" s="43" t="s">
        <v>6421</v>
      </c>
      <c r="F759" s="43" t="s">
        <v>5887</v>
      </c>
      <c r="G759" s="43" t="s">
        <v>5876</v>
      </c>
    </row>
    <row r="760" ht="14" customHeight="1" spans="1:7">
      <c r="A760" s="43" t="s">
        <v>7132</v>
      </c>
      <c r="B760" s="43" t="s">
        <v>7135</v>
      </c>
      <c r="C760" s="43" t="s">
        <v>5910</v>
      </c>
      <c r="D760" s="43" t="s">
        <v>6008</v>
      </c>
      <c r="E760" s="43" t="s">
        <v>6171</v>
      </c>
      <c r="F760" s="43" t="s">
        <v>5908</v>
      </c>
      <c r="G760" s="43" t="s">
        <v>5881</v>
      </c>
    </row>
    <row r="761" ht="14" customHeight="1" spans="1:7">
      <c r="A761" s="43" t="s">
        <v>7136</v>
      </c>
      <c r="B761" s="43" t="s">
        <v>7137</v>
      </c>
      <c r="C761" s="43" t="s">
        <v>5903</v>
      </c>
      <c r="D761" s="43" t="s">
        <v>6105</v>
      </c>
      <c r="E761" s="43" t="s">
        <v>6901</v>
      </c>
      <c r="F761" s="43" t="s">
        <v>5908</v>
      </c>
      <c r="G761" s="43" t="s">
        <v>5871</v>
      </c>
    </row>
    <row r="762" ht="14" customHeight="1" spans="1:7">
      <c r="A762" s="43" t="s">
        <v>7136</v>
      </c>
      <c r="B762" s="43" t="s">
        <v>1098</v>
      </c>
      <c r="C762" s="43" t="s">
        <v>5881</v>
      </c>
      <c r="D762" s="43" t="s">
        <v>5901</v>
      </c>
      <c r="E762" s="43" t="s">
        <v>6280</v>
      </c>
      <c r="F762" s="43" t="s">
        <v>5870</v>
      </c>
      <c r="G762" s="43" t="s">
        <v>5876</v>
      </c>
    </row>
    <row r="763" ht="14" customHeight="1" spans="1:7">
      <c r="A763" s="43" t="s">
        <v>7136</v>
      </c>
      <c r="B763" s="43" t="s">
        <v>7138</v>
      </c>
      <c r="C763" s="43" t="s">
        <v>5878</v>
      </c>
      <c r="D763" s="43" t="s">
        <v>5903</v>
      </c>
      <c r="E763" s="43" t="s">
        <v>6202</v>
      </c>
      <c r="F763" s="43" t="s">
        <v>5908</v>
      </c>
      <c r="G763" s="43" t="s">
        <v>5881</v>
      </c>
    </row>
    <row r="764" ht="14" customHeight="1" spans="1:7">
      <c r="A764" s="43" t="s">
        <v>7139</v>
      </c>
      <c r="B764" s="43" t="s">
        <v>7140</v>
      </c>
      <c r="C764" s="43" t="s">
        <v>5927</v>
      </c>
      <c r="D764" s="43" t="s">
        <v>5884</v>
      </c>
      <c r="E764" s="43" t="s">
        <v>5975</v>
      </c>
      <c r="F764" s="43" t="s">
        <v>5908</v>
      </c>
      <c r="G764" s="43" t="s">
        <v>5871</v>
      </c>
    </row>
    <row r="765" ht="14" customHeight="1" spans="1:7">
      <c r="A765" s="43" t="s">
        <v>7139</v>
      </c>
      <c r="B765" s="43" t="s">
        <v>7141</v>
      </c>
      <c r="C765" s="43" t="s">
        <v>5873</v>
      </c>
      <c r="D765" s="43" t="s">
        <v>6053</v>
      </c>
      <c r="E765" s="43" t="s">
        <v>6091</v>
      </c>
      <c r="F765" s="43" t="s">
        <v>5908</v>
      </c>
      <c r="G765" s="43" t="s">
        <v>5876</v>
      </c>
    </row>
    <row r="766" ht="14" customHeight="1" spans="1:7">
      <c r="A766" s="43" t="s">
        <v>7139</v>
      </c>
      <c r="B766" s="43" t="s">
        <v>7142</v>
      </c>
      <c r="C766" s="43" t="s">
        <v>5878</v>
      </c>
      <c r="D766" s="43" t="s">
        <v>5903</v>
      </c>
      <c r="E766" s="43" t="s">
        <v>6202</v>
      </c>
      <c r="F766" s="43" t="s">
        <v>5908</v>
      </c>
      <c r="G766" s="43" t="s">
        <v>5881</v>
      </c>
    </row>
    <row r="767" ht="14" customHeight="1" spans="1:7">
      <c r="A767" s="43" t="s">
        <v>7143</v>
      </c>
      <c r="B767" s="43" t="s">
        <v>7144</v>
      </c>
      <c r="C767" s="43" t="s">
        <v>5889</v>
      </c>
      <c r="D767" s="43" t="s">
        <v>5910</v>
      </c>
      <c r="E767" s="43" t="s">
        <v>5911</v>
      </c>
      <c r="F767" s="43" t="s">
        <v>5908</v>
      </c>
      <c r="G767" s="43" t="s">
        <v>5871</v>
      </c>
    </row>
    <row r="768" ht="14" customHeight="1" spans="1:7">
      <c r="A768" s="43" t="s">
        <v>7143</v>
      </c>
      <c r="B768" s="43" t="s">
        <v>7145</v>
      </c>
      <c r="C768" s="43" t="s">
        <v>5938</v>
      </c>
      <c r="D768" s="43" t="s">
        <v>5910</v>
      </c>
      <c r="E768" s="43" t="s">
        <v>1331</v>
      </c>
      <c r="F768" s="43" t="s">
        <v>5887</v>
      </c>
      <c r="G768" s="43" t="s">
        <v>5876</v>
      </c>
    </row>
    <row r="769" ht="14" customHeight="1" spans="1:7">
      <c r="A769" s="43" t="s">
        <v>7143</v>
      </c>
      <c r="B769" s="43" t="s">
        <v>6815</v>
      </c>
      <c r="C769" s="43" t="s">
        <v>5935</v>
      </c>
      <c r="D769" s="43" t="s">
        <v>5912</v>
      </c>
      <c r="E769" s="43" t="s">
        <v>5940</v>
      </c>
      <c r="F769" s="43" t="s">
        <v>5908</v>
      </c>
      <c r="G769" s="43" t="s">
        <v>5881</v>
      </c>
    </row>
    <row r="770" ht="14" customHeight="1" spans="1:7">
      <c r="A770" s="43" t="s">
        <v>7146</v>
      </c>
      <c r="B770" s="43" t="s">
        <v>7147</v>
      </c>
      <c r="C770" s="43" t="s">
        <v>5912</v>
      </c>
      <c r="D770" s="43" t="s">
        <v>5901</v>
      </c>
      <c r="E770" s="43" t="s">
        <v>6976</v>
      </c>
      <c r="F770" s="43" t="s">
        <v>5908</v>
      </c>
      <c r="G770" s="43" t="s">
        <v>5871</v>
      </c>
    </row>
    <row r="771" ht="14" customHeight="1" spans="1:7">
      <c r="A771" s="43" t="s">
        <v>7146</v>
      </c>
      <c r="B771" s="43" t="s">
        <v>7148</v>
      </c>
      <c r="C771" s="43" t="s">
        <v>5938</v>
      </c>
      <c r="D771" s="43" t="s">
        <v>5889</v>
      </c>
      <c r="E771" s="43" t="s">
        <v>5975</v>
      </c>
      <c r="F771" s="43" t="s">
        <v>5908</v>
      </c>
      <c r="G771" s="43" t="s">
        <v>5876</v>
      </c>
    </row>
    <row r="772" ht="14" customHeight="1" spans="1:7">
      <c r="A772" s="43" t="s">
        <v>7146</v>
      </c>
      <c r="B772" s="43" t="s">
        <v>7149</v>
      </c>
      <c r="C772" s="43" t="s">
        <v>391</v>
      </c>
      <c r="D772" s="43" t="s">
        <v>5889</v>
      </c>
      <c r="E772" s="43" t="s">
        <v>391</v>
      </c>
      <c r="F772" s="43" t="s">
        <v>5870</v>
      </c>
      <c r="G772" s="43" t="s">
        <v>5881</v>
      </c>
    </row>
    <row r="773" ht="14" customHeight="1" spans="1:7">
      <c r="A773" s="43" t="s">
        <v>7150</v>
      </c>
      <c r="B773" s="43" t="s">
        <v>7151</v>
      </c>
      <c r="C773" s="43" t="s">
        <v>5873</v>
      </c>
      <c r="D773" s="43" t="s">
        <v>5920</v>
      </c>
      <c r="E773" s="43" t="s">
        <v>5921</v>
      </c>
      <c r="F773" s="43" t="s">
        <v>5908</v>
      </c>
      <c r="G773" s="43" t="s">
        <v>5871</v>
      </c>
    </row>
    <row r="774" ht="14" customHeight="1" spans="1:7">
      <c r="A774" s="43" t="s">
        <v>7150</v>
      </c>
      <c r="B774" s="43" t="s">
        <v>7152</v>
      </c>
      <c r="C774" s="43" t="s">
        <v>5873</v>
      </c>
      <c r="D774" s="43" t="s">
        <v>5949</v>
      </c>
      <c r="E774" s="43" t="s">
        <v>5907</v>
      </c>
      <c r="F774" s="43" t="s">
        <v>5908</v>
      </c>
      <c r="G774" s="43" t="s">
        <v>5876</v>
      </c>
    </row>
    <row r="775" ht="14" customHeight="1" spans="1:7">
      <c r="A775" s="43" t="s">
        <v>7150</v>
      </c>
      <c r="B775" s="43" t="s">
        <v>7153</v>
      </c>
      <c r="C775" s="43" t="s">
        <v>5935</v>
      </c>
      <c r="D775" s="43" t="s">
        <v>5910</v>
      </c>
      <c r="E775" s="43" t="s">
        <v>5975</v>
      </c>
      <c r="F775" s="43" t="s">
        <v>5908</v>
      </c>
      <c r="G775" s="43" t="s">
        <v>5881</v>
      </c>
    </row>
    <row r="776" ht="14" customHeight="1" spans="1:7">
      <c r="A776" s="43" t="s">
        <v>7154</v>
      </c>
      <c r="B776" s="43" t="s">
        <v>7155</v>
      </c>
      <c r="C776" s="43" t="s">
        <v>5881</v>
      </c>
      <c r="D776" s="43" t="s">
        <v>5878</v>
      </c>
      <c r="E776" s="43" t="s">
        <v>6182</v>
      </c>
      <c r="F776" s="43" t="s">
        <v>5887</v>
      </c>
      <c r="G776" s="43" t="s">
        <v>5871</v>
      </c>
    </row>
    <row r="777" ht="14" customHeight="1" spans="1:7">
      <c r="A777" s="43" t="s">
        <v>7154</v>
      </c>
      <c r="B777" s="43" t="s">
        <v>7156</v>
      </c>
      <c r="C777" s="43" t="s">
        <v>5876</v>
      </c>
      <c r="D777" s="43" t="s">
        <v>5878</v>
      </c>
      <c r="E777" s="43" t="s">
        <v>5989</v>
      </c>
      <c r="F777" s="43" t="s">
        <v>5870</v>
      </c>
      <c r="G777" s="43" t="s">
        <v>5876</v>
      </c>
    </row>
    <row r="778" ht="14" customHeight="1" spans="1:7">
      <c r="A778" s="43" t="s">
        <v>7154</v>
      </c>
      <c r="B778" s="43" t="s">
        <v>7157</v>
      </c>
      <c r="C778" s="43" t="s">
        <v>5881</v>
      </c>
      <c r="D778" s="43" t="s">
        <v>5923</v>
      </c>
      <c r="E778" s="43" t="s">
        <v>5975</v>
      </c>
      <c r="F778" s="43" t="s">
        <v>5908</v>
      </c>
      <c r="G778" s="43" t="s">
        <v>5881</v>
      </c>
    </row>
    <row r="779" ht="14" customHeight="1" spans="1:7">
      <c r="A779" s="43" t="s">
        <v>7158</v>
      </c>
      <c r="B779" s="43" t="s">
        <v>7133</v>
      </c>
      <c r="C779" s="43" t="s">
        <v>5949</v>
      </c>
      <c r="D779" s="43" t="s">
        <v>944</v>
      </c>
      <c r="E779" s="43" t="s">
        <v>1383</v>
      </c>
      <c r="F779" s="43" t="s">
        <v>5908</v>
      </c>
      <c r="G779" s="43" t="s">
        <v>5871</v>
      </c>
    </row>
    <row r="780" ht="14" customHeight="1" spans="1:7">
      <c r="A780" s="43" t="s">
        <v>7158</v>
      </c>
      <c r="B780" s="43" t="s">
        <v>7134</v>
      </c>
      <c r="C780" s="43" t="s">
        <v>5949</v>
      </c>
      <c r="D780" s="43" t="s">
        <v>6271</v>
      </c>
      <c r="E780" s="43" t="s">
        <v>6895</v>
      </c>
      <c r="F780" s="43" t="s">
        <v>5908</v>
      </c>
      <c r="G780" s="43" t="s">
        <v>5876</v>
      </c>
    </row>
    <row r="781" ht="14" customHeight="1" spans="1:7">
      <c r="A781" s="43" t="s">
        <v>7158</v>
      </c>
      <c r="B781" s="43" t="s">
        <v>7135</v>
      </c>
      <c r="C781" s="43" t="s">
        <v>5910</v>
      </c>
      <c r="D781" s="43" t="s">
        <v>6015</v>
      </c>
      <c r="E781" s="43" t="s">
        <v>5975</v>
      </c>
      <c r="F781" s="43" t="s">
        <v>5908</v>
      </c>
      <c r="G781" s="43" t="s">
        <v>5881</v>
      </c>
    </row>
    <row r="782" ht="14" customHeight="1" spans="1:7">
      <c r="A782" s="43" t="s">
        <v>7159</v>
      </c>
      <c r="B782" s="43" t="s">
        <v>7160</v>
      </c>
      <c r="C782" s="43" t="s">
        <v>6362</v>
      </c>
      <c r="D782" s="43" t="s">
        <v>7106</v>
      </c>
      <c r="E782" s="43" t="s">
        <v>6523</v>
      </c>
      <c r="F782" s="43" t="s">
        <v>5887</v>
      </c>
      <c r="G782" s="43" t="s">
        <v>5871</v>
      </c>
    </row>
    <row r="783" ht="14" customHeight="1" spans="1:7">
      <c r="A783" s="43" t="s">
        <v>7159</v>
      </c>
      <c r="B783" s="43" t="s">
        <v>7161</v>
      </c>
      <c r="C783" s="43" t="s">
        <v>5897</v>
      </c>
      <c r="D783" s="43" t="s">
        <v>6505</v>
      </c>
      <c r="E783" s="43" t="s">
        <v>7033</v>
      </c>
      <c r="F783" s="43" t="s">
        <v>5887</v>
      </c>
      <c r="G783" s="43" t="s">
        <v>5876</v>
      </c>
    </row>
    <row r="784" ht="14" customHeight="1" spans="1:7">
      <c r="A784" s="43" t="s">
        <v>7159</v>
      </c>
      <c r="B784" s="43" t="s">
        <v>7162</v>
      </c>
      <c r="C784" s="43" t="s">
        <v>5878</v>
      </c>
      <c r="D784" s="43" t="s">
        <v>6146</v>
      </c>
      <c r="E784" s="43" t="s">
        <v>5955</v>
      </c>
      <c r="F784" s="43" t="s">
        <v>5870</v>
      </c>
      <c r="G784" s="43" t="s">
        <v>5881</v>
      </c>
    </row>
    <row r="785" ht="14" customHeight="1" spans="1:7">
      <c r="A785" s="43" t="s">
        <v>7163</v>
      </c>
      <c r="B785" s="43" t="s">
        <v>1060</v>
      </c>
      <c r="C785" s="43" t="s">
        <v>5890</v>
      </c>
      <c r="D785" s="43" t="s">
        <v>6442</v>
      </c>
      <c r="E785" s="43" t="s">
        <v>6897</v>
      </c>
      <c r="F785" s="43" t="s">
        <v>5908</v>
      </c>
      <c r="G785" s="43" t="s">
        <v>5871</v>
      </c>
    </row>
    <row r="786" ht="14" customHeight="1" spans="1:7">
      <c r="A786" s="43" t="s">
        <v>7163</v>
      </c>
      <c r="B786" s="43" t="s">
        <v>7164</v>
      </c>
      <c r="C786" s="43" t="s">
        <v>5927</v>
      </c>
      <c r="D786" s="43" t="s">
        <v>5996</v>
      </c>
      <c r="E786" s="43" t="s">
        <v>7165</v>
      </c>
      <c r="F786" s="43" t="s">
        <v>5870</v>
      </c>
      <c r="G786" s="43" t="s">
        <v>5876</v>
      </c>
    </row>
    <row r="787" ht="14" customHeight="1" spans="1:7">
      <c r="A787" s="43" t="s">
        <v>7163</v>
      </c>
      <c r="B787" s="43" t="s">
        <v>7166</v>
      </c>
      <c r="C787" s="43" t="s">
        <v>5889</v>
      </c>
      <c r="D787" s="43" t="s">
        <v>5961</v>
      </c>
      <c r="E787" s="43" t="s">
        <v>6421</v>
      </c>
      <c r="F787" s="43" t="s">
        <v>5887</v>
      </c>
      <c r="G787" s="43" t="s">
        <v>5881</v>
      </c>
    </row>
    <row r="788" ht="14" customHeight="1" spans="1:7">
      <c r="A788" s="43" t="s">
        <v>7167</v>
      </c>
      <c r="B788" s="43" t="s">
        <v>7168</v>
      </c>
      <c r="C788" s="43" t="s">
        <v>5961</v>
      </c>
      <c r="D788" s="43" t="s">
        <v>6063</v>
      </c>
      <c r="E788" s="43" t="s">
        <v>7169</v>
      </c>
      <c r="F788" s="43" t="s">
        <v>5908</v>
      </c>
      <c r="G788" s="43" t="s">
        <v>5871</v>
      </c>
    </row>
    <row r="789" ht="14" customHeight="1" spans="1:7">
      <c r="A789" s="43" t="s">
        <v>7167</v>
      </c>
      <c r="B789" s="43" t="s">
        <v>7170</v>
      </c>
      <c r="C789" s="43" t="s">
        <v>5897</v>
      </c>
      <c r="D789" s="43" t="s">
        <v>5884</v>
      </c>
      <c r="E789" s="43" t="s">
        <v>6787</v>
      </c>
      <c r="F789" s="43" t="s">
        <v>5908</v>
      </c>
      <c r="G789" s="43" t="s">
        <v>5876</v>
      </c>
    </row>
    <row r="790" ht="14" customHeight="1" spans="1:7">
      <c r="A790" s="43" t="s">
        <v>7167</v>
      </c>
      <c r="B790" s="43" t="s">
        <v>7171</v>
      </c>
      <c r="C790" s="43" t="s">
        <v>5935</v>
      </c>
      <c r="D790" s="43" t="s">
        <v>5903</v>
      </c>
      <c r="E790" s="43" t="s">
        <v>5936</v>
      </c>
      <c r="F790" s="43" t="s">
        <v>5887</v>
      </c>
      <c r="G790" s="43" t="s">
        <v>5881</v>
      </c>
    </row>
    <row r="791" ht="14" customHeight="1" spans="1:7">
      <c r="A791" s="43" t="s">
        <v>7172</v>
      </c>
      <c r="B791" s="43" t="s">
        <v>7173</v>
      </c>
      <c r="C791" s="43" t="s">
        <v>5876</v>
      </c>
      <c r="D791" s="43" t="s">
        <v>5961</v>
      </c>
      <c r="E791" s="43" t="s">
        <v>7174</v>
      </c>
      <c r="F791" s="43" t="s">
        <v>5870</v>
      </c>
      <c r="G791" s="43" t="s">
        <v>5871</v>
      </c>
    </row>
    <row r="792" ht="14" customHeight="1" spans="1:7">
      <c r="A792" s="43" t="s">
        <v>7172</v>
      </c>
      <c r="B792" s="43" t="s">
        <v>7175</v>
      </c>
      <c r="C792" s="43" t="s">
        <v>5878</v>
      </c>
      <c r="D792" s="43" t="s">
        <v>5910</v>
      </c>
      <c r="E792" s="43" t="s">
        <v>6034</v>
      </c>
      <c r="F792" s="43" t="s">
        <v>5908</v>
      </c>
      <c r="G792" s="43" t="s">
        <v>5876</v>
      </c>
    </row>
    <row r="793" ht="14" customHeight="1" spans="1:7">
      <c r="A793" s="43" t="s">
        <v>7172</v>
      </c>
      <c r="B793" s="43" t="s">
        <v>7176</v>
      </c>
      <c r="C793" s="43" t="s">
        <v>5878</v>
      </c>
      <c r="D793" s="43" t="s">
        <v>5910</v>
      </c>
      <c r="E793" s="43" t="s">
        <v>6034</v>
      </c>
      <c r="F793" s="43" t="s">
        <v>5908</v>
      </c>
      <c r="G793" s="43" t="s">
        <v>5876</v>
      </c>
    </row>
    <row r="794" ht="14" customHeight="1" spans="1:7">
      <c r="A794" s="43" t="s">
        <v>7177</v>
      </c>
      <c r="B794" s="43" t="s">
        <v>7178</v>
      </c>
      <c r="C794" s="43" t="s">
        <v>5996</v>
      </c>
      <c r="D794" s="43" t="s">
        <v>7179</v>
      </c>
      <c r="E794" s="43" t="s">
        <v>6721</v>
      </c>
      <c r="F794" s="43" t="s">
        <v>5887</v>
      </c>
      <c r="G794" s="43" t="s">
        <v>5871</v>
      </c>
    </row>
    <row r="795" ht="14" customHeight="1" spans="1:7">
      <c r="A795" s="43" t="s">
        <v>7177</v>
      </c>
      <c r="B795" s="43" t="s">
        <v>7180</v>
      </c>
      <c r="C795" s="43" t="s">
        <v>5910</v>
      </c>
      <c r="D795" s="43" t="s">
        <v>6505</v>
      </c>
      <c r="E795" s="43" t="s">
        <v>7181</v>
      </c>
      <c r="F795" s="43" t="s">
        <v>5870</v>
      </c>
      <c r="G795" s="43" t="s">
        <v>5876</v>
      </c>
    </row>
    <row r="796" ht="14" customHeight="1" spans="1:7">
      <c r="A796" s="43" t="s">
        <v>7177</v>
      </c>
      <c r="B796" s="43" t="s">
        <v>7182</v>
      </c>
      <c r="C796" s="43" t="s">
        <v>5897</v>
      </c>
      <c r="D796" s="43" t="s">
        <v>6337</v>
      </c>
      <c r="E796" s="43" t="s">
        <v>6813</v>
      </c>
      <c r="F796" s="43" t="s">
        <v>5887</v>
      </c>
      <c r="G796" s="43" t="s">
        <v>5881</v>
      </c>
    </row>
    <row r="797" ht="14" customHeight="1" spans="1:7">
      <c r="A797" s="43" t="s">
        <v>7183</v>
      </c>
      <c r="B797" s="43" t="s">
        <v>7184</v>
      </c>
      <c r="C797" s="43" t="s">
        <v>5881</v>
      </c>
      <c r="D797" s="43" t="s">
        <v>5903</v>
      </c>
      <c r="E797" s="43" t="s">
        <v>5904</v>
      </c>
      <c r="F797" s="43" t="s">
        <v>5870</v>
      </c>
      <c r="G797" s="43" t="s">
        <v>5871</v>
      </c>
    </row>
    <row r="798" ht="14" customHeight="1" spans="1:7">
      <c r="A798" s="43" t="s">
        <v>7183</v>
      </c>
      <c r="B798" s="43" t="s">
        <v>1110</v>
      </c>
      <c r="C798" s="43" t="s">
        <v>5876</v>
      </c>
      <c r="D798" s="43" t="s">
        <v>5910</v>
      </c>
      <c r="E798" s="43" t="s">
        <v>1347</v>
      </c>
      <c r="F798" s="43" t="s">
        <v>5870</v>
      </c>
      <c r="G798" s="43" t="s">
        <v>5876</v>
      </c>
    </row>
    <row r="799" ht="14" customHeight="1" spans="1:7">
      <c r="A799" s="43" t="s">
        <v>7183</v>
      </c>
      <c r="B799" s="43" t="s">
        <v>7185</v>
      </c>
      <c r="C799" s="43" t="s">
        <v>5938</v>
      </c>
      <c r="D799" s="43" t="s">
        <v>5912</v>
      </c>
      <c r="E799" s="43" t="s">
        <v>5998</v>
      </c>
      <c r="F799" s="43" t="s">
        <v>5887</v>
      </c>
      <c r="G799" s="43" t="s">
        <v>5881</v>
      </c>
    </row>
    <row r="800" ht="14" customHeight="1" spans="1:7">
      <c r="A800" s="43" t="s">
        <v>7186</v>
      </c>
      <c r="B800" s="43" t="s">
        <v>7184</v>
      </c>
      <c r="C800" s="43" t="s">
        <v>5876</v>
      </c>
      <c r="D800" s="43" t="s">
        <v>5890</v>
      </c>
      <c r="E800" s="43" t="s">
        <v>7187</v>
      </c>
      <c r="F800" s="43" t="s">
        <v>5870</v>
      </c>
      <c r="G800" s="43" t="s">
        <v>5871</v>
      </c>
    </row>
    <row r="801" ht="14" customHeight="1" spans="1:7">
      <c r="A801" s="43" t="s">
        <v>7186</v>
      </c>
      <c r="B801" s="43" t="s">
        <v>1076</v>
      </c>
      <c r="C801" s="43" t="s">
        <v>5912</v>
      </c>
      <c r="D801" s="43" t="s">
        <v>5884</v>
      </c>
      <c r="E801" s="43" t="s">
        <v>6583</v>
      </c>
      <c r="F801" s="43" t="s">
        <v>5887</v>
      </c>
      <c r="G801" s="43" t="s">
        <v>5876</v>
      </c>
    </row>
    <row r="802" ht="14" customHeight="1" spans="1:7">
      <c r="A802" s="43" t="s">
        <v>7186</v>
      </c>
      <c r="B802" s="43" t="s">
        <v>7185</v>
      </c>
      <c r="C802" s="43" t="s">
        <v>5881</v>
      </c>
      <c r="D802" s="43" t="s">
        <v>5873</v>
      </c>
      <c r="E802" s="43" t="s">
        <v>5955</v>
      </c>
      <c r="F802" s="43" t="s">
        <v>5870</v>
      </c>
      <c r="G802" s="43" t="s">
        <v>5881</v>
      </c>
    </row>
    <row r="803" ht="14" customHeight="1" spans="1:7">
      <c r="A803" s="43" t="s">
        <v>7188</v>
      </c>
      <c r="B803" s="43" t="s">
        <v>7189</v>
      </c>
      <c r="C803" s="43" t="s">
        <v>5878</v>
      </c>
      <c r="D803" s="43" t="s">
        <v>6442</v>
      </c>
      <c r="E803" s="43" t="s">
        <v>7190</v>
      </c>
      <c r="F803" s="43" t="s">
        <v>5870</v>
      </c>
      <c r="G803" s="43" t="s">
        <v>5871</v>
      </c>
    </row>
    <row r="804" ht="14" customHeight="1" spans="1:7">
      <c r="A804" s="43" t="s">
        <v>7188</v>
      </c>
      <c r="B804" s="43" t="s">
        <v>7191</v>
      </c>
      <c r="C804" s="43" t="s">
        <v>5910</v>
      </c>
      <c r="D804" s="43" t="s">
        <v>6063</v>
      </c>
      <c r="E804" s="43" t="s">
        <v>6189</v>
      </c>
      <c r="F804" s="43" t="s">
        <v>5870</v>
      </c>
      <c r="G804" s="43" t="s">
        <v>5876</v>
      </c>
    </row>
    <row r="805" ht="14" customHeight="1" spans="1:7">
      <c r="A805" s="43" t="s">
        <v>7188</v>
      </c>
      <c r="B805" s="43" t="s">
        <v>7192</v>
      </c>
      <c r="C805" s="43" t="s">
        <v>5873</v>
      </c>
      <c r="D805" s="43" t="s">
        <v>944</v>
      </c>
      <c r="E805" s="43" t="s">
        <v>1331</v>
      </c>
      <c r="F805" s="43" t="s">
        <v>5887</v>
      </c>
      <c r="G805" s="43" t="s">
        <v>5881</v>
      </c>
    </row>
    <row r="806" ht="14" customHeight="1" spans="1:7">
      <c r="A806" s="43" t="s">
        <v>7193</v>
      </c>
      <c r="B806" s="43" t="s">
        <v>7194</v>
      </c>
      <c r="C806" s="43" t="s">
        <v>6080</v>
      </c>
      <c r="D806" s="43" t="s">
        <v>6593</v>
      </c>
      <c r="E806" s="43" t="s">
        <v>7195</v>
      </c>
      <c r="F806" s="43" t="s">
        <v>5870</v>
      </c>
      <c r="G806" s="43" t="s">
        <v>5871</v>
      </c>
    </row>
    <row r="807" ht="14" customHeight="1" spans="1:7">
      <c r="A807" s="43" t="s">
        <v>7193</v>
      </c>
      <c r="B807" s="43" t="s">
        <v>7196</v>
      </c>
      <c r="C807" s="43" t="s">
        <v>5898</v>
      </c>
      <c r="D807" s="43" t="s">
        <v>7197</v>
      </c>
      <c r="E807" s="43" t="s">
        <v>7198</v>
      </c>
      <c r="F807" s="43" t="s">
        <v>5870</v>
      </c>
      <c r="G807" s="43" t="s">
        <v>5876</v>
      </c>
    </row>
    <row r="808" ht="14" customHeight="1" spans="1:7">
      <c r="A808" s="43" t="s">
        <v>7193</v>
      </c>
      <c r="B808" s="43" t="s">
        <v>7199</v>
      </c>
      <c r="C808" s="43" t="s">
        <v>5874</v>
      </c>
      <c r="D808" s="43" t="s">
        <v>6592</v>
      </c>
      <c r="E808" s="43" t="s">
        <v>7200</v>
      </c>
      <c r="F808" s="43" t="s">
        <v>5870</v>
      </c>
      <c r="G808" s="43" t="s">
        <v>5881</v>
      </c>
    </row>
    <row r="809" ht="14" customHeight="1" spans="1:7">
      <c r="A809" s="43" t="s">
        <v>7201</v>
      </c>
      <c r="B809" s="43" t="s">
        <v>7202</v>
      </c>
      <c r="C809" s="43" t="s">
        <v>5901</v>
      </c>
      <c r="D809" s="43" t="s">
        <v>6025</v>
      </c>
      <c r="E809" s="43" t="s">
        <v>6822</v>
      </c>
      <c r="F809" s="43" t="s">
        <v>5887</v>
      </c>
      <c r="G809" s="43" t="s">
        <v>5871</v>
      </c>
    </row>
    <row r="810" ht="14" customHeight="1" spans="1:7">
      <c r="A810" s="43" t="s">
        <v>7201</v>
      </c>
      <c r="B810" s="43" t="s">
        <v>7203</v>
      </c>
      <c r="C810" s="43" t="s">
        <v>5938</v>
      </c>
      <c r="D810" s="43" t="s">
        <v>6008</v>
      </c>
      <c r="E810" s="43" t="s">
        <v>6274</v>
      </c>
      <c r="F810" s="43" t="s">
        <v>5870</v>
      </c>
      <c r="G810" s="43" t="s">
        <v>5876</v>
      </c>
    </row>
    <row r="811" ht="14" customHeight="1" spans="1:7">
      <c r="A811" s="43" t="s">
        <v>7201</v>
      </c>
      <c r="B811" s="43" t="s">
        <v>7204</v>
      </c>
      <c r="C811" s="43" t="s">
        <v>5938</v>
      </c>
      <c r="D811" s="43" t="s">
        <v>5949</v>
      </c>
      <c r="E811" s="43" t="s">
        <v>5997</v>
      </c>
      <c r="F811" s="43" t="s">
        <v>5870</v>
      </c>
      <c r="G811" s="43" t="s">
        <v>5881</v>
      </c>
    </row>
    <row r="812" ht="14" customHeight="1" spans="1:7">
      <c r="A812" s="43" t="s">
        <v>7205</v>
      </c>
      <c r="B812" s="43" t="s">
        <v>7173</v>
      </c>
      <c r="C812" s="43" t="s">
        <v>6474</v>
      </c>
      <c r="D812" s="43" t="s">
        <v>7206</v>
      </c>
      <c r="E812" s="43" t="s">
        <v>6164</v>
      </c>
      <c r="F812" s="43" t="s">
        <v>5887</v>
      </c>
      <c r="G812" s="43" t="s">
        <v>5871</v>
      </c>
    </row>
    <row r="813" ht="14" customHeight="1" spans="1:7">
      <c r="A813" s="43" t="s">
        <v>7205</v>
      </c>
      <c r="B813" s="43" t="s">
        <v>7175</v>
      </c>
      <c r="C813" s="43" t="s">
        <v>5910</v>
      </c>
      <c r="D813" s="43" t="s">
        <v>5898</v>
      </c>
      <c r="E813" s="43" t="s">
        <v>7207</v>
      </c>
      <c r="F813" s="43" t="s">
        <v>5870</v>
      </c>
      <c r="G813" s="43" t="s">
        <v>5876</v>
      </c>
    </row>
    <row r="814" ht="14" customHeight="1" spans="1:7">
      <c r="A814" s="43" t="s">
        <v>7205</v>
      </c>
      <c r="B814" s="43" t="s">
        <v>7208</v>
      </c>
      <c r="C814" s="43" t="s">
        <v>5923</v>
      </c>
      <c r="D814" s="43" t="s">
        <v>5897</v>
      </c>
      <c r="E814" s="43" t="s">
        <v>1331</v>
      </c>
      <c r="F814" s="43" t="s">
        <v>5887</v>
      </c>
      <c r="G814" s="43" t="s">
        <v>5881</v>
      </c>
    </row>
    <row r="815" ht="14" customHeight="1" spans="1:7">
      <c r="A815" s="43" t="s">
        <v>7209</v>
      </c>
      <c r="B815" s="43" t="s">
        <v>7210</v>
      </c>
      <c r="C815" s="43" t="s">
        <v>6025</v>
      </c>
      <c r="D815" s="43" t="s">
        <v>6362</v>
      </c>
      <c r="E815" s="43" t="s">
        <v>7211</v>
      </c>
      <c r="F815" s="43" t="s">
        <v>5908</v>
      </c>
      <c r="G815" s="43" t="s">
        <v>5871</v>
      </c>
    </row>
    <row r="816" ht="14" customHeight="1" spans="1:7">
      <c r="A816" s="43" t="s">
        <v>7209</v>
      </c>
      <c r="B816" s="43" t="s">
        <v>7212</v>
      </c>
      <c r="C816" s="43" t="s">
        <v>6053</v>
      </c>
      <c r="D816" s="43" t="s">
        <v>6015</v>
      </c>
      <c r="E816" s="43" t="s">
        <v>5911</v>
      </c>
      <c r="F816" s="43" t="s">
        <v>5908</v>
      </c>
      <c r="G816" s="43" t="s">
        <v>5876</v>
      </c>
    </row>
    <row r="817" ht="14" customHeight="1" spans="1:7">
      <c r="A817" s="43" t="s">
        <v>7209</v>
      </c>
      <c r="B817" s="43" t="s">
        <v>7213</v>
      </c>
      <c r="C817" s="43" t="s">
        <v>5903</v>
      </c>
      <c r="D817" s="43" t="s">
        <v>5893</v>
      </c>
      <c r="E817" s="43" t="s">
        <v>6671</v>
      </c>
      <c r="F817" s="43" t="s">
        <v>5908</v>
      </c>
      <c r="G817" s="43" t="s">
        <v>5881</v>
      </c>
    </row>
    <row r="818" ht="14" customHeight="1" spans="1:7">
      <c r="A818" s="43" t="s">
        <v>7214</v>
      </c>
      <c r="B818" s="43" t="s">
        <v>7215</v>
      </c>
      <c r="C818" s="43" t="s">
        <v>5923</v>
      </c>
      <c r="D818" s="43" t="s">
        <v>5949</v>
      </c>
      <c r="E818" s="43" t="s">
        <v>5951</v>
      </c>
      <c r="F818" s="43" t="s">
        <v>5870</v>
      </c>
      <c r="G818" s="43" t="s">
        <v>5871</v>
      </c>
    </row>
    <row r="819" ht="14" customHeight="1" spans="1:7">
      <c r="A819" s="43" t="s">
        <v>7214</v>
      </c>
      <c r="B819" s="43" t="s">
        <v>5968</v>
      </c>
      <c r="C819" s="43" t="s">
        <v>5876</v>
      </c>
      <c r="D819" s="43" t="s">
        <v>5897</v>
      </c>
      <c r="E819" s="43" t="s">
        <v>6417</v>
      </c>
      <c r="F819" s="43" t="s">
        <v>5870</v>
      </c>
      <c r="G819" s="43" t="s">
        <v>5876</v>
      </c>
    </row>
    <row r="820" ht="14" customHeight="1" spans="1:7">
      <c r="A820" s="43" t="s">
        <v>7214</v>
      </c>
      <c r="B820" s="43" t="s">
        <v>7216</v>
      </c>
      <c r="C820" s="43" t="s">
        <v>5889</v>
      </c>
      <c r="D820" s="43" t="s">
        <v>5912</v>
      </c>
      <c r="E820" s="43" t="s">
        <v>6215</v>
      </c>
      <c r="F820" s="43" t="s">
        <v>5908</v>
      </c>
      <c r="G820" s="43" t="s">
        <v>5881</v>
      </c>
    </row>
    <row r="821" ht="14" customHeight="1" spans="1:7">
      <c r="A821" s="43" t="s">
        <v>7217</v>
      </c>
      <c r="B821" s="43" t="s">
        <v>7175</v>
      </c>
      <c r="C821" s="43" t="s">
        <v>391</v>
      </c>
      <c r="D821" s="43" t="s">
        <v>5938</v>
      </c>
      <c r="E821" s="43" t="s">
        <v>391</v>
      </c>
      <c r="F821" s="43" t="s">
        <v>5870</v>
      </c>
      <c r="G821" s="43" t="s">
        <v>5871</v>
      </c>
    </row>
    <row r="822" ht="14" customHeight="1" spans="1:7">
      <c r="A822" s="43" t="s">
        <v>7217</v>
      </c>
      <c r="B822" s="43" t="s">
        <v>7208</v>
      </c>
      <c r="C822" s="43" t="s">
        <v>5881</v>
      </c>
      <c r="D822" s="43" t="s">
        <v>5881</v>
      </c>
      <c r="E822" s="43" t="s">
        <v>5871</v>
      </c>
      <c r="F822" s="43" t="s">
        <v>5908</v>
      </c>
      <c r="G822" s="43" t="s">
        <v>5876</v>
      </c>
    </row>
    <row r="823" ht="14" customHeight="1" spans="1:7">
      <c r="A823" s="43" t="s">
        <v>7217</v>
      </c>
      <c r="B823" s="43" t="s">
        <v>7218</v>
      </c>
      <c r="C823" s="43" t="s">
        <v>5876</v>
      </c>
      <c r="D823" s="43" t="s">
        <v>5876</v>
      </c>
      <c r="E823" s="43" t="s">
        <v>5871</v>
      </c>
      <c r="F823" s="43" t="s">
        <v>5908</v>
      </c>
      <c r="G823" s="43" t="s">
        <v>5881</v>
      </c>
    </row>
    <row r="824" ht="14" customHeight="1" spans="1:7">
      <c r="A824" s="43" t="s">
        <v>7219</v>
      </c>
      <c r="B824" s="43" t="s">
        <v>7220</v>
      </c>
      <c r="C824" s="43" t="s">
        <v>5912</v>
      </c>
      <c r="D824" s="43" t="s">
        <v>6008</v>
      </c>
      <c r="E824" s="43" t="s">
        <v>6340</v>
      </c>
      <c r="F824" s="43" t="s">
        <v>5887</v>
      </c>
      <c r="G824" s="43" t="s">
        <v>5871</v>
      </c>
    </row>
    <row r="825" ht="14" customHeight="1" spans="1:7">
      <c r="A825" s="43" t="s">
        <v>7219</v>
      </c>
      <c r="B825" s="43" t="s">
        <v>7221</v>
      </c>
      <c r="C825" s="43" t="s">
        <v>5935</v>
      </c>
      <c r="D825" s="43" t="s">
        <v>5949</v>
      </c>
      <c r="E825" s="43" t="s">
        <v>6160</v>
      </c>
      <c r="F825" s="43" t="s">
        <v>5870</v>
      </c>
      <c r="G825" s="43" t="s">
        <v>5876</v>
      </c>
    </row>
    <row r="826" ht="14" customHeight="1" spans="1:7">
      <c r="A826" s="43" t="s">
        <v>7219</v>
      </c>
      <c r="B826" s="43" t="s">
        <v>7222</v>
      </c>
      <c r="C826" s="43" t="s">
        <v>5910</v>
      </c>
      <c r="D826" s="43" t="s">
        <v>5893</v>
      </c>
      <c r="E826" s="43" t="s">
        <v>6585</v>
      </c>
      <c r="F826" s="43" t="s">
        <v>5908</v>
      </c>
      <c r="G826" s="43" t="s">
        <v>5881</v>
      </c>
    </row>
    <row r="827" ht="14" customHeight="1" spans="1:7">
      <c r="A827" s="43" t="s">
        <v>7223</v>
      </c>
      <c r="B827" s="43" t="s">
        <v>7224</v>
      </c>
      <c r="C827" s="43" t="s">
        <v>5912</v>
      </c>
      <c r="D827" s="43" t="s">
        <v>5930</v>
      </c>
      <c r="E827" s="43" t="s">
        <v>5951</v>
      </c>
      <c r="F827" s="43" t="s">
        <v>5870</v>
      </c>
      <c r="G827" s="43" t="s">
        <v>5871</v>
      </c>
    </row>
    <row r="828" ht="14" customHeight="1" spans="1:7">
      <c r="A828" s="43" t="s">
        <v>7223</v>
      </c>
      <c r="B828" s="43" t="s">
        <v>7225</v>
      </c>
      <c r="C828" s="43" t="s">
        <v>5912</v>
      </c>
      <c r="D828" s="43" t="s">
        <v>5930</v>
      </c>
      <c r="E828" s="43" t="s">
        <v>5951</v>
      </c>
      <c r="F828" s="43" t="s">
        <v>5870</v>
      </c>
      <c r="G828" s="43" t="s">
        <v>5871</v>
      </c>
    </row>
    <row r="829" ht="14" customHeight="1" spans="1:7">
      <c r="A829" s="43" t="s">
        <v>7223</v>
      </c>
      <c r="B829" s="43" t="s">
        <v>7226</v>
      </c>
      <c r="C829" s="43" t="s">
        <v>5889</v>
      </c>
      <c r="D829" s="43" t="s">
        <v>5897</v>
      </c>
      <c r="E829" s="43" t="s">
        <v>6807</v>
      </c>
      <c r="F829" s="43" t="s">
        <v>5908</v>
      </c>
      <c r="G829" s="43" t="s">
        <v>5876</v>
      </c>
    </row>
    <row r="830" ht="14" customHeight="1" spans="1:7">
      <c r="A830" s="43" t="s">
        <v>7227</v>
      </c>
      <c r="B830" s="43" t="s">
        <v>7228</v>
      </c>
      <c r="C830" s="43" t="s">
        <v>6105</v>
      </c>
      <c r="D830" s="43" t="s">
        <v>7229</v>
      </c>
      <c r="E830" s="43" t="s">
        <v>6274</v>
      </c>
      <c r="F830" s="43" t="s">
        <v>5870</v>
      </c>
      <c r="G830" s="43" t="s">
        <v>5871</v>
      </c>
    </row>
    <row r="831" ht="14" customHeight="1" spans="1:7">
      <c r="A831" s="43" t="s">
        <v>7227</v>
      </c>
      <c r="B831" s="43" t="s">
        <v>7230</v>
      </c>
      <c r="C831" s="43" t="s">
        <v>5949</v>
      </c>
      <c r="D831" s="43" t="s">
        <v>944</v>
      </c>
      <c r="E831" s="43" t="s">
        <v>1383</v>
      </c>
      <c r="F831" s="43" t="s">
        <v>5908</v>
      </c>
      <c r="G831" s="43" t="s">
        <v>5876</v>
      </c>
    </row>
    <row r="832" ht="14" customHeight="1" spans="1:7">
      <c r="A832" s="43" t="s">
        <v>7227</v>
      </c>
      <c r="B832" s="43" t="s">
        <v>7231</v>
      </c>
      <c r="C832" s="43" t="s">
        <v>5871</v>
      </c>
      <c r="D832" s="43" t="s">
        <v>6271</v>
      </c>
      <c r="E832" s="43" t="s">
        <v>7232</v>
      </c>
      <c r="F832" s="43" t="s">
        <v>5870</v>
      </c>
      <c r="G832" s="43" t="s">
        <v>5881</v>
      </c>
    </row>
    <row r="833" ht="14" customHeight="1" spans="1:7">
      <c r="A833" s="43" t="s">
        <v>7233</v>
      </c>
      <c r="B833" s="43" t="s">
        <v>7234</v>
      </c>
      <c r="C833" s="43" t="s">
        <v>6679</v>
      </c>
      <c r="D833" s="43" t="s">
        <v>7235</v>
      </c>
      <c r="E833" s="43" t="s">
        <v>7236</v>
      </c>
      <c r="F833" s="43" t="s">
        <v>5908</v>
      </c>
      <c r="G833" s="43" t="s">
        <v>5871</v>
      </c>
    </row>
    <row r="834" ht="14" customHeight="1" spans="1:7">
      <c r="A834" s="43" t="s">
        <v>7233</v>
      </c>
      <c r="B834" s="43" t="s">
        <v>7237</v>
      </c>
      <c r="C834" s="43" t="s">
        <v>6679</v>
      </c>
      <c r="D834" s="43" t="s">
        <v>7238</v>
      </c>
      <c r="E834" s="43" t="s">
        <v>6147</v>
      </c>
      <c r="F834" s="43" t="s">
        <v>5908</v>
      </c>
      <c r="G834" s="43" t="s">
        <v>5876</v>
      </c>
    </row>
    <row r="835" ht="14" customHeight="1" spans="1:7">
      <c r="A835" s="43" t="s">
        <v>7233</v>
      </c>
      <c r="B835" s="43" t="s">
        <v>1057</v>
      </c>
      <c r="C835" s="43" t="s">
        <v>5946</v>
      </c>
      <c r="D835" s="43" t="s">
        <v>7206</v>
      </c>
      <c r="E835" s="43" t="s">
        <v>6147</v>
      </c>
      <c r="F835" s="43" t="s">
        <v>5908</v>
      </c>
      <c r="G835" s="43" t="s">
        <v>5881</v>
      </c>
    </row>
    <row r="836" ht="14" customHeight="1" spans="1:7">
      <c r="A836" s="43" t="s">
        <v>7239</v>
      </c>
      <c r="B836" s="43" t="s">
        <v>7240</v>
      </c>
      <c r="C836" s="43" t="s">
        <v>5927</v>
      </c>
      <c r="D836" s="43" t="s">
        <v>6478</v>
      </c>
      <c r="E836" s="43" t="s">
        <v>7241</v>
      </c>
      <c r="F836" s="43" t="s">
        <v>5870</v>
      </c>
      <c r="G836" s="43" t="s">
        <v>5871</v>
      </c>
    </row>
    <row r="837" ht="14" customHeight="1" spans="1:7">
      <c r="A837" s="43" t="s">
        <v>7239</v>
      </c>
      <c r="B837" s="43" t="s">
        <v>7242</v>
      </c>
      <c r="C837" s="43" t="s">
        <v>6053</v>
      </c>
      <c r="D837" s="43" t="s">
        <v>6223</v>
      </c>
      <c r="E837" s="43" t="s">
        <v>6304</v>
      </c>
      <c r="F837" s="43" t="s">
        <v>5887</v>
      </c>
      <c r="G837" s="43" t="s">
        <v>5876</v>
      </c>
    </row>
    <row r="838" ht="14" customHeight="1" spans="1:7">
      <c r="A838" s="43" t="s">
        <v>7239</v>
      </c>
      <c r="B838" s="43" t="s">
        <v>7243</v>
      </c>
      <c r="C838" s="43" t="s">
        <v>5873</v>
      </c>
      <c r="D838" s="43" t="s">
        <v>6442</v>
      </c>
      <c r="E838" s="43" t="s">
        <v>7244</v>
      </c>
      <c r="F838" s="43" t="s">
        <v>5870</v>
      </c>
      <c r="G838" s="43" t="s">
        <v>5881</v>
      </c>
    </row>
    <row r="839" ht="14" customHeight="1" spans="1:7">
      <c r="A839" s="43" t="s">
        <v>7245</v>
      </c>
      <c r="B839" s="43" t="s">
        <v>6055</v>
      </c>
      <c r="C839" s="43" t="s">
        <v>5901</v>
      </c>
      <c r="D839" s="43" t="s">
        <v>5961</v>
      </c>
      <c r="E839" s="43" t="s">
        <v>5907</v>
      </c>
      <c r="F839" s="43" t="s">
        <v>5908</v>
      </c>
      <c r="G839" s="43" t="s">
        <v>5871</v>
      </c>
    </row>
    <row r="840" ht="14" customHeight="1" spans="1:7">
      <c r="A840" s="43" t="s">
        <v>7245</v>
      </c>
      <c r="B840" s="43" t="s">
        <v>7246</v>
      </c>
      <c r="C840" s="43" t="s">
        <v>5903</v>
      </c>
      <c r="D840" s="43" t="s">
        <v>6015</v>
      </c>
      <c r="E840" s="43" t="s">
        <v>7247</v>
      </c>
      <c r="F840" s="43" t="s">
        <v>5908</v>
      </c>
      <c r="G840" s="43" t="s">
        <v>5876</v>
      </c>
    </row>
    <row r="841" ht="14" customHeight="1" spans="1:7">
      <c r="A841" s="43" t="s">
        <v>7245</v>
      </c>
      <c r="B841" s="43" t="s">
        <v>7248</v>
      </c>
      <c r="C841" s="43" t="s">
        <v>5912</v>
      </c>
      <c r="D841" s="43" t="s">
        <v>5897</v>
      </c>
      <c r="E841" s="43" t="s">
        <v>1383</v>
      </c>
      <c r="F841" s="43" t="s">
        <v>5908</v>
      </c>
      <c r="G841" s="43" t="s">
        <v>5881</v>
      </c>
    </row>
    <row r="842" ht="14" customHeight="1" spans="1:7">
      <c r="A842" s="43" t="s">
        <v>7249</v>
      </c>
      <c r="B842" s="43" t="s">
        <v>7250</v>
      </c>
      <c r="C842" s="43" t="s">
        <v>5873</v>
      </c>
      <c r="D842" s="43" t="s">
        <v>6271</v>
      </c>
      <c r="E842" s="43" t="s">
        <v>7251</v>
      </c>
      <c r="F842" s="43" t="s">
        <v>5887</v>
      </c>
      <c r="G842" s="43" t="s">
        <v>5871</v>
      </c>
    </row>
    <row r="843" ht="14" customHeight="1" spans="1:7">
      <c r="A843" s="43" t="s">
        <v>7249</v>
      </c>
      <c r="B843" s="43" t="s">
        <v>7252</v>
      </c>
      <c r="C843" s="43" t="s">
        <v>5912</v>
      </c>
      <c r="D843" s="43" t="s">
        <v>5893</v>
      </c>
      <c r="E843" s="43" t="s">
        <v>6032</v>
      </c>
      <c r="F843" s="43" t="s">
        <v>5908</v>
      </c>
      <c r="G843" s="43" t="s">
        <v>5876</v>
      </c>
    </row>
    <row r="844" ht="14" customHeight="1" spans="1:7">
      <c r="A844" s="43" t="s">
        <v>7249</v>
      </c>
      <c r="B844" s="43" t="s">
        <v>7253</v>
      </c>
      <c r="C844" s="43" t="s">
        <v>5876</v>
      </c>
      <c r="D844" s="43" t="s">
        <v>5897</v>
      </c>
      <c r="E844" s="43" t="s">
        <v>6417</v>
      </c>
      <c r="F844" s="43" t="s">
        <v>5870</v>
      </c>
      <c r="G844" s="43" t="s">
        <v>5881</v>
      </c>
    </row>
    <row r="845" ht="14" customHeight="1" spans="1:7">
      <c r="A845" s="43" t="s">
        <v>7254</v>
      </c>
      <c r="B845" s="43" t="s">
        <v>7255</v>
      </c>
      <c r="C845" s="43" t="s">
        <v>5927</v>
      </c>
      <c r="D845" s="43" t="s">
        <v>6008</v>
      </c>
      <c r="E845" s="43" t="s">
        <v>6567</v>
      </c>
      <c r="F845" s="43" t="s">
        <v>5908</v>
      </c>
      <c r="G845" s="43" t="s">
        <v>5871</v>
      </c>
    </row>
    <row r="846" ht="14" customHeight="1" spans="1:7">
      <c r="A846" s="43" t="s">
        <v>7254</v>
      </c>
      <c r="B846" s="43" t="s">
        <v>7256</v>
      </c>
      <c r="C846" s="43" t="s">
        <v>5935</v>
      </c>
      <c r="D846" s="43" t="s">
        <v>5903</v>
      </c>
      <c r="E846" s="43" t="s">
        <v>5936</v>
      </c>
      <c r="F846" s="43" t="s">
        <v>5887</v>
      </c>
      <c r="G846" s="43" t="s">
        <v>5876</v>
      </c>
    </row>
    <row r="847" ht="14" customHeight="1" spans="1:7">
      <c r="A847" s="43" t="s">
        <v>7254</v>
      </c>
      <c r="B847" s="43" t="s">
        <v>7257</v>
      </c>
      <c r="C847" s="43" t="s">
        <v>5881</v>
      </c>
      <c r="D847" s="43" t="s">
        <v>5935</v>
      </c>
      <c r="E847" s="43" t="s">
        <v>1383</v>
      </c>
      <c r="F847" s="43" t="s">
        <v>5908</v>
      </c>
      <c r="G847" s="43" t="s">
        <v>5881</v>
      </c>
    </row>
    <row r="848" ht="14" customHeight="1" spans="1:7">
      <c r="A848" s="43" t="s">
        <v>7258</v>
      </c>
      <c r="B848" s="43" t="s">
        <v>7259</v>
      </c>
      <c r="C848" s="43" t="s">
        <v>5893</v>
      </c>
      <c r="D848" s="43" t="s">
        <v>6179</v>
      </c>
      <c r="E848" s="43" t="s">
        <v>7260</v>
      </c>
      <c r="F848" s="43" t="s">
        <v>5870</v>
      </c>
      <c r="G848" s="43" t="s">
        <v>5871</v>
      </c>
    </row>
    <row r="849" ht="14" customHeight="1" spans="1:7">
      <c r="A849" s="43" t="s">
        <v>7258</v>
      </c>
      <c r="B849" s="43" t="s">
        <v>7261</v>
      </c>
      <c r="C849" s="43" t="s">
        <v>6146</v>
      </c>
      <c r="D849" s="43" t="s">
        <v>5874</v>
      </c>
      <c r="E849" s="43" t="s">
        <v>6108</v>
      </c>
      <c r="F849" s="43" t="s">
        <v>5908</v>
      </c>
      <c r="G849" s="43" t="s">
        <v>5876</v>
      </c>
    </row>
    <row r="850" ht="14" customHeight="1" spans="1:7">
      <c r="A850" s="43" t="s">
        <v>7258</v>
      </c>
      <c r="B850" s="43" t="s">
        <v>7262</v>
      </c>
      <c r="C850" s="43" t="s">
        <v>5912</v>
      </c>
      <c r="D850" s="43" t="s">
        <v>6063</v>
      </c>
      <c r="E850" s="43" t="s">
        <v>7263</v>
      </c>
      <c r="F850" s="43" t="s">
        <v>5870</v>
      </c>
      <c r="G850" s="43" t="s">
        <v>5881</v>
      </c>
    </row>
    <row r="851" ht="14" customHeight="1" spans="1:7">
      <c r="A851" s="43" t="s">
        <v>7264</v>
      </c>
      <c r="B851" s="43" t="s">
        <v>7265</v>
      </c>
      <c r="C851" s="43" t="s">
        <v>5903</v>
      </c>
      <c r="D851" s="43" t="s">
        <v>6352</v>
      </c>
      <c r="E851" s="43" t="s">
        <v>7266</v>
      </c>
      <c r="F851" s="43" t="s">
        <v>5870</v>
      </c>
      <c r="G851" s="43" t="s">
        <v>5871</v>
      </c>
    </row>
    <row r="852" ht="14" customHeight="1" spans="1:7">
      <c r="A852" s="43" t="s">
        <v>7264</v>
      </c>
      <c r="B852" s="43" t="s">
        <v>7267</v>
      </c>
      <c r="C852" s="43" t="s">
        <v>5961</v>
      </c>
      <c r="D852" s="43" t="s">
        <v>6006</v>
      </c>
      <c r="E852" s="43" t="s">
        <v>5967</v>
      </c>
      <c r="F852" s="43" t="s">
        <v>5887</v>
      </c>
      <c r="G852" s="43" t="s">
        <v>5876</v>
      </c>
    </row>
    <row r="853" ht="14" customHeight="1" spans="1:7">
      <c r="A853" s="43" t="s">
        <v>7264</v>
      </c>
      <c r="B853" s="43" t="s">
        <v>6420</v>
      </c>
      <c r="C853" s="43" t="s">
        <v>5889</v>
      </c>
      <c r="D853" s="43" t="s">
        <v>5884</v>
      </c>
      <c r="E853" s="43" t="s">
        <v>6086</v>
      </c>
      <c r="F853" s="43" t="s">
        <v>5887</v>
      </c>
      <c r="G853" s="43" t="s">
        <v>5881</v>
      </c>
    </row>
    <row r="854" ht="14" customHeight="1" spans="1:7">
      <c r="A854" s="43" t="s">
        <v>7268</v>
      </c>
      <c r="B854" s="43" t="s">
        <v>1110</v>
      </c>
      <c r="C854" s="43" t="s">
        <v>5912</v>
      </c>
      <c r="D854" s="43" t="s">
        <v>5884</v>
      </c>
      <c r="E854" s="43" t="s">
        <v>6583</v>
      </c>
      <c r="F854" s="43" t="s">
        <v>5887</v>
      </c>
      <c r="G854" s="43" t="s">
        <v>5871</v>
      </c>
    </row>
    <row r="855" ht="14" customHeight="1" spans="1:7">
      <c r="A855" s="43" t="s">
        <v>7268</v>
      </c>
      <c r="B855" s="43" t="s">
        <v>1076</v>
      </c>
      <c r="C855" s="43" t="s">
        <v>5873</v>
      </c>
      <c r="D855" s="43" t="s">
        <v>6008</v>
      </c>
      <c r="E855" s="43" t="s">
        <v>6401</v>
      </c>
      <c r="F855" s="43" t="s">
        <v>5908</v>
      </c>
      <c r="G855" s="43" t="s">
        <v>5876</v>
      </c>
    </row>
    <row r="856" ht="14" customHeight="1" spans="1:7">
      <c r="A856" s="43" t="s">
        <v>7268</v>
      </c>
      <c r="B856" s="43" t="s">
        <v>1105</v>
      </c>
      <c r="C856" s="43" t="s">
        <v>5912</v>
      </c>
      <c r="D856" s="43" t="s">
        <v>5897</v>
      </c>
      <c r="E856" s="43" t="s">
        <v>1383</v>
      </c>
      <c r="F856" s="43" t="s">
        <v>5908</v>
      </c>
      <c r="G856" s="43" t="s">
        <v>5881</v>
      </c>
    </row>
  </sheetData>
  <pageMargins left="0.75" right="0.75" top="1" bottom="1" header="0.5" footer="0.5"/>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86"/>
  <sheetViews>
    <sheetView topLeftCell="A261" workbookViewId="0">
      <selection activeCell="A1" sqref="A1:C286"/>
    </sheetView>
  </sheetViews>
  <sheetFormatPr defaultColWidth="8.72727272727273" defaultRowHeight="12.5" outlineLevelCol="2"/>
  <sheetData>
    <row r="1" ht="13" customHeight="1" spans="1:3">
      <c r="A1" s="2" t="s">
        <v>4040</v>
      </c>
      <c r="B1" s="2" t="s">
        <v>4041</v>
      </c>
      <c r="C1" s="2" t="s">
        <v>4042</v>
      </c>
    </row>
    <row r="2" ht="13" customHeight="1" spans="1:3">
      <c r="A2" s="1" t="s">
        <v>609</v>
      </c>
      <c r="B2" s="1" t="s">
        <v>7269</v>
      </c>
      <c r="C2" s="1" t="s">
        <v>7270</v>
      </c>
    </row>
    <row r="3" ht="13" customHeight="1" spans="1:3">
      <c r="A3" s="1" t="s">
        <v>3929</v>
      </c>
      <c r="B3" s="1" t="s">
        <v>7271</v>
      </c>
      <c r="C3" s="1" t="s">
        <v>7272</v>
      </c>
    </row>
    <row r="4" ht="13" customHeight="1" spans="1:3">
      <c r="A4" s="1" t="s">
        <v>323</v>
      </c>
      <c r="B4" s="1" t="s">
        <v>7273</v>
      </c>
      <c r="C4" s="1" t="s">
        <v>7274</v>
      </c>
    </row>
    <row r="5" ht="13" customHeight="1" spans="1:3">
      <c r="A5" s="1" t="s">
        <v>293</v>
      </c>
      <c r="B5" s="1" t="s">
        <v>7275</v>
      </c>
      <c r="C5" s="1" t="s">
        <v>7276</v>
      </c>
    </row>
    <row r="6" ht="13" customHeight="1" spans="1:3">
      <c r="A6" s="1" t="s">
        <v>189</v>
      </c>
      <c r="B6" s="1" t="s">
        <v>991</v>
      </c>
      <c r="C6" s="1" t="s">
        <v>7277</v>
      </c>
    </row>
    <row r="7" ht="13" customHeight="1" spans="1:3">
      <c r="A7" s="1" t="s">
        <v>186</v>
      </c>
      <c r="B7" s="1" t="s">
        <v>1019</v>
      </c>
      <c r="C7" s="1" t="s">
        <v>7278</v>
      </c>
    </row>
    <row r="8" ht="13" customHeight="1" spans="1:3">
      <c r="A8" s="1" t="s">
        <v>249</v>
      </c>
      <c r="B8" s="1" t="s">
        <v>7279</v>
      </c>
      <c r="C8" s="1" t="s">
        <v>7280</v>
      </c>
    </row>
    <row r="9" ht="13" customHeight="1" spans="1:3">
      <c r="A9" s="1" t="s">
        <v>193</v>
      </c>
      <c r="B9" s="1" t="s">
        <v>7281</v>
      </c>
      <c r="C9" s="1" t="s">
        <v>7282</v>
      </c>
    </row>
    <row r="10" ht="13" customHeight="1" spans="1:3">
      <c r="A10" s="1" t="s">
        <v>312</v>
      </c>
      <c r="B10" s="1" t="s">
        <v>7283</v>
      </c>
      <c r="C10" s="1" t="s">
        <v>7284</v>
      </c>
    </row>
    <row r="11" ht="13" customHeight="1" spans="1:3">
      <c r="A11" s="1" t="s">
        <v>380</v>
      </c>
      <c r="B11" s="1" t="s">
        <v>981</v>
      </c>
      <c r="C11" s="1" t="s">
        <v>7285</v>
      </c>
    </row>
    <row r="12" ht="13" customHeight="1" spans="1:3">
      <c r="A12" s="1" t="s">
        <v>263</v>
      </c>
      <c r="B12" s="1" t="s">
        <v>7286</v>
      </c>
      <c r="C12" s="1" t="s">
        <v>7287</v>
      </c>
    </row>
    <row r="13" ht="13" customHeight="1" spans="1:3">
      <c r="A13" s="1" t="s">
        <v>301</v>
      </c>
      <c r="B13" s="1" t="s">
        <v>7288</v>
      </c>
      <c r="C13" s="1" t="s">
        <v>7289</v>
      </c>
    </row>
    <row r="14" ht="13" customHeight="1" spans="1:3">
      <c r="A14" s="1" t="s">
        <v>297</v>
      </c>
      <c r="B14" s="1" t="s">
        <v>7290</v>
      </c>
      <c r="C14" s="1" t="s">
        <v>7291</v>
      </c>
    </row>
    <row r="15" ht="13" customHeight="1" spans="1:3">
      <c r="A15" s="1" t="s">
        <v>271</v>
      </c>
      <c r="B15" s="1" t="s">
        <v>7292</v>
      </c>
      <c r="C15" s="1" t="s">
        <v>7293</v>
      </c>
    </row>
    <row r="16" ht="13" customHeight="1" spans="1:3">
      <c r="A16" s="1" t="s">
        <v>4062</v>
      </c>
      <c r="B16" s="1" t="s">
        <v>7294</v>
      </c>
      <c r="C16" s="1" t="s">
        <v>7295</v>
      </c>
    </row>
    <row r="17" ht="13" customHeight="1" spans="1:3">
      <c r="A17" s="1" t="s">
        <v>319</v>
      </c>
      <c r="B17" s="1" t="s">
        <v>7296</v>
      </c>
      <c r="C17" s="1" t="s">
        <v>7297</v>
      </c>
    </row>
    <row r="18" ht="13" customHeight="1" spans="1:3">
      <c r="A18" s="1" t="s">
        <v>315</v>
      </c>
      <c r="B18" s="1" t="s">
        <v>7298</v>
      </c>
      <c r="C18" s="1" t="s">
        <v>7299</v>
      </c>
    </row>
    <row r="19" ht="13" customHeight="1" spans="1:3">
      <c r="A19" s="1" t="s">
        <v>140</v>
      </c>
      <c r="B19" s="1" t="s">
        <v>7300</v>
      </c>
      <c r="C19" s="1" t="s">
        <v>7301</v>
      </c>
    </row>
    <row r="20" ht="13" customHeight="1" spans="1:3">
      <c r="A20" s="1" t="s">
        <v>197</v>
      </c>
      <c r="B20" s="1" t="s">
        <v>7302</v>
      </c>
      <c r="C20" s="1" t="s">
        <v>7303</v>
      </c>
    </row>
    <row r="21" ht="13" customHeight="1" spans="1:3">
      <c r="A21" s="1" t="s">
        <v>213</v>
      </c>
      <c r="B21" s="1" t="s">
        <v>7304</v>
      </c>
      <c r="C21" s="1" t="s">
        <v>7305</v>
      </c>
    </row>
    <row r="22" ht="13" customHeight="1" spans="1:3">
      <c r="A22" s="1" t="s">
        <v>119</v>
      </c>
      <c r="B22" s="1" t="s">
        <v>1014</v>
      </c>
      <c r="C22" s="1" t="s">
        <v>7306</v>
      </c>
    </row>
    <row r="23" ht="13" customHeight="1" spans="1:3">
      <c r="A23" s="1" t="s">
        <v>224</v>
      </c>
      <c r="B23" s="1" t="s">
        <v>7307</v>
      </c>
      <c r="C23" s="1" t="s">
        <v>7308</v>
      </c>
    </row>
    <row r="24" ht="13" customHeight="1" spans="1:3">
      <c r="A24" s="1" t="s">
        <v>283</v>
      </c>
      <c r="B24" s="1" t="s">
        <v>7309</v>
      </c>
      <c r="C24" s="1" t="s">
        <v>7310</v>
      </c>
    </row>
    <row r="25" ht="13" customHeight="1" spans="1:3">
      <c r="A25" s="1" t="s">
        <v>267</v>
      </c>
      <c r="B25" s="1" t="s">
        <v>7311</v>
      </c>
      <c r="C25" s="1" t="s">
        <v>7312</v>
      </c>
    </row>
    <row r="26" ht="13" customHeight="1" spans="1:3">
      <c r="A26" s="1" t="s">
        <v>368</v>
      </c>
      <c r="B26" s="1" t="s">
        <v>7313</v>
      </c>
      <c r="C26" s="1" t="s">
        <v>7314</v>
      </c>
    </row>
    <row r="27" ht="13" customHeight="1" spans="1:3">
      <c r="A27" s="1" t="s">
        <v>364</v>
      </c>
      <c r="B27" s="1" t="s">
        <v>7315</v>
      </c>
      <c r="C27" s="1" t="s">
        <v>7316</v>
      </c>
    </row>
    <row r="28" ht="13" customHeight="1" spans="1:3">
      <c r="A28" s="1" t="s">
        <v>4063</v>
      </c>
      <c r="B28" s="1" t="s">
        <v>7317</v>
      </c>
      <c r="C28" s="1" t="s">
        <v>7318</v>
      </c>
    </row>
    <row r="29" ht="13" customHeight="1" spans="1:3">
      <c r="A29" s="1" t="s">
        <v>4064</v>
      </c>
      <c r="B29" s="1" t="s">
        <v>7319</v>
      </c>
      <c r="C29" s="1" t="s">
        <v>7320</v>
      </c>
    </row>
    <row r="30" ht="13" customHeight="1" spans="1:3">
      <c r="A30" s="1" t="s">
        <v>232</v>
      </c>
      <c r="B30" s="1" t="s">
        <v>7321</v>
      </c>
      <c r="C30" s="1" t="s">
        <v>7322</v>
      </c>
    </row>
    <row r="31" ht="13" customHeight="1" spans="1:3">
      <c r="A31" s="1" t="s">
        <v>498</v>
      </c>
      <c r="B31" s="1" t="s">
        <v>7323</v>
      </c>
      <c r="C31" s="1" t="s">
        <v>7324</v>
      </c>
    </row>
    <row r="32" ht="13" customHeight="1" spans="1:3">
      <c r="A32" s="1" t="s">
        <v>516</v>
      </c>
      <c r="B32" s="1" t="s">
        <v>7325</v>
      </c>
      <c r="C32" s="1" t="s">
        <v>7326</v>
      </c>
    </row>
    <row r="33" ht="13" customHeight="1" spans="1:3">
      <c r="A33" s="1" t="s">
        <v>441</v>
      </c>
      <c r="B33" s="1" t="s">
        <v>1002</v>
      </c>
      <c r="C33" s="1" t="s">
        <v>7327</v>
      </c>
    </row>
    <row r="34" ht="13" customHeight="1" spans="1:3">
      <c r="A34" s="1" t="s">
        <v>259</v>
      </c>
      <c r="B34" s="1" t="s">
        <v>7328</v>
      </c>
      <c r="C34" s="1" t="s">
        <v>7329</v>
      </c>
    </row>
    <row r="35" ht="13" customHeight="1" spans="1:3">
      <c r="A35" s="1" t="s">
        <v>228</v>
      </c>
      <c r="B35" s="1" t="s">
        <v>999</v>
      </c>
      <c r="C35" s="1" t="s">
        <v>7330</v>
      </c>
    </row>
    <row r="36" ht="13" customHeight="1" spans="1:3">
      <c r="A36" s="1" t="s">
        <v>412</v>
      </c>
      <c r="B36" s="1" t="s">
        <v>7331</v>
      </c>
      <c r="C36" s="1" t="s">
        <v>7332</v>
      </c>
    </row>
    <row r="37" ht="13" customHeight="1" spans="1:3">
      <c r="A37" s="1" t="s">
        <v>290</v>
      </c>
      <c r="B37" s="1" t="s">
        <v>7333</v>
      </c>
      <c r="C37" s="1" t="s">
        <v>7334</v>
      </c>
    </row>
    <row r="38" ht="13" customHeight="1" spans="1:3">
      <c r="A38" s="1" t="s">
        <v>356</v>
      </c>
      <c r="B38" s="1" t="s">
        <v>7335</v>
      </c>
      <c r="C38" s="1" t="s">
        <v>7336</v>
      </c>
    </row>
    <row r="39" ht="13" customHeight="1" spans="1:3">
      <c r="A39" s="1" t="s">
        <v>482</v>
      </c>
      <c r="B39" s="1" t="s">
        <v>7337</v>
      </c>
      <c r="C39" s="1" t="s">
        <v>7338</v>
      </c>
    </row>
    <row r="40" ht="13" customHeight="1" spans="1:3">
      <c r="A40" s="1" t="s">
        <v>220</v>
      </c>
      <c r="B40" s="1" t="s">
        <v>7339</v>
      </c>
      <c r="C40" s="1" t="s">
        <v>7340</v>
      </c>
    </row>
    <row r="41" ht="13" customHeight="1" spans="1:3">
      <c r="A41" s="1" t="s">
        <v>330</v>
      </c>
      <c r="B41" s="1" t="s">
        <v>7341</v>
      </c>
      <c r="C41" s="1" t="s">
        <v>7342</v>
      </c>
    </row>
    <row r="42" ht="13" customHeight="1" spans="1:3">
      <c r="A42" s="1" t="s">
        <v>571</v>
      </c>
      <c r="B42" s="1" t="s">
        <v>7343</v>
      </c>
      <c r="C42" s="1" t="s">
        <v>7344</v>
      </c>
    </row>
    <row r="43" ht="13" customHeight="1" spans="1:3">
      <c r="A43" s="1" t="s">
        <v>387</v>
      </c>
      <c r="B43" s="1" t="s">
        <v>7345</v>
      </c>
      <c r="C43" s="1" t="s">
        <v>7346</v>
      </c>
    </row>
    <row r="44" ht="13" customHeight="1" spans="1:3">
      <c r="A44" s="1" t="s">
        <v>305</v>
      </c>
      <c r="B44" s="1" t="s">
        <v>7347</v>
      </c>
      <c r="C44" s="1" t="s">
        <v>7348</v>
      </c>
    </row>
    <row r="45" ht="13" customHeight="1" spans="1:3">
      <c r="A45" s="1" t="s">
        <v>394</v>
      </c>
      <c r="B45" s="1" t="s">
        <v>7349</v>
      </c>
      <c r="C45" s="1" t="s">
        <v>7350</v>
      </c>
    </row>
    <row r="46" ht="13" customHeight="1" spans="1:3">
      <c r="A46" s="1" t="s">
        <v>432</v>
      </c>
      <c r="B46" s="1" t="s">
        <v>7351</v>
      </c>
      <c r="C46" s="1" t="s">
        <v>7352</v>
      </c>
    </row>
    <row r="47" ht="13" customHeight="1" spans="1:3">
      <c r="A47" s="1" t="s">
        <v>88</v>
      </c>
      <c r="B47" s="1" t="s">
        <v>7353</v>
      </c>
      <c r="C47" s="1" t="s">
        <v>7354</v>
      </c>
    </row>
    <row r="48" ht="13" customHeight="1" spans="1:3">
      <c r="A48" s="1" t="s">
        <v>254</v>
      </c>
      <c r="B48" s="1" t="s">
        <v>7355</v>
      </c>
      <c r="C48" s="1" t="s">
        <v>7356</v>
      </c>
    </row>
    <row r="49" ht="13" customHeight="1" spans="1:3">
      <c r="A49" s="1" t="s">
        <v>403</v>
      </c>
      <c r="B49" s="1" t="s">
        <v>7357</v>
      </c>
      <c r="C49" s="1" t="s">
        <v>7358</v>
      </c>
    </row>
    <row r="50" ht="13" customHeight="1" spans="1:3">
      <c r="A50" s="1" t="s">
        <v>279</v>
      </c>
      <c r="B50" s="1" t="s">
        <v>7359</v>
      </c>
      <c r="C50" s="1" t="s">
        <v>7360</v>
      </c>
    </row>
    <row r="51" ht="13" customHeight="1" spans="1:3">
      <c r="A51" s="1" t="s">
        <v>422</v>
      </c>
      <c r="B51" s="1" t="s">
        <v>7361</v>
      </c>
      <c r="C51" s="1" t="s">
        <v>7362</v>
      </c>
    </row>
    <row r="52" ht="13" customHeight="1" spans="1:3">
      <c r="A52" s="1" t="s">
        <v>385</v>
      </c>
      <c r="B52" s="1" t="s">
        <v>976</v>
      </c>
      <c r="C52" s="1" t="s">
        <v>7363</v>
      </c>
    </row>
    <row r="53" ht="13" customHeight="1" spans="1:3">
      <c r="A53" s="1" t="s">
        <v>693</v>
      </c>
      <c r="B53" s="1" t="s">
        <v>7364</v>
      </c>
      <c r="C53" s="1" t="s">
        <v>7365</v>
      </c>
    </row>
    <row r="54" ht="13" customHeight="1" spans="1:3">
      <c r="A54" s="1" t="s">
        <v>376</v>
      </c>
      <c r="B54" s="1" t="s">
        <v>7366</v>
      </c>
      <c r="C54" s="1" t="s">
        <v>7367</v>
      </c>
    </row>
    <row r="55" ht="13" customHeight="1" spans="1:3">
      <c r="A55" s="1" t="s">
        <v>448</v>
      </c>
      <c r="B55" s="1" t="s">
        <v>7368</v>
      </c>
      <c r="C55" s="1" t="s">
        <v>7369</v>
      </c>
    </row>
    <row r="56" ht="13" customHeight="1" spans="1:3">
      <c r="A56" s="1" t="s">
        <v>623</v>
      </c>
      <c r="B56" s="1" t="s">
        <v>7370</v>
      </c>
      <c r="C56" s="1" t="s">
        <v>7371</v>
      </c>
    </row>
    <row r="57" ht="13" customHeight="1" spans="1:3">
      <c r="A57" s="1" t="s">
        <v>505</v>
      </c>
      <c r="B57" s="1" t="s">
        <v>7372</v>
      </c>
      <c r="C57" s="1" t="s">
        <v>7373</v>
      </c>
    </row>
    <row r="58" ht="13" customHeight="1" spans="1:3">
      <c r="A58" s="1" t="s">
        <v>55</v>
      </c>
      <c r="B58" s="1" t="s">
        <v>7374</v>
      </c>
      <c r="C58" s="1" t="s">
        <v>7375</v>
      </c>
    </row>
    <row r="59" ht="13" customHeight="1" spans="1:3">
      <c r="A59" s="1" t="s">
        <v>308</v>
      </c>
      <c r="B59" s="1" t="s">
        <v>7376</v>
      </c>
      <c r="C59" s="1" t="s">
        <v>7377</v>
      </c>
    </row>
    <row r="60" ht="13" customHeight="1" spans="1:3">
      <c r="A60" s="1" t="s">
        <v>143</v>
      </c>
      <c r="B60" s="1" t="s">
        <v>7378</v>
      </c>
      <c r="C60" s="1" t="s">
        <v>7379</v>
      </c>
    </row>
    <row r="61" ht="13" customHeight="1" spans="1:3">
      <c r="A61" s="1" t="s">
        <v>463</v>
      </c>
      <c r="B61" s="1" t="s">
        <v>7380</v>
      </c>
      <c r="C61" s="1" t="s">
        <v>7381</v>
      </c>
    </row>
    <row r="62" ht="13" customHeight="1" spans="1:3">
      <c r="A62" s="1" t="s">
        <v>333</v>
      </c>
      <c r="B62" s="1" t="s">
        <v>7382</v>
      </c>
      <c r="C62" s="1" t="s">
        <v>7383</v>
      </c>
    </row>
    <row r="63" ht="13" customHeight="1" spans="1:3">
      <c r="A63" s="1" t="s">
        <v>359</v>
      </c>
      <c r="B63" s="1" t="s">
        <v>7384</v>
      </c>
      <c r="C63" s="1" t="s">
        <v>7385</v>
      </c>
    </row>
    <row r="64" ht="13" customHeight="1" spans="1:3">
      <c r="A64" s="1" t="s">
        <v>528</v>
      </c>
      <c r="B64" s="1" t="s">
        <v>7386</v>
      </c>
      <c r="C64" s="1" t="s">
        <v>7387</v>
      </c>
    </row>
    <row r="65" ht="13" customHeight="1" spans="1:3">
      <c r="A65" s="1" t="s">
        <v>429</v>
      </c>
      <c r="B65" s="1" t="s">
        <v>7388</v>
      </c>
      <c r="C65" s="1" t="s">
        <v>7389</v>
      </c>
    </row>
    <row r="66" ht="13" customHeight="1" spans="1:3">
      <c r="A66" s="1" t="s">
        <v>759</v>
      </c>
      <c r="B66" s="1" t="s">
        <v>7390</v>
      </c>
      <c r="C66" s="1" t="s">
        <v>7391</v>
      </c>
    </row>
    <row r="67" ht="13" customHeight="1" spans="1:3">
      <c r="A67" s="1" t="s">
        <v>458</v>
      </c>
      <c r="B67" s="1" t="s">
        <v>7392</v>
      </c>
      <c r="C67" s="1" t="s">
        <v>7393</v>
      </c>
    </row>
    <row r="68" ht="13" customHeight="1" spans="1:3">
      <c r="A68" s="1" t="s">
        <v>7394</v>
      </c>
      <c r="B68" s="1" t="s">
        <v>7395</v>
      </c>
      <c r="C68" s="1" t="s">
        <v>7396</v>
      </c>
    </row>
    <row r="69" ht="13" customHeight="1" spans="1:3">
      <c r="A69" s="1" t="s">
        <v>337</v>
      </c>
      <c r="B69" s="1" t="s">
        <v>7397</v>
      </c>
      <c r="C69" s="1" t="s">
        <v>7398</v>
      </c>
    </row>
    <row r="70" ht="13" customHeight="1" spans="1:3">
      <c r="A70" s="1" t="s">
        <v>205</v>
      </c>
      <c r="B70" s="1" t="s">
        <v>7399</v>
      </c>
      <c r="C70" s="1" t="s">
        <v>7400</v>
      </c>
    </row>
    <row r="71" ht="13" customHeight="1" spans="1:3">
      <c r="A71" s="1" t="s">
        <v>546</v>
      </c>
      <c r="B71" s="1" t="s">
        <v>7401</v>
      </c>
      <c r="C71" s="1" t="s">
        <v>7402</v>
      </c>
    </row>
    <row r="72" ht="13" customHeight="1" spans="1:3">
      <c r="A72" s="1" t="s">
        <v>478</v>
      </c>
      <c r="B72" s="1" t="s">
        <v>7403</v>
      </c>
      <c r="C72" s="1" t="s">
        <v>7404</v>
      </c>
    </row>
    <row r="73" ht="13" customHeight="1" spans="1:3">
      <c r="A73" s="1" t="s">
        <v>401</v>
      </c>
      <c r="B73" s="1" t="s">
        <v>7405</v>
      </c>
      <c r="C73" s="1" t="s">
        <v>7406</v>
      </c>
    </row>
    <row r="74" ht="13" customHeight="1" spans="1:3">
      <c r="A74" s="1" t="s">
        <v>746</v>
      </c>
      <c r="B74" s="1" t="s">
        <v>7407</v>
      </c>
      <c r="C74" s="1" t="s">
        <v>7408</v>
      </c>
    </row>
    <row r="75" ht="13" customHeight="1" spans="1:3">
      <c r="A75" s="1" t="s">
        <v>488</v>
      </c>
      <c r="B75" s="1" t="s">
        <v>7409</v>
      </c>
      <c r="C75" s="1" t="s">
        <v>7410</v>
      </c>
    </row>
    <row r="76" ht="13" customHeight="1" spans="1:3">
      <c r="A76" s="1" t="s">
        <v>557</v>
      </c>
      <c r="B76" s="1" t="s">
        <v>7411</v>
      </c>
      <c r="C76" s="1" t="s">
        <v>7412</v>
      </c>
    </row>
    <row r="77" ht="13" customHeight="1" spans="1:3">
      <c r="A77" s="1" t="s">
        <v>127</v>
      </c>
      <c r="B77" s="1" t="s">
        <v>7413</v>
      </c>
      <c r="C77" s="1" t="s">
        <v>7414</v>
      </c>
    </row>
    <row r="78" ht="13" customHeight="1" spans="1:3">
      <c r="A78" s="1" t="s">
        <v>209</v>
      </c>
      <c r="B78" s="1" t="s">
        <v>7415</v>
      </c>
      <c r="C78" s="1" t="s">
        <v>7416</v>
      </c>
    </row>
    <row r="79" ht="13" customHeight="1" spans="1:3">
      <c r="A79" s="1" t="s">
        <v>631</v>
      </c>
      <c r="B79" s="1" t="s">
        <v>7417</v>
      </c>
      <c r="C79" s="1" t="s">
        <v>7418</v>
      </c>
    </row>
    <row r="80" ht="13" customHeight="1" spans="1:3">
      <c r="A80" s="1" t="s">
        <v>420</v>
      </c>
      <c r="B80" s="1" t="s">
        <v>7419</v>
      </c>
      <c r="C80" s="1" t="s">
        <v>7420</v>
      </c>
    </row>
    <row r="81" ht="13" customHeight="1" spans="1:3">
      <c r="A81" s="1" t="s">
        <v>690</v>
      </c>
      <c r="B81" s="1" t="s">
        <v>7421</v>
      </c>
      <c r="C81" s="1" t="s">
        <v>7422</v>
      </c>
    </row>
    <row r="82" ht="13" customHeight="1" spans="1:3">
      <c r="A82" s="1" t="s">
        <v>501</v>
      </c>
      <c r="B82" s="1" t="s">
        <v>7423</v>
      </c>
      <c r="C82" s="1" t="s">
        <v>7424</v>
      </c>
    </row>
    <row r="83" ht="13" customHeight="1" spans="1:3">
      <c r="A83" s="1" t="s">
        <v>720</v>
      </c>
      <c r="B83" s="1" t="s">
        <v>7425</v>
      </c>
      <c r="C83" s="1" t="s">
        <v>7426</v>
      </c>
    </row>
    <row r="84" ht="13" customHeight="1" spans="1:3">
      <c r="A84" s="1" t="s">
        <v>617</v>
      </c>
      <c r="B84" s="1" t="s">
        <v>7427</v>
      </c>
      <c r="C84" s="1" t="s">
        <v>7428</v>
      </c>
    </row>
    <row r="85" ht="13" customHeight="1" spans="1:3">
      <c r="A85" s="1" t="s">
        <v>276</v>
      </c>
      <c r="B85" s="1" t="s">
        <v>1008</v>
      </c>
      <c r="C85" s="1" t="s">
        <v>7429</v>
      </c>
    </row>
    <row r="86" ht="13" customHeight="1" spans="1:3">
      <c r="A86" s="1" t="s">
        <v>83</v>
      </c>
      <c r="B86" s="1" t="s">
        <v>7430</v>
      </c>
      <c r="C86" s="1" t="s">
        <v>7431</v>
      </c>
    </row>
    <row r="87" ht="13" customHeight="1" spans="1:3">
      <c r="A87" s="1" t="s">
        <v>842</v>
      </c>
      <c r="B87" s="1" t="s">
        <v>7432</v>
      </c>
      <c r="C87" s="1" t="s">
        <v>7433</v>
      </c>
    </row>
    <row r="88" ht="13" customHeight="1" spans="1:3">
      <c r="A88" s="1" t="s">
        <v>494</v>
      </c>
      <c r="B88" s="1" t="s">
        <v>7434</v>
      </c>
      <c r="C88" s="1" t="s">
        <v>7435</v>
      </c>
    </row>
    <row r="89" ht="13" customHeight="1" spans="1:3">
      <c r="A89" s="1" t="s">
        <v>569</v>
      </c>
      <c r="B89" s="1" t="s">
        <v>7436</v>
      </c>
      <c r="C89" s="1" t="s">
        <v>7437</v>
      </c>
    </row>
    <row r="90" ht="13" customHeight="1" spans="1:3">
      <c r="A90" s="1" t="s">
        <v>353</v>
      </c>
      <c r="B90" s="1" t="s">
        <v>7438</v>
      </c>
      <c r="C90" s="1" t="s">
        <v>7439</v>
      </c>
    </row>
    <row r="91" ht="13" customHeight="1" spans="1:3">
      <c r="A91" s="1" t="s">
        <v>717</v>
      </c>
      <c r="B91" s="1" t="s">
        <v>7440</v>
      </c>
      <c r="C91" s="1" t="s">
        <v>7441</v>
      </c>
    </row>
    <row r="92" ht="13" customHeight="1" spans="1:3">
      <c r="A92" s="1" t="s">
        <v>606</v>
      </c>
      <c r="B92" s="1" t="s">
        <v>7442</v>
      </c>
      <c r="C92" s="1" t="s">
        <v>7443</v>
      </c>
    </row>
    <row r="93" ht="13" customHeight="1" spans="1:3">
      <c r="A93" s="1" t="s">
        <v>131</v>
      </c>
      <c r="B93" s="1" t="s">
        <v>7444</v>
      </c>
      <c r="C93" s="1" t="s">
        <v>7445</v>
      </c>
    </row>
    <row r="94" ht="13" customHeight="1" spans="1:3">
      <c r="A94" s="1" t="s">
        <v>525</v>
      </c>
      <c r="B94" s="1" t="s">
        <v>7446</v>
      </c>
      <c r="C94" s="1" t="s">
        <v>7447</v>
      </c>
    </row>
    <row r="95" ht="13" customHeight="1" spans="1:3">
      <c r="A95" s="1" t="s">
        <v>236</v>
      </c>
      <c r="B95" s="1" t="s">
        <v>986</v>
      </c>
      <c r="C95" s="1" t="s">
        <v>7448</v>
      </c>
    </row>
    <row r="96" ht="13" customHeight="1" spans="1:3">
      <c r="A96" s="1" t="s">
        <v>438</v>
      </c>
      <c r="B96" s="1" t="s">
        <v>1006</v>
      </c>
      <c r="C96" s="1" t="s">
        <v>7449</v>
      </c>
    </row>
    <row r="97" ht="13" customHeight="1" spans="1:3">
      <c r="A97" s="1" t="s">
        <v>576</v>
      </c>
      <c r="B97" s="1" t="s">
        <v>7450</v>
      </c>
      <c r="C97" s="1" t="s">
        <v>7451</v>
      </c>
    </row>
    <row r="98" ht="13" customHeight="1" spans="1:3">
      <c r="A98" s="1" t="s">
        <v>531</v>
      </c>
      <c r="B98" s="1" t="s">
        <v>7452</v>
      </c>
      <c r="C98" s="1" t="s">
        <v>7453</v>
      </c>
    </row>
    <row r="99" ht="13" customHeight="1" spans="1:3">
      <c r="A99" s="1" t="s">
        <v>397</v>
      </c>
      <c r="B99" s="1" t="s">
        <v>7454</v>
      </c>
      <c r="C99" s="1" t="s">
        <v>7455</v>
      </c>
    </row>
    <row r="100" ht="13" customHeight="1" spans="1:3">
      <c r="A100" s="1" t="s">
        <v>392</v>
      </c>
      <c r="B100" s="1" t="s">
        <v>7456</v>
      </c>
      <c r="C100" s="1" t="s">
        <v>7457</v>
      </c>
    </row>
    <row r="101" ht="13" customHeight="1" spans="1:3">
      <c r="A101" s="1" t="s">
        <v>538</v>
      </c>
      <c r="B101" s="1" t="s">
        <v>7458</v>
      </c>
      <c r="C101" s="1" t="s">
        <v>7459</v>
      </c>
    </row>
    <row r="102" ht="13" customHeight="1" spans="1:3">
      <c r="A102" s="1" t="s">
        <v>822</v>
      </c>
      <c r="B102" s="1" t="s">
        <v>7460</v>
      </c>
      <c r="C102" s="1" t="s">
        <v>7461</v>
      </c>
    </row>
    <row r="103" ht="13" customHeight="1" spans="1:3">
      <c r="A103" s="1" t="s">
        <v>767</v>
      </c>
      <c r="B103" s="1" t="s">
        <v>7462</v>
      </c>
      <c r="C103" s="1" t="s">
        <v>7463</v>
      </c>
    </row>
    <row r="104" ht="13" customHeight="1" spans="1:3">
      <c r="A104" s="1" t="s">
        <v>553</v>
      </c>
      <c r="B104" s="1" t="s">
        <v>7464</v>
      </c>
      <c r="C104" s="1" t="s">
        <v>7465</v>
      </c>
    </row>
    <row r="105" ht="13" customHeight="1" spans="1:3">
      <c r="A105" s="1" t="s">
        <v>614</v>
      </c>
      <c r="B105" s="1" t="s">
        <v>7466</v>
      </c>
      <c r="C105" s="1" t="s">
        <v>7467</v>
      </c>
    </row>
    <row r="106" ht="13" customHeight="1" spans="1:3">
      <c r="A106" s="1" t="s">
        <v>426</v>
      </c>
      <c r="B106" s="1" t="s">
        <v>985</v>
      </c>
      <c r="C106" s="1" t="s">
        <v>7468</v>
      </c>
    </row>
    <row r="107" ht="13" customHeight="1" spans="1:3">
      <c r="A107" s="1" t="s">
        <v>840</v>
      </c>
      <c r="B107" s="1" t="s">
        <v>7469</v>
      </c>
      <c r="C107" s="1" t="s">
        <v>7470</v>
      </c>
    </row>
    <row r="108" ht="13" customHeight="1" spans="1:3">
      <c r="A108" s="1" t="s">
        <v>7471</v>
      </c>
      <c r="B108" s="1" t="s">
        <v>7472</v>
      </c>
      <c r="C108" s="1" t="s">
        <v>7473</v>
      </c>
    </row>
    <row r="109" ht="13" customHeight="1" spans="1:3">
      <c r="A109" s="1" t="s">
        <v>484</v>
      </c>
      <c r="B109" s="1" t="s">
        <v>7474</v>
      </c>
      <c r="C109" s="1" t="s">
        <v>7475</v>
      </c>
    </row>
    <row r="110" ht="13" customHeight="1" spans="1:3">
      <c r="A110" s="1" t="s">
        <v>627</v>
      </c>
      <c r="B110" s="1" t="s">
        <v>7476</v>
      </c>
      <c r="C110" s="1" t="s">
        <v>7477</v>
      </c>
    </row>
    <row r="111" ht="13" customHeight="1" spans="1:3">
      <c r="A111" s="1" t="s">
        <v>837</v>
      </c>
      <c r="B111" s="1" t="s">
        <v>7478</v>
      </c>
      <c r="C111" s="1" t="s">
        <v>7479</v>
      </c>
    </row>
    <row r="112" ht="13" customHeight="1" spans="1:3">
      <c r="A112" s="1" t="s">
        <v>668</v>
      </c>
      <c r="B112" s="1" t="s">
        <v>7480</v>
      </c>
      <c r="C112" s="1" t="s">
        <v>7481</v>
      </c>
    </row>
    <row r="113" ht="13" customHeight="1" spans="1:3">
      <c r="A113" s="1" t="s">
        <v>714</v>
      </c>
      <c r="B113" s="1" t="s">
        <v>7482</v>
      </c>
      <c r="C113" s="1" t="s">
        <v>7483</v>
      </c>
    </row>
    <row r="114" ht="13" customHeight="1" spans="1:3">
      <c r="A114" s="1" t="s">
        <v>435</v>
      </c>
      <c r="B114" s="1" t="s">
        <v>7484</v>
      </c>
      <c r="C114" s="1" t="s">
        <v>7485</v>
      </c>
    </row>
    <row r="115" ht="13" customHeight="1" spans="1:3">
      <c r="A115" s="1" t="s">
        <v>466</v>
      </c>
      <c r="B115" s="1" t="s">
        <v>7486</v>
      </c>
      <c r="C115" s="1" t="s">
        <v>7487</v>
      </c>
    </row>
    <row r="116" ht="13" customHeight="1" spans="1:3">
      <c r="A116" s="1" t="s">
        <v>783</v>
      </c>
      <c r="B116" s="1" t="s">
        <v>7488</v>
      </c>
      <c r="C116" s="1" t="s">
        <v>7489</v>
      </c>
    </row>
    <row r="117" ht="13" customHeight="1" spans="1:3">
      <c r="A117" s="1" t="s">
        <v>810</v>
      </c>
      <c r="B117" s="1" t="s">
        <v>7490</v>
      </c>
      <c r="C117" s="1" t="s">
        <v>7491</v>
      </c>
    </row>
    <row r="118" ht="13" customHeight="1" spans="1:3">
      <c r="A118" s="1" t="s">
        <v>512</v>
      </c>
      <c r="B118" s="1" t="s">
        <v>7492</v>
      </c>
      <c r="C118" s="1" t="s">
        <v>7493</v>
      </c>
    </row>
    <row r="119" ht="13" customHeight="1" spans="1:3">
      <c r="A119" s="1" t="s">
        <v>342</v>
      </c>
      <c r="B119" s="1" t="s">
        <v>7494</v>
      </c>
      <c r="C119" s="1" t="s">
        <v>7495</v>
      </c>
    </row>
    <row r="120" ht="13" customHeight="1" spans="1:3">
      <c r="A120" s="1" t="s">
        <v>475</v>
      </c>
      <c r="B120" s="1" t="s">
        <v>7496</v>
      </c>
      <c r="C120" s="1" t="s">
        <v>7497</v>
      </c>
    </row>
    <row r="121" ht="13" customHeight="1" spans="1:3">
      <c r="A121" s="1" t="s">
        <v>240</v>
      </c>
      <c r="B121" s="1" t="s">
        <v>7498</v>
      </c>
      <c r="C121" s="1" t="s">
        <v>7499</v>
      </c>
    </row>
    <row r="122" ht="13" customHeight="1" spans="1:3">
      <c r="A122" s="1" t="s">
        <v>665</v>
      </c>
      <c r="B122" s="1" t="s">
        <v>7500</v>
      </c>
      <c r="C122" s="1" t="s">
        <v>7501</v>
      </c>
    </row>
    <row r="123" ht="13" customHeight="1" spans="1:3">
      <c r="A123" s="1" t="s">
        <v>337</v>
      </c>
      <c r="B123" s="1" t="s">
        <v>7397</v>
      </c>
      <c r="C123" s="1" t="s">
        <v>7502</v>
      </c>
    </row>
    <row r="124" ht="13" customHeight="1" spans="1:3">
      <c r="A124" s="1" t="s">
        <v>151</v>
      </c>
      <c r="B124" s="1" t="s">
        <v>7503</v>
      </c>
      <c r="C124" s="1" t="s">
        <v>7504</v>
      </c>
    </row>
    <row r="125" ht="13" customHeight="1" spans="1:3">
      <c r="A125" s="1" t="s">
        <v>877</v>
      </c>
      <c r="B125" s="1" t="s">
        <v>7505</v>
      </c>
      <c r="C125" s="1" t="s">
        <v>7506</v>
      </c>
    </row>
    <row r="126" ht="13" customHeight="1" spans="1:3">
      <c r="A126" s="1" t="s">
        <v>455</v>
      </c>
      <c r="B126" s="1" t="s">
        <v>7507</v>
      </c>
      <c r="C126" s="1" t="s">
        <v>7508</v>
      </c>
    </row>
    <row r="127" ht="13" customHeight="1" spans="1:3">
      <c r="A127" s="1" t="s">
        <v>651</v>
      </c>
      <c r="B127" s="1" t="s">
        <v>7509</v>
      </c>
      <c r="C127" s="1" t="s">
        <v>7510</v>
      </c>
    </row>
    <row r="128" ht="13" customHeight="1" spans="1:3">
      <c r="A128" s="1" t="s">
        <v>620</v>
      </c>
      <c r="B128" s="1" t="s">
        <v>7511</v>
      </c>
      <c r="C128" s="1" t="s">
        <v>7512</v>
      </c>
    </row>
    <row r="129" ht="13" customHeight="1" spans="1:3">
      <c r="A129" s="1" t="s">
        <v>183</v>
      </c>
      <c r="B129" s="1" t="s">
        <v>7513</v>
      </c>
      <c r="C129" s="1" t="s">
        <v>7514</v>
      </c>
    </row>
    <row r="130" ht="13" customHeight="1" spans="1:3">
      <c r="A130" s="1" t="s">
        <v>416</v>
      </c>
      <c r="B130" s="1" t="s">
        <v>7515</v>
      </c>
      <c r="C130" s="1" t="s">
        <v>7516</v>
      </c>
    </row>
    <row r="131" ht="13" customHeight="1" spans="1:3">
      <c r="A131" s="1" t="s">
        <v>936</v>
      </c>
      <c r="B131" s="1" t="s">
        <v>7517</v>
      </c>
      <c r="C131" s="1" t="s">
        <v>7518</v>
      </c>
    </row>
    <row r="132" ht="13" customHeight="1" spans="1:3">
      <c r="A132" s="1" t="s">
        <v>602</v>
      </c>
      <c r="B132" s="1" t="s">
        <v>1026</v>
      </c>
      <c r="C132" s="1" t="s">
        <v>7519</v>
      </c>
    </row>
    <row r="133" ht="13" customHeight="1" spans="1:3">
      <c r="A133" s="1" t="s">
        <v>387</v>
      </c>
      <c r="B133" s="1" t="s">
        <v>7345</v>
      </c>
      <c r="C133" s="1" t="s">
        <v>7520</v>
      </c>
    </row>
    <row r="134" ht="13" customHeight="1" spans="1:3">
      <c r="A134" s="1" t="s">
        <v>549</v>
      </c>
      <c r="B134" s="1" t="s">
        <v>7521</v>
      </c>
      <c r="C134" s="1" t="s">
        <v>7522</v>
      </c>
    </row>
    <row r="135" ht="13" customHeight="1" spans="1:3">
      <c r="A135" s="1" t="s">
        <v>461</v>
      </c>
      <c r="B135" s="1" t="s">
        <v>7523</v>
      </c>
      <c r="C135" s="1" t="s">
        <v>7524</v>
      </c>
    </row>
    <row r="136" ht="13" customHeight="1" spans="1:3">
      <c r="A136" s="1" t="s">
        <v>416</v>
      </c>
      <c r="B136" s="1" t="s">
        <v>7515</v>
      </c>
      <c r="C136" s="1" t="s">
        <v>7525</v>
      </c>
    </row>
    <row r="137" ht="13" customHeight="1" spans="1:3">
      <c r="A137" s="1" t="s">
        <v>705</v>
      </c>
      <c r="B137" s="1" t="s">
        <v>7526</v>
      </c>
      <c r="C137" s="1" t="s">
        <v>7527</v>
      </c>
    </row>
    <row r="138" ht="13" customHeight="1" spans="1:3">
      <c r="A138" s="1" t="s">
        <v>181</v>
      </c>
      <c r="B138" s="1" t="s">
        <v>7528</v>
      </c>
      <c r="C138" s="1" t="s">
        <v>7529</v>
      </c>
    </row>
    <row r="139" ht="13" customHeight="1" spans="1:3">
      <c r="A139" s="1" t="s">
        <v>638</v>
      </c>
      <c r="B139" s="1" t="s">
        <v>7530</v>
      </c>
      <c r="C139" s="1" t="s">
        <v>7531</v>
      </c>
    </row>
    <row r="140" ht="13" customHeight="1" spans="1:3">
      <c r="A140" s="1" t="s">
        <v>806</v>
      </c>
      <c r="B140" s="1" t="s">
        <v>7532</v>
      </c>
      <c r="C140" s="1" t="s">
        <v>7533</v>
      </c>
    </row>
    <row r="141" ht="13" customHeight="1" spans="1:3">
      <c r="A141" s="1" t="s">
        <v>685</v>
      </c>
      <c r="B141" s="1" t="s">
        <v>7534</v>
      </c>
      <c r="C141" s="1" t="s">
        <v>7535</v>
      </c>
    </row>
    <row r="142" ht="13" customHeight="1" spans="1:3">
      <c r="A142" s="1" t="s">
        <v>177</v>
      </c>
      <c r="B142" s="1" t="s">
        <v>7536</v>
      </c>
      <c r="C142" s="1" t="s">
        <v>7537</v>
      </c>
    </row>
    <row r="143" ht="13" customHeight="1" spans="1:3">
      <c r="A143" s="1" t="s">
        <v>729</v>
      </c>
      <c r="B143" s="1" t="s">
        <v>7538</v>
      </c>
      <c r="C143" s="1" t="s">
        <v>7539</v>
      </c>
    </row>
    <row r="144" ht="13" customHeight="1" spans="1:3">
      <c r="A144" s="1" t="s">
        <v>867</v>
      </c>
      <c r="B144" s="1" t="s">
        <v>7540</v>
      </c>
      <c r="C144" s="1" t="s">
        <v>7541</v>
      </c>
    </row>
    <row r="145" ht="13" customHeight="1" spans="1:3">
      <c r="A145" s="1" t="s">
        <v>164</v>
      </c>
      <c r="B145" s="1" t="s">
        <v>7542</v>
      </c>
      <c r="C145" s="1" t="s">
        <v>7543</v>
      </c>
    </row>
    <row r="146" ht="13" customHeight="1" spans="1:3">
      <c r="A146" s="1" t="s">
        <v>155</v>
      </c>
      <c r="B146" s="1" t="s">
        <v>7544</v>
      </c>
      <c r="C146" s="1" t="s">
        <v>7545</v>
      </c>
    </row>
    <row r="147" ht="13" customHeight="1" spans="1:3">
      <c r="A147" s="1" t="s">
        <v>349</v>
      </c>
      <c r="B147" s="1" t="s">
        <v>7546</v>
      </c>
      <c r="C147" s="1" t="s">
        <v>7547</v>
      </c>
    </row>
    <row r="148" ht="13" customHeight="1" spans="1:3">
      <c r="A148" s="1" t="s">
        <v>819</v>
      </c>
      <c r="B148" s="1" t="s">
        <v>7548</v>
      </c>
      <c r="C148" s="1" t="s">
        <v>7549</v>
      </c>
    </row>
    <row r="149" ht="13" customHeight="1" spans="1:3">
      <c r="A149" s="1" t="s">
        <v>674</v>
      </c>
      <c r="B149" s="1" t="s">
        <v>7550</v>
      </c>
      <c r="C149" s="1" t="s">
        <v>7551</v>
      </c>
    </row>
    <row r="150" ht="13" customHeight="1" spans="1:3">
      <c r="A150" s="1" t="s">
        <v>912</v>
      </c>
      <c r="B150" s="1" t="s">
        <v>7552</v>
      </c>
      <c r="C150" s="1" t="s">
        <v>7553</v>
      </c>
    </row>
    <row r="151" ht="13" customHeight="1" spans="1:3">
      <c r="A151" s="1" t="s">
        <v>543</v>
      </c>
      <c r="B151" s="1" t="s">
        <v>7554</v>
      </c>
      <c r="C151" s="1" t="s">
        <v>7555</v>
      </c>
    </row>
    <row r="152" ht="13" customHeight="1" spans="1:3">
      <c r="A152" s="1" t="s">
        <v>662</v>
      </c>
      <c r="B152" s="1" t="s">
        <v>7556</v>
      </c>
      <c r="C152" s="1" t="s">
        <v>7557</v>
      </c>
    </row>
    <row r="153" ht="13" customHeight="1" spans="1:3">
      <c r="A153" s="1" t="s">
        <v>543</v>
      </c>
      <c r="B153" s="1" t="s">
        <v>7554</v>
      </c>
      <c r="C153" s="1" t="s">
        <v>7558</v>
      </c>
    </row>
    <row r="154" ht="13" customHeight="1" spans="1:3">
      <c r="A154" s="1" t="s">
        <v>758</v>
      </c>
      <c r="B154" s="1" t="s">
        <v>7559</v>
      </c>
      <c r="C154" s="1" t="s">
        <v>7560</v>
      </c>
    </row>
    <row r="155" ht="13" customHeight="1" spans="1:3">
      <c r="A155" s="1" t="s">
        <v>875</v>
      </c>
      <c r="B155" s="1" t="s">
        <v>7561</v>
      </c>
      <c r="C155" s="1" t="s">
        <v>7562</v>
      </c>
    </row>
    <row r="156" ht="13" customHeight="1" spans="1:3">
      <c r="A156" s="1" t="s">
        <v>644</v>
      </c>
      <c r="B156" s="1" t="s">
        <v>7563</v>
      </c>
      <c r="C156" s="1" t="s">
        <v>7564</v>
      </c>
    </row>
    <row r="157" ht="13" customHeight="1" spans="1:3">
      <c r="A157" s="1" t="s">
        <v>205</v>
      </c>
      <c r="B157" s="1" t="s">
        <v>7399</v>
      </c>
      <c r="C157" s="1" t="s">
        <v>7565</v>
      </c>
    </row>
    <row r="158" ht="13" customHeight="1" spans="1:3">
      <c r="A158" s="1" t="s">
        <v>859</v>
      </c>
      <c r="B158" s="1" t="s">
        <v>7566</v>
      </c>
      <c r="C158" s="1" t="s">
        <v>7567</v>
      </c>
    </row>
    <row r="159" ht="13" customHeight="1" spans="1:3">
      <c r="A159" s="1" t="s">
        <v>123</v>
      </c>
      <c r="B159" s="1" t="s">
        <v>7568</v>
      </c>
      <c r="C159" s="1" t="s">
        <v>7569</v>
      </c>
    </row>
    <row r="160" ht="13" customHeight="1" spans="1:3">
      <c r="A160" s="1" t="s">
        <v>732</v>
      </c>
      <c r="B160" s="1" t="s">
        <v>7570</v>
      </c>
      <c r="C160" s="1" t="s">
        <v>7571</v>
      </c>
    </row>
    <row r="161" ht="13" customHeight="1" spans="1:3">
      <c r="A161" s="1" t="s">
        <v>636</v>
      </c>
      <c r="B161" s="1" t="s">
        <v>7572</v>
      </c>
      <c r="C161" s="1" t="s">
        <v>7573</v>
      </c>
    </row>
    <row r="162" ht="13" customHeight="1" spans="1:3">
      <c r="A162" s="1" t="s">
        <v>518</v>
      </c>
      <c r="B162" s="1" t="s">
        <v>7574</v>
      </c>
      <c r="C162" s="1" t="s">
        <v>7575</v>
      </c>
    </row>
    <row r="163" ht="13" customHeight="1" spans="1:3">
      <c r="A163" s="1" t="s">
        <v>773</v>
      </c>
      <c r="B163" s="1" t="s">
        <v>7576</v>
      </c>
      <c r="C163" s="1" t="s">
        <v>7577</v>
      </c>
    </row>
    <row r="164" ht="13" customHeight="1" spans="1:3">
      <c r="A164" s="1" t="s">
        <v>407</v>
      </c>
      <c r="B164" s="1" t="s">
        <v>7578</v>
      </c>
      <c r="C164" s="1" t="s">
        <v>7579</v>
      </c>
    </row>
    <row r="165" ht="13" customHeight="1" spans="1:3">
      <c r="A165" s="1" t="s">
        <v>647</v>
      </c>
      <c r="B165" s="1" t="s">
        <v>7580</v>
      </c>
      <c r="C165" s="1" t="s">
        <v>7581</v>
      </c>
    </row>
    <row r="166" ht="13" customHeight="1" spans="1:3">
      <c r="A166" s="1" t="s">
        <v>279</v>
      </c>
      <c r="B166" s="1" t="s">
        <v>7359</v>
      </c>
      <c r="C166" s="1" t="s">
        <v>7582</v>
      </c>
    </row>
    <row r="167" ht="13" customHeight="1" spans="1:3">
      <c r="A167" s="1" t="s">
        <v>750</v>
      </c>
      <c r="B167" s="1" t="s">
        <v>7583</v>
      </c>
      <c r="C167" s="1" t="s">
        <v>7584</v>
      </c>
    </row>
    <row r="168" ht="13" customHeight="1" spans="1:3">
      <c r="A168" s="1" t="s">
        <v>594</v>
      </c>
      <c r="B168" s="1" t="s">
        <v>7585</v>
      </c>
      <c r="C168" s="1" t="s">
        <v>7586</v>
      </c>
    </row>
    <row r="169" ht="13" customHeight="1" spans="1:3">
      <c r="A169" s="1" t="s">
        <v>148</v>
      </c>
      <c r="B169" s="1" t="s">
        <v>7587</v>
      </c>
      <c r="C169" s="1" t="s">
        <v>7588</v>
      </c>
    </row>
    <row r="170" ht="13" customHeight="1" spans="1:3">
      <c r="A170" s="1" t="s">
        <v>776</v>
      </c>
      <c r="B170" s="1" t="s">
        <v>7589</v>
      </c>
      <c r="C170" s="1" t="s">
        <v>7590</v>
      </c>
    </row>
    <row r="171" ht="13" customHeight="1" spans="1:3">
      <c r="A171" s="1" t="s">
        <v>589</v>
      </c>
      <c r="B171" s="1" t="s">
        <v>7591</v>
      </c>
      <c r="C171" s="1" t="s">
        <v>7592</v>
      </c>
    </row>
    <row r="172" ht="13" customHeight="1" spans="1:3">
      <c r="A172" s="1" t="s">
        <v>522</v>
      </c>
      <c r="B172" s="1" t="s">
        <v>7593</v>
      </c>
      <c r="C172" s="1" t="s">
        <v>7594</v>
      </c>
    </row>
    <row r="173" ht="13" customHeight="1" spans="1:3">
      <c r="A173" s="1" t="s">
        <v>699</v>
      </c>
      <c r="B173" s="1" t="s">
        <v>7595</v>
      </c>
      <c r="C173" s="1" t="s">
        <v>7596</v>
      </c>
    </row>
    <row r="174" ht="13" customHeight="1" spans="1:3">
      <c r="A174" s="1" t="s">
        <v>888</v>
      </c>
      <c r="B174" s="1" t="s">
        <v>7597</v>
      </c>
      <c r="C174" s="1" t="s">
        <v>7598</v>
      </c>
    </row>
    <row r="175" ht="13" customHeight="1" spans="1:3">
      <c r="A175" s="1" t="s">
        <v>884</v>
      </c>
      <c r="B175" s="1" t="s">
        <v>7599</v>
      </c>
      <c r="C175" s="1" t="s">
        <v>7600</v>
      </c>
    </row>
    <row r="176" ht="13" customHeight="1" spans="1:3">
      <c r="A176" s="1" t="s">
        <v>642</v>
      </c>
      <c r="B176" s="1" t="s">
        <v>1016</v>
      </c>
      <c r="C176" s="1" t="s">
        <v>7601</v>
      </c>
    </row>
    <row r="177" ht="13" customHeight="1" spans="1:3">
      <c r="A177" s="1" t="s">
        <v>709</v>
      </c>
      <c r="B177" s="1" t="s">
        <v>7602</v>
      </c>
      <c r="C177" s="1" t="s">
        <v>7603</v>
      </c>
    </row>
    <row r="178" ht="13" customHeight="1" spans="1:3">
      <c r="A178" s="1" t="s">
        <v>930</v>
      </c>
      <c r="B178" s="1" t="s">
        <v>7604</v>
      </c>
      <c r="C178" s="1" t="s">
        <v>7605</v>
      </c>
    </row>
    <row r="179" ht="13" customHeight="1" spans="1:3">
      <c r="A179" s="1" t="s">
        <v>559</v>
      </c>
      <c r="B179" s="1" t="s">
        <v>1011</v>
      </c>
      <c r="C179" s="1" t="s">
        <v>7606</v>
      </c>
    </row>
    <row r="180" ht="13" customHeight="1" spans="1:3">
      <c r="A180" s="1" t="s">
        <v>737</v>
      </c>
      <c r="B180" s="1" t="s">
        <v>7607</v>
      </c>
      <c r="C180" s="1" t="s">
        <v>7608</v>
      </c>
    </row>
    <row r="181" ht="13" customHeight="1" spans="1:3">
      <c r="A181" s="1" t="s">
        <v>66</v>
      </c>
      <c r="B181" s="1" t="s">
        <v>7609</v>
      </c>
      <c r="C181" s="1" t="s">
        <v>7610</v>
      </c>
    </row>
    <row r="182" ht="13" customHeight="1" spans="1:3">
      <c r="A182" s="1" t="s">
        <v>831</v>
      </c>
      <c r="B182" s="1" t="s">
        <v>7611</v>
      </c>
      <c r="C182" s="1" t="s">
        <v>7612</v>
      </c>
    </row>
    <row r="183" ht="13" customHeight="1" spans="1:3">
      <c r="A183" s="1" t="s">
        <v>492</v>
      </c>
      <c r="B183" s="1" t="s">
        <v>7613</v>
      </c>
      <c r="C183" s="1" t="s">
        <v>7614</v>
      </c>
    </row>
    <row r="184" ht="13" customHeight="1" spans="1:3">
      <c r="A184" s="1" t="s">
        <v>161</v>
      </c>
      <c r="B184" s="1" t="s">
        <v>7615</v>
      </c>
      <c r="C184" s="1" t="s">
        <v>7616</v>
      </c>
    </row>
    <row r="185" ht="13" customHeight="1" spans="1:3">
      <c r="A185" s="1" t="s">
        <v>658</v>
      </c>
      <c r="B185" s="1" t="s">
        <v>995</v>
      </c>
      <c r="C185" s="1" t="s">
        <v>7617</v>
      </c>
    </row>
    <row r="186" ht="13" customHeight="1" spans="1:3">
      <c r="A186" s="1" t="s">
        <v>136</v>
      </c>
      <c r="B186" s="1" t="s">
        <v>7618</v>
      </c>
      <c r="C186" s="1" t="s">
        <v>7619</v>
      </c>
    </row>
    <row r="187" ht="13" customHeight="1" spans="1:3">
      <c r="A187" s="1" t="s">
        <v>850</v>
      </c>
      <c r="B187" s="1" t="s">
        <v>7620</v>
      </c>
      <c r="C187" s="1" t="s">
        <v>7621</v>
      </c>
    </row>
    <row r="188" ht="13" customHeight="1" spans="1:3">
      <c r="A188" s="1" t="s">
        <v>172</v>
      </c>
      <c r="B188" s="1" t="s">
        <v>7622</v>
      </c>
      <c r="C188" s="1" t="s">
        <v>7623</v>
      </c>
    </row>
    <row r="189" ht="13" customHeight="1" spans="1:3">
      <c r="A189" s="1" t="s">
        <v>923</v>
      </c>
      <c r="B189" s="1" t="s">
        <v>7624</v>
      </c>
      <c r="C189" s="1" t="s">
        <v>7625</v>
      </c>
    </row>
    <row r="190" ht="13" customHeight="1" spans="1:3">
      <c r="A190" s="1" t="s">
        <v>881</v>
      </c>
      <c r="B190" s="1" t="s">
        <v>7626</v>
      </c>
      <c r="C190" s="1" t="s">
        <v>7627</v>
      </c>
    </row>
    <row r="191" ht="13" customHeight="1" spans="1:3">
      <c r="A191" s="1" t="s">
        <v>903</v>
      </c>
      <c r="B191" s="1" t="s">
        <v>7628</v>
      </c>
      <c r="C191" s="1" t="s">
        <v>7629</v>
      </c>
    </row>
    <row r="192" ht="13" customHeight="1" spans="1:3">
      <c r="A192" s="1" t="s">
        <v>900</v>
      </c>
      <c r="B192" s="1" t="s">
        <v>7630</v>
      </c>
      <c r="C192" s="1" t="s">
        <v>7631</v>
      </c>
    </row>
    <row r="193" ht="13" customHeight="1" spans="1:3">
      <c r="A193" s="1" t="s">
        <v>451</v>
      </c>
      <c r="B193" s="1" t="s">
        <v>7632</v>
      </c>
      <c r="C193" s="1" t="s">
        <v>7633</v>
      </c>
    </row>
    <row r="194" ht="13" customHeight="1" spans="1:3">
      <c r="A194" s="1" t="s">
        <v>682</v>
      </c>
      <c r="B194" s="1" t="s">
        <v>7634</v>
      </c>
      <c r="C194" s="1" t="s">
        <v>7635</v>
      </c>
    </row>
    <row r="195" ht="13" customHeight="1" spans="1:3">
      <c r="A195" s="1" t="s">
        <v>764</v>
      </c>
      <c r="B195" s="1" t="s">
        <v>7636</v>
      </c>
      <c r="C195" s="1" t="s">
        <v>7637</v>
      </c>
    </row>
    <row r="196" ht="13" customHeight="1" spans="1:3">
      <c r="A196" s="1" t="s">
        <v>509</v>
      </c>
      <c r="B196" s="1" t="s">
        <v>7638</v>
      </c>
      <c r="C196" s="1" t="s">
        <v>7639</v>
      </c>
    </row>
    <row r="197" ht="13" customHeight="1" spans="1:3">
      <c r="A197" s="1" t="s">
        <v>574</v>
      </c>
      <c r="B197" s="1" t="s">
        <v>7640</v>
      </c>
      <c r="C197" s="1" t="s">
        <v>7641</v>
      </c>
    </row>
    <row r="198" ht="13" customHeight="1" spans="1:3">
      <c r="A198" s="1" t="s">
        <v>854</v>
      </c>
      <c r="B198" s="1" t="s">
        <v>7642</v>
      </c>
      <c r="C198" s="1" t="s">
        <v>7643</v>
      </c>
    </row>
    <row r="199" ht="13" customHeight="1" spans="1:3">
      <c r="A199" s="1" t="s">
        <v>711</v>
      </c>
      <c r="B199" s="1" t="s">
        <v>7644</v>
      </c>
      <c r="C199" s="1" t="s">
        <v>7645</v>
      </c>
    </row>
    <row r="200" ht="13" customHeight="1" spans="1:3">
      <c r="A200" s="1" t="s">
        <v>655</v>
      </c>
      <c r="B200" s="1" t="s">
        <v>7646</v>
      </c>
      <c r="C200" s="1" t="s">
        <v>7647</v>
      </c>
    </row>
    <row r="201" ht="13" customHeight="1" spans="1:3">
      <c r="A201" s="1" t="s">
        <v>345</v>
      </c>
      <c r="B201" s="1" t="s">
        <v>7648</v>
      </c>
      <c r="C201" s="1" t="s">
        <v>7649</v>
      </c>
    </row>
    <row r="202" ht="13" customHeight="1" spans="1:3">
      <c r="A202" s="1" t="s">
        <v>780</v>
      </c>
      <c r="B202" s="1" t="s">
        <v>7650</v>
      </c>
      <c r="C202" s="1" t="s">
        <v>7651</v>
      </c>
    </row>
    <row r="203" ht="13" customHeight="1" spans="1:3">
      <c r="A203" s="1" t="s">
        <v>345</v>
      </c>
      <c r="B203" s="1" t="s">
        <v>7648</v>
      </c>
      <c r="C203" s="1" t="s">
        <v>7652</v>
      </c>
    </row>
    <row r="204" ht="13" customHeight="1" spans="1:3">
      <c r="A204" s="1" t="s">
        <v>509</v>
      </c>
      <c r="B204" s="1" t="s">
        <v>7638</v>
      </c>
      <c r="C204" s="1" t="s">
        <v>7653</v>
      </c>
    </row>
    <row r="205" ht="13" customHeight="1" spans="1:3">
      <c r="A205" s="1" t="s">
        <v>469</v>
      </c>
      <c r="B205" s="1" t="s">
        <v>7654</v>
      </c>
      <c r="C205" s="1" t="s">
        <v>7655</v>
      </c>
    </row>
    <row r="206" ht="13" customHeight="1" spans="1:3">
      <c r="A206" s="1" t="s">
        <v>633</v>
      </c>
      <c r="B206" s="1" t="s">
        <v>7656</v>
      </c>
      <c r="C206" s="1" t="s">
        <v>7657</v>
      </c>
    </row>
    <row r="207" ht="13" customHeight="1" spans="1:3">
      <c r="A207" s="1" t="s">
        <v>106</v>
      </c>
      <c r="B207" s="1" t="s">
        <v>7658</v>
      </c>
      <c r="C207" s="1" t="s">
        <v>7659</v>
      </c>
    </row>
    <row r="208" ht="13" customHeight="1" spans="1:3">
      <c r="A208" s="1" t="s">
        <v>897</v>
      </c>
      <c r="B208" s="1" t="s">
        <v>7660</v>
      </c>
      <c r="C208" s="1" t="s">
        <v>7661</v>
      </c>
    </row>
    <row r="209" ht="13" customHeight="1" spans="1:3">
      <c r="A209" s="1" t="s">
        <v>416</v>
      </c>
      <c r="B209" s="1" t="s">
        <v>7515</v>
      </c>
      <c r="C209" s="1" t="s">
        <v>7662</v>
      </c>
    </row>
    <row r="210" ht="13" customHeight="1" spans="1:3">
      <c r="A210" s="1" t="s">
        <v>762</v>
      </c>
      <c r="B210" s="1" t="s">
        <v>7663</v>
      </c>
      <c r="C210" s="1" t="s">
        <v>7664</v>
      </c>
    </row>
    <row r="211" ht="13" customHeight="1" spans="1:3">
      <c r="A211" s="1" t="s">
        <v>102</v>
      </c>
      <c r="B211" s="1" t="s">
        <v>7665</v>
      </c>
      <c r="C211" s="1" t="s">
        <v>7666</v>
      </c>
    </row>
    <row r="212" ht="13" customHeight="1" spans="1:3">
      <c r="A212" s="1" t="s">
        <v>4065</v>
      </c>
      <c r="B212" s="1" t="s">
        <v>7667</v>
      </c>
      <c r="C212" s="1" t="s">
        <v>7668</v>
      </c>
    </row>
    <row r="213" ht="13" customHeight="1" spans="1:3">
      <c r="A213" s="1" t="s">
        <v>755</v>
      </c>
      <c r="B213" s="1" t="s">
        <v>7669</v>
      </c>
      <c r="C213" s="1" t="s">
        <v>7670</v>
      </c>
    </row>
    <row r="214" ht="13" customHeight="1" spans="1:3">
      <c r="A214" s="1" t="s">
        <v>236</v>
      </c>
      <c r="B214" s="1" t="s">
        <v>986</v>
      </c>
      <c r="C214" s="1" t="s">
        <v>7671</v>
      </c>
    </row>
    <row r="215" ht="13" customHeight="1" spans="1:3">
      <c r="A215" s="1" t="s">
        <v>916</v>
      </c>
      <c r="B215" s="1" t="s">
        <v>7672</v>
      </c>
      <c r="C215" s="1" t="s">
        <v>7673</v>
      </c>
    </row>
    <row r="216" ht="13" customHeight="1" spans="1:3">
      <c r="A216" s="1" t="s">
        <v>245</v>
      </c>
      <c r="B216" s="1" t="s">
        <v>7674</v>
      </c>
      <c r="C216" s="1" t="s">
        <v>7675</v>
      </c>
    </row>
    <row r="217" ht="13" customHeight="1" spans="1:3">
      <c r="A217" s="1" t="s">
        <v>908</v>
      </c>
      <c r="B217" s="1" t="s">
        <v>7676</v>
      </c>
      <c r="C217" s="1" t="s">
        <v>7677</v>
      </c>
    </row>
    <row r="218" ht="13" customHeight="1" spans="1:3">
      <c r="A218" s="1" t="s">
        <v>655</v>
      </c>
      <c r="B218" s="1" t="s">
        <v>7646</v>
      </c>
      <c r="C218" s="1" t="s">
        <v>7678</v>
      </c>
    </row>
    <row r="219" ht="13" customHeight="1" spans="1:3">
      <c r="A219" s="1" t="s">
        <v>856</v>
      </c>
      <c r="B219" s="1" t="s">
        <v>7679</v>
      </c>
      <c r="C219" s="1" t="s">
        <v>7680</v>
      </c>
    </row>
    <row r="220" ht="13" customHeight="1" spans="1:3">
      <c r="A220" s="1" t="s">
        <v>825</v>
      </c>
      <c r="B220" s="1" t="s">
        <v>7681</v>
      </c>
      <c r="C220" s="1" t="s">
        <v>7682</v>
      </c>
    </row>
    <row r="221" ht="13" customHeight="1" spans="1:3">
      <c r="A221" s="1" t="s">
        <v>709</v>
      </c>
      <c r="B221" s="1" t="s">
        <v>7602</v>
      </c>
      <c r="C221" s="1" t="s">
        <v>7683</v>
      </c>
    </row>
    <row r="222" ht="13" customHeight="1" spans="1:3">
      <c r="A222" s="1" t="s">
        <v>509</v>
      </c>
      <c r="B222" s="1" t="s">
        <v>7638</v>
      </c>
      <c r="C222" s="1" t="s">
        <v>7684</v>
      </c>
    </row>
    <row r="223" ht="13" customHeight="1" spans="1:3">
      <c r="A223" s="1" t="s">
        <v>752</v>
      </c>
      <c r="B223" s="1" t="s">
        <v>7685</v>
      </c>
      <c r="C223" s="1" t="s">
        <v>7686</v>
      </c>
    </row>
    <row r="224" ht="13" customHeight="1" spans="1:3">
      <c r="A224" s="1" t="s">
        <v>702</v>
      </c>
      <c r="B224" s="1" t="s">
        <v>7687</v>
      </c>
      <c r="C224" s="1" t="s">
        <v>7688</v>
      </c>
    </row>
    <row r="225" ht="13" customHeight="1" spans="1:3">
      <c r="A225" s="1" t="s">
        <v>445</v>
      </c>
      <c r="B225" s="1" t="s">
        <v>7689</v>
      </c>
      <c r="C225" s="1" t="s">
        <v>7690</v>
      </c>
    </row>
    <row r="226" ht="13" customHeight="1" spans="1:3">
      <c r="A226" s="1" t="s">
        <v>803</v>
      </c>
      <c r="B226" s="1" t="s">
        <v>7691</v>
      </c>
      <c r="C226" s="1" t="s">
        <v>7692</v>
      </c>
    </row>
    <row r="227" ht="13" customHeight="1" spans="1:3">
      <c r="A227" s="1" t="s">
        <v>722</v>
      </c>
      <c r="B227" s="1" t="s">
        <v>7693</v>
      </c>
      <c r="C227" s="1" t="s">
        <v>7694</v>
      </c>
    </row>
    <row r="228" ht="13" customHeight="1" spans="1:3">
      <c r="A228" s="1" t="s">
        <v>916</v>
      </c>
      <c r="B228" s="1" t="s">
        <v>7672</v>
      </c>
      <c r="C228" s="1" t="s">
        <v>7695</v>
      </c>
    </row>
    <row r="229" ht="13" customHeight="1" spans="1:3">
      <c r="A229" s="1" t="s">
        <v>131</v>
      </c>
      <c r="B229" s="1" t="s">
        <v>7444</v>
      </c>
      <c r="C229" s="1" t="s">
        <v>7696</v>
      </c>
    </row>
    <row r="230" ht="13" customHeight="1" spans="1:3">
      <c r="A230" s="1" t="s">
        <v>834</v>
      </c>
      <c r="B230" s="1" t="s">
        <v>7697</v>
      </c>
      <c r="C230" s="1" t="s">
        <v>7698</v>
      </c>
    </row>
    <row r="231" ht="13" customHeight="1" spans="1:3">
      <c r="A231" s="1" t="s">
        <v>790</v>
      </c>
      <c r="B231" s="1" t="s">
        <v>7699</v>
      </c>
      <c r="C231" s="1" t="s">
        <v>7700</v>
      </c>
    </row>
    <row r="232" ht="13" customHeight="1" spans="1:3">
      <c r="A232" s="1" t="s">
        <v>793</v>
      </c>
      <c r="B232" s="1" t="s">
        <v>7701</v>
      </c>
      <c r="C232" s="1" t="s">
        <v>7702</v>
      </c>
    </row>
    <row r="233" ht="13" customHeight="1" spans="1:3">
      <c r="A233" s="1" t="s">
        <v>743</v>
      </c>
      <c r="B233" s="1" t="s">
        <v>7703</v>
      </c>
      <c r="C233" s="1" t="s">
        <v>7704</v>
      </c>
    </row>
    <row r="234" ht="13" customHeight="1" spans="1:3">
      <c r="A234" s="1" t="s">
        <v>407</v>
      </c>
      <c r="B234" s="1" t="s">
        <v>7578</v>
      </c>
      <c r="C234" s="1" t="s">
        <v>7705</v>
      </c>
    </row>
    <row r="235" ht="13" customHeight="1" spans="1:3">
      <c r="A235" s="1" t="s">
        <v>240</v>
      </c>
      <c r="B235" s="1" t="s">
        <v>7498</v>
      </c>
      <c r="C235" s="1" t="s">
        <v>7706</v>
      </c>
    </row>
    <row r="236" ht="13" customHeight="1" spans="1:3">
      <c r="A236" s="1" t="s">
        <v>562</v>
      </c>
      <c r="B236" s="1" t="s">
        <v>7707</v>
      </c>
      <c r="C236" s="1" t="s">
        <v>7708</v>
      </c>
    </row>
    <row r="237" ht="13" customHeight="1" spans="1:3">
      <c r="A237" s="1" t="s">
        <v>345</v>
      </c>
      <c r="B237" s="1" t="s">
        <v>7648</v>
      </c>
      <c r="C237" s="1" t="s">
        <v>7709</v>
      </c>
    </row>
    <row r="238" ht="13" customHeight="1" spans="1:3">
      <c r="A238" s="1" t="s">
        <v>800</v>
      </c>
      <c r="B238" s="1" t="s">
        <v>7710</v>
      </c>
      <c r="C238" s="1" t="s">
        <v>7711</v>
      </c>
    </row>
    <row r="239" ht="13" customHeight="1" spans="1:3">
      <c r="A239" s="1" t="s">
        <v>598</v>
      </c>
      <c r="B239" s="1" t="s">
        <v>7712</v>
      </c>
      <c r="C239" s="1" t="s">
        <v>7713</v>
      </c>
    </row>
    <row r="240" ht="13" customHeight="1" spans="1:3">
      <c r="A240" s="1" t="s">
        <v>535</v>
      </c>
      <c r="B240" s="1" t="s">
        <v>7714</v>
      </c>
      <c r="C240" s="1" t="s">
        <v>7715</v>
      </c>
    </row>
    <row r="241" ht="13" customHeight="1" spans="1:3">
      <c r="A241" s="1" t="s">
        <v>672</v>
      </c>
      <c r="B241" s="1" t="s">
        <v>7716</v>
      </c>
      <c r="C241" s="1" t="s">
        <v>7717</v>
      </c>
    </row>
    <row r="242" ht="13" customHeight="1" spans="1:3">
      <c r="A242" s="1" t="s">
        <v>888</v>
      </c>
      <c r="B242" s="1" t="s">
        <v>7597</v>
      </c>
      <c r="C242" s="1" t="s">
        <v>7718</v>
      </c>
    </row>
    <row r="243" ht="13" customHeight="1" spans="1:3">
      <c r="A243" s="1" t="s">
        <v>735</v>
      </c>
      <c r="B243" s="1" t="s">
        <v>7719</v>
      </c>
      <c r="C243" s="1" t="s">
        <v>7720</v>
      </c>
    </row>
    <row r="244" ht="13" customHeight="1" spans="1:3">
      <c r="A244" s="1" t="s">
        <v>535</v>
      </c>
      <c r="B244" s="1" t="s">
        <v>7714</v>
      </c>
      <c r="C244" s="1" t="s">
        <v>7721</v>
      </c>
    </row>
    <row r="245" ht="13" customHeight="1" spans="1:3">
      <c r="A245" s="1" t="s">
        <v>796</v>
      </c>
      <c r="B245" s="1" t="s">
        <v>7722</v>
      </c>
      <c r="C245" s="1" t="s">
        <v>7723</v>
      </c>
    </row>
    <row r="246" ht="13" customHeight="1" spans="1:3">
      <c r="A246" s="1" t="s">
        <v>721</v>
      </c>
      <c r="B246" s="1" t="s">
        <v>7724</v>
      </c>
      <c r="C246" s="1" t="s">
        <v>7725</v>
      </c>
    </row>
    <row r="247" ht="13" customHeight="1" spans="1:3">
      <c r="A247" s="1" t="s">
        <v>726</v>
      </c>
      <c r="B247" s="1" t="s">
        <v>7726</v>
      </c>
      <c r="C247" s="1" t="s">
        <v>7727</v>
      </c>
    </row>
    <row r="248" ht="13" customHeight="1" spans="1:3">
      <c r="A248" s="1" t="s">
        <v>562</v>
      </c>
      <c r="B248" s="1" t="s">
        <v>7707</v>
      </c>
      <c r="C248" s="1" t="s">
        <v>7728</v>
      </c>
    </row>
    <row r="249" ht="13" customHeight="1" spans="1:3">
      <c r="A249" s="1" t="s">
        <v>787</v>
      </c>
      <c r="B249" s="1" t="s">
        <v>7729</v>
      </c>
      <c r="C249" s="1" t="s">
        <v>7730</v>
      </c>
    </row>
    <row r="250" ht="13" customHeight="1" spans="1:3">
      <c r="A250" s="1" t="s">
        <v>920</v>
      </c>
      <c r="B250" s="1" t="s">
        <v>7731</v>
      </c>
      <c r="C250" s="1" t="s">
        <v>7732</v>
      </c>
    </row>
    <row r="251" ht="13" customHeight="1" spans="1:3">
      <c r="A251" s="1" t="s">
        <v>864</v>
      </c>
      <c r="B251" s="1" t="s">
        <v>7733</v>
      </c>
      <c r="C251" s="1" t="s">
        <v>7734</v>
      </c>
    </row>
    <row r="252" ht="13" customHeight="1" spans="1:3">
      <c r="A252" s="1" t="s">
        <v>816</v>
      </c>
      <c r="B252" s="1" t="s">
        <v>7735</v>
      </c>
      <c r="C252" s="1" t="s">
        <v>7736</v>
      </c>
    </row>
    <row r="253" ht="13" customHeight="1" spans="1:3">
      <c r="A253" s="1" t="s">
        <v>905</v>
      </c>
      <c r="B253" s="1" t="s">
        <v>7737</v>
      </c>
      <c r="C253" s="1" t="s">
        <v>7738</v>
      </c>
    </row>
    <row r="254" ht="13" customHeight="1" spans="1:3">
      <c r="A254" s="1" t="s">
        <v>793</v>
      </c>
      <c r="B254" s="1" t="s">
        <v>7701</v>
      </c>
      <c r="C254" s="1" t="s">
        <v>7739</v>
      </c>
    </row>
    <row r="255" ht="13" customHeight="1" spans="1:3">
      <c r="A255" s="1" t="s">
        <v>549</v>
      </c>
      <c r="B255" s="1" t="s">
        <v>7521</v>
      </c>
      <c r="C255" s="1" t="s">
        <v>7740</v>
      </c>
    </row>
    <row r="256" ht="13" customHeight="1" spans="1:3">
      <c r="A256" s="1" t="s">
        <v>345</v>
      </c>
      <c r="B256" s="1" t="s">
        <v>7648</v>
      </c>
      <c r="C256" s="1" t="s">
        <v>7741</v>
      </c>
    </row>
    <row r="257" ht="13" customHeight="1" spans="1:3">
      <c r="A257" s="1" t="s">
        <v>509</v>
      </c>
      <c r="B257" s="1" t="s">
        <v>7638</v>
      </c>
      <c r="C257" s="1" t="s">
        <v>7742</v>
      </c>
    </row>
    <row r="258" ht="13" customHeight="1" spans="1:3">
      <c r="A258" s="1" t="s">
        <v>535</v>
      </c>
      <c r="B258" s="1" t="s">
        <v>7714</v>
      </c>
      <c r="C258" s="1" t="s">
        <v>7743</v>
      </c>
    </row>
    <row r="259" ht="13" customHeight="1" spans="1:3">
      <c r="A259" s="1" t="s">
        <v>353</v>
      </c>
      <c r="B259" s="1" t="s">
        <v>7438</v>
      </c>
      <c r="C259" s="1" t="s">
        <v>7744</v>
      </c>
    </row>
    <row r="260" ht="13" customHeight="1" spans="1:3">
      <c r="A260" s="1" t="s">
        <v>813</v>
      </c>
      <c r="B260" s="1" t="s">
        <v>7745</v>
      </c>
      <c r="C260" s="1" t="s">
        <v>7746</v>
      </c>
    </row>
    <row r="261" ht="13" customHeight="1" spans="1:3">
      <c r="A261" s="1" t="s">
        <v>116</v>
      </c>
      <c r="B261" s="1" t="s">
        <v>7747</v>
      </c>
      <c r="C261" s="1" t="s">
        <v>7748</v>
      </c>
    </row>
    <row r="262" ht="13" customHeight="1" spans="1:3">
      <c r="A262" s="1" t="s">
        <v>740</v>
      </c>
      <c r="B262" s="1" t="s">
        <v>7749</v>
      </c>
      <c r="C262" s="1" t="s">
        <v>7750</v>
      </c>
    </row>
    <row r="263" ht="13" customHeight="1" spans="1:3">
      <c r="A263" s="1" t="s">
        <v>240</v>
      </c>
      <c r="B263" s="1" t="s">
        <v>7498</v>
      </c>
      <c r="C263" s="1" t="s">
        <v>7751</v>
      </c>
    </row>
    <row r="264" ht="13" customHeight="1" spans="1:3">
      <c r="A264" s="1" t="s">
        <v>528</v>
      </c>
      <c r="B264" s="1" t="s">
        <v>7386</v>
      </c>
      <c r="C264" s="1" t="s">
        <v>7752</v>
      </c>
    </row>
    <row r="265" ht="13" customHeight="1" spans="1:3">
      <c r="A265" s="1" t="s">
        <v>469</v>
      </c>
      <c r="B265" s="1" t="s">
        <v>7654</v>
      </c>
      <c r="C265" s="1" t="s">
        <v>7753</v>
      </c>
    </row>
    <row r="266" ht="13" customHeight="1" spans="1:3">
      <c r="A266" s="1" t="s">
        <v>584</v>
      </c>
      <c r="B266" s="1" t="s">
        <v>7754</v>
      </c>
      <c r="C266" s="1" t="s">
        <v>7755</v>
      </c>
    </row>
    <row r="267" ht="13" customHeight="1" spans="1:3">
      <c r="A267" s="1" t="s">
        <v>735</v>
      </c>
      <c r="B267" s="1" t="s">
        <v>7719</v>
      </c>
      <c r="C267" s="1" t="s">
        <v>7756</v>
      </c>
    </row>
    <row r="268" ht="13" customHeight="1" spans="1:3">
      <c r="A268" s="1" t="s">
        <v>893</v>
      </c>
      <c r="B268" s="1" t="s">
        <v>7757</v>
      </c>
      <c r="C268" s="1" t="s">
        <v>7758</v>
      </c>
    </row>
    <row r="269" ht="13" customHeight="1" spans="1:3">
      <c r="A269" s="1" t="s">
        <v>927</v>
      </c>
      <c r="B269" s="1" t="s">
        <v>7759</v>
      </c>
      <c r="C269" s="1" t="s">
        <v>7760</v>
      </c>
    </row>
    <row r="270" ht="13" customHeight="1" spans="1:3">
      <c r="A270" s="1" t="s">
        <v>702</v>
      </c>
      <c r="B270" s="1" t="s">
        <v>7687</v>
      </c>
      <c r="C270" s="1" t="s">
        <v>7761</v>
      </c>
    </row>
    <row r="271" ht="13" customHeight="1" spans="1:3">
      <c r="A271" s="1" t="s">
        <v>330</v>
      </c>
      <c r="B271" s="1" t="s">
        <v>7341</v>
      </c>
      <c r="C271" s="1" t="s">
        <v>7762</v>
      </c>
    </row>
    <row r="272" ht="13" customHeight="1" spans="1:3">
      <c r="A272" s="1" t="s">
        <v>4067</v>
      </c>
      <c r="B272" s="1" t="s">
        <v>7763</v>
      </c>
      <c r="C272" s="1" t="s">
        <v>7764</v>
      </c>
    </row>
    <row r="273" ht="13" customHeight="1" spans="1:3">
      <c r="A273" s="1" t="s">
        <v>407</v>
      </c>
      <c r="B273" s="1" t="s">
        <v>7578</v>
      </c>
      <c r="C273" s="1" t="s">
        <v>7765</v>
      </c>
    </row>
    <row r="274" ht="13" customHeight="1" spans="1:3">
      <c r="A274" s="1" t="s">
        <v>674</v>
      </c>
      <c r="B274" s="1" t="s">
        <v>7550</v>
      </c>
      <c r="C274" s="1" t="s">
        <v>7766</v>
      </c>
    </row>
    <row r="275" ht="13" customHeight="1" spans="1:3">
      <c r="A275" s="1" t="s">
        <v>353</v>
      </c>
      <c r="B275" s="1" t="s">
        <v>7438</v>
      </c>
      <c r="C275" s="1" t="s">
        <v>7767</v>
      </c>
    </row>
    <row r="276" ht="13" customHeight="1" spans="1:3">
      <c r="A276" s="1" t="s">
        <v>407</v>
      </c>
      <c r="B276" s="1" t="s">
        <v>7578</v>
      </c>
      <c r="C276" s="1" t="s">
        <v>7768</v>
      </c>
    </row>
    <row r="277" ht="13" customHeight="1" spans="1:3">
      <c r="A277" s="1" t="s">
        <v>205</v>
      </c>
      <c r="B277" s="1" t="s">
        <v>7399</v>
      </c>
      <c r="C277" s="1" t="s">
        <v>7769</v>
      </c>
    </row>
    <row r="278" ht="13" customHeight="1" spans="1:3">
      <c r="A278" s="1" t="s">
        <v>407</v>
      </c>
      <c r="B278" s="1" t="s">
        <v>7578</v>
      </c>
      <c r="C278" s="1" t="s">
        <v>7770</v>
      </c>
    </row>
    <row r="279" ht="13" customHeight="1" spans="1:3">
      <c r="A279" s="1" t="s">
        <v>770</v>
      </c>
      <c r="B279" s="1" t="s">
        <v>7771</v>
      </c>
      <c r="C279" s="1" t="s">
        <v>7772</v>
      </c>
    </row>
    <row r="280" ht="13" customHeight="1" spans="1:3">
      <c r="A280" s="1" t="s">
        <v>7773</v>
      </c>
      <c r="B280" s="1" t="s">
        <v>1022</v>
      </c>
      <c r="C280" s="1" t="s">
        <v>7774</v>
      </c>
    </row>
    <row r="281" ht="13" customHeight="1" spans="1:3">
      <c r="A281" s="1" t="s">
        <v>4066</v>
      </c>
      <c r="B281" s="1" t="s">
        <v>7775</v>
      </c>
      <c r="C281" s="1" t="s">
        <v>7776</v>
      </c>
    </row>
    <row r="282" ht="13" customHeight="1" spans="1:3">
      <c r="A282" s="1" t="s">
        <v>353</v>
      </c>
      <c r="B282" s="1" t="s">
        <v>7438</v>
      </c>
      <c r="C282" s="1" t="s">
        <v>7777</v>
      </c>
    </row>
    <row r="283" ht="13" customHeight="1" spans="1:3">
      <c r="A283" s="1" t="s">
        <v>345</v>
      </c>
      <c r="B283" s="1" t="s">
        <v>7648</v>
      </c>
      <c r="C283" s="1" t="s">
        <v>7778</v>
      </c>
    </row>
    <row r="284" ht="13" customHeight="1" spans="1:3">
      <c r="A284" s="1" t="s">
        <v>380</v>
      </c>
      <c r="B284" s="1" t="s">
        <v>981</v>
      </c>
      <c r="C284" s="1" t="s">
        <v>7779</v>
      </c>
    </row>
    <row r="285" ht="13" customHeight="1" spans="1:3">
      <c r="A285" s="1" t="s">
        <v>131</v>
      </c>
      <c r="B285" s="1" t="s">
        <v>7444</v>
      </c>
      <c r="C285" s="1" t="s">
        <v>7780</v>
      </c>
    </row>
    <row r="286" ht="13" customHeight="1" spans="1:3">
      <c r="A286" s="1" t="s">
        <v>407</v>
      </c>
      <c r="B286" s="1" t="s">
        <v>7578</v>
      </c>
      <c r="C286" s="1" t="s">
        <v>7781</v>
      </c>
    </row>
  </sheetData>
  <pageMargins left="0.75" right="0.75" top="1" bottom="1" header="0.5" footer="0.5"/>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21"/>
  <sheetViews>
    <sheetView workbookViewId="0">
      <selection activeCell="G4" sqref="G4"/>
    </sheetView>
  </sheetViews>
  <sheetFormatPr defaultColWidth="8.72727272727273" defaultRowHeight="12.5" outlineLevelCol="4"/>
  <sheetData>
    <row r="1" ht="14" customHeight="1" spans="1:5">
      <c r="A1" s="49"/>
      <c r="B1" s="50"/>
      <c r="C1" s="50"/>
      <c r="D1" s="50"/>
      <c r="E1" s="51"/>
    </row>
    <row r="2" ht="24.75" customHeight="1" spans="1:5">
      <c r="A2" s="52">
        <v>7747</v>
      </c>
      <c r="B2" s="53" t="s">
        <v>7782</v>
      </c>
      <c r="C2" s="54" t="s">
        <v>3874</v>
      </c>
      <c r="D2" s="54" t="s">
        <v>7783</v>
      </c>
      <c r="E2" s="54" t="s">
        <v>7784</v>
      </c>
    </row>
    <row r="3" ht="36.75" customHeight="1" spans="1:5">
      <c r="A3" s="55">
        <v>11094</v>
      </c>
      <c r="B3" s="56" t="s">
        <v>569</v>
      </c>
      <c r="C3" s="57" t="s">
        <v>3874</v>
      </c>
      <c r="D3" s="57" t="s">
        <v>7783</v>
      </c>
      <c r="E3" s="57" t="s">
        <v>7784</v>
      </c>
    </row>
    <row r="4" ht="24.75" customHeight="1" spans="1:5">
      <c r="A4" s="52">
        <v>11022</v>
      </c>
      <c r="B4" s="53" t="s">
        <v>699</v>
      </c>
      <c r="C4" s="54" t="s">
        <v>3874</v>
      </c>
      <c r="D4" s="54" t="s">
        <v>7783</v>
      </c>
      <c r="E4" s="54" t="s">
        <v>7784</v>
      </c>
    </row>
    <row r="5" ht="36.75" customHeight="1" spans="1:5">
      <c r="A5" s="55">
        <v>73231</v>
      </c>
      <c r="B5" s="56" t="s">
        <v>484</v>
      </c>
      <c r="C5" s="57" t="s">
        <v>3874</v>
      </c>
      <c r="D5" s="57" t="s">
        <v>7783</v>
      </c>
      <c r="E5" s="57" t="s">
        <v>7784</v>
      </c>
    </row>
    <row r="6" ht="24.75" customHeight="1" spans="1:5">
      <c r="A6" s="55">
        <v>26900</v>
      </c>
      <c r="B6" s="56" t="s">
        <v>466</v>
      </c>
      <c r="C6" s="57" t="s">
        <v>3874</v>
      </c>
      <c r="D6" s="57" t="s">
        <v>7783</v>
      </c>
      <c r="E6" s="57" t="s">
        <v>7784</v>
      </c>
    </row>
    <row r="7" ht="24.75" customHeight="1" spans="1:5">
      <c r="A7" s="55">
        <v>91552</v>
      </c>
      <c r="B7" s="56" t="s">
        <v>492</v>
      </c>
      <c r="C7" s="57" t="s">
        <v>3874</v>
      </c>
      <c r="D7" s="57" t="s">
        <v>7785</v>
      </c>
      <c r="E7" s="57" t="s">
        <v>7784</v>
      </c>
    </row>
    <row r="8" ht="36.75" customHeight="1" spans="1:5">
      <c r="A8" s="52">
        <v>71969</v>
      </c>
      <c r="B8" s="53" t="s">
        <v>642</v>
      </c>
      <c r="C8" s="54" t="s">
        <v>3874</v>
      </c>
      <c r="D8" s="54" t="s">
        <v>7785</v>
      </c>
      <c r="E8" s="54" t="s">
        <v>7784</v>
      </c>
    </row>
    <row r="9" ht="24.75" customHeight="1" spans="1:5">
      <c r="A9" s="55">
        <v>77068</v>
      </c>
      <c r="B9" s="56" t="s">
        <v>780</v>
      </c>
      <c r="C9" s="57" t="s">
        <v>3874</v>
      </c>
      <c r="D9" s="57" t="s">
        <v>7785</v>
      </c>
      <c r="E9" s="57" t="s">
        <v>7784</v>
      </c>
    </row>
    <row r="10" ht="24.75" customHeight="1" spans="1:5">
      <c r="A10" s="52">
        <v>4177</v>
      </c>
      <c r="B10" s="53" t="s">
        <v>254</v>
      </c>
      <c r="C10" s="54" t="s">
        <v>3874</v>
      </c>
      <c r="D10" s="54" t="s">
        <v>7785</v>
      </c>
      <c r="E10" s="54" t="s">
        <v>7784</v>
      </c>
    </row>
    <row r="11" ht="36.75" customHeight="1" spans="1:5">
      <c r="A11" s="52">
        <v>74692</v>
      </c>
      <c r="B11" s="53" t="s">
        <v>376</v>
      </c>
      <c r="C11" s="54" t="s">
        <v>3874</v>
      </c>
      <c r="D11" s="54" t="s">
        <v>7785</v>
      </c>
      <c r="E11" s="54" t="s">
        <v>7784</v>
      </c>
    </row>
    <row r="12" ht="24.75" customHeight="1" spans="1:5">
      <c r="A12" s="52">
        <v>27444</v>
      </c>
      <c r="B12" s="53" t="s">
        <v>469</v>
      </c>
      <c r="C12" s="54" t="s">
        <v>3874</v>
      </c>
      <c r="D12" s="54" t="s">
        <v>7785</v>
      </c>
      <c r="E12" s="54" t="s">
        <v>7784</v>
      </c>
    </row>
    <row r="13" ht="24.75" customHeight="1" spans="1:5">
      <c r="A13" s="55">
        <v>7699</v>
      </c>
      <c r="B13" s="56" t="s">
        <v>286</v>
      </c>
      <c r="C13" s="57" t="s">
        <v>3874</v>
      </c>
      <c r="D13" s="57" t="s">
        <v>7785</v>
      </c>
      <c r="E13" s="57" t="s">
        <v>7784</v>
      </c>
    </row>
    <row r="14" ht="36.75" customHeight="1" spans="1:5">
      <c r="A14" s="55">
        <v>4468</v>
      </c>
      <c r="B14" s="56" t="s">
        <v>494</v>
      </c>
      <c r="C14" s="57" t="s">
        <v>3874</v>
      </c>
      <c r="D14" s="57" t="s">
        <v>7785</v>
      </c>
      <c r="E14" s="57" t="s">
        <v>7784</v>
      </c>
    </row>
    <row r="15" ht="24.75" customHeight="1" spans="1:5">
      <c r="A15" s="52">
        <v>26944</v>
      </c>
      <c r="B15" s="53" t="s">
        <v>279</v>
      </c>
      <c r="C15" s="54" t="s">
        <v>3874</v>
      </c>
      <c r="D15" s="54" t="s">
        <v>7785</v>
      </c>
      <c r="E15" s="54" t="s">
        <v>7784</v>
      </c>
    </row>
    <row r="16" ht="24.75" customHeight="1" spans="1:5">
      <c r="A16" s="52">
        <v>70733</v>
      </c>
      <c r="B16" s="53" t="s">
        <v>806</v>
      </c>
      <c r="C16" s="54" t="s">
        <v>3874</v>
      </c>
      <c r="D16" s="54" t="s">
        <v>7785</v>
      </c>
      <c r="E16" s="54" t="s">
        <v>7784</v>
      </c>
    </row>
    <row r="17" ht="36.75" customHeight="1" spans="1:5">
      <c r="A17" s="52">
        <v>59416</v>
      </c>
      <c r="B17" s="53" t="s">
        <v>330</v>
      </c>
      <c r="C17" s="54" t="s">
        <v>3874</v>
      </c>
      <c r="D17" s="54" t="s">
        <v>7785</v>
      </c>
      <c r="E17" s="54" t="s">
        <v>7784</v>
      </c>
    </row>
    <row r="18" ht="24.75" customHeight="1" spans="1:5">
      <c r="A18" s="52">
        <v>84641</v>
      </c>
      <c r="B18" s="53" t="s">
        <v>518</v>
      </c>
      <c r="C18" s="54" t="s">
        <v>3874</v>
      </c>
      <c r="D18" s="54" t="s">
        <v>7785</v>
      </c>
      <c r="E18" s="54" t="s">
        <v>7784</v>
      </c>
    </row>
    <row r="19" ht="24.75" customHeight="1" spans="1:5">
      <c r="A19" s="55">
        <v>65144</v>
      </c>
      <c r="B19" s="56" t="s">
        <v>216</v>
      </c>
      <c r="C19" s="57" t="s">
        <v>3874</v>
      </c>
      <c r="D19" s="57" t="s">
        <v>7785</v>
      </c>
      <c r="E19" s="57" t="s">
        <v>7784</v>
      </c>
    </row>
    <row r="20" ht="24.75" customHeight="1" spans="1:5">
      <c r="A20" s="52">
        <v>16831</v>
      </c>
      <c r="B20" s="53" t="s">
        <v>259</v>
      </c>
      <c r="C20" s="54" t="s">
        <v>3874</v>
      </c>
      <c r="D20" s="54" t="s">
        <v>7785</v>
      </c>
      <c r="E20" s="54" t="s">
        <v>7784</v>
      </c>
    </row>
    <row r="21" ht="24.75" customHeight="1" spans="1:5">
      <c r="A21" s="52">
        <v>8275</v>
      </c>
      <c r="B21" s="53" t="s">
        <v>416</v>
      </c>
      <c r="C21" s="54" t="s">
        <v>3874</v>
      </c>
      <c r="D21" s="54" t="s">
        <v>7785</v>
      </c>
      <c r="E21" s="54" t="s">
        <v>7784</v>
      </c>
    </row>
  </sheetData>
  <mergeCells count="1">
    <mergeCell ref="A1:E1"/>
  </mergeCells>
  <pageMargins left="0.75" right="0.75" top="1" bottom="1" header="0.5" footer="0.5"/>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D300"/>
  <sheetViews>
    <sheetView topLeftCell="A118" workbookViewId="0">
      <selection activeCell="C136" sqref="C136"/>
    </sheetView>
  </sheetViews>
  <sheetFormatPr defaultColWidth="8.72727272727273" defaultRowHeight="12.5"/>
  <cols>
    <col min="11" max="11" width="10.7272727272727" customWidth="1"/>
  </cols>
  <sheetData>
    <row r="1" ht="13" customHeight="1" spans="1:56">
      <c r="A1" s="2" t="s">
        <v>7786</v>
      </c>
      <c r="B1" s="2" t="s">
        <v>4086</v>
      </c>
      <c r="C1" s="2" t="s">
        <v>7787</v>
      </c>
      <c r="D1" s="2" t="s">
        <v>7788</v>
      </c>
      <c r="E1" s="2" t="s">
        <v>7789</v>
      </c>
      <c r="F1" s="2" t="s">
        <v>7790</v>
      </c>
      <c r="G1" s="2" t="s">
        <v>7791</v>
      </c>
      <c r="H1" s="2" t="s">
        <v>7792</v>
      </c>
      <c r="I1" s="2" t="s">
        <v>7793</v>
      </c>
      <c r="J1" s="2" t="s">
        <v>7794</v>
      </c>
      <c r="K1" s="2" t="s">
        <v>7795</v>
      </c>
      <c r="L1" s="2" t="s">
        <v>7796</v>
      </c>
      <c r="M1" s="2" t="s">
        <v>7797</v>
      </c>
      <c r="N1" s="2" t="s">
        <v>7798</v>
      </c>
      <c r="O1" s="2" t="s">
        <v>7799</v>
      </c>
      <c r="P1" s="2" t="s">
        <v>7800</v>
      </c>
      <c r="Q1" s="2" t="s">
        <v>1388</v>
      </c>
      <c r="R1" s="2" t="s">
        <v>7801</v>
      </c>
      <c r="S1" s="2" t="s">
        <v>7802</v>
      </c>
      <c r="T1" s="2" t="s">
        <v>7803</v>
      </c>
      <c r="U1" s="2" t="s">
        <v>7804</v>
      </c>
      <c r="V1" s="2" t="s">
        <v>7805</v>
      </c>
      <c r="W1" s="2" t="s">
        <v>7806</v>
      </c>
      <c r="X1" s="2" t="s">
        <v>7807</v>
      </c>
      <c r="Y1" s="2" t="s">
        <v>7808</v>
      </c>
      <c r="Z1" s="2" t="s">
        <v>7809</v>
      </c>
      <c r="AA1" s="2" t="s">
        <v>7810</v>
      </c>
      <c r="AB1" s="2" t="s">
        <v>7811</v>
      </c>
      <c r="AC1" s="2" t="s">
        <v>7812</v>
      </c>
      <c r="AD1" s="2" t="s">
        <v>7813</v>
      </c>
      <c r="AE1" s="2" t="s">
        <v>7814</v>
      </c>
      <c r="AF1" s="2" t="s">
        <v>7815</v>
      </c>
      <c r="AG1" s="2" t="s">
        <v>7816</v>
      </c>
      <c r="AH1" s="2" t="s">
        <v>7817</v>
      </c>
      <c r="AI1" s="2" t="s">
        <v>7818</v>
      </c>
      <c r="AJ1" s="2" t="s">
        <v>5177</v>
      </c>
      <c r="AK1" s="2" t="s">
        <v>7819</v>
      </c>
      <c r="AL1" s="2" t="s">
        <v>7820</v>
      </c>
      <c r="AM1" s="2" t="s">
        <v>7821</v>
      </c>
      <c r="AN1" s="2" t="s">
        <v>7822</v>
      </c>
      <c r="AO1" s="2" t="s">
        <v>5174</v>
      </c>
      <c r="AP1" s="2" t="s">
        <v>7823</v>
      </c>
      <c r="AQ1" s="2" t="s">
        <v>7824</v>
      </c>
      <c r="AR1" s="2" t="s">
        <v>7825</v>
      </c>
      <c r="AS1" s="2" t="s">
        <v>7826</v>
      </c>
      <c r="AT1" s="2" t="s">
        <v>7827</v>
      </c>
      <c r="AU1" s="2" t="s">
        <v>7828</v>
      </c>
      <c r="AV1" s="2" t="s">
        <v>7829</v>
      </c>
      <c r="AW1" s="2" t="s">
        <v>7830</v>
      </c>
      <c r="AX1" s="2" t="s">
        <v>7831</v>
      </c>
      <c r="AY1" s="2" t="s">
        <v>7832</v>
      </c>
      <c r="AZ1" s="2" t="s">
        <v>7833</v>
      </c>
      <c r="BA1" s="2" t="s">
        <v>7834</v>
      </c>
      <c r="BB1" s="2" t="s">
        <v>7835</v>
      </c>
      <c r="BC1" s="2" t="s">
        <v>7836</v>
      </c>
      <c r="BD1" s="1"/>
    </row>
    <row r="2" ht="13" customHeight="1" spans="1:56">
      <c r="A2" s="1" t="s">
        <v>7837</v>
      </c>
      <c r="B2" s="1" t="s">
        <v>7838</v>
      </c>
      <c r="C2" s="1" t="s">
        <v>7839</v>
      </c>
      <c r="D2" s="1" t="s">
        <v>7840</v>
      </c>
      <c r="E2" s="1" t="s">
        <v>7841</v>
      </c>
      <c r="F2" s="1" t="s">
        <v>7842</v>
      </c>
      <c r="G2" s="1">
        <v>3</v>
      </c>
      <c r="H2" s="1">
        <v>3</v>
      </c>
      <c r="I2" s="46">
        <v>46143</v>
      </c>
      <c r="J2" s="33">
        <v>46160</v>
      </c>
      <c r="K2" s="33">
        <v>46163</v>
      </c>
      <c r="L2" s="47">
        <v>0.641666666666667</v>
      </c>
      <c r="M2" s="1" t="s">
        <v>3874</v>
      </c>
      <c r="N2" s="1" t="s">
        <v>3875</v>
      </c>
      <c r="O2" s="1" t="s">
        <v>3876</v>
      </c>
      <c r="P2" s="1" t="s">
        <v>7843</v>
      </c>
      <c r="Q2" s="1" t="s">
        <v>7844</v>
      </c>
      <c r="R2" s="1" t="s">
        <v>7841</v>
      </c>
      <c r="S2" s="1" t="s">
        <v>7845</v>
      </c>
      <c r="T2" s="1" t="s">
        <v>341</v>
      </c>
      <c r="U2" s="1" t="s">
        <v>7845</v>
      </c>
      <c r="V2" s="1" t="s">
        <v>341</v>
      </c>
      <c r="W2" s="1" t="s">
        <v>7841</v>
      </c>
      <c r="X2" s="1" t="s">
        <v>7846</v>
      </c>
      <c r="Y2" s="1" t="s">
        <v>7845</v>
      </c>
      <c r="Z2" s="1" t="s">
        <v>341</v>
      </c>
      <c r="AA2" s="1" t="s">
        <v>7841</v>
      </c>
      <c r="AB2" s="1" t="s">
        <v>7845</v>
      </c>
      <c r="AC2" s="1"/>
      <c r="AD2" s="1" t="s">
        <v>5180</v>
      </c>
      <c r="AE2" s="1" t="s">
        <v>7847</v>
      </c>
      <c r="AF2" s="1" t="s">
        <v>7848</v>
      </c>
      <c r="AG2" s="1" t="s">
        <v>7849</v>
      </c>
      <c r="AH2" s="1"/>
      <c r="AI2" s="1"/>
      <c r="AJ2" s="1" t="s">
        <v>7841</v>
      </c>
      <c r="AK2" s="1" t="s">
        <v>7850</v>
      </c>
      <c r="AL2" s="1"/>
      <c r="AM2" s="1"/>
      <c r="AN2" s="1" t="s">
        <v>7851</v>
      </c>
      <c r="AO2" s="1" t="s">
        <v>7845</v>
      </c>
      <c r="AP2" s="1"/>
      <c r="AQ2" s="1"/>
      <c r="AR2" s="1" t="s">
        <v>7852</v>
      </c>
      <c r="AS2" s="1"/>
      <c r="AT2" s="1"/>
      <c r="AU2" s="1"/>
      <c r="AV2" s="1" t="s">
        <v>7841</v>
      </c>
      <c r="AW2" s="1" t="s">
        <v>7853</v>
      </c>
      <c r="AX2" s="1" t="s">
        <v>7845</v>
      </c>
      <c r="AY2" s="1" t="s">
        <v>341</v>
      </c>
      <c r="AZ2" s="1"/>
      <c r="BA2" s="1" t="s">
        <v>7845</v>
      </c>
      <c r="BB2" s="1" t="s">
        <v>341</v>
      </c>
      <c r="BC2" s="1" t="s">
        <v>7854</v>
      </c>
      <c r="BD2" s="1"/>
    </row>
    <row r="3" ht="13" customHeight="1" spans="1:56">
      <c r="A3" s="1" t="s">
        <v>7855</v>
      </c>
      <c r="B3" s="1" t="s">
        <v>7856</v>
      </c>
      <c r="C3" s="1" t="s">
        <v>7839</v>
      </c>
      <c r="D3" s="1" t="s">
        <v>7840</v>
      </c>
      <c r="E3" s="1" t="s">
        <v>7841</v>
      </c>
      <c r="F3" s="1" t="s">
        <v>7842</v>
      </c>
      <c r="G3" s="1">
        <v>2</v>
      </c>
      <c r="H3" s="1">
        <v>3</v>
      </c>
      <c r="I3" s="46">
        <v>46143</v>
      </c>
      <c r="J3" s="33">
        <v>46146</v>
      </c>
      <c r="K3" s="33">
        <v>46147</v>
      </c>
      <c r="L3" s="47">
        <v>0.411111111111111</v>
      </c>
      <c r="M3" s="1" t="s">
        <v>3874</v>
      </c>
      <c r="N3" s="1" t="s">
        <v>3875</v>
      </c>
      <c r="O3" s="1" t="s">
        <v>3876</v>
      </c>
      <c r="P3" s="1" t="s">
        <v>7857</v>
      </c>
      <c r="Q3" s="1" t="s">
        <v>263</v>
      </c>
      <c r="R3" s="1" t="s">
        <v>7841</v>
      </c>
      <c r="S3" s="1" t="s">
        <v>7845</v>
      </c>
      <c r="T3" s="1" t="s">
        <v>341</v>
      </c>
      <c r="U3" s="1" t="s">
        <v>7845</v>
      </c>
      <c r="V3" s="1" t="s">
        <v>341</v>
      </c>
      <c r="W3" s="1" t="s">
        <v>7841</v>
      </c>
      <c r="X3" s="1" t="s">
        <v>7858</v>
      </c>
      <c r="Y3" s="1" t="s">
        <v>7845</v>
      </c>
      <c r="Z3" s="1" t="s">
        <v>341</v>
      </c>
      <c r="AA3" s="1" t="s">
        <v>7845</v>
      </c>
      <c r="AB3" s="1" t="s">
        <v>7845</v>
      </c>
      <c r="AC3" s="1"/>
      <c r="AD3" s="1"/>
      <c r="AE3" s="1"/>
      <c r="AF3" s="1"/>
      <c r="AG3" s="1"/>
      <c r="AH3" s="1"/>
      <c r="AI3" s="1"/>
      <c r="AJ3" s="1" t="s">
        <v>7845</v>
      </c>
      <c r="AK3" s="1"/>
      <c r="AL3" s="1"/>
      <c r="AM3" s="1"/>
      <c r="AN3" s="1"/>
      <c r="AO3" s="1" t="s">
        <v>7845</v>
      </c>
      <c r="AP3" s="1"/>
      <c r="AQ3" s="1"/>
      <c r="AR3" s="1" t="s">
        <v>7852</v>
      </c>
      <c r="AS3" s="1"/>
      <c r="AT3" s="1"/>
      <c r="AU3" s="1"/>
      <c r="AV3" s="1" t="s">
        <v>7841</v>
      </c>
      <c r="AW3" s="1" t="s">
        <v>7859</v>
      </c>
      <c r="AX3" s="1" t="s">
        <v>7845</v>
      </c>
      <c r="AY3" s="1" t="s">
        <v>341</v>
      </c>
      <c r="AZ3" s="1"/>
      <c r="BA3" s="1" t="s">
        <v>7845</v>
      </c>
      <c r="BB3" s="1" t="s">
        <v>341</v>
      </c>
      <c r="BC3" s="1" t="s">
        <v>7860</v>
      </c>
      <c r="BD3" s="1"/>
    </row>
    <row r="4" ht="13" customHeight="1" spans="1:56">
      <c r="A4" s="1" t="s">
        <v>7861</v>
      </c>
      <c r="B4" s="1" t="s">
        <v>7862</v>
      </c>
      <c r="C4" s="1" t="s">
        <v>7839</v>
      </c>
      <c r="D4" s="1" t="s">
        <v>7840</v>
      </c>
      <c r="E4" s="1" t="s">
        <v>7841</v>
      </c>
      <c r="F4" s="1" t="s">
        <v>7842</v>
      </c>
      <c r="G4" s="1">
        <v>5</v>
      </c>
      <c r="H4" s="1">
        <v>6</v>
      </c>
      <c r="I4" s="46">
        <v>46143</v>
      </c>
      <c r="J4" s="33">
        <v>46153</v>
      </c>
      <c r="K4" s="33">
        <v>46154</v>
      </c>
      <c r="L4" s="47">
        <v>0.411805555555556</v>
      </c>
      <c r="M4" s="1" t="s">
        <v>3874</v>
      </c>
      <c r="N4" s="1" t="s">
        <v>3875</v>
      </c>
      <c r="O4" s="1" t="s">
        <v>3876</v>
      </c>
      <c r="P4" s="1" t="s">
        <v>7857</v>
      </c>
      <c r="Q4" s="1" t="s">
        <v>263</v>
      </c>
      <c r="R4" s="1" t="s">
        <v>7841</v>
      </c>
      <c r="S4" s="1" t="s">
        <v>7845</v>
      </c>
      <c r="T4" s="1" t="s">
        <v>341</v>
      </c>
      <c r="U4" s="1" t="s">
        <v>7845</v>
      </c>
      <c r="V4" s="1" t="s">
        <v>341</v>
      </c>
      <c r="W4" s="1" t="s">
        <v>7841</v>
      </c>
      <c r="X4" s="1" t="s">
        <v>7858</v>
      </c>
      <c r="Y4" s="1" t="s">
        <v>7845</v>
      </c>
      <c r="Z4" s="1" t="s">
        <v>341</v>
      </c>
      <c r="AA4" s="1" t="s">
        <v>7841</v>
      </c>
      <c r="AB4" s="1" t="s">
        <v>7845</v>
      </c>
      <c r="AC4" s="1"/>
      <c r="AD4" s="1" t="s">
        <v>5180</v>
      </c>
      <c r="AE4" s="1" t="s">
        <v>7847</v>
      </c>
      <c r="AF4" s="1" t="s">
        <v>7848</v>
      </c>
      <c r="AG4" s="1" t="s">
        <v>7849</v>
      </c>
      <c r="AH4" s="1"/>
      <c r="AI4" s="1"/>
      <c r="AJ4" s="1" t="s">
        <v>7841</v>
      </c>
      <c r="AK4" s="1" t="s">
        <v>7850</v>
      </c>
      <c r="AL4" s="1"/>
      <c r="AM4" s="1"/>
      <c r="AN4" s="1" t="s">
        <v>7851</v>
      </c>
      <c r="AO4" s="1" t="s">
        <v>7845</v>
      </c>
      <c r="AP4" s="1"/>
      <c r="AQ4" s="1"/>
      <c r="AR4" s="1" t="s">
        <v>7852</v>
      </c>
      <c r="AS4" s="1"/>
      <c r="AT4" s="1"/>
      <c r="AU4" s="1"/>
      <c r="AV4" s="1" t="s">
        <v>7841</v>
      </c>
      <c r="AW4" s="1" t="s">
        <v>7859</v>
      </c>
      <c r="AX4" s="1" t="s">
        <v>7845</v>
      </c>
      <c r="AY4" s="1" t="s">
        <v>341</v>
      </c>
      <c r="AZ4" s="1"/>
      <c r="BA4" s="1" t="s">
        <v>7845</v>
      </c>
      <c r="BB4" s="1" t="s">
        <v>341</v>
      </c>
      <c r="BC4" s="1" t="s">
        <v>7860</v>
      </c>
      <c r="BD4" s="1"/>
    </row>
    <row r="5" ht="13" customHeight="1" spans="1:56">
      <c r="A5" s="1" t="s">
        <v>7863</v>
      </c>
      <c r="B5" s="1" t="s">
        <v>7864</v>
      </c>
      <c r="C5" s="1" t="s">
        <v>7839</v>
      </c>
      <c r="D5" s="1" t="s">
        <v>7840</v>
      </c>
      <c r="E5" s="1" t="s">
        <v>7841</v>
      </c>
      <c r="F5" s="1" t="s">
        <v>7842</v>
      </c>
      <c r="G5" s="1">
        <v>1</v>
      </c>
      <c r="H5" s="1">
        <v>2</v>
      </c>
      <c r="I5" s="46">
        <v>46143</v>
      </c>
      <c r="J5" s="33">
        <v>46146</v>
      </c>
      <c r="K5" s="33">
        <v>46149</v>
      </c>
      <c r="L5" s="47">
        <v>0.663888888888889</v>
      </c>
      <c r="M5" s="1" t="s">
        <v>3874</v>
      </c>
      <c r="N5" s="1" t="s">
        <v>3875</v>
      </c>
      <c r="O5" s="1" t="s">
        <v>3876</v>
      </c>
      <c r="P5" s="1" t="s">
        <v>4004</v>
      </c>
      <c r="Q5" s="1" t="s">
        <v>633</v>
      </c>
      <c r="R5" s="1" t="s">
        <v>7841</v>
      </c>
      <c r="S5" s="1" t="s">
        <v>7845</v>
      </c>
      <c r="T5" s="1" t="s">
        <v>341</v>
      </c>
      <c r="U5" s="1" t="s">
        <v>7845</v>
      </c>
      <c r="V5" s="1" t="s">
        <v>341</v>
      </c>
      <c r="W5" s="1" t="s">
        <v>7841</v>
      </c>
      <c r="X5" s="1" t="s">
        <v>7846</v>
      </c>
      <c r="Y5" s="1" t="s">
        <v>7845</v>
      </c>
      <c r="Z5" s="1" t="s">
        <v>341</v>
      </c>
      <c r="AA5" s="1" t="s">
        <v>7845</v>
      </c>
      <c r="AB5" s="1" t="s">
        <v>7845</v>
      </c>
      <c r="AC5" s="1"/>
      <c r="AD5" s="1"/>
      <c r="AE5" s="1"/>
      <c r="AF5" s="1"/>
      <c r="AG5" s="1"/>
      <c r="AH5" s="1"/>
      <c r="AI5" s="1"/>
      <c r="AJ5" s="1" t="s">
        <v>7841</v>
      </c>
      <c r="AK5" s="1" t="s">
        <v>5195</v>
      </c>
      <c r="AL5" s="1"/>
      <c r="AM5" s="1"/>
      <c r="AN5" s="1"/>
      <c r="AO5" s="1" t="s">
        <v>7845</v>
      </c>
      <c r="AP5" s="1"/>
      <c r="AQ5" s="1"/>
      <c r="AR5" s="1" t="s">
        <v>7852</v>
      </c>
      <c r="AS5" s="1"/>
      <c r="AT5" s="1"/>
      <c r="AU5" s="1"/>
      <c r="AV5" s="1" t="s">
        <v>7841</v>
      </c>
      <c r="AW5" s="1" t="s">
        <v>7853</v>
      </c>
      <c r="AX5" s="1" t="s">
        <v>7845</v>
      </c>
      <c r="AY5" s="1" t="s">
        <v>341</v>
      </c>
      <c r="AZ5" s="1"/>
      <c r="BA5" s="1" t="s">
        <v>7845</v>
      </c>
      <c r="BB5" s="1" t="s">
        <v>341</v>
      </c>
      <c r="BC5" s="1" t="s">
        <v>7865</v>
      </c>
      <c r="BD5" s="1"/>
    </row>
    <row r="6" ht="13" customHeight="1" spans="1:56">
      <c r="A6" s="1" t="s">
        <v>7866</v>
      </c>
      <c r="B6" s="1" t="s">
        <v>7867</v>
      </c>
      <c r="C6" s="1" t="s">
        <v>7839</v>
      </c>
      <c r="D6" s="1" t="s">
        <v>7840</v>
      </c>
      <c r="E6" s="1" t="s">
        <v>7841</v>
      </c>
      <c r="F6" s="1" t="s">
        <v>7842</v>
      </c>
      <c r="G6" s="1">
        <v>3</v>
      </c>
      <c r="H6" s="1">
        <v>5</v>
      </c>
      <c r="I6" s="46">
        <v>46143</v>
      </c>
      <c r="J6" s="33">
        <v>46153</v>
      </c>
      <c r="K6" s="33">
        <v>46153</v>
      </c>
      <c r="L6" s="47">
        <v>0.450694444444444</v>
      </c>
      <c r="M6" s="1" t="s">
        <v>3874</v>
      </c>
      <c r="N6" s="1" t="s">
        <v>3875</v>
      </c>
      <c r="O6" s="1" t="s">
        <v>3876</v>
      </c>
      <c r="P6" s="1" t="s">
        <v>4004</v>
      </c>
      <c r="Q6" s="1" t="s">
        <v>633</v>
      </c>
      <c r="R6" s="1" t="s">
        <v>7841</v>
      </c>
      <c r="S6" s="1" t="s">
        <v>7845</v>
      </c>
      <c r="T6" s="1" t="s">
        <v>341</v>
      </c>
      <c r="U6" s="1" t="s">
        <v>7845</v>
      </c>
      <c r="V6" s="1" t="s">
        <v>341</v>
      </c>
      <c r="W6" s="1" t="s">
        <v>7841</v>
      </c>
      <c r="X6" s="1" t="s">
        <v>7846</v>
      </c>
      <c r="Y6" s="1" t="s">
        <v>7845</v>
      </c>
      <c r="Z6" s="1" t="s">
        <v>341</v>
      </c>
      <c r="AA6" s="1" t="s">
        <v>7841</v>
      </c>
      <c r="AB6" s="1" t="s">
        <v>7845</v>
      </c>
      <c r="AC6" s="1"/>
      <c r="AD6" s="1" t="s">
        <v>5180</v>
      </c>
      <c r="AE6" s="1" t="s">
        <v>7847</v>
      </c>
      <c r="AF6" s="1" t="s">
        <v>7848</v>
      </c>
      <c r="AG6" s="1" t="s">
        <v>7849</v>
      </c>
      <c r="AH6" s="1"/>
      <c r="AI6" s="1"/>
      <c r="AJ6" s="1" t="s">
        <v>7841</v>
      </c>
      <c r="AK6" s="1" t="s">
        <v>5195</v>
      </c>
      <c r="AL6" s="1"/>
      <c r="AM6" s="1"/>
      <c r="AN6" s="1"/>
      <c r="AO6" s="1" t="s">
        <v>7845</v>
      </c>
      <c r="AP6" s="1"/>
      <c r="AQ6" s="1"/>
      <c r="AR6" s="1" t="s">
        <v>7852</v>
      </c>
      <c r="AS6" s="1"/>
      <c r="AT6" s="1"/>
      <c r="AU6" s="1"/>
      <c r="AV6" s="1" t="s">
        <v>7841</v>
      </c>
      <c r="AW6" s="1" t="s">
        <v>7859</v>
      </c>
      <c r="AX6" s="1" t="s">
        <v>7845</v>
      </c>
      <c r="AY6" s="1" t="s">
        <v>341</v>
      </c>
      <c r="AZ6" s="1"/>
      <c r="BA6" s="1" t="s">
        <v>7845</v>
      </c>
      <c r="BB6" s="1" t="s">
        <v>341</v>
      </c>
      <c r="BC6" s="1" t="s">
        <v>7865</v>
      </c>
      <c r="BD6" s="1"/>
    </row>
    <row r="7" ht="13" customHeight="1" spans="1:56">
      <c r="A7" s="1" t="s">
        <v>7868</v>
      </c>
      <c r="B7" s="1" t="s">
        <v>7869</v>
      </c>
      <c r="C7" s="1" t="s">
        <v>7839</v>
      </c>
      <c r="D7" s="1" t="s">
        <v>7840</v>
      </c>
      <c r="E7" s="1" t="s">
        <v>7841</v>
      </c>
      <c r="F7" s="1" t="s">
        <v>7842</v>
      </c>
      <c r="G7" s="1">
        <v>1</v>
      </c>
      <c r="H7" s="1">
        <v>2</v>
      </c>
      <c r="I7" s="46">
        <v>46143</v>
      </c>
      <c r="J7" s="33">
        <v>46146</v>
      </c>
      <c r="K7" s="33">
        <v>46148</v>
      </c>
      <c r="L7" s="47">
        <v>0.6375</v>
      </c>
      <c r="M7" s="1" t="s">
        <v>3874</v>
      </c>
      <c r="N7" s="1" t="s">
        <v>3875</v>
      </c>
      <c r="O7" s="1" t="s">
        <v>3876</v>
      </c>
      <c r="P7" s="1" t="s">
        <v>7870</v>
      </c>
      <c r="Q7" s="1" t="s">
        <v>7871</v>
      </c>
      <c r="R7" s="1" t="s">
        <v>7841</v>
      </c>
      <c r="S7" s="1" t="s">
        <v>7845</v>
      </c>
      <c r="T7" s="1" t="s">
        <v>341</v>
      </c>
      <c r="U7" s="1" t="s">
        <v>7845</v>
      </c>
      <c r="V7" s="1" t="s">
        <v>341</v>
      </c>
      <c r="W7" s="1" t="s">
        <v>7841</v>
      </c>
      <c r="X7" s="1" t="s">
        <v>7846</v>
      </c>
      <c r="Y7" s="1" t="s">
        <v>7845</v>
      </c>
      <c r="Z7" s="1" t="s">
        <v>341</v>
      </c>
      <c r="AA7" s="1" t="s">
        <v>7841</v>
      </c>
      <c r="AB7" s="1" t="s">
        <v>7845</v>
      </c>
      <c r="AC7" s="1"/>
      <c r="AD7" s="1" t="s">
        <v>5180</v>
      </c>
      <c r="AE7" s="1" t="s">
        <v>7847</v>
      </c>
      <c r="AF7" s="1" t="s">
        <v>7848</v>
      </c>
      <c r="AG7" s="1" t="s">
        <v>7849</v>
      </c>
      <c r="AH7" s="1"/>
      <c r="AI7" s="1"/>
      <c r="AJ7" s="1" t="s">
        <v>7845</v>
      </c>
      <c r="AK7" s="1"/>
      <c r="AL7" s="1"/>
      <c r="AM7" s="1"/>
      <c r="AN7" s="1"/>
      <c r="AO7" s="1" t="s">
        <v>7845</v>
      </c>
      <c r="AP7" s="1"/>
      <c r="AQ7" s="1"/>
      <c r="AR7" s="1" t="s">
        <v>7852</v>
      </c>
      <c r="AS7" s="1"/>
      <c r="AT7" s="1"/>
      <c r="AU7" s="1"/>
      <c r="AV7" s="1" t="s">
        <v>7841</v>
      </c>
      <c r="AW7" s="1" t="s">
        <v>7859</v>
      </c>
      <c r="AX7" s="1" t="s">
        <v>7845</v>
      </c>
      <c r="AY7" s="1" t="s">
        <v>341</v>
      </c>
      <c r="AZ7" s="1"/>
      <c r="BA7" s="1" t="s">
        <v>7845</v>
      </c>
      <c r="BB7" s="1" t="s">
        <v>341</v>
      </c>
      <c r="BC7" s="1" t="s">
        <v>7872</v>
      </c>
      <c r="BD7" s="1"/>
    </row>
    <row r="8" ht="13" customHeight="1" spans="1:56">
      <c r="A8" s="1" t="s">
        <v>7873</v>
      </c>
      <c r="B8" s="1" t="s">
        <v>7874</v>
      </c>
      <c r="C8" s="1" t="s">
        <v>7839</v>
      </c>
      <c r="D8" s="1" t="s">
        <v>7840</v>
      </c>
      <c r="E8" s="1" t="s">
        <v>7841</v>
      </c>
      <c r="F8" s="1" t="s">
        <v>7842</v>
      </c>
      <c r="G8" s="1">
        <v>3</v>
      </c>
      <c r="H8" s="1">
        <v>4</v>
      </c>
      <c r="I8" s="46">
        <v>46143</v>
      </c>
      <c r="J8" s="33">
        <v>46160</v>
      </c>
      <c r="K8" s="33">
        <v>46161</v>
      </c>
      <c r="L8" s="47">
        <v>0.660416666666667</v>
      </c>
      <c r="M8" s="1" t="s">
        <v>3874</v>
      </c>
      <c r="N8" s="1" t="s">
        <v>3875</v>
      </c>
      <c r="O8" s="1" t="s">
        <v>3876</v>
      </c>
      <c r="P8" s="1" t="s">
        <v>7870</v>
      </c>
      <c r="Q8" s="1" t="s">
        <v>7871</v>
      </c>
      <c r="R8" s="1" t="s">
        <v>7841</v>
      </c>
      <c r="S8" s="1" t="s">
        <v>7845</v>
      </c>
      <c r="T8" s="1" t="s">
        <v>341</v>
      </c>
      <c r="U8" s="1" t="s">
        <v>7845</v>
      </c>
      <c r="V8" s="1" t="s">
        <v>341</v>
      </c>
      <c r="W8" s="1" t="s">
        <v>7841</v>
      </c>
      <c r="X8" s="1" t="s">
        <v>7846</v>
      </c>
      <c r="Y8" s="1" t="s">
        <v>7845</v>
      </c>
      <c r="Z8" s="1" t="s">
        <v>341</v>
      </c>
      <c r="AA8" s="1" t="s">
        <v>7841</v>
      </c>
      <c r="AB8" s="1" t="s">
        <v>7845</v>
      </c>
      <c r="AC8" s="1"/>
      <c r="AD8" s="1" t="s">
        <v>5180</v>
      </c>
      <c r="AE8" s="1" t="s">
        <v>7847</v>
      </c>
      <c r="AF8" s="1" t="s">
        <v>7848</v>
      </c>
      <c r="AG8" s="1" t="s">
        <v>7849</v>
      </c>
      <c r="AH8" s="1"/>
      <c r="AI8" s="1"/>
      <c r="AJ8" s="1" t="s">
        <v>7841</v>
      </c>
      <c r="AK8" s="1" t="s">
        <v>7850</v>
      </c>
      <c r="AL8" s="1"/>
      <c r="AM8" s="1"/>
      <c r="AN8" s="1" t="s">
        <v>7851</v>
      </c>
      <c r="AO8" s="1" t="s">
        <v>7845</v>
      </c>
      <c r="AP8" s="1"/>
      <c r="AQ8" s="1"/>
      <c r="AR8" s="1" t="s">
        <v>7852</v>
      </c>
      <c r="AS8" s="1"/>
      <c r="AT8" s="1"/>
      <c r="AU8" s="1"/>
      <c r="AV8" s="1" t="s">
        <v>7841</v>
      </c>
      <c r="AW8" s="1" t="s">
        <v>7859</v>
      </c>
      <c r="AX8" s="1" t="s">
        <v>7845</v>
      </c>
      <c r="AY8" s="1" t="s">
        <v>341</v>
      </c>
      <c r="AZ8" s="1"/>
      <c r="BA8" s="1" t="s">
        <v>7845</v>
      </c>
      <c r="BB8" s="1" t="s">
        <v>341</v>
      </c>
      <c r="BC8" s="1" t="s">
        <v>7875</v>
      </c>
      <c r="BD8" s="1"/>
    </row>
    <row r="9" ht="13" customHeight="1" spans="1:56">
      <c r="A9" s="1" t="s">
        <v>7876</v>
      </c>
      <c r="B9" s="1" t="s">
        <v>7877</v>
      </c>
      <c r="C9" s="1" t="s">
        <v>7839</v>
      </c>
      <c r="D9" s="1" t="s">
        <v>7840</v>
      </c>
      <c r="E9" s="1" t="s">
        <v>7841</v>
      </c>
      <c r="F9" s="1" t="s">
        <v>7842</v>
      </c>
      <c r="G9" s="1">
        <v>5</v>
      </c>
      <c r="H9" s="1">
        <v>5</v>
      </c>
      <c r="I9" s="46">
        <v>46143</v>
      </c>
      <c r="J9" s="33">
        <v>46153</v>
      </c>
      <c r="K9" s="33">
        <v>46157</v>
      </c>
      <c r="L9" s="47">
        <v>0.527083333333333</v>
      </c>
      <c r="M9" s="1" t="s">
        <v>3874</v>
      </c>
      <c r="N9" s="1" t="s">
        <v>3875</v>
      </c>
      <c r="O9" s="1" t="s">
        <v>3876</v>
      </c>
      <c r="P9" s="1" t="s">
        <v>4018</v>
      </c>
      <c r="Q9" s="1" t="s">
        <v>810</v>
      </c>
      <c r="R9" s="1" t="s">
        <v>7841</v>
      </c>
      <c r="S9" s="1" t="s">
        <v>7845</v>
      </c>
      <c r="T9" s="1" t="s">
        <v>341</v>
      </c>
      <c r="U9" s="1" t="s">
        <v>7845</v>
      </c>
      <c r="V9" s="1" t="s">
        <v>341</v>
      </c>
      <c r="W9" s="1" t="s">
        <v>7841</v>
      </c>
      <c r="X9" s="1" t="s">
        <v>7846</v>
      </c>
      <c r="Y9" s="1" t="s">
        <v>7845</v>
      </c>
      <c r="Z9" s="1" t="s">
        <v>341</v>
      </c>
      <c r="AA9" s="1" t="s">
        <v>7841</v>
      </c>
      <c r="AB9" s="1" t="s">
        <v>7845</v>
      </c>
      <c r="AC9" s="1"/>
      <c r="AD9" s="1" t="s">
        <v>5180</v>
      </c>
      <c r="AE9" s="1" t="s">
        <v>7847</v>
      </c>
      <c r="AF9" s="1" t="s">
        <v>7848</v>
      </c>
      <c r="AG9" s="1" t="s">
        <v>7878</v>
      </c>
      <c r="AH9" s="1" t="s">
        <v>7847</v>
      </c>
      <c r="AI9" s="1" t="s">
        <v>7879</v>
      </c>
      <c r="AJ9" s="1" t="s">
        <v>7841</v>
      </c>
      <c r="AK9" s="1" t="s">
        <v>7850</v>
      </c>
      <c r="AL9" s="1"/>
      <c r="AM9" s="1"/>
      <c r="AN9" s="1" t="s">
        <v>7880</v>
      </c>
      <c r="AO9" s="1" t="s">
        <v>7845</v>
      </c>
      <c r="AP9" s="1"/>
      <c r="AQ9" s="1"/>
      <c r="AR9" s="1" t="s">
        <v>7852</v>
      </c>
      <c r="AS9" s="1"/>
      <c r="AT9" s="1"/>
      <c r="AU9" s="1"/>
      <c r="AV9" s="1" t="s">
        <v>7841</v>
      </c>
      <c r="AW9" s="1" t="s">
        <v>7881</v>
      </c>
      <c r="AX9" s="1" t="s">
        <v>7845</v>
      </c>
      <c r="AY9" s="1" t="s">
        <v>341</v>
      </c>
      <c r="AZ9" s="1"/>
      <c r="BA9" s="1" t="s">
        <v>7845</v>
      </c>
      <c r="BB9" s="1" t="s">
        <v>341</v>
      </c>
      <c r="BC9" s="1" t="s">
        <v>7882</v>
      </c>
      <c r="BD9" s="1"/>
    </row>
    <row r="10" ht="13" customHeight="1" spans="1:56">
      <c r="A10" s="1" t="s">
        <v>7883</v>
      </c>
      <c r="B10" s="1" t="s">
        <v>7884</v>
      </c>
      <c r="C10" s="1" t="s">
        <v>7839</v>
      </c>
      <c r="D10" s="1" t="s">
        <v>7840</v>
      </c>
      <c r="E10" s="1" t="s">
        <v>7841</v>
      </c>
      <c r="F10" s="1" t="s">
        <v>7842</v>
      </c>
      <c r="G10" s="1">
        <v>1</v>
      </c>
      <c r="H10" s="1">
        <v>2</v>
      </c>
      <c r="I10" s="46">
        <v>46143</v>
      </c>
      <c r="J10" s="33">
        <v>46146</v>
      </c>
      <c r="K10" s="33">
        <v>46147</v>
      </c>
      <c r="L10" s="47">
        <v>0.70625</v>
      </c>
      <c r="M10" s="1" t="s">
        <v>3874</v>
      </c>
      <c r="N10" s="1" t="s">
        <v>3875</v>
      </c>
      <c r="O10" s="1" t="s">
        <v>3876</v>
      </c>
      <c r="P10" s="1" t="s">
        <v>3877</v>
      </c>
      <c r="Q10" s="1" t="s">
        <v>7885</v>
      </c>
      <c r="R10" s="1" t="s">
        <v>7841</v>
      </c>
      <c r="S10" s="1" t="s">
        <v>7845</v>
      </c>
      <c r="T10" s="1" t="s">
        <v>341</v>
      </c>
      <c r="U10" s="1" t="s">
        <v>7845</v>
      </c>
      <c r="V10" s="1" t="s">
        <v>341</v>
      </c>
      <c r="W10" s="1" t="s">
        <v>7841</v>
      </c>
      <c r="X10" s="1" t="s">
        <v>7846</v>
      </c>
      <c r="Y10" s="1" t="s">
        <v>7845</v>
      </c>
      <c r="Z10" s="1" t="s">
        <v>341</v>
      </c>
      <c r="AA10" s="1" t="s">
        <v>7845</v>
      </c>
      <c r="AB10" s="1" t="s">
        <v>7845</v>
      </c>
      <c r="AC10" s="1"/>
      <c r="AD10" s="1"/>
      <c r="AE10" s="1"/>
      <c r="AF10" s="1"/>
      <c r="AG10" s="1"/>
      <c r="AH10" s="1"/>
      <c r="AI10" s="1"/>
      <c r="AJ10" s="1" t="s">
        <v>7845</v>
      </c>
      <c r="AK10" s="1"/>
      <c r="AL10" s="1"/>
      <c r="AM10" s="1"/>
      <c r="AN10" s="1"/>
      <c r="AO10" s="1" t="s">
        <v>7845</v>
      </c>
      <c r="AP10" s="1"/>
      <c r="AQ10" s="1"/>
      <c r="AR10" s="1" t="s">
        <v>7852</v>
      </c>
      <c r="AS10" s="1"/>
      <c r="AT10" s="1"/>
      <c r="AU10" s="1"/>
      <c r="AV10" s="1" t="s">
        <v>7841</v>
      </c>
      <c r="AW10" s="1" t="s">
        <v>7886</v>
      </c>
      <c r="AX10" s="1" t="s">
        <v>7845</v>
      </c>
      <c r="AY10" s="1" t="s">
        <v>341</v>
      </c>
      <c r="AZ10" s="1"/>
      <c r="BA10" s="1" t="s">
        <v>7841</v>
      </c>
      <c r="BB10" s="1" t="s">
        <v>7887</v>
      </c>
      <c r="BC10" s="1" t="s">
        <v>7888</v>
      </c>
      <c r="BD10" s="1"/>
    </row>
    <row r="11" ht="13" customHeight="1" spans="1:56">
      <c r="A11" s="1" t="s">
        <v>7889</v>
      </c>
      <c r="B11" s="1" t="s">
        <v>7890</v>
      </c>
      <c r="C11" s="1" t="s">
        <v>7839</v>
      </c>
      <c r="D11" s="1" t="s">
        <v>7840</v>
      </c>
      <c r="E11" s="1" t="s">
        <v>7841</v>
      </c>
      <c r="F11" s="1" t="s">
        <v>7842</v>
      </c>
      <c r="G11" s="1">
        <v>1</v>
      </c>
      <c r="H11" s="1">
        <v>4</v>
      </c>
      <c r="I11" s="46">
        <v>46143</v>
      </c>
      <c r="J11" s="33">
        <v>46160</v>
      </c>
      <c r="K11" s="33">
        <v>46161</v>
      </c>
      <c r="L11" s="47">
        <v>0.469444444444444</v>
      </c>
      <c r="M11" s="1" t="s">
        <v>3874</v>
      </c>
      <c r="N11" s="1" t="s">
        <v>3875</v>
      </c>
      <c r="O11" s="1" t="s">
        <v>3876</v>
      </c>
      <c r="P11" s="1" t="s">
        <v>3877</v>
      </c>
      <c r="Q11" s="1" t="s">
        <v>7885</v>
      </c>
      <c r="R11" s="1" t="s">
        <v>7841</v>
      </c>
      <c r="S11" s="1" t="s">
        <v>7845</v>
      </c>
      <c r="T11" s="1" t="s">
        <v>341</v>
      </c>
      <c r="U11" s="1" t="s">
        <v>7845</v>
      </c>
      <c r="V11" s="1" t="s">
        <v>341</v>
      </c>
      <c r="W11" s="1" t="s">
        <v>7841</v>
      </c>
      <c r="X11" s="1" t="s">
        <v>7846</v>
      </c>
      <c r="Y11" s="1" t="s">
        <v>7845</v>
      </c>
      <c r="Z11" s="1" t="s">
        <v>341</v>
      </c>
      <c r="AA11" s="1" t="s">
        <v>7841</v>
      </c>
      <c r="AB11" s="1" t="s">
        <v>7841</v>
      </c>
      <c r="AC11" s="1">
        <v>908007</v>
      </c>
      <c r="AD11" s="1"/>
      <c r="AE11" s="1"/>
      <c r="AF11" s="1"/>
      <c r="AG11" s="1"/>
      <c r="AH11" s="1"/>
      <c r="AI11" s="1"/>
      <c r="AJ11" s="1" t="s">
        <v>7841</v>
      </c>
      <c r="AK11" s="1" t="s">
        <v>7891</v>
      </c>
      <c r="AL11" s="1" t="s">
        <v>7892</v>
      </c>
      <c r="AM11" s="1"/>
      <c r="AN11" s="1"/>
      <c r="AO11" s="1" t="s">
        <v>7845</v>
      </c>
      <c r="AP11" s="1"/>
      <c r="AQ11" s="1"/>
      <c r="AR11" s="1" t="s">
        <v>7852</v>
      </c>
      <c r="AS11" s="1"/>
      <c r="AT11" s="1"/>
      <c r="AU11" s="1"/>
      <c r="AV11" s="1" t="s">
        <v>7841</v>
      </c>
      <c r="AW11" s="1" t="s">
        <v>7859</v>
      </c>
      <c r="AX11" s="1" t="s">
        <v>7845</v>
      </c>
      <c r="AY11" s="1" t="s">
        <v>341</v>
      </c>
      <c r="AZ11" s="1"/>
      <c r="BA11" s="1" t="s">
        <v>7845</v>
      </c>
      <c r="BB11" s="1" t="s">
        <v>341</v>
      </c>
      <c r="BC11" s="1" t="s">
        <v>7893</v>
      </c>
      <c r="BD11" s="1"/>
    </row>
    <row r="12" ht="13" customHeight="1" spans="1:56">
      <c r="A12" s="1" t="s">
        <v>7894</v>
      </c>
      <c r="B12" s="1" t="s">
        <v>7895</v>
      </c>
      <c r="C12" s="1" t="s">
        <v>7839</v>
      </c>
      <c r="D12" s="1" t="s">
        <v>7840</v>
      </c>
      <c r="E12" s="1" t="s">
        <v>7841</v>
      </c>
      <c r="F12" s="1" t="s">
        <v>7842</v>
      </c>
      <c r="G12" s="1">
        <v>2</v>
      </c>
      <c r="H12" s="1">
        <v>4</v>
      </c>
      <c r="I12" s="46">
        <v>46143</v>
      </c>
      <c r="J12" s="33">
        <v>46153</v>
      </c>
      <c r="K12" s="33">
        <v>46154</v>
      </c>
      <c r="L12" s="47">
        <v>0.350694444444444</v>
      </c>
      <c r="M12" s="1" t="s">
        <v>3874</v>
      </c>
      <c r="N12" s="1" t="s">
        <v>3875</v>
      </c>
      <c r="O12" s="1" t="s">
        <v>3876</v>
      </c>
      <c r="P12" s="1" t="s">
        <v>7896</v>
      </c>
      <c r="Q12" s="1" t="s">
        <v>7897</v>
      </c>
      <c r="R12" s="1" t="s">
        <v>7841</v>
      </c>
      <c r="S12" s="1" t="s">
        <v>7845</v>
      </c>
      <c r="T12" s="1" t="s">
        <v>341</v>
      </c>
      <c r="U12" s="1" t="s">
        <v>7845</v>
      </c>
      <c r="V12" s="1" t="s">
        <v>341</v>
      </c>
      <c r="W12" s="1" t="s">
        <v>7841</v>
      </c>
      <c r="X12" s="1" t="s">
        <v>7858</v>
      </c>
      <c r="Y12" s="1" t="s">
        <v>7845</v>
      </c>
      <c r="Z12" s="1" t="s">
        <v>341</v>
      </c>
      <c r="AA12" s="1" t="s">
        <v>7845</v>
      </c>
      <c r="AB12" s="1" t="s">
        <v>7845</v>
      </c>
      <c r="AC12" s="1"/>
      <c r="AD12" s="1"/>
      <c r="AE12" s="1"/>
      <c r="AF12" s="1"/>
      <c r="AG12" s="1"/>
      <c r="AH12" s="1"/>
      <c r="AI12" s="1"/>
      <c r="AJ12" s="1" t="s">
        <v>7845</v>
      </c>
      <c r="AK12" s="1"/>
      <c r="AL12" s="1"/>
      <c r="AM12" s="1"/>
      <c r="AN12" s="1"/>
      <c r="AO12" s="1" t="s">
        <v>7841</v>
      </c>
      <c r="AP12" s="1" t="s">
        <v>7898</v>
      </c>
      <c r="AQ12" s="1" t="s">
        <v>846</v>
      </c>
      <c r="AR12" s="1" t="s">
        <v>7899</v>
      </c>
      <c r="AS12" s="1" t="s">
        <v>7900</v>
      </c>
      <c r="AT12" s="1" t="s">
        <v>7841</v>
      </c>
      <c r="AU12" s="48">
        <v>46161</v>
      </c>
      <c r="AV12" s="1" t="s">
        <v>7845</v>
      </c>
      <c r="AW12" s="1" t="s">
        <v>341</v>
      </c>
      <c r="AX12" s="1" t="s">
        <v>7845</v>
      </c>
      <c r="AY12" s="1" t="s">
        <v>341</v>
      </c>
      <c r="AZ12" s="1"/>
      <c r="BA12" s="1" t="s">
        <v>7841</v>
      </c>
      <c r="BB12" s="1" t="s">
        <v>7901</v>
      </c>
      <c r="BC12" s="1" t="s">
        <v>7902</v>
      </c>
      <c r="BD12" s="1"/>
    </row>
    <row r="13" ht="13" customHeight="1" spans="1:56">
      <c r="A13" s="1" t="s">
        <v>7903</v>
      </c>
      <c r="B13" s="1" t="s">
        <v>7904</v>
      </c>
      <c r="C13" s="1" t="s">
        <v>7905</v>
      </c>
      <c r="D13" s="1" t="s">
        <v>7906</v>
      </c>
      <c r="E13" s="1" t="s">
        <v>7841</v>
      </c>
      <c r="F13" s="1" t="s">
        <v>7842</v>
      </c>
      <c r="G13" s="1">
        <v>1</v>
      </c>
      <c r="H13" s="1">
        <v>4</v>
      </c>
      <c r="I13" s="46">
        <v>46143</v>
      </c>
      <c r="J13" s="33">
        <v>46160</v>
      </c>
      <c r="K13" s="33">
        <v>46164</v>
      </c>
      <c r="L13" s="47">
        <v>0.429166666666667</v>
      </c>
      <c r="M13" s="1" t="s">
        <v>3874</v>
      </c>
      <c r="N13" s="1" t="s">
        <v>3875</v>
      </c>
      <c r="O13" s="1" t="s">
        <v>3876</v>
      </c>
      <c r="P13" s="1" t="s">
        <v>7907</v>
      </c>
      <c r="Q13" s="1" t="s">
        <v>787</v>
      </c>
      <c r="R13" s="1" t="s">
        <v>7845</v>
      </c>
      <c r="S13" s="1"/>
      <c r="T13" s="1" t="s">
        <v>341</v>
      </c>
      <c r="U13" s="1"/>
      <c r="V13" s="1" t="s">
        <v>341</v>
      </c>
      <c r="W13" s="1"/>
      <c r="X13" s="1" t="s">
        <v>341</v>
      </c>
      <c r="Y13" s="1"/>
      <c r="Z13" s="1" t="s">
        <v>341</v>
      </c>
      <c r="AA13" s="1" t="s">
        <v>7845</v>
      </c>
      <c r="AB13" s="1" t="s">
        <v>7845</v>
      </c>
      <c r="AC13" s="1"/>
      <c r="AD13" s="1"/>
      <c r="AE13" s="1"/>
      <c r="AF13" s="1"/>
      <c r="AG13" s="1"/>
      <c r="AH13" s="1"/>
      <c r="AI13" s="1"/>
      <c r="AJ13" s="1" t="s">
        <v>7845</v>
      </c>
      <c r="AK13" s="1"/>
      <c r="AL13" s="1"/>
      <c r="AM13" s="1"/>
      <c r="AN13" s="1"/>
      <c r="AO13" s="1" t="s">
        <v>7845</v>
      </c>
      <c r="AP13" s="1"/>
      <c r="AQ13" s="1"/>
      <c r="AR13" s="1" t="s">
        <v>7852</v>
      </c>
      <c r="AS13" s="1"/>
      <c r="AT13" s="1"/>
      <c r="AU13" s="1"/>
      <c r="AV13" s="1" t="s">
        <v>7841</v>
      </c>
      <c r="AW13" s="1" t="s">
        <v>7908</v>
      </c>
      <c r="AX13" s="1" t="s">
        <v>7845</v>
      </c>
      <c r="AY13" s="1" t="s">
        <v>341</v>
      </c>
      <c r="AZ13" s="1"/>
      <c r="BA13" s="1" t="s">
        <v>7841</v>
      </c>
      <c r="BB13" s="1" t="s">
        <v>7909</v>
      </c>
      <c r="BC13" s="1" t="s">
        <v>7910</v>
      </c>
      <c r="BD13" s="1"/>
    </row>
    <row r="14" ht="13" customHeight="1" spans="1:56">
      <c r="A14" s="1" t="s">
        <v>7911</v>
      </c>
      <c r="B14" s="1" t="s">
        <v>7912</v>
      </c>
      <c r="C14" s="1" t="s">
        <v>7905</v>
      </c>
      <c r="D14" s="1" t="s">
        <v>7906</v>
      </c>
      <c r="E14" s="1" t="s">
        <v>7841</v>
      </c>
      <c r="F14" s="1" t="s">
        <v>7842</v>
      </c>
      <c r="G14" s="1">
        <v>1</v>
      </c>
      <c r="H14" s="1">
        <v>4</v>
      </c>
      <c r="I14" s="46">
        <v>46143</v>
      </c>
      <c r="J14" s="33">
        <v>46167</v>
      </c>
      <c r="K14" s="33">
        <v>46168</v>
      </c>
      <c r="L14" s="47">
        <v>0.372222222222222</v>
      </c>
      <c r="M14" s="1" t="s">
        <v>3874</v>
      </c>
      <c r="N14" s="1" t="s">
        <v>3875</v>
      </c>
      <c r="O14" s="1" t="s">
        <v>3876</v>
      </c>
      <c r="P14" s="1" t="s">
        <v>7907</v>
      </c>
      <c r="Q14" s="1" t="s">
        <v>787</v>
      </c>
      <c r="R14" s="1" t="s">
        <v>7845</v>
      </c>
      <c r="S14" s="1"/>
      <c r="T14" s="1" t="s">
        <v>341</v>
      </c>
      <c r="U14" s="1"/>
      <c r="V14" s="1" t="s">
        <v>341</v>
      </c>
      <c r="W14" s="1"/>
      <c r="X14" s="1" t="s">
        <v>341</v>
      </c>
      <c r="Y14" s="1"/>
      <c r="Z14" s="1" t="s">
        <v>341</v>
      </c>
      <c r="AA14" s="1" t="s">
        <v>7845</v>
      </c>
      <c r="AB14" s="1" t="s">
        <v>7845</v>
      </c>
      <c r="AC14" s="1"/>
      <c r="AD14" s="1"/>
      <c r="AE14" s="1"/>
      <c r="AF14" s="1"/>
      <c r="AG14" s="1"/>
      <c r="AH14" s="1"/>
      <c r="AI14" s="1"/>
      <c r="AJ14" s="1" t="s">
        <v>7845</v>
      </c>
      <c r="AK14" s="1"/>
      <c r="AL14" s="1"/>
      <c r="AM14" s="1"/>
      <c r="AN14" s="1"/>
      <c r="AO14" s="1" t="s">
        <v>7845</v>
      </c>
      <c r="AP14" s="1"/>
      <c r="AQ14" s="1"/>
      <c r="AR14" s="1" t="s">
        <v>7852</v>
      </c>
      <c r="AS14" s="1"/>
      <c r="AT14" s="1"/>
      <c r="AU14" s="1"/>
      <c r="AV14" s="1" t="s">
        <v>7841</v>
      </c>
      <c r="AW14" s="1" t="s">
        <v>5008</v>
      </c>
      <c r="AX14" s="1" t="s">
        <v>7845</v>
      </c>
      <c r="AY14" s="1" t="s">
        <v>341</v>
      </c>
      <c r="AZ14" s="1"/>
      <c r="BA14" s="1" t="s">
        <v>7841</v>
      </c>
      <c r="BB14" s="1" t="s">
        <v>7909</v>
      </c>
      <c r="BC14" s="1" t="s">
        <v>7910</v>
      </c>
      <c r="BD14" s="1"/>
    </row>
    <row r="15" ht="13" customHeight="1" spans="1:56">
      <c r="A15" s="1" t="s">
        <v>7913</v>
      </c>
      <c r="B15" s="1" t="s">
        <v>7914</v>
      </c>
      <c r="C15" s="1" t="s">
        <v>7839</v>
      </c>
      <c r="D15" s="1" t="s">
        <v>7840</v>
      </c>
      <c r="E15" s="1" t="s">
        <v>7841</v>
      </c>
      <c r="F15" s="1" t="s">
        <v>7842</v>
      </c>
      <c r="G15" s="1">
        <v>0</v>
      </c>
      <c r="H15" s="1">
        <v>5</v>
      </c>
      <c r="I15" s="46">
        <v>46143</v>
      </c>
      <c r="J15" s="33">
        <v>46153</v>
      </c>
      <c r="K15" s="33">
        <v>46156</v>
      </c>
      <c r="L15" s="47">
        <v>0.384027777777778</v>
      </c>
      <c r="M15" s="1" t="s">
        <v>3874</v>
      </c>
      <c r="N15" s="1" t="s">
        <v>3875</v>
      </c>
      <c r="O15" s="1" t="s">
        <v>3876</v>
      </c>
      <c r="P15" s="1" t="s">
        <v>3952</v>
      </c>
      <c r="Q15" s="1" t="s">
        <v>119</v>
      </c>
      <c r="R15" s="1" t="s">
        <v>7841</v>
      </c>
      <c r="S15" s="1" t="s">
        <v>7845</v>
      </c>
      <c r="T15" s="1" t="s">
        <v>341</v>
      </c>
      <c r="U15" s="1" t="s">
        <v>7845</v>
      </c>
      <c r="V15" s="1" t="s">
        <v>341</v>
      </c>
      <c r="W15" s="1" t="s">
        <v>7841</v>
      </c>
      <c r="X15" s="1" t="s">
        <v>7846</v>
      </c>
      <c r="Y15" s="1" t="s">
        <v>7845</v>
      </c>
      <c r="Z15" s="1" t="s">
        <v>341</v>
      </c>
      <c r="AA15" s="1" t="s">
        <v>7845</v>
      </c>
      <c r="AB15" s="1" t="s">
        <v>7845</v>
      </c>
      <c r="AC15" s="1"/>
      <c r="AD15" s="1"/>
      <c r="AE15" s="1"/>
      <c r="AF15" s="1"/>
      <c r="AG15" s="1"/>
      <c r="AH15" s="1"/>
      <c r="AI15" s="1"/>
      <c r="AJ15" s="1" t="s">
        <v>7845</v>
      </c>
      <c r="AK15" s="1"/>
      <c r="AL15" s="1"/>
      <c r="AM15" s="1"/>
      <c r="AN15" s="1"/>
      <c r="AO15" s="1" t="s">
        <v>7845</v>
      </c>
      <c r="AP15" s="1"/>
      <c r="AQ15" s="1"/>
      <c r="AR15" s="1" t="s">
        <v>7852</v>
      </c>
      <c r="AS15" s="1"/>
      <c r="AT15" s="1"/>
      <c r="AU15" s="1"/>
      <c r="AV15" s="1" t="s">
        <v>7845</v>
      </c>
      <c r="AW15" s="1" t="s">
        <v>341</v>
      </c>
      <c r="AX15" s="1" t="s">
        <v>7845</v>
      </c>
      <c r="AY15" s="1" t="s">
        <v>341</v>
      </c>
      <c r="AZ15" s="1"/>
      <c r="BA15" s="1" t="s">
        <v>7841</v>
      </c>
      <c r="BB15" s="1" t="s">
        <v>7915</v>
      </c>
      <c r="BC15" s="1" t="s">
        <v>7916</v>
      </c>
      <c r="BD15" s="1"/>
    </row>
    <row r="16" ht="13" customHeight="1" spans="1:56">
      <c r="A16" s="1" t="s">
        <v>7917</v>
      </c>
      <c r="B16" s="1" t="s">
        <v>7918</v>
      </c>
      <c r="C16" s="1" t="s">
        <v>7839</v>
      </c>
      <c r="D16" s="1" t="s">
        <v>7840</v>
      </c>
      <c r="E16" s="1" t="s">
        <v>7841</v>
      </c>
      <c r="F16" s="1" t="s">
        <v>7842</v>
      </c>
      <c r="G16" s="1">
        <v>2</v>
      </c>
      <c r="H16" s="1">
        <v>5</v>
      </c>
      <c r="I16" s="46">
        <v>46143</v>
      </c>
      <c r="J16" s="33">
        <v>46160</v>
      </c>
      <c r="K16" s="33">
        <v>46162</v>
      </c>
      <c r="L16" s="47">
        <v>0.698611111111111</v>
      </c>
      <c r="M16" s="1" t="s">
        <v>3874</v>
      </c>
      <c r="N16" s="1" t="s">
        <v>3875</v>
      </c>
      <c r="O16" s="1" t="s">
        <v>3876</v>
      </c>
      <c r="P16" s="1" t="s">
        <v>3952</v>
      </c>
      <c r="Q16" s="1" t="s">
        <v>119</v>
      </c>
      <c r="R16" s="1" t="s">
        <v>7845</v>
      </c>
      <c r="S16" s="1"/>
      <c r="T16" s="1" t="s">
        <v>341</v>
      </c>
      <c r="U16" s="1"/>
      <c r="V16" s="1" t="s">
        <v>341</v>
      </c>
      <c r="W16" s="1"/>
      <c r="X16" s="1" t="s">
        <v>341</v>
      </c>
      <c r="Y16" s="1"/>
      <c r="Z16" s="1" t="s">
        <v>341</v>
      </c>
      <c r="AA16" s="1" t="s">
        <v>7841</v>
      </c>
      <c r="AB16" s="1" t="s">
        <v>7845</v>
      </c>
      <c r="AC16" s="1"/>
      <c r="AD16" s="1" t="s">
        <v>5180</v>
      </c>
      <c r="AE16" s="1" t="s">
        <v>7847</v>
      </c>
      <c r="AF16" s="1" t="s">
        <v>7848</v>
      </c>
      <c r="AG16" s="1" t="s">
        <v>7849</v>
      </c>
      <c r="AH16" s="1"/>
      <c r="AI16" s="1"/>
      <c r="AJ16" s="1" t="s">
        <v>7845</v>
      </c>
      <c r="AK16" s="1"/>
      <c r="AL16" s="1"/>
      <c r="AM16" s="1"/>
      <c r="AN16" s="1"/>
      <c r="AO16" s="1" t="s">
        <v>7845</v>
      </c>
      <c r="AP16" s="1"/>
      <c r="AQ16" s="1"/>
      <c r="AR16" s="1" t="s">
        <v>7852</v>
      </c>
      <c r="AS16" s="1"/>
      <c r="AT16" s="1"/>
      <c r="AU16" s="1"/>
      <c r="AV16" s="1" t="s">
        <v>7841</v>
      </c>
      <c r="AW16" s="1" t="s">
        <v>7881</v>
      </c>
      <c r="AX16" s="1" t="s">
        <v>7845</v>
      </c>
      <c r="AY16" s="1" t="s">
        <v>341</v>
      </c>
      <c r="AZ16" s="1"/>
      <c r="BA16" s="1" t="s">
        <v>7845</v>
      </c>
      <c r="BB16" s="1" t="s">
        <v>341</v>
      </c>
      <c r="BC16" s="1" t="s">
        <v>7916</v>
      </c>
      <c r="BD16" s="1"/>
    </row>
    <row r="17" ht="13" customHeight="1" spans="1:56">
      <c r="A17" s="1" t="s">
        <v>7919</v>
      </c>
      <c r="B17" s="1" t="s">
        <v>7920</v>
      </c>
      <c r="C17" s="1" t="s">
        <v>7839</v>
      </c>
      <c r="D17" s="1" t="s">
        <v>7840</v>
      </c>
      <c r="E17" s="1" t="s">
        <v>7841</v>
      </c>
      <c r="F17" s="1" t="s">
        <v>7842</v>
      </c>
      <c r="G17" s="1">
        <v>1</v>
      </c>
      <c r="H17" s="1">
        <v>2</v>
      </c>
      <c r="I17" s="46">
        <v>46143</v>
      </c>
      <c r="J17" s="33">
        <v>46146</v>
      </c>
      <c r="K17" s="33">
        <v>46147</v>
      </c>
      <c r="L17" s="47">
        <v>0.698611111111111</v>
      </c>
      <c r="M17" s="1" t="s">
        <v>3874</v>
      </c>
      <c r="N17" s="1" t="s">
        <v>3875</v>
      </c>
      <c r="O17" s="1" t="s">
        <v>3876</v>
      </c>
      <c r="P17" s="1" t="s">
        <v>7921</v>
      </c>
      <c r="Q17" s="1" t="s">
        <v>380</v>
      </c>
      <c r="R17" s="1" t="s">
        <v>7841</v>
      </c>
      <c r="S17" s="1" t="s">
        <v>7845</v>
      </c>
      <c r="T17" s="1" t="s">
        <v>341</v>
      </c>
      <c r="U17" s="1" t="s">
        <v>7845</v>
      </c>
      <c r="V17" s="1" t="s">
        <v>341</v>
      </c>
      <c r="W17" s="1" t="s">
        <v>7841</v>
      </c>
      <c r="X17" s="1" t="s">
        <v>7922</v>
      </c>
      <c r="Y17" s="1" t="s">
        <v>7845</v>
      </c>
      <c r="Z17" s="1" t="s">
        <v>341</v>
      </c>
      <c r="AA17" s="1" t="s">
        <v>7841</v>
      </c>
      <c r="AB17" s="1" t="s">
        <v>7845</v>
      </c>
      <c r="AC17" s="1"/>
      <c r="AD17" s="1" t="s">
        <v>5180</v>
      </c>
      <c r="AE17" s="1" t="s">
        <v>7847</v>
      </c>
      <c r="AF17" s="1" t="s">
        <v>7848</v>
      </c>
      <c r="AG17" s="1" t="s">
        <v>7849</v>
      </c>
      <c r="AH17" s="1"/>
      <c r="AI17" s="1"/>
      <c r="AJ17" s="1" t="s">
        <v>7845</v>
      </c>
      <c r="AK17" s="1"/>
      <c r="AL17" s="1"/>
      <c r="AM17" s="1"/>
      <c r="AN17" s="1"/>
      <c r="AO17" s="1" t="s">
        <v>7845</v>
      </c>
      <c r="AP17" s="1"/>
      <c r="AQ17" s="1"/>
      <c r="AR17" s="1" t="s">
        <v>7852</v>
      </c>
      <c r="AS17" s="1"/>
      <c r="AT17" s="1"/>
      <c r="AU17" s="1"/>
      <c r="AV17" s="1" t="s">
        <v>7841</v>
      </c>
      <c r="AW17" s="1" t="s">
        <v>7859</v>
      </c>
      <c r="AX17" s="1" t="s">
        <v>7845</v>
      </c>
      <c r="AY17" s="1" t="s">
        <v>341</v>
      </c>
      <c r="AZ17" s="1"/>
      <c r="BA17" s="1" t="s">
        <v>7845</v>
      </c>
      <c r="BB17" s="1" t="s">
        <v>341</v>
      </c>
      <c r="BC17" s="1" t="s">
        <v>7923</v>
      </c>
      <c r="BD17" s="1"/>
    </row>
    <row r="18" ht="13" customHeight="1" spans="1:56">
      <c r="A18" s="1" t="s">
        <v>7924</v>
      </c>
      <c r="B18" s="1" t="s">
        <v>7925</v>
      </c>
      <c r="C18" s="1" t="s">
        <v>7839</v>
      </c>
      <c r="D18" s="1" t="s">
        <v>7840</v>
      </c>
      <c r="E18" s="1" t="s">
        <v>7841</v>
      </c>
      <c r="F18" s="1" t="s">
        <v>7842</v>
      </c>
      <c r="G18" s="1">
        <v>0</v>
      </c>
      <c r="H18" s="1">
        <v>3</v>
      </c>
      <c r="I18" s="46">
        <v>46143</v>
      </c>
      <c r="J18" s="33">
        <v>46146</v>
      </c>
      <c r="K18" s="33">
        <v>46150</v>
      </c>
      <c r="L18" s="47">
        <v>0.513888888888889</v>
      </c>
      <c r="M18" s="1" t="s">
        <v>3874</v>
      </c>
      <c r="N18" s="1" t="s">
        <v>3875</v>
      </c>
      <c r="O18" s="1" t="s">
        <v>3876</v>
      </c>
      <c r="P18" s="1" t="s">
        <v>3989</v>
      </c>
      <c r="Q18" s="1" t="s">
        <v>762</v>
      </c>
      <c r="R18" s="1" t="s">
        <v>7841</v>
      </c>
      <c r="S18" s="1" t="s">
        <v>7845</v>
      </c>
      <c r="T18" s="1" t="s">
        <v>341</v>
      </c>
      <c r="U18" s="1" t="s">
        <v>7845</v>
      </c>
      <c r="V18" s="1" t="s">
        <v>341</v>
      </c>
      <c r="W18" s="1" t="s">
        <v>7841</v>
      </c>
      <c r="X18" s="1" t="s">
        <v>341</v>
      </c>
      <c r="Y18" s="1" t="s">
        <v>7845</v>
      </c>
      <c r="Z18" s="1" t="s">
        <v>341</v>
      </c>
      <c r="AA18" s="1" t="s">
        <v>7845</v>
      </c>
      <c r="AB18" s="1" t="s">
        <v>7845</v>
      </c>
      <c r="AC18" s="1"/>
      <c r="AD18" s="1"/>
      <c r="AE18" s="1"/>
      <c r="AF18" s="1"/>
      <c r="AG18" s="1"/>
      <c r="AH18" s="1"/>
      <c r="AI18" s="1"/>
      <c r="AJ18" s="1" t="s">
        <v>7845</v>
      </c>
      <c r="AK18" s="1"/>
      <c r="AL18" s="1"/>
      <c r="AM18" s="1"/>
      <c r="AN18" s="1"/>
      <c r="AO18" s="1" t="s">
        <v>7845</v>
      </c>
      <c r="AP18" s="1"/>
      <c r="AQ18" s="1"/>
      <c r="AR18" s="1" t="s">
        <v>7852</v>
      </c>
      <c r="AS18" s="1"/>
      <c r="AT18" s="1"/>
      <c r="AU18" s="1"/>
      <c r="AV18" s="1" t="s">
        <v>7845</v>
      </c>
      <c r="AW18" s="1" t="s">
        <v>341</v>
      </c>
      <c r="AX18" s="1" t="s">
        <v>7845</v>
      </c>
      <c r="AY18" s="1" t="s">
        <v>341</v>
      </c>
      <c r="AZ18" s="1"/>
      <c r="BA18" s="1" t="s">
        <v>7841</v>
      </c>
      <c r="BB18" s="1" t="s">
        <v>7926</v>
      </c>
      <c r="BC18" s="1" t="s">
        <v>7927</v>
      </c>
      <c r="BD18" s="1"/>
    </row>
    <row r="19" ht="13" customHeight="1" spans="1:56">
      <c r="A19" s="1" t="s">
        <v>7928</v>
      </c>
      <c r="B19" s="1" t="s">
        <v>7929</v>
      </c>
      <c r="C19" s="1" t="s">
        <v>7905</v>
      </c>
      <c r="D19" s="1" t="s">
        <v>7906</v>
      </c>
      <c r="E19" s="1" t="s">
        <v>7841</v>
      </c>
      <c r="F19" s="1" t="s">
        <v>7842</v>
      </c>
      <c r="G19" s="1">
        <v>2</v>
      </c>
      <c r="H19" s="1">
        <v>2</v>
      </c>
      <c r="I19" s="46">
        <v>46143</v>
      </c>
      <c r="J19" s="33">
        <v>46153</v>
      </c>
      <c r="K19" s="33">
        <v>46153</v>
      </c>
      <c r="L19" s="47">
        <v>0.490277777777778</v>
      </c>
      <c r="M19" s="1" t="s">
        <v>3874</v>
      </c>
      <c r="N19" s="1" t="s">
        <v>3875</v>
      </c>
      <c r="O19" s="1" t="s">
        <v>3876</v>
      </c>
      <c r="P19" s="1" t="s">
        <v>3989</v>
      </c>
      <c r="Q19" s="1" t="s">
        <v>762</v>
      </c>
      <c r="R19" s="1" t="s">
        <v>7845</v>
      </c>
      <c r="S19" s="1"/>
      <c r="T19" s="1" t="s">
        <v>341</v>
      </c>
      <c r="U19" s="1"/>
      <c r="V19" s="1" t="s">
        <v>341</v>
      </c>
      <c r="W19" s="1"/>
      <c r="X19" s="1" t="s">
        <v>341</v>
      </c>
      <c r="Y19" s="1"/>
      <c r="Z19" s="1" t="s">
        <v>341</v>
      </c>
      <c r="AA19" s="1" t="s">
        <v>7845</v>
      </c>
      <c r="AB19" s="1" t="s">
        <v>7845</v>
      </c>
      <c r="AC19" s="1"/>
      <c r="AD19" s="1"/>
      <c r="AE19" s="1"/>
      <c r="AF19" s="1"/>
      <c r="AG19" s="1"/>
      <c r="AH19" s="1"/>
      <c r="AI19" s="1"/>
      <c r="AJ19" s="1" t="s">
        <v>7845</v>
      </c>
      <c r="AK19" s="1"/>
      <c r="AL19" s="1"/>
      <c r="AM19" s="1"/>
      <c r="AN19" s="1"/>
      <c r="AO19" s="1" t="s">
        <v>7845</v>
      </c>
      <c r="AP19" s="1"/>
      <c r="AQ19" s="1"/>
      <c r="AR19" s="1" t="s">
        <v>7852</v>
      </c>
      <c r="AS19" s="1"/>
      <c r="AT19" s="1"/>
      <c r="AU19" s="1"/>
      <c r="AV19" s="1" t="s">
        <v>7845</v>
      </c>
      <c r="AW19" s="1" t="s">
        <v>341</v>
      </c>
      <c r="AX19" s="1" t="s">
        <v>7845</v>
      </c>
      <c r="AY19" s="1" t="s">
        <v>341</v>
      </c>
      <c r="AZ19" s="1"/>
      <c r="BA19" s="1" t="s">
        <v>7841</v>
      </c>
      <c r="BB19" s="1" t="s">
        <v>7926</v>
      </c>
      <c r="BC19" s="1" t="s">
        <v>7930</v>
      </c>
      <c r="BD19" s="1"/>
    </row>
    <row r="20" ht="13" customHeight="1" spans="1:56">
      <c r="A20" s="1" t="s">
        <v>7931</v>
      </c>
      <c r="B20" s="1" t="s">
        <v>7932</v>
      </c>
      <c r="C20" s="1" t="s">
        <v>7905</v>
      </c>
      <c r="D20" s="1" t="s">
        <v>7840</v>
      </c>
      <c r="E20" s="1" t="s">
        <v>7841</v>
      </c>
      <c r="F20" s="1" t="s">
        <v>7842</v>
      </c>
      <c r="G20" s="1">
        <v>2</v>
      </c>
      <c r="H20" s="1">
        <v>2</v>
      </c>
      <c r="I20" s="46">
        <v>46143</v>
      </c>
      <c r="J20" s="33">
        <v>46153</v>
      </c>
      <c r="K20" s="33">
        <v>46154</v>
      </c>
      <c r="L20" s="47">
        <v>0.432638888888889</v>
      </c>
      <c r="M20" s="1" t="s">
        <v>3874</v>
      </c>
      <c r="N20" s="1" t="s">
        <v>3875</v>
      </c>
      <c r="O20" s="1" t="s">
        <v>3876</v>
      </c>
      <c r="P20" s="1" t="s">
        <v>3989</v>
      </c>
      <c r="Q20" s="1" t="s">
        <v>762</v>
      </c>
      <c r="R20" s="1" t="s">
        <v>7845</v>
      </c>
      <c r="S20" s="1"/>
      <c r="T20" s="1" t="s">
        <v>341</v>
      </c>
      <c r="U20" s="1"/>
      <c r="V20" s="1" t="s">
        <v>341</v>
      </c>
      <c r="W20" s="1"/>
      <c r="X20" s="1" t="s">
        <v>341</v>
      </c>
      <c r="Y20" s="1"/>
      <c r="Z20" s="1" t="s">
        <v>341</v>
      </c>
      <c r="AA20" s="1" t="s">
        <v>7841</v>
      </c>
      <c r="AB20" s="1" t="s">
        <v>7845</v>
      </c>
      <c r="AC20" s="1"/>
      <c r="AD20" s="1" t="s">
        <v>5180</v>
      </c>
      <c r="AE20" s="1" t="s">
        <v>7847</v>
      </c>
      <c r="AF20" s="1" t="s">
        <v>7848</v>
      </c>
      <c r="AG20" s="1" t="s">
        <v>7878</v>
      </c>
      <c r="AH20" s="1" t="s">
        <v>7847</v>
      </c>
      <c r="AI20" s="1" t="s">
        <v>7879</v>
      </c>
      <c r="AJ20" s="1" t="s">
        <v>7841</v>
      </c>
      <c r="AK20" s="1" t="s">
        <v>7850</v>
      </c>
      <c r="AL20" s="1"/>
      <c r="AM20" s="1"/>
      <c r="AN20" s="1" t="s">
        <v>7880</v>
      </c>
      <c r="AO20" s="1" t="s">
        <v>7845</v>
      </c>
      <c r="AP20" s="1"/>
      <c r="AQ20" s="1"/>
      <c r="AR20" s="1" t="s">
        <v>7852</v>
      </c>
      <c r="AS20" s="1"/>
      <c r="AT20" s="1"/>
      <c r="AU20" s="1"/>
      <c r="AV20" s="1" t="s">
        <v>7841</v>
      </c>
      <c r="AW20" s="1" t="s">
        <v>7933</v>
      </c>
      <c r="AX20" s="1" t="s">
        <v>7845</v>
      </c>
      <c r="AY20" s="1" t="s">
        <v>341</v>
      </c>
      <c r="AZ20" s="1"/>
      <c r="BA20" s="1" t="s">
        <v>7845</v>
      </c>
      <c r="BB20" s="1" t="s">
        <v>341</v>
      </c>
      <c r="BC20" s="1" t="s">
        <v>7930</v>
      </c>
      <c r="BD20" s="1"/>
    </row>
    <row r="21" ht="13" customHeight="1" spans="1:56">
      <c r="A21" s="1" t="s">
        <v>7934</v>
      </c>
      <c r="B21" s="1" t="s">
        <v>7935</v>
      </c>
      <c r="C21" s="1" t="s">
        <v>7905</v>
      </c>
      <c r="D21" s="1" t="s">
        <v>7840</v>
      </c>
      <c r="E21" s="1" t="s">
        <v>7841</v>
      </c>
      <c r="F21" s="1" t="s">
        <v>7842</v>
      </c>
      <c r="G21" s="1">
        <v>2</v>
      </c>
      <c r="H21" s="1">
        <v>2</v>
      </c>
      <c r="I21" s="46">
        <v>46143</v>
      </c>
      <c r="J21" s="33">
        <v>46153</v>
      </c>
      <c r="K21" s="33">
        <v>46157</v>
      </c>
      <c r="L21" s="47">
        <v>0.493055555555556</v>
      </c>
      <c r="M21" s="1" t="s">
        <v>3874</v>
      </c>
      <c r="N21" s="1" t="s">
        <v>3875</v>
      </c>
      <c r="O21" s="1" t="s">
        <v>3876</v>
      </c>
      <c r="P21" s="1" t="s">
        <v>3989</v>
      </c>
      <c r="Q21" s="1" t="s">
        <v>762</v>
      </c>
      <c r="R21" s="1" t="s">
        <v>7845</v>
      </c>
      <c r="S21" s="1"/>
      <c r="T21" s="1" t="s">
        <v>341</v>
      </c>
      <c r="U21" s="1"/>
      <c r="V21" s="1" t="s">
        <v>341</v>
      </c>
      <c r="W21" s="1"/>
      <c r="X21" s="1" t="s">
        <v>341</v>
      </c>
      <c r="Y21" s="1"/>
      <c r="Z21" s="1" t="s">
        <v>341</v>
      </c>
      <c r="AA21" s="1" t="s">
        <v>7845</v>
      </c>
      <c r="AB21" s="1" t="s">
        <v>7845</v>
      </c>
      <c r="AC21" s="1"/>
      <c r="AD21" s="1"/>
      <c r="AE21" s="1"/>
      <c r="AF21" s="1"/>
      <c r="AG21" s="1"/>
      <c r="AH21" s="1"/>
      <c r="AI21" s="1"/>
      <c r="AJ21" s="1" t="s">
        <v>7845</v>
      </c>
      <c r="AK21" s="1"/>
      <c r="AL21" s="1"/>
      <c r="AM21" s="1"/>
      <c r="AN21" s="1"/>
      <c r="AO21" s="1" t="s">
        <v>7845</v>
      </c>
      <c r="AP21" s="1"/>
      <c r="AQ21" s="1"/>
      <c r="AR21" s="1" t="s">
        <v>7852</v>
      </c>
      <c r="AS21" s="1"/>
      <c r="AT21" s="1"/>
      <c r="AU21" s="1"/>
      <c r="AV21" s="1" t="s">
        <v>7845</v>
      </c>
      <c r="AW21" s="1" t="s">
        <v>341</v>
      </c>
      <c r="AX21" s="1" t="s">
        <v>7845</v>
      </c>
      <c r="AY21" s="1" t="s">
        <v>341</v>
      </c>
      <c r="AZ21" s="1"/>
      <c r="BA21" s="1" t="s">
        <v>7841</v>
      </c>
      <c r="BB21" s="1" t="s">
        <v>7936</v>
      </c>
      <c r="BC21" s="1" t="s">
        <v>7930</v>
      </c>
      <c r="BD21" s="1"/>
    </row>
    <row r="22" ht="13" customHeight="1" spans="1:56">
      <c r="A22" s="1" t="s">
        <v>7937</v>
      </c>
      <c r="B22" s="1" t="s">
        <v>7938</v>
      </c>
      <c r="C22" s="1" t="s">
        <v>7905</v>
      </c>
      <c r="D22" s="1" t="s">
        <v>7840</v>
      </c>
      <c r="E22" s="1" t="s">
        <v>7841</v>
      </c>
      <c r="F22" s="1" t="s">
        <v>7842</v>
      </c>
      <c r="G22" s="1">
        <v>0</v>
      </c>
      <c r="H22" s="1">
        <v>2</v>
      </c>
      <c r="I22" s="46">
        <v>46143</v>
      </c>
      <c r="J22" s="33">
        <v>46160</v>
      </c>
      <c r="K22" s="33">
        <v>46162</v>
      </c>
      <c r="L22" s="47">
        <v>0.380555555555556</v>
      </c>
      <c r="M22" s="1" t="s">
        <v>3874</v>
      </c>
      <c r="N22" s="1" t="s">
        <v>3875</v>
      </c>
      <c r="O22" s="1" t="s">
        <v>3876</v>
      </c>
      <c r="P22" s="1" t="s">
        <v>3989</v>
      </c>
      <c r="Q22" s="1" t="s">
        <v>762</v>
      </c>
      <c r="R22" s="1" t="s">
        <v>7841</v>
      </c>
      <c r="S22" s="1" t="s">
        <v>7845</v>
      </c>
      <c r="T22" s="1" t="s">
        <v>341</v>
      </c>
      <c r="U22" s="1" t="s">
        <v>7845</v>
      </c>
      <c r="V22" s="1" t="s">
        <v>341</v>
      </c>
      <c r="W22" s="1" t="s">
        <v>7841</v>
      </c>
      <c r="X22" s="1" t="s">
        <v>7858</v>
      </c>
      <c r="Y22" s="1" t="s">
        <v>7845</v>
      </c>
      <c r="Z22" s="1" t="s">
        <v>341</v>
      </c>
      <c r="AA22" s="1" t="s">
        <v>7845</v>
      </c>
      <c r="AB22" s="1" t="s">
        <v>7845</v>
      </c>
      <c r="AC22" s="1"/>
      <c r="AD22" s="1"/>
      <c r="AE22" s="1"/>
      <c r="AF22" s="1"/>
      <c r="AG22" s="1"/>
      <c r="AH22" s="1"/>
      <c r="AI22" s="1"/>
      <c r="AJ22" s="1" t="s">
        <v>7841</v>
      </c>
      <c r="AK22" s="1" t="s">
        <v>7939</v>
      </c>
      <c r="AL22" s="1"/>
      <c r="AM22" s="1"/>
      <c r="AN22" s="1"/>
      <c r="AO22" s="1" t="s">
        <v>7845</v>
      </c>
      <c r="AP22" s="1"/>
      <c r="AQ22" s="1"/>
      <c r="AR22" s="1" t="s">
        <v>7852</v>
      </c>
      <c r="AS22" s="1"/>
      <c r="AT22" s="1"/>
      <c r="AU22" s="1"/>
      <c r="AV22" s="1" t="s">
        <v>7845</v>
      </c>
      <c r="AW22" s="1" t="s">
        <v>341</v>
      </c>
      <c r="AX22" s="1" t="s">
        <v>7845</v>
      </c>
      <c r="AY22" s="1" t="s">
        <v>341</v>
      </c>
      <c r="AZ22" s="1"/>
      <c r="BA22" s="1" t="s">
        <v>7841</v>
      </c>
      <c r="BB22" s="1" t="s">
        <v>7926</v>
      </c>
      <c r="BC22" s="1" t="s">
        <v>7930</v>
      </c>
      <c r="BD22" s="1"/>
    </row>
    <row r="23" ht="13" customHeight="1" spans="1:56">
      <c r="A23" s="1" t="s">
        <v>7940</v>
      </c>
      <c r="B23" s="1" t="s">
        <v>7941</v>
      </c>
      <c r="C23" s="1" t="s">
        <v>7905</v>
      </c>
      <c r="D23" s="1" t="s">
        <v>7840</v>
      </c>
      <c r="E23" s="1" t="s">
        <v>7841</v>
      </c>
      <c r="F23" s="1" t="s">
        <v>7842</v>
      </c>
      <c r="G23" s="1">
        <v>0</v>
      </c>
      <c r="H23" s="1">
        <v>2</v>
      </c>
      <c r="I23" s="46">
        <v>46143</v>
      </c>
      <c r="J23" s="33">
        <v>46160</v>
      </c>
      <c r="K23" s="33">
        <v>46163</v>
      </c>
      <c r="L23" s="47">
        <v>0.477083333333333</v>
      </c>
      <c r="M23" s="1" t="s">
        <v>3874</v>
      </c>
      <c r="N23" s="1" t="s">
        <v>3875</v>
      </c>
      <c r="O23" s="1" t="s">
        <v>3876</v>
      </c>
      <c r="P23" s="1" t="s">
        <v>3989</v>
      </c>
      <c r="Q23" s="1" t="s">
        <v>762</v>
      </c>
      <c r="R23" s="1" t="s">
        <v>7845</v>
      </c>
      <c r="S23" s="1"/>
      <c r="T23" s="1" t="s">
        <v>341</v>
      </c>
      <c r="U23" s="1"/>
      <c r="V23" s="1" t="s">
        <v>341</v>
      </c>
      <c r="W23" s="1"/>
      <c r="X23" s="1" t="s">
        <v>341</v>
      </c>
      <c r="Y23" s="1"/>
      <c r="Z23" s="1" t="s">
        <v>341</v>
      </c>
      <c r="AA23" s="1" t="s">
        <v>7845</v>
      </c>
      <c r="AB23" s="1" t="s">
        <v>7845</v>
      </c>
      <c r="AC23" s="1"/>
      <c r="AD23" s="1"/>
      <c r="AE23" s="1"/>
      <c r="AF23" s="1"/>
      <c r="AG23" s="1"/>
      <c r="AH23" s="1"/>
      <c r="AI23" s="1"/>
      <c r="AJ23" s="1" t="s">
        <v>7845</v>
      </c>
      <c r="AK23" s="1"/>
      <c r="AL23" s="1"/>
      <c r="AM23" s="1"/>
      <c r="AN23" s="1"/>
      <c r="AO23" s="1" t="s">
        <v>7845</v>
      </c>
      <c r="AP23" s="1"/>
      <c r="AQ23" s="1"/>
      <c r="AR23" s="1" t="s">
        <v>7852</v>
      </c>
      <c r="AS23" s="1"/>
      <c r="AT23" s="1"/>
      <c r="AU23" s="1"/>
      <c r="AV23" s="1" t="s">
        <v>7845</v>
      </c>
      <c r="AW23" s="1" t="s">
        <v>341</v>
      </c>
      <c r="AX23" s="1" t="s">
        <v>7845</v>
      </c>
      <c r="AY23" s="1" t="s">
        <v>341</v>
      </c>
      <c r="AZ23" s="1"/>
      <c r="BA23" s="1" t="s">
        <v>7841</v>
      </c>
      <c r="BB23" s="1" t="s">
        <v>7926</v>
      </c>
      <c r="BC23" s="1" t="s">
        <v>7930</v>
      </c>
      <c r="BD23" s="1"/>
    </row>
    <row r="24" ht="13" customHeight="1" spans="1:56">
      <c r="A24" s="1" t="s">
        <v>7942</v>
      </c>
      <c r="B24" s="1" t="s">
        <v>7943</v>
      </c>
      <c r="C24" s="1" t="s">
        <v>7905</v>
      </c>
      <c r="D24" s="1" t="s">
        <v>7840</v>
      </c>
      <c r="E24" s="1" t="s">
        <v>7841</v>
      </c>
      <c r="F24" s="1" t="s">
        <v>7842</v>
      </c>
      <c r="G24" s="1">
        <v>0</v>
      </c>
      <c r="H24" s="1">
        <v>2</v>
      </c>
      <c r="I24" s="46">
        <v>46143</v>
      </c>
      <c r="J24" s="33">
        <v>46160</v>
      </c>
      <c r="K24" s="33">
        <v>46164</v>
      </c>
      <c r="L24" s="47">
        <v>0.6125</v>
      </c>
      <c r="M24" s="1" t="s">
        <v>3874</v>
      </c>
      <c r="N24" s="1" t="s">
        <v>3875</v>
      </c>
      <c r="O24" s="1" t="s">
        <v>3876</v>
      </c>
      <c r="P24" s="1" t="s">
        <v>3989</v>
      </c>
      <c r="Q24" s="1" t="s">
        <v>762</v>
      </c>
      <c r="R24" s="1" t="s">
        <v>7841</v>
      </c>
      <c r="S24" s="1" t="s">
        <v>7845</v>
      </c>
      <c r="T24" s="1" t="s">
        <v>341</v>
      </c>
      <c r="U24" s="1" t="s">
        <v>7845</v>
      </c>
      <c r="V24" s="1" t="s">
        <v>341</v>
      </c>
      <c r="W24" s="1" t="s">
        <v>7841</v>
      </c>
      <c r="X24" s="1" t="s">
        <v>7858</v>
      </c>
      <c r="Y24" s="1" t="s">
        <v>7845</v>
      </c>
      <c r="Z24" s="1" t="s">
        <v>341</v>
      </c>
      <c r="AA24" s="1" t="s">
        <v>7845</v>
      </c>
      <c r="AB24" s="1" t="s">
        <v>7845</v>
      </c>
      <c r="AC24" s="1"/>
      <c r="AD24" s="1"/>
      <c r="AE24" s="1"/>
      <c r="AF24" s="1"/>
      <c r="AG24" s="1"/>
      <c r="AH24" s="1"/>
      <c r="AI24" s="1"/>
      <c r="AJ24" s="1" t="s">
        <v>7845</v>
      </c>
      <c r="AK24" s="1"/>
      <c r="AL24" s="1"/>
      <c r="AM24" s="1"/>
      <c r="AN24" s="1"/>
      <c r="AO24" s="1" t="s">
        <v>7845</v>
      </c>
      <c r="AP24" s="1"/>
      <c r="AQ24" s="1"/>
      <c r="AR24" s="1" t="s">
        <v>7852</v>
      </c>
      <c r="AS24" s="1"/>
      <c r="AT24" s="1"/>
      <c r="AU24" s="1"/>
      <c r="AV24" s="1" t="s">
        <v>7845</v>
      </c>
      <c r="AW24" s="1" t="s">
        <v>341</v>
      </c>
      <c r="AX24" s="1" t="s">
        <v>7845</v>
      </c>
      <c r="AY24" s="1" t="s">
        <v>341</v>
      </c>
      <c r="AZ24" s="1"/>
      <c r="BA24" s="1" t="s">
        <v>7841</v>
      </c>
      <c r="BB24" s="1" t="s">
        <v>7926</v>
      </c>
      <c r="BC24" s="1" t="s">
        <v>7930</v>
      </c>
      <c r="BD24" s="1"/>
    </row>
    <row r="25" ht="13" customHeight="1" spans="1:56">
      <c r="A25" s="1" t="s">
        <v>7944</v>
      </c>
      <c r="B25" s="1" t="s">
        <v>7945</v>
      </c>
      <c r="C25" s="1" t="s">
        <v>7905</v>
      </c>
      <c r="D25" s="1" t="s">
        <v>7840</v>
      </c>
      <c r="E25" s="1" t="s">
        <v>7841</v>
      </c>
      <c r="F25" s="1" t="s">
        <v>7842</v>
      </c>
      <c r="G25" s="1">
        <v>0</v>
      </c>
      <c r="H25" s="1">
        <v>2</v>
      </c>
      <c r="I25" s="46">
        <v>46143</v>
      </c>
      <c r="J25" s="33">
        <v>46167</v>
      </c>
      <c r="K25" s="33">
        <v>46170</v>
      </c>
      <c r="L25" s="47">
        <v>0.672222222222222</v>
      </c>
      <c r="M25" s="1" t="s">
        <v>3874</v>
      </c>
      <c r="N25" s="1" t="s">
        <v>3875</v>
      </c>
      <c r="O25" s="1" t="s">
        <v>3876</v>
      </c>
      <c r="P25" s="1" t="s">
        <v>3989</v>
      </c>
      <c r="Q25" s="1" t="s">
        <v>762</v>
      </c>
      <c r="R25" s="1" t="s">
        <v>7845</v>
      </c>
      <c r="S25" s="1"/>
      <c r="T25" s="1" t="s">
        <v>341</v>
      </c>
      <c r="U25" s="1"/>
      <c r="V25" s="1" t="s">
        <v>341</v>
      </c>
      <c r="W25" s="1"/>
      <c r="X25" s="1" t="s">
        <v>341</v>
      </c>
      <c r="Y25" s="1"/>
      <c r="Z25" s="1" t="s">
        <v>341</v>
      </c>
      <c r="AA25" s="1" t="s">
        <v>7845</v>
      </c>
      <c r="AB25" s="1" t="s">
        <v>7845</v>
      </c>
      <c r="AC25" s="1"/>
      <c r="AD25" s="1"/>
      <c r="AE25" s="1"/>
      <c r="AF25" s="1"/>
      <c r="AG25" s="1"/>
      <c r="AH25" s="1"/>
      <c r="AI25" s="1"/>
      <c r="AJ25" s="1" t="s">
        <v>7845</v>
      </c>
      <c r="AK25" s="1"/>
      <c r="AL25" s="1"/>
      <c r="AM25" s="1"/>
      <c r="AN25" s="1"/>
      <c r="AO25" s="1" t="s">
        <v>7845</v>
      </c>
      <c r="AP25" s="1"/>
      <c r="AQ25" s="1"/>
      <c r="AR25" s="1" t="s">
        <v>7852</v>
      </c>
      <c r="AS25" s="1"/>
      <c r="AT25" s="1"/>
      <c r="AU25" s="1"/>
      <c r="AV25" s="1" t="s">
        <v>7845</v>
      </c>
      <c r="AW25" s="1" t="s">
        <v>341</v>
      </c>
      <c r="AX25" s="1" t="s">
        <v>7845</v>
      </c>
      <c r="AY25" s="1" t="s">
        <v>341</v>
      </c>
      <c r="AZ25" s="1"/>
      <c r="BA25" s="1" t="s">
        <v>7841</v>
      </c>
      <c r="BB25" s="1" t="s">
        <v>7926</v>
      </c>
      <c r="BC25" s="1" t="s">
        <v>7930</v>
      </c>
      <c r="BD25" s="1"/>
    </row>
    <row r="26" ht="13" customHeight="1" spans="1:56">
      <c r="A26" s="1" t="s">
        <v>7946</v>
      </c>
      <c r="B26" s="1" t="s">
        <v>7947</v>
      </c>
      <c r="C26" s="1" t="s">
        <v>7839</v>
      </c>
      <c r="D26" s="1" t="s">
        <v>7840</v>
      </c>
      <c r="E26" s="1" t="s">
        <v>7841</v>
      </c>
      <c r="F26" s="1" t="s">
        <v>7842</v>
      </c>
      <c r="G26" s="1">
        <v>3</v>
      </c>
      <c r="H26" s="1">
        <v>3</v>
      </c>
      <c r="I26" s="46">
        <v>46143</v>
      </c>
      <c r="J26" s="33">
        <v>46146</v>
      </c>
      <c r="K26" s="33">
        <v>46147</v>
      </c>
      <c r="L26" s="47">
        <v>0.560416666666667</v>
      </c>
      <c r="M26" s="1" t="s">
        <v>3874</v>
      </c>
      <c r="N26" s="1" t="s">
        <v>3875</v>
      </c>
      <c r="O26" s="1" t="s">
        <v>3876</v>
      </c>
      <c r="P26" s="1" t="s">
        <v>3946</v>
      </c>
      <c r="Q26" s="1" t="s">
        <v>7948</v>
      </c>
      <c r="R26" s="1" t="s">
        <v>7841</v>
      </c>
      <c r="S26" s="1" t="s">
        <v>7845</v>
      </c>
      <c r="T26" s="1" t="s">
        <v>341</v>
      </c>
      <c r="U26" s="1" t="s">
        <v>7845</v>
      </c>
      <c r="V26" s="1" t="s">
        <v>341</v>
      </c>
      <c r="W26" s="1" t="s">
        <v>7841</v>
      </c>
      <c r="X26" s="1" t="s">
        <v>7846</v>
      </c>
      <c r="Y26" s="1" t="s">
        <v>7845</v>
      </c>
      <c r="Z26" s="1" t="s">
        <v>341</v>
      </c>
      <c r="AA26" s="1" t="s">
        <v>7841</v>
      </c>
      <c r="AB26" s="1" t="s">
        <v>7845</v>
      </c>
      <c r="AC26" s="1"/>
      <c r="AD26" s="1" t="s">
        <v>5180</v>
      </c>
      <c r="AE26" s="1" t="s">
        <v>7847</v>
      </c>
      <c r="AF26" s="1" t="s">
        <v>7848</v>
      </c>
      <c r="AG26" s="1" t="s">
        <v>7849</v>
      </c>
      <c r="AH26" s="1"/>
      <c r="AI26" s="1"/>
      <c r="AJ26" s="1" t="s">
        <v>7841</v>
      </c>
      <c r="AK26" s="1" t="s">
        <v>7939</v>
      </c>
      <c r="AL26" s="1"/>
      <c r="AM26" s="1"/>
      <c r="AN26" s="1"/>
      <c r="AO26" s="1" t="s">
        <v>7845</v>
      </c>
      <c r="AP26" s="1"/>
      <c r="AQ26" s="1"/>
      <c r="AR26" s="1" t="s">
        <v>7852</v>
      </c>
      <c r="AS26" s="1"/>
      <c r="AT26" s="1"/>
      <c r="AU26" s="1"/>
      <c r="AV26" s="1" t="s">
        <v>7841</v>
      </c>
      <c r="AW26" s="1" t="s">
        <v>7949</v>
      </c>
      <c r="AX26" s="1" t="s">
        <v>7845</v>
      </c>
      <c r="AY26" s="1" t="s">
        <v>341</v>
      </c>
      <c r="AZ26" s="1"/>
      <c r="BA26" s="1" t="s">
        <v>7845</v>
      </c>
      <c r="BB26" s="1" t="s">
        <v>341</v>
      </c>
      <c r="BC26" s="1" t="s">
        <v>7950</v>
      </c>
      <c r="BD26" s="1"/>
    </row>
    <row r="27" ht="13" customHeight="1" spans="1:56">
      <c r="A27" s="1" t="s">
        <v>7951</v>
      </c>
      <c r="B27" s="1" t="s">
        <v>7952</v>
      </c>
      <c r="C27" s="1" t="s">
        <v>7839</v>
      </c>
      <c r="D27" s="1" t="s">
        <v>7840</v>
      </c>
      <c r="E27" s="1" t="s">
        <v>7841</v>
      </c>
      <c r="F27" s="1" t="s">
        <v>7842</v>
      </c>
      <c r="G27" s="1">
        <v>2</v>
      </c>
      <c r="H27" s="1">
        <v>3</v>
      </c>
      <c r="I27" s="46">
        <v>46143</v>
      </c>
      <c r="J27" s="33">
        <v>46153</v>
      </c>
      <c r="K27" s="33">
        <v>46155</v>
      </c>
      <c r="L27" s="47">
        <v>0.395833333333333</v>
      </c>
      <c r="M27" s="1" t="s">
        <v>3874</v>
      </c>
      <c r="N27" s="1" t="s">
        <v>3875</v>
      </c>
      <c r="O27" s="1" t="s">
        <v>3876</v>
      </c>
      <c r="P27" s="1" t="s">
        <v>3946</v>
      </c>
      <c r="Q27" s="1" t="s">
        <v>7948</v>
      </c>
      <c r="R27" s="1" t="s">
        <v>7841</v>
      </c>
      <c r="S27" s="1" t="s">
        <v>7845</v>
      </c>
      <c r="T27" s="1" t="s">
        <v>341</v>
      </c>
      <c r="U27" s="1" t="s">
        <v>7845</v>
      </c>
      <c r="V27" s="1" t="s">
        <v>341</v>
      </c>
      <c r="W27" s="1" t="s">
        <v>7841</v>
      </c>
      <c r="X27" s="1" t="s">
        <v>7846</v>
      </c>
      <c r="Y27" s="1" t="s">
        <v>7845</v>
      </c>
      <c r="Z27" s="1" t="s">
        <v>341</v>
      </c>
      <c r="AA27" s="1" t="s">
        <v>7841</v>
      </c>
      <c r="AB27" s="1" t="s">
        <v>7845</v>
      </c>
      <c r="AC27" s="1"/>
      <c r="AD27" s="1" t="s">
        <v>5180</v>
      </c>
      <c r="AE27" s="1" t="s">
        <v>7847</v>
      </c>
      <c r="AF27" s="1" t="s">
        <v>7848</v>
      </c>
      <c r="AG27" s="1" t="s">
        <v>7849</v>
      </c>
      <c r="AH27" s="1"/>
      <c r="AI27" s="1"/>
      <c r="AJ27" s="1" t="s">
        <v>7841</v>
      </c>
      <c r="AK27" s="1" t="s">
        <v>5195</v>
      </c>
      <c r="AL27" s="1"/>
      <c r="AM27" s="1"/>
      <c r="AN27" s="1"/>
      <c r="AO27" s="1" t="s">
        <v>7845</v>
      </c>
      <c r="AP27" s="1"/>
      <c r="AQ27" s="1"/>
      <c r="AR27" s="1" t="s">
        <v>7852</v>
      </c>
      <c r="AS27" s="1"/>
      <c r="AT27" s="1"/>
      <c r="AU27" s="1"/>
      <c r="AV27" s="1" t="s">
        <v>7841</v>
      </c>
      <c r="AW27" s="1" t="s">
        <v>7933</v>
      </c>
      <c r="AX27" s="1" t="s">
        <v>7845</v>
      </c>
      <c r="AY27" s="1" t="s">
        <v>341</v>
      </c>
      <c r="AZ27" s="1"/>
      <c r="BA27" s="1" t="s">
        <v>7845</v>
      </c>
      <c r="BB27" s="1" t="s">
        <v>341</v>
      </c>
      <c r="BC27" s="1" t="s">
        <v>7953</v>
      </c>
      <c r="BD27" s="1"/>
    </row>
    <row r="28" ht="13" customHeight="1" spans="1:56">
      <c r="A28" s="1" t="s">
        <v>7954</v>
      </c>
      <c r="B28" s="1" t="s">
        <v>7955</v>
      </c>
      <c r="C28" s="1" t="s">
        <v>7905</v>
      </c>
      <c r="D28" s="1" t="s">
        <v>7906</v>
      </c>
      <c r="E28" s="1" t="s">
        <v>7841</v>
      </c>
      <c r="F28" s="1" t="s">
        <v>7842</v>
      </c>
      <c r="G28" s="1">
        <v>0</v>
      </c>
      <c r="H28" s="1">
        <v>5</v>
      </c>
      <c r="I28" s="46">
        <v>46143</v>
      </c>
      <c r="J28" s="33">
        <v>46167</v>
      </c>
      <c r="K28" s="33">
        <v>46169</v>
      </c>
      <c r="L28" s="47">
        <v>0.428472222222222</v>
      </c>
      <c r="M28" s="1" t="s">
        <v>3874</v>
      </c>
      <c r="N28" s="1" t="s">
        <v>3875</v>
      </c>
      <c r="O28" s="1" t="s">
        <v>3876</v>
      </c>
      <c r="P28" s="1" t="s">
        <v>3946</v>
      </c>
      <c r="Q28" s="1" t="s">
        <v>7948</v>
      </c>
      <c r="R28" s="1" t="s">
        <v>7841</v>
      </c>
      <c r="S28" s="1" t="s">
        <v>7841</v>
      </c>
      <c r="T28" s="1" t="s">
        <v>7956</v>
      </c>
      <c r="U28" s="1" t="s">
        <v>7845</v>
      </c>
      <c r="V28" s="1" t="s">
        <v>341</v>
      </c>
      <c r="W28" s="1" t="s">
        <v>7845</v>
      </c>
      <c r="X28" s="1" t="s">
        <v>341</v>
      </c>
      <c r="Y28" s="1" t="s">
        <v>7845</v>
      </c>
      <c r="Z28" s="1" t="s">
        <v>341</v>
      </c>
      <c r="AA28" s="1" t="s">
        <v>7845</v>
      </c>
      <c r="AB28" s="1" t="s">
        <v>7845</v>
      </c>
      <c r="AC28" s="1"/>
      <c r="AD28" s="1"/>
      <c r="AE28" s="1"/>
      <c r="AF28" s="1"/>
      <c r="AG28" s="1"/>
      <c r="AH28" s="1"/>
      <c r="AI28" s="1"/>
      <c r="AJ28" s="1" t="s">
        <v>7845</v>
      </c>
      <c r="AK28" s="1"/>
      <c r="AL28" s="1"/>
      <c r="AM28" s="1"/>
      <c r="AN28" s="1"/>
      <c r="AO28" s="1" t="s">
        <v>7845</v>
      </c>
      <c r="AP28" s="1"/>
      <c r="AQ28" s="1"/>
      <c r="AR28" s="1" t="s">
        <v>7852</v>
      </c>
      <c r="AS28" s="1"/>
      <c r="AT28" s="1"/>
      <c r="AU28" s="1"/>
      <c r="AV28" s="1" t="s">
        <v>7845</v>
      </c>
      <c r="AW28" s="1" t="s">
        <v>341</v>
      </c>
      <c r="AX28" s="1" t="s">
        <v>7845</v>
      </c>
      <c r="AY28" s="1" t="s">
        <v>341</v>
      </c>
      <c r="AZ28" s="1"/>
      <c r="BA28" s="1" t="s">
        <v>7841</v>
      </c>
      <c r="BB28" s="1" t="s">
        <v>7957</v>
      </c>
      <c r="BC28" s="1" t="s">
        <v>7958</v>
      </c>
      <c r="BD28" s="1"/>
    </row>
    <row r="29" ht="13" customHeight="1" spans="1:56">
      <c r="A29" s="1" t="s">
        <v>7959</v>
      </c>
      <c r="B29" s="1" t="s">
        <v>7960</v>
      </c>
      <c r="C29" s="1" t="s">
        <v>7839</v>
      </c>
      <c r="D29" s="1" t="s">
        <v>7840</v>
      </c>
      <c r="E29" s="1" t="s">
        <v>7841</v>
      </c>
      <c r="F29" s="1" t="s">
        <v>7842</v>
      </c>
      <c r="G29" s="1">
        <v>2</v>
      </c>
      <c r="H29" s="1">
        <v>2</v>
      </c>
      <c r="I29" s="46">
        <v>46143</v>
      </c>
      <c r="J29" s="33">
        <v>46146</v>
      </c>
      <c r="K29" s="33">
        <v>46149</v>
      </c>
      <c r="L29" s="47">
        <v>0.375</v>
      </c>
      <c r="M29" s="1" t="s">
        <v>3874</v>
      </c>
      <c r="N29" s="1" t="s">
        <v>3875</v>
      </c>
      <c r="O29" s="1" t="s">
        <v>3876</v>
      </c>
      <c r="P29" s="1" t="s">
        <v>3902</v>
      </c>
      <c r="Q29" s="1" t="s">
        <v>7961</v>
      </c>
      <c r="R29" s="1" t="s">
        <v>7841</v>
      </c>
      <c r="S29" s="1" t="s">
        <v>7845</v>
      </c>
      <c r="T29" s="1" t="s">
        <v>341</v>
      </c>
      <c r="U29" s="1" t="s">
        <v>7845</v>
      </c>
      <c r="V29" s="1" t="s">
        <v>341</v>
      </c>
      <c r="W29" s="1" t="s">
        <v>7841</v>
      </c>
      <c r="X29" s="1" t="s">
        <v>7846</v>
      </c>
      <c r="Y29" s="1" t="s">
        <v>7845</v>
      </c>
      <c r="Z29" s="1" t="s">
        <v>341</v>
      </c>
      <c r="AA29" s="1" t="s">
        <v>7841</v>
      </c>
      <c r="AB29" s="1" t="s">
        <v>7841</v>
      </c>
      <c r="AC29" s="1">
        <v>935921</v>
      </c>
      <c r="AD29" s="1"/>
      <c r="AE29" s="1"/>
      <c r="AF29" s="1"/>
      <c r="AG29" s="1"/>
      <c r="AH29" s="1"/>
      <c r="AI29" s="1"/>
      <c r="AJ29" s="1" t="s">
        <v>7841</v>
      </c>
      <c r="AK29" s="1" t="s">
        <v>7939</v>
      </c>
      <c r="AL29" s="1"/>
      <c r="AM29" s="1"/>
      <c r="AN29" s="1"/>
      <c r="AO29" s="1" t="s">
        <v>7845</v>
      </c>
      <c r="AP29" s="1"/>
      <c r="AQ29" s="1"/>
      <c r="AR29" s="1" t="s">
        <v>7852</v>
      </c>
      <c r="AS29" s="1"/>
      <c r="AT29" s="1"/>
      <c r="AU29" s="1"/>
      <c r="AV29" s="1" t="s">
        <v>7841</v>
      </c>
      <c r="AW29" s="1" t="s">
        <v>7886</v>
      </c>
      <c r="AX29" s="1" t="s">
        <v>7845</v>
      </c>
      <c r="AY29" s="1" t="s">
        <v>341</v>
      </c>
      <c r="AZ29" s="1"/>
      <c r="BA29" s="1" t="s">
        <v>7845</v>
      </c>
      <c r="BB29" s="1" t="s">
        <v>341</v>
      </c>
      <c r="BC29" s="1" t="s">
        <v>7962</v>
      </c>
      <c r="BD29" s="1"/>
    </row>
    <row r="30" ht="13" customHeight="1" spans="1:56">
      <c r="A30" s="1" t="s">
        <v>7963</v>
      </c>
      <c r="B30" s="1" t="s">
        <v>7964</v>
      </c>
      <c r="C30" s="1" t="s">
        <v>7839</v>
      </c>
      <c r="D30" s="1" t="s">
        <v>7840</v>
      </c>
      <c r="E30" s="1" t="s">
        <v>7841</v>
      </c>
      <c r="F30" s="1" t="s">
        <v>7842</v>
      </c>
      <c r="G30" s="1">
        <v>2</v>
      </c>
      <c r="H30" s="1">
        <v>4</v>
      </c>
      <c r="I30" s="46">
        <v>46143</v>
      </c>
      <c r="J30" s="33">
        <v>46153</v>
      </c>
      <c r="K30" s="33">
        <v>46155</v>
      </c>
      <c r="L30" s="47">
        <v>0.370833333333333</v>
      </c>
      <c r="M30" s="1" t="s">
        <v>3874</v>
      </c>
      <c r="N30" s="1" t="s">
        <v>3875</v>
      </c>
      <c r="O30" s="1" t="s">
        <v>3876</v>
      </c>
      <c r="P30" s="1" t="s">
        <v>3902</v>
      </c>
      <c r="Q30" s="1" t="s">
        <v>7961</v>
      </c>
      <c r="R30" s="1" t="s">
        <v>7841</v>
      </c>
      <c r="S30" s="1" t="s">
        <v>7841</v>
      </c>
      <c r="T30" s="1" t="s">
        <v>341</v>
      </c>
      <c r="U30" s="1" t="s">
        <v>7845</v>
      </c>
      <c r="V30" s="1" t="s">
        <v>341</v>
      </c>
      <c r="W30" s="1" t="s">
        <v>7841</v>
      </c>
      <c r="X30" s="1" t="s">
        <v>341</v>
      </c>
      <c r="Y30" s="1" t="s">
        <v>7845</v>
      </c>
      <c r="Z30" s="1" t="s">
        <v>341</v>
      </c>
      <c r="AA30" s="1" t="s">
        <v>7845</v>
      </c>
      <c r="AB30" s="1" t="s">
        <v>7845</v>
      </c>
      <c r="AC30" s="1"/>
      <c r="AD30" s="1"/>
      <c r="AE30" s="1"/>
      <c r="AF30" s="1"/>
      <c r="AG30" s="1"/>
      <c r="AH30" s="1"/>
      <c r="AI30" s="1"/>
      <c r="AJ30" s="1" t="s">
        <v>7841</v>
      </c>
      <c r="AK30" s="1" t="s">
        <v>5195</v>
      </c>
      <c r="AL30" s="1"/>
      <c r="AM30" s="1"/>
      <c r="AN30" s="1"/>
      <c r="AO30" s="1" t="s">
        <v>7845</v>
      </c>
      <c r="AP30" s="1"/>
      <c r="AQ30" s="1"/>
      <c r="AR30" s="1" t="s">
        <v>7852</v>
      </c>
      <c r="AS30" s="1"/>
      <c r="AT30" s="1"/>
      <c r="AU30" s="1"/>
      <c r="AV30" s="1" t="s">
        <v>7845</v>
      </c>
      <c r="AW30" s="1" t="s">
        <v>341</v>
      </c>
      <c r="AX30" s="1" t="s">
        <v>7845</v>
      </c>
      <c r="AY30" s="1" t="s">
        <v>341</v>
      </c>
      <c r="AZ30" s="1"/>
      <c r="BA30" s="1" t="s">
        <v>7845</v>
      </c>
      <c r="BB30" s="1" t="s">
        <v>341</v>
      </c>
      <c r="BC30" s="1" t="s">
        <v>7965</v>
      </c>
      <c r="BD30" s="1"/>
    </row>
    <row r="31" ht="13" customHeight="1" spans="1:56">
      <c r="A31" s="1" t="s">
        <v>7966</v>
      </c>
      <c r="B31" s="1" t="s">
        <v>7967</v>
      </c>
      <c r="C31" s="1" t="s">
        <v>7839</v>
      </c>
      <c r="D31" s="1" t="s">
        <v>7840</v>
      </c>
      <c r="E31" s="1" t="s">
        <v>7841</v>
      </c>
      <c r="F31" s="1" t="s">
        <v>7842</v>
      </c>
      <c r="G31" s="1">
        <v>3</v>
      </c>
      <c r="H31" s="1">
        <v>4</v>
      </c>
      <c r="I31" s="46">
        <v>46143</v>
      </c>
      <c r="J31" s="33">
        <v>46160</v>
      </c>
      <c r="K31" s="33">
        <v>46164</v>
      </c>
      <c r="L31" s="47">
        <v>0.74375</v>
      </c>
      <c r="M31" s="1" t="s">
        <v>3874</v>
      </c>
      <c r="N31" s="1" t="s">
        <v>3875</v>
      </c>
      <c r="O31" s="1" t="s">
        <v>3876</v>
      </c>
      <c r="P31" s="1" t="s">
        <v>3902</v>
      </c>
      <c r="Q31" s="1" t="s">
        <v>7961</v>
      </c>
      <c r="R31" s="1" t="s">
        <v>7841</v>
      </c>
      <c r="S31" s="1" t="s">
        <v>7845</v>
      </c>
      <c r="T31" s="1" t="s">
        <v>341</v>
      </c>
      <c r="U31" s="1" t="s">
        <v>7845</v>
      </c>
      <c r="V31" s="1" t="s">
        <v>341</v>
      </c>
      <c r="W31" s="1" t="s">
        <v>7841</v>
      </c>
      <c r="X31" s="1" t="s">
        <v>7968</v>
      </c>
      <c r="Y31" s="1" t="s">
        <v>7845</v>
      </c>
      <c r="Z31" s="1" t="s">
        <v>341</v>
      </c>
      <c r="AA31" s="1" t="s">
        <v>7841</v>
      </c>
      <c r="AB31" s="1" t="s">
        <v>7845</v>
      </c>
      <c r="AC31" s="1"/>
      <c r="AD31" s="1" t="s">
        <v>5180</v>
      </c>
      <c r="AE31" s="1" t="s">
        <v>7847</v>
      </c>
      <c r="AF31" s="1" t="s">
        <v>7848</v>
      </c>
      <c r="AG31" s="1" t="s">
        <v>7849</v>
      </c>
      <c r="AH31" s="1"/>
      <c r="AI31" s="1"/>
      <c r="AJ31" s="1" t="s">
        <v>7845</v>
      </c>
      <c r="AK31" s="1"/>
      <c r="AL31" s="1"/>
      <c r="AM31" s="1"/>
      <c r="AN31" s="1"/>
      <c r="AO31" s="1" t="s">
        <v>7845</v>
      </c>
      <c r="AP31" s="1"/>
      <c r="AQ31" s="1"/>
      <c r="AR31" s="1" t="s">
        <v>7852</v>
      </c>
      <c r="AS31" s="1"/>
      <c r="AT31" s="1"/>
      <c r="AU31" s="1"/>
      <c r="AV31" s="1" t="s">
        <v>7841</v>
      </c>
      <c r="AW31" s="1" t="s">
        <v>7881</v>
      </c>
      <c r="AX31" s="1" t="s">
        <v>7845</v>
      </c>
      <c r="AY31" s="1" t="s">
        <v>341</v>
      </c>
      <c r="AZ31" s="1"/>
      <c r="BA31" s="1" t="s">
        <v>7845</v>
      </c>
      <c r="BB31" s="1" t="s">
        <v>341</v>
      </c>
      <c r="BC31" s="1" t="s">
        <v>7969</v>
      </c>
      <c r="BD31" s="1"/>
    </row>
    <row r="32" ht="13" customHeight="1" spans="1:56">
      <c r="A32" s="1" t="s">
        <v>7970</v>
      </c>
      <c r="B32" s="1" t="s">
        <v>7971</v>
      </c>
      <c r="C32" s="1" t="s">
        <v>7839</v>
      </c>
      <c r="D32" s="1" t="s">
        <v>7840</v>
      </c>
      <c r="E32" s="1" t="s">
        <v>7841</v>
      </c>
      <c r="F32" s="1" t="s">
        <v>7842</v>
      </c>
      <c r="G32" s="1">
        <v>2</v>
      </c>
      <c r="H32" s="1">
        <v>3</v>
      </c>
      <c r="I32" s="46">
        <v>46143</v>
      </c>
      <c r="J32" s="33">
        <v>46146</v>
      </c>
      <c r="K32" s="33">
        <v>46149</v>
      </c>
      <c r="L32" s="47">
        <v>0.377777777777778</v>
      </c>
      <c r="M32" s="1" t="s">
        <v>3874</v>
      </c>
      <c r="N32" s="1" t="s">
        <v>3875</v>
      </c>
      <c r="O32" s="1" t="s">
        <v>3876</v>
      </c>
      <c r="P32" s="1" t="s">
        <v>3953</v>
      </c>
      <c r="Q32" s="1" t="s">
        <v>840</v>
      </c>
      <c r="R32" s="1" t="s">
        <v>7841</v>
      </c>
      <c r="S32" s="1" t="s">
        <v>7845</v>
      </c>
      <c r="T32" s="1" t="s">
        <v>341</v>
      </c>
      <c r="U32" s="1" t="s">
        <v>7845</v>
      </c>
      <c r="V32" s="1" t="s">
        <v>341</v>
      </c>
      <c r="W32" s="1" t="s">
        <v>7841</v>
      </c>
      <c r="X32" s="1" t="s">
        <v>7846</v>
      </c>
      <c r="Y32" s="1" t="s">
        <v>7845</v>
      </c>
      <c r="Z32" s="1" t="s">
        <v>341</v>
      </c>
      <c r="AA32" s="1" t="s">
        <v>7841</v>
      </c>
      <c r="AB32" s="1" t="s">
        <v>7841</v>
      </c>
      <c r="AC32" s="1">
        <v>935925</v>
      </c>
      <c r="AD32" s="1"/>
      <c r="AE32" s="1"/>
      <c r="AF32" s="1"/>
      <c r="AG32" s="1"/>
      <c r="AH32" s="1"/>
      <c r="AI32" s="1"/>
      <c r="AJ32" s="1" t="s">
        <v>7841</v>
      </c>
      <c r="AK32" s="1" t="s">
        <v>5195</v>
      </c>
      <c r="AL32" s="1"/>
      <c r="AM32" s="1"/>
      <c r="AN32" s="1"/>
      <c r="AO32" s="1" t="s">
        <v>7845</v>
      </c>
      <c r="AP32" s="1"/>
      <c r="AQ32" s="1"/>
      <c r="AR32" s="1" t="s">
        <v>7852</v>
      </c>
      <c r="AS32" s="1"/>
      <c r="AT32" s="1"/>
      <c r="AU32" s="1"/>
      <c r="AV32" s="1" t="s">
        <v>7841</v>
      </c>
      <c r="AW32" s="1" t="s">
        <v>7886</v>
      </c>
      <c r="AX32" s="1" t="s">
        <v>7845</v>
      </c>
      <c r="AY32" s="1" t="s">
        <v>341</v>
      </c>
      <c r="AZ32" s="1"/>
      <c r="BA32" s="1" t="s">
        <v>7845</v>
      </c>
      <c r="BB32" s="1" t="s">
        <v>341</v>
      </c>
      <c r="BC32" s="1" t="s">
        <v>7962</v>
      </c>
      <c r="BD32" s="1"/>
    </row>
    <row r="33" ht="13" customHeight="1" spans="1:56">
      <c r="A33" s="1" t="s">
        <v>7972</v>
      </c>
      <c r="B33" s="1" t="s">
        <v>7973</v>
      </c>
      <c r="C33" s="1" t="s">
        <v>7839</v>
      </c>
      <c r="D33" s="1" t="s">
        <v>7840</v>
      </c>
      <c r="E33" s="1" t="s">
        <v>7841</v>
      </c>
      <c r="F33" s="1" t="s">
        <v>7842</v>
      </c>
      <c r="G33" s="1">
        <v>1</v>
      </c>
      <c r="H33" s="1">
        <v>3</v>
      </c>
      <c r="I33" s="46">
        <v>46143</v>
      </c>
      <c r="J33" s="33">
        <v>46153</v>
      </c>
      <c r="K33" s="33">
        <v>46155</v>
      </c>
      <c r="L33" s="47">
        <v>0.374305555555556</v>
      </c>
      <c r="M33" s="1" t="s">
        <v>3874</v>
      </c>
      <c r="N33" s="1" t="s">
        <v>3875</v>
      </c>
      <c r="O33" s="1" t="s">
        <v>3876</v>
      </c>
      <c r="P33" s="1" t="s">
        <v>3953</v>
      </c>
      <c r="Q33" s="1" t="s">
        <v>840</v>
      </c>
      <c r="R33" s="1" t="s">
        <v>7841</v>
      </c>
      <c r="S33" s="1" t="s">
        <v>7841</v>
      </c>
      <c r="T33" s="1" t="s">
        <v>341</v>
      </c>
      <c r="U33" s="1" t="s">
        <v>7845</v>
      </c>
      <c r="V33" s="1" t="s">
        <v>341</v>
      </c>
      <c r="W33" s="1" t="s">
        <v>7841</v>
      </c>
      <c r="X33" s="1" t="s">
        <v>341</v>
      </c>
      <c r="Y33" s="1" t="s">
        <v>7845</v>
      </c>
      <c r="Z33" s="1" t="s">
        <v>341</v>
      </c>
      <c r="AA33" s="1" t="s">
        <v>7845</v>
      </c>
      <c r="AB33" s="1" t="s">
        <v>7845</v>
      </c>
      <c r="AC33" s="1"/>
      <c r="AD33" s="1"/>
      <c r="AE33" s="1"/>
      <c r="AF33" s="1"/>
      <c r="AG33" s="1"/>
      <c r="AH33" s="1"/>
      <c r="AI33" s="1"/>
      <c r="AJ33" s="1" t="s">
        <v>7841</v>
      </c>
      <c r="AK33" s="1" t="s">
        <v>5195</v>
      </c>
      <c r="AL33" s="1"/>
      <c r="AM33" s="1"/>
      <c r="AN33" s="1"/>
      <c r="AO33" s="1" t="s">
        <v>7845</v>
      </c>
      <c r="AP33" s="1"/>
      <c r="AQ33" s="1"/>
      <c r="AR33" s="1" t="s">
        <v>7852</v>
      </c>
      <c r="AS33" s="1"/>
      <c r="AT33" s="1"/>
      <c r="AU33" s="1"/>
      <c r="AV33" s="1" t="s">
        <v>7845</v>
      </c>
      <c r="AW33" s="1" t="s">
        <v>341</v>
      </c>
      <c r="AX33" s="1" t="s">
        <v>7845</v>
      </c>
      <c r="AY33" s="1" t="s">
        <v>341</v>
      </c>
      <c r="AZ33" s="1"/>
      <c r="BA33" s="1" t="s">
        <v>7845</v>
      </c>
      <c r="BB33" s="1" t="s">
        <v>341</v>
      </c>
      <c r="BC33" s="1" t="s">
        <v>7965</v>
      </c>
      <c r="BD33" s="1"/>
    </row>
    <row r="34" ht="13" customHeight="1" spans="1:56">
      <c r="A34" s="1" t="s">
        <v>7974</v>
      </c>
      <c r="B34" s="1" t="s">
        <v>7975</v>
      </c>
      <c r="C34" s="1" t="s">
        <v>7839</v>
      </c>
      <c r="D34" s="1" t="s">
        <v>7840</v>
      </c>
      <c r="E34" s="1" t="s">
        <v>7841</v>
      </c>
      <c r="F34" s="1" t="s">
        <v>7842</v>
      </c>
      <c r="G34" s="1">
        <v>3</v>
      </c>
      <c r="H34" s="1">
        <v>4</v>
      </c>
      <c r="I34" s="46">
        <v>46143</v>
      </c>
      <c r="J34" s="33">
        <v>46160</v>
      </c>
      <c r="K34" s="33">
        <v>46164</v>
      </c>
      <c r="L34" s="47">
        <v>0.747222222222222</v>
      </c>
      <c r="M34" s="1" t="s">
        <v>3874</v>
      </c>
      <c r="N34" s="1" t="s">
        <v>3875</v>
      </c>
      <c r="O34" s="1" t="s">
        <v>3876</v>
      </c>
      <c r="P34" s="1" t="s">
        <v>3953</v>
      </c>
      <c r="Q34" s="1" t="s">
        <v>840</v>
      </c>
      <c r="R34" s="1" t="s">
        <v>7841</v>
      </c>
      <c r="S34" s="1" t="s">
        <v>7845</v>
      </c>
      <c r="T34" s="1" t="s">
        <v>341</v>
      </c>
      <c r="U34" s="1" t="s">
        <v>7845</v>
      </c>
      <c r="V34" s="1" t="s">
        <v>341</v>
      </c>
      <c r="W34" s="1" t="s">
        <v>7841</v>
      </c>
      <c r="X34" s="1" t="s">
        <v>7968</v>
      </c>
      <c r="Y34" s="1" t="s">
        <v>7845</v>
      </c>
      <c r="Z34" s="1" t="s">
        <v>341</v>
      </c>
      <c r="AA34" s="1" t="s">
        <v>7841</v>
      </c>
      <c r="AB34" s="1" t="s">
        <v>7845</v>
      </c>
      <c r="AC34" s="1"/>
      <c r="AD34" s="1" t="s">
        <v>5180</v>
      </c>
      <c r="AE34" s="1" t="s">
        <v>7847</v>
      </c>
      <c r="AF34" s="1" t="s">
        <v>7848</v>
      </c>
      <c r="AG34" s="1" t="s">
        <v>7849</v>
      </c>
      <c r="AH34" s="1"/>
      <c r="AI34" s="1"/>
      <c r="AJ34" s="1" t="s">
        <v>7845</v>
      </c>
      <c r="AK34" s="1"/>
      <c r="AL34" s="1"/>
      <c r="AM34" s="1"/>
      <c r="AN34" s="1"/>
      <c r="AO34" s="1" t="s">
        <v>7845</v>
      </c>
      <c r="AP34" s="1"/>
      <c r="AQ34" s="1"/>
      <c r="AR34" s="1" t="s">
        <v>7852</v>
      </c>
      <c r="AS34" s="1"/>
      <c r="AT34" s="1"/>
      <c r="AU34" s="1"/>
      <c r="AV34" s="1" t="s">
        <v>7841</v>
      </c>
      <c r="AW34" s="1" t="s">
        <v>7881</v>
      </c>
      <c r="AX34" s="1" t="s">
        <v>7845</v>
      </c>
      <c r="AY34" s="1" t="s">
        <v>341</v>
      </c>
      <c r="AZ34" s="1"/>
      <c r="BA34" s="1" t="s">
        <v>7845</v>
      </c>
      <c r="BB34" s="1" t="s">
        <v>341</v>
      </c>
      <c r="BC34" s="1" t="s">
        <v>7969</v>
      </c>
      <c r="BD34" s="1"/>
    </row>
    <row r="35" ht="13" customHeight="1" spans="1:56">
      <c r="A35" s="1" t="s">
        <v>7976</v>
      </c>
      <c r="B35" s="1" t="s">
        <v>7977</v>
      </c>
      <c r="C35" s="1" t="s">
        <v>7839</v>
      </c>
      <c r="D35" s="1" t="s">
        <v>7840</v>
      </c>
      <c r="E35" s="1" t="s">
        <v>7841</v>
      </c>
      <c r="F35" s="1" t="s">
        <v>7842</v>
      </c>
      <c r="G35" s="1">
        <v>1</v>
      </c>
      <c r="H35" s="1">
        <v>4</v>
      </c>
      <c r="I35" s="46">
        <v>46143</v>
      </c>
      <c r="J35" s="33">
        <v>46146</v>
      </c>
      <c r="K35" s="33">
        <v>46150</v>
      </c>
      <c r="L35" s="47">
        <v>0.511805555555556</v>
      </c>
      <c r="M35" s="1" t="s">
        <v>3874</v>
      </c>
      <c r="N35" s="1" t="s">
        <v>3875</v>
      </c>
      <c r="O35" s="1" t="s">
        <v>3876</v>
      </c>
      <c r="P35" s="1" t="s">
        <v>3974</v>
      </c>
      <c r="Q35" s="1" t="s">
        <v>702</v>
      </c>
      <c r="R35" s="1" t="s">
        <v>7841</v>
      </c>
      <c r="S35" s="1" t="s">
        <v>7845</v>
      </c>
      <c r="T35" s="1" t="s">
        <v>341</v>
      </c>
      <c r="U35" s="1" t="s">
        <v>7845</v>
      </c>
      <c r="V35" s="1" t="s">
        <v>341</v>
      </c>
      <c r="W35" s="1" t="s">
        <v>7841</v>
      </c>
      <c r="X35" s="1" t="s">
        <v>341</v>
      </c>
      <c r="Y35" s="1" t="s">
        <v>7845</v>
      </c>
      <c r="Z35" s="1" t="s">
        <v>341</v>
      </c>
      <c r="AA35" s="1" t="s">
        <v>7845</v>
      </c>
      <c r="AB35" s="1" t="s">
        <v>7845</v>
      </c>
      <c r="AC35" s="1"/>
      <c r="AD35" s="1"/>
      <c r="AE35" s="1"/>
      <c r="AF35" s="1"/>
      <c r="AG35" s="1"/>
      <c r="AH35" s="1"/>
      <c r="AI35" s="1"/>
      <c r="AJ35" s="1" t="s">
        <v>7845</v>
      </c>
      <c r="AK35" s="1"/>
      <c r="AL35" s="1"/>
      <c r="AM35" s="1"/>
      <c r="AN35" s="1"/>
      <c r="AO35" s="1" t="s">
        <v>7845</v>
      </c>
      <c r="AP35" s="1"/>
      <c r="AQ35" s="1"/>
      <c r="AR35" s="1" t="s">
        <v>7852</v>
      </c>
      <c r="AS35" s="1"/>
      <c r="AT35" s="1"/>
      <c r="AU35" s="1"/>
      <c r="AV35" s="1" t="s">
        <v>7845</v>
      </c>
      <c r="AW35" s="1" t="s">
        <v>341</v>
      </c>
      <c r="AX35" s="1" t="s">
        <v>7845</v>
      </c>
      <c r="AY35" s="1" t="s">
        <v>341</v>
      </c>
      <c r="AZ35" s="1"/>
      <c r="BA35" s="1" t="s">
        <v>7841</v>
      </c>
      <c r="BB35" s="1" t="s">
        <v>7926</v>
      </c>
      <c r="BC35" s="1" t="s">
        <v>7927</v>
      </c>
      <c r="BD35" s="1"/>
    </row>
    <row r="36" ht="13" customHeight="1" spans="1:56">
      <c r="A36" s="1" t="s">
        <v>7978</v>
      </c>
      <c r="B36" s="1" t="s">
        <v>7979</v>
      </c>
      <c r="C36" s="1" t="s">
        <v>7905</v>
      </c>
      <c r="D36" s="1" t="s">
        <v>7906</v>
      </c>
      <c r="E36" s="1" t="s">
        <v>7841</v>
      </c>
      <c r="F36" s="1" t="s">
        <v>7842</v>
      </c>
      <c r="G36" s="1">
        <v>4</v>
      </c>
      <c r="H36" s="1">
        <v>5</v>
      </c>
      <c r="I36" s="46">
        <v>46143</v>
      </c>
      <c r="J36" s="33">
        <v>46153</v>
      </c>
      <c r="K36" s="33">
        <v>46153</v>
      </c>
      <c r="L36" s="47">
        <v>0.488194444444444</v>
      </c>
      <c r="M36" s="1" t="s">
        <v>3874</v>
      </c>
      <c r="N36" s="1" t="s">
        <v>3875</v>
      </c>
      <c r="O36" s="1" t="s">
        <v>3876</v>
      </c>
      <c r="P36" s="1" t="s">
        <v>3974</v>
      </c>
      <c r="Q36" s="1" t="s">
        <v>702</v>
      </c>
      <c r="R36" s="1" t="s">
        <v>7841</v>
      </c>
      <c r="S36" s="1" t="s">
        <v>7845</v>
      </c>
      <c r="T36" s="1" t="s">
        <v>341</v>
      </c>
      <c r="U36" s="1" t="s">
        <v>7845</v>
      </c>
      <c r="V36" s="1" t="s">
        <v>341</v>
      </c>
      <c r="W36" s="1" t="s">
        <v>7841</v>
      </c>
      <c r="X36" s="1" t="s">
        <v>7968</v>
      </c>
      <c r="Y36" s="1" t="s">
        <v>7845</v>
      </c>
      <c r="Z36" s="1" t="s">
        <v>341</v>
      </c>
      <c r="AA36" s="1" t="s">
        <v>7845</v>
      </c>
      <c r="AB36" s="1" t="s">
        <v>7845</v>
      </c>
      <c r="AC36" s="1"/>
      <c r="AD36" s="1"/>
      <c r="AE36" s="1"/>
      <c r="AF36" s="1"/>
      <c r="AG36" s="1"/>
      <c r="AH36" s="1"/>
      <c r="AI36" s="1"/>
      <c r="AJ36" s="1" t="s">
        <v>7845</v>
      </c>
      <c r="AK36" s="1"/>
      <c r="AL36" s="1"/>
      <c r="AM36" s="1"/>
      <c r="AN36" s="1"/>
      <c r="AO36" s="1" t="s">
        <v>7845</v>
      </c>
      <c r="AP36" s="1"/>
      <c r="AQ36" s="1"/>
      <c r="AR36" s="1" t="s">
        <v>7852</v>
      </c>
      <c r="AS36" s="1"/>
      <c r="AT36" s="1"/>
      <c r="AU36" s="1"/>
      <c r="AV36" s="1" t="s">
        <v>7845</v>
      </c>
      <c r="AW36" s="1" t="s">
        <v>341</v>
      </c>
      <c r="AX36" s="1" t="s">
        <v>7845</v>
      </c>
      <c r="AY36" s="1" t="s">
        <v>341</v>
      </c>
      <c r="AZ36" s="1"/>
      <c r="BA36" s="1" t="s">
        <v>7841</v>
      </c>
      <c r="BB36" s="1" t="s">
        <v>7980</v>
      </c>
      <c r="BC36" s="1" t="s">
        <v>7930</v>
      </c>
      <c r="BD36" s="1"/>
    </row>
    <row r="37" ht="13" customHeight="1" spans="1:56">
      <c r="A37" s="1" t="s">
        <v>7981</v>
      </c>
      <c r="B37" s="1" t="s">
        <v>7982</v>
      </c>
      <c r="C37" s="1" t="s">
        <v>7905</v>
      </c>
      <c r="D37" s="1" t="s">
        <v>7840</v>
      </c>
      <c r="E37" s="1" t="s">
        <v>7841</v>
      </c>
      <c r="F37" s="1" t="s">
        <v>7842</v>
      </c>
      <c r="G37" s="1">
        <v>4</v>
      </c>
      <c r="H37" s="1">
        <v>5</v>
      </c>
      <c r="I37" s="46">
        <v>46143</v>
      </c>
      <c r="J37" s="33">
        <v>46153</v>
      </c>
      <c r="K37" s="33">
        <v>46154</v>
      </c>
      <c r="L37" s="47">
        <v>0.430555555555556</v>
      </c>
      <c r="M37" s="1" t="s">
        <v>3874</v>
      </c>
      <c r="N37" s="1" t="s">
        <v>3875</v>
      </c>
      <c r="O37" s="1" t="s">
        <v>3876</v>
      </c>
      <c r="P37" s="1" t="s">
        <v>3974</v>
      </c>
      <c r="Q37" s="1" t="s">
        <v>702</v>
      </c>
      <c r="R37" s="1" t="s">
        <v>7845</v>
      </c>
      <c r="S37" s="1"/>
      <c r="T37" s="1" t="s">
        <v>341</v>
      </c>
      <c r="U37" s="1"/>
      <c r="V37" s="1" t="s">
        <v>341</v>
      </c>
      <c r="W37" s="1"/>
      <c r="X37" s="1" t="s">
        <v>341</v>
      </c>
      <c r="Y37" s="1"/>
      <c r="Z37" s="1" t="s">
        <v>341</v>
      </c>
      <c r="AA37" s="1" t="s">
        <v>7841</v>
      </c>
      <c r="AB37" s="1" t="s">
        <v>7845</v>
      </c>
      <c r="AC37" s="1"/>
      <c r="AD37" s="1" t="s">
        <v>5180</v>
      </c>
      <c r="AE37" s="1" t="s">
        <v>7847</v>
      </c>
      <c r="AF37" s="1" t="s">
        <v>7848</v>
      </c>
      <c r="AG37" s="1" t="s">
        <v>7878</v>
      </c>
      <c r="AH37" s="1" t="s">
        <v>7847</v>
      </c>
      <c r="AI37" s="1" t="s">
        <v>7879</v>
      </c>
      <c r="AJ37" s="1" t="s">
        <v>7841</v>
      </c>
      <c r="AK37" s="1" t="s">
        <v>7850</v>
      </c>
      <c r="AL37" s="1"/>
      <c r="AM37" s="1"/>
      <c r="AN37" s="1" t="s">
        <v>7880</v>
      </c>
      <c r="AO37" s="1" t="s">
        <v>7845</v>
      </c>
      <c r="AP37" s="1"/>
      <c r="AQ37" s="1"/>
      <c r="AR37" s="1" t="s">
        <v>7852</v>
      </c>
      <c r="AS37" s="1"/>
      <c r="AT37" s="1"/>
      <c r="AU37" s="1"/>
      <c r="AV37" s="1" t="s">
        <v>7841</v>
      </c>
      <c r="AW37" s="1" t="s">
        <v>7933</v>
      </c>
      <c r="AX37" s="1" t="s">
        <v>7845</v>
      </c>
      <c r="AY37" s="1" t="s">
        <v>341</v>
      </c>
      <c r="AZ37" s="1"/>
      <c r="BA37" s="1" t="s">
        <v>7845</v>
      </c>
      <c r="BB37" s="1" t="s">
        <v>341</v>
      </c>
      <c r="BC37" s="1" t="s">
        <v>7930</v>
      </c>
      <c r="BD37" s="1"/>
    </row>
    <row r="38" ht="13" customHeight="1" spans="1:56">
      <c r="A38" s="1" t="s">
        <v>7983</v>
      </c>
      <c r="B38" s="1" t="s">
        <v>7984</v>
      </c>
      <c r="C38" s="1" t="s">
        <v>7905</v>
      </c>
      <c r="D38" s="1" t="s">
        <v>7840</v>
      </c>
      <c r="E38" s="1" t="s">
        <v>7841</v>
      </c>
      <c r="F38" s="1" t="s">
        <v>7842</v>
      </c>
      <c r="G38" s="1">
        <v>4</v>
      </c>
      <c r="H38" s="1">
        <v>5</v>
      </c>
      <c r="I38" s="46">
        <v>46143</v>
      </c>
      <c r="J38" s="33">
        <v>46153</v>
      </c>
      <c r="K38" s="33">
        <v>46157</v>
      </c>
      <c r="L38" s="47">
        <v>0.490972222222222</v>
      </c>
      <c r="M38" s="1" t="s">
        <v>3874</v>
      </c>
      <c r="N38" s="1" t="s">
        <v>3875</v>
      </c>
      <c r="O38" s="1" t="s">
        <v>3876</v>
      </c>
      <c r="P38" s="1" t="s">
        <v>3974</v>
      </c>
      <c r="Q38" s="1" t="s">
        <v>702</v>
      </c>
      <c r="R38" s="1" t="s">
        <v>7845</v>
      </c>
      <c r="S38" s="1"/>
      <c r="T38" s="1" t="s">
        <v>341</v>
      </c>
      <c r="U38" s="1"/>
      <c r="V38" s="1" t="s">
        <v>341</v>
      </c>
      <c r="W38" s="1"/>
      <c r="X38" s="1" t="s">
        <v>341</v>
      </c>
      <c r="Y38" s="1"/>
      <c r="Z38" s="1" t="s">
        <v>341</v>
      </c>
      <c r="AA38" s="1" t="s">
        <v>7845</v>
      </c>
      <c r="AB38" s="1" t="s">
        <v>7845</v>
      </c>
      <c r="AC38" s="1"/>
      <c r="AD38" s="1"/>
      <c r="AE38" s="1"/>
      <c r="AF38" s="1"/>
      <c r="AG38" s="1"/>
      <c r="AH38" s="1"/>
      <c r="AI38" s="1"/>
      <c r="AJ38" s="1" t="s">
        <v>7845</v>
      </c>
      <c r="AK38" s="1"/>
      <c r="AL38" s="1"/>
      <c r="AM38" s="1"/>
      <c r="AN38" s="1"/>
      <c r="AO38" s="1" t="s">
        <v>7845</v>
      </c>
      <c r="AP38" s="1"/>
      <c r="AQ38" s="1"/>
      <c r="AR38" s="1" t="s">
        <v>7852</v>
      </c>
      <c r="AS38" s="1"/>
      <c r="AT38" s="1"/>
      <c r="AU38" s="1"/>
      <c r="AV38" s="1" t="s">
        <v>7845</v>
      </c>
      <c r="AW38" s="1" t="s">
        <v>341</v>
      </c>
      <c r="AX38" s="1" t="s">
        <v>7845</v>
      </c>
      <c r="AY38" s="1" t="s">
        <v>341</v>
      </c>
      <c r="AZ38" s="1"/>
      <c r="BA38" s="1" t="s">
        <v>7841</v>
      </c>
      <c r="BB38" s="1" t="s">
        <v>7936</v>
      </c>
      <c r="BC38" s="1" t="s">
        <v>7930</v>
      </c>
      <c r="BD38" s="1"/>
    </row>
    <row r="39" ht="13" customHeight="1" spans="1:56">
      <c r="A39" s="1" t="s">
        <v>7985</v>
      </c>
      <c r="B39" s="1" t="s">
        <v>7986</v>
      </c>
      <c r="C39" s="1" t="s">
        <v>7905</v>
      </c>
      <c r="D39" s="1" t="s">
        <v>7840</v>
      </c>
      <c r="E39" s="1" t="s">
        <v>7841</v>
      </c>
      <c r="F39" s="1" t="s">
        <v>7842</v>
      </c>
      <c r="G39" s="1">
        <v>1</v>
      </c>
      <c r="H39" s="1">
        <v>5</v>
      </c>
      <c r="I39" s="46">
        <v>46143</v>
      </c>
      <c r="J39" s="33">
        <v>46160</v>
      </c>
      <c r="K39" s="33">
        <v>46162</v>
      </c>
      <c r="L39" s="47">
        <v>0.377083333333333</v>
      </c>
      <c r="M39" s="1" t="s">
        <v>3874</v>
      </c>
      <c r="N39" s="1" t="s">
        <v>3875</v>
      </c>
      <c r="O39" s="1" t="s">
        <v>3876</v>
      </c>
      <c r="P39" s="1" t="s">
        <v>3974</v>
      </c>
      <c r="Q39" s="1" t="s">
        <v>702</v>
      </c>
      <c r="R39" s="1" t="s">
        <v>7841</v>
      </c>
      <c r="S39" s="1" t="s">
        <v>7845</v>
      </c>
      <c r="T39" s="1" t="s">
        <v>341</v>
      </c>
      <c r="U39" s="1" t="s">
        <v>7845</v>
      </c>
      <c r="V39" s="1" t="s">
        <v>341</v>
      </c>
      <c r="W39" s="1" t="s">
        <v>7841</v>
      </c>
      <c r="X39" s="1" t="s">
        <v>7858</v>
      </c>
      <c r="Y39" s="1" t="s">
        <v>7845</v>
      </c>
      <c r="Z39" s="1" t="s">
        <v>341</v>
      </c>
      <c r="AA39" s="1" t="s">
        <v>7845</v>
      </c>
      <c r="AB39" s="1" t="s">
        <v>7845</v>
      </c>
      <c r="AC39" s="1"/>
      <c r="AD39" s="1"/>
      <c r="AE39" s="1"/>
      <c r="AF39" s="1"/>
      <c r="AG39" s="1"/>
      <c r="AH39" s="1"/>
      <c r="AI39" s="1"/>
      <c r="AJ39" s="1" t="s">
        <v>7841</v>
      </c>
      <c r="AK39" s="1" t="s">
        <v>7939</v>
      </c>
      <c r="AL39" s="1"/>
      <c r="AM39" s="1"/>
      <c r="AN39" s="1"/>
      <c r="AO39" s="1" t="s">
        <v>7845</v>
      </c>
      <c r="AP39" s="1"/>
      <c r="AQ39" s="1"/>
      <c r="AR39" s="1" t="s">
        <v>7852</v>
      </c>
      <c r="AS39" s="1"/>
      <c r="AT39" s="1"/>
      <c r="AU39" s="1"/>
      <c r="AV39" s="1" t="s">
        <v>7845</v>
      </c>
      <c r="AW39" s="1" t="s">
        <v>341</v>
      </c>
      <c r="AX39" s="1" t="s">
        <v>7845</v>
      </c>
      <c r="AY39" s="1" t="s">
        <v>341</v>
      </c>
      <c r="AZ39" s="1"/>
      <c r="BA39" s="1" t="s">
        <v>7841</v>
      </c>
      <c r="BB39" s="1" t="s">
        <v>7926</v>
      </c>
      <c r="BC39" s="1" t="s">
        <v>7930</v>
      </c>
      <c r="BD39" s="1"/>
    </row>
    <row r="40" ht="13" customHeight="1" spans="1:56">
      <c r="A40" s="1" t="s">
        <v>7987</v>
      </c>
      <c r="B40" s="1" t="s">
        <v>7988</v>
      </c>
      <c r="C40" s="1" t="s">
        <v>7905</v>
      </c>
      <c r="D40" s="1" t="s">
        <v>7840</v>
      </c>
      <c r="E40" s="1" t="s">
        <v>7841</v>
      </c>
      <c r="F40" s="1" t="s">
        <v>7842</v>
      </c>
      <c r="G40" s="1">
        <v>1</v>
      </c>
      <c r="H40" s="1">
        <v>5</v>
      </c>
      <c r="I40" s="46">
        <v>46143</v>
      </c>
      <c r="J40" s="33">
        <v>46160</v>
      </c>
      <c r="K40" s="33">
        <v>46163</v>
      </c>
      <c r="L40" s="47">
        <v>0.475694444444444</v>
      </c>
      <c r="M40" s="1" t="s">
        <v>3874</v>
      </c>
      <c r="N40" s="1" t="s">
        <v>3875</v>
      </c>
      <c r="O40" s="1" t="s">
        <v>3876</v>
      </c>
      <c r="P40" s="1" t="s">
        <v>3974</v>
      </c>
      <c r="Q40" s="1" t="s">
        <v>702</v>
      </c>
      <c r="R40" s="1" t="s">
        <v>7845</v>
      </c>
      <c r="S40" s="1"/>
      <c r="T40" s="1" t="s">
        <v>341</v>
      </c>
      <c r="U40" s="1"/>
      <c r="V40" s="1" t="s">
        <v>341</v>
      </c>
      <c r="W40" s="1"/>
      <c r="X40" s="1" t="s">
        <v>341</v>
      </c>
      <c r="Y40" s="1"/>
      <c r="Z40" s="1" t="s">
        <v>341</v>
      </c>
      <c r="AA40" s="1" t="s">
        <v>7845</v>
      </c>
      <c r="AB40" s="1" t="s">
        <v>7845</v>
      </c>
      <c r="AC40" s="1"/>
      <c r="AD40" s="1"/>
      <c r="AE40" s="1"/>
      <c r="AF40" s="1"/>
      <c r="AG40" s="1"/>
      <c r="AH40" s="1"/>
      <c r="AI40" s="1"/>
      <c r="AJ40" s="1" t="s">
        <v>7845</v>
      </c>
      <c r="AK40" s="1"/>
      <c r="AL40" s="1"/>
      <c r="AM40" s="1"/>
      <c r="AN40" s="1"/>
      <c r="AO40" s="1" t="s">
        <v>7845</v>
      </c>
      <c r="AP40" s="1"/>
      <c r="AQ40" s="1"/>
      <c r="AR40" s="1" t="s">
        <v>7852</v>
      </c>
      <c r="AS40" s="1"/>
      <c r="AT40" s="1"/>
      <c r="AU40" s="1"/>
      <c r="AV40" s="1" t="s">
        <v>7845</v>
      </c>
      <c r="AW40" s="1" t="s">
        <v>341</v>
      </c>
      <c r="AX40" s="1" t="s">
        <v>7845</v>
      </c>
      <c r="AY40" s="1" t="s">
        <v>341</v>
      </c>
      <c r="AZ40" s="1"/>
      <c r="BA40" s="1" t="s">
        <v>7841</v>
      </c>
      <c r="BB40" s="1" t="s">
        <v>7926</v>
      </c>
      <c r="BC40" s="1" t="s">
        <v>7930</v>
      </c>
      <c r="BD40" s="1"/>
    </row>
    <row r="41" ht="13" customHeight="1" spans="1:56">
      <c r="A41" s="1" t="s">
        <v>7989</v>
      </c>
      <c r="B41" s="1" t="s">
        <v>7990</v>
      </c>
      <c r="C41" s="1" t="s">
        <v>7905</v>
      </c>
      <c r="D41" s="1" t="s">
        <v>7840</v>
      </c>
      <c r="E41" s="1" t="s">
        <v>7841</v>
      </c>
      <c r="F41" s="1" t="s">
        <v>7842</v>
      </c>
      <c r="G41" s="1">
        <v>1</v>
      </c>
      <c r="H41" s="1">
        <v>5</v>
      </c>
      <c r="I41" s="46">
        <v>46143</v>
      </c>
      <c r="J41" s="33">
        <v>46160</v>
      </c>
      <c r="K41" s="33">
        <v>46164</v>
      </c>
      <c r="L41" s="47">
        <v>0.611111111111111</v>
      </c>
      <c r="M41" s="1" t="s">
        <v>3874</v>
      </c>
      <c r="N41" s="1" t="s">
        <v>3875</v>
      </c>
      <c r="O41" s="1" t="s">
        <v>3876</v>
      </c>
      <c r="P41" s="1" t="s">
        <v>3974</v>
      </c>
      <c r="Q41" s="1" t="s">
        <v>702</v>
      </c>
      <c r="R41" s="1" t="s">
        <v>7841</v>
      </c>
      <c r="S41" s="1" t="s">
        <v>7845</v>
      </c>
      <c r="T41" s="1" t="s">
        <v>341</v>
      </c>
      <c r="U41" s="1" t="s">
        <v>7845</v>
      </c>
      <c r="V41" s="1" t="s">
        <v>341</v>
      </c>
      <c r="W41" s="1" t="s">
        <v>7841</v>
      </c>
      <c r="X41" s="1" t="s">
        <v>7858</v>
      </c>
      <c r="Y41" s="1" t="s">
        <v>7845</v>
      </c>
      <c r="Z41" s="1" t="s">
        <v>341</v>
      </c>
      <c r="AA41" s="1" t="s">
        <v>7845</v>
      </c>
      <c r="AB41" s="1" t="s">
        <v>7845</v>
      </c>
      <c r="AC41" s="1"/>
      <c r="AD41" s="1"/>
      <c r="AE41" s="1"/>
      <c r="AF41" s="1"/>
      <c r="AG41" s="1"/>
      <c r="AH41" s="1"/>
      <c r="AI41" s="1"/>
      <c r="AJ41" s="1" t="s">
        <v>7845</v>
      </c>
      <c r="AK41" s="1"/>
      <c r="AL41" s="1"/>
      <c r="AM41" s="1"/>
      <c r="AN41" s="1"/>
      <c r="AO41" s="1" t="s">
        <v>7845</v>
      </c>
      <c r="AP41" s="1"/>
      <c r="AQ41" s="1"/>
      <c r="AR41" s="1" t="s">
        <v>7852</v>
      </c>
      <c r="AS41" s="1"/>
      <c r="AT41" s="1"/>
      <c r="AU41" s="1"/>
      <c r="AV41" s="1" t="s">
        <v>7845</v>
      </c>
      <c r="AW41" s="1" t="s">
        <v>341</v>
      </c>
      <c r="AX41" s="1" t="s">
        <v>7845</v>
      </c>
      <c r="AY41" s="1" t="s">
        <v>341</v>
      </c>
      <c r="AZ41" s="1"/>
      <c r="BA41" s="1" t="s">
        <v>7841</v>
      </c>
      <c r="BB41" s="1" t="s">
        <v>7926</v>
      </c>
      <c r="BC41" s="1" t="s">
        <v>7930</v>
      </c>
      <c r="BD41" s="1"/>
    </row>
    <row r="42" ht="13" customHeight="1" spans="1:56">
      <c r="A42" s="1" t="s">
        <v>7991</v>
      </c>
      <c r="B42" s="1" t="s">
        <v>7992</v>
      </c>
      <c r="C42" s="1" t="s">
        <v>7905</v>
      </c>
      <c r="D42" s="1" t="s">
        <v>7840</v>
      </c>
      <c r="E42" s="1" t="s">
        <v>7841</v>
      </c>
      <c r="F42" s="1" t="s">
        <v>7842</v>
      </c>
      <c r="G42" s="1">
        <v>0</v>
      </c>
      <c r="H42" s="1">
        <v>5</v>
      </c>
      <c r="I42" s="46">
        <v>46143</v>
      </c>
      <c r="J42" s="33">
        <v>46167</v>
      </c>
      <c r="K42" s="33">
        <v>46170</v>
      </c>
      <c r="L42" s="47">
        <v>0.670833333333333</v>
      </c>
      <c r="M42" s="1" t="s">
        <v>3874</v>
      </c>
      <c r="N42" s="1" t="s">
        <v>3875</v>
      </c>
      <c r="O42" s="1" t="s">
        <v>3876</v>
      </c>
      <c r="P42" s="1" t="s">
        <v>3974</v>
      </c>
      <c r="Q42" s="1" t="s">
        <v>702</v>
      </c>
      <c r="R42" s="1" t="s">
        <v>7845</v>
      </c>
      <c r="S42" s="1"/>
      <c r="T42" s="1" t="s">
        <v>341</v>
      </c>
      <c r="U42" s="1"/>
      <c r="V42" s="1" t="s">
        <v>341</v>
      </c>
      <c r="W42" s="1"/>
      <c r="X42" s="1" t="s">
        <v>341</v>
      </c>
      <c r="Y42" s="1"/>
      <c r="Z42" s="1" t="s">
        <v>341</v>
      </c>
      <c r="AA42" s="1" t="s">
        <v>7845</v>
      </c>
      <c r="AB42" s="1" t="s">
        <v>7845</v>
      </c>
      <c r="AC42" s="1"/>
      <c r="AD42" s="1"/>
      <c r="AE42" s="1"/>
      <c r="AF42" s="1"/>
      <c r="AG42" s="1"/>
      <c r="AH42" s="1"/>
      <c r="AI42" s="1"/>
      <c r="AJ42" s="1" t="s">
        <v>7845</v>
      </c>
      <c r="AK42" s="1"/>
      <c r="AL42" s="1"/>
      <c r="AM42" s="1"/>
      <c r="AN42" s="1"/>
      <c r="AO42" s="1" t="s">
        <v>7845</v>
      </c>
      <c r="AP42" s="1"/>
      <c r="AQ42" s="1"/>
      <c r="AR42" s="1" t="s">
        <v>7852</v>
      </c>
      <c r="AS42" s="1"/>
      <c r="AT42" s="1"/>
      <c r="AU42" s="1"/>
      <c r="AV42" s="1" t="s">
        <v>7845</v>
      </c>
      <c r="AW42" s="1" t="s">
        <v>341</v>
      </c>
      <c r="AX42" s="1" t="s">
        <v>7845</v>
      </c>
      <c r="AY42" s="1" t="s">
        <v>341</v>
      </c>
      <c r="AZ42" s="1"/>
      <c r="BA42" s="1" t="s">
        <v>7841</v>
      </c>
      <c r="BB42" s="1" t="s">
        <v>7926</v>
      </c>
      <c r="BC42" s="1" t="s">
        <v>7930</v>
      </c>
      <c r="BD42" s="1"/>
    </row>
    <row r="43" ht="13" customHeight="1" spans="1:56">
      <c r="A43" s="1" t="s">
        <v>7993</v>
      </c>
      <c r="B43" s="1" t="s">
        <v>7994</v>
      </c>
      <c r="C43" s="1" t="s">
        <v>7839</v>
      </c>
      <c r="D43" s="1" t="s">
        <v>7840</v>
      </c>
      <c r="E43" s="1" t="s">
        <v>7841</v>
      </c>
      <c r="F43" s="1" t="s">
        <v>7842</v>
      </c>
      <c r="G43" s="1">
        <v>2</v>
      </c>
      <c r="H43" s="1">
        <v>2</v>
      </c>
      <c r="I43" s="46">
        <v>46143</v>
      </c>
      <c r="J43" s="33">
        <v>46153</v>
      </c>
      <c r="K43" s="33">
        <v>46157</v>
      </c>
      <c r="L43" s="47">
        <v>0.691666666666667</v>
      </c>
      <c r="M43" s="1" t="s">
        <v>3874</v>
      </c>
      <c r="N43" s="1" t="s">
        <v>3875</v>
      </c>
      <c r="O43" s="1" t="s">
        <v>3876</v>
      </c>
      <c r="P43" s="1" t="s">
        <v>7995</v>
      </c>
      <c r="Q43" s="1" t="s">
        <v>842</v>
      </c>
      <c r="R43" s="1" t="s">
        <v>7841</v>
      </c>
      <c r="S43" s="1" t="s">
        <v>7845</v>
      </c>
      <c r="T43" s="1" t="s">
        <v>341</v>
      </c>
      <c r="U43" s="1" t="s">
        <v>7845</v>
      </c>
      <c r="V43" s="1" t="s">
        <v>341</v>
      </c>
      <c r="W43" s="1" t="s">
        <v>7841</v>
      </c>
      <c r="X43" s="1" t="s">
        <v>7846</v>
      </c>
      <c r="Y43" s="1" t="s">
        <v>7845</v>
      </c>
      <c r="Z43" s="1" t="s">
        <v>341</v>
      </c>
      <c r="AA43" s="1" t="s">
        <v>7841</v>
      </c>
      <c r="AB43" s="1" t="s">
        <v>7845</v>
      </c>
      <c r="AC43" s="1"/>
      <c r="AD43" s="1" t="s">
        <v>5180</v>
      </c>
      <c r="AE43" s="1" t="s">
        <v>7847</v>
      </c>
      <c r="AF43" s="1" t="s">
        <v>7848</v>
      </c>
      <c r="AG43" s="1" t="s">
        <v>7849</v>
      </c>
      <c r="AH43" s="1"/>
      <c r="AI43" s="1"/>
      <c r="AJ43" s="1" t="s">
        <v>7841</v>
      </c>
      <c r="AK43" s="1" t="s">
        <v>7850</v>
      </c>
      <c r="AL43" s="1"/>
      <c r="AM43" s="1"/>
      <c r="AN43" s="1" t="s">
        <v>7851</v>
      </c>
      <c r="AO43" s="1" t="s">
        <v>7845</v>
      </c>
      <c r="AP43" s="1"/>
      <c r="AQ43" s="1"/>
      <c r="AR43" s="1" t="s">
        <v>7852</v>
      </c>
      <c r="AS43" s="1"/>
      <c r="AT43" s="1"/>
      <c r="AU43" s="1"/>
      <c r="AV43" s="1" t="s">
        <v>7841</v>
      </c>
      <c r="AW43" s="1" t="s">
        <v>7853</v>
      </c>
      <c r="AX43" s="1" t="s">
        <v>7845</v>
      </c>
      <c r="AY43" s="1" t="s">
        <v>341</v>
      </c>
      <c r="AZ43" s="1"/>
      <c r="BA43" s="1" t="s">
        <v>7845</v>
      </c>
      <c r="BB43" s="1" t="s">
        <v>341</v>
      </c>
      <c r="BC43" s="1" t="s">
        <v>7996</v>
      </c>
      <c r="BD43" s="1"/>
    </row>
    <row r="44" ht="13" customHeight="1" spans="1:56">
      <c r="A44" s="1" t="s">
        <v>7997</v>
      </c>
      <c r="B44" s="1" t="s">
        <v>7998</v>
      </c>
      <c r="C44" s="1" t="s">
        <v>7839</v>
      </c>
      <c r="D44" s="1" t="s">
        <v>7840</v>
      </c>
      <c r="E44" s="1" t="s">
        <v>7841</v>
      </c>
      <c r="F44" s="1" t="s">
        <v>7842</v>
      </c>
      <c r="G44" s="1">
        <v>3</v>
      </c>
      <c r="H44" s="1">
        <v>5</v>
      </c>
      <c r="I44" s="46">
        <v>46143</v>
      </c>
      <c r="J44" s="33">
        <v>46153</v>
      </c>
      <c r="K44" s="33">
        <v>46153</v>
      </c>
      <c r="L44" s="47">
        <v>0.5875</v>
      </c>
      <c r="M44" s="1" t="s">
        <v>3874</v>
      </c>
      <c r="N44" s="1" t="s">
        <v>3875</v>
      </c>
      <c r="O44" s="1" t="s">
        <v>3876</v>
      </c>
      <c r="P44" s="1" t="s">
        <v>4024</v>
      </c>
      <c r="Q44" s="1" t="s">
        <v>651</v>
      </c>
      <c r="R44" s="1" t="s">
        <v>7841</v>
      </c>
      <c r="S44" s="1" t="s">
        <v>7845</v>
      </c>
      <c r="T44" s="1" t="s">
        <v>341</v>
      </c>
      <c r="U44" s="1" t="s">
        <v>7845</v>
      </c>
      <c r="V44" s="1" t="s">
        <v>341</v>
      </c>
      <c r="W44" s="1" t="s">
        <v>7841</v>
      </c>
      <c r="X44" s="1" t="s">
        <v>7858</v>
      </c>
      <c r="Y44" s="1" t="s">
        <v>7845</v>
      </c>
      <c r="Z44" s="1" t="s">
        <v>341</v>
      </c>
      <c r="AA44" s="1" t="s">
        <v>7841</v>
      </c>
      <c r="AB44" s="1" t="s">
        <v>7845</v>
      </c>
      <c r="AC44" s="1"/>
      <c r="AD44" s="1" t="s">
        <v>5180</v>
      </c>
      <c r="AE44" s="1" t="s">
        <v>7847</v>
      </c>
      <c r="AF44" s="1" t="s">
        <v>7848</v>
      </c>
      <c r="AG44" s="1" t="s">
        <v>7849</v>
      </c>
      <c r="AH44" s="1"/>
      <c r="AI44" s="1"/>
      <c r="AJ44" s="1" t="s">
        <v>7841</v>
      </c>
      <c r="AK44" s="1" t="s">
        <v>5195</v>
      </c>
      <c r="AL44" s="1"/>
      <c r="AM44" s="1"/>
      <c r="AN44" s="1"/>
      <c r="AO44" s="1" t="s">
        <v>7845</v>
      </c>
      <c r="AP44" s="1"/>
      <c r="AQ44" s="1"/>
      <c r="AR44" s="1" t="s">
        <v>7852</v>
      </c>
      <c r="AS44" s="1"/>
      <c r="AT44" s="1"/>
      <c r="AU44" s="1"/>
      <c r="AV44" s="1" t="s">
        <v>7841</v>
      </c>
      <c r="AW44" s="1" t="s">
        <v>7859</v>
      </c>
      <c r="AX44" s="1" t="s">
        <v>7845</v>
      </c>
      <c r="AY44" s="1" t="s">
        <v>341</v>
      </c>
      <c r="AZ44" s="1"/>
      <c r="BA44" s="1" t="s">
        <v>7845</v>
      </c>
      <c r="BB44" s="1" t="s">
        <v>341</v>
      </c>
      <c r="BC44" s="1" t="s">
        <v>7999</v>
      </c>
      <c r="BD44" s="1"/>
    </row>
    <row r="45" ht="13" customHeight="1" spans="1:56">
      <c r="A45" s="1" t="s">
        <v>8000</v>
      </c>
      <c r="B45" s="1" t="s">
        <v>8001</v>
      </c>
      <c r="C45" s="1" t="s">
        <v>7905</v>
      </c>
      <c r="D45" s="1" t="s">
        <v>7840</v>
      </c>
      <c r="E45" s="1" t="s">
        <v>7841</v>
      </c>
      <c r="F45" s="1" t="s">
        <v>7842</v>
      </c>
      <c r="G45" s="1">
        <v>4</v>
      </c>
      <c r="H45" s="1">
        <v>5</v>
      </c>
      <c r="I45" s="46">
        <v>46143</v>
      </c>
      <c r="J45" s="33">
        <v>46153</v>
      </c>
      <c r="K45" s="33">
        <v>46157</v>
      </c>
      <c r="L45" s="47">
        <v>0.478472222222222</v>
      </c>
      <c r="M45" s="1" t="s">
        <v>3874</v>
      </c>
      <c r="N45" s="1" t="s">
        <v>3875</v>
      </c>
      <c r="O45" s="1" t="s">
        <v>3876</v>
      </c>
      <c r="P45" s="1" t="s">
        <v>3999</v>
      </c>
      <c r="Q45" s="1" t="s">
        <v>711</v>
      </c>
      <c r="R45" s="1" t="s">
        <v>7841</v>
      </c>
      <c r="S45" s="1" t="s">
        <v>7845</v>
      </c>
      <c r="T45" s="1" t="s">
        <v>341</v>
      </c>
      <c r="U45" s="1" t="s">
        <v>7845</v>
      </c>
      <c r="V45" s="1" t="s">
        <v>341</v>
      </c>
      <c r="W45" s="1" t="s">
        <v>7841</v>
      </c>
      <c r="X45" s="1" t="s">
        <v>8002</v>
      </c>
      <c r="Y45" s="1" t="s">
        <v>7845</v>
      </c>
      <c r="Z45" s="1" t="s">
        <v>341</v>
      </c>
      <c r="AA45" s="1" t="s">
        <v>7841</v>
      </c>
      <c r="AB45" s="1" t="s">
        <v>7845</v>
      </c>
      <c r="AC45" s="1"/>
      <c r="AD45" s="1" t="s">
        <v>5180</v>
      </c>
      <c r="AE45" s="1" t="s">
        <v>7847</v>
      </c>
      <c r="AF45" s="1" t="s">
        <v>7848</v>
      </c>
      <c r="AG45" s="1" t="s">
        <v>7878</v>
      </c>
      <c r="AH45" s="1" t="s">
        <v>7847</v>
      </c>
      <c r="AI45" s="1" t="s">
        <v>7879</v>
      </c>
      <c r="AJ45" s="1" t="s">
        <v>7841</v>
      </c>
      <c r="AK45" s="1" t="s">
        <v>7850</v>
      </c>
      <c r="AL45" s="1"/>
      <c r="AM45" s="1"/>
      <c r="AN45" s="1" t="s">
        <v>7880</v>
      </c>
      <c r="AO45" s="1" t="s">
        <v>7845</v>
      </c>
      <c r="AP45" s="1"/>
      <c r="AQ45" s="1"/>
      <c r="AR45" s="1" t="s">
        <v>7852</v>
      </c>
      <c r="AS45" s="1"/>
      <c r="AT45" s="1"/>
      <c r="AU45" s="1"/>
      <c r="AV45" s="1" t="s">
        <v>7841</v>
      </c>
      <c r="AW45" s="1" t="s">
        <v>7933</v>
      </c>
      <c r="AX45" s="1" t="s">
        <v>7845</v>
      </c>
      <c r="AY45" s="1" t="s">
        <v>341</v>
      </c>
      <c r="AZ45" s="1"/>
      <c r="BA45" s="1" t="s">
        <v>7845</v>
      </c>
      <c r="BB45" s="1" t="s">
        <v>341</v>
      </c>
      <c r="BC45" s="1" t="s">
        <v>8003</v>
      </c>
      <c r="BD45" s="1"/>
    </row>
    <row r="46" ht="13" customHeight="1" spans="1:56">
      <c r="A46" s="1" t="s">
        <v>8004</v>
      </c>
      <c r="B46" s="1" t="s">
        <v>8005</v>
      </c>
      <c r="C46" s="1" t="s">
        <v>7905</v>
      </c>
      <c r="D46" s="1" t="s">
        <v>7840</v>
      </c>
      <c r="E46" s="1" t="s">
        <v>7841</v>
      </c>
      <c r="F46" s="1" t="s">
        <v>7842</v>
      </c>
      <c r="G46" s="1">
        <v>0</v>
      </c>
      <c r="H46" s="1">
        <v>5</v>
      </c>
      <c r="I46" s="46">
        <v>46143</v>
      </c>
      <c r="J46" s="33">
        <v>46160</v>
      </c>
      <c r="K46" s="33">
        <v>46160</v>
      </c>
      <c r="L46" s="47">
        <v>0.495833333333333</v>
      </c>
      <c r="M46" s="1" t="s">
        <v>3874</v>
      </c>
      <c r="N46" s="1" t="s">
        <v>3875</v>
      </c>
      <c r="O46" s="1" t="s">
        <v>3876</v>
      </c>
      <c r="P46" s="1" t="s">
        <v>3999</v>
      </c>
      <c r="Q46" s="1" t="s">
        <v>711</v>
      </c>
      <c r="R46" s="1" t="s">
        <v>7841</v>
      </c>
      <c r="S46" s="1" t="s">
        <v>7841</v>
      </c>
      <c r="T46" s="1" t="s">
        <v>7956</v>
      </c>
      <c r="U46" s="1" t="s">
        <v>7845</v>
      </c>
      <c r="V46" s="1" t="s">
        <v>341</v>
      </c>
      <c r="W46" s="1" t="s">
        <v>7845</v>
      </c>
      <c r="X46" s="1" t="s">
        <v>341</v>
      </c>
      <c r="Y46" s="1" t="s">
        <v>7845</v>
      </c>
      <c r="Z46" s="1" t="s">
        <v>341</v>
      </c>
      <c r="AA46" s="1" t="s">
        <v>7845</v>
      </c>
      <c r="AB46" s="1" t="s">
        <v>7845</v>
      </c>
      <c r="AC46" s="1"/>
      <c r="AD46" s="1"/>
      <c r="AE46" s="1"/>
      <c r="AF46" s="1"/>
      <c r="AG46" s="1"/>
      <c r="AH46" s="1"/>
      <c r="AI46" s="1"/>
      <c r="AJ46" s="1" t="s">
        <v>7845</v>
      </c>
      <c r="AK46" s="1"/>
      <c r="AL46" s="1"/>
      <c r="AM46" s="1"/>
      <c r="AN46" s="1"/>
      <c r="AO46" s="1" t="s">
        <v>7845</v>
      </c>
      <c r="AP46" s="1"/>
      <c r="AQ46" s="1"/>
      <c r="AR46" s="1" t="s">
        <v>7852</v>
      </c>
      <c r="AS46" s="1"/>
      <c r="AT46" s="1"/>
      <c r="AU46" s="1"/>
      <c r="AV46" s="1" t="s">
        <v>7845</v>
      </c>
      <c r="AW46" s="1" t="s">
        <v>341</v>
      </c>
      <c r="AX46" s="1" t="s">
        <v>7845</v>
      </c>
      <c r="AY46" s="1" t="s">
        <v>341</v>
      </c>
      <c r="AZ46" s="1"/>
      <c r="BA46" s="1" t="s">
        <v>7841</v>
      </c>
      <c r="BB46" s="1" t="s">
        <v>8006</v>
      </c>
      <c r="BC46" s="1" t="s">
        <v>8003</v>
      </c>
      <c r="BD46" s="1"/>
    </row>
    <row r="47" ht="13" customHeight="1" spans="1:56">
      <c r="A47" s="1" t="s">
        <v>8007</v>
      </c>
      <c r="B47" s="1" t="s">
        <v>8008</v>
      </c>
      <c r="C47" s="1" t="s">
        <v>7905</v>
      </c>
      <c r="D47" s="1" t="s">
        <v>7906</v>
      </c>
      <c r="E47" s="1" t="s">
        <v>7841</v>
      </c>
      <c r="F47" s="1" t="s">
        <v>7842</v>
      </c>
      <c r="G47" s="1">
        <v>2</v>
      </c>
      <c r="H47" s="1">
        <v>7</v>
      </c>
      <c r="I47" s="46">
        <v>46143</v>
      </c>
      <c r="J47" s="33">
        <v>46153</v>
      </c>
      <c r="K47" s="33">
        <v>46155</v>
      </c>
      <c r="L47" s="47">
        <v>0.417361111111111</v>
      </c>
      <c r="M47" s="1" t="s">
        <v>3874</v>
      </c>
      <c r="N47" s="1" t="s">
        <v>3875</v>
      </c>
      <c r="O47" s="1" t="s">
        <v>3876</v>
      </c>
      <c r="P47" s="1" t="s">
        <v>3935</v>
      </c>
      <c r="Q47" s="1" t="s">
        <v>240</v>
      </c>
      <c r="R47" s="1" t="s">
        <v>7841</v>
      </c>
      <c r="S47" s="1" t="s">
        <v>7845</v>
      </c>
      <c r="T47" s="1" t="s">
        <v>341</v>
      </c>
      <c r="U47" s="1" t="s">
        <v>7845</v>
      </c>
      <c r="V47" s="1" t="s">
        <v>341</v>
      </c>
      <c r="W47" s="1" t="s">
        <v>7841</v>
      </c>
      <c r="X47" s="1" t="s">
        <v>341</v>
      </c>
      <c r="Y47" s="1" t="s">
        <v>7845</v>
      </c>
      <c r="Z47" s="1" t="s">
        <v>341</v>
      </c>
      <c r="AA47" s="1" t="s">
        <v>7845</v>
      </c>
      <c r="AB47" s="1" t="s">
        <v>7845</v>
      </c>
      <c r="AC47" s="1"/>
      <c r="AD47" s="1"/>
      <c r="AE47" s="1"/>
      <c r="AF47" s="1"/>
      <c r="AG47" s="1"/>
      <c r="AH47" s="1"/>
      <c r="AI47" s="1"/>
      <c r="AJ47" s="1" t="s">
        <v>7845</v>
      </c>
      <c r="AK47" s="1"/>
      <c r="AL47" s="1"/>
      <c r="AM47" s="1"/>
      <c r="AN47" s="1"/>
      <c r="AO47" s="1" t="s">
        <v>7841</v>
      </c>
      <c r="AP47" s="1" t="s">
        <v>6710</v>
      </c>
      <c r="AQ47" s="1" t="s">
        <v>5062</v>
      </c>
      <c r="AR47" s="1" t="s">
        <v>8009</v>
      </c>
      <c r="AS47" s="1" t="s">
        <v>8010</v>
      </c>
      <c r="AT47" s="1" t="s">
        <v>7845</v>
      </c>
      <c r="AU47" s="1"/>
      <c r="AV47" s="1" t="s">
        <v>7845</v>
      </c>
      <c r="AW47" s="1" t="s">
        <v>341</v>
      </c>
      <c r="AX47" s="1" t="s">
        <v>7845</v>
      </c>
      <c r="AY47" s="1" t="s">
        <v>341</v>
      </c>
      <c r="AZ47" s="1"/>
      <c r="BA47" s="1" t="s">
        <v>7845</v>
      </c>
      <c r="BB47" s="1" t="s">
        <v>341</v>
      </c>
      <c r="BC47" s="1" t="s">
        <v>8011</v>
      </c>
      <c r="BD47" s="1"/>
    </row>
    <row r="48" ht="13" customHeight="1" spans="1:56">
      <c r="A48" s="1" t="s">
        <v>8012</v>
      </c>
      <c r="B48" s="1" t="s">
        <v>8013</v>
      </c>
      <c r="C48" s="1" t="s">
        <v>7905</v>
      </c>
      <c r="D48" s="1" t="s">
        <v>7906</v>
      </c>
      <c r="E48" s="1" t="s">
        <v>7841</v>
      </c>
      <c r="F48" s="1" t="s">
        <v>7842</v>
      </c>
      <c r="G48" s="1">
        <v>0</v>
      </c>
      <c r="H48" s="1">
        <v>7</v>
      </c>
      <c r="I48" s="46">
        <v>46143</v>
      </c>
      <c r="J48" s="33">
        <v>46160</v>
      </c>
      <c r="K48" s="33">
        <v>46164</v>
      </c>
      <c r="L48" s="47">
        <v>0.402777777777778</v>
      </c>
      <c r="M48" s="1" t="s">
        <v>3874</v>
      </c>
      <c r="N48" s="1" t="s">
        <v>3875</v>
      </c>
      <c r="O48" s="1" t="s">
        <v>3876</v>
      </c>
      <c r="P48" s="1" t="s">
        <v>3935</v>
      </c>
      <c r="Q48" s="1" t="s">
        <v>240</v>
      </c>
      <c r="R48" s="1" t="s">
        <v>7845</v>
      </c>
      <c r="S48" s="1"/>
      <c r="T48" s="1" t="s">
        <v>341</v>
      </c>
      <c r="U48" s="1"/>
      <c r="V48" s="1" t="s">
        <v>341</v>
      </c>
      <c r="W48" s="1"/>
      <c r="X48" s="1" t="s">
        <v>341</v>
      </c>
      <c r="Y48" s="1"/>
      <c r="Z48" s="1" t="s">
        <v>341</v>
      </c>
      <c r="AA48" s="1" t="s">
        <v>7845</v>
      </c>
      <c r="AB48" s="1" t="s">
        <v>7845</v>
      </c>
      <c r="AC48" s="1"/>
      <c r="AD48" s="1"/>
      <c r="AE48" s="1"/>
      <c r="AF48" s="1"/>
      <c r="AG48" s="1"/>
      <c r="AH48" s="1"/>
      <c r="AI48" s="1"/>
      <c r="AJ48" s="1" t="s">
        <v>7845</v>
      </c>
      <c r="AK48" s="1"/>
      <c r="AL48" s="1"/>
      <c r="AM48" s="1"/>
      <c r="AN48" s="1"/>
      <c r="AO48" s="1" t="s">
        <v>7845</v>
      </c>
      <c r="AP48" s="1"/>
      <c r="AQ48" s="1"/>
      <c r="AR48" s="1" t="s">
        <v>7852</v>
      </c>
      <c r="AS48" s="1"/>
      <c r="AT48" s="1"/>
      <c r="AU48" s="1"/>
      <c r="AV48" s="1" t="s">
        <v>7845</v>
      </c>
      <c r="AW48" s="1" t="s">
        <v>341</v>
      </c>
      <c r="AX48" s="1" t="s">
        <v>7845</v>
      </c>
      <c r="AY48" s="1" t="s">
        <v>341</v>
      </c>
      <c r="AZ48" s="1"/>
      <c r="BA48" s="1" t="s">
        <v>7841</v>
      </c>
      <c r="BB48" s="1" t="s">
        <v>7926</v>
      </c>
      <c r="BC48" s="1" t="s">
        <v>8011</v>
      </c>
      <c r="BD48" s="1"/>
    </row>
    <row r="49" ht="13" customHeight="1" spans="1:56">
      <c r="A49" s="1" t="s">
        <v>8014</v>
      </c>
      <c r="B49" s="1" t="s">
        <v>8015</v>
      </c>
      <c r="C49" s="1" t="s">
        <v>7839</v>
      </c>
      <c r="D49" s="1" t="s">
        <v>7840</v>
      </c>
      <c r="E49" s="1" t="s">
        <v>7841</v>
      </c>
      <c r="F49" s="1" t="s">
        <v>7842</v>
      </c>
      <c r="G49" s="1">
        <v>2</v>
      </c>
      <c r="H49" s="1">
        <v>3</v>
      </c>
      <c r="I49" s="46">
        <v>46143</v>
      </c>
      <c r="J49" s="33">
        <v>46153</v>
      </c>
      <c r="K49" s="33">
        <v>46157</v>
      </c>
      <c r="L49" s="47">
        <v>0.681944444444444</v>
      </c>
      <c r="M49" s="1" t="s">
        <v>3874</v>
      </c>
      <c r="N49" s="1" t="s">
        <v>3875</v>
      </c>
      <c r="O49" s="1" t="s">
        <v>3876</v>
      </c>
      <c r="P49" s="1" t="s">
        <v>8016</v>
      </c>
      <c r="Q49" s="1" t="s">
        <v>553</v>
      </c>
      <c r="R49" s="1" t="s">
        <v>7841</v>
      </c>
      <c r="S49" s="1" t="s">
        <v>7845</v>
      </c>
      <c r="T49" s="1" t="s">
        <v>341</v>
      </c>
      <c r="U49" s="1" t="s">
        <v>7845</v>
      </c>
      <c r="V49" s="1" t="s">
        <v>341</v>
      </c>
      <c r="W49" s="1" t="s">
        <v>7841</v>
      </c>
      <c r="X49" s="1" t="s">
        <v>7846</v>
      </c>
      <c r="Y49" s="1" t="s">
        <v>7845</v>
      </c>
      <c r="Z49" s="1" t="s">
        <v>341</v>
      </c>
      <c r="AA49" s="1" t="s">
        <v>7841</v>
      </c>
      <c r="AB49" s="1" t="s">
        <v>7845</v>
      </c>
      <c r="AC49" s="1"/>
      <c r="AD49" s="1" t="s">
        <v>5180</v>
      </c>
      <c r="AE49" s="1" t="s">
        <v>7847</v>
      </c>
      <c r="AF49" s="1" t="s">
        <v>7848</v>
      </c>
      <c r="AG49" s="1" t="s">
        <v>7849</v>
      </c>
      <c r="AH49" s="1"/>
      <c r="AI49" s="1"/>
      <c r="AJ49" s="1" t="s">
        <v>7845</v>
      </c>
      <c r="AK49" s="1"/>
      <c r="AL49" s="1"/>
      <c r="AM49" s="1"/>
      <c r="AN49" s="1"/>
      <c r="AO49" s="1" t="s">
        <v>7845</v>
      </c>
      <c r="AP49" s="1"/>
      <c r="AQ49" s="1"/>
      <c r="AR49" s="1" t="s">
        <v>7852</v>
      </c>
      <c r="AS49" s="1"/>
      <c r="AT49" s="1"/>
      <c r="AU49" s="1"/>
      <c r="AV49" s="1" t="s">
        <v>7841</v>
      </c>
      <c r="AW49" s="1" t="s">
        <v>7859</v>
      </c>
      <c r="AX49" s="1" t="s">
        <v>7845</v>
      </c>
      <c r="AY49" s="1" t="s">
        <v>341</v>
      </c>
      <c r="AZ49" s="1"/>
      <c r="BA49" s="1" t="s">
        <v>7841</v>
      </c>
      <c r="BB49" s="1" t="s">
        <v>8017</v>
      </c>
      <c r="BC49" s="1" t="s">
        <v>8018</v>
      </c>
      <c r="BD49" s="1"/>
    </row>
    <row r="50" ht="13" customHeight="1" spans="1:56">
      <c r="A50" s="1" t="s">
        <v>8019</v>
      </c>
      <c r="B50" s="1" t="s">
        <v>8020</v>
      </c>
      <c r="C50" s="1" t="s">
        <v>7839</v>
      </c>
      <c r="D50" s="1" t="s">
        <v>7840</v>
      </c>
      <c r="E50" s="1" t="s">
        <v>7841</v>
      </c>
      <c r="F50" s="1" t="s">
        <v>7842</v>
      </c>
      <c r="G50" s="1"/>
      <c r="H50" s="1"/>
      <c r="I50" s="46">
        <v>46143</v>
      </c>
      <c r="J50" s="33">
        <v>46146</v>
      </c>
      <c r="K50" s="33">
        <v>46148</v>
      </c>
      <c r="L50" s="47">
        <v>0.5125</v>
      </c>
      <c r="M50" s="1" t="s">
        <v>3874</v>
      </c>
      <c r="N50" s="1" t="s">
        <v>3875</v>
      </c>
      <c r="O50" s="1" t="s">
        <v>3876</v>
      </c>
      <c r="P50" s="1" t="s">
        <v>3967</v>
      </c>
      <c r="Q50" s="1" t="s">
        <v>472</v>
      </c>
      <c r="R50" s="1" t="s">
        <v>7841</v>
      </c>
      <c r="S50" s="1" t="s">
        <v>7845</v>
      </c>
      <c r="T50" s="1" t="s">
        <v>341</v>
      </c>
      <c r="U50" s="1" t="s">
        <v>7845</v>
      </c>
      <c r="V50" s="1" t="s">
        <v>341</v>
      </c>
      <c r="W50" s="1" t="s">
        <v>7841</v>
      </c>
      <c r="X50" s="1" t="s">
        <v>7846</v>
      </c>
      <c r="Y50" s="1" t="s">
        <v>7845</v>
      </c>
      <c r="Z50" s="1" t="s">
        <v>341</v>
      </c>
      <c r="AA50" s="1" t="s">
        <v>7845</v>
      </c>
      <c r="AB50" s="1" t="s">
        <v>7845</v>
      </c>
      <c r="AC50" s="1"/>
      <c r="AD50" s="1"/>
      <c r="AE50" s="1"/>
      <c r="AF50" s="1"/>
      <c r="AG50" s="1"/>
      <c r="AH50" s="1"/>
      <c r="AI50" s="1"/>
      <c r="AJ50" s="1" t="s">
        <v>7845</v>
      </c>
      <c r="AK50" s="1"/>
      <c r="AL50" s="1"/>
      <c r="AM50" s="1"/>
      <c r="AN50" s="1"/>
      <c r="AO50" s="1" t="s">
        <v>7845</v>
      </c>
      <c r="AP50" s="1"/>
      <c r="AQ50" s="1"/>
      <c r="AR50" s="1" t="s">
        <v>7852</v>
      </c>
      <c r="AS50" s="1"/>
      <c r="AT50" s="1"/>
      <c r="AU50" s="1"/>
      <c r="AV50" s="1" t="s">
        <v>7845</v>
      </c>
      <c r="AW50" s="1" t="s">
        <v>341</v>
      </c>
      <c r="AX50" s="1" t="s">
        <v>7845</v>
      </c>
      <c r="AY50" s="1" t="s">
        <v>341</v>
      </c>
      <c r="AZ50" s="1"/>
      <c r="BA50" s="1" t="s">
        <v>7841</v>
      </c>
      <c r="BB50" s="1" t="s">
        <v>7887</v>
      </c>
      <c r="BC50" s="1" t="s">
        <v>8021</v>
      </c>
      <c r="BD50" s="1"/>
    </row>
    <row r="51" ht="13" customHeight="1" spans="1:56">
      <c r="A51" s="1" t="s">
        <v>8022</v>
      </c>
      <c r="B51" s="1" t="s">
        <v>8023</v>
      </c>
      <c r="C51" s="1" t="s">
        <v>7839</v>
      </c>
      <c r="D51" s="1" t="s">
        <v>7840</v>
      </c>
      <c r="E51" s="1" t="s">
        <v>7841</v>
      </c>
      <c r="F51" s="1" t="s">
        <v>7842</v>
      </c>
      <c r="G51" s="1">
        <v>4</v>
      </c>
      <c r="H51" s="1">
        <v>6</v>
      </c>
      <c r="I51" s="46">
        <v>46143</v>
      </c>
      <c r="J51" s="33">
        <v>46167</v>
      </c>
      <c r="K51" s="33">
        <v>46170</v>
      </c>
      <c r="L51" s="47">
        <v>0.702777777777778</v>
      </c>
      <c r="M51" s="1" t="s">
        <v>3874</v>
      </c>
      <c r="N51" s="1" t="s">
        <v>3875</v>
      </c>
      <c r="O51" s="1" t="s">
        <v>3876</v>
      </c>
      <c r="P51" s="1" t="s">
        <v>3967</v>
      </c>
      <c r="Q51" s="1" t="s">
        <v>472</v>
      </c>
      <c r="R51" s="1" t="s">
        <v>7841</v>
      </c>
      <c r="S51" s="1" t="s">
        <v>7845</v>
      </c>
      <c r="T51" s="1" t="s">
        <v>341</v>
      </c>
      <c r="U51" s="1" t="s">
        <v>7845</v>
      </c>
      <c r="V51" s="1" t="s">
        <v>341</v>
      </c>
      <c r="W51" s="1" t="s">
        <v>7841</v>
      </c>
      <c r="X51" s="1" t="s">
        <v>7858</v>
      </c>
      <c r="Y51" s="1" t="s">
        <v>7845</v>
      </c>
      <c r="Z51" s="1" t="s">
        <v>341</v>
      </c>
      <c r="AA51" s="1" t="s">
        <v>7841</v>
      </c>
      <c r="AB51" s="1" t="s">
        <v>7845</v>
      </c>
      <c r="AC51" s="1"/>
      <c r="AD51" s="1" t="s">
        <v>5180</v>
      </c>
      <c r="AE51" s="1" t="s">
        <v>7847</v>
      </c>
      <c r="AF51" s="1" t="s">
        <v>7848</v>
      </c>
      <c r="AG51" s="1" t="s">
        <v>7849</v>
      </c>
      <c r="AH51" s="1"/>
      <c r="AI51" s="1"/>
      <c r="AJ51" s="1" t="s">
        <v>7845</v>
      </c>
      <c r="AK51" s="1"/>
      <c r="AL51" s="1"/>
      <c r="AM51" s="1"/>
      <c r="AN51" s="1"/>
      <c r="AO51" s="1" t="s">
        <v>7845</v>
      </c>
      <c r="AP51" s="1"/>
      <c r="AQ51" s="1"/>
      <c r="AR51" s="1" t="s">
        <v>7852</v>
      </c>
      <c r="AS51" s="1"/>
      <c r="AT51" s="1"/>
      <c r="AU51" s="1"/>
      <c r="AV51" s="1" t="s">
        <v>7841</v>
      </c>
      <c r="AW51" s="1" t="s">
        <v>7859</v>
      </c>
      <c r="AX51" s="1" t="s">
        <v>7845</v>
      </c>
      <c r="AY51" s="1" t="s">
        <v>341</v>
      </c>
      <c r="AZ51" s="1"/>
      <c r="BA51" s="1" t="s">
        <v>7845</v>
      </c>
      <c r="BB51" s="1" t="s">
        <v>341</v>
      </c>
      <c r="BC51" s="1" t="s">
        <v>8024</v>
      </c>
      <c r="BD51" s="1"/>
    </row>
    <row r="52" ht="13" customHeight="1" spans="1:56">
      <c r="A52" s="1" t="s">
        <v>8025</v>
      </c>
      <c r="B52" s="1" t="s">
        <v>8026</v>
      </c>
      <c r="C52" s="1" t="s">
        <v>7839</v>
      </c>
      <c r="D52" s="1" t="s">
        <v>7840</v>
      </c>
      <c r="E52" s="1" t="s">
        <v>7841</v>
      </c>
      <c r="F52" s="1" t="s">
        <v>7842</v>
      </c>
      <c r="G52" s="1">
        <v>3</v>
      </c>
      <c r="H52" s="1">
        <v>4</v>
      </c>
      <c r="I52" s="46">
        <v>46143</v>
      </c>
      <c r="J52" s="33">
        <v>46146</v>
      </c>
      <c r="K52" s="33">
        <v>46148</v>
      </c>
      <c r="L52" s="47">
        <v>0.619444444444444</v>
      </c>
      <c r="M52" s="1" t="s">
        <v>3874</v>
      </c>
      <c r="N52" s="1" t="s">
        <v>3875</v>
      </c>
      <c r="O52" s="1" t="s">
        <v>3876</v>
      </c>
      <c r="P52" s="1" t="s">
        <v>3893</v>
      </c>
      <c r="Q52" s="1" t="s">
        <v>8027</v>
      </c>
      <c r="R52" s="1" t="s">
        <v>7841</v>
      </c>
      <c r="S52" s="1" t="s">
        <v>7845</v>
      </c>
      <c r="T52" s="1" t="s">
        <v>341</v>
      </c>
      <c r="U52" s="1" t="s">
        <v>7845</v>
      </c>
      <c r="V52" s="1" t="s">
        <v>341</v>
      </c>
      <c r="W52" s="1" t="s">
        <v>7841</v>
      </c>
      <c r="X52" s="1" t="s">
        <v>7846</v>
      </c>
      <c r="Y52" s="1" t="s">
        <v>7845</v>
      </c>
      <c r="Z52" s="1" t="s">
        <v>341</v>
      </c>
      <c r="AA52" s="1" t="s">
        <v>7841</v>
      </c>
      <c r="AB52" s="1" t="s">
        <v>7845</v>
      </c>
      <c r="AC52" s="1"/>
      <c r="AD52" s="1" t="s">
        <v>5180</v>
      </c>
      <c r="AE52" s="1" t="s">
        <v>7847</v>
      </c>
      <c r="AF52" s="1" t="s">
        <v>7848</v>
      </c>
      <c r="AG52" s="1" t="s">
        <v>7849</v>
      </c>
      <c r="AH52" s="1"/>
      <c r="AI52" s="1"/>
      <c r="AJ52" s="1" t="s">
        <v>7845</v>
      </c>
      <c r="AK52" s="1"/>
      <c r="AL52" s="1"/>
      <c r="AM52" s="1"/>
      <c r="AN52" s="1"/>
      <c r="AO52" s="1" t="s">
        <v>7845</v>
      </c>
      <c r="AP52" s="1"/>
      <c r="AQ52" s="1"/>
      <c r="AR52" s="1" t="s">
        <v>7852</v>
      </c>
      <c r="AS52" s="1"/>
      <c r="AT52" s="1"/>
      <c r="AU52" s="1"/>
      <c r="AV52" s="1" t="s">
        <v>7841</v>
      </c>
      <c r="AW52" s="1" t="s">
        <v>7886</v>
      </c>
      <c r="AX52" s="1" t="s">
        <v>7845</v>
      </c>
      <c r="AY52" s="1" t="s">
        <v>341</v>
      </c>
      <c r="AZ52" s="1"/>
      <c r="BA52" s="1" t="s">
        <v>7845</v>
      </c>
      <c r="BB52" s="1" t="s">
        <v>341</v>
      </c>
      <c r="BC52" s="1" t="s">
        <v>8028</v>
      </c>
      <c r="BD52" s="1"/>
    </row>
    <row r="53" ht="13" customHeight="1" spans="1:56">
      <c r="A53" s="1" t="s">
        <v>8029</v>
      </c>
      <c r="B53" s="1" t="s">
        <v>8030</v>
      </c>
      <c r="C53" s="1" t="s">
        <v>7839</v>
      </c>
      <c r="D53" s="1" t="s">
        <v>7840</v>
      </c>
      <c r="E53" s="1" t="s">
        <v>7841</v>
      </c>
      <c r="F53" s="1" t="s">
        <v>7842</v>
      </c>
      <c r="G53" s="1">
        <v>4</v>
      </c>
      <c r="H53" s="1">
        <v>4</v>
      </c>
      <c r="I53" s="46">
        <v>46143</v>
      </c>
      <c r="J53" s="33">
        <v>46160</v>
      </c>
      <c r="K53" s="33">
        <v>46160</v>
      </c>
      <c r="L53" s="47">
        <v>0.636805555555556</v>
      </c>
      <c r="M53" s="1" t="s">
        <v>3874</v>
      </c>
      <c r="N53" s="1" t="s">
        <v>3875</v>
      </c>
      <c r="O53" s="1" t="s">
        <v>3876</v>
      </c>
      <c r="P53" s="1" t="s">
        <v>3893</v>
      </c>
      <c r="Q53" s="1" t="s">
        <v>8027</v>
      </c>
      <c r="R53" s="1" t="s">
        <v>7841</v>
      </c>
      <c r="S53" s="1" t="s">
        <v>7845</v>
      </c>
      <c r="T53" s="1" t="s">
        <v>341</v>
      </c>
      <c r="U53" s="1" t="s">
        <v>7845</v>
      </c>
      <c r="V53" s="1" t="s">
        <v>341</v>
      </c>
      <c r="W53" s="1" t="s">
        <v>7841</v>
      </c>
      <c r="X53" s="1" t="s">
        <v>7968</v>
      </c>
      <c r="Y53" s="1" t="s">
        <v>7845</v>
      </c>
      <c r="Z53" s="1" t="s">
        <v>341</v>
      </c>
      <c r="AA53" s="1" t="s">
        <v>7841</v>
      </c>
      <c r="AB53" s="1" t="s">
        <v>7845</v>
      </c>
      <c r="AC53" s="1"/>
      <c r="AD53" s="1" t="s">
        <v>5180</v>
      </c>
      <c r="AE53" s="1" t="s">
        <v>7847</v>
      </c>
      <c r="AF53" s="1" t="s">
        <v>7848</v>
      </c>
      <c r="AG53" s="1" t="s">
        <v>7849</v>
      </c>
      <c r="AH53" s="1"/>
      <c r="AI53" s="1"/>
      <c r="AJ53" s="1" t="s">
        <v>7845</v>
      </c>
      <c r="AK53" s="1"/>
      <c r="AL53" s="1"/>
      <c r="AM53" s="1"/>
      <c r="AN53" s="1"/>
      <c r="AO53" s="1" t="s">
        <v>7845</v>
      </c>
      <c r="AP53" s="1"/>
      <c r="AQ53" s="1"/>
      <c r="AR53" s="1" t="s">
        <v>7852</v>
      </c>
      <c r="AS53" s="1"/>
      <c r="AT53" s="1"/>
      <c r="AU53" s="1"/>
      <c r="AV53" s="1" t="s">
        <v>7845</v>
      </c>
      <c r="AW53" s="1" t="s">
        <v>341</v>
      </c>
      <c r="AX53" s="1" t="s">
        <v>7845</v>
      </c>
      <c r="AY53" s="1" t="s">
        <v>341</v>
      </c>
      <c r="AZ53" s="1"/>
      <c r="BA53" s="1" t="s">
        <v>7845</v>
      </c>
      <c r="BB53" s="1" t="s">
        <v>341</v>
      </c>
      <c r="BC53" s="1" t="s">
        <v>8031</v>
      </c>
      <c r="BD53" s="1"/>
    </row>
    <row r="54" ht="13" customHeight="1" spans="1:56">
      <c r="A54" s="1" t="s">
        <v>8032</v>
      </c>
      <c r="B54" s="1" t="s">
        <v>8033</v>
      </c>
      <c r="C54" s="1" t="s">
        <v>7839</v>
      </c>
      <c r="D54" s="1" t="s">
        <v>7840</v>
      </c>
      <c r="E54" s="1" t="s">
        <v>7841</v>
      </c>
      <c r="F54" s="1" t="s">
        <v>7842</v>
      </c>
      <c r="G54" s="1">
        <v>4</v>
      </c>
      <c r="H54" s="1">
        <v>4</v>
      </c>
      <c r="I54" s="46">
        <v>46143</v>
      </c>
      <c r="J54" s="33">
        <v>46160</v>
      </c>
      <c r="K54" s="33">
        <v>46163</v>
      </c>
      <c r="L54" s="47">
        <v>0.381944444444444</v>
      </c>
      <c r="M54" s="1" t="s">
        <v>3874</v>
      </c>
      <c r="N54" s="1" t="s">
        <v>3875</v>
      </c>
      <c r="O54" s="1" t="s">
        <v>3876</v>
      </c>
      <c r="P54" s="1" t="s">
        <v>3893</v>
      </c>
      <c r="Q54" s="1" t="s">
        <v>8027</v>
      </c>
      <c r="R54" s="1" t="s">
        <v>7845</v>
      </c>
      <c r="S54" s="1"/>
      <c r="T54" s="1" t="s">
        <v>341</v>
      </c>
      <c r="U54" s="1"/>
      <c r="V54" s="1" t="s">
        <v>341</v>
      </c>
      <c r="W54" s="1"/>
      <c r="X54" s="1" t="s">
        <v>341</v>
      </c>
      <c r="Y54" s="1"/>
      <c r="Z54" s="1" t="s">
        <v>341</v>
      </c>
      <c r="AA54" s="1" t="s">
        <v>7841</v>
      </c>
      <c r="AB54" s="1" t="s">
        <v>7845</v>
      </c>
      <c r="AC54" s="1"/>
      <c r="AD54" s="1" t="s">
        <v>5180</v>
      </c>
      <c r="AE54" s="1" t="s">
        <v>7847</v>
      </c>
      <c r="AF54" s="1" t="s">
        <v>7848</v>
      </c>
      <c r="AG54" s="1" t="s">
        <v>7878</v>
      </c>
      <c r="AH54" s="1" t="s">
        <v>7847</v>
      </c>
      <c r="AI54" s="1" t="s">
        <v>7879</v>
      </c>
      <c r="AJ54" s="1" t="s">
        <v>7845</v>
      </c>
      <c r="AK54" s="1"/>
      <c r="AL54" s="1"/>
      <c r="AM54" s="1"/>
      <c r="AN54" s="1"/>
      <c r="AO54" s="1" t="s">
        <v>7845</v>
      </c>
      <c r="AP54" s="1"/>
      <c r="AQ54" s="1"/>
      <c r="AR54" s="1" t="s">
        <v>7852</v>
      </c>
      <c r="AS54" s="1"/>
      <c r="AT54" s="1"/>
      <c r="AU54" s="1"/>
      <c r="AV54" s="1" t="s">
        <v>7841</v>
      </c>
      <c r="AW54" s="1" t="s">
        <v>7881</v>
      </c>
      <c r="AX54" s="1" t="s">
        <v>7845</v>
      </c>
      <c r="AY54" s="1" t="s">
        <v>341</v>
      </c>
      <c r="AZ54" s="1"/>
      <c r="BA54" s="1" t="s">
        <v>7845</v>
      </c>
      <c r="BB54" s="1" t="s">
        <v>341</v>
      </c>
      <c r="BC54" s="1" t="s">
        <v>8034</v>
      </c>
      <c r="BD54" s="1"/>
    </row>
    <row r="55" ht="13" customHeight="1" spans="1:56">
      <c r="A55" s="1" t="s">
        <v>8035</v>
      </c>
      <c r="B55" s="1" t="s">
        <v>8036</v>
      </c>
      <c r="C55" s="1" t="s">
        <v>7839</v>
      </c>
      <c r="D55" s="1" t="s">
        <v>7840</v>
      </c>
      <c r="E55" s="1" t="s">
        <v>7841</v>
      </c>
      <c r="F55" s="1" t="s">
        <v>7842</v>
      </c>
      <c r="G55" s="1">
        <v>1</v>
      </c>
      <c r="H55" s="1">
        <v>4</v>
      </c>
      <c r="I55" s="46">
        <v>46143</v>
      </c>
      <c r="J55" s="33">
        <v>46146</v>
      </c>
      <c r="K55" s="33">
        <v>46148</v>
      </c>
      <c r="L55" s="47">
        <v>0.652083333333333</v>
      </c>
      <c r="M55" s="1" t="s">
        <v>3874</v>
      </c>
      <c r="N55" s="1" t="s">
        <v>3875</v>
      </c>
      <c r="O55" s="1" t="s">
        <v>3876</v>
      </c>
      <c r="P55" s="1" t="s">
        <v>3906</v>
      </c>
      <c r="Q55" s="1" t="s">
        <v>3907</v>
      </c>
      <c r="R55" s="1" t="s">
        <v>7841</v>
      </c>
      <c r="S55" s="1" t="s">
        <v>7845</v>
      </c>
      <c r="T55" s="1" t="s">
        <v>341</v>
      </c>
      <c r="U55" s="1" t="s">
        <v>7845</v>
      </c>
      <c r="V55" s="1" t="s">
        <v>341</v>
      </c>
      <c r="W55" s="1" t="s">
        <v>7841</v>
      </c>
      <c r="X55" s="1" t="s">
        <v>7922</v>
      </c>
      <c r="Y55" s="1" t="s">
        <v>7845</v>
      </c>
      <c r="Z55" s="1" t="s">
        <v>341</v>
      </c>
      <c r="AA55" s="1" t="s">
        <v>7845</v>
      </c>
      <c r="AB55" s="1" t="s">
        <v>7845</v>
      </c>
      <c r="AC55" s="1"/>
      <c r="AD55" s="1"/>
      <c r="AE55" s="1"/>
      <c r="AF55" s="1"/>
      <c r="AG55" s="1"/>
      <c r="AH55" s="1"/>
      <c r="AI55" s="1"/>
      <c r="AJ55" s="1" t="s">
        <v>7841</v>
      </c>
      <c r="AK55" s="1" t="s">
        <v>5195</v>
      </c>
      <c r="AL55" s="1"/>
      <c r="AM55" s="1"/>
      <c r="AN55" s="1"/>
      <c r="AO55" s="1" t="s">
        <v>7845</v>
      </c>
      <c r="AP55" s="1"/>
      <c r="AQ55" s="1"/>
      <c r="AR55" s="1" t="s">
        <v>7852</v>
      </c>
      <c r="AS55" s="1"/>
      <c r="AT55" s="1"/>
      <c r="AU55" s="1"/>
      <c r="AV55" s="1" t="s">
        <v>7845</v>
      </c>
      <c r="AW55" s="1" t="s">
        <v>341</v>
      </c>
      <c r="AX55" s="1" t="s">
        <v>7845</v>
      </c>
      <c r="AY55" s="1" t="s">
        <v>341</v>
      </c>
      <c r="AZ55" s="1"/>
      <c r="BA55" s="1" t="s">
        <v>7845</v>
      </c>
      <c r="BB55" s="1" t="s">
        <v>341</v>
      </c>
      <c r="BC55" s="1" t="s">
        <v>8037</v>
      </c>
      <c r="BD55" s="1"/>
    </row>
    <row r="56" ht="13" customHeight="1" spans="1:56">
      <c r="A56" s="1" t="s">
        <v>8038</v>
      </c>
      <c r="B56" s="1" t="s">
        <v>8039</v>
      </c>
      <c r="C56" s="1" t="s">
        <v>7839</v>
      </c>
      <c r="D56" s="1" t="s">
        <v>7840</v>
      </c>
      <c r="E56" s="1" t="s">
        <v>7841</v>
      </c>
      <c r="F56" s="1" t="s">
        <v>7842</v>
      </c>
      <c r="G56" s="1">
        <v>2</v>
      </c>
      <c r="H56" s="1">
        <v>3</v>
      </c>
      <c r="I56" s="46">
        <v>46143</v>
      </c>
      <c r="J56" s="33">
        <v>46153</v>
      </c>
      <c r="K56" s="33">
        <v>46157</v>
      </c>
      <c r="L56" s="47">
        <v>0.370833333333333</v>
      </c>
      <c r="M56" s="1" t="s">
        <v>3874</v>
      </c>
      <c r="N56" s="1" t="s">
        <v>3875</v>
      </c>
      <c r="O56" s="1" t="s">
        <v>3876</v>
      </c>
      <c r="P56" s="1" t="s">
        <v>4019</v>
      </c>
      <c r="Q56" s="1" t="s">
        <v>432</v>
      </c>
      <c r="R56" s="1" t="s">
        <v>7841</v>
      </c>
      <c r="S56" s="1" t="s">
        <v>7845</v>
      </c>
      <c r="T56" s="1" t="s">
        <v>341</v>
      </c>
      <c r="U56" s="1" t="s">
        <v>7845</v>
      </c>
      <c r="V56" s="1" t="s">
        <v>341</v>
      </c>
      <c r="W56" s="1" t="s">
        <v>7841</v>
      </c>
      <c r="X56" s="1" t="s">
        <v>7846</v>
      </c>
      <c r="Y56" s="1" t="s">
        <v>7845</v>
      </c>
      <c r="Z56" s="1" t="s">
        <v>341</v>
      </c>
      <c r="AA56" s="1" t="s">
        <v>7845</v>
      </c>
      <c r="AB56" s="1" t="s">
        <v>7845</v>
      </c>
      <c r="AC56" s="1"/>
      <c r="AD56" s="1"/>
      <c r="AE56" s="1"/>
      <c r="AF56" s="1"/>
      <c r="AG56" s="1"/>
      <c r="AH56" s="1"/>
      <c r="AI56" s="1"/>
      <c r="AJ56" s="1" t="s">
        <v>7841</v>
      </c>
      <c r="AK56" s="1" t="s">
        <v>5195</v>
      </c>
      <c r="AL56" s="1"/>
      <c r="AM56" s="1"/>
      <c r="AN56" s="1"/>
      <c r="AO56" s="1" t="s">
        <v>7845</v>
      </c>
      <c r="AP56" s="1"/>
      <c r="AQ56" s="1"/>
      <c r="AR56" s="1" t="s">
        <v>7852</v>
      </c>
      <c r="AS56" s="1"/>
      <c r="AT56" s="1"/>
      <c r="AU56" s="1"/>
      <c r="AV56" s="1" t="s">
        <v>7845</v>
      </c>
      <c r="AW56" s="1" t="s">
        <v>341</v>
      </c>
      <c r="AX56" s="1" t="s">
        <v>7845</v>
      </c>
      <c r="AY56" s="1" t="s">
        <v>341</v>
      </c>
      <c r="AZ56" s="1"/>
      <c r="BA56" s="1" t="s">
        <v>7845</v>
      </c>
      <c r="BB56" s="1" t="s">
        <v>341</v>
      </c>
      <c r="BC56" s="1" t="s">
        <v>8040</v>
      </c>
      <c r="BD56" s="1"/>
    </row>
    <row r="57" ht="13" customHeight="1" spans="1:56">
      <c r="A57" s="1" t="s">
        <v>8041</v>
      </c>
      <c r="B57" s="1" t="s">
        <v>8042</v>
      </c>
      <c r="C57" s="1" t="s">
        <v>7839</v>
      </c>
      <c r="D57" s="1" t="s">
        <v>7840</v>
      </c>
      <c r="E57" s="1" t="s">
        <v>7841</v>
      </c>
      <c r="F57" s="1" t="s">
        <v>7842</v>
      </c>
      <c r="G57" s="1">
        <v>2</v>
      </c>
      <c r="H57" s="1">
        <v>5</v>
      </c>
      <c r="I57" s="46">
        <v>46143</v>
      </c>
      <c r="J57" s="33">
        <v>46146</v>
      </c>
      <c r="K57" s="33">
        <v>46148</v>
      </c>
      <c r="L57" s="47">
        <v>0.388194444444444</v>
      </c>
      <c r="M57" s="1" t="s">
        <v>3874</v>
      </c>
      <c r="N57" s="1" t="s">
        <v>3875</v>
      </c>
      <c r="O57" s="1" t="s">
        <v>3876</v>
      </c>
      <c r="P57" s="1" t="s">
        <v>3947</v>
      </c>
      <c r="Q57" s="1" t="s">
        <v>403</v>
      </c>
      <c r="R57" s="1" t="s">
        <v>7841</v>
      </c>
      <c r="S57" s="1" t="s">
        <v>7845</v>
      </c>
      <c r="T57" s="1" t="s">
        <v>341</v>
      </c>
      <c r="U57" s="1" t="s">
        <v>7845</v>
      </c>
      <c r="V57" s="1" t="s">
        <v>341</v>
      </c>
      <c r="W57" s="1" t="s">
        <v>7841</v>
      </c>
      <c r="X57" s="1" t="s">
        <v>7846</v>
      </c>
      <c r="Y57" s="1" t="s">
        <v>7845</v>
      </c>
      <c r="Z57" s="1" t="s">
        <v>341</v>
      </c>
      <c r="AA57" s="1" t="s">
        <v>7845</v>
      </c>
      <c r="AB57" s="1" t="s">
        <v>7845</v>
      </c>
      <c r="AC57" s="1"/>
      <c r="AD57" s="1"/>
      <c r="AE57" s="1"/>
      <c r="AF57" s="1"/>
      <c r="AG57" s="1"/>
      <c r="AH57" s="1"/>
      <c r="AI57" s="1"/>
      <c r="AJ57" s="1" t="s">
        <v>7845</v>
      </c>
      <c r="AK57" s="1"/>
      <c r="AL57" s="1"/>
      <c r="AM57" s="1"/>
      <c r="AN57" s="1"/>
      <c r="AO57" s="1" t="s">
        <v>7845</v>
      </c>
      <c r="AP57" s="1"/>
      <c r="AQ57" s="1"/>
      <c r="AR57" s="1" t="s">
        <v>7852</v>
      </c>
      <c r="AS57" s="1"/>
      <c r="AT57" s="1"/>
      <c r="AU57" s="1"/>
      <c r="AV57" s="1" t="s">
        <v>7841</v>
      </c>
      <c r="AW57" s="1" t="s">
        <v>7859</v>
      </c>
      <c r="AX57" s="1" t="s">
        <v>7845</v>
      </c>
      <c r="AY57" s="1" t="s">
        <v>341</v>
      </c>
      <c r="AZ57" s="1"/>
      <c r="BA57" s="1" t="s">
        <v>7845</v>
      </c>
      <c r="BB57" s="1" t="s">
        <v>341</v>
      </c>
      <c r="BC57" s="1" t="s">
        <v>8043</v>
      </c>
      <c r="BD57" s="1"/>
    </row>
    <row r="58" ht="13" customHeight="1" spans="1:56">
      <c r="A58" s="1" t="s">
        <v>8044</v>
      </c>
      <c r="B58" s="1" t="s">
        <v>8045</v>
      </c>
      <c r="C58" s="1" t="s">
        <v>7839</v>
      </c>
      <c r="D58" s="1" t="s">
        <v>7840</v>
      </c>
      <c r="E58" s="1" t="s">
        <v>7841</v>
      </c>
      <c r="F58" s="1" t="s">
        <v>7842</v>
      </c>
      <c r="G58" s="1">
        <v>4</v>
      </c>
      <c r="H58" s="1">
        <v>5</v>
      </c>
      <c r="I58" s="46">
        <v>46143</v>
      </c>
      <c r="J58" s="33">
        <v>46153</v>
      </c>
      <c r="K58" s="33">
        <v>46156</v>
      </c>
      <c r="L58" s="47">
        <v>0.48125</v>
      </c>
      <c r="M58" s="1" t="s">
        <v>3874</v>
      </c>
      <c r="N58" s="1" t="s">
        <v>3875</v>
      </c>
      <c r="O58" s="1" t="s">
        <v>3876</v>
      </c>
      <c r="P58" s="1" t="s">
        <v>8046</v>
      </c>
      <c r="Q58" s="1" t="s">
        <v>8047</v>
      </c>
      <c r="R58" s="1" t="s">
        <v>7841</v>
      </c>
      <c r="S58" s="1" t="s">
        <v>7845</v>
      </c>
      <c r="T58" s="1" t="s">
        <v>341</v>
      </c>
      <c r="U58" s="1" t="s">
        <v>7845</v>
      </c>
      <c r="V58" s="1" t="s">
        <v>341</v>
      </c>
      <c r="W58" s="1" t="s">
        <v>7841</v>
      </c>
      <c r="X58" s="1" t="s">
        <v>7846</v>
      </c>
      <c r="Y58" s="1" t="s">
        <v>7845</v>
      </c>
      <c r="Z58" s="1" t="s">
        <v>341</v>
      </c>
      <c r="AA58" s="1" t="s">
        <v>7841</v>
      </c>
      <c r="AB58" s="1" t="s">
        <v>7845</v>
      </c>
      <c r="AC58" s="1"/>
      <c r="AD58" s="1" t="s">
        <v>5180</v>
      </c>
      <c r="AE58" s="1" t="s">
        <v>7847</v>
      </c>
      <c r="AF58" s="1" t="s">
        <v>7848</v>
      </c>
      <c r="AG58" s="1" t="s">
        <v>7849</v>
      </c>
      <c r="AH58" s="1"/>
      <c r="AI58" s="1"/>
      <c r="AJ58" s="1" t="s">
        <v>7841</v>
      </c>
      <c r="AK58" s="1" t="s">
        <v>7850</v>
      </c>
      <c r="AL58" s="1"/>
      <c r="AM58" s="1"/>
      <c r="AN58" s="1" t="s">
        <v>7851</v>
      </c>
      <c r="AO58" s="1" t="s">
        <v>7845</v>
      </c>
      <c r="AP58" s="1"/>
      <c r="AQ58" s="1"/>
      <c r="AR58" s="1" t="s">
        <v>7852</v>
      </c>
      <c r="AS58" s="1"/>
      <c r="AT58" s="1"/>
      <c r="AU58" s="1"/>
      <c r="AV58" s="1" t="s">
        <v>7841</v>
      </c>
      <c r="AW58" s="1" t="s">
        <v>7859</v>
      </c>
      <c r="AX58" s="1" t="s">
        <v>7845</v>
      </c>
      <c r="AY58" s="1" t="s">
        <v>341</v>
      </c>
      <c r="AZ58" s="1"/>
      <c r="BA58" s="1" t="s">
        <v>7845</v>
      </c>
      <c r="BB58" s="1" t="s">
        <v>341</v>
      </c>
      <c r="BC58" s="1" t="s">
        <v>8048</v>
      </c>
      <c r="BD58" s="1"/>
    </row>
    <row r="59" ht="13" customHeight="1" spans="1:56">
      <c r="A59" s="1" t="s">
        <v>8049</v>
      </c>
      <c r="B59" s="1" t="s">
        <v>8050</v>
      </c>
      <c r="C59" s="1" t="s">
        <v>7839</v>
      </c>
      <c r="D59" s="1" t="s">
        <v>7840</v>
      </c>
      <c r="E59" s="1" t="s">
        <v>7841</v>
      </c>
      <c r="F59" s="1" t="s">
        <v>7842</v>
      </c>
      <c r="G59" s="1">
        <v>3</v>
      </c>
      <c r="H59" s="1">
        <v>5</v>
      </c>
      <c r="I59" s="46">
        <v>46143</v>
      </c>
      <c r="J59" s="33">
        <v>46153</v>
      </c>
      <c r="K59" s="33">
        <v>46156</v>
      </c>
      <c r="L59" s="47">
        <v>0.635416666666667</v>
      </c>
      <c r="M59" s="1" t="s">
        <v>3874</v>
      </c>
      <c r="N59" s="1" t="s">
        <v>3875</v>
      </c>
      <c r="O59" s="1" t="s">
        <v>3876</v>
      </c>
      <c r="P59" s="1" t="s">
        <v>8051</v>
      </c>
      <c r="Q59" s="1" t="s">
        <v>123</v>
      </c>
      <c r="R59" s="1" t="s">
        <v>7841</v>
      </c>
      <c r="S59" s="1" t="s">
        <v>7845</v>
      </c>
      <c r="T59" s="1" t="s">
        <v>341</v>
      </c>
      <c r="U59" s="1" t="s">
        <v>7845</v>
      </c>
      <c r="V59" s="1" t="s">
        <v>341</v>
      </c>
      <c r="W59" s="1" t="s">
        <v>7841</v>
      </c>
      <c r="X59" s="1" t="s">
        <v>7858</v>
      </c>
      <c r="Y59" s="1" t="s">
        <v>7845</v>
      </c>
      <c r="Z59" s="1" t="s">
        <v>341</v>
      </c>
      <c r="AA59" s="1" t="s">
        <v>7841</v>
      </c>
      <c r="AB59" s="1" t="s">
        <v>7845</v>
      </c>
      <c r="AC59" s="1"/>
      <c r="AD59" s="1" t="s">
        <v>5180</v>
      </c>
      <c r="AE59" s="1" t="s">
        <v>7847</v>
      </c>
      <c r="AF59" s="1" t="s">
        <v>7848</v>
      </c>
      <c r="AG59" s="1" t="s">
        <v>7849</v>
      </c>
      <c r="AH59" s="1"/>
      <c r="AI59" s="1"/>
      <c r="AJ59" s="1" t="s">
        <v>7845</v>
      </c>
      <c r="AK59" s="1"/>
      <c r="AL59" s="1"/>
      <c r="AM59" s="1"/>
      <c r="AN59" s="1"/>
      <c r="AO59" s="1" t="s">
        <v>7845</v>
      </c>
      <c r="AP59" s="1"/>
      <c r="AQ59" s="1"/>
      <c r="AR59" s="1" t="s">
        <v>7852</v>
      </c>
      <c r="AS59" s="1"/>
      <c r="AT59" s="1"/>
      <c r="AU59" s="1"/>
      <c r="AV59" s="1" t="s">
        <v>7841</v>
      </c>
      <c r="AW59" s="1" t="s">
        <v>7859</v>
      </c>
      <c r="AX59" s="1" t="s">
        <v>7845</v>
      </c>
      <c r="AY59" s="1" t="s">
        <v>341</v>
      </c>
      <c r="AZ59" s="1"/>
      <c r="BA59" s="1" t="s">
        <v>7845</v>
      </c>
      <c r="BB59" s="1" t="s">
        <v>341</v>
      </c>
      <c r="BC59" s="1" t="s">
        <v>8052</v>
      </c>
      <c r="BD59" s="1"/>
    </row>
    <row r="60" ht="13" customHeight="1" spans="1:56">
      <c r="A60" s="1" t="s">
        <v>8053</v>
      </c>
      <c r="B60" s="1" t="s">
        <v>8054</v>
      </c>
      <c r="C60" s="1" t="s">
        <v>7839</v>
      </c>
      <c r="D60" s="1" t="s">
        <v>7840</v>
      </c>
      <c r="E60" s="1" t="s">
        <v>7841</v>
      </c>
      <c r="F60" s="1" t="s">
        <v>7842</v>
      </c>
      <c r="G60" s="1">
        <v>4</v>
      </c>
      <c r="H60" s="1">
        <v>5</v>
      </c>
      <c r="I60" s="46">
        <v>46143</v>
      </c>
      <c r="J60" s="33">
        <v>46146</v>
      </c>
      <c r="K60" s="33">
        <v>46147</v>
      </c>
      <c r="L60" s="47">
        <v>0.345833333333333</v>
      </c>
      <c r="M60" s="1" t="s">
        <v>3874</v>
      </c>
      <c r="N60" s="1" t="s">
        <v>3875</v>
      </c>
      <c r="O60" s="1" t="s">
        <v>3876</v>
      </c>
      <c r="P60" s="1" t="s">
        <v>3886</v>
      </c>
      <c r="Q60" s="1" t="s">
        <v>8055</v>
      </c>
      <c r="R60" s="1" t="s">
        <v>7841</v>
      </c>
      <c r="S60" s="1" t="s">
        <v>7845</v>
      </c>
      <c r="T60" s="1" t="s">
        <v>341</v>
      </c>
      <c r="U60" s="1" t="s">
        <v>7845</v>
      </c>
      <c r="V60" s="1" t="s">
        <v>341</v>
      </c>
      <c r="W60" s="1" t="s">
        <v>7841</v>
      </c>
      <c r="X60" s="1" t="s">
        <v>7846</v>
      </c>
      <c r="Y60" s="1" t="s">
        <v>7845</v>
      </c>
      <c r="Z60" s="1" t="s">
        <v>341</v>
      </c>
      <c r="AA60" s="1" t="s">
        <v>7841</v>
      </c>
      <c r="AB60" s="1" t="s">
        <v>7845</v>
      </c>
      <c r="AC60" s="1"/>
      <c r="AD60" s="1" t="s">
        <v>5180</v>
      </c>
      <c r="AE60" s="1" t="s">
        <v>7847</v>
      </c>
      <c r="AF60" s="1" t="s">
        <v>7848</v>
      </c>
      <c r="AG60" s="1" t="s">
        <v>7849</v>
      </c>
      <c r="AH60" s="1"/>
      <c r="AI60" s="1"/>
      <c r="AJ60" s="1" t="s">
        <v>7845</v>
      </c>
      <c r="AK60" s="1"/>
      <c r="AL60" s="1"/>
      <c r="AM60" s="1"/>
      <c r="AN60" s="1"/>
      <c r="AO60" s="1" t="s">
        <v>7845</v>
      </c>
      <c r="AP60" s="1"/>
      <c r="AQ60" s="1"/>
      <c r="AR60" s="1" t="s">
        <v>7852</v>
      </c>
      <c r="AS60" s="1"/>
      <c r="AT60" s="1"/>
      <c r="AU60" s="1"/>
      <c r="AV60" s="1" t="s">
        <v>7841</v>
      </c>
      <c r="AW60" s="1" t="s">
        <v>7853</v>
      </c>
      <c r="AX60" s="1" t="s">
        <v>7845</v>
      </c>
      <c r="AY60" s="1" t="s">
        <v>341</v>
      </c>
      <c r="AZ60" s="1"/>
      <c r="BA60" s="1" t="s">
        <v>7845</v>
      </c>
      <c r="BB60" s="1" t="s">
        <v>341</v>
      </c>
      <c r="BC60" s="1" t="s">
        <v>8056</v>
      </c>
      <c r="BD60" s="1"/>
    </row>
    <row r="61" ht="13" customHeight="1" spans="1:56">
      <c r="A61" s="1" t="s">
        <v>8057</v>
      </c>
      <c r="B61" s="1" t="s">
        <v>8058</v>
      </c>
      <c r="C61" s="1" t="s">
        <v>7905</v>
      </c>
      <c r="D61" s="1" t="s">
        <v>7906</v>
      </c>
      <c r="E61" s="1" t="s">
        <v>7841</v>
      </c>
      <c r="F61" s="1" t="s">
        <v>7842</v>
      </c>
      <c r="G61" s="1">
        <v>0</v>
      </c>
      <c r="H61" s="1">
        <v>6</v>
      </c>
      <c r="I61" s="46">
        <v>46143</v>
      </c>
      <c r="J61" s="33">
        <v>46160</v>
      </c>
      <c r="K61" s="33">
        <v>46163</v>
      </c>
      <c r="L61" s="47">
        <v>0.474305555555556</v>
      </c>
      <c r="M61" s="1" t="s">
        <v>3874</v>
      </c>
      <c r="N61" s="1" t="s">
        <v>3875</v>
      </c>
      <c r="O61" s="1" t="s">
        <v>3876</v>
      </c>
      <c r="P61" s="1" t="s">
        <v>3886</v>
      </c>
      <c r="Q61" s="1" t="s">
        <v>8055</v>
      </c>
      <c r="R61" s="1" t="s">
        <v>7841</v>
      </c>
      <c r="S61" s="1" t="s">
        <v>7841</v>
      </c>
      <c r="T61" s="1" t="s">
        <v>8059</v>
      </c>
      <c r="U61" s="1" t="s">
        <v>7845</v>
      </c>
      <c r="V61" s="1" t="s">
        <v>341</v>
      </c>
      <c r="W61" s="1" t="s">
        <v>7845</v>
      </c>
      <c r="X61" s="1" t="s">
        <v>341</v>
      </c>
      <c r="Y61" s="1" t="s">
        <v>7845</v>
      </c>
      <c r="Z61" s="1" t="s">
        <v>341</v>
      </c>
      <c r="AA61" s="1" t="s">
        <v>7845</v>
      </c>
      <c r="AB61" s="1" t="s">
        <v>7845</v>
      </c>
      <c r="AC61" s="1"/>
      <c r="AD61" s="1"/>
      <c r="AE61" s="1"/>
      <c r="AF61" s="1"/>
      <c r="AG61" s="1"/>
      <c r="AH61" s="1"/>
      <c r="AI61" s="1"/>
      <c r="AJ61" s="1" t="s">
        <v>7845</v>
      </c>
      <c r="AK61" s="1"/>
      <c r="AL61" s="1"/>
      <c r="AM61" s="1"/>
      <c r="AN61" s="1"/>
      <c r="AO61" s="1" t="s">
        <v>7845</v>
      </c>
      <c r="AP61" s="1"/>
      <c r="AQ61" s="1"/>
      <c r="AR61" s="1" t="s">
        <v>7852</v>
      </c>
      <c r="AS61" s="1"/>
      <c r="AT61" s="1"/>
      <c r="AU61" s="1"/>
      <c r="AV61" s="1" t="s">
        <v>7845</v>
      </c>
      <c r="AW61" s="1" t="s">
        <v>341</v>
      </c>
      <c r="AX61" s="1" t="s">
        <v>7845</v>
      </c>
      <c r="AY61" s="1" t="s">
        <v>341</v>
      </c>
      <c r="AZ61" s="1"/>
      <c r="BA61" s="1" t="s">
        <v>7841</v>
      </c>
      <c r="BB61" s="1" t="s">
        <v>8060</v>
      </c>
      <c r="BC61" s="1" t="s">
        <v>8061</v>
      </c>
      <c r="BD61" s="1"/>
    </row>
    <row r="62" ht="13" customHeight="1" spans="1:56">
      <c r="A62" s="1" t="s">
        <v>8062</v>
      </c>
      <c r="B62" s="1" t="s">
        <v>8063</v>
      </c>
      <c r="C62" s="1" t="s">
        <v>7839</v>
      </c>
      <c r="D62" s="1" t="s">
        <v>7840</v>
      </c>
      <c r="E62" s="1" t="s">
        <v>7841</v>
      </c>
      <c r="F62" s="1" t="s">
        <v>7842</v>
      </c>
      <c r="G62" s="1">
        <v>2</v>
      </c>
      <c r="H62" s="1">
        <v>3</v>
      </c>
      <c r="I62" s="46">
        <v>46143</v>
      </c>
      <c r="J62" s="33">
        <v>46146</v>
      </c>
      <c r="K62" s="33">
        <v>46150</v>
      </c>
      <c r="L62" s="47">
        <v>0.523611111111111</v>
      </c>
      <c r="M62" s="1" t="s">
        <v>3874</v>
      </c>
      <c r="N62" s="1" t="s">
        <v>3875</v>
      </c>
      <c r="O62" s="1" t="s">
        <v>3876</v>
      </c>
      <c r="P62" s="1" t="s">
        <v>8064</v>
      </c>
      <c r="Q62" s="1" t="s">
        <v>705</v>
      </c>
      <c r="R62" s="1" t="s">
        <v>7841</v>
      </c>
      <c r="S62" s="1" t="s">
        <v>7845</v>
      </c>
      <c r="T62" s="1" t="s">
        <v>341</v>
      </c>
      <c r="U62" s="1" t="s">
        <v>7845</v>
      </c>
      <c r="V62" s="1" t="s">
        <v>341</v>
      </c>
      <c r="W62" s="1" t="s">
        <v>7841</v>
      </c>
      <c r="X62" s="1" t="s">
        <v>7846</v>
      </c>
      <c r="Y62" s="1" t="s">
        <v>7845</v>
      </c>
      <c r="Z62" s="1" t="s">
        <v>341</v>
      </c>
      <c r="AA62" s="1" t="s">
        <v>7845</v>
      </c>
      <c r="AB62" s="1" t="s">
        <v>7845</v>
      </c>
      <c r="AC62" s="1"/>
      <c r="AD62" s="1"/>
      <c r="AE62" s="1"/>
      <c r="AF62" s="1"/>
      <c r="AG62" s="1"/>
      <c r="AH62" s="1"/>
      <c r="AI62" s="1"/>
      <c r="AJ62" s="1" t="s">
        <v>7841</v>
      </c>
      <c r="AK62" s="1" t="s">
        <v>7850</v>
      </c>
      <c r="AL62" s="1"/>
      <c r="AM62" s="1"/>
      <c r="AN62" s="1" t="s">
        <v>7851</v>
      </c>
      <c r="AO62" s="1" t="s">
        <v>7845</v>
      </c>
      <c r="AP62" s="1"/>
      <c r="AQ62" s="1"/>
      <c r="AR62" s="1" t="s">
        <v>7852</v>
      </c>
      <c r="AS62" s="1"/>
      <c r="AT62" s="1"/>
      <c r="AU62" s="1"/>
      <c r="AV62" s="1" t="s">
        <v>7841</v>
      </c>
      <c r="AW62" s="1" t="s">
        <v>7853</v>
      </c>
      <c r="AX62" s="1" t="s">
        <v>7845</v>
      </c>
      <c r="AY62" s="1" t="s">
        <v>341</v>
      </c>
      <c r="AZ62" s="1"/>
      <c r="BA62" s="1" t="s">
        <v>7845</v>
      </c>
      <c r="BB62" s="1" t="s">
        <v>341</v>
      </c>
      <c r="BC62" s="1" t="s">
        <v>8065</v>
      </c>
      <c r="BD62" s="1"/>
    </row>
    <row r="63" ht="13" customHeight="1" spans="1:56">
      <c r="A63" s="1" t="s">
        <v>8066</v>
      </c>
      <c r="B63" s="1" t="s">
        <v>8067</v>
      </c>
      <c r="C63" s="1" t="s">
        <v>7839</v>
      </c>
      <c r="D63" s="1" t="s">
        <v>7840</v>
      </c>
      <c r="E63" s="1" t="s">
        <v>7841</v>
      </c>
      <c r="F63" s="1" t="s">
        <v>7842</v>
      </c>
      <c r="G63" s="1">
        <v>4</v>
      </c>
      <c r="H63" s="1">
        <v>4</v>
      </c>
      <c r="I63" s="46">
        <v>46143</v>
      </c>
      <c r="J63" s="33">
        <v>46167</v>
      </c>
      <c r="K63" s="33">
        <v>46170</v>
      </c>
      <c r="L63" s="47">
        <v>0.488888888888889</v>
      </c>
      <c r="M63" s="1" t="s">
        <v>3874</v>
      </c>
      <c r="N63" s="1" t="s">
        <v>3875</v>
      </c>
      <c r="O63" s="1" t="s">
        <v>3876</v>
      </c>
      <c r="P63" s="1" t="s">
        <v>8064</v>
      </c>
      <c r="Q63" s="1" t="s">
        <v>705</v>
      </c>
      <c r="R63" s="1" t="s">
        <v>7841</v>
      </c>
      <c r="S63" s="1" t="s">
        <v>7845</v>
      </c>
      <c r="T63" s="1" t="s">
        <v>341</v>
      </c>
      <c r="U63" s="1" t="s">
        <v>7845</v>
      </c>
      <c r="V63" s="1" t="s">
        <v>341</v>
      </c>
      <c r="W63" s="1" t="s">
        <v>7841</v>
      </c>
      <c r="X63" s="1" t="s">
        <v>7846</v>
      </c>
      <c r="Y63" s="1" t="s">
        <v>7845</v>
      </c>
      <c r="Z63" s="1" t="s">
        <v>341</v>
      </c>
      <c r="AA63" s="1" t="s">
        <v>7841</v>
      </c>
      <c r="AB63" s="1" t="s">
        <v>7845</v>
      </c>
      <c r="AC63" s="1"/>
      <c r="AD63" s="1" t="s">
        <v>5180</v>
      </c>
      <c r="AE63" s="1" t="s">
        <v>7847</v>
      </c>
      <c r="AF63" s="1" t="s">
        <v>7848</v>
      </c>
      <c r="AG63" s="1" t="s">
        <v>7849</v>
      </c>
      <c r="AH63" s="1"/>
      <c r="AI63" s="1"/>
      <c r="AJ63" s="1" t="s">
        <v>7841</v>
      </c>
      <c r="AK63" s="1" t="s">
        <v>7850</v>
      </c>
      <c r="AL63" s="1"/>
      <c r="AM63" s="1"/>
      <c r="AN63" s="1" t="s">
        <v>7851</v>
      </c>
      <c r="AO63" s="1" t="s">
        <v>7845</v>
      </c>
      <c r="AP63" s="1"/>
      <c r="AQ63" s="1"/>
      <c r="AR63" s="1" t="s">
        <v>7852</v>
      </c>
      <c r="AS63" s="1"/>
      <c r="AT63" s="1"/>
      <c r="AU63" s="1"/>
      <c r="AV63" s="1" t="s">
        <v>7841</v>
      </c>
      <c r="AW63" s="1" t="s">
        <v>8068</v>
      </c>
      <c r="AX63" s="1" t="s">
        <v>7845</v>
      </c>
      <c r="AY63" s="1" t="s">
        <v>341</v>
      </c>
      <c r="AZ63" s="1"/>
      <c r="BA63" s="1" t="s">
        <v>7845</v>
      </c>
      <c r="BB63" s="1" t="s">
        <v>341</v>
      </c>
      <c r="BC63" s="1" t="s">
        <v>8069</v>
      </c>
      <c r="BD63" s="1"/>
    </row>
    <row r="64" ht="13" customHeight="1" spans="1:56">
      <c r="A64" s="1" t="s">
        <v>8070</v>
      </c>
      <c r="B64" s="1" t="s">
        <v>8071</v>
      </c>
      <c r="C64" s="1" t="s">
        <v>7839</v>
      </c>
      <c r="D64" s="1" t="s">
        <v>7840</v>
      </c>
      <c r="E64" s="1" t="s">
        <v>7841</v>
      </c>
      <c r="F64" s="1" t="s">
        <v>7842</v>
      </c>
      <c r="G64" s="1">
        <v>2</v>
      </c>
      <c r="H64" s="1">
        <v>3</v>
      </c>
      <c r="I64" s="46">
        <v>46143</v>
      </c>
      <c r="J64" s="33">
        <v>46146</v>
      </c>
      <c r="K64" s="33">
        <v>46150</v>
      </c>
      <c r="L64" s="47">
        <v>0.640972222222222</v>
      </c>
      <c r="M64" s="1" t="s">
        <v>3874</v>
      </c>
      <c r="N64" s="1" t="s">
        <v>3875</v>
      </c>
      <c r="O64" s="1" t="s">
        <v>3876</v>
      </c>
      <c r="P64" s="1" t="s">
        <v>4023</v>
      </c>
      <c r="Q64" s="1" t="s">
        <v>732</v>
      </c>
      <c r="R64" s="1" t="s">
        <v>7841</v>
      </c>
      <c r="S64" s="1" t="s">
        <v>7845</v>
      </c>
      <c r="T64" s="1" t="s">
        <v>341</v>
      </c>
      <c r="U64" s="1" t="s">
        <v>7845</v>
      </c>
      <c r="V64" s="1" t="s">
        <v>341</v>
      </c>
      <c r="W64" s="1" t="s">
        <v>7841</v>
      </c>
      <c r="X64" s="1" t="s">
        <v>7846</v>
      </c>
      <c r="Y64" s="1" t="s">
        <v>7845</v>
      </c>
      <c r="Z64" s="1" t="s">
        <v>341</v>
      </c>
      <c r="AA64" s="1" t="s">
        <v>7841</v>
      </c>
      <c r="AB64" s="1" t="s">
        <v>7845</v>
      </c>
      <c r="AC64" s="1"/>
      <c r="AD64" s="1" t="s">
        <v>5180</v>
      </c>
      <c r="AE64" s="1" t="s">
        <v>7847</v>
      </c>
      <c r="AF64" s="1" t="s">
        <v>7848</v>
      </c>
      <c r="AG64" s="1" t="s">
        <v>7849</v>
      </c>
      <c r="AH64" s="1"/>
      <c r="AI64" s="1"/>
      <c r="AJ64" s="1" t="s">
        <v>7845</v>
      </c>
      <c r="AK64" s="1"/>
      <c r="AL64" s="1"/>
      <c r="AM64" s="1"/>
      <c r="AN64" s="1"/>
      <c r="AO64" s="1" t="s">
        <v>7845</v>
      </c>
      <c r="AP64" s="1"/>
      <c r="AQ64" s="1"/>
      <c r="AR64" s="1" t="s">
        <v>7852</v>
      </c>
      <c r="AS64" s="1"/>
      <c r="AT64" s="1"/>
      <c r="AU64" s="1"/>
      <c r="AV64" s="1" t="s">
        <v>7841</v>
      </c>
      <c r="AW64" s="1" t="s">
        <v>7859</v>
      </c>
      <c r="AX64" s="1" t="s">
        <v>7845</v>
      </c>
      <c r="AY64" s="1" t="s">
        <v>341</v>
      </c>
      <c r="AZ64" s="1"/>
      <c r="BA64" s="1" t="s">
        <v>7845</v>
      </c>
      <c r="BB64" s="1" t="s">
        <v>341</v>
      </c>
      <c r="BC64" s="1" t="s">
        <v>8072</v>
      </c>
      <c r="BD64" s="1"/>
    </row>
    <row r="65" ht="13" customHeight="1" spans="1:56">
      <c r="A65" s="1" t="s">
        <v>8073</v>
      </c>
      <c r="B65" s="1" t="s">
        <v>8074</v>
      </c>
      <c r="C65" s="1" t="s">
        <v>7839</v>
      </c>
      <c r="D65" s="1" t="s">
        <v>7840</v>
      </c>
      <c r="E65" s="1" t="s">
        <v>7841</v>
      </c>
      <c r="F65" s="1" t="s">
        <v>7842</v>
      </c>
      <c r="G65" s="1">
        <v>3</v>
      </c>
      <c r="H65" s="1">
        <v>3</v>
      </c>
      <c r="I65" s="46">
        <v>46143</v>
      </c>
      <c r="J65" s="33">
        <v>46153</v>
      </c>
      <c r="K65" s="33">
        <v>46153</v>
      </c>
      <c r="L65" s="47">
        <v>0.615277777777778</v>
      </c>
      <c r="M65" s="1" t="s">
        <v>3874</v>
      </c>
      <c r="N65" s="1" t="s">
        <v>3875</v>
      </c>
      <c r="O65" s="1" t="s">
        <v>3876</v>
      </c>
      <c r="P65" s="1" t="s">
        <v>4023</v>
      </c>
      <c r="Q65" s="1" t="s">
        <v>732</v>
      </c>
      <c r="R65" s="1" t="s">
        <v>7841</v>
      </c>
      <c r="S65" s="1" t="s">
        <v>7845</v>
      </c>
      <c r="T65" s="1" t="s">
        <v>341</v>
      </c>
      <c r="U65" s="1" t="s">
        <v>7845</v>
      </c>
      <c r="V65" s="1" t="s">
        <v>341</v>
      </c>
      <c r="W65" s="1" t="s">
        <v>7841</v>
      </c>
      <c r="X65" s="1" t="s">
        <v>8002</v>
      </c>
      <c r="Y65" s="1" t="s">
        <v>7845</v>
      </c>
      <c r="Z65" s="1" t="s">
        <v>341</v>
      </c>
      <c r="AA65" s="1" t="s">
        <v>7841</v>
      </c>
      <c r="AB65" s="1" t="s">
        <v>7845</v>
      </c>
      <c r="AC65" s="1"/>
      <c r="AD65" s="1" t="s">
        <v>5180</v>
      </c>
      <c r="AE65" s="1" t="s">
        <v>7847</v>
      </c>
      <c r="AF65" s="1" t="s">
        <v>7848</v>
      </c>
      <c r="AG65" s="1" t="s">
        <v>7849</v>
      </c>
      <c r="AH65" s="1"/>
      <c r="AI65" s="1"/>
      <c r="AJ65" s="1" t="s">
        <v>7845</v>
      </c>
      <c r="AK65" s="1"/>
      <c r="AL65" s="1"/>
      <c r="AM65" s="1"/>
      <c r="AN65" s="1"/>
      <c r="AO65" s="1" t="s">
        <v>7845</v>
      </c>
      <c r="AP65" s="1"/>
      <c r="AQ65" s="1"/>
      <c r="AR65" s="1" t="s">
        <v>7852</v>
      </c>
      <c r="AS65" s="1"/>
      <c r="AT65" s="1"/>
      <c r="AU65" s="1"/>
      <c r="AV65" s="1" t="s">
        <v>7841</v>
      </c>
      <c r="AW65" s="1" t="s">
        <v>7859</v>
      </c>
      <c r="AX65" s="1" t="s">
        <v>7845</v>
      </c>
      <c r="AY65" s="1" t="s">
        <v>341</v>
      </c>
      <c r="AZ65" s="1"/>
      <c r="BA65" s="1" t="s">
        <v>7845</v>
      </c>
      <c r="BB65" s="1" t="s">
        <v>341</v>
      </c>
      <c r="BC65" s="1" t="s">
        <v>8072</v>
      </c>
      <c r="BD65" s="1"/>
    </row>
    <row r="66" ht="13" customHeight="1" spans="1:56">
      <c r="A66" s="1" t="s">
        <v>8075</v>
      </c>
      <c r="B66" s="1" t="s">
        <v>8076</v>
      </c>
      <c r="C66" s="1" t="s">
        <v>7839</v>
      </c>
      <c r="D66" s="1" t="s">
        <v>7840</v>
      </c>
      <c r="E66" s="1" t="s">
        <v>7841</v>
      </c>
      <c r="F66" s="1" t="s">
        <v>7842</v>
      </c>
      <c r="G66" s="1">
        <v>3</v>
      </c>
      <c r="H66" s="1">
        <v>4</v>
      </c>
      <c r="I66" s="46">
        <v>46143</v>
      </c>
      <c r="J66" s="33">
        <v>46160</v>
      </c>
      <c r="K66" s="33">
        <v>46164</v>
      </c>
      <c r="L66" s="47">
        <v>0.419444444444444</v>
      </c>
      <c r="M66" s="1" t="s">
        <v>3874</v>
      </c>
      <c r="N66" s="1" t="s">
        <v>3875</v>
      </c>
      <c r="O66" s="1" t="s">
        <v>3876</v>
      </c>
      <c r="P66" s="1" t="s">
        <v>4023</v>
      </c>
      <c r="Q66" s="1" t="s">
        <v>732</v>
      </c>
      <c r="R66" s="1" t="s">
        <v>7841</v>
      </c>
      <c r="S66" s="1" t="s">
        <v>7845</v>
      </c>
      <c r="T66" s="1" t="s">
        <v>341</v>
      </c>
      <c r="U66" s="1" t="s">
        <v>7845</v>
      </c>
      <c r="V66" s="1" t="s">
        <v>341</v>
      </c>
      <c r="W66" s="1" t="s">
        <v>7841</v>
      </c>
      <c r="X66" s="1" t="s">
        <v>7968</v>
      </c>
      <c r="Y66" s="1" t="s">
        <v>7845</v>
      </c>
      <c r="Z66" s="1" t="s">
        <v>341</v>
      </c>
      <c r="AA66" s="1" t="s">
        <v>7841</v>
      </c>
      <c r="AB66" s="1" t="s">
        <v>7845</v>
      </c>
      <c r="AC66" s="1"/>
      <c r="AD66" s="1" t="s">
        <v>5180</v>
      </c>
      <c r="AE66" s="1" t="s">
        <v>7847</v>
      </c>
      <c r="AF66" s="1" t="s">
        <v>7848</v>
      </c>
      <c r="AG66" s="1" t="s">
        <v>7849</v>
      </c>
      <c r="AH66" s="1"/>
      <c r="AI66" s="1"/>
      <c r="AJ66" s="1" t="s">
        <v>7845</v>
      </c>
      <c r="AK66" s="1"/>
      <c r="AL66" s="1"/>
      <c r="AM66" s="1"/>
      <c r="AN66" s="1"/>
      <c r="AO66" s="1" t="s">
        <v>7845</v>
      </c>
      <c r="AP66" s="1"/>
      <c r="AQ66" s="1"/>
      <c r="AR66" s="1" t="s">
        <v>7852</v>
      </c>
      <c r="AS66" s="1"/>
      <c r="AT66" s="1"/>
      <c r="AU66" s="1"/>
      <c r="AV66" s="1" t="s">
        <v>7841</v>
      </c>
      <c r="AW66" s="1" t="s">
        <v>7859</v>
      </c>
      <c r="AX66" s="1" t="s">
        <v>7845</v>
      </c>
      <c r="AY66" s="1" t="s">
        <v>341</v>
      </c>
      <c r="AZ66" s="1"/>
      <c r="BA66" s="1" t="s">
        <v>7845</v>
      </c>
      <c r="BB66" s="1" t="s">
        <v>341</v>
      </c>
      <c r="BC66" s="1" t="s">
        <v>8077</v>
      </c>
      <c r="BD66" s="1"/>
    </row>
    <row r="67" ht="13" customHeight="1" spans="1:56">
      <c r="A67" s="1" t="s">
        <v>8078</v>
      </c>
      <c r="B67" s="1" t="s">
        <v>8079</v>
      </c>
      <c r="C67" s="1" t="s">
        <v>7839</v>
      </c>
      <c r="D67" s="1" t="s">
        <v>7840</v>
      </c>
      <c r="E67" s="1" t="s">
        <v>7841</v>
      </c>
      <c r="F67" s="1" t="s">
        <v>7842</v>
      </c>
      <c r="G67" s="1">
        <v>1</v>
      </c>
      <c r="H67" s="1">
        <v>1</v>
      </c>
      <c r="I67" s="46">
        <v>46143</v>
      </c>
      <c r="J67" s="33">
        <v>46153</v>
      </c>
      <c r="K67" s="33">
        <v>46155</v>
      </c>
      <c r="L67" s="47">
        <v>0.381944444444444</v>
      </c>
      <c r="M67" s="1" t="s">
        <v>3874</v>
      </c>
      <c r="N67" s="1" t="s">
        <v>3875</v>
      </c>
      <c r="O67" s="1" t="s">
        <v>3876</v>
      </c>
      <c r="P67" s="1" t="s">
        <v>3913</v>
      </c>
      <c r="Q67" s="1" t="s">
        <v>773</v>
      </c>
      <c r="R67" s="1" t="s">
        <v>7841</v>
      </c>
      <c r="S67" s="1" t="s">
        <v>7845</v>
      </c>
      <c r="T67" s="1" t="s">
        <v>341</v>
      </c>
      <c r="U67" s="1" t="s">
        <v>7845</v>
      </c>
      <c r="V67" s="1" t="s">
        <v>341</v>
      </c>
      <c r="W67" s="1" t="s">
        <v>7841</v>
      </c>
      <c r="X67" s="1" t="s">
        <v>7858</v>
      </c>
      <c r="Y67" s="1" t="s">
        <v>7845</v>
      </c>
      <c r="Z67" s="1" t="s">
        <v>341</v>
      </c>
      <c r="AA67" s="1" t="s">
        <v>7845</v>
      </c>
      <c r="AB67" s="1" t="s">
        <v>7845</v>
      </c>
      <c r="AC67" s="1"/>
      <c r="AD67" s="1"/>
      <c r="AE67" s="1"/>
      <c r="AF67" s="1"/>
      <c r="AG67" s="1"/>
      <c r="AH67" s="1"/>
      <c r="AI67" s="1"/>
      <c r="AJ67" s="1" t="s">
        <v>7845</v>
      </c>
      <c r="AK67" s="1"/>
      <c r="AL67" s="1"/>
      <c r="AM67" s="1"/>
      <c r="AN67" s="1"/>
      <c r="AO67" s="1" t="s">
        <v>7845</v>
      </c>
      <c r="AP67" s="1"/>
      <c r="AQ67" s="1"/>
      <c r="AR67" s="1" t="s">
        <v>7852</v>
      </c>
      <c r="AS67" s="1"/>
      <c r="AT67" s="1"/>
      <c r="AU67" s="1"/>
      <c r="AV67" s="1" t="s">
        <v>7841</v>
      </c>
      <c r="AW67" s="1" t="s">
        <v>7859</v>
      </c>
      <c r="AX67" s="1" t="s">
        <v>7845</v>
      </c>
      <c r="AY67" s="1" t="s">
        <v>341</v>
      </c>
      <c r="AZ67" s="1"/>
      <c r="BA67" s="1" t="s">
        <v>7845</v>
      </c>
      <c r="BB67" s="1" t="s">
        <v>341</v>
      </c>
      <c r="BC67" s="1" t="s">
        <v>8080</v>
      </c>
      <c r="BD67" s="1"/>
    </row>
    <row r="68" ht="13" customHeight="1" spans="1:56">
      <c r="A68" s="1" t="s">
        <v>8081</v>
      </c>
      <c r="B68" s="1" t="s">
        <v>8082</v>
      </c>
      <c r="C68" s="1" t="s">
        <v>7839</v>
      </c>
      <c r="D68" s="1" t="s">
        <v>7840</v>
      </c>
      <c r="E68" s="1" t="s">
        <v>7841</v>
      </c>
      <c r="F68" s="1" t="s">
        <v>7842</v>
      </c>
      <c r="G68" s="1">
        <v>4</v>
      </c>
      <c r="H68" s="1">
        <v>5</v>
      </c>
      <c r="I68" s="46">
        <v>46143</v>
      </c>
      <c r="J68" s="33">
        <v>46146</v>
      </c>
      <c r="K68" s="33">
        <v>46147</v>
      </c>
      <c r="L68" s="47">
        <v>0.386111111111111</v>
      </c>
      <c r="M68" s="1" t="s">
        <v>3874</v>
      </c>
      <c r="N68" s="1" t="s">
        <v>3875</v>
      </c>
      <c r="O68" s="1" t="s">
        <v>3876</v>
      </c>
      <c r="P68" s="1" t="s">
        <v>3930</v>
      </c>
      <c r="Q68" s="1" t="s">
        <v>249</v>
      </c>
      <c r="R68" s="1" t="s">
        <v>7841</v>
      </c>
      <c r="S68" s="1" t="s">
        <v>7845</v>
      </c>
      <c r="T68" s="1" t="s">
        <v>341</v>
      </c>
      <c r="U68" s="1" t="s">
        <v>7845</v>
      </c>
      <c r="V68" s="1" t="s">
        <v>341</v>
      </c>
      <c r="W68" s="1" t="s">
        <v>7841</v>
      </c>
      <c r="X68" s="1" t="s">
        <v>7846</v>
      </c>
      <c r="Y68" s="1" t="s">
        <v>7845</v>
      </c>
      <c r="Z68" s="1" t="s">
        <v>341</v>
      </c>
      <c r="AA68" s="1" t="s">
        <v>7841</v>
      </c>
      <c r="AB68" s="1" t="s">
        <v>7845</v>
      </c>
      <c r="AC68" s="1"/>
      <c r="AD68" s="1" t="s">
        <v>5180</v>
      </c>
      <c r="AE68" s="1" t="s">
        <v>7847</v>
      </c>
      <c r="AF68" s="1" t="s">
        <v>7848</v>
      </c>
      <c r="AG68" s="1" t="s">
        <v>7849</v>
      </c>
      <c r="AH68" s="1"/>
      <c r="AI68" s="1"/>
      <c r="AJ68" s="1" t="s">
        <v>7845</v>
      </c>
      <c r="AK68" s="1"/>
      <c r="AL68" s="1"/>
      <c r="AM68" s="1"/>
      <c r="AN68" s="1"/>
      <c r="AO68" s="1" t="s">
        <v>7845</v>
      </c>
      <c r="AP68" s="1"/>
      <c r="AQ68" s="1"/>
      <c r="AR68" s="1" t="s">
        <v>7852</v>
      </c>
      <c r="AS68" s="1"/>
      <c r="AT68" s="1"/>
      <c r="AU68" s="1"/>
      <c r="AV68" s="1" t="s">
        <v>7841</v>
      </c>
      <c r="AW68" s="1" t="s">
        <v>7886</v>
      </c>
      <c r="AX68" s="1" t="s">
        <v>7845</v>
      </c>
      <c r="AY68" s="1" t="s">
        <v>341</v>
      </c>
      <c r="AZ68" s="1"/>
      <c r="BA68" s="1" t="s">
        <v>7845</v>
      </c>
      <c r="BB68" s="1" t="s">
        <v>341</v>
      </c>
      <c r="BC68" s="1" t="s">
        <v>8083</v>
      </c>
      <c r="BD68" s="1"/>
    </row>
    <row r="69" ht="13" customHeight="1" spans="1:56">
      <c r="A69" s="1" t="s">
        <v>8084</v>
      </c>
      <c r="B69" s="1" t="s">
        <v>8085</v>
      </c>
      <c r="C69" s="1" t="s">
        <v>7839</v>
      </c>
      <c r="D69" s="1" t="s">
        <v>7840</v>
      </c>
      <c r="E69" s="1" t="s">
        <v>7841</v>
      </c>
      <c r="F69" s="1" t="s">
        <v>7842</v>
      </c>
      <c r="G69" s="1">
        <v>4</v>
      </c>
      <c r="H69" s="1">
        <v>5</v>
      </c>
      <c r="I69" s="46">
        <v>46143</v>
      </c>
      <c r="J69" s="33">
        <v>46153</v>
      </c>
      <c r="K69" s="33">
        <v>46154</v>
      </c>
      <c r="L69" s="47">
        <v>0.386805555555556</v>
      </c>
      <c r="M69" s="1" t="s">
        <v>3874</v>
      </c>
      <c r="N69" s="1" t="s">
        <v>3875</v>
      </c>
      <c r="O69" s="1" t="s">
        <v>3876</v>
      </c>
      <c r="P69" s="1" t="s">
        <v>3930</v>
      </c>
      <c r="Q69" s="1" t="s">
        <v>249</v>
      </c>
      <c r="R69" s="1" t="s">
        <v>7841</v>
      </c>
      <c r="S69" s="1" t="s">
        <v>7845</v>
      </c>
      <c r="T69" s="1" t="s">
        <v>341</v>
      </c>
      <c r="U69" s="1" t="s">
        <v>7845</v>
      </c>
      <c r="V69" s="1" t="s">
        <v>341</v>
      </c>
      <c r="W69" s="1" t="s">
        <v>7841</v>
      </c>
      <c r="X69" s="1" t="s">
        <v>7846</v>
      </c>
      <c r="Y69" s="1" t="s">
        <v>7845</v>
      </c>
      <c r="Z69" s="1" t="s">
        <v>341</v>
      </c>
      <c r="AA69" s="1" t="s">
        <v>7841</v>
      </c>
      <c r="AB69" s="1" t="s">
        <v>7845</v>
      </c>
      <c r="AC69" s="1"/>
      <c r="AD69" s="1" t="s">
        <v>5180</v>
      </c>
      <c r="AE69" s="1" t="s">
        <v>7847</v>
      </c>
      <c r="AF69" s="1" t="s">
        <v>7848</v>
      </c>
      <c r="AG69" s="1" t="s">
        <v>7849</v>
      </c>
      <c r="AH69" s="1"/>
      <c r="AI69" s="1"/>
      <c r="AJ69" s="1" t="s">
        <v>7841</v>
      </c>
      <c r="AK69" s="1" t="s">
        <v>5195</v>
      </c>
      <c r="AL69" s="1"/>
      <c r="AM69" s="1"/>
      <c r="AN69" s="1"/>
      <c r="AO69" s="1" t="s">
        <v>7845</v>
      </c>
      <c r="AP69" s="1"/>
      <c r="AQ69" s="1"/>
      <c r="AR69" s="1" t="s">
        <v>7852</v>
      </c>
      <c r="AS69" s="1"/>
      <c r="AT69" s="1"/>
      <c r="AU69" s="1"/>
      <c r="AV69" s="1" t="s">
        <v>7841</v>
      </c>
      <c r="AW69" s="1" t="s">
        <v>7859</v>
      </c>
      <c r="AX69" s="1" t="s">
        <v>7845</v>
      </c>
      <c r="AY69" s="1" t="s">
        <v>341</v>
      </c>
      <c r="AZ69" s="1"/>
      <c r="BA69" s="1" t="s">
        <v>7845</v>
      </c>
      <c r="BB69" s="1" t="s">
        <v>341</v>
      </c>
      <c r="BC69" s="1" t="s">
        <v>8083</v>
      </c>
      <c r="BD69" s="1"/>
    </row>
    <row r="70" ht="13" customHeight="1" spans="1:56">
      <c r="A70" s="1" t="s">
        <v>8086</v>
      </c>
      <c r="B70" s="1" t="s">
        <v>8087</v>
      </c>
      <c r="C70" s="1" t="s">
        <v>7839</v>
      </c>
      <c r="D70" s="1" t="s">
        <v>7840</v>
      </c>
      <c r="E70" s="1" t="s">
        <v>7841</v>
      </c>
      <c r="F70" s="1" t="s">
        <v>7842</v>
      </c>
      <c r="G70" s="1">
        <v>4</v>
      </c>
      <c r="H70" s="1">
        <v>6</v>
      </c>
      <c r="I70" s="46">
        <v>46143</v>
      </c>
      <c r="J70" s="33">
        <v>46160</v>
      </c>
      <c r="K70" s="33">
        <v>46164</v>
      </c>
      <c r="L70" s="47">
        <v>0.525694444444444</v>
      </c>
      <c r="M70" s="1" t="s">
        <v>3874</v>
      </c>
      <c r="N70" s="1" t="s">
        <v>3875</v>
      </c>
      <c r="O70" s="1" t="s">
        <v>3876</v>
      </c>
      <c r="P70" s="1" t="s">
        <v>3930</v>
      </c>
      <c r="Q70" s="1" t="s">
        <v>249</v>
      </c>
      <c r="R70" s="1" t="s">
        <v>7841</v>
      </c>
      <c r="S70" s="1" t="s">
        <v>7845</v>
      </c>
      <c r="T70" s="1" t="s">
        <v>341</v>
      </c>
      <c r="U70" s="1" t="s">
        <v>7845</v>
      </c>
      <c r="V70" s="1" t="s">
        <v>341</v>
      </c>
      <c r="W70" s="1" t="s">
        <v>7841</v>
      </c>
      <c r="X70" s="1" t="s">
        <v>8088</v>
      </c>
      <c r="Y70" s="1" t="s">
        <v>7845</v>
      </c>
      <c r="Z70" s="1" t="s">
        <v>341</v>
      </c>
      <c r="AA70" s="1" t="s">
        <v>7841</v>
      </c>
      <c r="AB70" s="1" t="s">
        <v>7845</v>
      </c>
      <c r="AC70" s="1"/>
      <c r="AD70" s="1" t="s">
        <v>5180</v>
      </c>
      <c r="AE70" s="1" t="s">
        <v>7847</v>
      </c>
      <c r="AF70" s="1" t="s">
        <v>7848</v>
      </c>
      <c r="AG70" s="1" t="s">
        <v>7849</v>
      </c>
      <c r="AH70" s="1"/>
      <c r="AI70" s="1"/>
      <c r="AJ70" s="1" t="s">
        <v>7845</v>
      </c>
      <c r="AK70" s="1"/>
      <c r="AL70" s="1"/>
      <c r="AM70" s="1"/>
      <c r="AN70" s="1"/>
      <c r="AO70" s="1" t="s">
        <v>7845</v>
      </c>
      <c r="AP70" s="1"/>
      <c r="AQ70" s="1"/>
      <c r="AR70" s="1" t="s">
        <v>7852</v>
      </c>
      <c r="AS70" s="1"/>
      <c r="AT70" s="1"/>
      <c r="AU70" s="1"/>
      <c r="AV70" s="1" t="s">
        <v>7841</v>
      </c>
      <c r="AW70" s="1" t="s">
        <v>8089</v>
      </c>
      <c r="AX70" s="1" t="s">
        <v>7845</v>
      </c>
      <c r="AY70" s="1" t="s">
        <v>341</v>
      </c>
      <c r="AZ70" s="1"/>
      <c r="BA70" s="1" t="s">
        <v>7845</v>
      </c>
      <c r="BB70" s="1" t="s">
        <v>341</v>
      </c>
      <c r="BC70" s="1" t="s">
        <v>8090</v>
      </c>
      <c r="BD70" s="1"/>
    </row>
    <row r="71" ht="13" customHeight="1" spans="1:56">
      <c r="A71" s="1" t="s">
        <v>8091</v>
      </c>
      <c r="B71" s="1" t="s">
        <v>8092</v>
      </c>
      <c r="C71" s="1" t="s">
        <v>7839</v>
      </c>
      <c r="D71" s="1" t="s">
        <v>7840</v>
      </c>
      <c r="E71" s="1" t="s">
        <v>7841</v>
      </c>
      <c r="F71" s="1" t="s">
        <v>7842</v>
      </c>
      <c r="G71" s="1">
        <v>3</v>
      </c>
      <c r="H71" s="1">
        <v>4</v>
      </c>
      <c r="I71" s="46">
        <v>46143</v>
      </c>
      <c r="J71" s="33">
        <v>46146</v>
      </c>
      <c r="K71" s="33">
        <v>46147</v>
      </c>
      <c r="L71" s="47">
        <v>0.376388888888889</v>
      </c>
      <c r="M71" s="1" t="s">
        <v>3874</v>
      </c>
      <c r="N71" s="1" t="s">
        <v>3875</v>
      </c>
      <c r="O71" s="1" t="s">
        <v>3876</v>
      </c>
      <c r="P71" s="1" t="s">
        <v>3889</v>
      </c>
      <c r="Q71" s="1" t="s">
        <v>245</v>
      </c>
      <c r="R71" s="1" t="s">
        <v>7841</v>
      </c>
      <c r="S71" s="1" t="s">
        <v>7845</v>
      </c>
      <c r="T71" s="1" t="s">
        <v>341</v>
      </c>
      <c r="U71" s="1" t="s">
        <v>7845</v>
      </c>
      <c r="V71" s="1" t="s">
        <v>341</v>
      </c>
      <c r="W71" s="1" t="s">
        <v>7841</v>
      </c>
      <c r="X71" s="1" t="s">
        <v>7858</v>
      </c>
      <c r="Y71" s="1" t="s">
        <v>7845</v>
      </c>
      <c r="Z71" s="1" t="s">
        <v>341</v>
      </c>
      <c r="AA71" s="1" t="s">
        <v>7841</v>
      </c>
      <c r="AB71" s="1" t="s">
        <v>7845</v>
      </c>
      <c r="AC71" s="1"/>
      <c r="AD71" s="1" t="s">
        <v>5180</v>
      </c>
      <c r="AE71" s="1" t="s">
        <v>7847</v>
      </c>
      <c r="AF71" s="1" t="s">
        <v>7848</v>
      </c>
      <c r="AG71" s="1" t="s">
        <v>7849</v>
      </c>
      <c r="AH71" s="1"/>
      <c r="AI71" s="1"/>
      <c r="AJ71" s="1" t="s">
        <v>7845</v>
      </c>
      <c r="AK71" s="1"/>
      <c r="AL71" s="1"/>
      <c r="AM71" s="1"/>
      <c r="AN71" s="1"/>
      <c r="AO71" s="1" t="s">
        <v>7845</v>
      </c>
      <c r="AP71" s="1"/>
      <c r="AQ71" s="1"/>
      <c r="AR71" s="1" t="s">
        <v>7852</v>
      </c>
      <c r="AS71" s="1"/>
      <c r="AT71" s="1"/>
      <c r="AU71" s="1"/>
      <c r="AV71" s="1" t="s">
        <v>7841</v>
      </c>
      <c r="AW71" s="1" t="s">
        <v>7886</v>
      </c>
      <c r="AX71" s="1" t="s">
        <v>7845</v>
      </c>
      <c r="AY71" s="1" t="s">
        <v>341</v>
      </c>
      <c r="AZ71" s="1"/>
      <c r="BA71" s="1" t="s">
        <v>7841</v>
      </c>
      <c r="BB71" s="1" t="s">
        <v>8093</v>
      </c>
      <c r="BC71" s="1" t="s">
        <v>8094</v>
      </c>
      <c r="BD71" s="1"/>
    </row>
    <row r="72" ht="13" customHeight="1" spans="1:56">
      <c r="A72" s="1" t="s">
        <v>8095</v>
      </c>
      <c r="B72" s="1" t="s">
        <v>8096</v>
      </c>
      <c r="C72" s="1" t="s">
        <v>7905</v>
      </c>
      <c r="D72" s="1" t="s">
        <v>7906</v>
      </c>
      <c r="E72" s="1" t="s">
        <v>7841</v>
      </c>
      <c r="F72" s="1" t="s">
        <v>7842</v>
      </c>
      <c r="G72" s="1">
        <v>3</v>
      </c>
      <c r="H72" s="1">
        <v>4</v>
      </c>
      <c r="I72" s="46">
        <v>46143</v>
      </c>
      <c r="J72" s="33">
        <v>46146</v>
      </c>
      <c r="K72" s="33">
        <v>46148</v>
      </c>
      <c r="L72" s="47">
        <v>0.507638888888889</v>
      </c>
      <c r="M72" s="1" t="s">
        <v>3874</v>
      </c>
      <c r="N72" s="1" t="s">
        <v>3875</v>
      </c>
      <c r="O72" s="1" t="s">
        <v>3876</v>
      </c>
      <c r="P72" s="1" t="s">
        <v>3889</v>
      </c>
      <c r="Q72" s="1" t="s">
        <v>245</v>
      </c>
      <c r="R72" s="1" t="s">
        <v>7841</v>
      </c>
      <c r="S72" s="1" t="s">
        <v>7845</v>
      </c>
      <c r="T72" s="1" t="s">
        <v>341</v>
      </c>
      <c r="U72" s="1" t="s">
        <v>7845</v>
      </c>
      <c r="V72" s="1" t="s">
        <v>341</v>
      </c>
      <c r="W72" s="1" t="s">
        <v>7841</v>
      </c>
      <c r="X72" s="1" t="s">
        <v>7922</v>
      </c>
      <c r="Y72" s="1" t="s">
        <v>7845</v>
      </c>
      <c r="Z72" s="1" t="s">
        <v>341</v>
      </c>
      <c r="AA72" s="1" t="s">
        <v>7845</v>
      </c>
      <c r="AB72" s="1" t="s">
        <v>7845</v>
      </c>
      <c r="AC72" s="1"/>
      <c r="AD72" s="1"/>
      <c r="AE72" s="1"/>
      <c r="AF72" s="1"/>
      <c r="AG72" s="1"/>
      <c r="AH72" s="1"/>
      <c r="AI72" s="1"/>
      <c r="AJ72" s="1" t="s">
        <v>7845</v>
      </c>
      <c r="AK72" s="1"/>
      <c r="AL72" s="1"/>
      <c r="AM72" s="1"/>
      <c r="AN72" s="1"/>
      <c r="AO72" s="1" t="s">
        <v>7845</v>
      </c>
      <c r="AP72" s="1"/>
      <c r="AQ72" s="1"/>
      <c r="AR72" s="1" t="s">
        <v>7852</v>
      </c>
      <c r="AS72" s="1"/>
      <c r="AT72" s="1"/>
      <c r="AU72" s="1"/>
      <c r="AV72" s="1" t="s">
        <v>7845</v>
      </c>
      <c r="AW72" s="1" t="s">
        <v>341</v>
      </c>
      <c r="AX72" s="1" t="s">
        <v>7845</v>
      </c>
      <c r="AY72" s="1" t="s">
        <v>341</v>
      </c>
      <c r="AZ72" s="1"/>
      <c r="BA72" s="1" t="s">
        <v>7841</v>
      </c>
      <c r="BB72" s="1" t="s">
        <v>8097</v>
      </c>
      <c r="BC72" s="1" t="s">
        <v>8098</v>
      </c>
      <c r="BD72" s="1"/>
    </row>
    <row r="73" ht="13" customHeight="1" spans="1:56">
      <c r="A73" s="1" t="s">
        <v>8099</v>
      </c>
      <c r="B73" s="1" t="s">
        <v>8100</v>
      </c>
      <c r="C73" s="1" t="s">
        <v>7839</v>
      </c>
      <c r="D73" s="1" t="s">
        <v>7840</v>
      </c>
      <c r="E73" s="1" t="s">
        <v>7841</v>
      </c>
      <c r="F73" s="1" t="s">
        <v>7842</v>
      </c>
      <c r="G73" s="1">
        <v>4</v>
      </c>
      <c r="H73" s="1">
        <v>4</v>
      </c>
      <c r="I73" s="46">
        <v>46143</v>
      </c>
      <c r="J73" s="33">
        <v>46153</v>
      </c>
      <c r="K73" s="33">
        <v>46153</v>
      </c>
      <c r="L73" s="47">
        <v>0.39375</v>
      </c>
      <c r="M73" s="1" t="s">
        <v>3874</v>
      </c>
      <c r="N73" s="1" t="s">
        <v>3875</v>
      </c>
      <c r="O73" s="1" t="s">
        <v>3876</v>
      </c>
      <c r="P73" s="1" t="s">
        <v>3889</v>
      </c>
      <c r="Q73" s="1" t="s">
        <v>245</v>
      </c>
      <c r="R73" s="1" t="s">
        <v>7841</v>
      </c>
      <c r="S73" s="1" t="s">
        <v>7845</v>
      </c>
      <c r="T73" s="1" t="s">
        <v>341</v>
      </c>
      <c r="U73" s="1" t="s">
        <v>7845</v>
      </c>
      <c r="V73" s="1" t="s">
        <v>341</v>
      </c>
      <c r="W73" s="1" t="s">
        <v>7841</v>
      </c>
      <c r="X73" s="1" t="s">
        <v>7858</v>
      </c>
      <c r="Y73" s="1" t="s">
        <v>7845</v>
      </c>
      <c r="Z73" s="1" t="s">
        <v>341</v>
      </c>
      <c r="AA73" s="1" t="s">
        <v>7841</v>
      </c>
      <c r="AB73" s="1" t="s">
        <v>7845</v>
      </c>
      <c r="AC73" s="1"/>
      <c r="AD73" s="1" t="s">
        <v>5180</v>
      </c>
      <c r="AE73" s="1" t="s">
        <v>7847</v>
      </c>
      <c r="AF73" s="1" t="s">
        <v>7848</v>
      </c>
      <c r="AG73" s="1" t="s">
        <v>7849</v>
      </c>
      <c r="AH73" s="1"/>
      <c r="AI73" s="1"/>
      <c r="AJ73" s="1" t="s">
        <v>7841</v>
      </c>
      <c r="AK73" s="1" t="s">
        <v>7939</v>
      </c>
      <c r="AL73" s="1"/>
      <c r="AM73" s="1"/>
      <c r="AN73" s="1"/>
      <c r="AO73" s="1" t="s">
        <v>7845</v>
      </c>
      <c r="AP73" s="1"/>
      <c r="AQ73" s="1"/>
      <c r="AR73" s="1" t="s">
        <v>7852</v>
      </c>
      <c r="AS73" s="1"/>
      <c r="AT73" s="1"/>
      <c r="AU73" s="1"/>
      <c r="AV73" s="1" t="s">
        <v>7845</v>
      </c>
      <c r="AW73" s="1" t="s">
        <v>341</v>
      </c>
      <c r="AX73" s="1" t="s">
        <v>7845</v>
      </c>
      <c r="AY73" s="1" t="s">
        <v>341</v>
      </c>
      <c r="AZ73" s="1"/>
      <c r="BA73" s="1" t="s">
        <v>7841</v>
      </c>
      <c r="BB73" s="1" t="s">
        <v>7980</v>
      </c>
      <c r="BC73" s="1" t="s">
        <v>8094</v>
      </c>
      <c r="BD73" s="1"/>
    </row>
    <row r="74" ht="13" customHeight="1" spans="1:56">
      <c r="A74" s="1" t="s">
        <v>8101</v>
      </c>
      <c r="B74" s="1" t="s">
        <v>8102</v>
      </c>
      <c r="C74" s="1" t="s">
        <v>7839</v>
      </c>
      <c r="D74" s="1" t="s">
        <v>7840</v>
      </c>
      <c r="E74" s="1" t="s">
        <v>7841</v>
      </c>
      <c r="F74" s="1" t="s">
        <v>7842</v>
      </c>
      <c r="G74" s="1">
        <v>4</v>
      </c>
      <c r="H74" s="1">
        <v>4</v>
      </c>
      <c r="I74" s="46">
        <v>46143</v>
      </c>
      <c r="J74" s="33">
        <v>46153</v>
      </c>
      <c r="K74" s="33">
        <v>46157</v>
      </c>
      <c r="L74" s="47">
        <v>0.43125</v>
      </c>
      <c r="M74" s="1" t="s">
        <v>3874</v>
      </c>
      <c r="N74" s="1" t="s">
        <v>3875</v>
      </c>
      <c r="O74" s="1" t="s">
        <v>3876</v>
      </c>
      <c r="P74" s="1" t="s">
        <v>3889</v>
      </c>
      <c r="Q74" s="1" t="s">
        <v>245</v>
      </c>
      <c r="R74" s="1" t="s">
        <v>7841</v>
      </c>
      <c r="S74" s="1" t="s">
        <v>7845</v>
      </c>
      <c r="T74" s="1" t="s">
        <v>341</v>
      </c>
      <c r="U74" s="1" t="s">
        <v>7845</v>
      </c>
      <c r="V74" s="1" t="s">
        <v>341</v>
      </c>
      <c r="W74" s="1" t="s">
        <v>7841</v>
      </c>
      <c r="X74" s="1" t="s">
        <v>7846</v>
      </c>
      <c r="Y74" s="1" t="s">
        <v>7845</v>
      </c>
      <c r="Z74" s="1" t="s">
        <v>341</v>
      </c>
      <c r="AA74" s="1" t="s">
        <v>7841</v>
      </c>
      <c r="AB74" s="1" t="s">
        <v>7841</v>
      </c>
      <c r="AC74" s="1">
        <v>669463</v>
      </c>
      <c r="AD74" s="1"/>
      <c r="AE74" s="1"/>
      <c r="AF74" s="1"/>
      <c r="AG74" s="1"/>
      <c r="AH74" s="1"/>
      <c r="AI74" s="1"/>
      <c r="AJ74" s="1" t="s">
        <v>7841</v>
      </c>
      <c r="AK74" s="1" t="s">
        <v>7939</v>
      </c>
      <c r="AL74" s="1"/>
      <c r="AM74" s="1"/>
      <c r="AN74" s="1"/>
      <c r="AO74" s="1" t="s">
        <v>7845</v>
      </c>
      <c r="AP74" s="1"/>
      <c r="AQ74" s="1"/>
      <c r="AR74" s="1" t="s">
        <v>7852</v>
      </c>
      <c r="AS74" s="1"/>
      <c r="AT74" s="1"/>
      <c r="AU74" s="1"/>
      <c r="AV74" s="1" t="s">
        <v>7841</v>
      </c>
      <c r="AW74" s="1" t="s">
        <v>7853</v>
      </c>
      <c r="AX74" s="1" t="s">
        <v>7845</v>
      </c>
      <c r="AY74" s="1" t="s">
        <v>341</v>
      </c>
      <c r="AZ74" s="1"/>
      <c r="BA74" s="1" t="s">
        <v>7841</v>
      </c>
      <c r="BB74" s="1" t="s">
        <v>7980</v>
      </c>
      <c r="BC74" s="1" t="s">
        <v>8094</v>
      </c>
      <c r="BD74" s="1"/>
    </row>
    <row r="75" ht="13" customHeight="1" spans="1:56">
      <c r="A75" s="1" t="s">
        <v>8103</v>
      </c>
      <c r="B75" s="1" t="s">
        <v>8104</v>
      </c>
      <c r="C75" s="1" t="s">
        <v>7905</v>
      </c>
      <c r="D75" s="1" t="s">
        <v>7906</v>
      </c>
      <c r="E75" s="1" t="s">
        <v>7841</v>
      </c>
      <c r="F75" s="1" t="s">
        <v>7842</v>
      </c>
      <c r="G75" s="1">
        <v>0</v>
      </c>
      <c r="H75" s="1">
        <v>6</v>
      </c>
      <c r="I75" s="46">
        <v>46143</v>
      </c>
      <c r="J75" s="33">
        <v>46160</v>
      </c>
      <c r="K75" s="33">
        <v>46160</v>
      </c>
      <c r="L75" s="47">
        <v>0.511111111111111</v>
      </c>
      <c r="M75" s="1" t="s">
        <v>3874</v>
      </c>
      <c r="N75" s="1" t="s">
        <v>3875</v>
      </c>
      <c r="O75" s="1" t="s">
        <v>3876</v>
      </c>
      <c r="P75" s="1" t="s">
        <v>3889</v>
      </c>
      <c r="Q75" s="1" t="s">
        <v>245</v>
      </c>
      <c r="R75" s="1" t="s">
        <v>7845</v>
      </c>
      <c r="S75" s="1"/>
      <c r="T75" s="1" t="s">
        <v>341</v>
      </c>
      <c r="U75" s="1"/>
      <c r="V75" s="1" t="s">
        <v>341</v>
      </c>
      <c r="W75" s="1"/>
      <c r="X75" s="1" t="s">
        <v>341</v>
      </c>
      <c r="Y75" s="1"/>
      <c r="Z75" s="1" t="s">
        <v>341</v>
      </c>
      <c r="AA75" s="1" t="s">
        <v>7845</v>
      </c>
      <c r="AB75" s="1" t="s">
        <v>7845</v>
      </c>
      <c r="AC75" s="1"/>
      <c r="AD75" s="1"/>
      <c r="AE75" s="1"/>
      <c r="AF75" s="1"/>
      <c r="AG75" s="1"/>
      <c r="AH75" s="1"/>
      <c r="AI75" s="1"/>
      <c r="AJ75" s="1" t="s">
        <v>7845</v>
      </c>
      <c r="AK75" s="1"/>
      <c r="AL75" s="1"/>
      <c r="AM75" s="1"/>
      <c r="AN75" s="1"/>
      <c r="AO75" s="1" t="s">
        <v>7845</v>
      </c>
      <c r="AP75" s="1"/>
      <c r="AQ75" s="1"/>
      <c r="AR75" s="1" t="s">
        <v>7852</v>
      </c>
      <c r="AS75" s="1"/>
      <c r="AT75" s="1"/>
      <c r="AU75" s="1"/>
      <c r="AV75" s="1" t="s">
        <v>7845</v>
      </c>
      <c r="AW75" s="1" t="s">
        <v>341</v>
      </c>
      <c r="AX75" s="1" t="s">
        <v>7845</v>
      </c>
      <c r="AY75" s="1" t="s">
        <v>341</v>
      </c>
      <c r="AZ75" s="1"/>
      <c r="BA75" s="1" t="s">
        <v>7841</v>
      </c>
      <c r="BB75" s="1" t="s">
        <v>8105</v>
      </c>
      <c r="BC75" s="1" t="s">
        <v>8098</v>
      </c>
      <c r="BD75" s="1"/>
    </row>
    <row r="76" ht="13" customHeight="1" spans="1:56">
      <c r="A76" s="1" t="s">
        <v>8106</v>
      </c>
      <c r="B76" s="1" t="s">
        <v>8107</v>
      </c>
      <c r="C76" s="1" t="s">
        <v>7839</v>
      </c>
      <c r="D76" s="1" t="s">
        <v>7840</v>
      </c>
      <c r="E76" s="1" t="s">
        <v>7841</v>
      </c>
      <c r="F76" s="1" t="s">
        <v>7842</v>
      </c>
      <c r="G76" s="1">
        <v>0</v>
      </c>
      <c r="H76" s="1">
        <v>1</v>
      </c>
      <c r="I76" s="46">
        <v>46143</v>
      </c>
      <c r="J76" s="33">
        <v>46153</v>
      </c>
      <c r="K76" s="33">
        <v>46155</v>
      </c>
      <c r="L76" s="47">
        <v>0.357638888888889</v>
      </c>
      <c r="M76" s="1" t="s">
        <v>3874</v>
      </c>
      <c r="N76" s="1" t="s">
        <v>3875</v>
      </c>
      <c r="O76" s="1" t="s">
        <v>3876</v>
      </c>
      <c r="P76" s="1" t="s">
        <v>8108</v>
      </c>
      <c r="Q76" s="1" t="s">
        <v>750</v>
      </c>
      <c r="R76" s="1" t="s">
        <v>7841</v>
      </c>
      <c r="S76" s="1" t="s">
        <v>7845</v>
      </c>
      <c r="T76" s="1" t="s">
        <v>341</v>
      </c>
      <c r="U76" s="1" t="s">
        <v>7845</v>
      </c>
      <c r="V76" s="1" t="s">
        <v>341</v>
      </c>
      <c r="W76" s="1" t="s">
        <v>7841</v>
      </c>
      <c r="X76" s="1" t="s">
        <v>7846</v>
      </c>
      <c r="Y76" s="1" t="s">
        <v>7845</v>
      </c>
      <c r="Z76" s="1" t="s">
        <v>341</v>
      </c>
      <c r="AA76" s="1" t="s">
        <v>7845</v>
      </c>
      <c r="AB76" s="1" t="s">
        <v>7845</v>
      </c>
      <c r="AC76" s="1"/>
      <c r="AD76" s="1"/>
      <c r="AE76" s="1"/>
      <c r="AF76" s="1"/>
      <c r="AG76" s="1"/>
      <c r="AH76" s="1"/>
      <c r="AI76" s="1"/>
      <c r="AJ76" s="1" t="s">
        <v>7845</v>
      </c>
      <c r="AK76" s="1"/>
      <c r="AL76" s="1"/>
      <c r="AM76" s="1"/>
      <c r="AN76" s="1"/>
      <c r="AO76" s="1" t="s">
        <v>7845</v>
      </c>
      <c r="AP76" s="1"/>
      <c r="AQ76" s="1"/>
      <c r="AR76" s="1" t="s">
        <v>7852</v>
      </c>
      <c r="AS76" s="1"/>
      <c r="AT76" s="1"/>
      <c r="AU76" s="1"/>
      <c r="AV76" s="1" t="s">
        <v>7841</v>
      </c>
      <c r="AW76" s="1" t="s">
        <v>7886</v>
      </c>
      <c r="AX76" s="1" t="s">
        <v>7845</v>
      </c>
      <c r="AY76" s="1" t="s">
        <v>341</v>
      </c>
      <c r="AZ76" s="1"/>
      <c r="BA76" s="1" t="s">
        <v>7845</v>
      </c>
      <c r="BB76" s="1" t="s">
        <v>341</v>
      </c>
      <c r="BC76" s="1" t="s">
        <v>8109</v>
      </c>
      <c r="BD76" s="1"/>
    </row>
    <row r="77" ht="13" customHeight="1" spans="1:56">
      <c r="A77" s="1" t="s">
        <v>8110</v>
      </c>
      <c r="B77" s="1" t="s">
        <v>8111</v>
      </c>
      <c r="C77" s="1" t="s">
        <v>7839</v>
      </c>
      <c r="D77" s="1" t="s">
        <v>7840</v>
      </c>
      <c r="E77" s="1" t="s">
        <v>7841</v>
      </c>
      <c r="F77" s="1" t="s">
        <v>7842</v>
      </c>
      <c r="G77" s="1">
        <v>3</v>
      </c>
      <c r="H77" s="1">
        <v>3</v>
      </c>
      <c r="I77" s="46">
        <v>46143</v>
      </c>
      <c r="J77" s="33">
        <v>46160</v>
      </c>
      <c r="K77" s="33">
        <v>46164</v>
      </c>
      <c r="L77" s="47">
        <v>0.686805555555556</v>
      </c>
      <c r="M77" s="1" t="s">
        <v>3874</v>
      </c>
      <c r="N77" s="1" t="s">
        <v>3875</v>
      </c>
      <c r="O77" s="1" t="s">
        <v>3876</v>
      </c>
      <c r="P77" s="1" t="s">
        <v>8108</v>
      </c>
      <c r="Q77" s="1" t="s">
        <v>750</v>
      </c>
      <c r="R77" s="1" t="s">
        <v>7841</v>
      </c>
      <c r="S77" s="1" t="s">
        <v>7841</v>
      </c>
      <c r="T77" s="1" t="s">
        <v>8112</v>
      </c>
      <c r="U77" s="1" t="s">
        <v>7845</v>
      </c>
      <c r="V77" s="1" t="s">
        <v>341</v>
      </c>
      <c r="W77" s="1" t="s">
        <v>7841</v>
      </c>
      <c r="X77" s="1" t="s">
        <v>8088</v>
      </c>
      <c r="Y77" s="1" t="s">
        <v>7845</v>
      </c>
      <c r="Z77" s="1" t="s">
        <v>341</v>
      </c>
      <c r="AA77" s="1" t="s">
        <v>7845</v>
      </c>
      <c r="AB77" s="1" t="s">
        <v>7845</v>
      </c>
      <c r="AC77" s="1"/>
      <c r="AD77" s="1"/>
      <c r="AE77" s="1"/>
      <c r="AF77" s="1"/>
      <c r="AG77" s="1"/>
      <c r="AH77" s="1"/>
      <c r="AI77" s="1"/>
      <c r="AJ77" s="1" t="s">
        <v>7841</v>
      </c>
      <c r="AK77" s="1" t="s">
        <v>7850</v>
      </c>
      <c r="AL77" s="1"/>
      <c r="AM77" s="1"/>
      <c r="AN77" s="1" t="s">
        <v>7851</v>
      </c>
      <c r="AO77" s="1" t="s">
        <v>7845</v>
      </c>
      <c r="AP77" s="1"/>
      <c r="AQ77" s="1"/>
      <c r="AR77" s="1" t="s">
        <v>7852</v>
      </c>
      <c r="AS77" s="1"/>
      <c r="AT77" s="1"/>
      <c r="AU77" s="1"/>
      <c r="AV77" s="1" t="s">
        <v>7841</v>
      </c>
      <c r="AW77" s="1" t="s">
        <v>7886</v>
      </c>
      <c r="AX77" s="1" t="s">
        <v>7845</v>
      </c>
      <c r="AY77" s="1" t="s">
        <v>341</v>
      </c>
      <c r="AZ77" s="1"/>
      <c r="BA77" s="1" t="s">
        <v>7845</v>
      </c>
      <c r="BB77" s="1" t="s">
        <v>341</v>
      </c>
      <c r="BC77" s="1" t="s">
        <v>8113</v>
      </c>
      <c r="BD77" s="1"/>
    </row>
    <row r="78" ht="13" customHeight="1" spans="1:56">
      <c r="A78" s="1" t="s">
        <v>8114</v>
      </c>
      <c r="B78" s="1" t="s">
        <v>8115</v>
      </c>
      <c r="C78" s="1" t="s">
        <v>7839</v>
      </c>
      <c r="D78" s="1" t="s">
        <v>7840</v>
      </c>
      <c r="E78" s="1" t="s">
        <v>7841</v>
      </c>
      <c r="F78" s="1" t="s">
        <v>7842</v>
      </c>
      <c r="G78" s="1">
        <v>2</v>
      </c>
      <c r="H78" s="1">
        <v>8</v>
      </c>
      <c r="I78" s="46">
        <v>46143</v>
      </c>
      <c r="J78" s="33">
        <v>46167</v>
      </c>
      <c r="K78" s="33">
        <v>46169</v>
      </c>
      <c r="L78" s="47">
        <v>0.724305555555556</v>
      </c>
      <c r="M78" s="1" t="s">
        <v>3874</v>
      </c>
      <c r="N78" s="1" t="s">
        <v>3875</v>
      </c>
      <c r="O78" s="1" t="s">
        <v>3876</v>
      </c>
      <c r="P78" s="1" t="s">
        <v>8116</v>
      </c>
      <c r="Q78" s="1" t="s">
        <v>916</v>
      </c>
      <c r="R78" s="1" t="s">
        <v>7841</v>
      </c>
      <c r="S78" s="1" t="s">
        <v>7845</v>
      </c>
      <c r="T78" s="1" t="s">
        <v>341</v>
      </c>
      <c r="U78" s="1" t="s">
        <v>7845</v>
      </c>
      <c r="V78" s="1" t="s">
        <v>341</v>
      </c>
      <c r="W78" s="1" t="s">
        <v>7841</v>
      </c>
      <c r="X78" s="1" t="s">
        <v>7858</v>
      </c>
      <c r="Y78" s="1" t="s">
        <v>7845</v>
      </c>
      <c r="Z78" s="1" t="s">
        <v>341</v>
      </c>
      <c r="AA78" s="1" t="s">
        <v>7845</v>
      </c>
      <c r="AB78" s="1" t="s">
        <v>7845</v>
      </c>
      <c r="AC78" s="1"/>
      <c r="AD78" s="1"/>
      <c r="AE78" s="1"/>
      <c r="AF78" s="1"/>
      <c r="AG78" s="1"/>
      <c r="AH78" s="1"/>
      <c r="AI78" s="1"/>
      <c r="AJ78" s="1" t="s">
        <v>7845</v>
      </c>
      <c r="AK78" s="1"/>
      <c r="AL78" s="1"/>
      <c r="AM78" s="1"/>
      <c r="AN78" s="1"/>
      <c r="AO78" s="1" t="s">
        <v>7845</v>
      </c>
      <c r="AP78" s="1"/>
      <c r="AQ78" s="1"/>
      <c r="AR78" s="1" t="s">
        <v>7852</v>
      </c>
      <c r="AS78" s="1"/>
      <c r="AT78" s="1"/>
      <c r="AU78" s="1"/>
      <c r="AV78" s="1" t="s">
        <v>7841</v>
      </c>
      <c r="AW78" s="1" t="s">
        <v>8089</v>
      </c>
      <c r="AX78" s="1" t="s">
        <v>7845</v>
      </c>
      <c r="AY78" s="1" t="s">
        <v>341</v>
      </c>
      <c r="AZ78" s="1"/>
      <c r="BA78" s="1" t="s">
        <v>7845</v>
      </c>
      <c r="BB78" s="1" t="s">
        <v>341</v>
      </c>
      <c r="BC78" s="1" t="s">
        <v>8117</v>
      </c>
      <c r="BD78" s="1"/>
    </row>
    <row r="79" ht="13" customHeight="1" spans="1:56">
      <c r="A79" s="1" t="s">
        <v>8118</v>
      </c>
      <c r="B79" s="1" t="s">
        <v>8119</v>
      </c>
      <c r="C79" s="1" t="s">
        <v>7839</v>
      </c>
      <c r="D79" s="1" t="s">
        <v>7840</v>
      </c>
      <c r="E79" s="1" t="s">
        <v>7841</v>
      </c>
      <c r="F79" s="1" t="s">
        <v>7842</v>
      </c>
      <c r="G79" s="1">
        <v>0</v>
      </c>
      <c r="H79" s="1">
        <v>5</v>
      </c>
      <c r="I79" s="46">
        <v>46143</v>
      </c>
      <c r="J79" s="33">
        <v>46160</v>
      </c>
      <c r="K79" s="33">
        <v>46161</v>
      </c>
      <c r="L79" s="47">
        <v>0.619444444444444</v>
      </c>
      <c r="M79" s="1" t="s">
        <v>3874</v>
      </c>
      <c r="N79" s="1" t="s">
        <v>3875</v>
      </c>
      <c r="O79" s="1" t="s">
        <v>3876</v>
      </c>
      <c r="P79" s="1" t="s">
        <v>8120</v>
      </c>
      <c r="Q79" s="1" t="s">
        <v>143</v>
      </c>
      <c r="R79" s="1" t="s">
        <v>7845</v>
      </c>
      <c r="S79" s="1"/>
      <c r="T79" s="1" t="s">
        <v>341</v>
      </c>
      <c r="U79" s="1"/>
      <c r="V79" s="1" t="s">
        <v>341</v>
      </c>
      <c r="W79" s="1"/>
      <c r="X79" s="1" t="s">
        <v>341</v>
      </c>
      <c r="Y79" s="1"/>
      <c r="Z79" s="1" t="s">
        <v>341</v>
      </c>
      <c r="AA79" s="1" t="s">
        <v>7845</v>
      </c>
      <c r="AB79" s="1" t="s">
        <v>7845</v>
      </c>
      <c r="AC79" s="1"/>
      <c r="AD79" s="1"/>
      <c r="AE79" s="1"/>
      <c r="AF79" s="1"/>
      <c r="AG79" s="1"/>
      <c r="AH79" s="1"/>
      <c r="AI79" s="1"/>
      <c r="AJ79" s="1" t="s">
        <v>7845</v>
      </c>
      <c r="AK79" s="1"/>
      <c r="AL79" s="1"/>
      <c r="AM79" s="1"/>
      <c r="AN79" s="1"/>
      <c r="AO79" s="1" t="s">
        <v>7845</v>
      </c>
      <c r="AP79" s="1"/>
      <c r="AQ79" s="1"/>
      <c r="AR79" s="1" t="s">
        <v>7852</v>
      </c>
      <c r="AS79" s="1"/>
      <c r="AT79" s="1"/>
      <c r="AU79" s="1"/>
      <c r="AV79" s="1" t="s">
        <v>7845</v>
      </c>
      <c r="AW79" s="1" t="s">
        <v>341</v>
      </c>
      <c r="AX79" s="1" t="s">
        <v>7845</v>
      </c>
      <c r="AY79" s="1" t="s">
        <v>341</v>
      </c>
      <c r="AZ79" s="1"/>
      <c r="BA79" s="1" t="s">
        <v>7841</v>
      </c>
      <c r="BB79" s="1" t="s">
        <v>8121</v>
      </c>
      <c r="BC79" s="1" t="s">
        <v>8122</v>
      </c>
      <c r="BD79" s="1"/>
    </row>
    <row r="80" ht="13" customHeight="1" spans="1:56">
      <c r="A80" s="1" t="s">
        <v>8123</v>
      </c>
      <c r="B80" s="1" t="s">
        <v>8124</v>
      </c>
      <c r="C80" s="1" t="s">
        <v>7839</v>
      </c>
      <c r="D80" s="1" t="s">
        <v>7840</v>
      </c>
      <c r="E80" s="1" t="s">
        <v>7841</v>
      </c>
      <c r="F80" s="1" t="s">
        <v>7842</v>
      </c>
      <c r="G80" s="1">
        <v>2</v>
      </c>
      <c r="H80" s="1">
        <v>4</v>
      </c>
      <c r="I80" s="46">
        <v>46143</v>
      </c>
      <c r="J80" s="33">
        <v>46146</v>
      </c>
      <c r="K80" s="33">
        <v>46149</v>
      </c>
      <c r="L80" s="47">
        <v>0.470833333333333</v>
      </c>
      <c r="M80" s="1" t="s">
        <v>3874</v>
      </c>
      <c r="N80" s="1" t="s">
        <v>3875</v>
      </c>
      <c r="O80" s="1" t="s">
        <v>3876</v>
      </c>
      <c r="P80" s="1" t="s">
        <v>3983</v>
      </c>
      <c r="Q80" s="1" t="s">
        <v>8125</v>
      </c>
      <c r="R80" s="1" t="s">
        <v>7841</v>
      </c>
      <c r="S80" s="1" t="s">
        <v>7845</v>
      </c>
      <c r="T80" s="1" t="s">
        <v>341</v>
      </c>
      <c r="U80" s="1" t="s">
        <v>7845</v>
      </c>
      <c r="V80" s="1" t="s">
        <v>341</v>
      </c>
      <c r="W80" s="1" t="s">
        <v>7841</v>
      </c>
      <c r="X80" s="1" t="s">
        <v>7846</v>
      </c>
      <c r="Y80" s="1" t="s">
        <v>7845</v>
      </c>
      <c r="Z80" s="1" t="s">
        <v>341</v>
      </c>
      <c r="AA80" s="1" t="s">
        <v>7845</v>
      </c>
      <c r="AB80" s="1" t="s">
        <v>7845</v>
      </c>
      <c r="AC80" s="1"/>
      <c r="AD80" s="1"/>
      <c r="AE80" s="1"/>
      <c r="AF80" s="1"/>
      <c r="AG80" s="1"/>
      <c r="AH80" s="1"/>
      <c r="AI80" s="1"/>
      <c r="AJ80" s="1" t="s">
        <v>7841</v>
      </c>
      <c r="AK80" s="1" t="s">
        <v>7850</v>
      </c>
      <c r="AL80" s="1"/>
      <c r="AM80" s="1"/>
      <c r="AN80" s="1" t="s">
        <v>7880</v>
      </c>
      <c r="AO80" s="1" t="s">
        <v>7845</v>
      </c>
      <c r="AP80" s="1"/>
      <c r="AQ80" s="1"/>
      <c r="AR80" s="1" t="s">
        <v>7852</v>
      </c>
      <c r="AS80" s="1"/>
      <c r="AT80" s="1"/>
      <c r="AU80" s="1"/>
      <c r="AV80" s="1" t="s">
        <v>7841</v>
      </c>
      <c r="AW80" s="1" t="s">
        <v>7886</v>
      </c>
      <c r="AX80" s="1" t="s">
        <v>7845</v>
      </c>
      <c r="AY80" s="1" t="s">
        <v>341</v>
      </c>
      <c r="AZ80" s="1"/>
      <c r="BA80" s="1" t="s">
        <v>7845</v>
      </c>
      <c r="BB80" s="1" t="s">
        <v>341</v>
      </c>
      <c r="BC80" s="1" t="s">
        <v>8126</v>
      </c>
      <c r="BD80" s="1"/>
    </row>
    <row r="81" ht="13" customHeight="1" spans="1:56">
      <c r="A81" s="1" t="s">
        <v>8127</v>
      </c>
      <c r="B81" s="1" t="s">
        <v>8128</v>
      </c>
      <c r="C81" s="1" t="s">
        <v>7839</v>
      </c>
      <c r="D81" s="1" t="s">
        <v>7840</v>
      </c>
      <c r="E81" s="1" t="s">
        <v>7841</v>
      </c>
      <c r="F81" s="1" t="s">
        <v>7842</v>
      </c>
      <c r="G81" s="1">
        <v>3</v>
      </c>
      <c r="H81" s="1">
        <v>6</v>
      </c>
      <c r="I81" s="46">
        <v>46143</v>
      </c>
      <c r="J81" s="33">
        <v>46160</v>
      </c>
      <c r="K81" s="33">
        <v>46161</v>
      </c>
      <c r="L81" s="47">
        <v>0.484722222222222</v>
      </c>
      <c r="M81" s="1" t="s">
        <v>3874</v>
      </c>
      <c r="N81" s="1" t="s">
        <v>3875</v>
      </c>
      <c r="O81" s="1" t="s">
        <v>3876</v>
      </c>
      <c r="P81" s="1" t="s">
        <v>4008</v>
      </c>
      <c r="Q81" s="1" t="s">
        <v>930</v>
      </c>
      <c r="R81" s="1" t="s">
        <v>7841</v>
      </c>
      <c r="S81" s="1" t="s">
        <v>7845</v>
      </c>
      <c r="T81" s="1" t="s">
        <v>341</v>
      </c>
      <c r="U81" s="1" t="s">
        <v>7845</v>
      </c>
      <c r="V81" s="1" t="s">
        <v>341</v>
      </c>
      <c r="W81" s="1" t="s">
        <v>7841</v>
      </c>
      <c r="X81" s="1" t="s">
        <v>7846</v>
      </c>
      <c r="Y81" s="1" t="s">
        <v>7845</v>
      </c>
      <c r="Z81" s="1" t="s">
        <v>341</v>
      </c>
      <c r="AA81" s="1" t="s">
        <v>7841</v>
      </c>
      <c r="AB81" s="1" t="s">
        <v>7841</v>
      </c>
      <c r="AC81" s="1">
        <v>933763</v>
      </c>
      <c r="AD81" s="1"/>
      <c r="AE81" s="1"/>
      <c r="AF81" s="1"/>
      <c r="AG81" s="1"/>
      <c r="AH81" s="1"/>
      <c r="AI81" s="1"/>
      <c r="AJ81" s="1" t="s">
        <v>7841</v>
      </c>
      <c r="AK81" s="1" t="s">
        <v>7850</v>
      </c>
      <c r="AL81" s="1"/>
      <c r="AM81" s="1"/>
      <c r="AN81" s="1" t="s">
        <v>7880</v>
      </c>
      <c r="AO81" s="1" t="s">
        <v>7845</v>
      </c>
      <c r="AP81" s="1"/>
      <c r="AQ81" s="1"/>
      <c r="AR81" s="1" t="s">
        <v>7852</v>
      </c>
      <c r="AS81" s="1"/>
      <c r="AT81" s="1"/>
      <c r="AU81" s="1"/>
      <c r="AV81" s="1" t="s">
        <v>7841</v>
      </c>
      <c r="AW81" s="1" t="s">
        <v>7886</v>
      </c>
      <c r="AX81" s="1" t="s">
        <v>7845</v>
      </c>
      <c r="AY81" s="1" t="s">
        <v>341</v>
      </c>
      <c r="AZ81" s="1"/>
      <c r="BA81" s="1" t="s">
        <v>7845</v>
      </c>
      <c r="BB81" s="1" t="s">
        <v>341</v>
      </c>
      <c r="BC81" s="1" t="s">
        <v>8129</v>
      </c>
      <c r="BD81" s="1"/>
    </row>
    <row r="82" ht="13" customHeight="1" spans="1:56">
      <c r="A82" s="1" t="s">
        <v>8130</v>
      </c>
      <c r="B82" s="1" t="s">
        <v>8131</v>
      </c>
      <c r="C82" s="1" t="s">
        <v>7839</v>
      </c>
      <c r="D82" s="1" t="s">
        <v>7840</v>
      </c>
      <c r="E82" s="1" t="s">
        <v>7841</v>
      </c>
      <c r="F82" s="1" t="s">
        <v>7842</v>
      </c>
      <c r="G82" s="1">
        <v>4</v>
      </c>
      <c r="H82" s="1">
        <v>5</v>
      </c>
      <c r="I82" s="46">
        <v>46143</v>
      </c>
      <c r="J82" s="33">
        <v>46153</v>
      </c>
      <c r="K82" s="33">
        <v>46153</v>
      </c>
      <c r="L82" s="47">
        <v>0.58125</v>
      </c>
      <c r="M82" s="1" t="s">
        <v>3874</v>
      </c>
      <c r="N82" s="1" t="s">
        <v>3875</v>
      </c>
      <c r="O82" s="1" t="s">
        <v>3876</v>
      </c>
      <c r="P82" s="1" t="s">
        <v>4000</v>
      </c>
      <c r="Q82" s="1" t="s">
        <v>793</v>
      </c>
      <c r="R82" s="1" t="s">
        <v>7845</v>
      </c>
      <c r="S82" s="1"/>
      <c r="T82" s="1" t="s">
        <v>341</v>
      </c>
      <c r="U82" s="1"/>
      <c r="V82" s="1" t="s">
        <v>341</v>
      </c>
      <c r="W82" s="1"/>
      <c r="X82" s="1" t="s">
        <v>341</v>
      </c>
      <c r="Y82" s="1"/>
      <c r="Z82" s="1" t="s">
        <v>341</v>
      </c>
      <c r="AA82" s="1" t="s">
        <v>7841</v>
      </c>
      <c r="AB82" s="1" t="s">
        <v>7845</v>
      </c>
      <c r="AC82" s="1"/>
      <c r="AD82" s="1" t="s">
        <v>5180</v>
      </c>
      <c r="AE82" s="1" t="s">
        <v>7847</v>
      </c>
      <c r="AF82" s="1" t="s">
        <v>7848</v>
      </c>
      <c r="AG82" s="1" t="s">
        <v>7849</v>
      </c>
      <c r="AH82" s="1"/>
      <c r="AI82" s="1"/>
      <c r="AJ82" s="1" t="s">
        <v>7841</v>
      </c>
      <c r="AK82" s="1" t="s">
        <v>5195</v>
      </c>
      <c r="AL82" s="1"/>
      <c r="AM82" s="1"/>
      <c r="AN82" s="1"/>
      <c r="AO82" s="1" t="s">
        <v>7845</v>
      </c>
      <c r="AP82" s="1"/>
      <c r="AQ82" s="1"/>
      <c r="AR82" s="1" t="s">
        <v>7852</v>
      </c>
      <c r="AS82" s="1"/>
      <c r="AT82" s="1"/>
      <c r="AU82" s="1"/>
      <c r="AV82" s="1" t="s">
        <v>7841</v>
      </c>
      <c r="AW82" s="1" t="s">
        <v>7859</v>
      </c>
      <c r="AX82" s="1" t="s">
        <v>7845</v>
      </c>
      <c r="AY82" s="1" t="s">
        <v>341</v>
      </c>
      <c r="AZ82" s="1"/>
      <c r="BA82" s="1" t="s">
        <v>7845</v>
      </c>
      <c r="BB82" s="1" t="s">
        <v>341</v>
      </c>
      <c r="BC82" s="1" t="s">
        <v>8132</v>
      </c>
      <c r="BD82" s="1"/>
    </row>
    <row r="83" ht="13" customHeight="1" spans="1:56">
      <c r="A83" s="1" t="s">
        <v>8133</v>
      </c>
      <c r="B83" s="1" t="s">
        <v>8134</v>
      </c>
      <c r="C83" s="1" t="s">
        <v>7839</v>
      </c>
      <c r="D83" s="1" t="s">
        <v>7840</v>
      </c>
      <c r="E83" s="1" t="s">
        <v>7841</v>
      </c>
      <c r="F83" s="1" t="s">
        <v>7842</v>
      </c>
      <c r="G83" s="1">
        <v>5</v>
      </c>
      <c r="H83" s="1">
        <v>5</v>
      </c>
      <c r="I83" s="46">
        <v>46143</v>
      </c>
      <c r="J83" s="33">
        <v>46160</v>
      </c>
      <c r="K83" s="33">
        <v>46163</v>
      </c>
      <c r="L83" s="47">
        <v>0.688888888888889</v>
      </c>
      <c r="M83" s="1" t="s">
        <v>3874</v>
      </c>
      <c r="N83" s="1" t="s">
        <v>3875</v>
      </c>
      <c r="O83" s="1" t="s">
        <v>3876</v>
      </c>
      <c r="P83" s="1" t="s">
        <v>4000</v>
      </c>
      <c r="Q83" s="1" t="s">
        <v>793</v>
      </c>
      <c r="R83" s="1" t="s">
        <v>7841</v>
      </c>
      <c r="S83" s="1" t="s">
        <v>7841</v>
      </c>
      <c r="T83" s="1" t="s">
        <v>8135</v>
      </c>
      <c r="U83" s="1" t="s">
        <v>7845</v>
      </c>
      <c r="V83" s="1" t="s">
        <v>341</v>
      </c>
      <c r="W83" s="1" t="s">
        <v>7841</v>
      </c>
      <c r="X83" s="1" t="s">
        <v>7846</v>
      </c>
      <c r="Y83" s="1" t="s">
        <v>7845</v>
      </c>
      <c r="Z83" s="1" t="s">
        <v>341</v>
      </c>
      <c r="AA83" s="1" t="s">
        <v>7841</v>
      </c>
      <c r="AB83" s="1" t="s">
        <v>7845</v>
      </c>
      <c r="AC83" s="1"/>
      <c r="AD83" s="1" t="s">
        <v>5180</v>
      </c>
      <c r="AE83" s="1" t="s">
        <v>7847</v>
      </c>
      <c r="AF83" s="1" t="s">
        <v>7848</v>
      </c>
      <c r="AG83" s="1" t="s">
        <v>7878</v>
      </c>
      <c r="AH83" s="1" t="s">
        <v>7847</v>
      </c>
      <c r="AI83" s="1" t="s">
        <v>7879</v>
      </c>
      <c r="AJ83" s="1" t="s">
        <v>7845</v>
      </c>
      <c r="AK83" s="1"/>
      <c r="AL83" s="1"/>
      <c r="AM83" s="1"/>
      <c r="AN83" s="1"/>
      <c r="AO83" s="1" t="s">
        <v>7845</v>
      </c>
      <c r="AP83" s="1"/>
      <c r="AQ83" s="1"/>
      <c r="AR83" s="1" t="s">
        <v>7852</v>
      </c>
      <c r="AS83" s="1"/>
      <c r="AT83" s="1"/>
      <c r="AU83" s="1"/>
      <c r="AV83" s="1" t="s">
        <v>7841</v>
      </c>
      <c r="AW83" s="1" t="s">
        <v>7886</v>
      </c>
      <c r="AX83" s="1" t="s">
        <v>7845</v>
      </c>
      <c r="AY83" s="1" t="s">
        <v>341</v>
      </c>
      <c r="AZ83" s="1"/>
      <c r="BA83" s="1" t="s">
        <v>7845</v>
      </c>
      <c r="BB83" s="1" t="s">
        <v>341</v>
      </c>
      <c r="BC83" s="1" t="s">
        <v>8136</v>
      </c>
      <c r="BD83" s="1"/>
    </row>
    <row r="84" ht="13" customHeight="1" spans="1:56">
      <c r="A84" s="1" t="s">
        <v>8137</v>
      </c>
      <c r="B84" s="1" t="s">
        <v>8138</v>
      </c>
      <c r="C84" s="1" t="s">
        <v>7839</v>
      </c>
      <c r="D84" s="1" t="s">
        <v>7840</v>
      </c>
      <c r="E84" s="1" t="s">
        <v>7841</v>
      </c>
      <c r="F84" s="1" t="s">
        <v>7842</v>
      </c>
      <c r="G84" s="1">
        <v>3</v>
      </c>
      <c r="H84" s="1">
        <v>4</v>
      </c>
      <c r="I84" s="46">
        <v>46143</v>
      </c>
      <c r="J84" s="33">
        <v>46146</v>
      </c>
      <c r="K84" s="33">
        <v>46150</v>
      </c>
      <c r="L84" s="47">
        <v>0.536805555555556</v>
      </c>
      <c r="M84" s="1" t="s">
        <v>3874</v>
      </c>
      <c r="N84" s="1" t="s">
        <v>3875</v>
      </c>
      <c r="O84" s="1" t="s">
        <v>3876</v>
      </c>
      <c r="P84" s="1" t="s">
        <v>3898</v>
      </c>
      <c r="Q84" s="1" t="s">
        <v>8139</v>
      </c>
      <c r="R84" s="1" t="s">
        <v>7841</v>
      </c>
      <c r="S84" s="1" t="s">
        <v>7845</v>
      </c>
      <c r="T84" s="1" t="s">
        <v>341</v>
      </c>
      <c r="U84" s="1" t="s">
        <v>7845</v>
      </c>
      <c r="V84" s="1" t="s">
        <v>341</v>
      </c>
      <c r="W84" s="1" t="s">
        <v>7841</v>
      </c>
      <c r="X84" s="1" t="s">
        <v>7846</v>
      </c>
      <c r="Y84" s="1" t="s">
        <v>7845</v>
      </c>
      <c r="Z84" s="1" t="s">
        <v>341</v>
      </c>
      <c r="AA84" s="1" t="s">
        <v>7841</v>
      </c>
      <c r="AB84" s="1" t="s">
        <v>7845</v>
      </c>
      <c r="AC84" s="1"/>
      <c r="AD84" s="1" t="s">
        <v>5180</v>
      </c>
      <c r="AE84" s="1" t="s">
        <v>7847</v>
      </c>
      <c r="AF84" s="1" t="s">
        <v>7848</v>
      </c>
      <c r="AG84" s="1" t="s">
        <v>7849</v>
      </c>
      <c r="AH84" s="1"/>
      <c r="AI84" s="1"/>
      <c r="AJ84" s="1" t="s">
        <v>7845</v>
      </c>
      <c r="AK84" s="1"/>
      <c r="AL84" s="1"/>
      <c r="AM84" s="1"/>
      <c r="AN84" s="1"/>
      <c r="AO84" s="1" t="s">
        <v>7845</v>
      </c>
      <c r="AP84" s="1"/>
      <c r="AQ84" s="1"/>
      <c r="AR84" s="1" t="s">
        <v>7852</v>
      </c>
      <c r="AS84" s="1"/>
      <c r="AT84" s="1"/>
      <c r="AU84" s="1"/>
      <c r="AV84" s="1" t="s">
        <v>7841</v>
      </c>
      <c r="AW84" s="1" t="s">
        <v>7853</v>
      </c>
      <c r="AX84" s="1" t="s">
        <v>7845</v>
      </c>
      <c r="AY84" s="1" t="s">
        <v>341</v>
      </c>
      <c r="AZ84" s="1"/>
      <c r="BA84" s="1" t="s">
        <v>7841</v>
      </c>
      <c r="BB84" s="1" t="s">
        <v>8017</v>
      </c>
      <c r="BC84" s="1" t="s">
        <v>8140</v>
      </c>
      <c r="BD84" s="1"/>
    </row>
    <row r="85" ht="13" customHeight="1" spans="1:56">
      <c r="A85" s="1" t="s">
        <v>8141</v>
      </c>
      <c r="B85" s="1" t="s">
        <v>8142</v>
      </c>
      <c r="C85" s="1" t="s">
        <v>7839</v>
      </c>
      <c r="D85" s="1" t="s">
        <v>7840</v>
      </c>
      <c r="E85" s="1" t="s">
        <v>7841</v>
      </c>
      <c r="F85" s="1" t="s">
        <v>7842</v>
      </c>
      <c r="G85" s="1">
        <v>5</v>
      </c>
      <c r="H85" s="1">
        <v>5</v>
      </c>
      <c r="I85" s="46">
        <v>46143</v>
      </c>
      <c r="J85" s="33">
        <v>46160</v>
      </c>
      <c r="K85" s="33">
        <v>46161</v>
      </c>
      <c r="L85" s="47">
        <v>0.6125</v>
      </c>
      <c r="M85" s="1" t="s">
        <v>3874</v>
      </c>
      <c r="N85" s="1" t="s">
        <v>3875</v>
      </c>
      <c r="O85" s="1" t="s">
        <v>3876</v>
      </c>
      <c r="P85" s="1" t="s">
        <v>3898</v>
      </c>
      <c r="Q85" s="1" t="s">
        <v>8139</v>
      </c>
      <c r="R85" s="1" t="s">
        <v>7841</v>
      </c>
      <c r="S85" s="1" t="s">
        <v>7845</v>
      </c>
      <c r="T85" s="1" t="s">
        <v>341</v>
      </c>
      <c r="U85" s="1" t="s">
        <v>7845</v>
      </c>
      <c r="V85" s="1" t="s">
        <v>341</v>
      </c>
      <c r="W85" s="1" t="s">
        <v>7841</v>
      </c>
      <c r="X85" s="1" t="s">
        <v>8088</v>
      </c>
      <c r="Y85" s="1" t="s">
        <v>7845</v>
      </c>
      <c r="Z85" s="1" t="s">
        <v>341</v>
      </c>
      <c r="AA85" s="1" t="s">
        <v>7841</v>
      </c>
      <c r="AB85" s="1" t="s">
        <v>7845</v>
      </c>
      <c r="AC85" s="1"/>
      <c r="AD85" s="1" t="s">
        <v>5180</v>
      </c>
      <c r="AE85" s="1" t="s">
        <v>7847</v>
      </c>
      <c r="AF85" s="1" t="s">
        <v>7848</v>
      </c>
      <c r="AG85" s="1" t="s">
        <v>7849</v>
      </c>
      <c r="AH85" s="1"/>
      <c r="AI85" s="1"/>
      <c r="AJ85" s="1" t="s">
        <v>7841</v>
      </c>
      <c r="AK85" s="1" t="s">
        <v>7939</v>
      </c>
      <c r="AL85" s="1"/>
      <c r="AM85" s="1"/>
      <c r="AN85" s="1"/>
      <c r="AO85" s="1" t="s">
        <v>7845</v>
      </c>
      <c r="AP85" s="1"/>
      <c r="AQ85" s="1"/>
      <c r="AR85" s="1" t="s">
        <v>7852</v>
      </c>
      <c r="AS85" s="1"/>
      <c r="AT85" s="1"/>
      <c r="AU85" s="1"/>
      <c r="AV85" s="1" t="s">
        <v>7841</v>
      </c>
      <c r="AW85" s="1" t="s">
        <v>7886</v>
      </c>
      <c r="AX85" s="1" t="s">
        <v>7845</v>
      </c>
      <c r="AY85" s="1" t="s">
        <v>341</v>
      </c>
      <c r="AZ85" s="1"/>
      <c r="BA85" s="1" t="s">
        <v>7845</v>
      </c>
      <c r="BB85" s="1" t="s">
        <v>341</v>
      </c>
      <c r="BC85" s="1" t="s">
        <v>8143</v>
      </c>
      <c r="BD85" s="1"/>
    </row>
    <row r="86" ht="13" customHeight="1" spans="1:56">
      <c r="A86" s="1" t="s">
        <v>8144</v>
      </c>
      <c r="B86" s="1" t="s">
        <v>8145</v>
      </c>
      <c r="C86" s="1" t="s">
        <v>7839</v>
      </c>
      <c r="D86" s="1" t="s">
        <v>7840</v>
      </c>
      <c r="E86" s="1" t="s">
        <v>7841</v>
      </c>
      <c r="F86" s="1" t="s">
        <v>7842</v>
      </c>
      <c r="G86" s="1">
        <v>2</v>
      </c>
      <c r="H86" s="1">
        <v>5</v>
      </c>
      <c r="I86" s="46">
        <v>46143</v>
      </c>
      <c r="J86" s="33">
        <v>46153</v>
      </c>
      <c r="K86" s="33">
        <v>46156</v>
      </c>
      <c r="L86" s="47">
        <v>0.51875</v>
      </c>
      <c r="M86" s="1" t="s">
        <v>3874</v>
      </c>
      <c r="N86" s="1" t="s">
        <v>3875</v>
      </c>
      <c r="O86" s="1" t="s">
        <v>3876</v>
      </c>
      <c r="P86" s="1" t="s">
        <v>8146</v>
      </c>
      <c r="Q86" s="1" t="s">
        <v>5044</v>
      </c>
      <c r="R86" s="1" t="s">
        <v>7841</v>
      </c>
      <c r="S86" s="1" t="s">
        <v>7845</v>
      </c>
      <c r="T86" s="1" t="s">
        <v>341</v>
      </c>
      <c r="U86" s="1" t="s">
        <v>7845</v>
      </c>
      <c r="V86" s="1" t="s">
        <v>341</v>
      </c>
      <c r="W86" s="1" t="s">
        <v>7841</v>
      </c>
      <c r="X86" s="1" t="s">
        <v>7846</v>
      </c>
      <c r="Y86" s="1" t="s">
        <v>7845</v>
      </c>
      <c r="Z86" s="1" t="s">
        <v>341</v>
      </c>
      <c r="AA86" s="1" t="s">
        <v>7845</v>
      </c>
      <c r="AB86" s="1" t="s">
        <v>7845</v>
      </c>
      <c r="AC86" s="1"/>
      <c r="AD86" s="1"/>
      <c r="AE86" s="1"/>
      <c r="AF86" s="1"/>
      <c r="AG86" s="1"/>
      <c r="AH86" s="1"/>
      <c r="AI86" s="1"/>
      <c r="AJ86" s="1" t="s">
        <v>7841</v>
      </c>
      <c r="AK86" s="1" t="s">
        <v>7850</v>
      </c>
      <c r="AL86" s="1"/>
      <c r="AM86" s="1"/>
      <c r="AN86" s="1" t="s">
        <v>7851</v>
      </c>
      <c r="AO86" s="1" t="s">
        <v>7845</v>
      </c>
      <c r="AP86" s="1"/>
      <c r="AQ86" s="1"/>
      <c r="AR86" s="1" t="s">
        <v>7852</v>
      </c>
      <c r="AS86" s="1"/>
      <c r="AT86" s="1"/>
      <c r="AU86" s="1"/>
      <c r="AV86" s="1" t="s">
        <v>7845</v>
      </c>
      <c r="AW86" s="1" t="s">
        <v>341</v>
      </c>
      <c r="AX86" s="1" t="s">
        <v>7845</v>
      </c>
      <c r="AY86" s="1" t="s">
        <v>341</v>
      </c>
      <c r="AZ86" s="1"/>
      <c r="BA86" s="1" t="s">
        <v>7845</v>
      </c>
      <c r="BB86" s="1" t="s">
        <v>341</v>
      </c>
      <c r="BC86" s="1" t="s">
        <v>8147</v>
      </c>
      <c r="BD86" s="1"/>
    </row>
    <row r="87" ht="13" customHeight="1" spans="1:56">
      <c r="A87" s="1" t="s">
        <v>8148</v>
      </c>
      <c r="B87" s="1" t="s">
        <v>8149</v>
      </c>
      <c r="C87" s="1" t="s">
        <v>7839</v>
      </c>
      <c r="D87" s="1" t="s">
        <v>7840</v>
      </c>
      <c r="E87" s="1" t="s">
        <v>7841</v>
      </c>
      <c r="F87" s="1" t="s">
        <v>7842</v>
      </c>
      <c r="G87" s="1">
        <v>1</v>
      </c>
      <c r="H87" s="1">
        <v>2</v>
      </c>
      <c r="I87" s="46">
        <v>46143</v>
      </c>
      <c r="J87" s="33">
        <v>46146</v>
      </c>
      <c r="K87" s="33">
        <v>46150</v>
      </c>
      <c r="L87" s="47">
        <v>0.5</v>
      </c>
      <c r="M87" s="1" t="s">
        <v>3874</v>
      </c>
      <c r="N87" s="1" t="s">
        <v>3875</v>
      </c>
      <c r="O87" s="1" t="s">
        <v>3876</v>
      </c>
      <c r="P87" s="1" t="s">
        <v>8150</v>
      </c>
      <c r="Q87" s="1" t="s">
        <v>8151</v>
      </c>
      <c r="R87" s="1" t="s">
        <v>7841</v>
      </c>
      <c r="S87" s="1" t="s">
        <v>7845</v>
      </c>
      <c r="T87" s="1" t="s">
        <v>341</v>
      </c>
      <c r="U87" s="1" t="s">
        <v>7845</v>
      </c>
      <c r="V87" s="1" t="s">
        <v>341</v>
      </c>
      <c r="W87" s="1" t="s">
        <v>7841</v>
      </c>
      <c r="X87" s="1" t="s">
        <v>341</v>
      </c>
      <c r="Y87" s="1" t="s">
        <v>7845</v>
      </c>
      <c r="Z87" s="1" t="s">
        <v>341</v>
      </c>
      <c r="AA87" s="1" t="s">
        <v>7841</v>
      </c>
      <c r="AB87" s="1" t="s">
        <v>7845</v>
      </c>
      <c r="AC87" s="1"/>
      <c r="AD87" s="1" t="s">
        <v>5180</v>
      </c>
      <c r="AE87" s="1" t="s">
        <v>7847</v>
      </c>
      <c r="AF87" s="1" t="s">
        <v>7848</v>
      </c>
      <c r="AG87" s="1" t="s">
        <v>7849</v>
      </c>
      <c r="AH87" s="1"/>
      <c r="AI87" s="1"/>
      <c r="AJ87" s="1" t="s">
        <v>7845</v>
      </c>
      <c r="AK87" s="1"/>
      <c r="AL87" s="1"/>
      <c r="AM87" s="1"/>
      <c r="AN87" s="1"/>
      <c r="AO87" s="1" t="s">
        <v>7845</v>
      </c>
      <c r="AP87" s="1"/>
      <c r="AQ87" s="1"/>
      <c r="AR87" s="1" t="s">
        <v>7852</v>
      </c>
      <c r="AS87" s="1"/>
      <c r="AT87" s="1"/>
      <c r="AU87" s="1"/>
      <c r="AV87" s="1" t="s">
        <v>7841</v>
      </c>
      <c r="AW87" s="1" t="s">
        <v>7859</v>
      </c>
      <c r="AX87" s="1" t="s">
        <v>7845</v>
      </c>
      <c r="AY87" s="1" t="s">
        <v>341</v>
      </c>
      <c r="AZ87" s="1"/>
      <c r="BA87" s="1" t="s">
        <v>7845</v>
      </c>
      <c r="BB87" s="1" t="s">
        <v>341</v>
      </c>
      <c r="BC87" s="1" t="s">
        <v>8152</v>
      </c>
      <c r="BD87" s="1"/>
    </row>
    <row r="88" ht="13" customHeight="1" spans="1:56">
      <c r="A88" s="1" t="s">
        <v>8153</v>
      </c>
      <c r="B88" s="1" t="s">
        <v>8154</v>
      </c>
      <c r="C88" s="1" t="s">
        <v>7839</v>
      </c>
      <c r="D88" s="1" t="s">
        <v>7840</v>
      </c>
      <c r="E88" s="1" t="s">
        <v>7841</v>
      </c>
      <c r="F88" s="1" t="s">
        <v>7842</v>
      </c>
      <c r="G88" s="1">
        <v>3</v>
      </c>
      <c r="H88" s="1">
        <v>4</v>
      </c>
      <c r="I88" s="46">
        <v>46143</v>
      </c>
      <c r="J88" s="33">
        <v>46160</v>
      </c>
      <c r="K88" s="33">
        <v>46162</v>
      </c>
      <c r="L88" s="47">
        <v>0.374305555555556</v>
      </c>
      <c r="M88" s="1" t="s">
        <v>3874</v>
      </c>
      <c r="N88" s="1" t="s">
        <v>3875</v>
      </c>
      <c r="O88" s="1" t="s">
        <v>3876</v>
      </c>
      <c r="P88" s="1" t="s">
        <v>8150</v>
      </c>
      <c r="Q88" s="1" t="s">
        <v>8151</v>
      </c>
      <c r="R88" s="1" t="s">
        <v>7841</v>
      </c>
      <c r="S88" s="1" t="s">
        <v>7845</v>
      </c>
      <c r="T88" s="1" t="s">
        <v>341</v>
      </c>
      <c r="U88" s="1" t="s">
        <v>7845</v>
      </c>
      <c r="V88" s="1" t="s">
        <v>341</v>
      </c>
      <c r="W88" s="1" t="s">
        <v>7841</v>
      </c>
      <c r="X88" s="1" t="s">
        <v>7846</v>
      </c>
      <c r="Y88" s="1" t="s">
        <v>7845</v>
      </c>
      <c r="Z88" s="1" t="s">
        <v>341</v>
      </c>
      <c r="AA88" s="1" t="s">
        <v>7841</v>
      </c>
      <c r="AB88" s="1" t="s">
        <v>7845</v>
      </c>
      <c r="AC88" s="1"/>
      <c r="AD88" s="1" t="s">
        <v>5180</v>
      </c>
      <c r="AE88" s="1" t="s">
        <v>7847</v>
      </c>
      <c r="AF88" s="1" t="s">
        <v>7848</v>
      </c>
      <c r="AG88" s="1" t="s">
        <v>7849</v>
      </c>
      <c r="AH88" s="1"/>
      <c r="AI88" s="1"/>
      <c r="AJ88" s="1" t="s">
        <v>7841</v>
      </c>
      <c r="AK88" s="1" t="s">
        <v>7850</v>
      </c>
      <c r="AL88" s="1"/>
      <c r="AM88" s="1"/>
      <c r="AN88" s="1" t="s">
        <v>7851</v>
      </c>
      <c r="AO88" s="1" t="s">
        <v>7845</v>
      </c>
      <c r="AP88" s="1"/>
      <c r="AQ88" s="1"/>
      <c r="AR88" s="1" t="s">
        <v>7852</v>
      </c>
      <c r="AS88" s="1"/>
      <c r="AT88" s="1"/>
      <c r="AU88" s="1"/>
      <c r="AV88" s="1" t="s">
        <v>7841</v>
      </c>
      <c r="AW88" s="1" t="s">
        <v>7886</v>
      </c>
      <c r="AX88" s="1" t="s">
        <v>7845</v>
      </c>
      <c r="AY88" s="1" t="s">
        <v>341</v>
      </c>
      <c r="AZ88" s="1"/>
      <c r="BA88" s="1" t="s">
        <v>7845</v>
      </c>
      <c r="BB88" s="1" t="s">
        <v>341</v>
      </c>
      <c r="BC88" s="1" t="s">
        <v>8155</v>
      </c>
      <c r="BD88" s="1"/>
    </row>
    <row r="89" ht="13" customHeight="1" spans="1:56">
      <c r="A89" s="1" t="s">
        <v>8156</v>
      </c>
      <c r="B89" s="1" t="s">
        <v>8157</v>
      </c>
      <c r="C89" s="1" t="s">
        <v>7839</v>
      </c>
      <c r="D89" s="1" t="s">
        <v>7840</v>
      </c>
      <c r="E89" s="1" t="s">
        <v>7841</v>
      </c>
      <c r="F89" s="1" t="s">
        <v>7842</v>
      </c>
      <c r="G89" s="1">
        <v>4</v>
      </c>
      <c r="H89" s="1">
        <v>4</v>
      </c>
      <c r="I89" s="46">
        <v>46143</v>
      </c>
      <c r="J89" s="33">
        <v>46146</v>
      </c>
      <c r="K89" s="33">
        <v>46147</v>
      </c>
      <c r="L89" s="47">
        <v>0.691666666666667</v>
      </c>
      <c r="M89" s="1" t="s">
        <v>3874</v>
      </c>
      <c r="N89" s="1" t="s">
        <v>3875</v>
      </c>
      <c r="O89" s="1" t="s">
        <v>3876</v>
      </c>
      <c r="P89" s="1" t="s">
        <v>3961</v>
      </c>
      <c r="Q89" s="1" t="s">
        <v>145</v>
      </c>
      <c r="R89" s="1" t="s">
        <v>7841</v>
      </c>
      <c r="S89" s="1" t="s">
        <v>7845</v>
      </c>
      <c r="T89" s="1" t="s">
        <v>341</v>
      </c>
      <c r="U89" s="1" t="s">
        <v>7845</v>
      </c>
      <c r="V89" s="1" t="s">
        <v>341</v>
      </c>
      <c r="W89" s="1" t="s">
        <v>7841</v>
      </c>
      <c r="X89" s="1" t="s">
        <v>7846</v>
      </c>
      <c r="Y89" s="1" t="s">
        <v>7845</v>
      </c>
      <c r="Z89" s="1" t="s">
        <v>341</v>
      </c>
      <c r="AA89" s="1" t="s">
        <v>7841</v>
      </c>
      <c r="AB89" s="1" t="s">
        <v>7845</v>
      </c>
      <c r="AC89" s="1"/>
      <c r="AD89" s="1" t="s">
        <v>5180</v>
      </c>
      <c r="AE89" s="1" t="s">
        <v>7847</v>
      </c>
      <c r="AF89" s="1" t="s">
        <v>7848</v>
      </c>
      <c r="AG89" s="1" t="s">
        <v>7849</v>
      </c>
      <c r="AH89" s="1"/>
      <c r="AI89" s="1"/>
      <c r="AJ89" s="1" t="s">
        <v>7841</v>
      </c>
      <c r="AK89" s="1" t="s">
        <v>7939</v>
      </c>
      <c r="AL89" s="1"/>
      <c r="AM89" s="1"/>
      <c r="AN89" s="1"/>
      <c r="AO89" s="1" t="s">
        <v>7845</v>
      </c>
      <c r="AP89" s="1"/>
      <c r="AQ89" s="1"/>
      <c r="AR89" s="1" t="s">
        <v>7852</v>
      </c>
      <c r="AS89" s="1"/>
      <c r="AT89" s="1"/>
      <c r="AU89" s="1"/>
      <c r="AV89" s="1" t="s">
        <v>7841</v>
      </c>
      <c r="AW89" s="1" t="s">
        <v>7886</v>
      </c>
      <c r="AX89" s="1" t="s">
        <v>7845</v>
      </c>
      <c r="AY89" s="1" t="s">
        <v>341</v>
      </c>
      <c r="AZ89" s="1"/>
      <c r="BA89" s="1" t="s">
        <v>7845</v>
      </c>
      <c r="BB89" s="1" t="s">
        <v>341</v>
      </c>
      <c r="BC89" s="1" t="s">
        <v>8158</v>
      </c>
      <c r="BD89" s="1"/>
    </row>
    <row r="90" ht="13" customHeight="1" spans="1:56">
      <c r="A90" s="1" t="s">
        <v>8159</v>
      </c>
      <c r="B90" s="1" t="s">
        <v>8160</v>
      </c>
      <c r="C90" s="1" t="s">
        <v>7839</v>
      </c>
      <c r="D90" s="1" t="s">
        <v>7840</v>
      </c>
      <c r="E90" s="1" t="s">
        <v>7841</v>
      </c>
      <c r="F90" s="1" t="s">
        <v>7842</v>
      </c>
      <c r="G90" s="1">
        <v>2</v>
      </c>
      <c r="H90" s="1">
        <v>6</v>
      </c>
      <c r="I90" s="46">
        <v>46143</v>
      </c>
      <c r="J90" s="33">
        <v>46153</v>
      </c>
      <c r="K90" s="33">
        <v>46156</v>
      </c>
      <c r="L90" s="47">
        <v>0.69375</v>
      </c>
      <c r="M90" s="1" t="s">
        <v>3874</v>
      </c>
      <c r="N90" s="1" t="s">
        <v>3875</v>
      </c>
      <c r="O90" s="1" t="s">
        <v>3876</v>
      </c>
      <c r="P90" s="1" t="s">
        <v>8161</v>
      </c>
      <c r="Q90" s="1" t="s">
        <v>8162</v>
      </c>
      <c r="R90" s="1" t="s">
        <v>7841</v>
      </c>
      <c r="S90" s="1" t="s">
        <v>7841</v>
      </c>
      <c r="T90" s="1" t="s">
        <v>7956</v>
      </c>
      <c r="U90" s="1" t="s">
        <v>7845</v>
      </c>
      <c r="V90" s="1" t="s">
        <v>341</v>
      </c>
      <c r="W90" s="1" t="s">
        <v>7841</v>
      </c>
      <c r="X90" s="1" t="s">
        <v>7846</v>
      </c>
      <c r="Y90" s="1" t="s">
        <v>7845</v>
      </c>
      <c r="Z90" s="1" t="s">
        <v>341</v>
      </c>
      <c r="AA90" s="1" t="s">
        <v>7845</v>
      </c>
      <c r="AB90" s="1" t="s">
        <v>7845</v>
      </c>
      <c r="AC90" s="1"/>
      <c r="AD90" s="1"/>
      <c r="AE90" s="1"/>
      <c r="AF90" s="1"/>
      <c r="AG90" s="1"/>
      <c r="AH90" s="1"/>
      <c r="AI90" s="1"/>
      <c r="AJ90" s="1" t="s">
        <v>7845</v>
      </c>
      <c r="AK90" s="1"/>
      <c r="AL90" s="1"/>
      <c r="AM90" s="1"/>
      <c r="AN90" s="1"/>
      <c r="AO90" s="1" t="s">
        <v>7845</v>
      </c>
      <c r="AP90" s="1"/>
      <c r="AQ90" s="1"/>
      <c r="AR90" s="1" t="s">
        <v>7852</v>
      </c>
      <c r="AS90" s="1"/>
      <c r="AT90" s="1"/>
      <c r="AU90" s="1"/>
      <c r="AV90" s="1" t="s">
        <v>7845</v>
      </c>
      <c r="AW90" s="1" t="s">
        <v>341</v>
      </c>
      <c r="AX90" s="1" t="s">
        <v>7845</v>
      </c>
      <c r="AY90" s="1" t="s">
        <v>341</v>
      </c>
      <c r="AZ90" s="1"/>
      <c r="BA90" s="1" t="s">
        <v>7841</v>
      </c>
      <c r="BB90" s="1" t="s">
        <v>8163</v>
      </c>
      <c r="BC90" s="1" t="s">
        <v>8164</v>
      </c>
      <c r="BD90" s="1"/>
    </row>
    <row r="91" ht="13" customHeight="1" spans="1:56">
      <c r="A91" s="1" t="s">
        <v>8165</v>
      </c>
      <c r="B91" s="1" t="s">
        <v>8166</v>
      </c>
      <c r="C91" s="1" t="s">
        <v>7839</v>
      </c>
      <c r="D91" s="1" t="s">
        <v>7840</v>
      </c>
      <c r="E91" s="1" t="s">
        <v>7841</v>
      </c>
      <c r="F91" s="1" t="s">
        <v>7842</v>
      </c>
      <c r="G91" s="1">
        <v>7</v>
      </c>
      <c r="H91" s="1">
        <v>7</v>
      </c>
      <c r="I91" s="46">
        <v>46143</v>
      </c>
      <c r="J91" s="33">
        <v>46167</v>
      </c>
      <c r="K91" s="33">
        <v>46170</v>
      </c>
      <c r="L91" s="47">
        <v>0.634027777777778</v>
      </c>
      <c r="M91" s="1" t="s">
        <v>3874</v>
      </c>
      <c r="N91" s="1" t="s">
        <v>3875</v>
      </c>
      <c r="O91" s="1" t="s">
        <v>3876</v>
      </c>
      <c r="P91" s="1" t="s">
        <v>8161</v>
      </c>
      <c r="Q91" s="1" t="s">
        <v>8162</v>
      </c>
      <c r="R91" s="1" t="s">
        <v>7841</v>
      </c>
      <c r="S91" s="1" t="s">
        <v>7841</v>
      </c>
      <c r="T91" s="1" t="s">
        <v>7956</v>
      </c>
      <c r="U91" s="1" t="s">
        <v>7845</v>
      </c>
      <c r="V91" s="1" t="s">
        <v>341</v>
      </c>
      <c r="W91" s="1" t="s">
        <v>7841</v>
      </c>
      <c r="X91" s="1" t="s">
        <v>7846</v>
      </c>
      <c r="Y91" s="1" t="s">
        <v>7841</v>
      </c>
      <c r="Z91" s="1" t="s">
        <v>8167</v>
      </c>
      <c r="AA91" s="1" t="s">
        <v>7841</v>
      </c>
      <c r="AB91" s="1" t="s">
        <v>7845</v>
      </c>
      <c r="AC91" s="1"/>
      <c r="AD91" s="1" t="s">
        <v>5180</v>
      </c>
      <c r="AE91" s="1" t="s">
        <v>7847</v>
      </c>
      <c r="AF91" s="1" t="s">
        <v>7848</v>
      </c>
      <c r="AG91" s="1" t="s">
        <v>7849</v>
      </c>
      <c r="AH91" s="1"/>
      <c r="AI91" s="1"/>
      <c r="AJ91" s="1" t="s">
        <v>7841</v>
      </c>
      <c r="AK91" s="1" t="s">
        <v>7850</v>
      </c>
      <c r="AL91" s="1"/>
      <c r="AM91" s="1"/>
      <c r="AN91" s="1" t="s">
        <v>7851</v>
      </c>
      <c r="AO91" s="1" t="s">
        <v>7845</v>
      </c>
      <c r="AP91" s="1"/>
      <c r="AQ91" s="1"/>
      <c r="AR91" s="1" t="s">
        <v>7852</v>
      </c>
      <c r="AS91" s="1"/>
      <c r="AT91" s="1"/>
      <c r="AU91" s="1"/>
      <c r="AV91" s="1" t="s">
        <v>7841</v>
      </c>
      <c r="AW91" s="1" t="s">
        <v>5008</v>
      </c>
      <c r="AX91" s="1" t="s">
        <v>7845</v>
      </c>
      <c r="AY91" s="1" t="s">
        <v>341</v>
      </c>
      <c r="AZ91" s="1"/>
      <c r="BA91" s="1" t="s">
        <v>7845</v>
      </c>
      <c r="BB91" s="1" t="s">
        <v>341</v>
      </c>
      <c r="BC91" s="1" t="s">
        <v>8164</v>
      </c>
      <c r="BD91" s="1"/>
    </row>
    <row r="92" ht="13" customHeight="1" spans="1:56">
      <c r="A92" s="1" t="s">
        <v>8168</v>
      </c>
      <c r="B92" s="1" t="s">
        <v>8169</v>
      </c>
      <c r="C92" s="1" t="s">
        <v>7839</v>
      </c>
      <c r="D92" s="1" t="s">
        <v>7840</v>
      </c>
      <c r="E92" s="1" t="s">
        <v>7841</v>
      </c>
      <c r="F92" s="1" t="s">
        <v>7842</v>
      </c>
      <c r="G92" s="1">
        <v>4</v>
      </c>
      <c r="H92" s="1">
        <v>4</v>
      </c>
      <c r="I92" s="46">
        <v>46143</v>
      </c>
      <c r="J92" s="33">
        <v>46146</v>
      </c>
      <c r="K92" s="33">
        <v>46149</v>
      </c>
      <c r="L92" s="47">
        <v>0.648611111111111</v>
      </c>
      <c r="M92" s="1" t="s">
        <v>3874</v>
      </c>
      <c r="N92" s="1" t="s">
        <v>3875</v>
      </c>
      <c r="O92" s="1" t="s">
        <v>3876</v>
      </c>
      <c r="P92" s="1" t="s">
        <v>3936</v>
      </c>
      <c r="Q92" s="1" t="s">
        <v>614</v>
      </c>
      <c r="R92" s="1" t="s">
        <v>7841</v>
      </c>
      <c r="S92" s="1" t="s">
        <v>7845</v>
      </c>
      <c r="T92" s="1" t="s">
        <v>341</v>
      </c>
      <c r="U92" s="1" t="s">
        <v>7845</v>
      </c>
      <c r="V92" s="1" t="s">
        <v>341</v>
      </c>
      <c r="W92" s="1" t="s">
        <v>7841</v>
      </c>
      <c r="X92" s="1" t="s">
        <v>7846</v>
      </c>
      <c r="Y92" s="1" t="s">
        <v>7845</v>
      </c>
      <c r="Z92" s="1" t="s">
        <v>341</v>
      </c>
      <c r="AA92" s="1" t="s">
        <v>7841</v>
      </c>
      <c r="AB92" s="1" t="s">
        <v>7845</v>
      </c>
      <c r="AC92" s="1"/>
      <c r="AD92" s="1" t="s">
        <v>5180</v>
      </c>
      <c r="AE92" s="1" t="s">
        <v>7847</v>
      </c>
      <c r="AF92" s="1" t="s">
        <v>7848</v>
      </c>
      <c r="AG92" s="1" t="s">
        <v>7849</v>
      </c>
      <c r="AH92" s="1"/>
      <c r="AI92" s="1"/>
      <c r="AJ92" s="1" t="s">
        <v>7841</v>
      </c>
      <c r="AK92" s="1" t="s">
        <v>5195</v>
      </c>
      <c r="AL92" s="1"/>
      <c r="AM92" s="1"/>
      <c r="AN92" s="1"/>
      <c r="AO92" s="1" t="s">
        <v>7845</v>
      </c>
      <c r="AP92" s="1"/>
      <c r="AQ92" s="1"/>
      <c r="AR92" s="1" t="s">
        <v>7852</v>
      </c>
      <c r="AS92" s="1"/>
      <c r="AT92" s="1"/>
      <c r="AU92" s="1"/>
      <c r="AV92" s="1" t="s">
        <v>7845</v>
      </c>
      <c r="AW92" s="1" t="s">
        <v>341</v>
      </c>
      <c r="AX92" s="1" t="s">
        <v>7845</v>
      </c>
      <c r="AY92" s="1" t="s">
        <v>341</v>
      </c>
      <c r="AZ92" s="1"/>
      <c r="BA92" s="1" t="s">
        <v>7845</v>
      </c>
      <c r="BB92" s="1" t="s">
        <v>341</v>
      </c>
      <c r="BC92" s="1" t="s">
        <v>8170</v>
      </c>
      <c r="BD92" s="1"/>
    </row>
    <row r="93" ht="13" customHeight="1" spans="1:56">
      <c r="A93" s="1" t="s">
        <v>8171</v>
      </c>
      <c r="B93" s="1" t="s">
        <v>8172</v>
      </c>
      <c r="C93" s="1" t="s">
        <v>7839</v>
      </c>
      <c r="D93" s="1" t="s">
        <v>7840</v>
      </c>
      <c r="E93" s="1" t="s">
        <v>7841</v>
      </c>
      <c r="F93" s="1" t="s">
        <v>7842</v>
      </c>
      <c r="G93" s="1">
        <v>2</v>
      </c>
      <c r="H93" s="1">
        <v>7</v>
      </c>
      <c r="I93" s="46">
        <v>46143</v>
      </c>
      <c r="J93" s="33">
        <v>46153</v>
      </c>
      <c r="K93" s="33">
        <v>46154</v>
      </c>
      <c r="L93" s="47">
        <v>0.678472222222222</v>
      </c>
      <c r="M93" s="1" t="s">
        <v>3874</v>
      </c>
      <c r="N93" s="1" t="s">
        <v>3875</v>
      </c>
      <c r="O93" s="1" t="s">
        <v>3876</v>
      </c>
      <c r="P93" s="1" t="s">
        <v>3936</v>
      </c>
      <c r="Q93" s="1" t="s">
        <v>614</v>
      </c>
      <c r="R93" s="1" t="s">
        <v>7841</v>
      </c>
      <c r="S93" s="1" t="s">
        <v>7845</v>
      </c>
      <c r="T93" s="1" t="s">
        <v>341</v>
      </c>
      <c r="U93" s="1" t="s">
        <v>7845</v>
      </c>
      <c r="V93" s="1" t="s">
        <v>341</v>
      </c>
      <c r="W93" s="1" t="s">
        <v>7841</v>
      </c>
      <c r="X93" s="1" t="s">
        <v>7846</v>
      </c>
      <c r="Y93" s="1" t="s">
        <v>7845</v>
      </c>
      <c r="Z93" s="1" t="s">
        <v>341</v>
      </c>
      <c r="AA93" s="1" t="s">
        <v>7845</v>
      </c>
      <c r="AB93" s="1" t="s">
        <v>7845</v>
      </c>
      <c r="AC93" s="1"/>
      <c r="AD93" s="1"/>
      <c r="AE93" s="1"/>
      <c r="AF93" s="1"/>
      <c r="AG93" s="1"/>
      <c r="AH93" s="1"/>
      <c r="AI93" s="1"/>
      <c r="AJ93" s="1" t="s">
        <v>7845</v>
      </c>
      <c r="AK93" s="1"/>
      <c r="AL93" s="1"/>
      <c r="AM93" s="1"/>
      <c r="AN93" s="1"/>
      <c r="AO93" s="1" t="s">
        <v>7845</v>
      </c>
      <c r="AP93" s="1"/>
      <c r="AQ93" s="1"/>
      <c r="AR93" s="1" t="s">
        <v>7852</v>
      </c>
      <c r="AS93" s="1"/>
      <c r="AT93" s="1"/>
      <c r="AU93" s="1"/>
      <c r="AV93" s="1" t="s">
        <v>7841</v>
      </c>
      <c r="AW93" s="1" t="s">
        <v>8173</v>
      </c>
      <c r="AX93" s="1" t="s">
        <v>7845</v>
      </c>
      <c r="AY93" s="1" t="s">
        <v>341</v>
      </c>
      <c r="AZ93" s="1"/>
      <c r="BA93" s="1" t="s">
        <v>7845</v>
      </c>
      <c r="BB93" s="1" t="s">
        <v>341</v>
      </c>
      <c r="BC93" s="1" t="s">
        <v>8170</v>
      </c>
      <c r="BD93" s="1"/>
    </row>
    <row r="94" ht="13" customHeight="1" spans="1:56">
      <c r="A94" s="1" t="s">
        <v>8174</v>
      </c>
      <c r="B94" s="1" t="s">
        <v>8175</v>
      </c>
      <c r="C94" s="1" t="s">
        <v>7839</v>
      </c>
      <c r="D94" s="1" t="s">
        <v>7840</v>
      </c>
      <c r="E94" s="1" t="s">
        <v>7841</v>
      </c>
      <c r="F94" s="1" t="s">
        <v>7842</v>
      </c>
      <c r="G94" s="1">
        <v>5</v>
      </c>
      <c r="H94" s="1">
        <v>7</v>
      </c>
      <c r="I94" s="46">
        <v>46143</v>
      </c>
      <c r="J94" s="33">
        <v>46160</v>
      </c>
      <c r="K94" s="33">
        <v>46164</v>
      </c>
      <c r="L94" s="47">
        <v>0.604166666666667</v>
      </c>
      <c r="M94" s="1" t="s">
        <v>3874</v>
      </c>
      <c r="N94" s="1" t="s">
        <v>3875</v>
      </c>
      <c r="O94" s="1" t="s">
        <v>3876</v>
      </c>
      <c r="P94" s="1" t="s">
        <v>3936</v>
      </c>
      <c r="Q94" s="1" t="s">
        <v>614</v>
      </c>
      <c r="R94" s="1" t="s">
        <v>7841</v>
      </c>
      <c r="S94" s="1" t="s">
        <v>7841</v>
      </c>
      <c r="T94" s="1" t="s">
        <v>8176</v>
      </c>
      <c r="U94" s="1" t="s">
        <v>7845</v>
      </c>
      <c r="V94" s="1" t="s">
        <v>341</v>
      </c>
      <c r="W94" s="1" t="s">
        <v>7841</v>
      </c>
      <c r="X94" s="1" t="s">
        <v>8002</v>
      </c>
      <c r="Y94" s="1" t="s">
        <v>7845</v>
      </c>
      <c r="Z94" s="1" t="s">
        <v>341</v>
      </c>
      <c r="AA94" s="1" t="s">
        <v>7841</v>
      </c>
      <c r="AB94" s="1" t="s">
        <v>7845</v>
      </c>
      <c r="AC94" s="1"/>
      <c r="AD94" s="1" t="s">
        <v>5180</v>
      </c>
      <c r="AE94" s="1" t="s">
        <v>7847</v>
      </c>
      <c r="AF94" s="1" t="s">
        <v>7848</v>
      </c>
      <c r="AG94" s="1" t="s">
        <v>7878</v>
      </c>
      <c r="AH94" s="1" t="s">
        <v>7847</v>
      </c>
      <c r="AI94" s="1" t="s">
        <v>7879</v>
      </c>
      <c r="AJ94" s="1" t="s">
        <v>7845</v>
      </c>
      <c r="AK94" s="1"/>
      <c r="AL94" s="1"/>
      <c r="AM94" s="1"/>
      <c r="AN94" s="1"/>
      <c r="AO94" s="1" t="s">
        <v>7845</v>
      </c>
      <c r="AP94" s="1"/>
      <c r="AQ94" s="1"/>
      <c r="AR94" s="1" t="s">
        <v>7852</v>
      </c>
      <c r="AS94" s="1"/>
      <c r="AT94" s="1"/>
      <c r="AU94" s="1"/>
      <c r="AV94" s="1" t="s">
        <v>7841</v>
      </c>
      <c r="AW94" s="1" t="s">
        <v>7881</v>
      </c>
      <c r="AX94" s="1" t="s">
        <v>7845</v>
      </c>
      <c r="AY94" s="1" t="s">
        <v>341</v>
      </c>
      <c r="AZ94" s="1"/>
      <c r="BA94" s="1" t="s">
        <v>7845</v>
      </c>
      <c r="BB94" s="1" t="s">
        <v>341</v>
      </c>
      <c r="BC94" s="1" t="s">
        <v>8177</v>
      </c>
      <c r="BD94" s="1"/>
    </row>
    <row r="95" ht="13" customHeight="1" spans="1:56">
      <c r="A95" s="1" t="s">
        <v>8178</v>
      </c>
      <c r="B95" s="1" t="s">
        <v>8179</v>
      </c>
      <c r="C95" s="1" t="s">
        <v>7839</v>
      </c>
      <c r="D95" s="1" t="s">
        <v>7840</v>
      </c>
      <c r="E95" s="1" t="s">
        <v>7841</v>
      </c>
      <c r="F95" s="1" t="s">
        <v>7842</v>
      </c>
      <c r="G95" s="1">
        <v>1</v>
      </c>
      <c r="H95" s="1">
        <v>3</v>
      </c>
      <c r="I95" s="46">
        <v>46143</v>
      </c>
      <c r="J95" s="33">
        <v>46146</v>
      </c>
      <c r="K95" s="33">
        <v>46148</v>
      </c>
      <c r="L95" s="47">
        <v>0.46875</v>
      </c>
      <c r="M95" s="1" t="s">
        <v>3874</v>
      </c>
      <c r="N95" s="1" t="s">
        <v>3875</v>
      </c>
      <c r="O95" s="1" t="s">
        <v>3876</v>
      </c>
      <c r="P95" s="1" t="s">
        <v>3921</v>
      </c>
      <c r="Q95" s="1" t="s">
        <v>429</v>
      </c>
      <c r="R95" s="1" t="s">
        <v>7841</v>
      </c>
      <c r="S95" s="1" t="s">
        <v>7845</v>
      </c>
      <c r="T95" s="1" t="s">
        <v>341</v>
      </c>
      <c r="U95" s="1" t="s">
        <v>7845</v>
      </c>
      <c r="V95" s="1" t="s">
        <v>341</v>
      </c>
      <c r="W95" s="1" t="s">
        <v>7841</v>
      </c>
      <c r="X95" s="1" t="s">
        <v>341</v>
      </c>
      <c r="Y95" s="1" t="s">
        <v>7845</v>
      </c>
      <c r="Z95" s="1" t="s">
        <v>341</v>
      </c>
      <c r="AA95" s="1" t="s">
        <v>7845</v>
      </c>
      <c r="AB95" s="1" t="s">
        <v>7845</v>
      </c>
      <c r="AC95" s="1"/>
      <c r="AD95" s="1"/>
      <c r="AE95" s="1"/>
      <c r="AF95" s="1"/>
      <c r="AG95" s="1"/>
      <c r="AH95" s="1"/>
      <c r="AI95" s="1"/>
      <c r="AJ95" s="1" t="s">
        <v>7845</v>
      </c>
      <c r="AK95" s="1"/>
      <c r="AL95" s="1"/>
      <c r="AM95" s="1"/>
      <c r="AN95" s="1"/>
      <c r="AO95" s="1" t="s">
        <v>7845</v>
      </c>
      <c r="AP95" s="1"/>
      <c r="AQ95" s="1"/>
      <c r="AR95" s="1" t="s">
        <v>7852</v>
      </c>
      <c r="AS95" s="1"/>
      <c r="AT95" s="1"/>
      <c r="AU95" s="1"/>
      <c r="AV95" s="1" t="s">
        <v>7845</v>
      </c>
      <c r="AW95" s="1" t="s">
        <v>341</v>
      </c>
      <c r="AX95" s="1" t="s">
        <v>7845</v>
      </c>
      <c r="AY95" s="1" t="s">
        <v>341</v>
      </c>
      <c r="AZ95" s="1"/>
      <c r="BA95" s="1" t="s">
        <v>7841</v>
      </c>
      <c r="BB95" s="1" t="s">
        <v>7887</v>
      </c>
      <c r="BC95" s="1" t="s">
        <v>8180</v>
      </c>
      <c r="BD95" s="1"/>
    </row>
    <row r="96" ht="13" customHeight="1" spans="1:56">
      <c r="A96" s="1" t="s">
        <v>8181</v>
      </c>
      <c r="B96" s="1" t="s">
        <v>8182</v>
      </c>
      <c r="C96" s="1" t="s">
        <v>7839</v>
      </c>
      <c r="D96" s="1" t="s">
        <v>7840</v>
      </c>
      <c r="E96" s="1" t="s">
        <v>7841</v>
      </c>
      <c r="F96" s="1" t="s">
        <v>7842</v>
      </c>
      <c r="G96" s="1">
        <v>4</v>
      </c>
      <c r="H96" s="1">
        <v>5</v>
      </c>
      <c r="I96" s="46">
        <v>46143</v>
      </c>
      <c r="J96" s="33">
        <v>46160</v>
      </c>
      <c r="K96" s="33">
        <v>46161</v>
      </c>
      <c r="L96" s="47">
        <v>0.701388888888889</v>
      </c>
      <c r="M96" s="1" t="s">
        <v>3874</v>
      </c>
      <c r="N96" s="1" t="s">
        <v>3875</v>
      </c>
      <c r="O96" s="1" t="s">
        <v>3876</v>
      </c>
      <c r="P96" s="1" t="s">
        <v>3921</v>
      </c>
      <c r="Q96" s="1" t="s">
        <v>429</v>
      </c>
      <c r="R96" s="1" t="s">
        <v>7841</v>
      </c>
      <c r="S96" s="1" t="s">
        <v>7845</v>
      </c>
      <c r="T96" s="1" t="s">
        <v>341</v>
      </c>
      <c r="U96" s="1" t="s">
        <v>7845</v>
      </c>
      <c r="V96" s="1" t="s">
        <v>341</v>
      </c>
      <c r="W96" s="1" t="s">
        <v>7841</v>
      </c>
      <c r="X96" s="1" t="s">
        <v>7846</v>
      </c>
      <c r="Y96" s="1" t="s">
        <v>7845</v>
      </c>
      <c r="Z96" s="1" t="s">
        <v>341</v>
      </c>
      <c r="AA96" s="1" t="s">
        <v>7841</v>
      </c>
      <c r="AB96" s="1" t="s">
        <v>7845</v>
      </c>
      <c r="AC96" s="1"/>
      <c r="AD96" s="1" t="s">
        <v>5180</v>
      </c>
      <c r="AE96" s="1" t="s">
        <v>7847</v>
      </c>
      <c r="AF96" s="1" t="s">
        <v>7848</v>
      </c>
      <c r="AG96" s="1" t="s">
        <v>7849</v>
      </c>
      <c r="AH96" s="1"/>
      <c r="AI96" s="1"/>
      <c r="AJ96" s="1" t="s">
        <v>7845</v>
      </c>
      <c r="AK96" s="1"/>
      <c r="AL96" s="1"/>
      <c r="AM96" s="1"/>
      <c r="AN96" s="1"/>
      <c r="AO96" s="1" t="s">
        <v>7845</v>
      </c>
      <c r="AP96" s="1"/>
      <c r="AQ96" s="1"/>
      <c r="AR96" s="1" t="s">
        <v>7852</v>
      </c>
      <c r="AS96" s="1"/>
      <c r="AT96" s="1"/>
      <c r="AU96" s="1"/>
      <c r="AV96" s="1" t="s">
        <v>7841</v>
      </c>
      <c r="AW96" s="1" t="s">
        <v>7859</v>
      </c>
      <c r="AX96" s="1" t="s">
        <v>7845</v>
      </c>
      <c r="AY96" s="1" t="s">
        <v>341</v>
      </c>
      <c r="AZ96" s="1"/>
      <c r="BA96" s="1" t="s">
        <v>7845</v>
      </c>
      <c r="BB96" s="1" t="s">
        <v>341</v>
      </c>
      <c r="BC96" s="1" t="s">
        <v>8183</v>
      </c>
      <c r="BD96" s="1"/>
    </row>
    <row r="97" ht="13" customHeight="1" spans="1:56">
      <c r="A97" s="1" t="s">
        <v>8184</v>
      </c>
      <c r="B97" s="1" t="s">
        <v>8185</v>
      </c>
      <c r="C97" s="1" t="s">
        <v>7839</v>
      </c>
      <c r="D97" s="1" t="s">
        <v>7840</v>
      </c>
      <c r="E97" s="1" t="s">
        <v>7841</v>
      </c>
      <c r="F97" s="1" t="s">
        <v>7842</v>
      </c>
      <c r="G97" s="1">
        <v>4</v>
      </c>
      <c r="H97" s="1">
        <v>5</v>
      </c>
      <c r="I97" s="46">
        <v>46143</v>
      </c>
      <c r="J97" s="33">
        <v>46160</v>
      </c>
      <c r="K97" s="33">
        <v>46161</v>
      </c>
      <c r="L97" s="47">
        <v>0.722916666666667</v>
      </c>
      <c r="M97" s="1" t="s">
        <v>3874</v>
      </c>
      <c r="N97" s="1" t="s">
        <v>3875</v>
      </c>
      <c r="O97" s="1" t="s">
        <v>3876</v>
      </c>
      <c r="P97" s="1" t="s">
        <v>8186</v>
      </c>
      <c r="Q97" s="1" t="s">
        <v>636</v>
      </c>
      <c r="R97" s="1" t="s">
        <v>7841</v>
      </c>
      <c r="S97" s="1" t="s">
        <v>7841</v>
      </c>
      <c r="T97" s="1" t="s">
        <v>7956</v>
      </c>
      <c r="U97" s="1" t="s">
        <v>7845</v>
      </c>
      <c r="V97" s="1" t="s">
        <v>341</v>
      </c>
      <c r="W97" s="1" t="s">
        <v>7841</v>
      </c>
      <c r="X97" s="1" t="s">
        <v>7846</v>
      </c>
      <c r="Y97" s="1" t="s">
        <v>7845</v>
      </c>
      <c r="Z97" s="1" t="s">
        <v>341</v>
      </c>
      <c r="AA97" s="1" t="s">
        <v>7841</v>
      </c>
      <c r="AB97" s="1" t="s">
        <v>7845</v>
      </c>
      <c r="AC97" s="1"/>
      <c r="AD97" s="1" t="s">
        <v>5180</v>
      </c>
      <c r="AE97" s="1" t="s">
        <v>7847</v>
      </c>
      <c r="AF97" s="1" t="s">
        <v>7848</v>
      </c>
      <c r="AG97" s="1" t="s">
        <v>7849</v>
      </c>
      <c r="AH97" s="1"/>
      <c r="AI97" s="1"/>
      <c r="AJ97" s="1" t="s">
        <v>7845</v>
      </c>
      <c r="AK97" s="1"/>
      <c r="AL97" s="1"/>
      <c r="AM97" s="1"/>
      <c r="AN97" s="1"/>
      <c r="AO97" s="1" t="s">
        <v>7845</v>
      </c>
      <c r="AP97" s="1"/>
      <c r="AQ97" s="1"/>
      <c r="AR97" s="1" t="s">
        <v>7852</v>
      </c>
      <c r="AS97" s="1"/>
      <c r="AT97" s="1"/>
      <c r="AU97" s="1"/>
      <c r="AV97" s="1" t="s">
        <v>7841</v>
      </c>
      <c r="AW97" s="1" t="s">
        <v>7859</v>
      </c>
      <c r="AX97" s="1" t="s">
        <v>7845</v>
      </c>
      <c r="AY97" s="1" t="s">
        <v>341</v>
      </c>
      <c r="AZ97" s="1"/>
      <c r="BA97" s="1" t="s">
        <v>7845</v>
      </c>
      <c r="BB97" s="1" t="s">
        <v>341</v>
      </c>
      <c r="BC97" s="1" t="s">
        <v>8187</v>
      </c>
      <c r="BD97" s="1"/>
    </row>
    <row r="98" ht="13" customHeight="1" spans="1:56">
      <c r="A98" s="1" t="s">
        <v>8188</v>
      </c>
      <c r="B98" s="1" t="s">
        <v>8189</v>
      </c>
      <c r="C98" s="1" t="s">
        <v>7839</v>
      </c>
      <c r="D98" s="1" t="s">
        <v>7840</v>
      </c>
      <c r="E98" s="1" t="s">
        <v>7841</v>
      </c>
      <c r="F98" s="1" t="s">
        <v>7842</v>
      </c>
      <c r="G98" s="1">
        <v>2</v>
      </c>
      <c r="H98" s="1">
        <v>5</v>
      </c>
      <c r="I98" s="46">
        <v>46143</v>
      </c>
      <c r="J98" s="33">
        <v>46153</v>
      </c>
      <c r="K98" s="33">
        <v>46155</v>
      </c>
      <c r="L98" s="47">
        <v>0.647916666666667</v>
      </c>
      <c r="M98" s="1" t="s">
        <v>3874</v>
      </c>
      <c r="N98" s="1" t="s">
        <v>3875</v>
      </c>
      <c r="O98" s="1" t="s">
        <v>3876</v>
      </c>
      <c r="P98" s="1" t="s">
        <v>3942</v>
      </c>
      <c r="Q98" s="1" t="s">
        <v>8190</v>
      </c>
      <c r="R98" s="1" t="s">
        <v>7841</v>
      </c>
      <c r="S98" s="1" t="s">
        <v>7845</v>
      </c>
      <c r="T98" s="1" t="s">
        <v>341</v>
      </c>
      <c r="U98" s="1" t="s">
        <v>7845</v>
      </c>
      <c r="V98" s="1" t="s">
        <v>341</v>
      </c>
      <c r="W98" s="1" t="s">
        <v>7841</v>
      </c>
      <c r="X98" s="1" t="s">
        <v>7846</v>
      </c>
      <c r="Y98" s="1" t="s">
        <v>7845</v>
      </c>
      <c r="Z98" s="1" t="s">
        <v>341</v>
      </c>
      <c r="AA98" s="1" t="s">
        <v>7845</v>
      </c>
      <c r="AB98" s="1" t="s">
        <v>7845</v>
      </c>
      <c r="AC98" s="1"/>
      <c r="AD98" s="1"/>
      <c r="AE98" s="1"/>
      <c r="AF98" s="1"/>
      <c r="AG98" s="1"/>
      <c r="AH98" s="1"/>
      <c r="AI98" s="1"/>
      <c r="AJ98" s="1" t="s">
        <v>7845</v>
      </c>
      <c r="AK98" s="1"/>
      <c r="AL98" s="1"/>
      <c r="AM98" s="1"/>
      <c r="AN98" s="1"/>
      <c r="AO98" s="1" t="s">
        <v>7845</v>
      </c>
      <c r="AP98" s="1"/>
      <c r="AQ98" s="1"/>
      <c r="AR98" s="1" t="s">
        <v>7852</v>
      </c>
      <c r="AS98" s="1"/>
      <c r="AT98" s="1"/>
      <c r="AU98" s="1"/>
      <c r="AV98" s="1" t="s">
        <v>7841</v>
      </c>
      <c r="AW98" s="1" t="s">
        <v>7859</v>
      </c>
      <c r="AX98" s="1" t="s">
        <v>7845</v>
      </c>
      <c r="AY98" s="1" t="s">
        <v>341</v>
      </c>
      <c r="AZ98" s="1"/>
      <c r="BA98" s="1" t="s">
        <v>7845</v>
      </c>
      <c r="BB98" s="1" t="s">
        <v>341</v>
      </c>
      <c r="BC98" s="1" t="s">
        <v>8191</v>
      </c>
      <c r="BD98" s="1"/>
    </row>
    <row r="99" ht="13" customHeight="1" spans="1:56">
      <c r="A99" s="1" t="s">
        <v>8192</v>
      </c>
      <c r="B99" s="1" t="s">
        <v>8193</v>
      </c>
      <c r="C99" s="1" t="s">
        <v>7905</v>
      </c>
      <c r="D99" s="1" t="s">
        <v>7906</v>
      </c>
      <c r="E99" s="1" t="s">
        <v>7841</v>
      </c>
      <c r="F99" s="1" t="s">
        <v>7842</v>
      </c>
      <c r="G99" s="1"/>
      <c r="H99" s="1"/>
      <c r="I99" s="46">
        <v>46143</v>
      </c>
      <c r="J99" s="33">
        <v>46167</v>
      </c>
      <c r="K99" s="33">
        <v>46170</v>
      </c>
      <c r="L99" s="47">
        <v>0.600694444444444</v>
      </c>
      <c r="M99" s="1" t="s">
        <v>3874</v>
      </c>
      <c r="N99" s="1" t="s">
        <v>3875</v>
      </c>
      <c r="O99" s="1" t="s">
        <v>3876</v>
      </c>
      <c r="P99" s="1" t="s">
        <v>8194</v>
      </c>
      <c r="Q99" s="1" t="s">
        <v>8195</v>
      </c>
      <c r="R99" s="1" t="s">
        <v>7845</v>
      </c>
      <c r="S99" s="1"/>
      <c r="T99" s="1" t="s">
        <v>341</v>
      </c>
      <c r="U99" s="1"/>
      <c r="V99" s="1" t="s">
        <v>341</v>
      </c>
      <c r="W99" s="1"/>
      <c r="X99" s="1" t="s">
        <v>341</v>
      </c>
      <c r="Y99" s="1"/>
      <c r="Z99" s="1" t="s">
        <v>341</v>
      </c>
      <c r="AA99" s="1" t="s">
        <v>7845</v>
      </c>
      <c r="AB99" s="1" t="s">
        <v>7845</v>
      </c>
      <c r="AC99" s="1"/>
      <c r="AD99" s="1"/>
      <c r="AE99" s="1"/>
      <c r="AF99" s="1"/>
      <c r="AG99" s="1"/>
      <c r="AH99" s="1"/>
      <c r="AI99" s="1"/>
      <c r="AJ99" s="1" t="s">
        <v>7845</v>
      </c>
      <c r="AK99" s="1"/>
      <c r="AL99" s="1"/>
      <c r="AM99" s="1"/>
      <c r="AN99" s="1"/>
      <c r="AO99" s="1" t="s">
        <v>7845</v>
      </c>
      <c r="AP99" s="1"/>
      <c r="AQ99" s="1"/>
      <c r="AR99" s="1" t="s">
        <v>7852</v>
      </c>
      <c r="AS99" s="1"/>
      <c r="AT99" s="1"/>
      <c r="AU99" s="1"/>
      <c r="AV99" s="1" t="s">
        <v>7845</v>
      </c>
      <c r="AW99" s="1" t="s">
        <v>341</v>
      </c>
      <c r="AX99" s="1" t="s">
        <v>7845</v>
      </c>
      <c r="AY99" s="1" t="s">
        <v>341</v>
      </c>
      <c r="AZ99" s="1"/>
      <c r="BA99" s="1" t="s">
        <v>7841</v>
      </c>
      <c r="BB99" s="1" t="s">
        <v>8196</v>
      </c>
      <c r="BC99" s="1" t="s">
        <v>8197</v>
      </c>
      <c r="BD99" s="1"/>
    </row>
    <row r="100" ht="13" customHeight="1" spans="1:56">
      <c r="A100" s="1" t="s">
        <v>8198</v>
      </c>
      <c r="B100" s="1" t="s">
        <v>8199</v>
      </c>
      <c r="C100" s="1" t="s">
        <v>7839</v>
      </c>
      <c r="D100" s="1" t="s">
        <v>7840</v>
      </c>
      <c r="E100" s="1" t="s">
        <v>7841</v>
      </c>
      <c r="F100" s="1" t="s">
        <v>7842</v>
      </c>
      <c r="G100" s="1">
        <v>2</v>
      </c>
      <c r="H100" s="1">
        <v>4</v>
      </c>
      <c r="I100" s="46">
        <v>46143</v>
      </c>
      <c r="J100" s="33">
        <v>46167</v>
      </c>
      <c r="K100" s="33">
        <v>46168</v>
      </c>
      <c r="L100" s="47">
        <v>0.523611111111111</v>
      </c>
      <c r="M100" s="1" t="s">
        <v>3874</v>
      </c>
      <c r="N100" s="1" t="s">
        <v>3875</v>
      </c>
      <c r="O100" s="1" t="s">
        <v>3876</v>
      </c>
      <c r="P100" s="1" t="s">
        <v>8200</v>
      </c>
      <c r="Q100" s="1" t="s">
        <v>8201</v>
      </c>
      <c r="R100" s="1" t="s">
        <v>7841</v>
      </c>
      <c r="S100" s="1" t="s">
        <v>7845</v>
      </c>
      <c r="T100" s="1" t="s">
        <v>341</v>
      </c>
      <c r="U100" s="1" t="s">
        <v>7845</v>
      </c>
      <c r="V100" s="1" t="s">
        <v>341</v>
      </c>
      <c r="W100" s="1" t="s">
        <v>7841</v>
      </c>
      <c r="X100" s="1" t="s">
        <v>7846</v>
      </c>
      <c r="Y100" s="1" t="s">
        <v>7845</v>
      </c>
      <c r="Z100" s="1" t="s">
        <v>341</v>
      </c>
      <c r="AA100" s="1" t="s">
        <v>7845</v>
      </c>
      <c r="AB100" s="1" t="s">
        <v>7845</v>
      </c>
      <c r="AC100" s="1"/>
      <c r="AD100" s="1"/>
      <c r="AE100" s="1"/>
      <c r="AF100" s="1"/>
      <c r="AG100" s="1"/>
      <c r="AH100" s="1"/>
      <c r="AI100" s="1"/>
      <c r="AJ100" s="1" t="s">
        <v>7845</v>
      </c>
      <c r="AK100" s="1"/>
      <c r="AL100" s="1"/>
      <c r="AM100" s="1"/>
      <c r="AN100" s="1"/>
      <c r="AO100" s="1" t="s">
        <v>7841</v>
      </c>
      <c r="AP100" s="1" t="s">
        <v>6963</v>
      </c>
      <c r="AQ100" s="1" t="s">
        <v>580</v>
      </c>
      <c r="AR100" s="1" t="s">
        <v>8202</v>
      </c>
      <c r="AS100" s="1" t="s">
        <v>8203</v>
      </c>
      <c r="AT100" s="1" t="s">
        <v>7841</v>
      </c>
      <c r="AU100" s="48">
        <v>46172</v>
      </c>
      <c r="AV100" s="1" t="s">
        <v>7841</v>
      </c>
      <c r="AW100" s="1" t="s">
        <v>8204</v>
      </c>
      <c r="AX100" s="1" t="s">
        <v>7845</v>
      </c>
      <c r="AY100" s="1" t="s">
        <v>341</v>
      </c>
      <c r="AZ100" s="1"/>
      <c r="BA100" s="1" t="s">
        <v>7845</v>
      </c>
      <c r="BB100" s="1" t="s">
        <v>341</v>
      </c>
      <c r="BC100" s="1" t="s">
        <v>8205</v>
      </c>
      <c r="BD100" s="1"/>
    </row>
    <row r="101" ht="13" customHeight="1" spans="1:56">
      <c r="A101" s="1" t="s">
        <v>8206</v>
      </c>
      <c r="B101" s="1" t="s">
        <v>8207</v>
      </c>
      <c r="C101" s="1" t="s">
        <v>7905</v>
      </c>
      <c r="D101" s="1" t="s">
        <v>7906</v>
      </c>
      <c r="E101" s="1" t="s">
        <v>7841</v>
      </c>
      <c r="F101" s="1" t="s">
        <v>7842</v>
      </c>
      <c r="G101" s="1">
        <v>2</v>
      </c>
      <c r="H101" s="1">
        <v>4</v>
      </c>
      <c r="I101" s="46">
        <v>46143</v>
      </c>
      <c r="J101" s="33">
        <v>46167</v>
      </c>
      <c r="K101" s="33">
        <v>46169</v>
      </c>
      <c r="L101" s="47">
        <v>0.365972222222222</v>
      </c>
      <c r="M101" s="1" t="s">
        <v>3874</v>
      </c>
      <c r="N101" s="1" t="s">
        <v>3875</v>
      </c>
      <c r="O101" s="1" t="s">
        <v>3876</v>
      </c>
      <c r="P101" s="1" t="s">
        <v>8200</v>
      </c>
      <c r="Q101" s="1" t="s">
        <v>8201</v>
      </c>
      <c r="R101" s="1" t="s">
        <v>7841</v>
      </c>
      <c r="S101" s="1" t="s">
        <v>7845</v>
      </c>
      <c r="T101" s="1" t="s">
        <v>341</v>
      </c>
      <c r="U101" s="1" t="s">
        <v>7845</v>
      </c>
      <c r="V101" s="1" t="s">
        <v>341</v>
      </c>
      <c r="W101" s="1" t="s">
        <v>7841</v>
      </c>
      <c r="X101" s="1" t="s">
        <v>7846</v>
      </c>
      <c r="Y101" s="1" t="s">
        <v>7845</v>
      </c>
      <c r="Z101" s="1" t="s">
        <v>341</v>
      </c>
      <c r="AA101" s="1" t="s">
        <v>7845</v>
      </c>
      <c r="AB101" s="1" t="s">
        <v>7845</v>
      </c>
      <c r="AC101" s="1"/>
      <c r="AD101" s="1"/>
      <c r="AE101" s="1"/>
      <c r="AF101" s="1"/>
      <c r="AG101" s="1"/>
      <c r="AH101" s="1"/>
      <c r="AI101" s="1"/>
      <c r="AJ101" s="1" t="s">
        <v>7845</v>
      </c>
      <c r="AK101" s="1"/>
      <c r="AL101" s="1"/>
      <c r="AM101" s="1"/>
      <c r="AN101" s="1"/>
      <c r="AO101" s="1" t="s">
        <v>7845</v>
      </c>
      <c r="AP101" s="1"/>
      <c r="AQ101" s="1"/>
      <c r="AR101" s="1" t="s">
        <v>7852</v>
      </c>
      <c r="AS101" s="1"/>
      <c r="AT101" s="1"/>
      <c r="AU101" s="1"/>
      <c r="AV101" s="1" t="s">
        <v>7845</v>
      </c>
      <c r="AW101" s="1" t="s">
        <v>341</v>
      </c>
      <c r="AX101" s="1" t="s">
        <v>7845</v>
      </c>
      <c r="AY101" s="1" t="s">
        <v>341</v>
      </c>
      <c r="AZ101" s="1"/>
      <c r="BA101" s="1" t="s">
        <v>7841</v>
      </c>
      <c r="BB101" s="1" t="s">
        <v>8208</v>
      </c>
      <c r="BC101" s="1" t="s">
        <v>8197</v>
      </c>
      <c r="BD101" s="1"/>
    </row>
    <row r="102" ht="13" customHeight="1" spans="1:56">
      <c r="A102" s="1" t="s">
        <v>8209</v>
      </c>
      <c r="B102" s="1" t="s">
        <v>8210</v>
      </c>
      <c r="C102" s="1" t="s">
        <v>7839</v>
      </c>
      <c r="D102" s="1" t="s">
        <v>7840</v>
      </c>
      <c r="E102" s="1" t="s">
        <v>7841</v>
      </c>
      <c r="F102" s="1" t="s">
        <v>7842</v>
      </c>
      <c r="G102" s="1">
        <v>3</v>
      </c>
      <c r="H102" s="1">
        <v>6</v>
      </c>
      <c r="I102" s="46">
        <v>46143</v>
      </c>
      <c r="J102" s="33">
        <v>46153</v>
      </c>
      <c r="K102" s="33">
        <v>46157</v>
      </c>
      <c r="L102" s="47">
        <v>0.697916666666667</v>
      </c>
      <c r="M102" s="1" t="s">
        <v>3874</v>
      </c>
      <c r="N102" s="1" t="s">
        <v>3875</v>
      </c>
      <c r="O102" s="1" t="s">
        <v>3876</v>
      </c>
      <c r="P102" s="1" t="s">
        <v>3969</v>
      </c>
      <c r="Q102" s="1" t="s">
        <v>884</v>
      </c>
      <c r="R102" s="1" t="s">
        <v>7841</v>
      </c>
      <c r="S102" s="1" t="s">
        <v>7841</v>
      </c>
      <c r="T102" s="1" t="s">
        <v>7956</v>
      </c>
      <c r="U102" s="1" t="s">
        <v>7845</v>
      </c>
      <c r="V102" s="1" t="s">
        <v>341</v>
      </c>
      <c r="W102" s="1" t="s">
        <v>7841</v>
      </c>
      <c r="X102" s="1" t="s">
        <v>7846</v>
      </c>
      <c r="Y102" s="1" t="s">
        <v>7845</v>
      </c>
      <c r="Z102" s="1" t="s">
        <v>341</v>
      </c>
      <c r="AA102" s="1" t="s">
        <v>7845</v>
      </c>
      <c r="AB102" s="1" t="s">
        <v>7845</v>
      </c>
      <c r="AC102" s="1"/>
      <c r="AD102" s="1"/>
      <c r="AE102" s="1"/>
      <c r="AF102" s="1"/>
      <c r="AG102" s="1"/>
      <c r="AH102" s="1"/>
      <c r="AI102" s="1"/>
      <c r="AJ102" s="1" t="s">
        <v>7845</v>
      </c>
      <c r="AK102" s="1"/>
      <c r="AL102" s="1"/>
      <c r="AM102" s="1"/>
      <c r="AN102" s="1"/>
      <c r="AO102" s="1" t="s">
        <v>7845</v>
      </c>
      <c r="AP102" s="1"/>
      <c r="AQ102" s="1"/>
      <c r="AR102" s="1" t="s">
        <v>7852</v>
      </c>
      <c r="AS102" s="1"/>
      <c r="AT102" s="1"/>
      <c r="AU102" s="1"/>
      <c r="AV102" s="1" t="s">
        <v>7841</v>
      </c>
      <c r="AW102" s="1" t="s">
        <v>7886</v>
      </c>
      <c r="AX102" s="1" t="s">
        <v>7845</v>
      </c>
      <c r="AY102" s="1" t="s">
        <v>341</v>
      </c>
      <c r="AZ102" s="1"/>
      <c r="BA102" s="1" t="s">
        <v>7845</v>
      </c>
      <c r="BB102" s="1" t="s">
        <v>341</v>
      </c>
      <c r="BC102" s="1" t="s">
        <v>8211</v>
      </c>
      <c r="BD102" s="1"/>
    </row>
    <row r="103" ht="13" customHeight="1" spans="1:56">
      <c r="A103" s="1" t="s">
        <v>8212</v>
      </c>
      <c r="B103" s="1" t="s">
        <v>8213</v>
      </c>
      <c r="C103" s="1" t="s">
        <v>7839</v>
      </c>
      <c r="D103" s="1" t="s">
        <v>7840</v>
      </c>
      <c r="E103" s="1" t="s">
        <v>7841</v>
      </c>
      <c r="F103" s="1" t="s">
        <v>7842</v>
      </c>
      <c r="G103" s="1">
        <v>1</v>
      </c>
      <c r="H103" s="1">
        <v>2</v>
      </c>
      <c r="I103" s="46">
        <v>46143</v>
      </c>
      <c r="J103" s="33">
        <v>46146</v>
      </c>
      <c r="K103" s="33">
        <v>46148</v>
      </c>
      <c r="L103" s="47">
        <v>0.534027777777778</v>
      </c>
      <c r="M103" s="1" t="s">
        <v>3874</v>
      </c>
      <c r="N103" s="1" t="s">
        <v>3875</v>
      </c>
      <c r="O103" s="1" t="s">
        <v>3876</v>
      </c>
      <c r="P103" s="1" t="s">
        <v>3923</v>
      </c>
      <c r="Q103" s="1" t="s">
        <v>475</v>
      </c>
      <c r="R103" s="1" t="s">
        <v>7841</v>
      </c>
      <c r="S103" s="1" t="s">
        <v>7845</v>
      </c>
      <c r="T103" s="1" t="s">
        <v>341</v>
      </c>
      <c r="U103" s="1" t="s">
        <v>7845</v>
      </c>
      <c r="V103" s="1" t="s">
        <v>341</v>
      </c>
      <c r="W103" s="1" t="s">
        <v>7841</v>
      </c>
      <c r="X103" s="1" t="s">
        <v>7922</v>
      </c>
      <c r="Y103" s="1" t="s">
        <v>7845</v>
      </c>
      <c r="Z103" s="1" t="s">
        <v>341</v>
      </c>
      <c r="AA103" s="1" t="s">
        <v>7841</v>
      </c>
      <c r="AB103" s="1" t="s">
        <v>7845</v>
      </c>
      <c r="AC103" s="1"/>
      <c r="AD103" s="1" t="s">
        <v>5180</v>
      </c>
      <c r="AE103" s="1" t="s">
        <v>7847</v>
      </c>
      <c r="AF103" s="1" t="s">
        <v>7848</v>
      </c>
      <c r="AG103" s="1" t="s">
        <v>7849</v>
      </c>
      <c r="AH103" s="1"/>
      <c r="AI103" s="1"/>
      <c r="AJ103" s="1" t="s">
        <v>7845</v>
      </c>
      <c r="AK103" s="1"/>
      <c r="AL103" s="1"/>
      <c r="AM103" s="1"/>
      <c r="AN103" s="1"/>
      <c r="AO103" s="1" t="s">
        <v>7845</v>
      </c>
      <c r="AP103" s="1"/>
      <c r="AQ103" s="1"/>
      <c r="AR103" s="1" t="s">
        <v>7852</v>
      </c>
      <c r="AS103" s="1"/>
      <c r="AT103" s="1"/>
      <c r="AU103" s="1"/>
      <c r="AV103" s="1" t="s">
        <v>7841</v>
      </c>
      <c r="AW103" s="1" t="s">
        <v>7859</v>
      </c>
      <c r="AX103" s="1" t="s">
        <v>7845</v>
      </c>
      <c r="AY103" s="1" t="s">
        <v>341</v>
      </c>
      <c r="AZ103" s="1"/>
      <c r="BA103" s="1" t="s">
        <v>7845</v>
      </c>
      <c r="BB103" s="1" t="s">
        <v>341</v>
      </c>
      <c r="BC103" s="1" t="s">
        <v>8214</v>
      </c>
      <c r="BD103" s="1"/>
    </row>
    <row r="104" ht="13" customHeight="1" spans="1:56">
      <c r="A104" s="1" t="s">
        <v>8215</v>
      </c>
      <c r="B104" s="1" t="s">
        <v>8216</v>
      </c>
      <c r="C104" s="1" t="s">
        <v>7839</v>
      </c>
      <c r="D104" s="1" t="s">
        <v>7840</v>
      </c>
      <c r="E104" s="1" t="s">
        <v>7841</v>
      </c>
      <c r="F104" s="1" t="s">
        <v>7842</v>
      </c>
      <c r="G104" s="1">
        <v>2</v>
      </c>
      <c r="H104" s="1">
        <v>7</v>
      </c>
      <c r="I104" s="46">
        <v>46143</v>
      </c>
      <c r="J104" s="33">
        <v>46160</v>
      </c>
      <c r="K104" s="33">
        <v>46160</v>
      </c>
      <c r="L104" s="47">
        <v>0.663194444444444</v>
      </c>
      <c r="M104" s="1" t="s">
        <v>3874</v>
      </c>
      <c r="N104" s="1" t="s">
        <v>3875</v>
      </c>
      <c r="O104" s="1" t="s">
        <v>3876</v>
      </c>
      <c r="P104" s="1" t="s">
        <v>8217</v>
      </c>
      <c r="Q104" s="1" t="s">
        <v>8218</v>
      </c>
      <c r="R104" s="1" t="s">
        <v>7841</v>
      </c>
      <c r="S104" s="1" t="s">
        <v>7845</v>
      </c>
      <c r="T104" s="1" t="s">
        <v>341</v>
      </c>
      <c r="U104" s="1" t="s">
        <v>7845</v>
      </c>
      <c r="V104" s="1" t="s">
        <v>341</v>
      </c>
      <c r="W104" s="1" t="s">
        <v>7841</v>
      </c>
      <c r="X104" s="1" t="s">
        <v>8002</v>
      </c>
      <c r="Y104" s="1" t="s">
        <v>7841</v>
      </c>
      <c r="Z104" s="1" t="s">
        <v>8167</v>
      </c>
      <c r="AA104" s="1" t="s">
        <v>7845</v>
      </c>
      <c r="AB104" s="1" t="s">
        <v>7845</v>
      </c>
      <c r="AC104" s="1"/>
      <c r="AD104" s="1"/>
      <c r="AE104" s="1"/>
      <c r="AF104" s="1"/>
      <c r="AG104" s="1"/>
      <c r="AH104" s="1"/>
      <c r="AI104" s="1"/>
      <c r="AJ104" s="1" t="s">
        <v>7845</v>
      </c>
      <c r="AK104" s="1"/>
      <c r="AL104" s="1"/>
      <c r="AM104" s="1"/>
      <c r="AN104" s="1"/>
      <c r="AO104" s="1" t="s">
        <v>7845</v>
      </c>
      <c r="AP104" s="1"/>
      <c r="AQ104" s="1"/>
      <c r="AR104" s="1" t="s">
        <v>7852</v>
      </c>
      <c r="AS104" s="1"/>
      <c r="AT104" s="1"/>
      <c r="AU104" s="1"/>
      <c r="AV104" s="1" t="s">
        <v>7845</v>
      </c>
      <c r="AW104" s="1" t="s">
        <v>341</v>
      </c>
      <c r="AX104" s="1" t="s">
        <v>7845</v>
      </c>
      <c r="AY104" s="1" t="s">
        <v>341</v>
      </c>
      <c r="AZ104" s="1"/>
      <c r="BA104" s="1" t="s">
        <v>7845</v>
      </c>
      <c r="BB104" s="1" t="s">
        <v>341</v>
      </c>
      <c r="BC104" s="1" t="s">
        <v>8219</v>
      </c>
      <c r="BD104" s="1"/>
    </row>
    <row r="105" ht="13" customHeight="1" spans="1:56">
      <c r="A105" s="1" t="s">
        <v>8220</v>
      </c>
      <c r="B105" s="1" t="s">
        <v>8221</v>
      </c>
      <c r="C105" s="1" t="s">
        <v>7839</v>
      </c>
      <c r="D105" s="1" t="s">
        <v>7840</v>
      </c>
      <c r="E105" s="1" t="s">
        <v>7841</v>
      </c>
      <c r="F105" s="1" t="s">
        <v>7842</v>
      </c>
      <c r="G105" s="1">
        <v>1</v>
      </c>
      <c r="H105" s="1">
        <v>6</v>
      </c>
      <c r="I105" s="46">
        <v>46143</v>
      </c>
      <c r="J105" s="33">
        <v>46160</v>
      </c>
      <c r="K105" s="33">
        <v>46160</v>
      </c>
      <c r="L105" s="47">
        <v>0.665277777777778</v>
      </c>
      <c r="M105" s="1" t="s">
        <v>3874</v>
      </c>
      <c r="N105" s="1" t="s">
        <v>3875</v>
      </c>
      <c r="O105" s="1" t="s">
        <v>3876</v>
      </c>
      <c r="P105" s="1" t="s">
        <v>8222</v>
      </c>
      <c r="Q105" s="1" t="s">
        <v>8223</v>
      </c>
      <c r="R105" s="1" t="s">
        <v>7841</v>
      </c>
      <c r="S105" s="1" t="s">
        <v>7845</v>
      </c>
      <c r="T105" s="1" t="s">
        <v>341</v>
      </c>
      <c r="U105" s="1" t="s">
        <v>7845</v>
      </c>
      <c r="V105" s="1" t="s">
        <v>341</v>
      </c>
      <c r="W105" s="1" t="s">
        <v>7841</v>
      </c>
      <c r="X105" s="1" t="s">
        <v>8224</v>
      </c>
      <c r="Y105" s="1" t="s">
        <v>7841</v>
      </c>
      <c r="Z105" s="1" t="s">
        <v>8167</v>
      </c>
      <c r="AA105" s="1" t="s">
        <v>7845</v>
      </c>
      <c r="AB105" s="1" t="s">
        <v>7845</v>
      </c>
      <c r="AC105" s="1"/>
      <c r="AD105" s="1"/>
      <c r="AE105" s="1"/>
      <c r="AF105" s="1"/>
      <c r="AG105" s="1"/>
      <c r="AH105" s="1"/>
      <c r="AI105" s="1"/>
      <c r="AJ105" s="1" t="s">
        <v>7845</v>
      </c>
      <c r="AK105" s="1"/>
      <c r="AL105" s="1"/>
      <c r="AM105" s="1"/>
      <c r="AN105" s="1"/>
      <c r="AO105" s="1" t="s">
        <v>7845</v>
      </c>
      <c r="AP105" s="1"/>
      <c r="AQ105" s="1"/>
      <c r="AR105" s="1" t="s">
        <v>7852</v>
      </c>
      <c r="AS105" s="1"/>
      <c r="AT105" s="1"/>
      <c r="AU105" s="1"/>
      <c r="AV105" s="1" t="s">
        <v>7845</v>
      </c>
      <c r="AW105" s="1" t="s">
        <v>341</v>
      </c>
      <c r="AX105" s="1" t="s">
        <v>7845</v>
      </c>
      <c r="AY105" s="1" t="s">
        <v>341</v>
      </c>
      <c r="AZ105" s="1"/>
      <c r="BA105" s="1" t="s">
        <v>7845</v>
      </c>
      <c r="BB105" s="1" t="s">
        <v>341</v>
      </c>
      <c r="BC105" s="1" t="s">
        <v>8219</v>
      </c>
      <c r="BD105" s="1"/>
    </row>
    <row r="106" ht="13" customHeight="1" spans="1:56">
      <c r="A106" s="1" t="s">
        <v>8225</v>
      </c>
      <c r="B106" s="1" t="s">
        <v>8226</v>
      </c>
      <c r="C106" s="1" t="s">
        <v>7839</v>
      </c>
      <c r="D106" s="1" t="s">
        <v>7840</v>
      </c>
      <c r="E106" s="1" t="s">
        <v>7841</v>
      </c>
      <c r="F106" s="1" t="s">
        <v>7842</v>
      </c>
      <c r="G106" s="1">
        <v>1</v>
      </c>
      <c r="H106" s="1">
        <v>6</v>
      </c>
      <c r="I106" s="46">
        <v>46143</v>
      </c>
      <c r="J106" s="33">
        <v>46153</v>
      </c>
      <c r="K106" s="33">
        <v>46154</v>
      </c>
      <c r="L106" s="47">
        <v>0.684027777777778</v>
      </c>
      <c r="M106" s="1" t="s">
        <v>3874</v>
      </c>
      <c r="N106" s="1" t="s">
        <v>3875</v>
      </c>
      <c r="O106" s="1" t="s">
        <v>3876</v>
      </c>
      <c r="P106" s="1" t="s">
        <v>3963</v>
      </c>
      <c r="Q106" s="1" t="s">
        <v>8227</v>
      </c>
      <c r="R106" s="1" t="s">
        <v>7841</v>
      </c>
      <c r="S106" s="1" t="s">
        <v>7845</v>
      </c>
      <c r="T106" s="1" t="s">
        <v>341</v>
      </c>
      <c r="U106" s="1" t="s">
        <v>7845</v>
      </c>
      <c r="V106" s="1" t="s">
        <v>341</v>
      </c>
      <c r="W106" s="1" t="s">
        <v>7841</v>
      </c>
      <c r="X106" s="1" t="s">
        <v>7858</v>
      </c>
      <c r="Y106" s="1" t="s">
        <v>7845</v>
      </c>
      <c r="Z106" s="1" t="s">
        <v>341</v>
      </c>
      <c r="AA106" s="1" t="s">
        <v>7845</v>
      </c>
      <c r="AB106" s="1" t="s">
        <v>7845</v>
      </c>
      <c r="AC106" s="1"/>
      <c r="AD106" s="1"/>
      <c r="AE106" s="1"/>
      <c r="AF106" s="1"/>
      <c r="AG106" s="1"/>
      <c r="AH106" s="1"/>
      <c r="AI106" s="1"/>
      <c r="AJ106" s="1" t="s">
        <v>7845</v>
      </c>
      <c r="AK106" s="1"/>
      <c r="AL106" s="1"/>
      <c r="AM106" s="1"/>
      <c r="AN106" s="1"/>
      <c r="AO106" s="1" t="s">
        <v>7845</v>
      </c>
      <c r="AP106" s="1"/>
      <c r="AQ106" s="1"/>
      <c r="AR106" s="1" t="s">
        <v>7852</v>
      </c>
      <c r="AS106" s="1"/>
      <c r="AT106" s="1"/>
      <c r="AU106" s="1"/>
      <c r="AV106" s="1" t="s">
        <v>7845</v>
      </c>
      <c r="AW106" s="1" t="s">
        <v>341</v>
      </c>
      <c r="AX106" s="1" t="s">
        <v>7845</v>
      </c>
      <c r="AY106" s="1" t="s">
        <v>341</v>
      </c>
      <c r="AZ106" s="1"/>
      <c r="BA106" s="1" t="s">
        <v>7845</v>
      </c>
      <c r="BB106" s="1" t="s">
        <v>341</v>
      </c>
      <c r="BC106" s="1" t="s">
        <v>8228</v>
      </c>
      <c r="BD106" s="1"/>
    </row>
    <row r="107" ht="13" customHeight="1" spans="1:56">
      <c r="A107" s="1" t="s">
        <v>8229</v>
      </c>
      <c r="B107" s="1" t="s">
        <v>8230</v>
      </c>
      <c r="C107" s="1" t="s">
        <v>7839</v>
      </c>
      <c r="D107" s="1" t="s">
        <v>7840</v>
      </c>
      <c r="E107" s="1" t="s">
        <v>7841</v>
      </c>
      <c r="F107" s="1" t="s">
        <v>7842</v>
      </c>
      <c r="G107" s="1">
        <v>5</v>
      </c>
      <c r="H107" s="1">
        <v>5</v>
      </c>
      <c r="I107" s="46">
        <v>46143</v>
      </c>
      <c r="J107" s="33">
        <v>46160</v>
      </c>
      <c r="K107" s="33">
        <v>46164</v>
      </c>
      <c r="L107" s="47">
        <v>0.672916666666667</v>
      </c>
      <c r="M107" s="1" t="s">
        <v>3874</v>
      </c>
      <c r="N107" s="1" t="s">
        <v>3875</v>
      </c>
      <c r="O107" s="1" t="s">
        <v>3876</v>
      </c>
      <c r="P107" s="1" t="s">
        <v>3963</v>
      </c>
      <c r="Q107" s="1" t="s">
        <v>8227</v>
      </c>
      <c r="R107" s="1" t="s">
        <v>7841</v>
      </c>
      <c r="S107" s="1" t="s">
        <v>7845</v>
      </c>
      <c r="T107" s="1" t="s">
        <v>341</v>
      </c>
      <c r="U107" s="1" t="s">
        <v>7845</v>
      </c>
      <c r="V107" s="1" t="s">
        <v>341</v>
      </c>
      <c r="W107" s="1" t="s">
        <v>7841</v>
      </c>
      <c r="X107" s="1" t="s">
        <v>7846</v>
      </c>
      <c r="Y107" s="1" t="s">
        <v>7845</v>
      </c>
      <c r="Z107" s="1" t="s">
        <v>341</v>
      </c>
      <c r="AA107" s="1" t="s">
        <v>7841</v>
      </c>
      <c r="AB107" s="1" t="s">
        <v>7845</v>
      </c>
      <c r="AC107" s="1"/>
      <c r="AD107" s="1" t="s">
        <v>5180</v>
      </c>
      <c r="AE107" s="1" t="s">
        <v>7847</v>
      </c>
      <c r="AF107" s="1" t="s">
        <v>7848</v>
      </c>
      <c r="AG107" s="1" t="s">
        <v>7849</v>
      </c>
      <c r="AH107" s="1"/>
      <c r="AI107" s="1"/>
      <c r="AJ107" s="1" t="s">
        <v>7841</v>
      </c>
      <c r="AK107" s="1" t="s">
        <v>7939</v>
      </c>
      <c r="AL107" s="1"/>
      <c r="AM107" s="1"/>
      <c r="AN107" s="1"/>
      <c r="AO107" s="1" t="s">
        <v>7845</v>
      </c>
      <c r="AP107" s="1"/>
      <c r="AQ107" s="1"/>
      <c r="AR107" s="1" t="s">
        <v>7852</v>
      </c>
      <c r="AS107" s="1"/>
      <c r="AT107" s="1"/>
      <c r="AU107" s="1"/>
      <c r="AV107" s="1" t="s">
        <v>7841</v>
      </c>
      <c r="AW107" s="1" t="s">
        <v>8089</v>
      </c>
      <c r="AX107" s="1" t="s">
        <v>7845</v>
      </c>
      <c r="AY107" s="1" t="s">
        <v>341</v>
      </c>
      <c r="AZ107" s="1"/>
      <c r="BA107" s="1" t="s">
        <v>7841</v>
      </c>
      <c r="BB107" s="1" t="s">
        <v>8231</v>
      </c>
      <c r="BC107" s="1" t="s">
        <v>8232</v>
      </c>
      <c r="BD107" s="1"/>
    </row>
    <row r="108" ht="13" customHeight="1" spans="1:56">
      <c r="A108" s="1" t="s">
        <v>8233</v>
      </c>
      <c r="B108" s="1" t="s">
        <v>8234</v>
      </c>
      <c r="C108" s="1" t="s">
        <v>7839</v>
      </c>
      <c r="D108" s="1" t="s">
        <v>7840</v>
      </c>
      <c r="E108" s="1" t="s">
        <v>7841</v>
      </c>
      <c r="F108" s="1" t="s">
        <v>7842</v>
      </c>
      <c r="G108" s="1">
        <v>4</v>
      </c>
      <c r="H108" s="1">
        <v>5</v>
      </c>
      <c r="I108" s="46">
        <v>46143</v>
      </c>
      <c r="J108" s="33">
        <v>46153</v>
      </c>
      <c r="K108" s="33">
        <v>46153</v>
      </c>
      <c r="L108" s="47">
        <v>0.522222222222222</v>
      </c>
      <c r="M108" s="1" t="s">
        <v>3874</v>
      </c>
      <c r="N108" s="1" t="s">
        <v>3875</v>
      </c>
      <c r="O108" s="1" t="s">
        <v>3876</v>
      </c>
      <c r="P108" s="1" t="s">
        <v>8235</v>
      </c>
      <c r="Q108" s="1" t="s">
        <v>8236</v>
      </c>
      <c r="R108" s="1" t="s">
        <v>7845</v>
      </c>
      <c r="S108" s="1"/>
      <c r="T108" s="1" t="s">
        <v>341</v>
      </c>
      <c r="U108" s="1"/>
      <c r="V108" s="1" t="s">
        <v>341</v>
      </c>
      <c r="W108" s="1"/>
      <c r="X108" s="1" t="s">
        <v>341</v>
      </c>
      <c r="Y108" s="1"/>
      <c r="Z108" s="1" t="s">
        <v>341</v>
      </c>
      <c r="AA108" s="1" t="s">
        <v>7841</v>
      </c>
      <c r="AB108" s="1" t="s">
        <v>7845</v>
      </c>
      <c r="AC108" s="1"/>
      <c r="AD108" s="1" t="s">
        <v>5180</v>
      </c>
      <c r="AE108" s="1" t="s">
        <v>7847</v>
      </c>
      <c r="AF108" s="1" t="s">
        <v>7848</v>
      </c>
      <c r="AG108" s="1" t="s">
        <v>7849</v>
      </c>
      <c r="AH108" s="1"/>
      <c r="AI108" s="1"/>
      <c r="AJ108" s="1" t="s">
        <v>7841</v>
      </c>
      <c r="AK108" s="1" t="s">
        <v>7850</v>
      </c>
      <c r="AL108" s="1"/>
      <c r="AM108" s="1"/>
      <c r="AN108" s="1" t="s">
        <v>7851</v>
      </c>
      <c r="AO108" s="1" t="s">
        <v>7845</v>
      </c>
      <c r="AP108" s="1"/>
      <c r="AQ108" s="1"/>
      <c r="AR108" s="1" t="s">
        <v>7852</v>
      </c>
      <c r="AS108" s="1"/>
      <c r="AT108" s="1"/>
      <c r="AU108" s="1"/>
      <c r="AV108" s="1" t="s">
        <v>7841</v>
      </c>
      <c r="AW108" s="1" t="s">
        <v>7859</v>
      </c>
      <c r="AX108" s="1" t="s">
        <v>7845</v>
      </c>
      <c r="AY108" s="1" t="s">
        <v>341</v>
      </c>
      <c r="AZ108" s="1"/>
      <c r="BA108" s="1" t="s">
        <v>7845</v>
      </c>
      <c r="BB108" s="1" t="s">
        <v>341</v>
      </c>
      <c r="BC108" s="1" t="s">
        <v>8237</v>
      </c>
      <c r="BD108" s="1"/>
    </row>
    <row r="109" ht="13" customHeight="1" spans="1:56">
      <c r="A109" s="1" t="s">
        <v>8238</v>
      </c>
      <c r="B109" s="1" t="s">
        <v>8239</v>
      </c>
      <c r="C109" s="1" t="s">
        <v>7905</v>
      </c>
      <c r="D109" s="1" t="s">
        <v>7840</v>
      </c>
      <c r="E109" s="1" t="s">
        <v>7841</v>
      </c>
      <c r="F109" s="1" t="s">
        <v>7842</v>
      </c>
      <c r="G109" s="1">
        <v>1</v>
      </c>
      <c r="H109" s="1">
        <v>2</v>
      </c>
      <c r="I109" s="46">
        <v>46143</v>
      </c>
      <c r="J109" s="33">
        <v>46146</v>
      </c>
      <c r="K109" s="33">
        <v>46146</v>
      </c>
      <c r="L109" s="47">
        <v>0.653472222222222</v>
      </c>
      <c r="M109" s="1" t="s">
        <v>3874</v>
      </c>
      <c r="N109" s="1" t="s">
        <v>3875</v>
      </c>
      <c r="O109" s="1" t="s">
        <v>3876</v>
      </c>
      <c r="P109" s="1" t="s">
        <v>8240</v>
      </c>
      <c r="Q109" s="1" t="s">
        <v>102</v>
      </c>
      <c r="R109" s="1" t="s">
        <v>7841</v>
      </c>
      <c r="S109" s="1" t="s">
        <v>7845</v>
      </c>
      <c r="T109" s="1" t="s">
        <v>341</v>
      </c>
      <c r="U109" s="1" t="s">
        <v>7845</v>
      </c>
      <c r="V109" s="1" t="s">
        <v>341</v>
      </c>
      <c r="W109" s="1" t="s">
        <v>7841</v>
      </c>
      <c r="X109" s="1" t="s">
        <v>7846</v>
      </c>
      <c r="Y109" s="1" t="s">
        <v>7845</v>
      </c>
      <c r="Z109" s="1" t="s">
        <v>341</v>
      </c>
      <c r="AA109" s="1" t="s">
        <v>7841</v>
      </c>
      <c r="AB109" s="1" t="s">
        <v>7845</v>
      </c>
      <c r="AC109" s="1"/>
      <c r="AD109" s="1" t="s">
        <v>5180</v>
      </c>
      <c r="AE109" s="1" t="s">
        <v>7847</v>
      </c>
      <c r="AF109" s="1" t="s">
        <v>7848</v>
      </c>
      <c r="AG109" s="1" t="s">
        <v>7849</v>
      </c>
      <c r="AH109" s="1"/>
      <c r="AI109" s="1"/>
      <c r="AJ109" s="1" t="s">
        <v>7845</v>
      </c>
      <c r="AK109" s="1"/>
      <c r="AL109" s="1"/>
      <c r="AM109" s="1"/>
      <c r="AN109" s="1"/>
      <c r="AO109" s="1" t="s">
        <v>7845</v>
      </c>
      <c r="AP109" s="1"/>
      <c r="AQ109" s="1"/>
      <c r="AR109" s="1" t="s">
        <v>7852</v>
      </c>
      <c r="AS109" s="1"/>
      <c r="AT109" s="1"/>
      <c r="AU109" s="1"/>
      <c r="AV109" s="1" t="s">
        <v>7841</v>
      </c>
      <c r="AW109" s="1" t="s">
        <v>7859</v>
      </c>
      <c r="AX109" s="1" t="s">
        <v>7845</v>
      </c>
      <c r="AY109" s="1" t="s">
        <v>341</v>
      </c>
      <c r="AZ109" s="1"/>
      <c r="BA109" s="1" t="s">
        <v>7845</v>
      </c>
      <c r="BB109" s="1" t="s">
        <v>341</v>
      </c>
      <c r="BC109" s="1" t="s">
        <v>8241</v>
      </c>
      <c r="BD109" s="1"/>
    </row>
    <row r="110" ht="13" customHeight="1" spans="1:56">
      <c r="A110" s="1" t="s">
        <v>8242</v>
      </c>
      <c r="B110" s="1" t="s">
        <v>8243</v>
      </c>
      <c r="C110" s="1" t="s">
        <v>7839</v>
      </c>
      <c r="D110" s="1" t="s">
        <v>7840</v>
      </c>
      <c r="E110" s="1" t="s">
        <v>7841</v>
      </c>
      <c r="F110" s="1" t="s">
        <v>7842</v>
      </c>
      <c r="G110" s="1">
        <v>2</v>
      </c>
      <c r="H110" s="1">
        <v>5</v>
      </c>
      <c r="I110" s="46">
        <v>46143</v>
      </c>
      <c r="J110" s="33">
        <v>46160</v>
      </c>
      <c r="K110" s="33">
        <v>46162</v>
      </c>
      <c r="L110" s="47">
        <v>0.670138888888889</v>
      </c>
      <c r="M110" s="1" t="s">
        <v>3874</v>
      </c>
      <c r="N110" s="1" t="s">
        <v>3875</v>
      </c>
      <c r="O110" s="1" t="s">
        <v>3876</v>
      </c>
      <c r="P110" s="1" t="s">
        <v>8240</v>
      </c>
      <c r="Q110" s="1" t="s">
        <v>102</v>
      </c>
      <c r="R110" s="1" t="s">
        <v>7845</v>
      </c>
      <c r="S110" s="1"/>
      <c r="T110" s="1" t="s">
        <v>341</v>
      </c>
      <c r="U110" s="1"/>
      <c r="V110" s="1" t="s">
        <v>341</v>
      </c>
      <c r="W110" s="1"/>
      <c r="X110" s="1" t="s">
        <v>341</v>
      </c>
      <c r="Y110" s="1"/>
      <c r="Z110" s="1" t="s">
        <v>341</v>
      </c>
      <c r="AA110" s="1" t="s">
        <v>7841</v>
      </c>
      <c r="AB110" s="1" t="s">
        <v>7845</v>
      </c>
      <c r="AC110" s="1"/>
      <c r="AD110" s="1" t="s">
        <v>5180</v>
      </c>
      <c r="AE110" s="1" t="s">
        <v>7847</v>
      </c>
      <c r="AF110" s="1" t="s">
        <v>7848</v>
      </c>
      <c r="AG110" s="1" t="s">
        <v>7849</v>
      </c>
      <c r="AH110" s="1"/>
      <c r="AI110" s="1"/>
      <c r="AJ110" s="1" t="s">
        <v>7845</v>
      </c>
      <c r="AK110" s="1"/>
      <c r="AL110" s="1"/>
      <c r="AM110" s="1"/>
      <c r="AN110" s="1"/>
      <c r="AO110" s="1" t="s">
        <v>7845</v>
      </c>
      <c r="AP110" s="1"/>
      <c r="AQ110" s="1"/>
      <c r="AR110" s="1" t="s">
        <v>7852</v>
      </c>
      <c r="AS110" s="1"/>
      <c r="AT110" s="1"/>
      <c r="AU110" s="1"/>
      <c r="AV110" s="1" t="s">
        <v>7841</v>
      </c>
      <c r="AW110" s="1" t="s">
        <v>7886</v>
      </c>
      <c r="AX110" s="1" t="s">
        <v>7845</v>
      </c>
      <c r="AY110" s="1" t="s">
        <v>341</v>
      </c>
      <c r="AZ110" s="1"/>
      <c r="BA110" s="1" t="s">
        <v>7845</v>
      </c>
      <c r="BB110" s="1" t="s">
        <v>341</v>
      </c>
      <c r="BC110" s="1" t="s">
        <v>8244</v>
      </c>
      <c r="BD110" s="1"/>
    </row>
    <row r="111" ht="13" customHeight="1" spans="1:56">
      <c r="A111" s="1" t="s">
        <v>8245</v>
      </c>
      <c r="B111" s="1" t="s">
        <v>8246</v>
      </c>
      <c r="C111" s="1" t="s">
        <v>7839</v>
      </c>
      <c r="D111" s="1" t="s">
        <v>7840</v>
      </c>
      <c r="E111" s="1" t="s">
        <v>7841</v>
      </c>
      <c r="F111" s="1" t="s">
        <v>7842</v>
      </c>
      <c r="G111" s="1">
        <v>5</v>
      </c>
      <c r="H111" s="1">
        <v>6</v>
      </c>
      <c r="I111" s="46">
        <v>46143</v>
      </c>
      <c r="J111" s="33">
        <v>46153</v>
      </c>
      <c r="K111" s="33">
        <v>46156</v>
      </c>
      <c r="L111" s="47">
        <v>0.561111111111111</v>
      </c>
      <c r="M111" s="1" t="s">
        <v>3874</v>
      </c>
      <c r="N111" s="1" t="s">
        <v>3875</v>
      </c>
      <c r="O111" s="1" t="s">
        <v>3876</v>
      </c>
      <c r="P111" s="1" t="s">
        <v>8247</v>
      </c>
      <c r="Q111" s="1" t="s">
        <v>856</v>
      </c>
      <c r="R111" s="1" t="s">
        <v>7841</v>
      </c>
      <c r="S111" s="1" t="s">
        <v>7845</v>
      </c>
      <c r="T111" s="1" t="s">
        <v>341</v>
      </c>
      <c r="U111" s="1" t="s">
        <v>7845</v>
      </c>
      <c r="V111" s="1" t="s">
        <v>341</v>
      </c>
      <c r="W111" s="1" t="s">
        <v>7841</v>
      </c>
      <c r="X111" s="1" t="s">
        <v>7858</v>
      </c>
      <c r="Y111" s="1" t="s">
        <v>7845</v>
      </c>
      <c r="Z111" s="1" t="s">
        <v>341</v>
      </c>
      <c r="AA111" s="1" t="s">
        <v>7841</v>
      </c>
      <c r="AB111" s="1" t="s">
        <v>7845</v>
      </c>
      <c r="AC111" s="1"/>
      <c r="AD111" s="1" t="s">
        <v>5180</v>
      </c>
      <c r="AE111" s="1" t="s">
        <v>7847</v>
      </c>
      <c r="AF111" s="1" t="s">
        <v>7848</v>
      </c>
      <c r="AG111" s="1" t="s">
        <v>7849</v>
      </c>
      <c r="AH111" s="1"/>
      <c r="AI111" s="1"/>
      <c r="AJ111" s="1" t="s">
        <v>7841</v>
      </c>
      <c r="AK111" s="1" t="s">
        <v>7850</v>
      </c>
      <c r="AL111" s="1"/>
      <c r="AM111" s="1"/>
      <c r="AN111" s="1" t="s">
        <v>7851</v>
      </c>
      <c r="AO111" s="1" t="s">
        <v>7845</v>
      </c>
      <c r="AP111" s="1"/>
      <c r="AQ111" s="1"/>
      <c r="AR111" s="1" t="s">
        <v>7852</v>
      </c>
      <c r="AS111" s="1"/>
      <c r="AT111" s="1"/>
      <c r="AU111" s="1"/>
      <c r="AV111" s="1" t="s">
        <v>7841</v>
      </c>
      <c r="AW111" s="1" t="s">
        <v>7859</v>
      </c>
      <c r="AX111" s="1" t="s">
        <v>7845</v>
      </c>
      <c r="AY111" s="1" t="s">
        <v>341</v>
      </c>
      <c r="AZ111" s="1"/>
      <c r="BA111" s="1" t="s">
        <v>7845</v>
      </c>
      <c r="BB111" s="1" t="s">
        <v>341</v>
      </c>
      <c r="BC111" s="1" t="s">
        <v>8248</v>
      </c>
      <c r="BD111" s="1"/>
    </row>
    <row r="112" ht="13" customHeight="1" spans="1:56">
      <c r="A112" s="1" t="s">
        <v>8249</v>
      </c>
      <c r="B112" s="1" t="s">
        <v>8250</v>
      </c>
      <c r="C112" s="1" t="s">
        <v>7839</v>
      </c>
      <c r="D112" s="1" t="s">
        <v>7840</v>
      </c>
      <c r="E112" s="1" t="s">
        <v>7841</v>
      </c>
      <c r="F112" s="1" t="s">
        <v>7842</v>
      </c>
      <c r="G112" s="1">
        <v>2</v>
      </c>
      <c r="H112" s="1">
        <v>3</v>
      </c>
      <c r="I112" s="46">
        <v>46143</v>
      </c>
      <c r="J112" s="33">
        <v>46146</v>
      </c>
      <c r="K112" s="33">
        <v>46146</v>
      </c>
      <c r="L112" s="47">
        <v>0.689583333333333</v>
      </c>
      <c r="M112" s="1" t="s">
        <v>3874</v>
      </c>
      <c r="N112" s="1" t="s">
        <v>3875</v>
      </c>
      <c r="O112" s="1" t="s">
        <v>3876</v>
      </c>
      <c r="P112" s="1" t="s">
        <v>3920</v>
      </c>
      <c r="Q112" s="1" t="s">
        <v>220</v>
      </c>
      <c r="R112" s="1" t="s">
        <v>7841</v>
      </c>
      <c r="S112" s="1" t="s">
        <v>7845</v>
      </c>
      <c r="T112" s="1" t="s">
        <v>341</v>
      </c>
      <c r="U112" s="1" t="s">
        <v>7845</v>
      </c>
      <c r="V112" s="1" t="s">
        <v>341</v>
      </c>
      <c r="W112" s="1" t="s">
        <v>7841</v>
      </c>
      <c r="X112" s="1" t="s">
        <v>7858</v>
      </c>
      <c r="Y112" s="1" t="s">
        <v>7845</v>
      </c>
      <c r="Z112" s="1" t="s">
        <v>341</v>
      </c>
      <c r="AA112" s="1" t="s">
        <v>7841</v>
      </c>
      <c r="AB112" s="1" t="s">
        <v>7845</v>
      </c>
      <c r="AC112" s="1"/>
      <c r="AD112" s="1" t="s">
        <v>5180</v>
      </c>
      <c r="AE112" s="1" t="s">
        <v>7847</v>
      </c>
      <c r="AF112" s="1" t="s">
        <v>7848</v>
      </c>
      <c r="AG112" s="1" t="s">
        <v>7849</v>
      </c>
      <c r="AH112" s="1"/>
      <c r="AI112" s="1"/>
      <c r="AJ112" s="1" t="s">
        <v>7845</v>
      </c>
      <c r="AK112" s="1"/>
      <c r="AL112" s="1"/>
      <c r="AM112" s="1"/>
      <c r="AN112" s="1"/>
      <c r="AO112" s="1" t="s">
        <v>7845</v>
      </c>
      <c r="AP112" s="1"/>
      <c r="AQ112" s="1"/>
      <c r="AR112" s="1" t="s">
        <v>7852</v>
      </c>
      <c r="AS112" s="1"/>
      <c r="AT112" s="1"/>
      <c r="AU112" s="1"/>
      <c r="AV112" s="1" t="s">
        <v>7841</v>
      </c>
      <c r="AW112" s="1" t="s">
        <v>7886</v>
      </c>
      <c r="AX112" s="1" t="s">
        <v>7845</v>
      </c>
      <c r="AY112" s="1" t="s">
        <v>341</v>
      </c>
      <c r="AZ112" s="1"/>
      <c r="BA112" s="1" t="s">
        <v>7845</v>
      </c>
      <c r="BB112" s="1" t="s">
        <v>341</v>
      </c>
      <c r="BC112" s="1" t="s">
        <v>8251</v>
      </c>
      <c r="BD112" s="1"/>
    </row>
    <row r="113" ht="13" customHeight="1" spans="1:56">
      <c r="A113" s="1" t="s">
        <v>8252</v>
      </c>
      <c r="B113" s="1" t="s">
        <v>8253</v>
      </c>
      <c r="C113" s="1" t="s">
        <v>7839</v>
      </c>
      <c r="D113" s="1" t="s">
        <v>7840</v>
      </c>
      <c r="E113" s="1" t="s">
        <v>7841</v>
      </c>
      <c r="F113" s="1" t="s">
        <v>7842</v>
      </c>
      <c r="G113" s="1">
        <v>3</v>
      </c>
      <c r="H113" s="1">
        <v>7</v>
      </c>
      <c r="I113" s="46">
        <v>46143</v>
      </c>
      <c r="J113" s="33">
        <v>46160</v>
      </c>
      <c r="K113" s="33">
        <v>46160</v>
      </c>
      <c r="L113" s="47">
        <v>0.660416666666667</v>
      </c>
      <c r="M113" s="1" t="s">
        <v>3874</v>
      </c>
      <c r="N113" s="1" t="s">
        <v>3875</v>
      </c>
      <c r="O113" s="1" t="s">
        <v>3876</v>
      </c>
      <c r="P113" s="1" t="s">
        <v>3920</v>
      </c>
      <c r="Q113" s="1" t="s">
        <v>220</v>
      </c>
      <c r="R113" s="1" t="s">
        <v>7845</v>
      </c>
      <c r="S113" s="1"/>
      <c r="T113" s="1" t="s">
        <v>341</v>
      </c>
      <c r="U113" s="1"/>
      <c r="V113" s="1" t="s">
        <v>341</v>
      </c>
      <c r="W113" s="1"/>
      <c r="X113" s="1" t="s">
        <v>341</v>
      </c>
      <c r="Y113" s="1"/>
      <c r="Z113" s="1" t="s">
        <v>341</v>
      </c>
      <c r="AA113" s="1" t="s">
        <v>7841</v>
      </c>
      <c r="AB113" s="1" t="s">
        <v>7845</v>
      </c>
      <c r="AC113" s="1"/>
      <c r="AD113" s="1" t="s">
        <v>5180</v>
      </c>
      <c r="AE113" s="1" t="s">
        <v>7847</v>
      </c>
      <c r="AF113" s="1" t="s">
        <v>7848</v>
      </c>
      <c r="AG113" s="1" t="s">
        <v>7849</v>
      </c>
      <c r="AH113" s="1"/>
      <c r="AI113" s="1"/>
      <c r="AJ113" s="1" t="s">
        <v>7845</v>
      </c>
      <c r="AK113" s="1"/>
      <c r="AL113" s="1"/>
      <c r="AM113" s="1"/>
      <c r="AN113" s="1"/>
      <c r="AO113" s="1" t="s">
        <v>7845</v>
      </c>
      <c r="AP113" s="1"/>
      <c r="AQ113" s="1"/>
      <c r="AR113" s="1" t="s">
        <v>7852</v>
      </c>
      <c r="AS113" s="1"/>
      <c r="AT113" s="1"/>
      <c r="AU113" s="1"/>
      <c r="AV113" s="1" t="s">
        <v>7841</v>
      </c>
      <c r="AW113" s="1" t="s">
        <v>7886</v>
      </c>
      <c r="AX113" s="1" t="s">
        <v>7845</v>
      </c>
      <c r="AY113" s="1" t="s">
        <v>341</v>
      </c>
      <c r="AZ113" s="1"/>
      <c r="BA113" s="1" t="s">
        <v>7845</v>
      </c>
      <c r="BB113" s="1" t="s">
        <v>341</v>
      </c>
      <c r="BC113" s="1" t="s">
        <v>8254</v>
      </c>
      <c r="BD113" s="1"/>
    </row>
    <row r="114" ht="13" customHeight="1" spans="1:56">
      <c r="A114" s="1" t="s">
        <v>8255</v>
      </c>
      <c r="B114" s="1" t="s">
        <v>8256</v>
      </c>
      <c r="C114" s="1" t="s">
        <v>7839</v>
      </c>
      <c r="D114" s="1" t="s">
        <v>7840</v>
      </c>
      <c r="E114" s="1" t="s">
        <v>7841</v>
      </c>
      <c r="F114" s="1" t="s">
        <v>7842</v>
      </c>
      <c r="G114" s="1">
        <v>2</v>
      </c>
      <c r="H114" s="1">
        <v>3</v>
      </c>
      <c r="I114" s="46">
        <v>46143</v>
      </c>
      <c r="J114" s="33">
        <v>46153</v>
      </c>
      <c r="K114" s="33">
        <v>46155</v>
      </c>
      <c r="L114" s="47">
        <v>0.65625</v>
      </c>
      <c r="M114" s="1" t="s">
        <v>3874</v>
      </c>
      <c r="N114" s="1" t="s">
        <v>3875</v>
      </c>
      <c r="O114" s="1" t="s">
        <v>3876</v>
      </c>
      <c r="P114" s="1" t="s">
        <v>4020</v>
      </c>
      <c r="Q114" s="1" t="s">
        <v>780</v>
      </c>
      <c r="R114" s="1" t="s">
        <v>7841</v>
      </c>
      <c r="S114" s="1" t="s">
        <v>7845</v>
      </c>
      <c r="T114" s="1" t="s">
        <v>341</v>
      </c>
      <c r="U114" s="1" t="s">
        <v>7845</v>
      </c>
      <c r="V114" s="1" t="s">
        <v>341</v>
      </c>
      <c r="W114" s="1" t="s">
        <v>7841</v>
      </c>
      <c r="X114" s="1" t="s">
        <v>7846</v>
      </c>
      <c r="Y114" s="1" t="s">
        <v>7845</v>
      </c>
      <c r="Z114" s="1" t="s">
        <v>341</v>
      </c>
      <c r="AA114" s="1" t="s">
        <v>7841</v>
      </c>
      <c r="AB114" s="1" t="s">
        <v>7845</v>
      </c>
      <c r="AC114" s="1"/>
      <c r="AD114" s="1" t="s">
        <v>5180</v>
      </c>
      <c r="AE114" s="1" t="s">
        <v>7847</v>
      </c>
      <c r="AF114" s="1" t="s">
        <v>7848</v>
      </c>
      <c r="AG114" s="1" t="s">
        <v>7849</v>
      </c>
      <c r="AH114" s="1"/>
      <c r="AI114" s="1"/>
      <c r="AJ114" s="1" t="s">
        <v>7841</v>
      </c>
      <c r="AK114" s="1" t="s">
        <v>5195</v>
      </c>
      <c r="AL114" s="1"/>
      <c r="AM114" s="1"/>
      <c r="AN114" s="1"/>
      <c r="AO114" s="1" t="s">
        <v>7845</v>
      </c>
      <c r="AP114" s="1"/>
      <c r="AQ114" s="1"/>
      <c r="AR114" s="1" t="s">
        <v>7852</v>
      </c>
      <c r="AS114" s="1"/>
      <c r="AT114" s="1"/>
      <c r="AU114" s="1"/>
      <c r="AV114" s="1" t="s">
        <v>7841</v>
      </c>
      <c r="AW114" s="1" t="s">
        <v>7859</v>
      </c>
      <c r="AX114" s="1" t="s">
        <v>7845</v>
      </c>
      <c r="AY114" s="1" t="s">
        <v>341</v>
      </c>
      <c r="AZ114" s="1"/>
      <c r="BA114" s="1" t="s">
        <v>7841</v>
      </c>
      <c r="BB114" s="1" t="s">
        <v>8017</v>
      </c>
      <c r="BC114" s="1" t="s">
        <v>8257</v>
      </c>
      <c r="BD114" s="1"/>
    </row>
    <row r="115" ht="13" customHeight="1" spans="1:56">
      <c r="A115" s="1" t="s">
        <v>8258</v>
      </c>
      <c r="B115" s="1" t="s">
        <v>8259</v>
      </c>
      <c r="C115" s="1" t="s">
        <v>7839</v>
      </c>
      <c r="D115" s="1" t="s">
        <v>7840</v>
      </c>
      <c r="E115" s="1" t="s">
        <v>7841</v>
      </c>
      <c r="F115" s="1" t="s">
        <v>7842</v>
      </c>
      <c r="G115" s="1">
        <v>2</v>
      </c>
      <c r="H115" s="1">
        <v>4</v>
      </c>
      <c r="I115" s="46">
        <v>46143</v>
      </c>
      <c r="J115" s="33">
        <v>46153</v>
      </c>
      <c r="K115" s="33">
        <v>46157</v>
      </c>
      <c r="L115" s="47">
        <v>0.382638888888889</v>
      </c>
      <c r="M115" s="1" t="s">
        <v>3874</v>
      </c>
      <c r="N115" s="1" t="s">
        <v>3875</v>
      </c>
      <c r="O115" s="1" t="s">
        <v>3876</v>
      </c>
      <c r="P115" s="1" t="s">
        <v>8260</v>
      </c>
      <c r="Q115" s="1" t="s">
        <v>315</v>
      </c>
      <c r="R115" s="1" t="s">
        <v>7841</v>
      </c>
      <c r="S115" s="1" t="s">
        <v>7845</v>
      </c>
      <c r="T115" s="1" t="s">
        <v>341</v>
      </c>
      <c r="U115" s="1" t="s">
        <v>7845</v>
      </c>
      <c r="V115" s="1" t="s">
        <v>341</v>
      </c>
      <c r="W115" s="1" t="s">
        <v>7841</v>
      </c>
      <c r="X115" s="1" t="s">
        <v>7858</v>
      </c>
      <c r="Y115" s="1" t="s">
        <v>7845</v>
      </c>
      <c r="Z115" s="1" t="s">
        <v>341</v>
      </c>
      <c r="AA115" s="1" t="s">
        <v>7841</v>
      </c>
      <c r="AB115" s="1" t="s">
        <v>7845</v>
      </c>
      <c r="AC115" s="1"/>
      <c r="AD115" s="1" t="s">
        <v>5180</v>
      </c>
      <c r="AE115" s="1" t="s">
        <v>7847</v>
      </c>
      <c r="AF115" s="1" t="s">
        <v>7848</v>
      </c>
      <c r="AG115" s="1" t="s">
        <v>7849</v>
      </c>
      <c r="AH115" s="1"/>
      <c r="AI115" s="1"/>
      <c r="AJ115" s="1" t="s">
        <v>7845</v>
      </c>
      <c r="AK115" s="1"/>
      <c r="AL115" s="1"/>
      <c r="AM115" s="1"/>
      <c r="AN115" s="1"/>
      <c r="AO115" s="1" t="s">
        <v>7845</v>
      </c>
      <c r="AP115" s="1"/>
      <c r="AQ115" s="1"/>
      <c r="AR115" s="1" t="s">
        <v>7852</v>
      </c>
      <c r="AS115" s="1"/>
      <c r="AT115" s="1"/>
      <c r="AU115" s="1"/>
      <c r="AV115" s="1" t="s">
        <v>7841</v>
      </c>
      <c r="AW115" s="1" t="s">
        <v>7859</v>
      </c>
      <c r="AX115" s="1" t="s">
        <v>7845</v>
      </c>
      <c r="AY115" s="1" t="s">
        <v>341</v>
      </c>
      <c r="AZ115" s="1"/>
      <c r="BA115" s="1" t="s">
        <v>7841</v>
      </c>
      <c r="BB115" s="1" t="s">
        <v>7887</v>
      </c>
      <c r="BC115" s="1" t="s">
        <v>8261</v>
      </c>
      <c r="BD115" s="1"/>
    </row>
    <row r="116" ht="13" customHeight="1" spans="1:56">
      <c r="A116" s="1" t="s">
        <v>8262</v>
      </c>
      <c r="B116" s="1" t="s">
        <v>8263</v>
      </c>
      <c r="C116" s="1" t="s">
        <v>7839</v>
      </c>
      <c r="D116" s="1" t="s">
        <v>7840</v>
      </c>
      <c r="E116" s="1" t="s">
        <v>7841</v>
      </c>
      <c r="F116" s="1" t="s">
        <v>7842</v>
      </c>
      <c r="G116" s="1">
        <v>1</v>
      </c>
      <c r="H116" s="1">
        <v>2</v>
      </c>
      <c r="I116" s="46">
        <v>46143</v>
      </c>
      <c r="J116" s="33">
        <v>46146</v>
      </c>
      <c r="K116" s="33">
        <v>46150</v>
      </c>
      <c r="L116" s="47">
        <v>0.676388888888889</v>
      </c>
      <c r="M116" s="1" t="s">
        <v>3874</v>
      </c>
      <c r="N116" s="1" t="s">
        <v>3875</v>
      </c>
      <c r="O116" s="1" t="s">
        <v>3876</v>
      </c>
      <c r="P116" s="1" t="s">
        <v>3937</v>
      </c>
      <c r="Q116" s="1" t="s">
        <v>755</v>
      </c>
      <c r="R116" s="1" t="s">
        <v>7841</v>
      </c>
      <c r="S116" s="1" t="s">
        <v>7845</v>
      </c>
      <c r="T116" s="1" t="s">
        <v>341</v>
      </c>
      <c r="U116" s="1" t="s">
        <v>7845</v>
      </c>
      <c r="V116" s="1" t="s">
        <v>341</v>
      </c>
      <c r="W116" s="1" t="s">
        <v>7841</v>
      </c>
      <c r="X116" s="1" t="s">
        <v>7858</v>
      </c>
      <c r="Y116" s="1" t="s">
        <v>7845</v>
      </c>
      <c r="Z116" s="1" t="s">
        <v>341</v>
      </c>
      <c r="AA116" s="1" t="s">
        <v>7841</v>
      </c>
      <c r="AB116" s="1" t="s">
        <v>7845</v>
      </c>
      <c r="AC116" s="1"/>
      <c r="AD116" s="1" t="s">
        <v>5180</v>
      </c>
      <c r="AE116" s="1" t="s">
        <v>7847</v>
      </c>
      <c r="AF116" s="1" t="s">
        <v>7848</v>
      </c>
      <c r="AG116" s="1" t="s">
        <v>7849</v>
      </c>
      <c r="AH116" s="1"/>
      <c r="AI116" s="1"/>
      <c r="AJ116" s="1" t="s">
        <v>7845</v>
      </c>
      <c r="AK116" s="1"/>
      <c r="AL116" s="1"/>
      <c r="AM116" s="1"/>
      <c r="AN116" s="1"/>
      <c r="AO116" s="1" t="s">
        <v>7845</v>
      </c>
      <c r="AP116" s="1"/>
      <c r="AQ116" s="1"/>
      <c r="AR116" s="1" t="s">
        <v>7852</v>
      </c>
      <c r="AS116" s="1"/>
      <c r="AT116" s="1"/>
      <c r="AU116" s="1"/>
      <c r="AV116" s="1" t="s">
        <v>7841</v>
      </c>
      <c r="AW116" s="1" t="s">
        <v>7859</v>
      </c>
      <c r="AX116" s="1" t="s">
        <v>7845</v>
      </c>
      <c r="AY116" s="1" t="s">
        <v>341</v>
      </c>
      <c r="AZ116" s="1"/>
      <c r="BA116" s="1" t="s">
        <v>7845</v>
      </c>
      <c r="BB116" s="1" t="s">
        <v>341</v>
      </c>
      <c r="BC116" s="1" t="s">
        <v>8264</v>
      </c>
      <c r="BD116" s="1"/>
    </row>
    <row r="117" ht="13" customHeight="1" spans="1:56">
      <c r="A117" s="1" t="s">
        <v>8265</v>
      </c>
      <c r="B117" s="1" t="s">
        <v>8266</v>
      </c>
      <c r="C117" s="1" t="s">
        <v>7839</v>
      </c>
      <c r="D117" s="1" t="s">
        <v>7840</v>
      </c>
      <c r="E117" s="1" t="s">
        <v>7841</v>
      </c>
      <c r="F117" s="1" t="s">
        <v>7842</v>
      </c>
      <c r="G117" s="1">
        <v>2</v>
      </c>
      <c r="H117" s="1">
        <v>4</v>
      </c>
      <c r="I117" s="46">
        <v>46143</v>
      </c>
      <c r="J117" s="33">
        <v>46160</v>
      </c>
      <c r="K117" s="33">
        <v>46162</v>
      </c>
      <c r="L117" s="47">
        <v>0.685416666666667</v>
      </c>
      <c r="M117" s="1" t="s">
        <v>3874</v>
      </c>
      <c r="N117" s="1" t="s">
        <v>3875</v>
      </c>
      <c r="O117" s="1" t="s">
        <v>3876</v>
      </c>
      <c r="P117" s="1" t="s">
        <v>3939</v>
      </c>
      <c r="Q117" s="1" t="s">
        <v>323</v>
      </c>
      <c r="R117" s="1" t="s">
        <v>7841</v>
      </c>
      <c r="S117" s="1" t="s">
        <v>7845</v>
      </c>
      <c r="T117" s="1" t="s">
        <v>341</v>
      </c>
      <c r="U117" s="1" t="s">
        <v>7845</v>
      </c>
      <c r="V117" s="1" t="s">
        <v>341</v>
      </c>
      <c r="W117" s="1" t="s">
        <v>7841</v>
      </c>
      <c r="X117" s="1" t="s">
        <v>7846</v>
      </c>
      <c r="Y117" s="1" t="s">
        <v>7845</v>
      </c>
      <c r="Z117" s="1" t="s">
        <v>341</v>
      </c>
      <c r="AA117" s="1" t="s">
        <v>7841</v>
      </c>
      <c r="AB117" s="1" t="s">
        <v>7845</v>
      </c>
      <c r="AC117" s="1"/>
      <c r="AD117" s="1" t="s">
        <v>5180</v>
      </c>
      <c r="AE117" s="1" t="s">
        <v>7847</v>
      </c>
      <c r="AF117" s="1" t="s">
        <v>7848</v>
      </c>
      <c r="AG117" s="1" t="s">
        <v>7849</v>
      </c>
      <c r="AH117" s="1"/>
      <c r="AI117" s="1"/>
      <c r="AJ117" s="1" t="s">
        <v>7841</v>
      </c>
      <c r="AK117" s="1" t="s">
        <v>7939</v>
      </c>
      <c r="AL117" s="1"/>
      <c r="AM117" s="1"/>
      <c r="AN117" s="1"/>
      <c r="AO117" s="1" t="s">
        <v>7845</v>
      </c>
      <c r="AP117" s="1"/>
      <c r="AQ117" s="1"/>
      <c r="AR117" s="1" t="s">
        <v>7852</v>
      </c>
      <c r="AS117" s="1"/>
      <c r="AT117" s="1"/>
      <c r="AU117" s="1"/>
      <c r="AV117" s="1" t="s">
        <v>7841</v>
      </c>
      <c r="AW117" s="1" t="s">
        <v>7881</v>
      </c>
      <c r="AX117" s="1" t="s">
        <v>7845</v>
      </c>
      <c r="AY117" s="1" t="s">
        <v>341</v>
      </c>
      <c r="AZ117" s="1"/>
      <c r="BA117" s="1" t="s">
        <v>7845</v>
      </c>
      <c r="BB117" s="1" t="s">
        <v>341</v>
      </c>
      <c r="BC117" s="1" t="s">
        <v>8267</v>
      </c>
      <c r="BD117" s="1"/>
    </row>
    <row r="118" ht="13" customHeight="1" spans="1:56">
      <c r="A118" s="1" t="s">
        <v>8268</v>
      </c>
      <c r="B118" s="1" t="s">
        <v>8269</v>
      </c>
      <c r="C118" s="1" t="s">
        <v>7839</v>
      </c>
      <c r="D118" s="1" t="s">
        <v>7840</v>
      </c>
      <c r="E118" s="1" t="s">
        <v>7841</v>
      </c>
      <c r="F118" s="1" t="s">
        <v>7842</v>
      </c>
      <c r="G118" s="1">
        <v>5</v>
      </c>
      <c r="H118" s="1">
        <v>5</v>
      </c>
      <c r="I118" s="46">
        <v>46143</v>
      </c>
      <c r="J118" s="33">
        <v>46167</v>
      </c>
      <c r="K118" s="33">
        <v>46169</v>
      </c>
      <c r="L118" s="47">
        <v>0.661111111111111</v>
      </c>
      <c r="M118" s="1" t="s">
        <v>3874</v>
      </c>
      <c r="N118" s="1" t="s">
        <v>3875</v>
      </c>
      <c r="O118" s="1" t="s">
        <v>3876</v>
      </c>
      <c r="P118" s="1" t="s">
        <v>8270</v>
      </c>
      <c r="Q118" s="1" t="s">
        <v>5085</v>
      </c>
      <c r="R118" s="1" t="s">
        <v>7841</v>
      </c>
      <c r="S118" s="1" t="s">
        <v>7845</v>
      </c>
      <c r="T118" s="1" t="s">
        <v>341</v>
      </c>
      <c r="U118" s="1" t="s">
        <v>7845</v>
      </c>
      <c r="V118" s="1" t="s">
        <v>341</v>
      </c>
      <c r="W118" s="1" t="s">
        <v>7841</v>
      </c>
      <c r="X118" s="1" t="s">
        <v>7846</v>
      </c>
      <c r="Y118" s="1" t="s">
        <v>7845</v>
      </c>
      <c r="Z118" s="1" t="s">
        <v>341</v>
      </c>
      <c r="AA118" s="1" t="s">
        <v>7841</v>
      </c>
      <c r="AB118" s="1" t="s">
        <v>7845</v>
      </c>
      <c r="AC118" s="1"/>
      <c r="AD118" s="1" t="s">
        <v>5180</v>
      </c>
      <c r="AE118" s="1" t="s">
        <v>7847</v>
      </c>
      <c r="AF118" s="1" t="s">
        <v>7848</v>
      </c>
      <c r="AG118" s="1" t="s">
        <v>7849</v>
      </c>
      <c r="AH118" s="1"/>
      <c r="AI118" s="1"/>
      <c r="AJ118" s="1" t="s">
        <v>7841</v>
      </c>
      <c r="AK118" s="1" t="s">
        <v>7850</v>
      </c>
      <c r="AL118" s="1"/>
      <c r="AM118" s="1"/>
      <c r="AN118" s="1" t="s">
        <v>7851</v>
      </c>
      <c r="AO118" s="1" t="s">
        <v>7845</v>
      </c>
      <c r="AP118" s="1"/>
      <c r="AQ118" s="1"/>
      <c r="AR118" s="1" t="s">
        <v>7852</v>
      </c>
      <c r="AS118" s="1"/>
      <c r="AT118" s="1"/>
      <c r="AU118" s="1"/>
      <c r="AV118" s="1" t="s">
        <v>7841</v>
      </c>
      <c r="AW118" s="1" t="s">
        <v>7881</v>
      </c>
      <c r="AX118" s="1" t="s">
        <v>7845</v>
      </c>
      <c r="AY118" s="1" t="s">
        <v>341</v>
      </c>
      <c r="AZ118" s="1"/>
      <c r="BA118" s="1" t="s">
        <v>7845</v>
      </c>
      <c r="BB118" s="1" t="s">
        <v>341</v>
      </c>
      <c r="BC118" s="1" t="s">
        <v>8271</v>
      </c>
      <c r="BD118" s="1"/>
    </row>
    <row r="119" ht="13" customHeight="1" spans="1:56">
      <c r="A119" s="1" t="s">
        <v>8272</v>
      </c>
      <c r="B119" s="1" t="s">
        <v>8273</v>
      </c>
      <c r="C119" s="1" t="s">
        <v>7839</v>
      </c>
      <c r="D119" s="1" t="s">
        <v>7840</v>
      </c>
      <c r="E119" s="1" t="s">
        <v>7841</v>
      </c>
      <c r="F119" s="1" t="s">
        <v>7842</v>
      </c>
      <c r="G119" s="1">
        <v>2</v>
      </c>
      <c r="H119" s="1">
        <v>2</v>
      </c>
      <c r="I119" s="46">
        <v>46143</v>
      </c>
      <c r="J119" s="33">
        <v>46146</v>
      </c>
      <c r="K119" s="33">
        <v>46148</v>
      </c>
      <c r="L119" s="47">
        <v>0.500694444444444</v>
      </c>
      <c r="M119" s="1" t="s">
        <v>3874</v>
      </c>
      <c r="N119" s="1" t="s">
        <v>3875</v>
      </c>
      <c r="O119" s="1" t="s">
        <v>3876</v>
      </c>
      <c r="P119" s="1" t="s">
        <v>3895</v>
      </c>
      <c r="Q119" s="1" t="s">
        <v>5053</v>
      </c>
      <c r="R119" s="1" t="s">
        <v>7841</v>
      </c>
      <c r="S119" s="1" t="s">
        <v>7845</v>
      </c>
      <c r="T119" s="1" t="s">
        <v>341</v>
      </c>
      <c r="U119" s="1" t="s">
        <v>7845</v>
      </c>
      <c r="V119" s="1" t="s">
        <v>341</v>
      </c>
      <c r="W119" s="1" t="s">
        <v>7841</v>
      </c>
      <c r="X119" s="1" t="s">
        <v>7858</v>
      </c>
      <c r="Y119" s="1" t="s">
        <v>7841</v>
      </c>
      <c r="Z119" s="1" t="s">
        <v>8274</v>
      </c>
      <c r="AA119" s="1" t="s">
        <v>7841</v>
      </c>
      <c r="AB119" s="1" t="s">
        <v>7845</v>
      </c>
      <c r="AC119" s="1"/>
      <c r="AD119" s="1" t="s">
        <v>5180</v>
      </c>
      <c r="AE119" s="1" t="s">
        <v>7847</v>
      </c>
      <c r="AF119" s="1" t="s">
        <v>7848</v>
      </c>
      <c r="AG119" s="1" t="s">
        <v>7849</v>
      </c>
      <c r="AH119" s="1"/>
      <c r="AI119" s="1"/>
      <c r="AJ119" s="1" t="s">
        <v>7845</v>
      </c>
      <c r="AK119" s="1"/>
      <c r="AL119" s="1"/>
      <c r="AM119" s="1"/>
      <c r="AN119" s="1"/>
      <c r="AO119" s="1" t="s">
        <v>7845</v>
      </c>
      <c r="AP119" s="1"/>
      <c r="AQ119" s="1"/>
      <c r="AR119" s="1" t="s">
        <v>7852</v>
      </c>
      <c r="AS119" s="1"/>
      <c r="AT119" s="1"/>
      <c r="AU119" s="1"/>
      <c r="AV119" s="1" t="s">
        <v>7841</v>
      </c>
      <c r="AW119" s="1" t="s">
        <v>7859</v>
      </c>
      <c r="AX119" s="1" t="s">
        <v>7845</v>
      </c>
      <c r="AY119" s="1" t="s">
        <v>341</v>
      </c>
      <c r="AZ119" s="1"/>
      <c r="BA119" s="1" t="s">
        <v>7841</v>
      </c>
      <c r="BB119" s="1" t="s">
        <v>8017</v>
      </c>
      <c r="BC119" s="1" t="s">
        <v>8275</v>
      </c>
      <c r="BD119" s="1"/>
    </row>
    <row r="120" ht="13" customHeight="1" spans="1:56">
      <c r="A120" s="1" t="s">
        <v>8276</v>
      </c>
      <c r="B120" s="1" t="s">
        <v>8277</v>
      </c>
      <c r="C120" s="1" t="s">
        <v>7839</v>
      </c>
      <c r="D120" s="1" t="s">
        <v>7840</v>
      </c>
      <c r="E120" s="1" t="s">
        <v>7841</v>
      </c>
      <c r="F120" s="1" t="s">
        <v>7842</v>
      </c>
      <c r="G120" s="1">
        <v>2</v>
      </c>
      <c r="H120" s="1">
        <v>5</v>
      </c>
      <c r="I120" s="46">
        <v>46143</v>
      </c>
      <c r="J120" s="33">
        <v>46153</v>
      </c>
      <c r="K120" s="33">
        <v>46153</v>
      </c>
      <c r="L120" s="47">
        <v>0.647222222222222</v>
      </c>
      <c r="M120" s="1" t="s">
        <v>3874</v>
      </c>
      <c r="N120" s="1" t="s">
        <v>3875</v>
      </c>
      <c r="O120" s="1" t="s">
        <v>3876</v>
      </c>
      <c r="P120" s="1" t="s">
        <v>3895</v>
      </c>
      <c r="Q120" s="1" t="s">
        <v>5053</v>
      </c>
      <c r="R120" s="1" t="s">
        <v>7841</v>
      </c>
      <c r="S120" s="1" t="s">
        <v>7845</v>
      </c>
      <c r="T120" s="1" t="s">
        <v>341</v>
      </c>
      <c r="U120" s="1" t="s">
        <v>7845</v>
      </c>
      <c r="V120" s="1" t="s">
        <v>341</v>
      </c>
      <c r="W120" s="1" t="s">
        <v>7841</v>
      </c>
      <c r="X120" s="1" t="s">
        <v>7858</v>
      </c>
      <c r="Y120" s="1" t="s">
        <v>7845</v>
      </c>
      <c r="Z120" s="1" t="s">
        <v>341</v>
      </c>
      <c r="AA120" s="1" t="s">
        <v>7845</v>
      </c>
      <c r="AB120" s="1" t="s">
        <v>7845</v>
      </c>
      <c r="AC120" s="1"/>
      <c r="AD120" s="1"/>
      <c r="AE120" s="1"/>
      <c r="AF120" s="1"/>
      <c r="AG120" s="1"/>
      <c r="AH120" s="1"/>
      <c r="AI120" s="1"/>
      <c r="AJ120" s="1" t="s">
        <v>7845</v>
      </c>
      <c r="AK120" s="1"/>
      <c r="AL120" s="1"/>
      <c r="AM120" s="1"/>
      <c r="AN120" s="1"/>
      <c r="AO120" s="1" t="s">
        <v>7845</v>
      </c>
      <c r="AP120" s="1"/>
      <c r="AQ120" s="1"/>
      <c r="AR120" s="1" t="s">
        <v>7852</v>
      </c>
      <c r="AS120" s="1"/>
      <c r="AT120" s="1"/>
      <c r="AU120" s="1"/>
      <c r="AV120" s="1" t="s">
        <v>7841</v>
      </c>
      <c r="AW120" s="1" t="s">
        <v>8278</v>
      </c>
      <c r="AX120" s="1" t="s">
        <v>7845</v>
      </c>
      <c r="AY120" s="1" t="s">
        <v>341</v>
      </c>
      <c r="AZ120" s="1"/>
      <c r="BA120" s="1" t="s">
        <v>7845</v>
      </c>
      <c r="BB120" s="1" t="s">
        <v>341</v>
      </c>
      <c r="BC120" s="1" t="s">
        <v>8275</v>
      </c>
      <c r="BD120" s="1"/>
    </row>
    <row r="121" ht="13" customHeight="1" spans="1:56">
      <c r="A121" s="1" t="s">
        <v>8279</v>
      </c>
      <c r="B121" s="1" t="s">
        <v>8280</v>
      </c>
      <c r="C121" s="1" t="s">
        <v>7839</v>
      </c>
      <c r="D121" s="1" t="s">
        <v>7840</v>
      </c>
      <c r="E121" s="1" t="s">
        <v>7841</v>
      </c>
      <c r="F121" s="1" t="s">
        <v>7842</v>
      </c>
      <c r="G121" s="1">
        <v>4</v>
      </c>
      <c r="H121" s="1">
        <v>5</v>
      </c>
      <c r="I121" s="46">
        <v>46143</v>
      </c>
      <c r="J121" s="33">
        <v>46146</v>
      </c>
      <c r="K121" s="33">
        <v>46147</v>
      </c>
      <c r="L121" s="47">
        <v>0.679861111111111</v>
      </c>
      <c r="M121" s="1" t="s">
        <v>3874</v>
      </c>
      <c r="N121" s="1" t="s">
        <v>3875</v>
      </c>
      <c r="O121" s="1" t="s">
        <v>3876</v>
      </c>
      <c r="P121" s="1" t="s">
        <v>3884</v>
      </c>
      <c r="Q121" s="1" t="s">
        <v>8281</v>
      </c>
      <c r="R121" s="1" t="s">
        <v>7841</v>
      </c>
      <c r="S121" s="1" t="s">
        <v>7845</v>
      </c>
      <c r="T121" s="1" t="s">
        <v>341</v>
      </c>
      <c r="U121" s="1" t="s">
        <v>7845</v>
      </c>
      <c r="V121" s="1" t="s">
        <v>341</v>
      </c>
      <c r="W121" s="1" t="s">
        <v>7841</v>
      </c>
      <c r="X121" s="1" t="s">
        <v>7846</v>
      </c>
      <c r="Y121" s="1" t="s">
        <v>7845</v>
      </c>
      <c r="Z121" s="1" t="s">
        <v>341</v>
      </c>
      <c r="AA121" s="1" t="s">
        <v>7841</v>
      </c>
      <c r="AB121" s="1" t="s">
        <v>7845</v>
      </c>
      <c r="AC121" s="1"/>
      <c r="AD121" s="1" t="s">
        <v>5180</v>
      </c>
      <c r="AE121" s="1" t="s">
        <v>7847</v>
      </c>
      <c r="AF121" s="1" t="s">
        <v>7848</v>
      </c>
      <c r="AG121" s="1" t="s">
        <v>7849</v>
      </c>
      <c r="AH121" s="1"/>
      <c r="AI121" s="1"/>
      <c r="AJ121" s="1" t="s">
        <v>7845</v>
      </c>
      <c r="AK121" s="1"/>
      <c r="AL121" s="1"/>
      <c r="AM121" s="1"/>
      <c r="AN121" s="1"/>
      <c r="AO121" s="1" t="s">
        <v>7845</v>
      </c>
      <c r="AP121" s="1"/>
      <c r="AQ121" s="1"/>
      <c r="AR121" s="1" t="s">
        <v>7852</v>
      </c>
      <c r="AS121" s="1"/>
      <c r="AT121" s="1"/>
      <c r="AU121" s="1"/>
      <c r="AV121" s="1" t="s">
        <v>7841</v>
      </c>
      <c r="AW121" s="1" t="s">
        <v>7859</v>
      </c>
      <c r="AX121" s="1" t="s">
        <v>7845</v>
      </c>
      <c r="AY121" s="1" t="s">
        <v>341</v>
      </c>
      <c r="AZ121" s="1"/>
      <c r="BA121" s="1" t="s">
        <v>7845</v>
      </c>
      <c r="BB121" s="1" t="s">
        <v>341</v>
      </c>
      <c r="BC121" s="1" t="s">
        <v>8282</v>
      </c>
      <c r="BD121" s="1"/>
    </row>
    <row r="122" ht="13" customHeight="1" spans="1:56">
      <c r="A122" s="1" t="s">
        <v>8283</v>
      </c>
      <c r="B122" s="1" t="s">
        <v>8284</v>
      </c>
      <c r="C122" s="1" t="s">
        <v>7905</v>
      </c>
      <c r="D122" s="1" t="s">
        <v>7840</v>
      </c>
      <c r="E122" s="1" t="s">
        <v>7841</v>
      </c>
      <c r="F122" s="1" t="s">
        <v>7842</v>
      </c>
      <c r="G122" s="1">
        <v>2</v>
      </c>
      <c r="H122" s="1">
        <v>4</v>
      </c>
      <c r="I122" s="46">
        <v>46143</v>
      </c>
      <c r="J122" s="33">
        <v>46153</v>
      </c>
      <c r="K122" s="33">
        <v>46155</v>
      </c>
      <c r="L122" s="47">
        <v>0.638194444444444</v>
      </c>
      <c r="M122" s="1" t="s">
        <v>3874</v>
      </c>
      <c r="N122" s="1" t="s">
        <v>3875</v>
      </c>
      <c r="O122" s="1" t="s">
        <v>3876</v>
      </c>
      <c r="P122" s="1" t="s">
        <v>3884</v>
      </c>
      <c r="Q122" s="1" t="s">
        <v>8281</v>
      </c>
      <c r="R122" s="1" t="s">
        <v>7841</v>
      </c>
      <c r="S122" s="1" t="s">
        <v>7845</v>
      </c>
      <c r="T122" s="1" t="s">
        <v>341</v>
      </c>
      <c r="U122" s="1" t="s">
        <v>7845</v>
      </c>
      <c r="V122" s="1" t="s">
        <v>341</v>
      </c>
      <c r="W122" s="1" t="s">
        <v>7841</v>
      </c>
      <c r="X122" s="1" t="s">
        <v>7858</v>
      </c>
      <c r="Y122" s="1" t="s">
        <v>7845</v>
      </c>
      <c r="Z122" s="1" t="s">
        <v>341</v>
      </c>
      <c r="AA122" s="1" t="s">
        <v>7845</v>
      </c>
      <c r="AB122" s="1" t="s">
        <v>7845</v>
      </c>
      <c r="AC122" s="1"/>
      <c r="AD122" s="1"/>
      <c r="AE122" s="1"/>
      <c r="AF122" s="1"/>
      <c r="AG122" s="1"/>
      <c r="AH122" s="1"/>
      <c r="AI122" s="1"/>
      <c r="AJ122" s="1" t="s">
        <v>7845</v>
      </c>
      <c r="AK122" s="1"/>
      <c r="AL122" s="1"/>
      <c r="AM122" s="1"/>
      <c r="AN122" s="1"/>
      <c r="AO122" s="1" t="s">
        <v>7845</v>
      </c>
      <c r="AP122" s="1"/>
      <c r="AQ122" s="1"/>
      <c r="AR122" s="1" t="s">
        <v>7852</v>
      </c>
      <c r="AS122" s="1"/>
      <c r="AT122" s="1"/>
      <c r="AU122" s="1"/>
      <c r="AV122" s="1" t="s">
        <v>7841</v>
      </c>
      <c r="AW122" s="1" t="s">
        <v>7859</v>
      </c>
      <c r="AX122" s="1" t="s">
        <v>7845</v>
      </c>
      <c r="AY122" s="1" t="s">
        <v>341</v>
      </c>
      <c r="AZ122" s="1"/>
      <c r="BA122" s="1" t="s">
        <v>7845</v>
      </c>
      <c r="BB122" s="1" t="s">
        <v>341</v>
      </c>
      <c r="BC122" s="1" t="s">
        <v>8285</v>
      </c>
      <c r="BD122" s="1"/>
    </row>
    <row r="123" ht="13" customHeight="1" spans="1:56">
      <c r="A123" s="1" t="s">
        <v>8286</v>
      </c>
      <c r="B123" s="1" t="s">
        <v>8287</v>
      </c>
      <c r="C123" s="1" t="s">
        <v>7839</v>
      </c>
      <c r="D123" s="1" t="s">
        <v>7840</v>
      </c>
      <c r="E123" s="1" t="s">
        <v>7841</v>
      </c>
      <c r="F123" s="1" t="s">
        <v>7842</v>
      </c>
      <c r="G123" s="1">
        <v>2</v>
      </c>
      <c r="H123" s="1">
        <v>4</v>
      </c>
      <c r="I123" s="46">
        <v>46143</v>
      </c>
      <c r="J123" s="33">
        <v>46146</v>
      </c>
      <c r="K123" s="33">
        <v>46147</v>
      </c>
      <c r="L123" s="47">
        <v>0.642361111111111</v>
      </c>
      <c r="M123" s="1" t="s">
        <v>3874</v>
      </c>
      <c r="N123" s="1" t="s">
        <v>3875</v>
      </c>
      <c r="O123" s="1" t="s">
        <v>3876</v>
      </c>
      <c r="P123" s="1" t="s">
        <v>3919</v>
      </c>
      <c r="Q123" s="1" t="s">
        <v>342</v>
      </c>
      <c r="R123" s="1" t="s">
        <v>7841</v>
      </c>
      <c r="S123" s="1" t="s">
        <v>7845</v>
      </c>
      <c r="T123" s="1" t="s">
        <v>341</v>
      </c>
      <c r="U123" s="1" t="s">
        <v>7845</v>
      </c>
      <c r="V123" s="1" t="s">
        <v>341</v>
      </c>
      <c r="W123" s="1" t="s">
        <v>7841</v>
      </c>
      <c r="X123" s="1" t="s">
        <v>7922</v>
      </c>
      <c r="Y123" s="1" t="s">
        <v>7845</v>
      </c>
      <c r="Z123" s="1" t="s">
        <v>341</v>
      </c>
      <c r="AA123" s="1" t="s">
        <v>7845</v>
      </c>
      <c r="AB123" s="1" t="s">
        <v>7845</v>
      </c>
      <c r="AC123" s="1"/>
      <c r="AD123" s="1"/>
      <c r="AE123" s="1"/>
      <c r="AF123" s="1"/>
      <c r="AG123" s="1"/>
      <c r="AH123" s="1"/>
      <c r="AI123" s="1"/>
      <c r="AJ123" s="1" t="s">
        <v>7845</v>
      </c>
      <c r="AK123" s="1"/>
      <c r="AL123" s="1"/>
      <c r="AM123" s="1"/>
      <c r="AN123" s="1"/>
      <c r="AO123" s="1" t="s">
        <v>7845</v>
      </c>
      <c r="AP123" s="1"/>
      <c r="AQ123" s="1"/>
      <c r="AR123" s="1" t="s">
        <v>7852</v>
      </c>
      <c r="AS123" s="1"/>
      <c r="AT123" s="1"/>
      <c r="AU123" s="1"/>
      <c r="AV123" s="1" t="s">
        <v>7841</v>
      </c>
      <c r="AW123" s="1" t="s">
        <v>7853</v>
      </c>
      <c r="AX123" s="1" t="s">
        <v>7845</v>
      </c>
      <c r="AY123" s="1" t="s">
        <v>341</v>
      </c>
      <c r="AZ123" s="1"/>
      <c r="BA123" s="1" t="s">
        <v>7841</v>
      </c>
      <c r="BB123" s="1" t="s">
        <v>8288</v>
      </c>
      <c r="BC123" s="1" t="s">
        <v>8289</v>
      </c>
      <c r="BD123" s="1"/>
    </row>
    <row r="124" ht="13" customHeight="1" spans="1:56">
      <c r="A124" s="1" t="s">
        <v>8290</v>
      </c>
      <c r="B124" s="1" t="s">
        <v>8291</v>
      </c>
      <c r="C124" s="1" t="s">
        <v>7839</v>
      </c>
      <c r="D124" s="1" t="s">
        <v>7840</v>
      </c>
      <c r="E124" s="1" t="s">
        <v>7841</v>
      </c>
      <c r="F124" s="1" t="s">
        <v>7842</v>
      </c>
      <c r="G124" s="1">
        <v>3</v>
      </c>
      <c r="H124" s="1">
        <v>3</v>
      </c>
      <c r="I124" s="46">
        <v>46143</v>
      </c>
      <c r="J124" s="33">
        <v>46146</v>
      </c>
      <c r="K124" s="33">
        <v>46149</v>
      </c>
      <c r="L124" s="47">
        <v>0.415972222222222</v>
      </c>
      <c r="M124" s="1" t="s">
        <v>3874</v>
      </c>
      <c r="N124" s="1" t="s">
        <v>3875</v>
      </c>
      <c r="O124" s="1" t="s">
        <v>3876</v>
      </c>
      <c r="P124" s="1" t="s">
        <v>8292</v>
      </c>
      <c r="Q124" s="1" t="s">
        <v>525</v>
      </c>
      <c r="R124" s="1" t="s">
        <v>7841</v>
      </c>
      <c r="S124" s="1" t="s">
        <v>7845</v>
      </c>
      <c r="T124" s="1" t="s">
        <v>341</v>
      </c>
      <c r="U124" s="1" t="s">
        <v>7845</v>
      </c>
      <c r="V124" s="1" t="s">
        <v>341</v>
      </c>
      <c r="W124" s="1" t="s">
        <v>7841</v>
      </c>
      <c r="X124" s="1" t="s">
        <v>341</v>
      </c>
      <c r="Y124" s="1" t="s">
        <v>7845</v>
      </c>
      <c r="Z124" s="1" t="s">
        <v>341</v>
      </c>
      <c r="AA124" s="1" t="s">
        <v>7845</v>
      </c>
      <c r="AB124" s="1" t="s">
        <v>7845</v>
      </c>
      <c r="AC124" s="1"/>
      <c r="AD124" s="1"/>
      <c r="AE124" s="1"/>
      <c r="AF124" s="1"/>
      <c r="AG124" s="1"/>
      <c r="AH124" s="1"/>
      <c r="AI124" s="1"/>
      <c r="AJ124" s="1" t="s">
        <v>7841</v>
      </c>
      <c r="AK124" s="1" t="s">
        <v>7850</v>
      </c>
      <c r="AL124" s="1"/>
      <c r="AM124" s="1"/>
      <c r="AN124" s="1" t="s">
        <v>7851</v>
      </c>
      <c r="AO124" s="1" t="s">
        <v>7845</v>
      </c>
      <c r="AP124" s="1"/>
      <c r="AQ124" s="1"/>
      <c r="AR124" s="1" t="s">
        <v>7852</v>
      </c>
      <c r="AS124" s="1"/>
      <c r="AT124" s="1"/>
      <c r="AU124" s="1"/>
      <c r="AV124" s="1" t="s">
        <v>7841</v>
      </c>
      <c r="AW124" s="1" t="s">
        <v>7886</v>
      </c>
      <c r="AX124" s="1" t="s">
        <v>7845</v>
      </c>
      <c r="AY124" s="1" t="s">
        <v>341</v>
      </c>
      <c r="AZ124" s="1"/>
      <c r="BA124" s="1" t="s">
        <v>7845</v>
      </c>
      <c r="BB124" s="1" t="s">
        <v>341</v>
      </c>
      <c r="BC124" s="1" t="s">
        <v>8293</v>
      </c>
      <c r="BD124" s="1"/>
    </row>
    <row r="125" ht="13" customHeight="1" spans="1:56">
      <c r="A125" s="1" t="s">
        <v>8294</v>
      </c>
      <c r="B125" s="1" t="s">
        <v>8295</v>
      </c>
      <c r="C125" s="1" t="s">
        <v>7839</v>
      </c>
      <c r="D125" s="1" t="s">
        <v>7840</v>
      </c>
      <c r="E125" s="1" t="s">
        <v>7841</v>
      </c>
      <c r="F125" s="1" t="s">
        <v>7842</v>
      </c>
      <c r="G125" s="1">
        <v>2</v>
      </c>
      <c r="H125" s="1">
        <v>7</v>
      </c>
      <c r="I125" s="46">
        <v>46143</v>
      </c>
      <c r="J125" s="33">
        <v>46153</v>
      </c>
      <c r="K125" s="33">
        <v>46153</v>
      </c>
      <c r="L125" s="47">
        <v>0.620833333333333</v>
      </c>
      <c r="M125" s="1" t="s">
        <v>3874</v>
      </c>
      <c r="N125" s="1" t="s">
        <v>3875</v>
      </c>
      <c r="O125" s="1" t="s">
        <v>3876</v>
      </c>
      <c r="P125" s="1" t="s">
        <v>8292</v>
      </c>
      <c r="Q125" s="1" t="s">
        <v>525</v>
      </c>
      <c r="R125" s="1" t="s">
        <v>7841</v>
      </c>
      <c r="S125" s="1" t="s">
        <v>7845</v>
      </c>
      <c r="T125" s="1" t="s">
        <v>341</v>
      </c>
      <c r="U125" s="1" t="s">
        <v>7845</v>
      </c>
      <c r="V125" s="1" t="s">
        <v>341</v>
      </c>
      <c r="W125" s="1" t="s">
        <v>7841</v>
      </c>
      <c r="X125" s="1" t="s">
        <v>8088</v>
      </c>
      <c r="Y125" s="1" t="s">
        <v>7845</v>
      </c>
      <c r="Z125" s="1" t="s">
        <v>341</v>
      </c>
      <c r="AA125" s="1" t="s">
        <v>7845</v>
      </c>
      <c r="AB125" s="1" t="s">
        <v>7845</v>
      </c>
      <c r="AC125" s="1"/>
      <c r="AD125" s="1"/>
      <c r="AE125" s="1"/>
      <c r="AF125" s="1"/>
      <c r="AG125" s="1"/>
      <c r="AH125" s="1"/>
      <c r="AI125" s="1"/>
      <c r="AJ125" s="1" t="s">
        <v>7841</v>
      </c>
      <c r="AK125" s="1" t="s">
        <v>7850</v>
      </c>
      <c r="AL125" s="1"/>
      <c r="AM125" s="1"/>
      <c r="AN125" s="1" t="s">
        <v>7851</v>
      </c>
      <c r="AO125" s="1" t="s">
        <v>7845</v>
      </c>
      <c r="AP125" s="1"/>
      <c r="AQ125" s="1"/>
      <c r="AR125" s="1" t="s">
        <v>7852</v>
      </c>
      <c r="AS125" s="1"/>
      <c r="AT125" s="1"/>
      <c r="AU125" s="1"/>
      <c r="AV125" s="1" t="s">
        <v>7845</v>
      </c>
      <c r="AW125" s="1" t="s">
        <v>341</v>
      </c>
      <c r="AX125" s="1" t="s">
        <v>7845</v>
      </c>
      <c r="AY125" s="1" t="s">
        <v>341</v>
      </c>
      <c r="AZ125" s="1"/>
      <c r="BA125" s="1" t="s">
        <v>7845</v>
      </c>
      <c r="BB125" s="1" t="s">
        <v>341</v>
      </c>
      <c r="BC125" s="1" t="s">
        <v>8293</v>
      </c>
      <c r="BD125" s="1"/>
    </row>
    <row r="126" ht="13" customHeight="1" spans="1:56">
      <c r="A126" s="1" t="s">
        <v>8296</v>
      </c>
      <c r="B126" s="1" t="s">
        <v>8297</v>
      </c>
      <c r="C126" s="1" t="s">
        <v>7839</v>
      </c>
      <c r="D126" s="1" t="s">
        <v>7840</v>
      </c>
      <c r="E126" s="1" t="s">
        <v>7841</v>
      </c>
      <c r="F126" s="1" t="s">
        <v>7842</v>
      </c>
      <c r="G126" s="1">
        <v>5</v>
      </c>
      <c r="H126" s="1">
        <v>6</v>
      </c>
      <c r="I126" s="46">
        <v>46143</v>
      </c>
      <c r="J126" s="33">
        <v>46160</v>
      </c>
      <c r="K126" s="33">
        <v>46164</v>
      </c>
      <c r="L126" s="47">
        <v>0.479861111111111</v>
      </c>
      <c r="M126" s="1" t="s">
        <v>3874</v>
      </c>
      <c r="N126" s="1" t="s">
        <v>3875</v>
      </c>
      <c r="O126" s="1" t="s">
        <v>3876</v>
      </c>
      <c r="P126" s="1" t="s">
        <v>8292</v>
      </c>
      <c r="Q126" s="1" t="s">
        <v>525</v>
      </c>
      <c r="R126" s="1" t="s">
        <v>7841</v>
      </c>
      <c r="S126" s="1" t="s">
        <v>7845</v>
      </c>
      <c r="T126" s="1" t="s">
        <v>341</v>
      </c>
      <c r="U126" s="1" t="s">
        <v>7845</v>
      </c>
      <c r="V126" s="1" t="s">
        <v>341</v>
      </c>
      <c r="W126" s="1" t="s">
        <v>7841</v>
      </c>
      <c r="X126" s="1" t="s">
        <v>7858</v>
      </c>
      <c r="Y126" s="1" t="s">
        <v>7841</v>
      </c>
      <c r="Z126" s="1" t="s">
        <v>8167</v>
      </c>
      <c r="AA126" s="1" t="s">
        <v>7841</v>
      </c>
      <c r="AB126" s="1" t="s">
        <v>7845</v>
      </c>
      <c r="AC126" s="1"/>
      <c r="AD126" s="1" t="s">
        <v>5180</v>
      </c>
      <c r="AE126" s="1" t="s">
        <v>7847</v>
      </c>
      <c r="AF126" s="1" t="s">
        <v>7848</v>
      </c>
      <c r="AG126" s="1" t="s">
        <v>7849</v>
      </c>
      <c r="AH126" s="1"/>
      <c r="AI126" s="1"/>
      <c r="AJ126" s="1" t="s">
        <v>7845</v>
      </c>
      <c r="AK126" s="1"/>
      <c r="AL126" s="1"/>
      <c r="AM126" s="1"/>
      <c r="AN126" s="1"/>
      <c r="AO126" s="1" t="s">
        <v>7845</v>
      </c>
      <c r="AP126" s="1"/>
      <c r="AQ126" s="1"/>
      <c r="AR126" s="1" t="s">
        <v>7852</v>
      </c>
      <c r="AS126" s="1"/>
      <c r="AT126" s="1"/>
      <c r="AU126" s="1"/>
      <c r="AV126" s="1" t="s">
        <v>7841</v>
      </c>
      <c r="AW126" s="1" t="s">
        <v>7859</v>
      </c>
      <c r="AX126" s="1" t="s">
        <v>7845</v>
      </c>
      <c r="AY126" s="1" t="s">
        <v>341</v>
      </c>
      <c r="AZ126" s="1"/>
      <c r="BA126" s="1" t="s">
        <v>7841</v>
      </c>
      <c r="BB126" s="1" t="s">
        <v>8298</v>
      </c>
      <c r="BC126" s="1" t="s">
        <v>8299</v>
      </c>
      <c r="BD126" s="1"/>
    </row>
    <row r="127" ht="13" customHeight="1" spans="1:56">
      <c r="A127" s="1" t="s">
        <v>8300</v>
      </c>
      <c r="B127" s="1" t="s">
        <v>8301</v>
      </c>
      <c r="C127" s="1" t="s">
        <v>7839</v>
      </c>
      <c r="D127" s="1" t="s">
        <v>7840</v>
      </c>
      <c r="E127" s="1" t="s">
        <v>7841</v>
      </c>
      <c r="F127" s="1" t="s">
        <v>7842</v>
      </c>
      <c r="G127" s="1">
        <v>3</v>
      </c>
      <c r="H127" s="1">
        <v>4</v>
      </c>
      <c r="I127" s="46">
        <v>46143</v>
      </c>
      <c r="J127" s="33">
        <v>46146</v>
      </c>
      <c r="K127" s="33">
        <v>46150</v>
      </c>
      <c r="L127" s="47">
        <v>0.652777777777778</v>
      </c>
      <c r="M127" s="1" t="s">
        <v>3874</v>
      </c>
      <c r="N127" s="1" t="s">
        <v>3875</v>
      </c>
      <c r="O127" s="1" t="s">
        <v>3876</v>
      </c>
      <c r="P127" s="1" t="s">
        <v>3995</v>
      </c>
      <c r="Q127" s="1" t="s">
        <v>737</v>
      </c>
      <c r="R127" s="1" t="s">
        <v>7841</v>
      </c>
      <c r="S127" s="1" t="s">
        <v>7845</v>
      </c>
      <c r="T127" s="1" t="s">
        <v>341</v>
      </c>
      <c r="U127" s="1" t="s">
        <v>7845</v>
      </c>
      <c r="V127" s="1" t="s">
        <v>341</v>
      </c>
      <c r="W127" s="1" t="s">
        <v>7841</v>
      </c>
      <c r="X127" s="1" t="s">
        <v>7922</v>
      </c>
      <c r="Y127" s="1" t="s">
        <v>7845</v>
      </c>
      <c r="Z127" s="1" t="s">
        <v>341</v>
      </c>
      <c r="AA127" s="1" t="s">
        <v>7841</v>
      </c>
      <c r="AB127" s="1" t="s">
        <v>7845</v>
      </c>
      <c r="AC127" s="1"/>
      <c r="AD127" s="1" t="s">
        <v>5180</v>
      </c>
      <c r="AE127" s="1" t="s">
        <v>7847</v>
      </c>
      <c r="AF127" s="1" t="s">
        <v>7848</v>
      </c>
      <c r="AG127" s="1" t="s">
        <v>7849</v>
      </c>
      <c r="AH127" s="1"/>
      <c r="AI127" s="1"/>
      <c r="AJ127" s="1" t="s">
        <v>7845</v>
      </c>
      <c r="AK127" s="1"/>
      <c r="AL127" s="1"/>
      <c r="AM127" s="1"/>
      <c r="AN127" s="1"/>
      <c r="AO127" s="1" t="s">
        <v>7845</v>
      </c>
      <c r="AP127" s="1"/>
      <c r="AQ127" s="1"/>
      <c r="AR127" s="1" t="s">
        <v>7852</v>
      </c>
      <c r="AS127" s="1"/>
      <c r="AT127" s="1"/>
      <c r="AU127" s="1"/>
      <c r="AV127" s="1" t="s">
        <v>7841</v>
      </c>
      <c r="AW127" s="1" t="s">
        <v>7859</v>
      </c>
      <c r="AX127" s="1" t="s">
        <v>7845</v>
      </c>
      <c r="AY127" s="1" t="s">
        <v>341</v>
      </c>
      <c r="AZ127" s="1"/>
      <c r="BA127" s="1" t="s">
        <v>7845</v>
      </c>
      <c r="BB127" s="1" t="s">
        <v>341</v>
      </c>
      <c r="BC127" s="1" t="s">
        <v>8302</v>
      </c>
      <c r="BD127" s="1"/>
    </row>
    <row r="128" ht="13" customHeight="1" spans="1:56">
      <c r="A128" s="1" t="s">
        <v>8303</v>
      </c>
      <c r="B128" s="1" t="s">
        <v>8304</v>
      </c>
      <c r="C128" s="1" t="s">
        <v>7839</v>
      </c>
      <c r="D128" s="1" t="s">
        <v>7840</v>
      </c>
      <c r="E128" s="1" t="s">
        <v>7841</v>
      </c>
      <c r="F128" s="1" t="s">
        <v>7842</v>
      </c>
      <c r="G128" s="1">
        <v>0</v>
      </c>
      <c r="H128" s="1">
        <v>1</v>
      </c>
      <c r="I128" s="46">
        <v>46143</v>
      </c>
      <c r="J128" s="33">
        <v>46146</v>
      </c>
      <c r="K128" s="33">
        <v>46148</v>
      </c>
      <c r="L128" s="47">
        <v>0.526388888888889</v>
      </c>
      <c r="M128" s="1" t="s">
        <v>3874</v>
      </c>
      <c r="N128" s="1" t="s">
        <v>3875</v>
      </c>
      <c r="O128" s="1" t="s">
        <v>3876</v>
      </c>
      <c r="P128" s="1" t="s">
        <v>3964</v>
      </c>
      <c r="Q128" s="1" t="s">
        <v>559</v>
      </c>
      <c r="R128" s="1" t="s">
        <v>7845</v>
      </c>
      <c r="S128" s="1"/>
      <c r="T128" s="1" t="s">
        <v>341</v>
      </c>
      <c r="U128" s="1"/>
      <c r="V128" s="1" t="s">
        <v>341</v>
      </c>
      <c r="W128" s="1"/>
      <c r="X128" s="1" t="s">
        <v>341</v>
      </c>
      <c r="Y128" s="1"/>
      <c r="Z128" s="1" t="s">
        <v>341</v>
      </c>
      <c r="AA128" s="1" t="s">
        <v>7841</v>
      </c>
      <c r="AB128" s="1" t="s">
        <v>7845</v>
      </c>
      <c r="AC128" s="1"/>
      <c r="AD128" s="1" t="s">
        <v>5180</v>
      </c>
      <c r="AE128" s="1" t="s">
        <v>7847</v>
      </c>
      <c r="AF128" s="1" t="s">
        <v>7848</v>
      </c>
      <c r="AG128" s="1" t="s">
        <v>7849</v>
      </c>
      <c r="AH128" s="1"/>
      <c r="AI128" s="1"/>
      <c r="AJ128" s="1" t="s">
        <v>7841</v>
      </c>
      <c r="AK128" s="1" t="s">
        <v>7850</v>
      </c>
      <c r="AL128" s="1"/>
      <c r="AM128" s="1"/>
      <c r="AN128" s="1" t="s">
        <v>7880</v>
      </c>
      <c r="AO128" s="1" t="s">
        <v>7845</v>
      </c>
      <c r="AP128" s="1"/>
      <c r="AQ128" s="1"/>
      <c r="AR128" s="1" t="s">
        <v>7852</v>
      </c>
      <c r="AS128" s="1"/>
      <c r="AT128" s="1"/>
      <c r="AU128" s="1"/>
      <c r="AV128" s="1" t="s">
        <v>7845</v>
      </c>
      <c r="AW128" s="1" t="s">
        <v>341</v>
      </c>
      <c r="AX128" s="1" t="s">
        <v>7845</v>
      </c>
      <c r="AY128" s="1" t="s">
        <v>341</v>
      </c>
      <c r="AZ128" s="1"/>
      <c r="BA128" s="1" t="s">
        <v>7841</v>
      </c>
      <c r="BB128" s="1" t="s">
        <v>8017</v>
      </c>
      <c r="BC128" s="1" t="s">
        <v>8305</v>
      </c>
      <c r="BD128" s="1"/>
    </row>
    <row r="129" ht="13" customHeight="1" spans="1:56">
      <c r="A129" s="1" t="s">
        <v>8306</v>
      </c>
      <c r="B129" s="1" t="s">
        <v>8307</v>
      </c>
      <c r="C129" s="1" t="s">
        <v>7839</v>
      </c>
      <c r="D129" s="1" t="s">
        <v>7840</v>
      </c>
      <c r="E129" s="1" t="s">
        <v>7841</v>
      </c>
      <c r="F129" s="1" t="s">
        <v>7842</v>
      </c>
      <c r="G129" s="1">
        <v>2</v>
      </c>
      <c r="H129" s="1">
        <v>4</v>
      </c>
      <c r="I129" s="46">
        <v>46143</v>
      </c>
      <c r="J129" s="33">
        <v>46160</v>
      </c>
      <c r="K129" s="33">
        <v>46162</v>
      </c>
      <c r="L129" s="47">
        <v>0.659027777777778</v>
      </c>
      <c r="M129" s="1" t="s">
        <v>3874</v>
      </c>
      <c r="N129" s="1" t="s">
        <v>3875</v>
      </c>
      <c r="O129" s="1" t="s">
        <v>3876</v>
      </c>
      <c r="P129" s="1" t="s">
        <v>3964</v>
      </c>
      <c r="Q129" s="1" t="s">
        <v>559</v>
      </c>
      <c r="R129" s="1" t="s">
        <v>7841</v>
      </c>
      <c r="S129" s="1" t="s">
        <v>7845</v>
      </c>
      <c r="T129" s="1" t="s">
        <v>341</v>
      </c>
      <c r="U129" s="1" t="s">
        <v>7845</v>
      </c>
      <c r="V129" s="1" t="s">
        <v>341</v>
      </c>
      <c r="W129" s="1" t="s">
        <v>7841</v>
      </c>
      <c r="X129" s="1" t="s">
        <v>7846</v>
      </c>
      <c r="Y129" s="1" t="s">
        <v>7845</v>
      </c>
      <c r="Z129" s="1" t="s">
        <v>341</v>
      </c>
      <c r="AA129" s="1" t="s">
        <v>7845</v>
      </c>
      <c r="AB129" s="1" t="s">
        <v>7845</v>
      </c>
      <c r="AC129" s="1"/>
      <c r="AD129" s="1"/>
      <c r="AE129" s="1"/>
      <c r="AF129" s="1"/>
      <c r="AG129" s="1"/>
      <c r="AH129" s="1"/>
      <c r="AI129" s="1"/>
      <c r="AJ129" s="1" t="s">
        <v>7845</v>
      </c>
      <c r="AK129" s="1"/>
      <c r="AL129" s="1"/>
      <c r="AM129" s="1"/>
      <c r="AN129" s="1"/>
      <c r="AO129" s="1" t="s">
        <v>7845</v>
      </c>
      <c r="AP129" s="1"/>
      <c r="AQ129" s="1"/>
      <c r="AR129" s="1" t="s">
        <v>7852</v>
      </c>
      <c r="AS129" s="1"/>
      <c r="AT129" s="1"/>
      <c r="AU129" s="1"/>
      <c r="AV129" s="1" t="s">
        <v>7841</v>
      </c>
      <c r="AW129" s="1" t="s">
        <v>8173</v>
      </c>
      <c r="AX129" s="1" t="s">
        <v>7845</v>
      </c>
      <c r="AY129" s="1" t="s">
        <v>341</v>
      </c>
      <c r="AZ129" s="1"/>
      <c r="BA129" s="1" t="s">
        <v>7845</v>
      </c>
      <c r="BB129" s="1" t="s">
        <v>341</v>
      </c>
      <c r="BC129" s="1" t="s">
        <v>8308</v>
      </c>
      <c r="BD129" s="1"/>
    </row>
    <row r="130" ht="13" customHeight="1" spans="1:56">
      <c r="A130" s="1" t="s">
        <v>8309</v>
      </c>
      <c r="B130" s="1" t="s">
        <v>8310</v>
      </c>
      <c r="C130" s="1" t="s">
        <v>7839</v>
      </c>
      <c r="D130" s="1" t="s">
        <v>7840</v>
      </c>
      <c r="E130" s="1" t="s">
        <v>7841</v>
      </c>
      <c r="F130" s="1" t="s">
        <v>7842</v>
      </c>
      <c r="G130" s="1">
        <v>2</v>
      </c>
      <c r="H130" s="1">
        <v>4</v>
      </c>
      <c r="I130" s="46">
        <v>46143</v>
      </c>
      <c r="J130" s="33">
        <v>46160</v>
      </c>
      <c r="K130" s="33">
        <v>46162</v>
      </c>
      <c r="L130" s="47">
        <v>0.625</v>
      </c>
      <c r="M130" s="1" t="s">
        <v>3874</v>
      </c>
      <c r="N130" s="1" t="s">
        <v>3875</v>
      </c>
      <c r="O130" s="1" t="s">
        <v>3876</v>
      </c>
      <c r="P130" s="1" t="s">
        <v>4009</v>
      </c>
      <c r="Q130" s="1" t="s">
        <v>665</v>
      </c>
      <c r="R130" s="1" t="s">
        <v>7841</v>
      </c>
      <c r="S130" s="1" t="s">
        <v>7845</v>
      </c>
      <c r="T130" s="1" t="s">
        <v>341</v>
      </c>
      <c r="U130" s="1" t="s">
        <v>7845</v>
      </c>
      <c r="V130" s="1" t="s">
        <v>341</v>
      </c>
      <c r="W130" s="1" t="s">
        <v>7841</v>
      </c>
      <c r="X130" s="1" t="s">
        <v>7846</v>
      </c>
      <c r="Y130" s="1" t="s">
        <v>7841</v>
      </c>
      <c r="Z130" s="1" t="s">
        <v>8274</v>
      </c>
      <c r="AA130" s="1" t="s">
        <v>7845</v>
      </c>
      <c r="AB130" s="1" t="s">
        <v>7845</v>
      </c>
      <c r="AC130" s="1"/>
      <c r="AD130" s="1"/>
      <c r="AE130" s="1"/>
      <c r="AF130" s="1"/>
      <c r="AG130" s="1"/>
      <c r="AH130" s="1"/>
      <c r="AI130" s="1"/>
      <c r="AJ130" s="1" t="s">
        <v>7841</v>
      </c>
      <c r="AK130" s="1" t="s">
        <v>7939</v>
      </c>
      <c r="AL130" s="1"/>
      <c r="AM130" s="1"/>
      <c r="AN130" s="1"/>
      <c r="AO130" s="1" t="s">
        <v>7845</v>
      </c>
      <c r="AP130" s="1"/>
      <c r="AQ130" s="1"/>
      <c r="AR130" s="1" t="s">
        <v>7852</v>
      </c>
      <c r="AS130" s="1"/>
      <c r="AT130" s="1"/>
      <c r="AU130" s="1"/>
      <c r="AV130" s="1" t="s">
        <v>7841</v>
      </c>
      <c r="AW130" s="1" t="s">
        <v>7853</v>
      </c>
      <c r="AX130" s="1" t="s">
        <v>7845</v>
      </c>
      <c r="AY130" s="1" t="s">
        <v>341</v>
      </c>
      <c r="AZ130" s="1"/>
      <c r="BA130" s="1" t="s">
        <v>7841</v>
      </c>
      <c r="BB130" s="1" t="s">
        <v>7909</v>
      </c>
      <c r="BC130" s="1" t="s">
        <v>8311</v>
      </c>
      <c r="BD130" s="1"/>
    </row>
    <row r="131" ht="13" customHeight="1" spans="1:56">
      <c r="A131" s="1" t="s">
        <v>8312</v>
      </c>
      <c r="B131" s="1" t="s">
        <v>8313</v>
      </c>
      <c r="C131" s="1" t="s">
        <v>7839</v>
      </c>
      <c r="D131" s="1" t="s">
        <v>7840</v>
      </c>
      <c r="E131" s="1" t="s">
        <v>7841</v>
      </c>
      <c r="F131" s="1" t="s">
        <v>7842</v>
      </c>
      <c r="G131" s="1">
        <v>2</v>
      </c>
      <c r="H131" s="1">
        <v>5</v>
      </c>
      <c r="I131" s="46">
        <v>46143</v>
      </c>
      <c r="J131" s="33">
        <v>46160</v>
      </c>
      <c r="K131" s="33">
        <v>46162</v>
      </c>
      <c r="L131" s="47">
        <v>0.621527777777778</v>
      </c>
      <c r="M131" s="1" t="s">
        <v>3874</v>
      </c>
      <c r="N131" s="1" t="s">
        <v>3875</v>
      </c>
      <c r="O131" s="1" t="s">
        <v>3876</v>
      </c>
      <c r="P131" s="1" t="s">
        <v>4002</v>
      </c>
      <c r="Q131" s="1" t="s">
        <v>276</v>
      </c>
      <c r="R131" s="1" t="s">
        <v>7841</v>
      </c>
      <c r="S131" s="1" t="s">
        <v>7845</v>
      </c>
      <c r="T131" s="1" t="s">
        <v>341</v>
      </c>
      <c r="U131" s="1" t="s">
        <v>7845</v>
      </c>
      <c r="V131" s="1" t="s">
        <v>341</v>
      </c>
      <c r="W131" s="1" t="s">
        <v>7841</v>
      </c>
      <c r="X131" s="1" t="s">
        <v>7846</v>
      </c>
      <c r="Y131" s="1" t="s">
        <v>7841</v>
      </c>
      <c r="Z131" s="1" t="s">
        <v>8274</v>
      </c>
      <c r="AA131" s="1" t="s">
        <v>7845</v>
      </c>
      <c r="AB131" s="1" t="s">
        <v>7845</v>
      </c>
      <c r="AC131" s="1"/>
      <c r="AD131" s="1"/>
      <c r="AE131" s="1"/>
      <c r="AF131" s="1"/>
      <c r="AG131" s="1"/>
      <c r="AH131" s="1"/>
      <c r="AI131" s="1"/>
      <c r="AJ131" s="1" t="s">
        <v>7841</v>
      </c>
      <c r="AK131" s="1" t="s">
        <v>7939</v>
      </c>
      <c r="AL131" s="1"/>
      <c r="AM131" s="1"/>
      <c r="AN131" s="1"/>
      <c r="AO131" s="1" t="s">
        <v>7845</v>
      </c>
      <c r="AP131" s="1"/>
      <c r="AQ131" s="1"/>
      <c r="AR131" s="1" t="s">
        <v>7852</v>
      </c>
      <c r="AS131" s="1"/>
      <c r="AT131" s="1"/>
      <c r="AU131" s="1"/>
      <c r="AV131" s="1" t="s">
        <v>7841</v>
      </c>
      <c r="AW131" s="1" t="s">
        <v>7853</v>
      </c>
      <c r="AX131" s="1" t="s">
        <v>7845</v>
      </c>
      <c r="AY131" s="1" t="s">
        <v>341</v>
      </c>
      <c r="AZ131" s="1"/>
      <c r="BA131" s="1" t="s">
        <v>7845</v>
      </c>
      <c r="BB131" s="1" t="s">
        <v>341</v>
      </c>
      <c r="BC131" s="1" t="s">
        <v>8311</v>
      </c>
      <c r="BD131" s="1"/>
    </row>
    <row r="132" ht="13" customHeight="1" spans="1:56">
      <c r="A132" s="1" t="s">
        <v>8314</v>
      </c>
      <c r="B132" s="1" t="s">
        <v>8315</v>
      </c>
      <c r="C132" s="1" t="s">
        <v>7839</v>
      </c>
      <c r="D132" s="1" t="s">
        <v>7840</v>
      </c>
      <c r="E132" s="1" t="s">
        <v>7841</v>
      </c>
      <c r="F132" s="1" t="s">
        <v>7842</v>
      </c>
      <c r="G132" s="1">
        <v>0</v>
      </c>
      <c r="H132" s="1">
        <v>6</v>
      </c>
      <c r="I132" s="46">
        <v>46143</v>
      </c>
      <c r="J132" s="33">
        <v>46160</v>
      </c>
      <c r="K132" s="33">
        <v>46161</v>
      </c>
      <c r="L132" s="47">
        <v>0.442361111111111</v>
      </c>
      <c r="M132" s="1" t="s">
        <v>3874</v>
      </c>
      <c r="N132" s="1" t="s">
        <v>3875</v>
      </c>
      <c r="O132" s="1" t="s">
        <v>3876</v>
      </c>
      <c r="P132" s="1" t="s">
        <v>4006</v>
      </c>
      <c r="Q132" s="1" t="s">
        <v>455</v>
      </c>
      <c r="R132" s="1" t="s">
        <v>7845</v>
      </c>
      <c r="S132" s="1"/>
      <c r="T132" s="1" t="s">
        <v>341</v>
      </c>
      <c r="U132" s="1"/>
      <c r="V132" s="1" t="s">
        <v>341</v>
      </c>
      <c r="W132" s="1"/>
      <c r="X132" s="1" t="s">
        <v>341</v>
      </c>
      <c r="Y132" s="1"/>
      <c r="Z132" s="1" t="s">
        <v>341</v>
      </c>
      <c r="AA132" s="1" t="s">
        <v>7845</v>
      </c>
      <c r="AB132" s="1" t="s">
        <v>7845</v>
      </c>
      <c r="AC132" s="1"/>
      <c r="AD132" s="1"/>
      <c r="AE132" s="1"/>
      <c r="AF132" s="1"/>
      <c r="AG132" s="1"/>
      <c r="AH132" s="1"/>
      <c r="AI132" s="1"/>
      <c r="AJ132" s="1" t="s">
        <v>7845</v>
      </c>
      <c r="AK132" s="1"/>
      <c r="AL132" s="1"/>
      <c r="AM132" s="1"/>
      <c r="AN132" s="1"/>
      <c r="AO132" s="1" t="s">
        <v>7845</v>
      </c>
      <c r="AP132" s="1"/>
      <c r="AQ132" s="1"/>
      <c r="AR132" s="1" t="s">
        <v>7852</v>
      </c>
      <c r="AS132" s="1"/>
      <c r="AT132" s="1"/>
      <c r="AU132" s="1"/>
      <c r="AV132" s="1" t="s">
        <v>7845</v>
      </c>
      <c r="AW132" s="1" t="s">
        <v>341</v>
      </c>
      <c r="AX132" s="1" t="s">
        <v>7845</v>
      </c>
      <c r="AY132" s="1" t="s">
        <v>341</v>
      </c>
      <c r="AZ132" s="1"/>
      <c r="BA132" s="1" t="s">
        <v>7841</v>
      </c>
      <c r="BB132" s="1" t="s">
        <v>7926</v>
      </c>
      <c r="BC132" s="1" t="s">
        <v>8316</v>
      </c>
      <c r="BD132" s="1"/>
    </row>
    <row r="133" ht="13" customHeight="1" spans="1:56">
      <c r="A133" s="1" t="s">
        <v>8317</v>
      </c>
      <c r="B133" s="1" t="s">
        <v>8318</v>
      </c>
      <c r="C133" s="1" t="s">
        <v>7839</v>
      </c>
      <c r="D133" s="1" t="s">
        <v>7840</v>
      </c>
      <c r="E133" s="1" t="s">
        <v>7841</v>
      </c>
      <c r="F133" s="1" t="s">
        <v>7842</v>
      </c>
      <c r="G133" s="1">
        <v>2</v>
      </c>
      <c r="H133" s="1">
        <v>3</v>
      </c>
      <c r="I133" s="46">
        <v>46143</v>
      </c>
      <c r="J133" s="33">
        <v>46153</v>
      </c>
      <c r="K133" s="33">
        <v>46153</v>
      </c>
      <c r="L133" s="47">
        <v>0.656944444444444</v>
      </c>
      <c r="M133" s="1" t="s">
        <v>3874</v>
      </c>
      <c r="N133" s="1" t="s">
        <v>3875</v>
      </c>
      <c r="O133" s="1" t="s">
        <v>3876</v>
      </c>
      <c r="P133" s="1" t="s">
        <v>3892</v>
      </c>
      <c r="Q133" s="1" t="s">
        <v>254</v>
      </c>
      <c r="R133" s="1" t="s">
        <v>7841</v>
      </c>
      <c r="S133" s="1" t="s">
        <v>7845</v>
      </c>
      <c r="T133" s="1" t="s">
        <v>341</v>
      </c>
      <c r="U133" s="1" t="s">
        <v>7845</v>
      </c>
      <c r="V133" s="1" t="s">
        <v>341</v>
      </c>
      <c r="W133" s="1" t="s">
        <v>7841</v>
      </c>
      <c r="X133" s="1" t="s">
        <v>7846</v>
      </c>
      <c r="Y133" s="1" t="s">
        <v>7845</v>
      </c>
      <c r="Z133" s="1" t="s">
        <v>341</v>
      </c>
      <c r="AA133" s="1" t="s">
        <v>7845</v>
      </c>
      <c r="AB133" s="1" t="s">
        <v>7845</v>
      </c>
      <c r="AC133" s="1"/>
      <c r="AD133" s="1"/>
      <c r="AE133" s="1"/>
      <c r="AF133" s="1"/>
      <c r="AG133" s="1"/>
      <c r="AH133" s="1"/>
      <c r="AI133" s="1"/>
      <c r="AJ133" s="1" t="s">
        <v>7845</v>
      </c>
      <c r="AK133" s="1"/>
      <c r="AL133" s="1"/>
      <c r="AM133" s="1"/>
      <c r="AN133" s="1"/>
      <c r="AO133" s="1" t="s">
        <v>7845</v>
      </c>
      <c r="AP133" s="1"/>
      <c r="AQ133" s="1"/>
      <c r="AR133" s="1" t="s">
        <v>7852</v>
      </c>
      <c r="AS133" s="1"/>
      <c r="AT133" s="1"/>
      <c r="AU133" s="1"/>
      <c r="AV133" s="1" t="s">
        <v>7841</v>
      </c>
      <c r="AW133" s="1" t="s">
        <v>8173</v>
      </c>
      <c r="AX133" s="1" t="s">
        <v>7845</v>
      </c>
      <c r="AY133" s="1" t="s">
        <v>341</v>
      </c>
      <c r="AZ133" s="1"/>
      <c r="BA133" s="1" t="s">
        <v>7841</v>
      </c>
      <c r="BB133" s="1" t="s">
        <v>8298</v>
      </c>
      <c r="BC133" s="1" t="s">
        <v>8319</v>
      </c>
      <c r="BD133" s="1"/>
    </row>
    <row r="134" ht="13" customHeight="1" spans="1:56">
      <c r="A134" s="1" t="s">
        <v>8320</v>
      </c>
      <c r="B134" s="1" t="s">
        <v>8321</v>
      </c>
      <c r="C134" s="1" t="s">
        <v>7839</v>
      </c>
      <c r="D134" s="1" t="s">
        <v>7840</v>
      </c>
      <c r="E134" s="1" t="s">
        <v>7841</v>
      </c>
      <c r="F134" s="1" t="s">
        <v>7842</v>
      </c>
      <c r="G134" s="1">
        <v>3</v>
      </c>
      <c r="H134" s="1">
        <v>4</v>
      </c>
      <c r="I134" s="46">
        <v>46143</v>
      </c>
      <c r="J134" s="33">
        <v>46153</v>
      </c>
      <c r="K134" s="33">
        <v>46156</v>
      </c>
      <c r="L134" s="47">
        <v>0.540277777777778</v>
      </c>
      <c r="M134" s="1" t="s">
        <v>3874</v>
      </c>
      <c r="N134" s="1" t="s">
        <v>3875</v>
      </c>
      <c r="O134" s="1" t="s">
        <v>3876</v>
      </c>
      <c r="P134" s="1" t="s">
        <v>4036</v>
      </c>
      <c r="Q134" s="1" t="s">
        <v>767</v>
      </c>
      <c r="R134" s="1" t="s">
        <v>7841</v>
      </c>
      <c r="S134" s="1" t="s">
        <v>7845</v>
      </c>
      <c r="T134" s="1" t="s">
        <v>341</v>
      </c>
      <c r="U134" s="1" t="s">
        <v>7845</v>
      </c>
      <c r="V134" s="1" t="s">
        <v>341</v>
      </c>
      <c r="W134" s="1" t="s">
        <v>7841</v>
      </c>
      <c r="X134" s="1" t="s">
        <v>7858</v>
      </c>
      <c r="Y134" s="1" t="s">
        <v>7845</v>
      </c>
      <c r="Z134" s="1" t="s">
        <v>341</v>
      </c>
      <c r="AA134" s="1" t="s">
        <v>7841</v>
      </c>
      <c r="AB134" s="1" t="s">
        <v>7845</v>
      </c>
      <c r="AC134" s="1"/>
      <c r="AD134" s="1" t="s">
        <v>5180</v>
      </c>
      <c r="AE134" s="1" t="s">
        <v>7847</v>
      </c>
      <c r="AF134" s="1" t="s">
        <v>7848</v>
      </c>
      <c r="AG134" s="1" t="s">
        <v>7849</v>
      </c>
      <c r="AH134" s="1"/>
      <c r="AI134" s="1"/>
      <c r="AJ134" s="1" t="s">
        <v>7841</v>
      </c>
      <c r="AK134" s="1" t="s">
        <v>7850</v>
      </c>
      <c r="AL134" s="1"/>
      <c r="AM134" s="1"/>
      <c r="AN134" s="1" t="s">
        <v>7851</v>
      </c>
      <c r="AO134" s="1" t="s">
        <v>7845</v>
      </c>
      <c r="AP134" s="1"/>
      <c r="AQ134" s="1"/>
      <c r="AR134" s="1" t="s">
        <v>7852</v>
      </c>
      <c r="AS134" s="1"/>
      <c r="AT134" s="1"/>
      <c r="AU134" s="1"/>
      <c r="AV134" s="1" t="s">
        <v>7841</v>
      </c>
      <c r="AW134" s="1" t="s">
        <v>7859</v>
      </c>
      <c r="AX134" s="1" t="s">
        <v>7845</v>
      </c>
      <c r="AY134" s="1" t="s">
        <v>341</v>
      </c>
      <c r="AZ134" s="1"/>
      <c r="BA134" s="1" t="s">
        <v>7845</v>
      </c>
      <c r="BB134" s="1" t="s">
        <v>341</v>
      </c>
      <c r="BC134" s="1" t="s">
        <v>8322</v>
      </c>
      <c r="BD134" s="1"/>
    </row>
    <row r="135" ht="13" customHeight="1" spans="1:56">
      <c r="A135" s="1" t="s">
        <v>8323</v>
      </c>
      <c r="B135" s="1" t="s">
        <v>8324</v>
      </c>
      <c r="C135" s="1" t="s">
        <v>7839</v>
      </c>
      <c r="D135" s="1" t="s">
        <v>7840</v>
      </c>
      <c r="E135" s="1" t="s">
        <v>7841</v>
      </c>
      <c r="F135" s="1" t="s">
        <v>7842</v>
      </c>
      <c r="G135" s="1">
        <v>4</v>
      </c>
      <c r="H135" s="1">
        <v>6</v>
      </c>
      <c r="I135" s="46">
        <v>46143</v>
      </c>
      <c r="J135" s="33">
        <v>46153</v>
      </c>
      <c r="K135" s="33">
        <v>46154</v>
      </c>
      <c r="L135" s="47">
        <v>0.500694444444444</v>
      </c>
      <c r="M135" s="1" t="s">
        <v>3874</v>
      </c>
      <c r="N135" s="1" t="s">
        <v>3875</v>
      </c>
      <c r="O135" s="1" t="s">
        <v>3876</v>
      </c>
      <c r="P135" s="1" t="s">
        <v>8325</v>
      </c>
      <c r="Q135" s="1" t="s">
        <v>216</v>
      </c>
      <c r="R135" s="1" t="s">
        <v>7845</v>
      </c>
      <c r="S135" s="1"/>
      <c r="T135" s="1" t="s">
        <v>341</v>
      </c>
      <c r="U135" s="1"/>
      <c r="V135" s="1" t="s">
        <v>341</v>
      </c>
      <c r="W135" s="1"/>
      <c r="X135" s="1" t="s">
        <v>341</v>
      </c>
      <c r="Y135" s="1"/>
      <c r="Z135" s="1" t="s">
        <v>341</v>
      </c>
      <c r="AA135" s="1" t="s">
        <v>7841</v>
      </c>
      <c r="AB135" s="1" t="s">
        <v>7845</v>
      </c>
      <c r="AC135" s="1"/>
      <c r="AD135" s="1" t="s">
        <v>5180</v>
      </c>
      <c r="AE135" s="1" t="s">
        <v>7847</v>
      </c>
      <c r="AF135" s="1" t="s">
        <v>7848</v>
      </c>
      <c r="AG135" s="1" t="s">
        <v>7849</v>
      </c>
      <c r="AH135" s="1"/>
      <c r="AI135" s="1"/>
      <c r="AJ135" s="1" t="s">
        <v>7841</v>
      </c>
      <c r="AK135" s="1" t="s">
        <v>7850</v>
      </c>
      <c r="AL135" s="1"/>
      <c r="AM135" s="1"/>
      <c r="AN135" s="1" t="s">
        <v>7851</v>
      </c>
      <c r="AO135" s="1" t="s">
        <v>7845</v>
      </c>
      <c r="AP135" s="1"/>
      <c r="AQ135" s="1"/>
      <c r="AR135" s="1" t="s">
        <v>7852</v>
      </c>
      <c r="AS135" s="1"/>
      <c r="AT135" s="1"/>
      <c r="AU135" s="1"/>
      <c r="AV135" s="1" t="s">
        <v>7841</v>
      </c>
      <c r="AW135" s="1" t="s">
        <v>7859</v>
      </c>
      <c r="AX135" s="1" t="s">
        <v>7845</v>
      </c>
      <c r="AY135" s="1" t="s">
        <v>341</v>
      </c>
      <c r="AZ135" s="1"/>
      <c r="BA135" s="1" t="s">
        <v>7845</v>
      </c>
      <c r="BB135" s="1" t="s">
        <v>341</v>
      </c>
      <c r="BC135" s="1" t="s">
        <v>8326</v>
      </c>
      <c r="BD135" s="1"/>
    </row>
    <row r="136" ht="13" customHeight="1" spans="1:56">
      <c r="A136" s="1" t="s">
        <v>8327</v>
      </c>
      <c r="B136" s="1" t="s">
        <v>8328</v>
      </c>
      <c r="C136" s="1" t="s">
        <v>8329</v>
      </c>
      <c r="D136" s="1" t="s">
        <v>7840</v>
      </c>
      <c r="E136" s="1" t="s">
        <v>7841</v>
      </c>
      <c r="F136" s="1" t="s">
        <v>7842</v>
      </c>
      <c r="G136" s="1">
        <v>2</v>
      </c>
      <c r="H136" s="1">
        <v>5</v>
      </c>
      <c r="I136" s="46">
        <v>46143</v>
      </c>
      <c r="J136" s="33">
        <v>46160</v>
      </c>
      <c r="K136" s="33">
        <v>46161</v>
      </c>
      <c r="L136" s="47">
        <v>0.40625</v>
      </c>
      <c r="M136" s="1" t="s">
        <v>3874</v>
      </c>
      <c r="N136" s="1" t="s">
        <v>3875</v>
      </c>
      <c r="O136" s="1" t="s">
        <v>3876</v>
      </c>
      <c r="P136" s="1" t="s">
        <v>8330</v>
      </c>
      <c r="Q136" s="1" t="s">
        <v>4131</v>
      </c>
      <c r="R136" s="1" t="s">
        <v>7841</v>
      </c>
      <c r="S136" s="1" t="s">
        <v>7845</v>
      </c>
      <c r="T136" s="1" t="s">
        <v>341</v>
      </c>
      <c r="U136" s="1" t="s">
        <v>7845</v>
      </c>
      <c r="V136" s="1" t="s">
        <v>341</v>
      </c>
      <c r="W136" s="1" t="s">
        <v>7841</v>
      </c>
      <c r="X136" s="1" t="s">
        <v>8331</v>
      </c>
      <c r="Y136" s="1" t="s">
        <v>7845</v>
      </c>
      <c r="Z136" s="1" t="s">
        <v>341</v>
      </c>
      <c r="AA136" s="1" t="s">
        <v>7845</v>
      </c>
      <c r="AB136" s="1" t="s">
        <v>7845</v>
      </c>
      <c r="AC136" s="1"/>
      <c r="AD136" s="1"/>
      <c r="AE136" s="1"/>
      <c r="AF136" s="1"/>
      <c r="AG136" s="1"/>
      <c r="AH136" s="1"/>
      <c r="AI136" s="1"/>
      <c r="AJ136" s="1" t="s">
        <v>7845</v>
      </c>
      <c r="AK136" s="1"/>
      <c r="AL136" s="1"/>
      <c r="AM136" s="1"/>
      <c r="AN136" s="1"/>
      <c r="AO136" s="1" t="s">
        <v>7845</v>
      </c>
      <c r="AP136" s="1"/>
      <c r="AQ136" s="1"/>
      <c r="AR136" s="1" t="s">
        <v>7852</v>
      </c>
      <c r="AS136" s="1"/>
      <c r="AT136" s="1"/>
      <c r="AU136" s="1"/>
      <c r="AV136" s="1" t="s">
        <v>7841</v>
      </c>
      <c r="AW136" s="1" t="s">
        <v>8173</v>
      </c>
      <c r="AX136" s="1" t="s">
        <v>7845</v>
      </c>
      <c r="AY136" s="1" t="s">
        <v>341</v>
      </c>
      <c r="AZ136" s="1"/>
      <c r="BA136" s="1" t="s">
        <v>7841</v>
      </c>
      <c r="BB136" s="1" t="s">
        <v>8332</v>
      </c>
      <c r="BC136" s="1" t="s">
        <v>8333</v>
      </c>
      <c r="BD136" s="1"/>
    </row>
    <row r="137" ht="13" customHeight="1" spans="1:56">
      <c r="A137" s="1" t="s">
        <v>8334</v>
      </c>
      <c r="B137" s="1" t="s">
        <v>8335</v>
      </c>
      <c r="C137" s="1" t="s">
        <v>7839</v>
      </c>
      <c r="D137" s="1" t="s">
        <v>7840</v>
      </c>
      <c r="E137" s="1" t="s">
        <v>7841</v>
      </c>
      <c r="F137" s="1" t="s">
        <v>7842</v>
      </c>
      <c r="G137" s="1">
        <v>2</v>
      </c>
      <c r="H137" s="1">
        <v>6</v>
      </c>
      <c r="I137" s="46">
        <v>46143</v>
      </c>
      <c r="J137" s="33">
        <v>46146</v>
      </c>
      <c r="K137" s="33">
        <v>46148</v>
      </c>
      <c r="L137" s="47">
        <v>0.397916666666667</v>
      </c>
      <c r="M137" s="1" t="s">
        <v>3874</v>
      </c>
      <c r="N137" s="1" t="s">
        <v>3875</v>
      </c>
      <c r="O137" s="1" t="s">
        <v>3876</v>
      </c>
      <c r="P137" s="1" t="s">
        <v>3927</v>
      </c>
      <c r="Q137" s="1" t="s">
        <v>412</v>
      </c>
      <c r="R137" s="1" t="s">
        <v>7841</v>
      </c>
      <c r="S137" s="1" t="s">
        <v>7845</v>
      </c>
      <c r="T137" s="1" t="s">
        <v>341</v>
      </c>
      <c r="U137" s="1" t="s">
        <v>7845</v>
      </c>
      <c r="V137" s="1" t="s">
        <v>341</v>
      </c>
      <c r="W137" s="1" t="s">
        <v>7841</v>
      </c>
      <c r="X137" s="1" t="s">
        <v>7846</v>
      </c>
      <c r="Y137" s="1" t="s">
        <v>7841</v>
      </c>
      <c r="Z137" s="1" t="s">
        <v>8274</v>
      </c>
      <c r="AA137" s="1" t="s">
        <v>7845</v>
      </c>
      <c r="AB137" s="1" t="s">
        <v>7845</v>
      </c>
      <c r="AC137" s="1"/>
      <c r="AD137" s="1"/>
      <c r="AE137" s="1"/>
      <c r="AF137" s="1"/>
      <c r="AG137" s="1"/>
      <c r="AH137" s="1"/>
      <c r="AI137" s="1"/>
      <c r="AJ137" s="1" t="s">
        <v>7845</v>
      </c>
      <c r="AK137" s="1"/>
      <c r="AL137" s="1"/>
      <c r="AM137" s="1"/>
      <c r="AN137" s="1"/>
      <c r="AO137" s="1" t="s">
        <v>7845</v>
      </c>
      <c r="AP137" s="1"/>
      <c r="AQ137" s="1"/>
      <c r="AR137" s="1" t="s">
        <v>7852</v>
      </c>
      <c r="AS137" s="1"/>
      <c r="AT137" s="1"/>
      <c r="AU137" s="1"/>
      <c r="AV137" s="1" t="s">
        <v>7841</v>
      </c>
      <c r="AW137" s="1" t="s">
        <v>7886</v>
      </c>
      <c r="AX137" s="1" t="s">
        <v>7845</v>
      </c>
      <c r="AY137" s="1" t="s">
        <v>341</v>
      </c>
      <c r="AZ137" s="1"/>
      <c r="BA137" s="1" t="s">
        <v>7841</v>
      </c>
      <c r="BB137" s="1" t="s">
        <v>7887</v>
      </c>
      <c r="BC137" s="1" t="s">
        <v>8336</v>
      </c>
      <c r="BD137" s="1"/>
    </row>
    <row r="138" ht="13" customHeight="1" spans="1:56">
      <c r="A138" s="1" t="s">
        <v>8337</v>
      </c>
      <c r="B138" s="1" t="s">
        <v>8338</v>
      </c>
      <c r="C138" s="1" t="s">
        <v>7905</v>
      </c>
      <c r="D138" s="1" t="s">
        <v>7840</v>
      </c>
      <c r="E138" s="1" t="s">
        <v>7841</v>
      </c>
      <c r="F138" s="1" t="s">
        <v>7842</v>
      </c>
      <c r="G138" s="1">
        <v>3</v>
      </c>
      <c r="H138" s="1">
        <v>5</v>
      </c>
      <c r="I138" s="46">
        <v>46143</v>
      </c>
      <c r="J138" s="33">
        <v>46153</v>
      </c>
      <c r="K138" s="33">
        <v>46155</v>
      </c>
      <c r="L138" s="47">
        <v>0.439583333333333</v>
      </c>
      <c r="M138" s="1" t="s">
        <v>3874</v>
      </c>
      <c r="N138" s="1" t="s">
        <v>3875</v>
      </c>
      <c r="O138" s="1" t="s">
        <v>3876</v>
      </c>
      <c r="P138" s="1" t="s">
        <v>3927</v>
      </c>
      <c r="Q138" s="1" t="s">
        <v>412</v>
      </c>
      <c r="R138" s="1" t="s">
        <v>7845</v>
      </c>
      <c r="S138" s="1"/>
      <c r="T138" s="1" t="s">
        <v>341</v>
      </c>
      <c r="U138" s="1"/>
      <c r="V138" s="1" t="s">
        <v>341</v>
      </c>
      <c r="W138" s="1"/>
      <c r="X138" s="1" t="s">
        <v>341</v>
      </c>
      <c r="Y138" s="1"/>
      <c r="Z138" s="1" t="s">
        <v>341</v>
      </c>
      <c r="AA138" s="1" t="s">
        <v>7841</v>
      </c>
      <c r="AB138" s="1" t="s">
        <v>7845</v>
      </c>
      <c r="AC138" s="1"/>
      <c r="AD138" s="1" t="s">
        <v>5180</v>
      </c>
      <c r="AE138" s="1" t="s">
        <v>7847</v>
      </c>
      <c r="AF138" s="1" t="s">
        <v>7848</v>
      </c>
      <c r="AG138" s="1" t="s">
        <v>7878</v>
      </c>
      <c r="AH138" s="1" t="s">
        <v>7847</v>
      </c>
      <c r="AI138" s="1" t="s">
        <v>7879</v>
      </c>
      <c r="AJ138" s="1" t="s">
        <v>7841</v>
      </c>
      <c r="AK138" s="1" t="s">
        <v>5665</v>
      </c>
      <c r="AL138" s="1"/>
      <c r="AM138" s="1" t="s">
        <v>8339</v>
      </c>
      <c r="AN138" s="1"/>
      <c r="AO138" s="1" t="s">
        <v>7845</v>
      </c>
      <c r="AP138" s="1"/>
      <c r="AQ138" s="1"/>
      <c r="AR138" s="1" t="s">
        <v>7852</v>
      </c>
      <c r="AS138" s="1"/>
      <c r="AT138" s="1"/>
      <c r="AU138" s="1"/>
      <c r="AV138" s="1" t="s">
        <v>7841</v>
      </c>
      <c r="AW138" s="1" t="s">
        <v>7881</v>
      </c>
      <c r="AX138" s="1" t="s">
        <v>7845</v>
      </c>
      <c r="AY138" s="1" t="s">
        <v>341</v>
      </c>
      <c r="AZ138" s="1"/>
      <c r="BA138" s="1" t="s">
        <v>7845</v>
      </c>
      <c r="BB138" s="1" t="s">
        <v>341</v>
      </c>
      <c r="BC138" s="1" t="s">
        <v>8340</v>
      </c>
      <c r="BD138" s="1"/>
    </row>
    <row r="139" ht="13" customHeight="1" spans="1:56">
      <c r="A139" s="1" t="s">
        <v>8341</v>
      </c>
      <c r="B139" s="1" t="s">
        <v>8342</v>
      </c>
      <c r="C139" s="1" t="s">
        <v>7839</v>
      </c>
      <c r="D139" s="1" t="s">
        <v>7840</v>
      </c>
      <c r="E139" s="1" t="s">
        <v>7841</v>
      </c>
      <c r="F139" s="1" t="s">
        <v>7842</v>
      </c>
      <c r="G139" s="1">
        <v>3</v>
      </c>
      <c r="H139" s="1">
        <v>4</v>
      </c>
      <c r="I139" s="46">
        <v>46143</v>
      </c>
      <c r="J139" s="33">
        <v>46146</v>
      </c>
      <c r="K139" s="33">
        <v>46150</v>
      </c>
      <c r="L139" s="47">
        <v>0.627777777777778</v>
      </c>
      <c r="M139" s="1" t="s">
        <v>3874</v>
      </c>
      <c r="N139" s="1" t="s">
        <v>3875</v>
      </c>
      <c r="O139" s="1" t="s">
        <v>3876</v>
      </c>
      <c r="P139" s="1" t="s">
        <v>8343</v>
      </c>
      <c r="Q139" s="1" t="s">
        <v>8344</v>
      </c>
      <c r="R139" s="1" t="s">
        <v>7841</v>
      </c>
      <c r="S139" s="1" t="s">
        <v>7845</v>
      </c>
      <c r="T139" s="1" t="s">
        <v>341</v>
      </c>
      <c r="U139" s="1" t="s">
        <v>7845</v>
      </c>
      <c r="V139" s="1" t="s">
        <v>341</v>
      </c>
      <c r="W139" s="1" t="s">
        <v>7841</v>
      </c>
      <c r="X139" s="1" t="s">
        <v>7846</v>
      </c>
      <c r="Y139" s="1" t="s">
        <v>7845</v>
      </c>
      <c r="Z139" s="1" t="s">
        <v>341</v>
      </c>
      <c r="AA139" s="1" t="s">
        <v>7841</v>
      </c>
      <c r="AB139" s="1" t="s">
        <v>7845</v>
      </c>
      <c r="AC139" s="1"/>
      <c r="AD139" s="1" t="s">
        <v>5180</v>
      </c>
      <c r="AE139" s="1" t="s">
        <v>7847</v>
      </c>
      <c r="AF139" s="1" t="s">
        <v>7848</v>
      </c>
      <c r="AG139" s="1" t="s">
        <v>7849</v>
      </c>
      <c r="AH139" s="1"/>
      <c r="AI139" s="1"/>
      <c r="AJ139" s="1" t="s">
        <v>7845</v>
      </c>
      <c r="AK139" s="1"/>
      <c r="AL139" s="1"/>
      <c r="AM139" s="1"/>
      <c r="AN139" s="1"/>
      <c r="AO139" s="1" t="s">
        <v>7845</v>
      </c>
      <c r="AP139" s="1"/>
      <c r="AQ139" s="1"/>
      <c r="AR139" s="1" t="s">
        <v>7852</v>
      </c>
      <c r="AS139" s="1"/>
      <c r="AT139" s="1"/>
      <c r="AU139" s="1"/>
      <c r="AV139" s="1" t="s">
        <v>7841</v>
      </c>
      <c r="AW139" s="1" t="s">
        <v>7859</v>
      </c>
      <c r="AX139" s="1" t="s">
        <v>7845</v>
      </c>
      <c r="AY139" s="1" t="s">
        <v>341</v>
      </c>
      <c r="AZ139" s="1"/>
      <c r="BA139" s="1" t="s">
        <v>7845</v>
      </c>
      <c r="BB139" s="1" t="s">
        <v>341</v>
      </c>
      <c r="BC139" s="1" t="s">
        <v>8152</v>
      </c>
      <c r="BD139" s="1"/>
    </row>
    <row r="140" ht="13" customHeight="1" spans="1:56">
      <c r="A140" s="1" t="s">
        <v>8345</v>
      </c>
      <c r="B140" s="1" t="s">
        <v>8346</v>
      </c>
      <c r="C140" s="1" t="s">
        <v>7839</v>
      </c>
      <c r="D140" s="1" t="s">
        <v>7840</v>
      </c>
      <c r="E140" s="1" t="s">
        <v>7841</v>
      </c>
      <c r="F140" s="1" t="s">
        <v>7842</v>
      </c>
      <c r="G140" s="1">
        <v>5</v>
      </c>
      <c r="H140" s="1">
        <v>7</v>
      </c>
      <c r="I140" s="46">
        <v>46143</v>
      </c>
      <c r="J140" s="33">
        <v>46160</v>
      </c>
      <c r="K140" s="33">
        <v>46162</v>
      </c>
      <c r="L140" s="47">
        <v>0.363888888888889</v>
      </c>
      <c r="M140" s="1" t="s">
        <v>3874</v>
      </c>
      <c r="N140" s="1" t="s">
        <v>3875</v>
      </c>
      <c r="O140" s="1" t="s">
        <v>3876</v>
      </c>
      <c r="P140" s="1" t="s">
        <v>8343</v>
      </c>
      <c r="Q140" s="1" t="s">
        <v>8344</v>
      </c>
      <c r="R140" s="1" t="s">
        <v>7841</v>
      </c>
      <c r="S140" s="1" t="s">
        <v>7845</v>
      </c>
      <c r="T140" s="1" t="s">
        <v>341</v>
      </c>
      <c r="U140" s="1" t="s">
        <v>7845</v>
      </c>
      <c r="V140" s="1" t="s">
        <v>341</v>
      </c>
      <c r="W140" s="1" t="s">
        <v>7841</v>
      </c>
      <c r="X140" s="1" t="s">
        <v>7846</v>
      </c>
      <c r="Y140" s="1" t="s">
        <v>7845</v>
      </c>
      <c r="Z140" s="1" t="s">
        <v>341</v>
      </c>
      <c r="AA140" s="1" t="s">
        <v>7841</v>
      </c>
      <c r="AB140" s="1" t="s">
        <v>7845</v>
      </c>
      <c r="AC140" s="1"/>
      <c r="AD140" s="1" t="s">
        <v>5180</v>
      </c>
      <c r="AE140" s="1" t="s">
        <v>7847</v>
      </c>
      <c r="AF140" s="1" t="s">
        <v>7848</v>
      </c>
      <c r="AG140" s="1" t="s">
        <v>7849</v>
      </c>
      <c r="AH140" s="1"/>
      <c r="AI140" s="1"/>
      <c r="AJ140" s="1" t="s">
        <v>7841</v>
      </c>
      <c r="AK140" s="1" t="s">
        <v>7850</v>
      </c>
      <c r="AL140" s="1"/>
      <c r="AM140" s="1"/>
      <c r="AN140" s="1" t="s">
        <v>7851</v>
      </c>
      <c r="AO140" s="1" t="s">
        <v>7845</v>
      </c>
      <c r="AP140" s="1"/>
      <c r="AQ140" s="1"/>
      <c r="AR140" s="1" t="s">
        <v>7852</v>
      </c>
      <c r="AS140" s="1"/>
      <c r="AT140" s="1"/>
      <c r="AU140" s="1"/>
      <c r="AV140" s="1" t="s">
        <v>7841</v>
      </c>
      <c r="AW140" s="1" t="s">
        <v>5008</v>
      </c>
      <c r="AX140" s="1" t="s">
        <v>7845</v>
      </c>
      <c r="AY140" s="1" t="s">
        <v>341</v>
      </c>
      <c r="AZ140" s="1"/>
      <c r="BA140" s="1" t="s">
        <v>7845</v>
      </c>
      <c r="BB140" s="1" t="s">
        <v>341</v>
      </c>
      <c r="BC140" s="1" t="s">
        <v>8347</v>
      </c>
      <c r="BD140" s="1"/>
    </row>
    <row r="141" ht="13" customHeight="1" spans="1:56">
      <c r="A141" s="1" t="s">
        <v>8348</v>
      </c>
      <c r="B141" s="1" t="s">
        <v>8349</v>
      </c>
      <c r="C141" s="1" t="s">
        <v>7839</v>
      </c>
      <c r="D141" s="1" t="s">
        <v>7840</v>
      </c>
      <c r="E141" s="1" t="s">
        <v>7841</v>
      </c>
      <c r="F141" s="1" t="s">
        <v>7842</v>
      </c>
      <c r="G141" s="1">
        <v>4</v>
      </c>
      <c r="H141" s="1">
        <v>6</v>
      </c>
      <c r="I141" s="46">
        <v>46143</v>
      </c>
      <c r="J141" s="33">
        <v>46146</v>
      </c>
      <c r="K141" s="33">
        <v>46147</v>
      </c>
      <c r="L141" s="47">
        <v>0.353472222222222</v>
      </c>
      <c r="M141" s="1" t="s">
        <v>3874</v>
      </c>
      <c r="N141" s="1" t="s">
        <v>3875</v>
      </c>
      <c r="O141" s="1" t="s">
        <v>3876</v>
      </c>
      <c r="P141" s="1" t="s">
        <v>3897</v>
      </c>
      <c r="Q141" s="1" t="s">
        <v>236</v>
      </c>
      <c r="R141" s="1" t="s">
        <v>7841</v>
      </c>
      <c r="S141" s="1" t="s">
        <v>7845</v>
      </c>
      <c r="T141" s="1" t="s">
        <v>341</v>
      </c>
      <c r="U141" s="1" t="s">
        <v>7845</v>
      </c>
      <c r="V141" s="1" t="s">
        <v>341</v>
      </c>
      <c r="W141" s="1" t="s">
        <v>7841</v>
      </c>
      <c r="X141" s="1" t="s">
        <v>7846</v>
      </c>
      <c r="Y141" s="1" t="s">
        <v>7845</v>
      </c>
      <c r="Z141" s="1" t="s">
        <v>341</v>
      </c>
      <c r="AA141" s="1" t="s">
        <v>7841</v>
      </c>
      <c r="AB141" s="1" t="s">
        <v>7845</v>
      </c>
      <c r="AC141" s="1"/>
      <c r="AD141" s="1" t="s">
        <v>5180</v>
      </c>
      <c r="AE141" s="1" t="s">
        <v>7847</v>
      </c>
      <c r="AF141" s="1" t="s">
        <v>7848</v>
      </c>
      <c r="AG141" s="1" t="s">
        <v>7849</v>
      </c>
      <c r="AH141" s="1"/>
      <c r="AI141" s="1"/>
      <c r="AJ141" s="1" t="s">
        <v>7845</v>
      </c>
      <c r="AK141" s="1"/>
      <c r="AL141" s="1"/>
      <c r="AM141" s="1"/>
      <c r="AN141" s="1"/>
      <c r="AO141" s="1" t="s">
        <v>7845</v>
      </c>
      <c r="AP141" s="1"/>
      <c r="AQ141" s="1"/>
      <c r="AR141" s="1" t="s">
        <v>7852</v>
      </c>
      <c r="AS141" s="1"/>
      <c r="AT141" s="1"/>
      <c r="AU141" s="1"/>
      <c r="AV141" s="1" t="s">
        <v>7841</v>
      </c>
      <c r="AW141" s="1" t="s">
        <v>7886</v>
      </c>
      <c r="AX141" s="1" t="s">
        <v>7845</v>
      </c>
      <c r="AY141" s="1" t="s">
        <v>341</v>
      </c>
      <c r="AZ141" s="1"/>
      <c r="BA141" s="1" t="s">
        <v>7845</v>
      </c>
      <c r="BB141" s="1" t="s">
        <v>341</v>
      </c>
      <c r="BC141" s="1" t="s">
        <v>8350</v>
      </c>
      <c r="BD141" s="1"/>
    </row>
    <row r="142" ht="13" customHeight="1" spans="1:56">
      <c r="A142" s="1" t="s">
        <v>8351</v>
      </c>
      <c r="B142" s="1" t="s">
        <v>8352</v>
      </c>
      <c r="C142" s="1" t="s">
        <v>7839</v>
      </c>
      <c r="D142" s="1" t="s">
        <v>7840</v>
      </c>
      <c r="E142" s="1" t="s">
        <v>7841</v>
      </c>
      <c r="F142" s="1" t="s">
        <v>7842</v>
      </c>
      <c r="G142" s="1">
        <v>4</v>
      </c>
      <c r="H142" s="1">
        <v>7</v>
      </c>
      <c r="I142" s="46">
        <v>46143</v>
      </c>
      <c r="J142" s="33">
        <v>46160</v>
      </c>
      <c r="K142" s="33">
        <v>46160</v>
      </c>
      <c r="L142" s="47">
        <v>0.678472222222222</v>
      </c>
      <c r="M142" s="1" t="s">
        <v>3874</v>
      </c>
      <c r="N142" s="1" t="s">
        <v>3875</v>
      </c>
      <c r="O142" s="1" t="s">
        <v>3876</v>
      </c>
      <c r="P142" s="1" t="s">
        <v>3897</v>
      </c>
      <c r="Q142" s="1" t="s">
        <v>236</v>
      </c>
      <c r="R142" s="1" t="s">
        <v>7845</v>
      </c>
      <c r="S142" s="1"/>
      <c r="T142" s="1" t="s">
        <v>341</v>
      </c>
      <c r="U142" s="1"/>
      <c r="V142" s="1" t="s">
        <v>341</v>
      </c>
      <c r="W142" s="1"/>
      <c r="X142" s="1" t="s">
        <v>341</v>
      </c>
      <c r="Y142" s="1"/>
      <c r="Z142" s="1" t="s">
        <v>341</v>
      </c>
      <c r="AA142" s="1" t="s">
        <v>7841</v>
      </c>
      <c r="AB142" s="1" t="s">
        <v>7845</v>
      </c>
      <c r="AC142" s="1"/>
      <c r="AD142" s="1" t="s">
        <v>5180</v>
      </c>
      <c r="AE142" s="1" t="s">
        <v>7847</v>
      </c>
      <c r="AF142" s="1" t="s">
        <v>7848</v>
      </c>
      <c r="AG142" s="1" t="s">
        <v>7878</v>
      </c>
      <c r="AH142" s="1" t="s">
        <v>7847</v>
      </c>
      <c r="AI142" s="1" t="s">
        <v>7879</v>
      </c>
      <c r="AJ142" s="1" t="s">
        <v>7841</v>
      </c>
      <c r="AK142" s="1" t="s">
        <v>7939</v>
      </c>
      <c r="AL142" s="1"/>
      <c r="AM142" s="1"/>
      <c r="AN142" s="1"/>
      <c r="AO142" s="1" t="s">
        <v>7845</v>
      </c>
      <c r="AP142" s="1"/>
      <c r="AQ142" s="1"/>
      <c r="AR142" s="1" t="s">
        <v>7852</v>
      </c>
      <c r="AS142" s="1"/>
      <c r="AT142" s="1"/>
      <c r="AU142" s="1"/>
      <c r="AV142" s="1" t="s">
        <v>7841</v>
      </c>
      <c r="AW142" s="1" t="s">
        <v>7881</v>
      </c>
      <c r="AX142" s="1" t="s">
        <v>7845</v>
      </c>
      <c r="AY142" s="1" t="s">
        <v>341</v>
      </c>
      <c r="AZ142" s="1"/>
      <c r="BA142" s="1" t="s">
        <v>7841</v>
      </c>
      <c r="BB142" s="1" t="s">
        <v>8353</v>
      </c>
      <c r="BC142" s="1" t="s">
        <v>8354</v>
      </c>
      <c r="BD142" s="1"/>
    </row>
    <row r="143" ht="13" customHeight="1" spans="1:56">
      <c r="A143" s="1" t="s">
        <v>8355</v>
      </c>
      <c r="B143" s="1" t="s">
        <v>8356</v>
      </c>
      <c r="C143" s="1" t="s">
        <v>7839</v>
      </c>
      <c r="D143" s="1" t="s">
        <v>7840</v>
      </c>
      <c r="E143" s="1" t="s">
        <v>7841</v>
      </c>
      <c r="F143" s="1" t="s">
        <v>7842</v>
      </c>
      <c r="G143" s="1">
        <v>2</v>
      </c>
      <c r="H143" s="1">
        <v>3</v>
      </c>
      <c r="I143" s="46">
        <v>46143</v>
      </c>
      <c r="J143" s="33">
        <v>46153</v>
      </c>
      <c r="K143" s="33">
        <v>46155</v>
      </c>
      <c r="L143" s="47">
        <v>0.363888888888889</v>
      </c>
      <c r="M143" s="1" t="s">
        <v>3874</v>
      </c>
      <c r="N143" s="1" t="s">
        <v>3875</v>
      </c>
      <c r="O143" s="1" t="s">
        <v>3876</v>
      </c>
      <c r="P143" s="1" t="s">
        <v>3987</v>
      </c>
      <c r="Q143" s="1" t="s">
        <v>806</v>
      </c>
      <c r="R143" s="1" t="s">
        <v>7841</v>
      </c>
      <c r="S143" s="1" t="s">
        <v>7845</v>
      </c>
      <c r="T143" s="1" t="s">
        <v>341</v>
      </c>
      <c r="U143" s="1" t="s">
        <v>7845</v>
      </c>
      <c r="V143" s="1" t="s">
        <v>341</v>
      </c>
      <c r="W143" s="1" t="s">
        <v>7841</v>
      </c>
      <c r="X143" s="1" t="s">
        <v>7922</v>
      </c>
      <c r="Y143" s="1" t="s">
        <v>7845</v>
      </c>
      <c r="Z143" s="1" t="s">
        <v>341</v>
      </c>
      <c r="AA143" s="1" t="s">
        <v>7841</v>
      </c>
      <c r="AB143" s="1" t="s">
        <v>7845</v>
      </c>
      <c r="AC143" s="1"/>
      <c r="AD143" s="1" t="s">
        <v>5180</v>
      </c>
      <c r="AE143" s="1" t="s">
        <v>7847</v>
      </c>
      <c r="AF143" s="1" t="s">
        <v>7848</v>
      </c>
      <c r="AG143" s="1" t="s">
        <v>7849</v>
      </c>
      <c r="AH143" s="1"/>
      <c r="AI143" s="1"/>
      <c r="AJ143" s="1" t="s">
        <v>7845</v>
      </c>
      <c r="AK143" s="1"/>
      <c r="AL143" s="1"/>
      <c r="AM143" s="1"/>
      <c r="AN143" s="1"/>
      <c r="AO143" s="1" t="s">
        <v>7845</v>
      </c>
      <c r="AP143" s="1"/>
      <c r="AQ143" s="1"/>
      <c r="AR143" s="1" t="s">
        <v>7852</v>
      </c>
      <c r="AS143" s="1"/>
      <c r="AT143" s="1"/>
      <c r="AU143" s="1"/>
      <c r="AV143" s="1" t="s">
        <v>7841</v>
      </c>
      <c r="AW143" s="1" t="s">
        <v>7859</v>
      </c>
      <c r="AX143" s="1" t="s">
        <v>7845</v>
      </c>
      <c r="AY143" s="1" t="s">
        <v>341</v>
      </c>
      <c r="AZ143" s="1"/>
      <c r="BA143" s="1" t="s">
        <v>7845</v>
      </c>
      <c r="BB143" s="1" t="s">
        <v>341</v>
      </c>
      <c r="BC143" s="1" t="s">
        <v>8357</v>
      </c>
      <c r="BD143" s="1"/>
    </row>
    <row r="144" ht="13" customHeight="1" spans="1:56">
      <c r="A144" s="1" t="s">
        <v>8358</v>
      </c>
      <c r="B144" s="1" t="s">
        <v>8359</v>
      </c>
      <c r="C144" s="1" t="s">
        <v>7839</v>
      </c>
      <c r="D144" s="1" t="s">
        <v>7840</v>
      </c>
      <c r="E144" s="1" t="s">
        <v>7841</v>
      </c>
      <c r="F144" s="1" t="s">
        <v>7842</v>
      </c>
      <c r="G144" s="1">
        <v>3</v>
      </c>
      <c r="H144" s="1">
        <v>3</v>
      </c>
      <c r="I144" s="46">
        <v>46143</v>
      </c>
      <c r="J144" s="33">
        <v>46167</v>
      </c>
      <c r="K144" s="33">
        <v>46168</v>
      </c>
      <c r="L144" s="47">
        <v>0.673611111111111</v>
      </c>
      <c r="M144" s="1" t="s">
        <v>3874</v>
      </c>
      <c r="N144" s="1" t="s">
        <v>3875</v>
      </c>
      <c r="O144" s="1" t="s">
        <v>3876</v>
      </c>
      <c r="P144" s="1" t="s">
        <v>3987</v>
      </c>
      <c r="Q144" s="1" t="s">
        <v>806</v>
      </c>
      <c r="R144" s="1" t="s">
        <v>7841</v>
      </c>
      <c r="S144" s="1" t="s">
        <v>7845</v>
      </c>
      <c r="T144" s="1" t="s">
        <v>341</v>
      </c>
      <c r="U144" s="1" t="s">
        <v>7845</v>
      </c>
      <c r="V144" s="1" t="s">
        <v>341</v>
      </c>
      <c r="W144" s="1" t="s">
        <v>7841</v>
      </c>
      <c r="X144" s="1" t="s">
        <v>7858</v>
      </c>
      <c r="Y144" s="1" t="s">
        <v>7845</v>
      </c>
      <c r="Z144" s="1" t="s">
        <v>341</v>
      </c>
      <c r="AA144" s="1" t="s">
        <v>7845</v>
      </c>
      <c r="AB144" s="1" t="s">
        <v>7845</v>
      </c>
      <c r="AC144" s="1"/>
      <c r="AD144" s="1"/>
      <c r="AE144" s="1"/>
      <c r="AF144" s="1"/>
      <c r="AG144" s="1"/>
      <c r="AH144" s="1"/>
      <c r="AI144" s="1"/>
      <c r="AJ144" s="1" t="s">
        <v>7841</v>
      </c>
      <c r="AK144" s="1" t="s">
        <v>7939</v>
      </c>
      <c r="AL144" s="1"/>
      <c r="AM144" s="1"/>
      <c r="AN144" s="1"/>
      <c r="AO144" s="1" t="s">
        <v>7845</v>
      </c>
      <c r="AP144" s="1"/>
      <c r="AQ144" s="1"/>
      <c r="AR144" s="1" t="s">
        <v>7852</v>
      </c>
      <c r="AS144" s="1"/>
      <c r="AT144" s="1"/>
      <c r="AU144" s="1"/>
      <c r="AV144" s="1" t="s">
        <v>7841</v>
      </c>
      <c r="AW144" s="1" t="s">
        <v>8089</v>
      </c>
      <c r="AX144" s="1" t="s">
        <v>7845</v>
      </c>
      <c r="AY144" s="1" t="s">
        <v>341</v>
      </c>
      <c r="AZ144" s="1"/>
      <c r="BA144" s="1" t="s">
        <v>7845</v>
      </c>
      <c r="BB144" s="1" t="s">
        <v>341</v>
      </c>
      <c r="BC144" s="1" t="s">
        <v>8360</v>
      </c>
      <c r="BD144" s="1"/>
    </row>
    <row r="145" ht="13" customHeight="1" spans="1:56">
      <c r="A145" s="1" t="s">
        <v>8361</v>
      </c>
      <c r="B145" s="1" t="s">
        <v>8362</v>
      </c>
      <c r="C145" s="1" t="s">
        <v>7839</v>
      </c>
      <c r="D145" s="1" t="s">
        <v>7840</v>
      </c>
      <c r="E145" s="1" t="s">
        <v>7841</v>
      </c>
      <c r="F145" s="1" t="s">
        <v>7842</v>
      </c>
      <c r="G145" s="1">
        <v>2</v>
      </c>
      <c r="H145" s="1">
        <v>5</v>
      </c>
      <c r="I145" s="46">
        <v>46143</v>
      </c>
      <c r="J145" s="33">
        <v>46146</v>
      </c>
      <c r="K145" s="33">
        <v>46149</v>
      </c>
      <c r="L145" s="47">
        <v>0.396527777777778</v>
      </c>
      <c r="M145" s="1" t="s">
        <v>3874</v>
      </c>
      <c r="N145" s="1" t="s">
        <v>3875</v>
      </c>
      <c r="O145" s="1" t="s">
        <v>3876</v>
      </c>
      <c r="P145" s="1" t="s">
        <v>8363</v>
      </c>
      <c r="Q145" s="1" t="s">
        <v>518</v>
      </c>
      <c r="R145" s="1" t="s">
        <v>7841</v>
      </c>
      <c r="S145" s="1" t="s">
        <v>7845</v>
      </c>
      <c r="T145" s="1" t="s">
        <v>341</v>
      </c>
      <c r="U145" s="1" t="s">
        <v>7845</v>
      </c>
      <c r="V145" s="1" t="s">
        <v>341</v>
      </c>
      <c r="W145" s="1" t="s">
        <v>7841</v>
      </c>
      <c r="X145" s="1" t="s">
        <v>7846</v>
      </c>
      <c r="Y145" s="1" t="s">
        <v>7845</v>
      </c>
      <c r="Z145" s="1" t="s">
        <v>341</v>
      </c>
      <c r="AA145" s="1" t="s">
        <v>7845</v>
      </c>
      <c r="AB145" s="1" t="s">
        <v>7845</v>
      </c>
      <c r="AC145" s="1"/>
      <c r="AD145" s="1"/>
      <c r="AE145" s="1"/>
      <c r="AF145" s="1"/>
      <c r="AG145" s="1"/>
      <c r="AH145" s="1"/>
      <c r="AI145" s="1"/>
      <c r="AJ145" s="1" t="s">
        <v>7841</v>
      </c>
      <c r="AK145" s="1" t="s">
        <v>7850</v>
      </c>
      <c r="AL145" s="1"/>
      <c r="AM145" s="1"/>
      <c r="AN145" s="1" t="s">
        <v>7851</v>
      </c>
      <c r="AO145" s="1" t="s">
        <v>7845</v>
      </c>
      <c r="AP145" s="1"/>
      <c r="AQ145" s="1"/>
      <c r="AR145" s="1" t="s">
        <v>7852</v>
      </c>
      <c r="AS145" s="1"/>
      <c r="AT145" s="1"/>
      <c r="AU145" s="1"/>
      <c r="AV145" s="1" t="s">
        <v>7845</v>
      </c>
      <c r="AW145" s="1" t="s">
        <v>341</v>
      </c>
      <c r="AX145" s="1" t="s">
        <v>7845</v>
      </c>
      <c r="AY145" s="1" t="s">
        <v>341</v>
      </c>
      <c r="AZ145" s="1"/>
      <c r="BA145" s="1" t="s">
        <v>7845</v>
      </c>
      <c r="BB145" s="1" t="s">
        <v>341</v>
      </c>
      <c r="BC145" s="1" t="s">
        <v>8364</v>
      </c>
      <c r="BD145" s="1"/>
    </row>
    <row r="146" ht="13" customHeight="1" spans="1:56">
      <c r="A146" s="1" t="s">
        <v>8365</v>
      </c>
      <c r="B146" s="1" t="s">
        <v>8366</v>
      </c>
      <c r="C146" s="1" t="s">
        <v>7839</v>
      </c>
      <c r="D146" s="1" t="s">
        <v>7906</v>
      </c>
      <c r="E146" s="1" t="s">
        <v>7841</v>
      </c>
      <c r="F146" s="1" t="s">
        <v>7842</v>
      </c>
      <c r="G146" s="1">
        <v>1</v>
      </c>
      <c r="H146" s="1">
        <v>5</v>
      </c>
      <c r="I146" s="46">
        <v>46143</v>
      </c>
      <c r="J146" s="33">
        <v>46153</v>
      </c>
      <c r="K146" s="33">
        <v>46154</v>
      </c>
      <c r="L146" s="47">
        <v>0.532638888888889</v>
      </c>
      <c r="M146" s="1" t="s">
        <v>3874</v>
      </c>
      <c r="N146" s="1" t="s">
        <v>3875</v>
      </c>
      <c r="O146" s="1" t="s">
        <v>3876</v>
      </c>
      <c r="P146" s="1" t="s">
        <v>8363</v>
      </c>
      <c r="Q146" s="1" t="s">
        <v>518</v>
      </c>
      <c r="R146" s="1" t="s">
        <v>7841</v>
      </c>
      <c r="S146" s="1" t="s">
        <v>7845</v>
      </c>
      <c r="T146" s="1" t="s">
        <v>341</v>
      </c>
      <c r="U146" s="1" t="s">
        <v>7845</v>
      </c>
      <c r="V146" s="1" t="s">
        <v>341</v>
      </c>
      <c r="W146" s="1" t="s">
        <v>7841</v>
      </c>
      <c r="X146" s="1" t="s">
        <v>7968</v>
      </c>
      <c r="Y146" s="1" t="s">
        <v>7845</v>
      </c>
      <c r="Z146" s="1" t="s">
        <v>341</v>
      </c>
      <c r="AA146" s="1" t="s">
        <v>7845</v>
      </c>
      <c r="AB146" s="1" t="s">
        <v>7845</v>
      </c>
      <c r="AC146" s="1"/>
      <c r="AD146" s="1"/>
      <c r="AE146" s="1"/>
      <c r="AF146" s="1"/>
      <c r="AG146" s="1"/>
      <c r="AH146" s="1"/>
      <c r="AI146" s="1"/>
      <c r="AJ146" s="1" t="s">
        <v>7845</v>
      </c>
      <c r="AK146" s="1"/>
      <c r="AL146" s="1"/>
      <c r="AM146" s="1"/>
      <c r="AN146" s="1"/>
      <c r="AO146" s="1" t="s">
        <v>7845</v>
      </c>
      <c r="AP146" s="1"/>
      <c r="AQ146" s="1"/>
      <c r="AR146" s="1" t="s">
        <v>7852</v>
      </c>
      <c r="AS146" s="1"/>
      <c r="AT146" s="1"/>
      <c r="AU146" s="1"/>
      <c r="AV146" s="1" t="s">
        <v>7845</v>
      </c>
      <c r="AW146" s="1" t="s">
        <v>341</v>
      </c>
      <c r="AX146" s="1" t="s">
        <v>7845</v>
      </c>
      <c r="AY146" s="1" t="s">
        <v>341</v>
      </c>
      <c r="AZ146" s="1"/>
      <c r="BA146" s="1" t="s">
        <v>7841</v>
      </c>
      <c r="BB146" s="1" t="s">
        <v>8367</v>
      </c>
      <c r="BC146" s="1" t="s">
        <v>8364</v>
      </c>
      <c r="BD146" s="1"/>
    </row>
    <row r="147" ht="13" customHeight="1" spans="1:56">
      <c r="A147" s="1" t="s">
        <v>8368</v>
      </c>
      <c r="B147" s="1" t="s">
        <v>8369</v>
      </c>
      <c r="C147" s="1" t="s">
        <v>7839</v>
      </c>
      <c r="D147" s="1" t="s">
        <v>7840</v>
      </c>
      <c r="E147" s="1" t="s">
        <v>7841</v>
      </c>
      <c r="F147" s="1" t="s">
        <v>7842</v>
      </c>
      <c r="G147" s="1">
        <v>2</v>
      </c>
      <c r="H147" s="1">
        <v>2</v>
      </c>
      <c r="I147" s="46">
        <v>46143</v>
      </c>
      <c r="J147" s="33">
        <v>46146</v>
      </c>
      <c r="K147" s="33">
        <v>46146</v>
      </c>
      <c r="L147" s="47">
        <v>0.702777777777778</v>
      </c>
      <c r="M147" s="1" t="s">
        <v>3874</v>
      </c>
      <c r="N147" s="1" t="s">
        <v>3875</v>
      </c>
      <c r="O147" s="1" t="s">
        <v>3876</v>
      </c>
      <c r="P147" s="1" t="s">
        <v>3938</v>
      </c>
      <c r="Q147" s="1" t="s">
        <v>224</v>
      </c>
      <c r="R147" s="1" t="s">
        <v>7841</v>
      </c>
      <c r="S147" s="1" t="s">
        <v>7845</v>
      </c>
      <c r="T147" s="1" t="s">
        <v>341</v>
      </c>
      <c r="U147" s="1" t="s">
        <v>7845</v>
      </c>
      <c r="V147" s="1" t="s">
        <v>341</v>
      </c>
      <c r="W147" s="1" t="s">
        <v>7841</v>
      </c>
      <c r="X147" s="1" t="s">
        <v>7858</v>
      </c>
      <c r="Y147" s="1" t="s">
        <v>7845</v>
      </c>
      <c r="Z147" s="1" t="s">
        <v>341</v>
      </c>
      <c r="AA147" s="1" t="s">
        <v>7845</v>
      </c>
      <c r="AB147" s="1" t="s">
        <v>7845</v>
      </c>
      <c r="AC147" s="1"/>
      <c r="AD147" s="1"/>
      <c r="AE147" s="1"/>
      <c r="AF147" s="1"/>
      <c r="AG147" s="1"/>
      <c r="AH147" s="1"/>
      <c r="AI147" s="1"/>
      <c r="AJ147" s="1" t="s">
        <v>7845</v>
      </c>
      <c r="AK147" s="1"/>
      <c r="AL147" s="1"/>
      <c r="AM147" s="1"/>
      <c r="AN147" s="1"/>
      <c r="AO147" s="1" t="s">
        <v>7845</v>
      </c>
      <c r="AP147" s="1"/>
      <c r="AQ147" s="1"/>
      <c r="AR147" s="1" t="s">
        <v>7852</v>
      </c>
      <c r="AS147" s="1"/>
      <c r="AT147" s="1"/>
      <c r="AU147" s="1"/>
      <c r="AV147" s="1" t="s">
        <v>7841</v>
      </c>
      <c r="AW147" s="1" t="s">
        <v>5008</v>
      </c>
      <c r="AX147" s="1" t="s">
        <v>7845</v>
      </c>
      <c r="AY147" s="1" t="s">
        <v>341</v>
      </c>
      <c r="AZ147" s="1"/>
      <c r="BA147" s="1" t="s">
        <v>7845</v>
      </c>
      <c r="BB147" s="1" t="s">
        <v>341</v>
      </c>
      <c r="BC147" s="1" t="s">
        <v>8370</v>
      </c>
      <c r="BD147" s="1"/>
    </row>
    <row r="148" ht="13" customHeight="1" spans="1:56">
      <c r="A148" s="1" t="s">
        <v>8371</v>
      </c>
      <c r="B148" s="1" t="s">
        <v>8372</v>
      </c>
      <c r="C148" s="1" t="s">
        <v>7839</v>
      </c>
      <c r="D148" s="1" t="s">
        <v>7840</v>
      </c>
      <c r="E148" s="1" t="s">
        <v>7841</v>
      </c>
      <c r="F148" s="1" t="s">
        <v>7842</v>
      </c>
      <c r="G148" s="1">
        <v>2</v>
      </c>
      <c r="H148" s="1">
        <v>5</v>
      </c>
      <c r="I148" s="46">
        <v>46143</v>
      </c>
      <c r="J148" s="33">
        <v>46153</v>
      </c>
      <c r="K148" s="33">
        <v>46155</v>
      </c>
      <c r="L148" s="47">
        <v>0.524305555555556</v>
      </c>
      <c r="M148" s="1" t="s">
        <v>3874</v>
      </c>
      <c r="N148" s="1" t="s">
        <v>3875</v>
      </c>
      <c r="O148" s="1" t="s">
        <v>3876</v>
      </c>
      <c r="P148" s="1" t="s">
        <v>3938</v>
      </c>
      <c r="Q148" s="1" t="s">
        <v>224</v>
      </c>
      <c r="R148" s="1" t="s">
        <v>7841</v>
      </c>
      <c r="S148" s="1" t="s">
        <v>7845</v>
      </c>
      <c r="T148" s="1" t="s">
        <v>341</v>
      </c>
      <c r="U148" s="1" t="s">
        <v>7845</v>
      </c>
      <c r="V148" s="1" t="s">
        <v>341</v>
      </c>
      <c r="W148" s="1" t="s">
        <v>7841</v>
      </c>
      <c r="X148" s="1" t="s">
        <v>7858</v>
      </c>
      <c r="Y148" s="1" t="s">
        <v>7845</v>
      </c>
      <c r="Z148" s="1" t="s">
        <v>341</v>
      </c>
      <c r="AA148" s="1" t="s">
        <v>7845</v>
      </c>
      <c r="AB148" s="1" t="s">
        <v>7845</v>
      </c>
      <c r="AC148" s="1"/>
      <c r="AD148" s="1"/>
      <c r="AE148" s="1"/>
      <c r="AF148" s="1"/>
      <c r="AG148" s="1"/>
      <c r="AH148" s="1"/>
      <c r="AI148" s="1"/>
      <c r="AJ148" s="1" t="s">
        <v>7841</v>
      </c>
      <c r="AK148" s="1" t="s">
        <v>5195</v>
      </c>
      <c r="AL148" s="1"/>
      <c r="AM148" s="1"/>
      <c r="AN148" s="1"/>
      <c r="AO148" s="1" t="s">
        <v>7845</v>
      </c>
      <c r="AP148" s="1"/>
      <c r="AQ148" s="1"/>
      <c r="AR148" s="1" t="s">
        <v>7852</v>
      </c>
      <c r="AS148" s="1"/>
      <c r="AT148" s="1"/>
      <c r="AU148" s="1"/>
      <c r="AV148" s="1" t="s">
        <v>7841</v>
      </c>
      <c r="AW148" s="1" t="s">
        <v>8373</v>
      </c>
      <c r="AX148" s="1" t="s">
        <v>7845</v>
      </c>
      <c r="AY148" s="1" t="s">
        <v>341</v>
      </c>
      <c r="AZ148" s="1"/>
      <c r="BA148" s="1" t="s">
        <v>7841</v>
      </c>
      <c r="BB148" s="1" t="s">
        <v>8374</v>
      </c>
      <c r="BC148" s="1" t="s">
        <v>8375</v>
      </c>
      <c r="BD148" s="1"/>
    </row>
    <row r="149" ht="13" customHeight="1" spans="1:56">
      <c r="A149" s="1" t="s">
        <v>8376</v>
      </c>
      <c r="B149" s="1" t="s">
        <v>8377</v>
      </c>
      <c r="C149" s="1" t="s">
        <v>7839</v>
      </c>
      <c r="D149" s="1" t="s">
        <v>7840</v>
      </c>
      <c r="E149" s="1" t="s">
        <v>7841</v>
      </c>
      <c r="F149" s="1" t="s">
        <v>7842</v>
      </c>
      <c r="G149" s="1">
        <v>2</v>
      </c>
      <c r="H149" s="1">
        <v>5</v>
      </c>
      <c r="I149" s="46">
        <v>46143</v>
      </c>
      <c r="J149" s="33">
        <v>46146</v>
      </c>
      <c r="K149" s="33">
        <v>46149</v>
      </c>
      <c r="L149" s="47">
        <v>0.388888888888889</v>
      </c>
      <c r="M149" s="1" t="s">
        <v>3874</v>
      </c>
      <c r="N149" s="1" t="s">
        <v>3875</v>
      </c>
      <c r="O149" s="1" t="s">
        <v>3876</v>
      </c>
      <c r="P149" s="1" t="s">
        <v>4003</v>
      </c>
      <c r="Q149" s="1" t="s">
        <v>509</v>
      </c>
      <c r="R149" s="1" t="s">
        <v>7841</v>
      </c>
      <c r="S149" s="1" t="s">
        <v>7845</v>
      </c>
      <c r="T149" s="1" t="s">
        <v>341</v>
      </c>
      <c r="U149" s="1" t="s">
        <v>7845</v>
      </c>
      <c r="V149" s="1" t="s">
        <v>341</v>
      </c>
      <c r="W149" s="1" t="s">
        <v>7841</v>
      </c>
      <c r="X149" s="1" t="s">
        <v>7846</v>
      </c>
      <c r="Y149" s="1" t="s">
        <v>7845</v>
      </c>
      <c r="Z149" s="1" t="s">
        <v>341</v>
      </c>
      <c r="AA149" s="1" t="s">
        <v>7845</v>
      </c>
      <c r="AB149" s="1" t="s">
        <v>7845</v>
      </c>
      <c r="AC149" s="1"/>
      <c r="AD149" s="1"/>
      <c r="AE149" s="1"/>
      <c r="AF149" s="1"/>
      <c r="AG149" s="1"/>
      <c r="AH149" s="1"/>
      <c r="AI149" s="1"/>
      <c r="AJ149" s="1" t="s">
        <v>7841</v>
      </c>
      <c r="AK149" s="1" t="s">
        <v>5195</v>
      </c>
      <c r="AL149" s="1"/>
      <c r="AM149" s="1"/>
      <c r="AN149" s="1"/>
      <c r="AO149" s="1" t="s">
        <v>7845</v>
      </c>
      <c r="AP149" s="1"/>
      <c r="AQ149" s="1"/>
      <c r="AR149" s="1" t="s">
        <v>7852</v>
      </c>
      <c r="AS149" s="1"/>
      <c r="AT149" s="1"/>
      <c r="AU149" s="1"/>
      <c r="AV149" s="1" t="s">
        <v>7845</v>
      </c>
      <c r="AW149" s="1" t="s">
        <v>341</v>
      </c>
      <c r="AX149" s="1" t="s">
        <v>7845</v>
      </c>
      <c r="AY149" s="1" t="s">
        <v>341</v>
      </c>
      <c r="AZ149" s="1"/>
      <c r="BA149" s="1" t="s">
        <v>7845</v>
      </c>
      <c r="BB149" s="1" t="s">
        <v>341</v>
      </c>
      <c r="BC149" s="1" t="s">
        <v>8378</v>
      </c>
      <c r="BD149" s="1"/>
    </row>
    <row r="150" ht="13" customHeight="1" spans="1:56">
      <c r="A150" s="1" t="s">
        <v>8379</v>
      </c>
      <c r="B150" s="1" t="s">
        <v>8380</v>
      </c>
      <c r="C150" s="1" t="s">
        <v>7839</v>
      </c>
      <c r="D150" s="1" t="s">
        <v>7840</v>
      </c>
      <c r="E150" s="1" t="s">
        <v>7841</v>
      </c>
      <c r="F150" s="1" t="s">
        <v>7842</v>
      </c>
      <c r="G150" s="1">
        <v>2</v>
      </c>
      <c r="H150" s="1">
        <v>5</v>
      </c>
      <c r="I150" s="46">
        <v>46143</v>
      </c>
      <c r="J150" s="33">
        <v>46153</v>
      </c>
      <c r="K150" s="33">
        <v>46153</v>
      </c>
      <c r="L150" s="47">
        <v>0.632638888888889</v>
      </c>
      <c r="M150" s="1" t="s">
        <v>3874</v>
      </c>
      <c r="N150" s="1" t="s">
        <v>3875</v>
      </c>
      <c r="O150" s="1" t="s">
        <v>3876</v>
      </c>
      <c r="P150" s="1" t="s">
        <v>4003</v>
      </c>
      <c r="Q150" s="1" t="s">
        <v>509</v>
      </c>
      <c r="R150" s="1" t="s">
        <v>7845</v>
      </c>
      <c r="S150" s="1"/>
      <c r="T150" s="1" t="s">
        <v>341</v>
      </c>
      <c r="U150" s="1"/>
      <c r="V150" s="1" t="s">
        <v>341</v>
      </c>
      <c r="W150" s="1"/>
      <c r="X150" s="1" t="s">
        <v>341</v>
      </c>
      <c r="Y150" s="1"/>
      <c r="Z150" s="1" t="s">
        <v>341</v>
      </c>
      <c r="AA150" s="1" t="s">
        <v>7841</v>
      </c>
      <c r="AB150" s="1" t="s">
        <v>7845</v>
      </c>
      <c r="AC150" s="1"/>
      <c r="AD150" s="1" t="s">
        <v>5180</v>
      </c>
      <c r="AE150" s="1" t="s">
        <v>7847</v>
      </c>
      <c r="AF150" s="1" t="s">
        <v>7848</v>
      </c>
      <c r="AG150" s="1" t="s">
        <v>7849</v>
      </c>
      <c r="AH150" s="1"/>
      <c r="AI150" s="1"/>
      <c r="AJ150" s="1" t="s">
        <v>7841</v>
      </c>
      <c r="AK150" s="1" t="s">
        <v>5195</v>
      </c>
      <c r="AL150" s="1"/>
      <c r="AM150" s="1"/>
      <c r="AN150" s="1"/>
      <c r="AO150" s="1" t="s">
        <v>7845</v>
      </c>
      <c r="AP150" s="1"/>
      <c r="AQ150" s="1"/>
      <c r="AR150" s="1" t="s">
        <v>7852</v>
      </c>
      <c r="AS150" s="1"/>
      <c r="AT150" s="1"/>
      <c r="AU150" s="1"/>
      <c r="AV150" s="1" t="s">
        <v>7845</v>
      </c>
      <c r="AW150" s="1" t="s">
        <v>341</v>
      </c>
      <c r="AX150" s="1" t="s">
        <v>7845</v>
      </c>
      <c r="AY150" s="1" t="s">
        <v>341</v>
      </c>
      <c r="AZ150" s="1"/>
      <c r="BA150" s="1" t="s">
        <v>7845</v>
      </c>
      <c r="BB150" s="1" t="s">
        <v>341</v>
      </c>
      <c r="BC150" s="1" t="s">
        <v>8378</v>
      </c>
      <c r="BD150" s="1"/>
    </row>
    <row r="151" ht="13" customHeight="1" spans="1:56">
      <c r="A151" s="1" t="s">
        <v>8381</v>
      </c>
      <c r="B151" s="1" t="s">
        <v>8382</v>
      </c>
      <c r="C151" s="1" t="s">
        <v>7839</v>
      </c>
      <c r="D151" s="1" t="s">
        <v>7840</v>
      </c>
      <c r="E151" s="1" t="s">
        <v>7841</v>
      </c>
      <c r="F151" s="1" t="s">
        <v>7842</v>
      </c>
      <c r="G151" s="1">
        <v>4</v>
      </c>
      <c r="H151" s="1">
        <v>5</v>
      </c>
      <c r="I151" s="46">
        <v>46143</v>
      </c>
      <c r="J151" s="33">
        <v>46160</v>
      </c>
      <c r="K151" s="33">
        <v>46164</v>
      </c>
      <c r="L151" s="47">
        <v>0.4875</v>
      </c>
      <c r="M151" s="1" t="s">
        <v>3874</v>
      </c>
      <c r="N151" s="1" t="s">
        <v>3875</v>
      </c>
      <c r="O151" s="1" t="s">
        <v>3876</v>
      </c>
      <c r="P151" s="1" t="s">
        <v>4003</v>
      </c>
      <c r="Q151" s="1" t="s">
        <v>509</v>
      </c>
      <c r="R151" s="1" t="s">
        <v>7841</v>
      </c>
      <c r="S151" s="1" t="s">
        <v>7845</v>
      </c>
      <c r="T151" s="1" t="s">
        <v>341</v>
      </c>
      <c r="U151" s="1" t="s">
        <v>7845</v>
      </c>
      <c r="V151" s="1" t="s">
        <v>341</v>
      </c>
      <c r="W151" s="1" t="s">
        <v>7841</v>
      </c>
      <c r="X151" s="1" t="s">
        <v>7858</v>
      </c>
      <c r="Y151" s="1" t="s">
        <v>7845</v>
      </c>
      <c r="Z151" s="1" t="s">
        <v>341</v>
      </c>
      <c r="AA151" s="1" t="s">
        <v>7841</v>
      </c>
      <c r="AB151" s="1" t="s">
        <v>7845</v>
      </c>
      <c r="AC151" s="1"/>
      <c r="AD151" s="1" t="s">
        <v>5180</v>
      </c>
      <c r="AE151" s="1" t="s">
        <v>7847</v>
      </c>
      <c r="AF151" s="1" t="s">
        <v>7848</v>
      </c>
      <c r="AG151" s="1" t="s">
        <v>7878</v>
      </c>
      <c r="AH151" s="1" t="s">
        <v>7847</v>
      </c>
      <c r="AI151" s="1" t="s">
        <v>7879</v>
      </c>
      <c r="AJ151" s="1" t="s">
        <v>7845</v>
      </c>
      <c r="AK151" s="1"/>
      <c r="AL151" s="1"/>
      <c r="AM151" s="1"/>
      <c r="AN151" s="1"/>
      <c r="AO151" s="1" t="s">
        <v>7845</v>
      </c>
      <c r="AP151" s="1"/>
      <c r="AQ151" s="1"/>
      <c r="AR151" s="1" t="s">
        <v>7852</v>
      </c>
      <c r="AS151" s="1"/>
      <c r="AT151" s="1"/>
      <c r="AU151" s="1"/>
      <c r="AV151" s="1" t="s">
        <v>7841</v>
      </c>
      <c r="AW151" s="1" t="s">
        <v>7881</v>
      </c>
      <c r="AX151" s="1" t="s">
        <v>7845</v>
      </c>
      <c r="AY151" s="1" t="s">
        <v>341</v>
      </c>
      <c r="AZ151" s="1"/>
      <c r="BA151" s="1" t="s">
        <v>7841</v>
      </c>
      <c r="BB151" s="1" t="s">
        <v>7887</v>
      </c>
      <c r="BC151" s="1" t="s">
        <v>8383</v>
      </c>
      <c r="BD151" s="1"/>
    </row>
    <row r="152" ht="13" customHeight="1" spans="1:56">
      <c r="A152" s="1" t="s">
        <v>8384</v>
      </c>
      <c r="B152" s="1" t="s">
        <v>8385</v>
      </c>
      <c r="C152" s="1" t="s">
        <v>7839</v>
      </c>
      <c r="D152" s="1" t="s">
        <v>7840</v>
      </c>
      <c r="E152" s="1" t="s">
        <v>7841</v>
      </c>
      <c r="F152" s="1" t="s">
        <v>7842</v>
      </c>
      <c r="G152" s="1">
        <v>4</v>
      </c>
      <c r="H152" s="1">
        <v>6</v>
      </c>
      <c r="I152" s="46">
        <v>46143</v>
      </c>
      <c r="J152" s="33">
        <v>46153</v>
      </c>
      <c r="K152" s="33">
        <v>46156</v>
      </c>
      <c r="L152" s="47">
        <v>0.475</v>
      </c>
      <c r="M152" s="1" t="s">
        <v>3874</v>
      </c>
      <c r="N152" s="1" t="s">
        <v>3875</v>
      </c>
      <c r="O152" s="1" t="s">
        <v>3876</v>
      </c>
      <c r="P152" s="1" t="s">
        <v>3945</v>
      </c>
      <c r="Q152" s="1" t="s">
        <v>8386</v>
      </c>
      <c r="R152" s="1" t="s">
        <v>7841</v>
      </c>
      <c r="S152" s="1" t="s">
        <v>7845</v>
      </c>
      <c r="T152" s="1" t="s">
        <v>341</v>
      </c>
      <c r="U152" s="1" t="s">
        <v>7845</v>
      </c>
      <c r="V152" s="1" t="s">
        <v>341</v>
      </c>
      <c r="W152" s="1" t="s">
        <v>7841</v>
      </c>
      <c r="X152" s="1" t="s">
        <v>7858</v>
      </c>
      <c r="Y152" s="1" t="s">
        <v>7845</v>
      </c>
      <c r="Z152" s="1" t="s">
        <v>341</v>
      </c>
      <c r="AA152" s="1" t="s">
        <v>7841</v>
      </c>
      <c r="AB152" s="1" t="s">
        <v>7845</v>
      </c>
      <c r="AC152" s="1"/>
      <c r="AD152" s="1" t="s">
        <v>5180</v>
      </c>
      <c r="AE152" s="1" t="s">
        <v>7847</v>
      </c>
      <c r="AF152" s="1" t="s">
        <v>7848</v>
      </c>
      <c r="AG152" s="1" t="s">
        <v>7849</v>
      </c>
      <c r="AH152" s="1"/>
      <c r="AI152" s="1"/>
      <c r="AJ152" s="1" t="s">
        <v>7845</v>
      </c>
      <c r="AK152" s="1"/>
      <c r="AL152" s="1"/>
      <c r="AM152" s="1"/>
      <c r="AN152" s="1"/>
      <c r="AO152" s="1" t="s">
        <v>7845</v>
      </c>
      <c r="AP152" s="1"/>
      <c r="AQ152" s="1"/>
      <c r="AR152" s="1" t="s">
        <v>7852</v>
      </c>
      <c r="AS152" s="1"/>
      <c r="AT152" s="1"/>
      <c r="AU152" s="1"/>
      <c r="AV152" s="1" t="s">
        <v>7841</v>
      </c>
      <c r="AW152" s="1" t="s">
        <v>7859</v>
      </c>
      <c r="AX152" s="1" t="s">
        <v>7845</v>
      </c>
      <c r="AY152" s="1" t="s">
        <v>341</v>
      </c>
      <c r="AZ152" s="1"/>
      <c r="BA152" s="1" t="s">
        <v>7845</v>
      </c>
      <c r="BB152" s="1" t="s">
        <v>341</v>
      </c>
      <c r="BC152" s="1" t="s">
        <v>8387</v>
      </c>
      <c r="BD152" s="1"/>
    </row>
    <row r="153" ht="13" customHeight="1" spans="1:56">
      <c r="A153" s="1" t="s">
        <v>8388</v>
      </c>
      <c r="B153" s="1" t="s">
        <v>8389</v>
      </c>
      <c r="C153" s="1" t="s">
        <v>7839</v>
      </c>
      <c r="D153" s="1" t="s">
        <v>7840</v>
      </c>
      <c r="E153" s="1" t="s">
        <v>7841</v>
      </c>
      <c r="F153" s="1" t="s">
        <v>7842</v>
      </c>
      <c r="G153" s="1">
        <v>5</v>
      </c>
      <c r="H153" s="1">
        <v>6</v>
      </c>
      <c r="I153" s="46">
        <v>46143</v>
      </c>
      <c r="J153" s="33">
        <v>46153</v>
      </c>
      <c r="K153" s="33">
        <v>46156</v>
      </c>
      <c r="L153" s="47">
        <v>0.365277777777778</v>
      </c>
      <c r="M153" s="1" t="s">
        <v>3874</v>
      </c>
      <c r="N153" s="1" t="s">
        <v>3875</v>
      </c>
      <c r="O153" s="1" t="s">
        <v>3876</v>
      </c>
      <c r="P153" s="1" t="s">
        <v>3910</v>
      </c>
      <c r="Q153" s="1" t="s">
        <v>8390</v>
      </c>
      <c r="R153" s="1" t="s">
        <v>7841</v>
      </c>
      <c r="S153" s="1" t="s">
        <v>7841</v>
      </c>
      <c r="T153" s="1" t="s">
        <v>7956</v>
      </c>
      <c r="U153" s="1" t="s">
        <v>7845</v>
      </c>
      <c r="V153" s="1" t="s">
        <v>341</v>
      </c>
      <c r="W153" s="1" t="s">
        <v>7841</v>
      </c>
      <c r="X153" s="1" t="s">
        <v>8002</v>
      </c>
      <c r="Y153" s="1" t="s">
        <v>7845</v>
      </c>
      <c r="Z153" s="1" t="s">
        <v>341</v>
      </c>
      <c r="AA153" s="1" t="s">
        <v>7841</v>
      </c>
      <c r="AB153" s="1" t="s">
        <v>7845</v>
      </c>
      <c r="AC153" s="1"/>
      <c r="AD153" s="1" t="s">
        <v>5180</v>
      </c>
      <c r="AE153" s="1" t="s">
        <v>7847</v>
      </c>
      <c r="AF153" s="1" t="s">
        <v>7848</v>
      </c>
      <c r="AG153" s="1" t="s">
        <v>7849</v>
      </c>
      <c r="AH153" s="1"/>
      <c r="AI153" s="1"/>
      <c r="AJ153" s="1" t="s">
        <v>7841</v>
      </c>
      <c r="AK153" s="1" t="s">
        <v>7939</v>
      </c>
      <c r="AL153" s="1"/>
      <c r="AM153" s="1"/>
      <c r="AN153" s="1"/>
      <c r="AO153" s="1" t="s">
        <v>7845</v>
      </c>
      <c r="AP153" s="1"/>
      <c r="AQ153" s="1"/>
      <c r="AR153" s="1" t="s">
        <v>7852</v>
      </c>
      <c r="AS153" s="1"/>
      <c r="AT153" s="1"/>
      <c r="AU153" s="1"/>
      <c r="AV153" s="1" t="s">
        <v>7841</v>
      </c>
      <c r="AW153" s="1" t="s">
        <v>7886</v>
      </c>
      <c r="AX153" s="1" t="s">
        <v>7845</v>
      </c>
      <c r="AY153" s="1" t="s">
        <v>341</v>
      </c>
      <c r="AZ153" s="1"/>
      <c r="BA153" s="1" t="s">
        <v>7845</v>
      </c>
      <c r="BB153" s="1" t="s">
        <v>341</v>
      </c>
      <c r="BC153" s="1" t="s">
        <v>8391</v>
      </c>
      <c r="BD153" s="1"/>
    </row>
    <row r="154" ht="13" customHeight="1" spans="1:56">
      <c r="A154" s="1" t="s">
        <v>8392</v>
      </c>
      <c r="B154" s="1" t="s">
        <v>8393</v>
      </c>
      <c r="C154" s="1" t="s">
        <v>7839</v>
      </c>
      <c r="D154" s="1" t="s">
        <v>7840</v>
      </c>
      <c r="E154" s="1" t="s">
        <v>7841</v>
      </c>
      <c r="F154" s="1" t="s">
        <v>7842</v>
      </c>
      <c r="G154" s="1">
        <v>1</v>
      </c>
      <c r="H154" s="1">
        <v>3</v>
      </c>
      <c r="I154" s="46">
        <v>46143</v>
      </c>
      <c r="J154" s="33">
        <v>46146</v>
      </c>
      <c r="K154" s="33">
        <v>46148</v>
      </c>
      <c r="L154" s="47">
        <v>0.379861111111111</v>
      </c>
      <c r="M154" s="1" t="s">
        <v>3874</v>
      </c>
      <c r="N154" s="1" t="s">
        <v>3875</v>
      </c>
      <c r="O154" s="1" t="s">
        <v>3876</v>
      </c>
      <c r="P154" s="1" t="s">
        <v>8394</v>
      </c>
      <c r="Q154" s="1" t="s">
        <v>8395</v>
      </c>
      <c r="R154" s="1" t="s">
        <v>7841</v>
      </c>
      <c r="S154" s="1" t="s">
        <v>7845</v>
      </c>
      <c r="T154" s="1" t="s">
        <v>341</v>
      </c>
      <c r="U154" s="1" t="s">
        <v>7845</v>
      </c>
      <c r="V154" s="1" t="s">
        <v>341</v>
      </c>
      <c r="W154" s="1" t="s">
        <v>7841</v>
      </c>
      <c r="X154" s="1" t="s">
        <v>7922</v>
      </c>
      <c r="Y154" s="1" t="s">
        <v>7845</v>
      </c>
      <c r="Z154" s="1" t="s">
        <v>341</v>
      </c>
      <c r="AA154" s="1" t="s">
        <v>7845</v>
      </c>
      <c r="AB154" s="1" t="s">
        <v>7845</v>
      </c>
      <c r="AC154" s="1"/>
      <c r="AD154" s="1"/>
      <c r="AE154" s="1"/>
      <c r="AF154" s="1"/>
      <c r="AG154" s="1"/>
      <c r="AH154" s="1"/>
      <c r="AI154" s="1"/>
      <c r="AJ154" s="1" t="s">
        <v>7845</v>
      </c>
      <c r="AK154" s="1"/>
      <c r="AL154" s="1"/>
      <c r="AM154" s="1"/>
      <c r="AN154" s="1"/>
      <c r="AO154" s="1" t="s">
        <v>7841</v>
      </c>
      <c r="AP154" s="1" t="s">
        <v>6946</v>
      </c>
      <c r="AQ154" s="1" t="s">
        <v>8396</v>
      </c>
      <c r="AR154" s="1" t="s">
        <v>8202</v>
      </c>
      <c r="AS154" s="1" t="s">
        <v>8203</v>
      </c>
      <c r="AT154" s="1" t="s">
        <v>7841</v>
      </c>
      <c r="AU154" s="48">
        <v>46160</v>
      </c>
      <c r="AV154" s="1" t="s">
        <v>7845</v>
      </c>
      <c r="AW154" s="1" t="s">
        <v>341</v>
      </c>
      <c r="AX154" s="1" t="s">
        <v>7845</v>
      </c>
      <c r="AY154" s="1" t="s">
        <v>341</v>
      </c>
      <c r="AZ154" s="1"/>
      <c r="BA154" s="1" t="s">
        <v>7845</v>
      </c>
      <c r="BB154" s="1" t="s">
        <v>341</v>
      </c>
      <c r="BC154" s="1" t="s">
        <v>8397</v>
      </c>
      <c r="BD154" s="1"/>
    </row>
    <row r="155" ht="13" customHeight="1" spans="1:56">
      <c r="A155" s="1" t="s">
        <v>8398</v>
      </c>
      <c r="B155" s="1" t="s">
        <v>8399</v>
      </c>
      <c r="C155" s="1" t="s">
        <v>7839</v>
      </c>
      <c r="D155" s="1" t="s">
        <v>7840</v>
      </c>
      <c r="E155" s="1" t="s">
        <v>7841</v>
      </c>
      <c r="F155" s="1" t="s">
        <v>7842</v>
      </c>
      <c r="G155" s="1">
        <v>1</v>
      </c>
      <c r="H155" s="1">
        <v>3</v>
      </c>
      <c r="I155" s="46">
        <v>46143</v>
      </c>
      <c r="J155" s="33">
        <v>46146</v>
      </c>
      <c r="K155" s="33">
        <v>46150</v>
      </c>
      <c r="L155" s="47">
        <v>0.46875</v>
      </c>
      <c r="M155" s="1" t="s">
        <v>3874</v>
      </c>
      <c r="N155" s="1" t="s">
        <v>3875</v>
      </c>
      <c r="O155" s="1" t="s">
        <v>3876</v>
      </c>
      <c r="P155" s="1" t="s">
        <v>3980</v>
      </c>
      <c r="Q155" s="1" t="s">
        <v>658</v>
      </c>
      <c r="R155" s="1" t="s">
        <v>7841</v>
      </c>
      <c r="S155" s="1" t="s">
        <v>7845</v>
      </c>
      <c r="T155" s="1" t="s">
        <v>341</v>
      </c>
      <c r="U155" s="1" t="s">
        <v>7845</v>
      </c>
      <c r="V155" s="1" t="s">
        <v>341</v>
      </c>
      <c r="W155" s="1" t="s">
        <v>7841</v>
      </c>
      <c r="X155" s="1" t="s">
        <v>7846</v>
      </c>
      <c r="Y155" s="1" t="s">
        <v>7845</v>
      </c>
      <c r="Z155" s="1" t="s">
        <v>341</v>
      </c>
      <c r="AA155" s="1" t="s">
        <v>7845</v>
      </c>
      <c r="AB155" s="1" t="s">
        <v>7845</v>
      </c>
      <c r="AC155" s="1"/>
      <c r="AD155" s="1"/>
      <c r="AE155" s="1"/>
      <c r="AF155" s="1"/>
      <c r="AG155" s="1"/>
      <c r="AH155" s="1"/>
      <c r="AI155" s="1"/>
      <c r="AJ155" s="1" t="s">
        <v>7845</v>
      </c>
      <c r="AK155" s="1"/>
      <c r="AL155" s="1"/>
      <c r="AM155" s="1"/>
      <c r="AN155" s="1"/>
      <c r="AO155" s="1" t="s">
        <v>7845</v>
      </c>
      <c r="AP155" s="1"/>
      <c r="AQ155" s="1"/>
      <c r="AR155" s="1" t="s">
        <v>7852</v>
      </c>
      <c r="AS155" s="1"/>
      <c r="AT155" s="1"/>
      <c r="AU155" s="1"/>
      <c r="AV155" s="1" t="s">
        <v>7841</v>
      </c>
      <c r="AW155" s="1" t="s">
        <v>7886</v>
      </c>
      <c r="AX155" s="1" t="s">
        <v>7845</v>
      </c>
      <c r="AY155" s="1" t="s">
        <v>341</v>
      </c>
      <c r="AZ155" s="1"/>
      <c r="BA155" s="1" t="s">
        <v>7845</v>
      </c>
      <c r="BB155" s="1" t="s">
        <v>341</v>
      </c>
      <c r="BC155" s="1" t="s">
        <v>8400</v>
      </c>
      <c r="BD155" s="1"/>
    </row>
    <row r="156" ht="13" customHeight="1" spans="1:56">
      <c r="A156" s="1" t="s">
        <v>8401</v>
      </c>
      <c r="B156" s="1" t="s">
        <v>8402</v>
      </c>
      <c r="C156" s="1" t="s">
        <v>7839</v>
      </c>
      <c r="D156" s="1" t="s">
        <v>7840</v>
      </c>
      <c r="E156" s="1" t="s">
        <v>7841</v>
      </c>
      <c r="F156" s="1" t="s">
        <v>7842</v>
      </c>
      <c r="G156" s="1">
        <v>3</v>
      </c>
      <c r="H156" s="1">
        <v>5</v>
      </c>
      <c r="I156" s="46">
        <v>46143</v>
      </c>
      <c r="J156" s="33">
        <v>46153</v>
      </c>
      <c r="K156" s="33">
        <v>46154</v>
      </c>
      <c r="L156" s="47">
        <v>0.692361111111111</v>
      </c>
      <c r="M156" s="1" t="s">
        <v>3874</v>
      </c>
      <c r="N156" s="1" t="s">
        <v>3875</v>
      </c>
      <c r="O156" s="1" t="s">
        <v>3876</v>
      </c>
      <c r="P156" s="1" t="s">
        <v>3980</v>
      </c>
      <c r="Q156" s="1" t="s">
        <v>658</v>
      </c>
      <c r="R156" s="1" t="s">
        <v>7845</v>
      </c>
      <c r="S156" s="1"/>
      <c r="T156" s="1" t="s">
        <v>341</v>
      </c>
      <c r="U156" s="1"/>
      <c r="V156" s="1" t="s">
        <v>341</v>
      </c>
      <c r="W156" s="1"/>
      <c r="X156" s="1" t="s">
        <v>341</v>
      </c>
      <c r="Y156" s="1"/>
      <c r="Z156" s="1" t="s">
        <v>341</v>
      </c>
      <c r="AA156" s="1" t="s">
        <v>7841</v>
      </c>
      <c r="AB156" s="1" t="s">
        <v>7845</v>
      </c>
      <c r="AC156" s="1"/>
      <c r="AD156" s="1" t="s">
        <v>5180</v>
      </c>
      <c r="AE156" s="1" t="s">
        <v>7847</v>
      </c>
      <c r="AF156" s="1" t="s">
        <v>7848</v>
      </c>
      <c r="AG156" s="1" t="s">
        <v>7849</v>
      </c>
      <c r="AH156" s="1"/>
      <c r="AI156" s="1"/>
      <c r="AJ156" s="1" t="s">
        <v>7841</v>
      </c>
      <c r="AK156" s="1" t="s">
        <v>5195</v>
      </c>
      <c r="AL156" s="1"/>
      <c r="AM156" s="1"/>
      <c r="AN156" s="1"/>
      <c r="AO156" s="1" t="s">
        <v>7845</v>
      </c>
      <c r="AP156" s="1"/>
      <c r="AQ156" s="1"/>
      <c r="AR156" s="1" t="s">
        <v>7852</v>
      </c>
      <c r="AS156" s="1"/>
      <c r="AT156" s="1"/>
      <c r="AU156" s="1"/>
      <c r="AV156" s="1" t="s">
        <v>7845</v>
      </c>
      <c r="AW156" s="1" t="s">
        <v>341</v>
      </c>
      <c r="AX156" s="1" t="s">
        <v>7845</v>
      </c>
      <c r="AY156" s="1" t="s">
        <v>341</v>
      </c>
      <c r="AZ156" s="1"/>
      <c r="BA156" s="1" t="s">
        <v>7845</v>
      </c>
      <c r="BB156" s="1" t="s">
        <v>341</v>
      </c>
      <c r="BC156" s="1" t="s">
        <v>8400</v>
      </c>
      <c r="BD156" s="1"/>
    </row>
    <row r="157" ht="13" customHeight="1" spans="1:56">
      <c r="A157" s="1" t="s">
        <v>8403</v>
      </c>
      <c r="B157" s="1" t="s">
        <v>8404</v>
      </c>
      <c r="C157" s="1" t="s">
        <v>7905</v>
      </c>
      <c r="D157" s="1" t="s">
        <v>7840</v>
      </c>
      <c r="E157" s="1" t="s">
        <v>7841</v>
      </c>
      <c r="F157" s="1" t="s">
        <v>7842</v>
      </c>
      <c r="G157" s="1">
        <v>3</v>
      </c>
      <c r="H157" s="1">
        <v>5</v>
      </c>
      <c r="I157" s="46">
        <v>46143</v>
      </c>
      <c r="J157" s="33">
        <v>46153</v>
      </c>
      <c r="K157" s="33">
        <v>46157</v>
      </c>
      <c r="L157" s="47">
        <v>0.435416666666667</v>
      </c>
      <c r="M157" s="1" t="s">
        <v>3874</v>
      </c>
      <c r="N157" s="1" t="s">
        <v>3875</v>
      </c>
      <c r="O157" s="1" t="s">
        <v>3876</v>
      </c>
      <c r="P157" s="1" t="s">
        <v>3980</v>
      </c>
      <c r="Q157" s="1" t="s">
        <v>658</v>
      </c>
      <c r="R157" s="1" t="s">
        <v>7845</v>
      </c>
      <c r="S157" s="1"/>
      <c r="T157" s="1" t="s">
        <v>341</v>
      </c>
      <c r="U157" s="1"/>
      <c r="V157" s="1" t="s">
        <v>341</v>
      </c>
      <c r="W157" s="1"/>
      <c r="X157" s="1" t="s">
        <v>341</v>
      </c>
      <c r="Y157" s="1"/>
      <c r="Z157" s="1" t="s">
        <v>341</v>
      </c>
      <c r="AA157" s="1" t="s">
        <v>7841</v>
      </c>
      <c r="AB157" s="1" t="s">
        <v>7845</v>
      </c>
      <c r="AC157" s="1"/>
      <c r="AD157" s="1" t="s">
        <v>5180</v>
      </c>
      <c r="AE157" s="1" t="s">
        <v>7847</v>
      </c>
      <c r="AF157" s="1" t="s">
        <v>7848</v>
      </c>
      <c r="AG157" s="1" t="s">
        <v>7849</v>
      </c>
      <c r="AH157" s="1"/>
      <c r="AI157" s="1"/>
      <c r="AJ157" s="1" t="s">
        <v>7845</v>
      </c>
      <c r="AK157" s="1"/>
      <c r="AL157" s="1"/>
      <c r="AM157" s="1"/>
      <c r="AN157" s="1"/>
      <c r="AO157" s="1" t="s">
        <v>7845</v>
      </c>
      <c r="AP157" s="1"/>
      <c r="AQ157" s="1"/>
      <c r="AR157" s="1" t="s">
        <v>7852</v>
      </c>
      <c r="AS157" s="1"/>
      <c r="AT157" s="1"/>
      <c r="AU157" s="1"/>
      <c r="AV157" s="1" t="s">
        <v>7841</v>
      </c>
      <c r="AW157" s="1" t="s">
        <v>7881</v>
      </c>
      <c r="AX157" s="1" t="s">
        <v>7845</v>
      </c>
      <c r="AY157" s="1" t="s">
        <v>341</v>
      </c>
      <c r="AZ157" s="1"/>
      <c r="BA157" s="1" t="s">
        <v>7841</v>
      </c>
      <c r="BB157" s="1" t="s">
        <v>8017</v>
      </c>
      <c r="BC157" s="1" t="s">
        <v>8405</v>
      </c>
      <c r="BD157" s="1"/>
    </row>
    <row r="158" ht="13" customHeight="1" spans="1:56">
      <c r="A158" s="1" t="s">
        <v>8406</v>
      </c>
      <c r="B158" s="1" t="s">
        <v>8407</v>
      </c>
      <c r="C158" s="1" t="s">
        <v>8329</v>
      </c>
      <c r="D158" s="1" t="s">
        <v>7840</v>
      </c>
      <c r="E158" s="1" t="s">
        <v>7841</v>
      </c>
      <c r="F158" s="1" t="s">
        <v>7842</v>
      </c>
      <c r="G158" s="1">
        <v>4</v>
      </c>
      <c r="H158" s="1">
        <v>4</v>
      </c>
      <c r="I158" s="46">
        <v>46143</v>
      </c>
      <c r="J158" s="33">
        <v>46160</v>
      </c>
      <c r="K158" s="33">
        <v>46161</v>
      </c>
      <c r="L158" s="47">
        <v>0.404861111111111</v>
      </c>
      <c r="M158" s="1" t="s">
        <v>3874</v>
      </c>
      <c r="N158" s="1" t="s">
        <v>3875</v>
      </c>
      <c r="O158" s="1" t="s">
        <v>3876</v>
      </c>
      <c r="P158" s="1" t="s">
        <v>3980</v>
      </c>
      <c r="Q158" s="1" t="s">
        <v>658</v>
      </c>
      <c r="R158" s="1" t="s">
        <v>7841</v>
      </c>
      <c r="S158" s="1" t="s">
        <v>7845</v>
      </c>
      <c r="T158" s="1" t="s">
        <v>341</v>
      </c>
      <c r="U158" s="1" t="s">
        <v>7845</v>
      </c>
      <c r="V158" s="1" t="s">
        <v>341</v>
      </c>
      <c r="W158" s="1" t="s">
        <v>7841</v>
      </c>
      <c r="X158" s="1" t="s">
        <v>7846</v>
      </c>
      <c r="Y158" s="1" t="s">
        <v>7841</v>
      </c>
      <c r="Z158" s="1" t="s">
        <v>8167</v>
      </c>
      <c r="AA158" s="1" t="s">
        <v>7841</v>
      </c>
      <c r="AB158" s="1" t="s">
        <v>7845</v>
      </c>
      <c r="AC158" s="1"/>
      <c r="AD158" s="1" t="s">
        <v>5180</v>
      </c>
      <c r="AE158" s="1" t="s">
        <v>7847</v>
      </c>
      <c r="AF158" s="1" t="s">
        <v>7848</v>
      </c>
      <c r="AG158" s="1" t="s">
        <v>7849</v>
      </c>
      <c r="AH158" s="1"/>
      <c r="AI158" s="1"/>
      <c r="AJ158" s="1" t="s">
        <v>7841</v>
      </c>
      <c r="AK158" s="1" t="s">
        <v>7939</v>
      </c>
      <c r="AL158" s="1"/>
      <c r="AM158" s="1"/>
      <c r="AN158" s="1"/>
      <c r="AO158" s="1" t="s">
        <v>7845</v>
      </c>
      <c r="AP158" s="1"/>
      <c r="AQ158" s="1"/>
      <c r="AR158" s="1" t="s">
        <v>7852</v>
      </c>
      <c r="AS158" s="1"/>
      <c r="AT158" s="1"/>
      <c r="AU158" s="1"/>
      <c r="AV158" s="1" t="s">
        <v>7841</v>
      </c>
      <c r="AW158" s="1" t="s">
        <v>5008</v>
      </c>
      <c r="AX158" s="1" t="s">
        <v>7845</v>
      </c>
      <c r="AY158" s="1" t="s">
        <v>341</v>
      </c>
      <c r="AZ158" s="1"/>
      <c r="BA158" s="1" t="s">
        <v>7845</v>
      </c>
      <c r="BB158" s="1" t="s">
        <v>341</v>
      </c>
      <c r="BC158" s="1" t="s">
        <v>8333</v>
      </c>
      <c r="BD158" s="1"/>
    </row>
    <row r="159" ht="13" customHeight="1" spans="1:56">
      <c r="A159" s="1" t="s">
        <v>8408</v>
      </c>
      <c r="B159" s="1" t="s">
        <v>8409</v>
      </c>
      <c r="C159" s="1" t="s">
        <v>7839</v>
      </c>
      <c r="D159" s="1" t="s">
        <v>7840</v>
      </c>
      <c r="E159" s="1" t="s">
        <v>7841</v>
      </c>
      <c r="F159" s="1" t="s">
        <v>7842</v>
      </c>
      <c r="G159" s="1">
        <v>2</v>
      </c>
      <c r="H159" s="1">
        <v>3</v>
      </c>
      <c r="I159" s="46">
        <v>46143</v>
      </c>
      <c r="J159" s="33">
        <v>46146</v>
      </c>
      <c r="K159" s="33">
        <v>46150</v>
      </c>
      <c r="L159" s="47">
        <v>0.458333333333333</v>
      </c>
      <c r="M159" s="1" t="s">
        <v>3874</v>
      </c>
      <c r="N159" s="1" t="s">
        <v>3875</v>
      </c>
      <c r="O159" s="1" t="s">
        <v>3876</v>
      </c>
      <c r="P159" s="1" t="s">
        <v>8410</v>
      </c>
      <c r="Q159" s="1" t="s">
        <v>8411</v>
      </c>
      <c r="R159" s="1" t="s">
        <v>7841</v>
      </c>
      <c r="S159" s="1" t="s">
        <v>7845</v>
      </c>
      <c r="T159" s="1" t="s">
        <v>341</v>
      </c>
      <c r="U159" s="1" t="s">
        <v>7845</v>
      </c>
      <c r="V159" s="1" t="s">
        <v>341</v>
      </c>
      <c r="W159" s="1" t="s">
        <v>7841</v>
      </c>
      <c r="X159" s="1" t="s">
        <v>7922</v>
      </c>
      <c r="Y159" s="1" t="s">
        <v>7845</v>
      </c>
      <c r="Z159" s="1" t="s">
        <v>341</v>
      </c>
      <c r="AA159" s="1" t="s">
        <v>7841</v>
      </c>
      <c r="AB159" s="1" t="s">
        <v>7845</v>
      </c>
      <c r="AC159" s="1"/>
      <c r="AD159" s="1" t="s">
        <v>5180</v>
      </c>
      <c r="AE159" s="1" t="s">
        <v>7847</v>
      </c>
      <c r="AF159" s="1" t="s">
        <v>7848</v>
      </c>
      <c r="AG159" s="1" t="s">
        <v>7849</v>
      </c>
      <c r="AH159" s="1"/>
      <c r="AI159" s="1"/>
      <c r="AJ159" s="1" t="s">
        <v>7845</v>
      </c>
      <c r="AK159" s="1"/>
      <c r="AL159" s="1"/>
      <c r="AM159" s="1"/>
      <c r="AN159" s="1"/>
      <c r="AO159" s="1" t="s">
        <v>7845</v>
      </c>
      <c r="AP159" s="1"/>
      <c r="AQ159" s="1"/>
      <c r="AR159" s="1" t="s">
        <v>7852</v>
      </c>
      <c r="AS159" s="1"/>
      <c r="AT159" s="1"/>
      <c r="AU159" s="1"/>
      <c r="AV159" s="1" t="s">
        <v>7841</v>
      </c>
      <c r="AW159" s="1" t="s">
        <v>7859</v>
      </c>
      <c r="AX159" s="1" t="s">
        <v>7845</v>
      </c>
      <c r="AY159" s="1" t="s">
        <v>341</v>
      </c>
      <c r="AZ159" s="1"/>
      <c r="BA159" s="1" t="s">
        <v>7845</v>
      </c>
      <c r="BB159" s="1" t="s">
        <v>341</v>
      </c>
      <c r="BC159" s="1" t="s">
        <v>8412</v>
      </c>
      <c r="BD159" s="1"/>
    </row>
    <row r="160" ht="13" customHeight="1" spans="1:56">
      <c r="A160" s="1" t="s">
        <v>8413</v>
      </c>
      <c r="B160" s="1" t="s">
        <v>8414</v>
      </c>
      <c r="C160" s="1" t="s">
        <v>7839</v>
      </c>
      <c r="D160" s="1" t="s">
        <v>7840</v>
      </c>
      <c r="E160" s="1" t="s">
        <v>7841</v>
      </c>
      <c r="F160" s="1" t="s">
        <v>7842</v>
      </c>
      <c r="G160" s="1">
        <v>2</v>
      </c>
      <c r="H160" s="1">
        <v>3</v>
      </c>
      <c r="I160" s="46">
        <v>46143</v>
      </c>
      <c r="J160" s="33">
        <v>46146</v>
      </c>
      <c r="K160" s="33">
        <v>46148</v>
      </c>
      <c r="L160" s="47">
        <v>0.6125</v>
      </c>
      <c r="M160" s="1" t="s">
        <v>3874</v>
      </c>
      <c r="N160" s="1" t="s">
        <v>3875</v>
      </c>
      <c r="O160" s="1" t="s">
        <v>3876</v>
      </c>
      <c r="P160" s="1" t="s">
        <v>3991</v>
      </c>
      <c r="Q160" s="1" t="s">
        <v>478</v>
      </c>
      <c r="R160" s="1" t="s">
        <v>7841</v>
      </c>
      <c r="S160" s="1" t="s">
        <v>7845</v>
      </c>
      <c r="T160" s="1" t="s">
        <v>341</v>
      </c>
      <c r="U160" s="1" t="s">
        <v>7845</v>
      </c>
      <c r="V160" s="1" t="s">
        <v>341</v>
      </c>
      <c r="W160" s="1" t="s">
        <v>7841</v>
      </c>
      <c r="X160" s="1" t="s">
        <v>7846</v>
      </c>
      <c r="Y160" s="1" t="s">
        <v>7845</v>
      </c>
      <c r="Z160" s="1" t="s">
        <v>341</v>
      </c>
      <c r="AA160" s="1" t="s">
        <v>7841</v>
      </c>
      <c r="AB160" s="1" t="s">
        <v>7841</v>
      </c>
      <c r="AC160" s="1">
        <v>735407</v>
      </c>
      <c r="AD160" s="1"/>
      <c r="AE160" s="1"/>
      <c r="AF160" s="1"/>
      <c r="AG160" s="1"/>
      <c r="AH160" s="1"/>
      <c r="AI160" s="1"/>
      <c r="AJ160" s="1" t="s">
        <v>7841</v>
      </c>
      <c r="AK160" s="1" t="s">
        <v>7850</v>
      </c>
      <c r="AL160" s="1"/>
      <c r="AM160" s="1"/>
      <c r="AN160" s="1" t="s">
        <v>7851</v>
      </c>
      <c r="AO160" s="1" t="s">
        <v>7845</v>
      </c>
      <c r="AP160" s="1"/>
      <c r="AQ160" s="1"/>
      <c r="AR160" s="1" t="s">
        <v>7852</v>
      </c>
      <c r="AS160" s="1"/>
      <c r="AT160" s="1"/>
      <c r="AU160" s="1"/>
      <c r="AV160" s="1" t="s">
        <v>7841</v>
      </c>
      <c r="AW160" s="1" t="s">
        <v>7886</v>
      </c>
      <c r="AX160" s="1" t="s">
        <v>7845</v>
      </c>
      <c r="AY160" s="1" t="s">
        <v>341</v>
      </c>
      <c r="AZ160" s="1"/>
      <c r="BA160" s="1" t="s">
        <v>7845</v>
      </c>
      <c r="BB160" s="1" t="s">
        <v>341</v>
      </c>
      <c r="BC160" s="1" t="s">
        <v>8415</v>
      </c>
      <c r="BD160" s="1"/>
    </row>
    <row r="161" ht="13" customHeight="1" spans="1:56">
      <c r="A161" s="1" t="s">
        <v>8416</v>
      </c>
      <c r="B161" s="1" t="s">
        <v>8417</v>
      </c>
      <c r="C161" s="1" t="s">
        <v>7839</v>
      </c>
      <c r="D161" s="1" t="s">
        <v>7840</v>
      </c>
      <c r="E161" s="1" t="s">
        <v>7841</v>
      </c>
      <c r="F161" s="1" t="s">
        <v>7842</v>
      </c>
      <c r="G161" s="1">
        <v>3</v>
      </c>
      <c r="H161" s="1">
        <v>4</v>
      </c>
      <c r="I161" s="46">
        <v>46143</v>
      </c>
      <c r="J161" s="33">
        <v>46160</v>
      </c>
      <c r="K161" s="33">
        <v>46160</v>
      </c>
      <c r="L161" s="47">
        <v>0.615972222222222</v>
      </c>
      <c r="M161" s="1" t="s">
        <v>3874</v>
      </c>
      <c r="N161" s="1" t="s">
        <v>3875</v>
      </c>
      <c r="O161" s="1" t="s">
        <v>3876</v>
      </c>
      <c r="P161" s="1" t="s">
        <v>3991</v>
      </c>
      <c r="Q161" s="1" t="s">
        <v>478</v>
      </c>
      <c r="R161" s="1" t="s">
        <v>7841</v>
      </c>
      <c r="S161" s="1" t="s">
        <v>7841</v>
      </c>
      <c r="T161" s="1" t="s">
        <v>8418</v>
      </c>
      <c r="U161" s="1" t="s">
        <v>7845</v>
      </c>
      <c r="V161" s="1" t="s">
        <v>341</v>
      </c>
      <c r="W161" s="1" t="s">
        <v>7841</v>
      </c>
      <c r="X161" s="1" t="s">
        <v>7846</v>
      </c>
      <c r="Y161" s="1" t="s">
        <v>7845</v>
      </c>
      <c r="Z161" s="1" t="s">
        <v>341</v>
      </c>
      <c r="AA161" s="1" t="s">
        <v>7841</v>
      </c>
      <c r="AB161" s="1" t="s">
        <v>7845</v>
      </c>
      <c r="AC161" s="1"/>
      <c r="AD161" s="1" t="s">
        <v>5180</v>
      </c>
      <c r="AE161" s="1" t="s">
        <v>7847</v>
      </c>
      <c r="AF161" s="1" t="s">
        <v>7848</v>
      </c>
      <c r="AG161" s="1" t="s">
        <v>7849</v>
      </c>
      <c r="AH161" s="1"/>
      <c r="AI161" s="1"/>
      <c r="AJ161" s="1" t="s">
        <v>7841</v>
      </c>
      <c r="AK161" s="1" t="s">
        <v>5195</v>
      </c>
      <c r="AL161" s="1"/>
      <c r="AM161" s="1"/>
      <c r="AN161" s="1"/>
      <c r="AO161" s="1" t="s">
        <v>7845</v>
      </c>
      <c r="AP161" s="1"/>
      <c r="AQ161" s="1"/>
      <c r="AR161" s="1" t="s">
        <v>7852</v>
      </c>
      <c r="AS161" s="1"/>
      <c r="AT161" s="1"/>
      <c r="AU161" s="1"/>
      <c r="AV161" s="1" t="s">
        <v>7845</v>
      </c>
      <c r="AW161" s="1" t="s">
        <v>341</v>
      </c>
      <c r="AX161" s="1" t="s">
        <v>7845</v>
      </c>
      <c r="AY161" s="1" t="s">
        <v>341</v>
      </c>
      <c r="AZ161" s="1"/>
      <c r="BA161" s="1" t="s">
        <v>7845</v>
      </c>
      <c r="BB161" s="1" t="s">
        <v>341</v>
      </c>
      <c r="BC161" s="1" t="s">
        <v>8419</v>
      </c>
      <c r="BD161" s="1"/>
    </row>
    <row r="162" ht="13" customHeight="1" spans="1:56">
      <c r="A162" s="1" t="s">
        <v>8420</v>
      </c>
      <c r="B162" s="1" t="s">
        <v>8421</v>
      </c>
      <c r="C162" s="1" t="s">
        <v>7839</v>
      </c>
      <c r="D162" s="1" t="s">
        <v>7840</v>
      </c>
      <c r="E162" s="1" t="s">
        <v>7841</v>
      </c>
      <c r="F162" s="1" t="s">
        <v>7842</v>
      </c>
      <c r="G162" s="1">
        <v>3</v>
      </c>
      <c r="H162" s="1">
        <v>3</v>
      </c>
      <c r="I162" s="46">
        <v>46143</v>
      </c>
      <c r="J162" s="33">
        <v>46153</v>
      </c>
      <c r="K162" s="33">
        <v>46153</v>
      </c>
      <c r="L162" s="47">
        <v>0.416666666666667</v>
      </c>
      <c r="M162" s="1" t="s">
        <v>3874</v>
      </c>
      <c r="N162" s="1" t="s">
        <v>3875</v>
      </c>
      <c r="O162" s="1" t="s">
        <v>3876</v>
      </c>
      <c r="P162" s="1" t="s">
        <v>3997</v>
      </c>
      <c r="Q162" s="1" t="s">
        <v>699</v>
      </c>
      <c r="R162" s="1" t="s">
        <v>7841</v>
      </c>
      <c r="S162" s="1" t="s">
        <v>7845</v>
      </c>
      <c r="T162" s="1" t="s">
        <v>341</v>
      </c>
      <c r="U162" s="1" t="s">
        <v>7845</v>
      </c>
      <c r="V162" s="1" t="s">
        <v>341</v>
      </c>
      <c r="W162" s="1" t="s">
        <v>7841</v>
      </c>
      <c r="X162" s="1" t="s">
        <v>341</v>
      </c>
      <c r="Y162" s="1" t="s">
        <v>7845</v>
      </c>
      <c r="Z162" s="1" t="s">
        <v>341</v>
      </c>
      <c r="AA162" s="1" t="s">
        <v>7841</v>
      </c>
      <c r="AB162" s="1" t="s">
        <v>7845</v>
      </c>
      <c r="AC162" s="1"/>
      <c r="AD162" s="1" t="s">
        <v>5180</v>
      </c>
      <c r="AE162" s="1" t="s">
        <v>7847</v>
      </c>
      <c r="AF162" s="1" t="s">
        <v>7848</v>
      </c>
      <c r="AG162" s="1" t="s">
        <v>7849</v>
      </c>
      <c r="AH162" s="1"/>
      <c r="AI162" s="1"/>
      <c r="AJ162" s="1" t="s">
        <v>7841</v>
      </c>
      <c r="AK162" s="1" t="s">
        <v>7850</v>
      </c>
      <c r="AL162" s="1"/>
      <c r="AM162" s="1"/>
      <c r="AN162" s="1" t="s">
        <v>7880</v>
      </c>
      <c r="AO162" s="1" t="s">
        <v>7845</v>
      </c>
      <c r="AP162" s="1"/>
      <c r="AQ162" s="1"/>
      <c r="AR162" s="1" t="s">
        <v>7852</v>
      </c>
      <c r="AS162" s="1"/>
      <c r="AT162" s="1"/>
      <c r="AU162" s="1"/>
      <c r="AV162" s="1" t="s">
        <v>7841</v>
      </c>
      <c r="AW162" s="1" t="s">
        <v>7859</v>
      </c>
      <c r="AX162" s="1" t="s">
        <v>7845</v>
      </c>
      <c r="AY162" s="1" t="s">
        <v>341</v>
      </c>
      <c r="AZ162" s="1"/>
      <c r="BA162" s="1" t="s">
        <v>7845</v>
      </c>
      <c r="BB162" s="1" t="s">
        <v>341</v>
      </c>
      <c r="BC162" s="1" t="s">
        <v>8422</v>
      </c>
      <c r="BD162" s="1"/>
    </row>
    <row r="163" ht="13" customHeight="1" spans="1:56">
      <c r="A163" s="1" t="s">
        <v>8423</v>
      </c>
      <c r="B163" s="1" t="s">
        <v>8424</v>
      </c>
      <c r="C163" s="1" t="s">
        <v>7839</v>
      </c>
      <c r="D163" s="1" t="s">
        <v>7840</v>
      </c>
      <c r="E163" s="1" t="s">
        <v>7841</v>
      </c>
      <c r="F163" s="1" t="s">
        <v>7842</v>
      </c>
      <c r="G163" s="1">
        <v>1</v>
      </c>
      <c r="H163" s="1">
        <v>5</v>
      </c>
      <c r="I163" s="46">
        <v>46143</v>
      </c>
      <c r="J163" s="33">
        <v>46146</v>
      </c>
      <c r="K163" s="33">
        <v>46146</v>
      </c>
      <c r="L163" s="47">
        <v>0.704861111111111</v>
      </c>
      <c r="M163" s="1" t="s">
        <v>3874</v>
      </c>
      <c r="N163" s="1" t="s">
        <v>3875</v>
      </c>
      <c r="O163" s="1" t="s">
        <v>3876</v>
      </c>
      <c r="P163" s="1" t="s">
        <v>3984</v>
      </c>
      <c r="Q163" s="1" t="s">
        <v>228</v>
      </c>
      <c r="R163" s="1" t="s">
        <v>7841</v>
      </c>
      <c r="S163" s="1" t="s">
        <v>7841</v>
      </c>
      <c r="T163" s="1" t="s">
        <v>7956</v>
      </c>
      <c r="U163" s="1" t="s">
        <v>7845</v>
      </c>
      <c r="V163" s="1" t="s">
        <v>341</v>
      </c>
      <c r="W163" s="1" t="s">
        <v>7841</v>
      </c>
      <c r="X163" s="1" t="s">
        <v>7846</v>
      </c>
      <c r="Y163" s="1" t="s">
        <v>7845</v>
      </c>
      <c r="Z163" s="1" t="s">
        <v>341</v>
      </c>
      <c r="AA163" s="1" t="s">
        <v>7845</v>
      </c>
      <c r="AB163" s="1" t="s">
        <v>7845</v>
      </c>
      <c r="AC163" s="1"/>
      <c r="AD163" s="1"/>
      <c r="AE163" s="1"/>
      <c r="AF163" s="1"/>
      <c r="AG163" s="1"/>
      <c r="AH163" s="1"/>
      <c r="AI163" s="1"/>
      <c r="AJ163" s="1" t="s">
        <v>7845</v>
      </c>
      <c r="AK163" s="1"/>
      <c r="AL163" s="1"/>
      <c r="AM163" s="1"/>
      <c r="AN163" s="1"/>
      <c r="AO163" s="1" t="s">
        <v>7845</v>
      </c>
      <c r="AP163" s="1"/>
      <c r="AQ163" s="1"/>
      <c r="AR163" s="1" t="s">
        <v>7852</v>
      </c>
      <c r="AS163" s="1"/>
      <c r="AT163" s="1"/>
      <c r="AU163" s="1"/>
      <c r="AV163" s="1" t="s">
        <v>7845</v>
      </c>
      <c r="AW163" s="1" t="s">
        <v>341</v>
      </c>
      <c r="AX163" s="1" t="s">
        <v>7845</v>
      </c>
      <c r="AY163" s="1" t="s">
        <v>341</v>
      </c>
      <c r="AZ163" s="1"/>
      <c r="BA163" s="1" t="s">
        <v>7845</v>
      </c>
      <c r="BB163" s="1" t="s">
        <v>341</v>
      </c>
      <c r="BC163" s="1" t="s">
        <v>8425</v>
      </c>
      <c r="BD163" s="1"/>
    </row>
    <row r="164" ht="13" customHeight="1" spans="1:56">
      <c r="A164" s="1" t="s">
        <v>8426</v>
      </c>
      <c r="B164" s="1" t="s">
        <v>8427</v>
      </c>
      <c r="C164" s="1" t="s">
        <v>7905</v>
      </c>
      <c r="D164" s="1" t="s">
        <v>7906</v>
      </c>
      <c r="E164" s="1" t="s">
        <v>7841</v>
      </c>
      <c r="F164" s="1" t="s">
        <v>7842</v>
      </c>
      <c r="G164" s="1">
        <v>5</v>
      </c>
      <c r="H164" s="1">
        <v>5</v>
      </c>
      <c r="I164" s="46">
        <v>46143</v>
      </c>
      <c r="J164" s="33">
        <v>46160</v>
      </c>
      <c r="K164" s="33">
        <v>46163</v>
      </c>
      <c r="L164" s="47">
        <v>0.4625</v>
      </c>
      <c r="M164" s="1" t="s">
        <v>3874</v>
      </c>
      <c r="N164" s="1" t="s">
        <v>3875</v>
      </c>
      <c r="O164" s="1" t="s">
        <v>3876</v>
      </c>
      <c r="P164" s="1" t="s">
        <v>3984</v>
      </c>
      <c r="Q164" s="1" t="s">
        <v>228</v>
      </c>
      <c r="R164" s="1" t="s">
        <v>7845</v>
      </c>
      <c r="S164" s="1"/>
      <c r="T164" s="1" t="s">
        <v>341</v>
      </c>
      <c r="U164" s="1"/>
      <c r="V164" s="1" t="s">
        <v>341</v>
      </c>
      <c r="W164" s="1"/>
      <c r="X164" s="1" t="s">
        <v>341</v>
      </c>
      <c r="Y164" s="1"/>
      <c r="Z164" s="1" t="s">
        <v>341</v>
      </c>
      <c r="AA164" s="1" t="s">
        <v>7841</v>
      </c>
      <c r="AB164" s="1" t="s">
        <v>7845</v>
      </c>
      <c r="AC164" s="1"/>
      <c r="AD164" s="1" t="s">
        <v>5180</v>
      </c>
      <c r="AE164" s="1" t="s">
        <v>7847</v>
      </c>
      <c r="AF164" s="1" t="s">
        <v>7848</v>
      </c>
      <c r="AG164" s="1" t="s">
        <v>7878</v>
      </c>
      <c r="AH164" s="1" t="s">
        <v>7847</v>
      </c>
      <c r="AI164" s="1" t="s">
        <v>7879</v>
      </c>
      <c r="AJ164" s="1" t="s">
        <v>7845</v>
      </c>
      <c r="AK164" s="1"/>
      <c r="AL164" s="1"/>
      <c r="AM164" s="1"/>
      <c r="AN164" s="1"/>
      <c r="AO164" s="1" t="s">
        <v>7845</v>
      </c>
      <c r="AP164" s="1"/>
      <c r="AQ164" s="1"/>
      <c r="AR164" s="1" t="s">
        <v>7852</v>
      </c>
      <c r="AS164" s="1"/>
      <c r="AT164" s="1"/>
      <c r="AU164" s="1"/>
      <c r="AV164" s="1" t="s">
        <v>7841</v>
      </c>
      <c r="AW164" s="1" t="s">
        <v>7881</v>
      </c>
      <c r="AX164" s="1" t="s">
        <v>7845</v>
      </c>
      <c r="AY164" s="1" t="s">
        <v>341</v>
      </c>
      <c r="AZ164" s="1"/>
      <c r="BA164" s="1" t="s">
        <v>7845</v>
      </c>
      <c r="BB164" s="1" t="s">
        <v>341</v>
      </c>
      <c r="BC164" s="1" t="s">
        <v>8428</v>
      </c>
      <c r="BD164" s="1"/>
    </row>
    <row r="165" ht="13" customHeight="1" spans="1:56">
      <c r="A165" s="1" t="s">
        <v>8429</v>
      </c>
      <c r="B165" s="1" t="s">
        <v>8430</v>
      </c>
      <c r="C165" s="1" t="s">
        <v>7839</v>
      </c>
      <c r="D165" s="1" t="s">
        <v>7840</v>
      </c>
      <c r="E165" s="1" t="s">
        <v>7841</v>
      </c>
      <c r="F165" s="1" t="s">
        <v>7842</v>
      </c>
      <c r="G165" s="1">
        <v>2</v>
      </c>
      <c r="H165" s="1">
        <v>4</v>
      </c>
      <c r="I165" s="46">
        <v>46143</v>
      </c>
      <c r="J165" s="33">
        <v>46153</v>
      </c>
      <c r="K165" s="33">
        <v>46155</v>
      </c>
      <c r="L165" s="47">
        <v>0.617361111111111</v>
      </c>
      <c r="M165" s="1" t="s">
        <v>3874</v>
      </c>
      <c r="N165" s="1" t="s">
        <v>3875</v>
      </c>
      <c r="O165" s="1" t="s">
        <v>3876</v>
      </c>
      <c r="P165" s="1" t="s">
        <v>4029</v>
      </c>
      <c r="Q165" s="1" t="s">
        <v>686</v>
      </c>
      <c r="R165" s="1" t="s">
        <v>7841</v>
      </c>
      <c r="S165" s="1" t="s">
        <v>7845</v>
      </c>
      <c r="T165" s="1" t="s">
        <v>341</v>
      </c>
      <c r="U165" s="1" t="s">
        <v>7845</v>
      </c>
      <c r="V165" s="1" t="s">
        <v>341</v>
      </c>
      <c r="W165" s="1" t="s">
        <v>7841</v>
      </c>
      <c r="X165" s="1" t="s">
        <v>7846</v>
      </c>
      <c r="Y165" s="1" t="s">
        <v>7845</v>
      </c>
      <c r="Z165" s="1" t="s">
        <v>341</v>
      </c>
      <c r="AA165" s="1" t="s">
        <v>7845</v>
      </c>
      <c r="AB165" s="1" t="s">
        <v>7845</v>
      </c>
      <c r="AC165" s="1"/>
      <c r="AD165" s="1"/>
      <c r="AE165" s="1"/>
      <c r="AF165" s="1"/>
      <c r="AG165" s="1"/>
      <c r="AH165" s="1"/>
      <c r="AI165" s="1"/>
      <c r="AJ165" s="1" t="s">
        <v>7845</v>
      </c>
      <c r="AK165" s="1"/>
      <c r="AL165" s="1"/>
      <c r="AM165" s="1"/>
      <c r="AN165" s="1"/>
      <c r="AO165" s="1" t="s">
        <v>7841</v>
      </c>
      <c r="AP165" s="1" t="s">
        <v>8431</v>
      </c>
      <c r="AQ165" s="1" t="s">
        <v>5155</v>
      </c>
      <c r="AR165" s="1" t="s">
        <v>8432</v>
      </c>
      <c r="AS165" s="1" t="s">
        <v>8433</v>
      </c>
      <c r="AT165" s="1" t="s">
        <v>7845</v>
      </c>
      <c r="AU165" s="1"/>
      <c r="AV165" s="1" t="s">
        <v>7845</v>
      </c>
      <c r="AW165" s="1" t="s">
        <v>341</v>
      </c>
      <c r="AX165" s="1" t="s">
        <v>7845</v>
      </c>
      <c r="AY165" s="1" t="s">
        <v>341</v>
      </c>
      <c r="AZ165" s="1"/>
      <c r="BA165" s="1" t="s">
        <v>7845</v>
      </c>
      <c r="BB165" s="1" t="s">
        <v>341</v>
      </c>
      <c r="BC165" s="1" t="s">
        <v>8434</v>
      </c>
      <c r="BD165" s="1"/>
    </row>
    <row r="166" ht="13" customHeight="1" spans="1:56">
      <c r="A166" s="1" t="s">
        <v>8435</v>
      </c>
      <c r="B166" s="1" t="s">
        <v>8436</v>
      </c>
      <c r="C166" s="1" t="s">
        <v>7839</v>
      </c>
      <c r="D166" s="1" t="s">
        <v>7840</v>
      </c>
      <c r="E166" s="1" t="s">
        <v>7841</v>
      </c>
      <c r="F166" s="1" t="s">
        <v>7842</v>
      </c>
      <c r="G166" s="1">
        <v>2</v>
      </c>
      <c r="H166" s="1">
        <v>3</v>
      </c>
      <c r="I166" s="46">
        <v>46143</v>
      </c>
      <c r="J166" s="33">
        <v>46153</v>
      </c>
      <c r="K166" s="33">
        <v>46154</v>
      </c>
      <c r="L166" s="47">
        <v>0.506944444444444</v>
      </c>
      <c r="M166" s="1" t="s">
        <v>3874</v>
      </c>
      <c r="N166" s="1" t="s">
        <v>3875</v>
      </c>
      <c r="O166" s="1" t="s">
        <v>3876</v>
      </c>
      <c r="P166" s="1" t="s">
        <v>3965</v>
      </c>
      <c r="Q166" s="1" t="s">
        <v>746</v>
      </c>
      <c r="R166" s="1" t="s">
        <v>7841</v>
      </c>
      <c r="S166" s="1" t="s">
        <v>7845</v>
      </c>
      <c r="T166" s="1" t="s">
        <v>341</v>
      </c>
      <c r="U166" s="1" t="s">
        <v>7845</v>
      </c>
      <c r="V166" s="1" t="s">
        <v>341</v>
      </c>
      <c r="W166" s="1" t="s">
        <v>7841</v>
      </c>
      <c r="X166" s="1" t="s">
        <v>7858</v>
      </c>
      <c r="Y166" s="1" t="s">
        <v>7845</v>
      </c>
      <c r="Z166" s="1" t="s">
        <v>341</v>
      </c>
      <c r="AA166" s="1" t="s">
        <v>7841</v>
      </c>
      <c r="AB166" s="1" t="s">
        <v>7845</v>
      </c>
      <c r="AC166" s="1"/>
      <c r="AD166" s="1" t="s">
        <v>5180</v>
      </c>
      <c r="AE166" s="1" t="s">
        <v>7847</v>
      </c>
      <c r="AF166" s="1" t="s">
        <v>7848</v>
      </c>
      <c r="AG166" s="1" t="s">
        <v>7849</v>
      </c>
      <c r="AH166" s="1"/>
      <c r="AI166" s="1"/>
      <c r="AJ166" s="1" t="s">
        <v>7845</v>
      </c>
      <c r="AK166" s="1"/>
      <c r="AL166" s="1"/>
      <c r="AM166" s="1"/>
      <c r="AN166" s="1"/>
      <c r="AO166" s="1" t="s">
        <v>7845</v>
      </c>
      <c r="AP166" s="1"/>
      <c r="AQ166" s="1"/>
      <c r="AR166" s="1" t="s">
        <v>7852</v>
      </c>
      <c r="AS166" s="1"/>
      <c r="AT166" s="1"/>
      <c r="AU166" s="1"/>
      <c r="AV166" s="1" t="s">
        <v>7841</v>
      </c>
      <c r="AW166" s="1" t="s">
        <v>7859</v>
      </c>
      <c r="AX166" s="1" t="s">
        <v>7845</v>
      </c>
      <c r="AY166" s="1" t="s">
        <v>341</v>
      </c>
      <c r="AZ166" s="1"/>
      <c r="BA166" s="1" t="s">
        <v>7845</v>
      </c>
      <c r="BB166" s="1" t="s">
        <v>341</v>
      </c>
      <c r="BC166" s="1" t="s">
        <v>8437</v>
      </c>
      <c r="BD166" s="1"/>
    </row>
    <row r="167" ht="13" customHeight="1" spans="1:56">
      <c r="A167" s="1" t="s">
        <v>8438</v>
      </c>
      <c r="B167" s="1" t="s">
        <v>8439</v>
      </c>
      <c r="C167" s="1" t="s">
        <v>7839</v>
      </c>
      <c r="D167" s="1" t="s">
        <v>7840</v>
      </c>
      <c r="E167" s="1" t="s">
        <v>7841</v>
      </c>
      <c r="F167" s="1" t="s">
        <v>7842</v>
      </c>
      <c r="G167" s="1">
        <v>5</v>
      </c>
      <c r="H167" s="1">
        <v>6</v>
      </c>
      <c r="I167" s="46">
        <v>46143</v>
      </c>
      <c r="J167" s="33">
        <v>46153</v>
      </c>
      <c r="K167" s="33">
        <v>46156</v>
      </c>
      <c r="L167" s="47">
        <v>0.626388888888889</v>
      </c>
      <c r="M167" s="1" t="s">
        <v>3874</v>
      </c>
      <c r="N167" s="1" t="s">
        <v>3875</v>
      </c>
      <c r="O167" s="1" t="s">
        <v>3876</v>
      </c>
      <c r="P167" s="1" t="s">
        <v>8440</v>
      </c>
      <c r="Q167" s="1" t="s">
        <v>177</v>
      </c>
      <c r="R167" s="1" t="s">
        <v>7841</v>
      </c>
      <c r="S167" s="1" t="s">
        <v>7845</v>
      </c>
      <c r="T167" s="1" t="s">
        <v>341</v>
      </c>
      <c r="U167" s="1" t="s">
        <v>7845</v>
      </c>
      <c r="V167" s="1" t="s">
        <v>341</v>
      </c>
      <c r="W167" s="1" t="s">
        <v>7841</v>
      </c>
      <c r="X167" s="1" t="s">
        <v>7846</v>
      </c>
      <c r="Y167" s="1" t="s">
        <v>7841</v>
      </c>
      <c r="Z167" s="1" t="s">
        <v>8274</v>
      </c>
      <c r="AA167" s="1" t="s">
        <v>7841</v>
      </c>
      <c r="AB167" s="1" t="s">
        <v>7845</v>
      </c>
      <c r="AC167" s="1"/>
      <c r="AD167" s="1" t="s">
        <v>5180</v>
      </c>
      <c r="AE167" s="1" t="s">
        <v>7847</v>
      </c>
      <c r="AF167" s="1" t="s">
        <v>7848</v>
      </c>
      <c r="AG167" s="1" t="s">
        <v>7849</v>
      </c>
      <c r="AH167" s="1"/>
      <c r="AI167" s="1"/>
      <c r="AJ167" s="1" t="s">
        <v>7841</v>
      </c>
      <c r="AK167" s="1" t="s">
        <v>7850</v>
      </c>
      <c r="AL167" s="1"/>
      <c r="AM167" s="1"/>
      <c r="AN167" s="1" t="s">
        <v>7851</v>
      </c>
      <c r="AO167" s="1" t="s">
        <v>7845</v>
      </c>
      <c r="AP167" s="1"/>
      <c r="AQ167" s="1"/>
      <c r="AR167" s="1" t="s">
        <v>7852</v>
      </c>
      <c r="AS167" s="1"/>
      <c r="AT167" s="1"/>
      <c r="AU167" s="1"/>
      <c r="AV167" s="1" t="s">
        <v>7841</v>
      </c>
      <c r="AW167" s="1" t="s">
        <v>7881</v>
      </c>
      <c r="AX167" s="1" t="s">
        <v>7845</v>
      </c>
      <c r="AY167" s="1" t="s">
        <v>341</v>
      </c>
      <c r="AZ167" s="1"/>
      <c r="BA167" s="1" t="s">
        <v>7841</v>
      </c>
      <c r="BB167" s="1" t="s">
        <v>7901</v>
      </c>
      <c r="BC167" s="1" t="s">
        <v>8441</v>
      </c>
      <c r="BD167" s="1"/>
    </row>
    <row r="168" ht="13" customHeight="1" spans="1:56">
      <c r="A168" s="1" t="s">
        <v>8442</v>
      </c>
      <c r="B168" s="1" t="s">
        <v>8443</v>
      </c>
      <c r="C168" s="1" t="s">
        <v>7839</v>
      </c>
      <c r="D168" s="1" t="s">
        <v>7840</v>
      </c>
      <c r="E168" s="1" t="s">
        <v>7841</v>
      </c>
      <c r="F168" s="1" t="s">
        <v>7842</v>
      </c>
      <c r="G168" s="1">
        <v>2</v>
      </c>
      <c r="H168" s="1">
        <v>3</v>
      </c>
      <c r="I168" s="46">
        <v>46143</v>
      </c>
      <c r="J168" s="33">
        <v>46146</v>
      </c>
      <c r="K168" s="33">
        <v>46149</v>
      </c>
      <c r="L168" s="47">
        <v>0.509027777777778</v>
      </c>
      <c r="M168" s="1" t="s">
        <v>3874</v>
      </c>
      <c r="N168" s="1" t="s">
        <v>3875</v>
      </c>
      <c r="O168" s="1" t="s">
        <v>3876</v>
      </c>
      <c r="P168" s="1" t="s">
        <v>3976</v>
      </c>
      <c r="Q168" s="1" t="s">
        <v>569</v>
      </c>
      <c r="R168" s="1" t="s">
        <v>7841</v>
      </c>
      <c r="S168" s="1" t="s">
        <v>7845</v>
      </c>
      <c r="T168" s="1" t="s">
        <v>341</v>
      </c>
      <c r="U168" s="1" t="s">
        <v>7845</v>
      </c>
      <c r="V168" s="1" t="s">
        <v>341</v>
      </c>
      <c r="W168" s="1" t="s">
        <v>7841</v>
      </c>
      <c r="X168" s="1" t="s">
        <v>7858</v>
      </c>
      <c r="Y168" s="1" t="s">
        <v>7845</v>
      </c>
      <c r="Z168" s="1" t="s">
        <v>341</v>
      </c>
      <c r="AA168" s="1" t="s">
        <v>7845</v>
      </c>
      <c r="AB168" s="1" t="s">
        <v>7845</v>
      </c>
      <c r="AC168" s="1"/>
      <c r="AD168" s="1"/>
      <c r="AE168" s="1"/>
      <c r="AF168" s="1"/>
      <c r="AG168" s="1"/>
      <c r="AH168" s="1"/>
      <c r="AI168" s="1"/>
      <c r="AJ168" s="1" t="s">
        <v>7841</v>
      </c>
      <c r="AK168" s="1" t="s">
        <v>5195</v>
      </c>
      <c r="AL168" s="1"/>
      <c r="AM168" s="1"/>
      <c r="AN168" s="1"/>
      <c r="AO168" s="1" t="s">
        <v>7845</v>
      </c>
      <c r="AP168" s="1"/>
      <c r="AQ168" s="1"/>
      <c r="AR168" s="1" t="s">
        <v>7852</v>
      </c>
      <c r="AS168" s="1"/>
      <c r="AT168" s="1"/>
      <c r="AU168" s="1"/>
      <c r="AV168" s="1" t="s">
        <v>7845</v>
      </c>
      <c r="AW168" s="1" t="s">
        <v>341</v>
      </c>
      <c r="AX168" s="1" t="s">
        <v>7845</v>
      </c>
      <c r="AY168" s="1" t="s">
        <v>341</v>
      </c>
      <c r="AZ168" s="1"/>
      <c r="BA168" s="1" t="s">
        <v>7845</v>
      </c>
      <c r="BB168" s="1" t="s">
        <v>341</v>
      </c>
      <c r="BC168" s="1" t="s">
        <v>8444</v>
      </c>
      <c r="BD168" s="1"/>
    </row>
    <row r="169" ht="13" customHeight="1" spans="1:56">
      <c r="A169" s="1" t="s">
        <v>8445</v>
      </c>
      <c r="B169" s="1" t="s">
        <v>8446</v>
      </c>
      <c r="C169" s="1" t="s">
        <v>7905</v>
      </c>
      <c r="D169" s="1" t="s">
        <v>7840</v>
      </c>
      <c r="E169" s="1" t="s">
        <v>7841</v>
      </c>
      <c r="F169" s="1" t="s">
        <v>7842</v>
      </c>
      <c r="G169" s="1">
        <v>1</v>
      </c>
      <c r="H169" s="1">
        <v>1</v>
      </c>
      <c r="I169" s="46">
        <v>46143</v>
      </c>
      <c r="J169" s="33">
        <v>46153</v>
      </c>
      <c r="K169" s="33">
        <v>46155</v>
      </c>
      <c r="L169" s="47">
        <v>0.634722222222222</v>
      </c>
      <c r="M169" s="1" t="s">
        <v>3874</v>
      </c>
      <c r="N169" s="1" t="s">
        <v>3875</v>
      </c>
      <c r="O169" s="1" t="s">
        <v>3876</v>
      </c>
      <c r="P169" s="1" t="s">
        <v>3926</v>
      </c>
      <c r="Q169" s="1" t="s">
        <v>8447</v>
      </c>
      <c r="R169" s="1" t="s">
        <v>7841</v>
      </c>
      <c r="S169" s="1" t="s">
        <v>7845</v>
      </c>
      <c r="T169" s="1" t="s">
        <v>341</v>
      </c>
      <c r="U169" s="1" t="s">
        <v>7845</v>
      </c>
      <c r="V169" s="1" t="s">
        <v>341</v>
      </c>
      <c r="W169" s="1" t="s">
        <v>7841</v>
      </c>
      <c r="X169" s="1" t="s">
        <v>7858</v>
      </c>
      <c r="Y169" s="1" t="s">
        <v>7845</v>
      </c>
      <c r="Z169" s="1" t="s">
        <v>341</v>
      </c>
      <c r="AA169" s="1" t="s">
        <v>7845</v>
      </c>
      <c r="AB169" s="1" t="s">
        <v>7845</v>
      </c>
      <c r="AC169" s="1"/>
      <c r="AD169" s="1"/>
      <c r="AE169" s="1"/>
      <c r="AF169" s="1"/>
      <c r="AG169" s="1"/>
      <c r="AH169" s="1"/>
      <c r="AI169" s="1"/>
      <c r="AJ169" s="1" t="s">
        <v>7845</v>
      </c>
      <c r="AK169" s="1"/>
      <c r="AL169" s="1"/>
      <c r="AM169" s="1"/>
      <c r="AN169" s="1"/>
      <c r="AO169" s="1" t="s">
        <v>7845</v>
      </c>
      <c r="AP169" s="1"/>
      <c r="AQ169" s="1"/>
      <c r="AR169" s="1" t="s">
        <v>7852</v>
      </c>
      <c r="AS169" s="1"/>
      <c r="AT169" s="1"/>
      <c r="AU169" s="1"/>
      <c r="AV169" s="1" t="s">
        <v>7841</v>
      </c>
      <c r="AW169" s="1" t="s">
        <v>7859</v>
      </c>
      <c r="AX169" s="1" t="s">
        <v>7845</v>
      </c>
      <c r="AY169" s="1" t="s">
        <v>341</v>
      </c>
      <c r="AZ169" s="1"/>
      <c r="BA169" s="1" t="s">
        <v>7845</v>
      </c>
      <c r="BB169" s="1" t="s">
        <v>341</v>
      </c>
      <c r="BC169" s="1" t="s">
        <v>8285</v>
      </c>
      <c r="BD169" s="1"/>
    </row>
    <row r="170" ht="13" customHeight="1" spans="1:56">
      <c r="A170" s="1" t="s">
        <v>8448</v>
      </c>
      <c r="B170" s="1" t="s">
        <v>8449</v>
      </c>
      <c r="C170" s="1" t="s">
        <v>7839</v>
      </c>
      <c r="D170" s="1" t="s">
        <v>7840</v>
      </c>
      <c r="E170" s="1" t="s">
        <v>7841</v>
      </c>
      <c r="F170" s="1" t="s">
        <v>7842</v>
      </c>
      <c r="G170" s="1">
        <v>3</v>
      </c>
      <c r="H170" s="1">
        <v>4</v>
      </c>
      <c r="I170" s="46">
        <v>46143</v>
      </c>
      <c r="J170" s="33">
        <v>46146</v>
      </c>
      <c r="K170" s="33">
        <v>46146</v>
      </c>
      <c r="L170" s="47">
        <v>0.645138888888889</v>
      </c>
      <c r="M170" s="1" t="s">
        <v>3874</v>
      </c>
      <c r="N170" s="1" t="s">
        <v>3875</v>
      </c>
      <c r="O170" s="1" t="s">
        <v>3876</v>
      </c>
      <c r="P170" s="1" t="s">
        <v>3881</v>
      </c>
      <c r="Q170" s="1" t="s">
        <v>8450</v>
      </c>
      <c r="R170" s="1" t="s">
        <v>7841</v>
      </c>
      <c r="S170" s="1" t="s">
        <v>7845</v>
      </c>
      <c r="T170" s="1" t="s">
        <v>341</v>
      </c>
      <c r="U170" s="1" t="s">
        <v>7845</v>
      </c>
      <c r="V170" s="1" t="s">
        <v>341</v>
      </c>
      <c r="W170" s="1" t="s">
        <v>7841</v>
      </c>
      <c r="X170" s="1" t="s">
        <v>7846</v>
      </c>
      <c r="Y170" s="1" t="s">
        <v>7845</v>
      </c>
      <c r="Z170" s="1" t="s">
        <v>341</v>
      </c>
      <c r="AA170" s="1" t="s">
        <v>7841</v>
      </c>
      <c r="AB170" s="1" t="s">
        <v>7841</v>
      </c>
      <c r="AC170" s="1">
        <v>913378</v>
      </c>
      <c r="AD170" s="1"/>
      <c r="AE170" s="1"/>
      <c r="AF170" s="1"/>
      <c r="AG170" s="1"/>
      <c r="AH170" s="1"/>
      <c r="AI170" s="1"/>
      <c r="AJ170" s="1" t="s">
        <v>7841</v>
      </c>
      <c r="AK170" s="1" t="s">
        <v>7939</v>
      </c>
      <c r="AL170" s="1"/>
      <c r="AM170" s="1"/>
      <c r="AN170" s="1"/>
      <c r="AO170" s="1" t="s">
        <v>7845</v>
      </c>
      <c r="AP170" s="1"/>
      <c r="AQ170" s="1"/>
      <c r="AR170" s="1" t="s">
        <v>7852</v>
      </c>
      <c r="AS170" s="1"/>
      <c r="AT170" s="1"/>
      <c r="AU170" s="1"/>
      <c r="AV170" s="1" t="s">
        <v>7841</v>
      </c>
      <c r="AW170" s="1" t="s">
        <v>7886</v>
      </c>
      <c r="AX170" s="1" t="s">
        <v>7845</v>
      </c>
      <c r="AY170" s="1" t="s">
        <v>341</v>
      </c>
      <c r="AZ170" s="1"/>
      <c r="BA170" s="1" t="s">
        <v>7845</v>
      </c>
      <c r="BB170" s="1" t="s">
        <v>341</v>
      </c>
      <c r="BC170" s="1" t="s">
        <v>8451</v>
      </c>
      <c r="BD170" s="1"/>
    </row>
    <row r="171" ht="13" customHeight="1" spans="1:56">
      <c r="A171" s="1" t="s">
        <v>8452</v>
      </c>
      <c r="B171" s="1" t="s">
        <v>8453</v>
      </c>
      <c r="C171" s="1" t="s">
        <v>7839</v>
      </c>
      <c r="D171" s="1" t="s">
        <v>7840</v>
      </c>
      <c r="E171" s="1" t="s">
        <v>7841</v>
      </c>
      <c r="F171" s="1" t="s">
        <v>7842</v>
      </c>
      <c r="G171" s="1">
        <v>3</v>
      </c>
      <c r="H171" s="1">
        <v>4</v>
      </c>
      <c r="I171" s="46">
        <v>46143</v>
      </c>
      <c r="J171" s="33">
        <v>46146</v>
      </c>
      <c r="K171" s="33">
        <v>46149</v>
      </c>
      <c r="L171" s="47">
        <v>0.634027777777778</v>
      </c>
      <c r="M171" s="1" t="s">
        <v>3874</v>
      </c>
      <c r="N171" s="1" t="s">
        <v>3875</v>
      </c>
      <c r="O171" s="1" t="s">
        <v>3876</v>
      </c>
      <c r="P171" s="1" t="s">
        <v>4021</v>
      </c>
      <c r="Q171" s="1" t="s">
        <v>598</v>
      </c>
      <c r="R171" s="1" t="s">
        <v>7841</v>
      </c>
      <c r="S171" s="1" t="s">
        <v>7845</v>
      </c>
      <c r="T171" s="1" t="s">
        <v>341</v>
      </c>
      <c r="U171" s="1" t="s">
        <v>7845</v>
      </c>
      <c r="V171" s="1" t="s">
        <v>341</v>
      </c>
      <c r="W171" s="1" t="s">
        <v>7841</v>
      </c>
      <c r="X171" s="1" t="s">
        <v>341</v>
      </c>
      <c r="Y171" s="1" t="s">
        <v>7845</v>
      </c>
      <c r="Z171" s="1" t="s">
        <v>341</v>
      </c>
      <c r="AA171" s="1" t="s">
        <v>7841</v>
      </c>
      <c r="AB171" s="1" t="s">
        <v>7845</v>
      </c>
      <c r="AC171" s="1"/>
      <c r="AD171" s="1" t="s">
        <v>5180</v>
      </c>
      <c r="AE171" s="1" t="s">
        <v>7847</v>
      </c>
      <c r="AF171" s="1" t="s">
        <v>7848</v>
      </c>
      <c r="AG171" s="1" t="s">
        <v>7849</v>
      </c>
      <c r="AH171" s="1"/>
      <c r="AI171" s="1"/>
      <c r="AJ171" s="1" t="s">
        <v>7845</v>
      </c>
      <c r="AK171" s="1"/>
      <c r="AL171" s="1"/>
      <c r="AM171" s="1"/>
      <c r="AN171" s="1"/>
      <c r="AO171" s="1" t="s">
        <v>7845</v>
      </c>
      <c r="AP171" s="1"/>
      <c r="AQ171" s="1"/>
      <c r="AR171" s="1" t="s">
        <v>7852</v>
      </c>
      <c r="AS171" s="1"/>
      <c r="AT171" s="1"/>
      <c r="AU171" s="1"/>
      <c r="AV171" s="1" t="s">
        <v>7845</v>
      </c>
      <c r="AW171" s="1" t="s">
        <v>341</v>
      </c>
      <c r="AX171" s="1" t="s">
        <v>7845</v>
      </c>
      <c r="AY171" s="1" t="s">
        <v>341</v>
      </c>
      <c r="AZ171" s="1"/>
      <c r="BA171" s="1" t="s">
        <v>7845</v>
      </c>
      <c r="BB171" s="1" t="s">
        <v>341</v>
      </c>
      <c r="BC171" s="1" t="s">
        <v>8454</v>
      </c>
      <c r="BD171" s="1"/>
    </row>
    <row r="172" ht="13" customHeight="1" spans="1:56">
      <c r="A172" s="1" t="s">
        <v>8455</v>
      </c>
      <c r="B172" s="1" t="s">
        <v>8456</v>
      </c>
      <c r="C172" s="1" t="s">
        <v>7839</v>
      </c>
      <c r="D172" s="1" t="s">
        <v>7840</v>
      </c>
      <c r="E172" s="1" t="s">
        <v>7841</v>
      </c>
      <c r="F172" s="1" t="s">
        <v>7842</v>
      </c>
      <c r="G172" s="1">
        <v>5</v>
      </c>
      <c r="H172" s="1">
        <v>7</v>
      </c>
      <c r="I172" s="46">
        <v>46143</v>
      </c>
      <c r="J172" s="33">
        <v>46146</v>
      </c>
      <c r="K172" s="33">
        <v>46149</v>
      </c>
      <c r="L172" s="47">
        <v>0.440277777777778</v>
      </c>
      <c r="M172" s="1" t="s">
        <v>3874</v>
      </c>
      <c r="N172" s="1" t="s">
        <v>3875</v>
      </c>
      <c r="O172" s="1" t="s">
        <v>3876</v>
      </c>
      <c r="P172" s="1" t="s">
        <v>3996</v>
      </c>
      <c r="Q172" s="1" t="s">
        <v>8457</v>
      </c>
      <c r="R172" s="1" t="s">
        <v>7841</v>
      </c>
      <c r="S172" s="1" t="s">
        <v>7845</v>
      </c>
      <c r="T172" s="1" t="s">
        <v>341</v>
      </c>
      <c r="U172" s="1" t="s">
        <v>7845</v>
      </c>
      <c r="V172" s="1" t="s">
        <v>341</v>
      </c>
      <c r="W172" s="1" t="s">
        <v>7841</v>
      </c>
      <c r="X172" s="1" t="s">
        <v>7846</v>
      </c>
      <c r="Y172" s="1" t="s">
        <v>7845</v>
      </c>
      <c r="Z172" s="1" t="s">
        <v>341</v>
      </c>
      <c r="AA172" s="1" t="s">
        <v>7841</v>
      </c>
      <c r="AB172" s="1" t="s">
        <v>7845</v>
      </c>
      <c r="AC172" s="1"/>
      <c r="AD172" s="1" t="s">
        <v>5180</v>
      </c>
      <c r="AE172" s="1" t="s">
        <v>7847</v>
      </c>
      <c r="AF172" s="1" t="s">
        <v>7848</v>
      </c>
      <c r="AG172" s="1" t="s">
        <v>7849</v>
      </c>
      <c r="AH172" s="1"/>
      <c r="AI172" s="1"/>
      <c r="AJ172" s="1" t="s">
        <v>7841</v>
      </c>
      <c r="AK172" s="1" t="s">
        <v>7939</v>
      </c>
      <c r="AL172" s="1"/>
      <c r="AM172" s="1"/>
      <c r="AN172" s="1"/>
      <c r="AO172" s="1" t="s">
        <v>7845</v>
      </c>
      <c r="AP172" s="1"/>
      <c r="AQ172" s="1"/>
      <c r="AR172" s="1" t="s">
        <v>7852</v>
      </c>
      <c r="AS172" s="1"/>
      <c r="AT172" s="1"/>
      <c r="AU172" s="1"/>
      <c r="AV172" s="1" t="s">
        <v>7841</v>
      </c>
      <c r="AW172" s="1" t="s">
        <v>7859</v>
      </c>
      <c r="AX172" s="1" t="s">
        <v>7845</v>
      </c>
      <c r="AY172" s="1" t="s">
        <v>341</v>
      </c>
      <c r="AZ172" s="1"/>
      <c r="BA172" s="1" t="s">
        <v>7845</v>
      </c>
      <c r="BB172" s="1" t="s">
        <v>341</v>
      </c>
      <c r="BC172" s="1" t="s">
        <v>8458</v>
      </c>
      <c r="BD172" s="1"/>
    </row>
    <row r="173" ht="13" customHeight="1" spans="1:56">
      <c r="A173" s="1" t="s">
        <v>8459</v>
      </c>
      <c r="B173" s="1" t="s">
        <v>8460</v>
      </c>
      <c r="C173" s="1" t="s">
        <v>7839</v>
      </c>
      <c r="D173" s="1" t="s">
        <v>7840</v>
      </c>
      <c r="E173" s="1" t="s">
        <v>7841</v>
      </c>
      <c r="F173" s="1" t="s">
        <v>7842</v>
      </c>
      <c r="G173" s="1">
        <v>2</v>
      </c>
      <c r="H173" s="1">
        <v>4</v>
      </c>
      <c r="I173" s="46">
        <v>46143</v>
      </c>
      <c r="J173" s="33">
        <v>46146</v>
      </c>
      <c r="K173" s="33">
        <v>46146</v>
      </c>
      <c r="L173" s="47">
        <v>0.627083333333333</v>
      </c>
      <c r="M173" s="1" t="s">
        <v>3874</v>
      </c>
      <c r="N173" s="1" t="s">
        <v>3875</v>
      </c>
      <c r="O173" s="1" t="s">
        <v>3876</v>
      </c>
      <c r="P173" s="1" t="s">
        <v>3894</v>
      </c>
      <c r="Q173" s="1" t="s">
        <v>189</v>
      </c>
      <c r="R173" s="1" t="s">
        <v>7841</v>
      </c>
      <c r="S173" s="1" t="s">
        <v>7841</v>
      </c>
      <c r="T173" s="1" t="s">
        <v>7956</v>
      </c>
      <c r="U173" s="1" t="s">
        <v>7845</v>
      </c>
      <c r="V173" s="1" t="s">
        <v>341</v>
      </c>
      <c r="W173" s="1" t="s">
        <v>7841</v>
      </c>
      <c r="X173" s="1" t="s">
        <v>7846</v>
      </c>
      <c r="Y173" s="1" t="s">
        <v>7845</v>
      </c>
      <c r="Z173" s="1" t="s">
        <v>341</v>
      </c>
      <c r="AA173" s="1" t="s">
        <v>7841</v>
      </c>
      <c r="AB173" s="1" t="s">
        <v>7841</v>
      </c>
      <c r="AC173" s="1">
        <v>741178</v>
      </c>
      <c r="AD173" s="1"/>
      <c r="AE173" s="1"/>
      <c r="AF173" s="1"/>
      <c r="AG173" s="1"/>
      <c r="AH173" s="1"/>
      <c r="AI173" s="1"/>
      <c r="AJ173" s="1" t="s">
        <v>7841</v>
      </c>
      <c r="AK173" s="1" t="s">
        <v>7939</v>
      </c>
      <c r="AL173" s="1"/>
      <c r="AM173" s="1"/>
      <c r="AN173" s="1"/>
      <c r="AO173" s="1" t="s">
        <v>7845</v>
      </c>
      <c r="AP173" s="1"/>
      <c r="AQ173" s="1"/>
      <c r="AR173" s="1" t="s">
        <v>7852</v>
      </c>
      <c r="AS173" s="1"/>
      <c r="AT173" s="1"/>
      <c r="AU173" s="1"/>
      <c r="AV173" s="1" t="s">
        <v>7841</v>
      </c>
      <c r="AW173" s="1" t="s">
        <v>7886</v>
      </c>
      <c r="AX173" s="1" t="s">
        <v>7845</v>
      </c>
      <c r="AY173" s="1" t="s">
        <v>341</v>
      </c>
      <c r="AZ173" s="1"/>
      <c r="BA173" s="1" t="s">
        <v>7845</v>
      </c>
      <c r="BB173" s="1" t="s">
        <v>341</v>
      </c>
      <c r="BC173" s="1" t="s">
        <v>8461</v>
      </c>
      <c r="BD173" s="1"/>
    </row>
    <row r="174" ht="13" customHeight="1" spans="1:56">
      <c r="A174" s="1" t="s">
        <v>8462</v>
      </c>
      <c r="B174" s="1" t="s">
        <v>8463</v>
      </c>
      <c r="C174" s="1" t="s">
        <v>7839</v>
      </c>
      <c r="D174" s="1" t="s">
        <v>7840</v>
      </c>
      <c r="E174" s="1" t="s">
        <v>7841</v>
      </c>
      <c r="F174" s="1" t="s">
        <v>7842</v>
      </c>
      <c r="G174" s="1">
        <v>0</v>
      </c>
      <c r="H174" s="1">
        <v>3</v>
      </c>
      <c r="I174" s="46">
        <v>46143</v>
      </c>
      <c r="J174" s="33">
        <v>46160</v>
      </c>
      <c r="K174" s="33">
        <v>46160</v>
      </c>
      <c r="L174" s="47">
        <v>0.686111111111111</v>
      </c>
      <c r="M174" s="1" t="s">
        <v>3874</v>
      </c>
      <c r="N174" s="1" t="s">
        <v>3875</v>
      </c>
      <c r="O174" s="1" t="s">
        <v>3876</v>
      </c>
      <c r="P174" s="1" t="s">
        <v>3894</v>
      </c>
      <c r="Q174" s="1" t="s">
        <v>189</v>
      </c>
      <c r="R174" s="1" t="s">
        <v>7845</v>
      </c>
      <c r="S174" s="1"/>
      <c r="T174" s="1" t="s">
        <v>341</v>
      </c>
      <c r="U174" s="1"/>
      <c r="V174" s="1" t="s">
        <v>341</v>
      </c>
      <c r="W174" s="1"/>
      <c r="X174" s="1" t="s">
        <v>341</v>
      </c>
      <c r="Y174" s="1"/>
      <c r="Z174" s="1" t="s">
        <v>341</v>
      </c>
      <c r="AA174" s="1" t="s">
        <v>7841</v>
      </c>
      <c r="AB174" s="1" t="s">
        <v>7845</v>
      </c>
      <c r="AC174" s="1"/>
      <c r="AD174" s="1" t="s">
        <v>5180</v>
      </c>
      <c r="AE174" s="1" t="s">
        <v>7847</v>
      </c>
      <c r="AF174" s="1" t="s">
        <v>7848</v>
      </c>
      <c r="AG174" s="1" t="s">
        <v>7878</v>
      </c>
      <c r="AH174" s="1" t="s">
        <v>7847</v>
      </c>
      <c r="AI174" s="1" t="s">
        <v>7879</v>
      </c>
      <c r="AJ174" s="1" t="s">
        <v>7845</v>
      </c>
      <c r="AK174" s="1"/>
      <c r="AL174" s="1"/>
      <c r="AM174" s="1"/>
      <c r="AN174" s="1"/>
      <c r="AO174" s="1" t="s">
        <v>7845</v>
      </c>
      <c r="AP174" s="1"/>
      <c r="AQ174" s="1"/>
      <c r="AR174" s="1" t="s">
        <v>7852</v>
      </c>
      <c r="AS174" s="1"/>
      <c r="AT174" s="1"/>
      <c r="AU174" s="1"/>
      <c r="AV174" s="1" t="s">
        <v>7841</v>
      </c>
      <c r="AW174" s="1" t="s">
        <v>7881</v>
      </c>
      <c r="AX174" s="1" t="s">
        <v>7845</v>
      </c>
      <c r="AY174" s="1" t="s">
        <v>341</v>
      </c>
      <c r="AZ174" s="1"/>
      <c r="BA174" s="1" t="s">
        <v>7845</v>
      </c>
      <c r="BB174" s="1" t="s">
        <v>341</v>
      </c>
      <c r="BC174" s="1" t="s">
        <v>8464</v>
      </c>
      <c r="BD174" s="1"/>
    </row>
    <row r="175" ht="13" customHeight="1" spans="1:56">
      <c r="A175" s="1" t="s">
        <v>8465</v>
      </c>
      <c r="B175" s="1" t="s">
        <v>8466</v>
      </c>
      <c r="C175" s="1" t="s">
        <v>7839</v>
      </c>
      <c r="D175" s="1" t="s">
        <v>7840</v>
      </c>
      <c r="E175" s="1" t="s">
        <v>7841</v>
      </c>
      <c r="F175" s="1" t="s">
        <v>7842</v>
      </c>
      <c r="G175" s="1">
        <v>3</v>
      </c>
      <c r="H175" s="1">
        <v>6</v>
      </c>
      <c r="I175" s="46">
        <v>46143</v>
      </c>
      <c r="J175" s="33">
        <v>46153</v>
      </c>
      <c r="K175" s="33">
        <v>46156</v>
      </c>
      <c r="L175" s="47">
        <v>0.39375</v>
      </c>
      <c r="M175" s="1" t="s">
        <v>3874</v>
      </c>
      <c r="N175" s="1" t="s">
        <v>3875</v>
      </c>
      <c r="O175" s="1" t="s">
        <v>3876</v>
      </c>
      <c r="P175" s="1" t="s">
        <v>3931</v>
      </c>
      <c r="Q175" s="1" t="s">
        <v>8467</v>
      </c>
      <c r="R175" s="1" t="s">
        <v>7841</v>
      </c>
      <c r="S175" s="1" t="s">
        <v>7845</v>
      </c>
      <c r="T175" s="1" t="s">
        <v>341</v>
      </c>
      <c r="U175" s="1" t="s">
        <v>7845</v>
      </c>
      <c r="V175" s="1" t="s">
        <v>341</v>
      </c>
      <c r="W175" s="1" t="s">
        <v>7841</v>
      </c>
      <c r="X175" s="1" t="s">
        <v>7846</v>
      </c>
      <c r="Y175" s="1" t="s">
        <v>7845</v>
      </c>
      <c r="Z175" s="1" t="s">
        <v>341</v>
      </c>
      <c r="AA175" s="1" t="s">
        <v>7841</v>
      </c>
      <c r="AB175" s="1" t="s">
        <v>7845</v>
      </c>
      <c r="AC175" s="1"/>
      <c r="AD175" s="1" t="s">
        <v>5180</v>
      </c>
      <c r="AE175" s="1" t="s">
        <v>7847</v>
      </c>
      <c r="AF175" s="1" t="s">
        <v>7848</v>
      </c>
      <c r="AG175" s="1" t="s">
        <v>7849</v>
      </c>
      <c r="AH175" s="1"/>
      <c r="AI175" s="1"/>
      <c r="AJ175" s="1" t="s">
        <v>7841</v>
      </c>
      <c r="AK175" s="1" t="s">
        <v>5195</v>
      </c>
      <c r="AL175" s="1"/>
      <c r="AM175" s="1"/>
      <c r="AN175" s="1"/>
      <c r="AO175" s="1" t="s">
        <v>7845</v>
      </c>
      <c r="AP175" s="1"/>
      <c r="AQ175" s="1"/>
      <c r="AR175" s="1" t="s">
        <v>7852</v>
      </c>
      <c r="AS175" s="1"/>
      <c r="AT175" s="1"/>
      <c r="AU175" s="1"/>
      <c r="AV175" s="1" t="s">
        <v>7841</v>
      </c>
      <c r="AW175" s="1" t="s">
        <v>7886</v>
      </c>
      <c r="AX175" s="1" t="s">
        <v>7845</v>
      </c>
      <c r="AY175" s="1" t="s">
        <v>341</v>
      </c>
      <c r="AZ175" s="1"/>
      <c r="BA175" s="1" t="s">
        <v>7845</v>
      </c>
      <c r="BB175" s="1" t="s">
        <v>341</v>
      </c>
      <c r="BC175" s="1" t="s">
        <v>8468</v>
      </c>
      <c r="BD175" s="1"/>
    </row>
    <row r="176" ht="13" customHeight="1" spans="1:56">
      <c r="A176" s="1" t="s">
        <v>8469</v>
      </c>
      <c r="B176" s="1" t="s">
        <v>8470</v>
      </c>
      <c r="C176" s="1" t="s">
        <v>7839</v>
      </c>
      <c r="D176" s="1" t="s">
        <v>7840</v>
      </c>
      <c r="E176" s="1" t="s">
        <v>7841</v>
      </c>
      <c r="F176" s="1" t="s">
        <v>7842</v>
      </c>
      <c r="G176" s="1">
        <v>4</v>
      </c>
      <c r="H176" s="1">
        <v>6</v>
      </c>
      <c r="I176" s="46">
        <v>46143</v>
      </c>
      <c r="J176" s="33">
        <v>46160</v>
      </c>
      <c r="K176" s="33">
        <v>46160</v>
      </c>
      <c r="L176" s="47">
        <v>0.65625</v>
      </c>
      <c r="M176" s="1" t="s">
        <v>3874</v>
      </c>
      <c r="N176" s="1" t="s">
        <v>3875</v>
      </c>
      <c r="O176" s="1" t="s">
        <v>3876</v>
      </c>
      <c r="P176" s="1" t="s">
        <v>3940</v>
      </c>
      <c r="Q176" s="1" t="s">
        <v>8471</v>
      </c>
      <c r="R176" s="1" t="s">
        <v>7841</v>
      </c>
      <c r="S176" s="1" t="s">
        <v>7845</v>
      </c>
      <c r="T176" s="1" t="s">
        <v>341</v>
      </c>
      <c r="U176" s="1" t="s">
        <v>7845</v>
      </c>
      <c r="V176" s="1" t="s">
        <v>341</v>
      </c>
      <c r="W176" s="1" t="s">
        <v>7841</v>
      </c>
      <c r="X176" s="1" t="s">
        <v>7846</v>
      </c>
      <c r="Y176" s="1" t="s">
        <v>7845</v>
      </c>
      <c r="Z176" s="1" t="s">
        <v>341</v>
      </c>
      <c r="AA176" s="1" t="s">
        <v>7841</v>
      </c>
      <c r="AB176" s="1" t="s">
        <v>7845</v>
      </c>
      <c r="AC176" s="1"/>
      <c r="AD176" s="1" t="s">
        <v>5180</v>
      </c>
      <c r="AE176" s="1" t="s">
        <v>7847</v>
      </c>
      <c r="AF176" s="1" t="s">
        <v>7848</v>
      </c>
      <c r="AG176" s="1" t="s">
        <v>7849</v>
      </c>
      <c r="AH176" s="1"/>
      <c r="AI176" s="1"/>
      <c r="AJ176" s="1" t="s">
        <v>7845</v>
      </c>
      <c r="AK176" s="1"/>
      <c r="AL176" s="1"/>
      <c r="AM176" s="1"/>
      <c r="AN176" s="1"/>
      <c r="AO176" s="1" t="s">
        <v>7845</v>
      </c>
      <c r="AP176" s="1"/>
      <c r="AQ176" s="1"/>
      <c r="AR176" s="1" t="s">
        <v>7852</v>
      </c>
      <c r="AS176" s="1"/>
      <c r="AT176" s="1"/>
      <c r="AU176" s="1"/>
      <c r="AV176" s="1" t="s">
        <v>7841</v>
      </c>
      <c r="AW176" s="1" t="s">
        <v>7859</v>
      </c>
      <c r="AX176" s="1" t="s">
        <v>7845</v>
      </c>
      <c r="AY176" s="1" t="s">
        <v>341</v>
      </c>
      <c r="AZ176" s="1"/>
      <c r="BA176" s="1" t="s">
        <v>7845</v>
      </c>
      <c r="BB176" s="1" t="s">
        <v>341</v>
      </c>
      <c r="BC176" s="1" t="s">
        <v>8472</v>
      </c>
      <c r="BD176" s="1"/>
    </row>
    <row r="177" ht="13" customHeight="1" spans="1:56">
      <c r="A177" s="1" t="s">
        <v>8473</v>
      </c>
      <c r="B177" s="1" t="s">
        <v>8474</v>
      </c>
      <c r="C177" s="1" t="s">
        <v>7839</v>
      </c>
      <c r="D177" s="1" t="s">
        <v>7840</v>
      </c>
      <c r="E177" s="1" t="s">
        <v>7841</v>
      </c>
      <c r="F177" s="1" t="s">
        <v>7842</v>
      </c>
      <c r="G177" s="1">
        <v>4</v>
      </c>
      <c r="H177" s="1">
        <v>5</v>
      </c>
      <c r="I177" s="46">
        <v>46143</v>
      </c>
      <c r="J177" s="33">
        <v>46146</v>
      </c>
      <c r="K177" s="33">
        <v>46149</v>
      </c>
      <c r="L177" s="47">
        <v>0.429861111111111</v>
      </c>
      <c r="M177" s="1" t="s">
        <v>3874</v>
      </c>
      <c r="N177" s="1" t="s">
        <v>3875</v>
      </c>
      <c r="O177" s="1" t="s">
        <v>3876</v>
      </c>
      <c r="P177" s="1" t="s">
        <v>3993</v>
      </c>
      <c r="Q177" s="1" t="s">
        <v>535</v>
      </c>
      <c r="R177" s="1" t="s">
        <v>7841</v>
      </c>
      <c r="S177" s="1" t="s">
        <v>7845</v>
      </c>
      <c r="T177" s="1" t="s">
        <v>341</v>
      </c>
      <c r="U177" s="1" t="s">
        <v>7845</v>
      </c>
      <c r="V177" s="1" t="s">
        <v>341</v>
      </c>
      <c r="W177" s="1" t="s">
        <v>7841</v>
      </c>
      <c r="X177" s="1" t="s">
        <v>7846</v>
      </c>
      <c r="Y177" s="1" t="s">
        <v>7845</v>
      </c>
      <c r="Z177" s="1" t="s">
        <v>341</v>
      </c>
      <c r="AA177" s="1" t="s">
        <v>7841</v>
      </c>
      <c r="AB177" s="1" t="s">
        <v>7845</v>
      </c>
      <c r="AC177" s="1"/>
      <c r="AD177" s="1" t="s">
        <v>5180</v>
      </c>
      <c r="AE177" s="1" t="s">
        <v>7847</v>
      </c>
      <c r="AF177" s="1" t="s">
        <v>7848</v>
      </c>
      <c r="AG177" s="1" t="s">
        <v>7849</v>
      </c>
      <c r="AH177" s="1"/>
      <c r="AI177" s="1"/>
      <c r="AJ177" s="1" t="s">
        <v>7841</v>
      </c>
      <c r="AK177" s="1" t="s">
        <v>7939</v>
      </c>
      <c r="AL177" s="1"/>
      <c r="AM177" s="1"/>
      <c r="AN177" s="1"/>
      <c r="AO177" s="1" t="s">
        <v>7845</v>
      </c>
      <c r="AP177" s="1"/>
      <c r="AQ177" s="1"/>
      <c r="AR177" s="1" t="s">
        <v>7852</v>
      </c>
      <c r="AS177" s="1"/>
      <c r="AT177" s="1"/>
      <c r="AU177" s="1"/>
      <c r="AV177" s="1" t="s">
        <v>7841</v>
      </c>
      <c r="AW177" s="1" t="s">
        <v>7886</v>
      </c>
      <c r="AX177" s="1" t="s">
        <v>7845</v>
      </c>
      <c r="AY177" s="1" t="s">
        <v>341</v>
      </c>
      <c r="AZ177" s="1"/>
      <c r="BA177" s="1" t="s">
        <v>7841</v>
      </c>
      <c r="BB177" s="1" t="s">
        <v>7957</v>
      </c>
      <c r="BC177" s="1" t="s">
        <v>8475</v>
      </c>
      <c r="BD177" s="1"/>
    </row>
    <row r="178" ht="13" customHeight="1" spans="1:56">
      <c r="A178" s="1" t="s">
        <v>8476</v>
      </c>
      <c r="B178" s="1" t="s">
        <v>8477</v>
      </c>
      <c r="C178" s="1" t="s">
        <v>7839</v>
      </c>
      <c r="D178" s="1" t="s">
        <v>7840</v>
      </c>
      <c r="E178" s="1" t="s">
        <v>7841</v>
      </c>
      <c r="F178" s="1" t="s">
        <v>7842</v>
      </c>
      <c r="G178" s="1">
        <v>2</v>
      </c>
      <c r="H178" s="1">
        <v>4</v>
      </c>
      <c r="I178" s="46">
        <v>46143</v>
      </c>
      <c r="J178" s="33">
        <v>46146</v>
      </c>
      <c r="K178" s="33">
        <v>46147</v>
      </c>
      <c r="L178" s="47">
        <v>0.440277777777778</v>
      </c>
      <c r="M178" s="1" t="s">
        <v>3874</v>
      </c>
      <c r="N178" s="1" t="s">
        <v>3875</v>
      </c>
      <c r="O178" s="1" t="s">
        <v>3876</v>
      </c>
      <c r="P178" s="1" t="s">
        <v>3932</v>
      </c>
      <c r="Q178" s="1" t="s">
        <v>290</v>
      </c>
      <c r="R178" s="1" t="s">
        <v>7841</v>
      </c>
      <c r="S178" s="1" t="s">
        <v>7845</v>
      </c>
      <c r="T178" s="1" t="s">
        <v>341</v>
      </c>
      <c r="U178" s="1" t="s">
        <v>7845</v>
      </c>
      <c r="V178" s="1" t="s">
        <v>341</v>
      </c>
      <c r="W178" s="1" t="s">
        <v>7841</v>
      </c>
      <c r="X178" s="1" t="s">
        <v>7846</v>
      </c>
      <c r="Y178" s="1" t="s">
        <v>7845</v>
      </c>
      <c r="Z178" s="1" t="s">
        <v>341</v>
      </c>
      <c r="AA178" s="1" t="s">
        <v>7841</v>
      </c>
      <c r="AB178" s="1" t="s">
        <v>7841</v>
      </c>
      <c r="AC178" s="1">
        <v>786860</v>
      </c>
      <c r="AD178" s="1"/>
      <c r="AE178" s="1"/>
      <c r="AF178" s="1"/>
      <c r="AG178" s="1"/>
      <c r="AH178" s="1"/>
      <c r="AI178" s="1"/>
      <c r="AJ178" s="1" t="s">
        <v>7841</v>
      </c>
      <c r="AK178" s="1" t="s">
        <v>7939</v>
      </c>
      <c r="AL178" s="1"/>
      <c r="AM178" s="1"/>
      <c r="AN178" s="1"/>
      <c r="AO178" s="1" t="s">
        <v>7845</v>
      </c>
      <c r="AP178" s="1"/>
      <c r="AQ178" s="1"/>
      <c r="AR178" s="1" t="s">
        <v>7852</v>
      </c>
      <c r="AS178" s="1"/>
      <c r="AT178" s="1"/>
      <c r="AU178" s="1"/>
      <c r="AV178" s="1" t="s">
        <v>7841</v>
      </c>
      <c r="AW178" s="1" t="s">
        <v>7886</v>
      </c>
      <c r="AX178" s="1" t="s">
        <v>7845</v>
      </c>
      <c r="AY178" s="1" t="s">
        <v>341</v>
      </c>
      <c r="AZ178" s="1"/>
      <c r="BA178" s="1" t="s">
        <v>7841</v>
      </c>
      <c r="BB178" s="1" t="s">
        <v>8478</v>
      </c>
      <c r="BC178" s="1" t="s">
        <v>8479</v>
      </c>
      <c r="BD178" s="1"/>
    </row>
    <row r="179" ht="13" customHeight="1" spans="1:56">
      <c r="A179" s="1" t="s">
        <v>8480</v>
      </c>
      <c r="B179" s="1" t="s">
        <v>8481</v>
      </c>
      <c r="C179" s="1" t="s">
        <v>7839</v>
      </c>
      <c r="D179" s="1" t="s">
        <v>7840</v>
      </c>
      <c r="E179" s="1" t="s">
        <v>7841</v>
      </c>
      <c r="F179" s="1" t="s">
        <v>7842</v>
      </c>
      <c r="G179" s="1">
        <v>3</v>
      </c>
      <c r="H179" s="1">
        <v>6</v>
      </c>
      <c r="I179" s="46">
        <v>46143</v>
      </c>
      <c r="J179" s="33">
        <v>46153</v>
      </c>
      <c r="K179" s="33">
        <v>46154</v>
      </c>
      <c r="L179" s="47">
        <v>0.665277777777778</v>
      </c>
      <c r="M179" s="1" t="s">
        <v>3874</v>
      </c>
      <c r="N179" s="1" t="s">
        <v>3875</v>
      </c>
      <c r="O179" s="1" t="s">
        <v>3876</v>
      </c>
      <c r="P179" s="1" t="s">
        <v>3932</v>
      </c>
      <c r="Q179" s="1" t="s">
        <v>290</v>
      </c>
      <c r="R179" s="1" t="s">
        <v>7841</v>
      </c>
      <c r="S179" s="1" t="s">
        <v>7845</v>
      </c>
      <c r="T179" s="1" t="s">
        <v>341</v>
      </c>
      <c r="U179" s="1" t="s">
        <v>7845</v>
      </c>
      <c r="V179" s="1" t="s">
        <v>341</v>
      </c>
      <c r="W179" s="1" t="s">
        <v>7841</v>
      </c>
      <c r="X179" s="1" t="s">
        <v>7846</v>
      </c>
      <c r="Y179" s="1" t="s">
        <v>7845</v>
      </c>
      <c r="Z179" s="1" t="s">
        <v>341</v>
      </c>
      <c r="AA179" s="1" t="s">
        <v>7845</v>
      </c>
      <c r="AB179" s="1" t="s">
        <v>7845</v>
      </c>
      <c r="AC179" s="1"/>
      <c r="AD179" s="1"/>
      <c r="AE179" s="1"/>
      <c r="AF179" s="1"/>
      <c r="AG179" s="1"/>
      <c r="AH179" s="1"/>
      <c r="AI179" s="1"/>
      <c r="AJ179" s="1" t="s">
        <v>7841</v>
      </c>
      <c r="AK179" s="1" t="s">
        <v>5195</v>
      </c>
      <c r="AL179" s="1"/>
      <c r="AM179" s="1"/>
      <c r="AN179" s="1"/>
      <c r="AO179" s="1" t="s">
        <v>7845</v>
      </c>
      <c r="AP179" s="1"/>
      <c r="AQ179" s="1"/>
      <c r="AR179" s="1" t="s">
        <v>7852</v>
      </c>
      <c r="AS179" s="1"/>
      <c r="AT179" s="1"/>
      <c r="AU179" s="1"/>
      <c r="AV179" s="1" t="s">
        <v>7841</v>
      </c>
      <c r="AW179" s="1" t="s">
        <v>8482</v>
      </c>
      <c r="AX179" s="1" t="s">
        <v>7845</v>
      </c>
      <c r="AY179" s="1" t="s">
        <v>341</v>
      </c>
      <c r="AZ179" s="1"/>
      <c r="BA179" s="1" t="s">
        <v>7845</v>
      </c>
      <c r="BB179" s="1" t="s">
        <v>341</v>
      </c>
      <c r="BC179" s="1" t="s">
        <v>8479</v>
      </c>
      <c r="BD179" s="1"/>
    </row>
    <row r="180" ht="13" customHeight="1" spans="1:56">
      <c r="A180" s="1" t="s">
        <v>8483</v>
      </c>
      <c r="B180" s="1" t="s">
        <v>8484</v>
      </c>
      <c r="C180" s="1" t="s">
        <v>7839</v>
      </c>
      <c r="D180" s="1" t="s">
        <v>7840</v>
      </c>
      <c r="E180" s="1" t="s">
        <v>7841</v>
      </c>
      <c r="F180" s="1" t="s">
        <v>7842</v>
      </c>
      <c r="G180" s="1">
        <v>1</v>
      </c>
      <c r="H180" s="1">
        <v>3</v>
      </c>
      <c r="I180" s="46">
        <v>46143</v>
      </c>
      <c r="J180" s="33">
        <v>46146</v>
      </c>
      <c r="K180" s="33">
        <v>46149</v>
      </c>
      <c r="L180" s="47">
        <v>0.503472222222222</v>
      </c>
      <c r="M180" s="1" t="s">
        <v>3874</v>
      </c>
      <c r="N180" s="1" t="s">
        <v>3875</v>
      </c>
      <c r="O180" s="1" t="s">
        <v>3876</v>
      </c>
      <c r="P180" s="1" t="s">
        <v>8485</v>
      </c>
      <c r="Q180" s="1" t="s">
        <v>8486</v>
      </c>
      <c r="R180" s="1" t="s">
        <v>7841</v>
      </c>
      <c r="S180" s="1" t="s">
        <v>7845</v>
      </c>
      <c r="T180" s="1" t="s">
        <v>341</v>
      </c>
      <c r="U180" s="1" t="s">
        <v>7845</v>
      </c>
      <c r="V180" s="1" t="s">
        <v>341</v>
      </c>
      <c r="W180" s="1" t="s">
        <v>7841</v>
      </c>
      <c r="X180" s="1" t="s">
        <v>341</v>
      </c>
      <c r="Y180" s="1" t="s">
        <v>7845</v>
      </c>
      <c r="Z180" s="1" t="s">
        <v>341</v>
      </c>
      <c r="AA180" s="1" t="s">
        <v>7845</v>
      </c>
      <c r="AB180" s="1" t="s">
        <v>7845</v>
      </c>
      <c r="AC180" s="1"/>
      <c r="AD180" s="1"/>
      <c r="AE180" s="1"/>
      <c r="AF180" s="1"/>
      <c r="AG180" s="1"/>
      <c r="AH180" s="1"/>
      <c r="AI180" s="1"/>
      <c r="AJ180" s="1" t="s">
        <v>7845</v>
      </c>
      <c r="AK180" s="1"/>
      <c r="AL180" s="1"/>
      <c r="AM180" s="1"/>
      <c r="AN180" s="1"/>
      <c r="AO180" s="1" t="s">
        <v>7845</v>
      </c>
      <c r="AP180" s="1"/>
      <c r="AQ180" s="1"/>
      <c r="AR180" s="1" t="s">
        <v>7852</v>
      </c>
      <c r="AS180" s="1"/>
      <c r="AT180" s="1"/>
      <c r="AU180" s="1"/>
      <c r="AV180" s="1" t="s">
        <v>7841</v>
      </c>
      <c r="AW180" s="1" t="s">
        <v>7886</v>
      </c>
      <c r="AX180" s="1" t="s">
        <v>7845</v>
      </c>
      <c r="AY180" s="1" t="s">
        <v>341</v>
      </c>
      <c r="AZ180" s="1"/>
      <c r="BA180" s="1" t="s">
        <v>7845</v>
      </c>
      <c r="BB180" s="1" t="s">
        <v>341</v>
      </c>
      <c r="BC180" s="1" t="s">
        <v>8487</v>
      </c>
      <c r="BD180" s="1"/>
    </row>
    <row r="181" ht="13" customHeight="1" spans="1:56">
      <c r="A181" s="1" t="s">
        <v>8488</v>
      </c>
      <c r="B181" s="1" t="s">
        <v>8489</v>
      </c>
      <c r="C181" s="1" t="s">
        <v>7839</v>
      </c>
      <c r="D181" s="1" t="s">
        <v>7840</v>
      </c>
      <c r="E181" s="1" t="s">
        <v>7841</v>
      </c>
      <c r="F181" s="1" t="s">
        <v>7842</v>
      </c>
      <c r="G181" s="1">
        <v>3</v>
      </c>
      <c r="H181" s="1">
        <v>6</v>
      </c>
      <c r="I181" s="46">
        <v>46143</v>
      </c>
      <c r="J181" s="33">
        <v>46160</v>
      </c>
      <c r="K181" s="33">
        <v>46162</v>
      </c>
      <c r="L181" s="47">
        <v>0.677777777777778</v>
      </c>
      <c r="M181" s="1" t="s">
        <v>3874</v>
      </c>
      <c r="N181" s="1" t="s">
        <v>3875</v>
      </c>
      <c r="O181" s="1" t="s">
        <v>3876</v>
      </c>
      <c r="P181" s="1" t="s">
        <v>8485</v>
      </c>
      <c r="Q181" s="1" t="s">
        <v>8486</v>
      </c>
      <c r="R181" s="1" t="s">
        <v>7841</v>
      </c>
      <c r="S181" s="1" t="s">
        <v>7845</v>
      </c>
      <c r="T181" s="1" t="s">
        <v>341</v>
      </c>
      <c r="U181" s="1" t="s">
        <v>7845</v>
      </c>
      <c r="V181" s="1" t="s">
        <v>341</v>
      </c>
      <c r="W181" s="1" t="s">
        <v>7841</v>
      </c>
      <c r="X181" s="1" t="s">
        <v>7846</v>
      </c>
      <c r="Y181" s="1" t="s">
        <v>7845</v>
      </c>
      <c r="Z181" s="1" t="s">
        <v>341</v>
      </c>
      <c r="AA181" s="1" t="s">
        <v>7841</v>
      </c>
      <c r="AB181" s="1" t="s">
        <v>7845</v>
      </c>
      <c r="AC181" s="1"/>
      <c r="AD181" s="1" t="s">
        <v>5180</v>
      </c>
      <c r="AE181" s="1" t="s">
        <v>7847</v>
      </c>
      <c r="AF181" s="1" t="s">
        <v>7848</v>
      </c>
      <c r="AG181" s="1" t="s">
        <v>7878</v>
      </c>
      <c r="AH181" s="1" t="s">
        <v>7847</v>
      </c>
      <c r="AI181" s="1" t="s">
        <v>7879</v>
      </c>
      <c r="AJ181" s="1" t="s">
        <v>7841</v>
      </c>
      <c r="AK181" s="1" t="s">
        <v>7850</v>
      </c>
      <c r="AL181" s="1"/>
      <c r="AM181" s="1"/>
      <c r="AN181" s="1" t="s">
        <v>7880</v>
      </c>
      <c r="AO181" s="1" t="s">
        <v>7845</v>
      </c>
      <c r="AP181" s="1"/>
      <c r="AQ181" s="1"/>
      <c r="AR181" s="1" t="s">
        <v>7852</v>
      </c>
      <c r="AS181" s="1"/>
      <c r="AT181" s="1"/>
      <c r="AU181" s="1"/>
      <c r="AV181" s="1" t="s">
        <v>7841</v>
      </c>
      <c r="AW181" s="1" t="s">
        <v>7881</v>
      </c>
      <c r="AX181" s="1" t="s">
        <v>7845</v>
      </c>
      <c r="AY181" s="1" t="s">
        <v>341</v>
      </c>
      <c r="AZ181" s="1"/>
      <c r="BA181" s="1" t="s">
        <v>7845</v>
      </c>
      <c r="BB181" s="1" t="s">
        <v>341</v>
      </c>
      <c r="BC181" s="1" t="s">
        <v>8490</v>
      </c>
      <c r="BD181" s="1"/>
    </row>
    <row r="182" ht="13" customHeight="1" spans="1:56">
      <c r="A182" s="1" t="s">
        <v>8491</v>
      </c>
      <c r="B182" s="1" t="s">
        <v>8492</v>
      </c>
      <c r="C182" s="1" t="s">
        <v>7839</v>
      </c>
      <c r="D182" s="1" t="s">
        <v>7840</v>
      </c>
      <c r="E182" s="1" t="s">
        <v>7841</v>
      </c>
      <c r="F182" s="1" t="s">
        <v>7842</v>
      </c>
      <c r="G182" s="1">
        <v>5</v>
      </c>
      <c r="H182" s="1">
        <v>5</v>
      </c>
      <c r="I182" s="46">
        <v>46143</v>
      </c>
      <c r="J182" s="33">
        <v>46146</v>
      </c>
      <c r="K182" s="33">
        <v>46146</v>
      </c>
      <c r="L182" s="47">
        <v>0.536111111111111</v>
      </c>
      <c r="M182" s="1" t="s">
        <v>3874</v>
      </c>
      <c r="N182" s="1" t="s">
        <v>3875</v>
      </c>
      <c r="O182" s="1" t="s">
        <v>3876</v>
      </c>
      <c r="P182" s="1" t="s">
        <v>8493</v>
      </c>
      <c r="Q182" s="1" t="s">
        <v>131</v>
      </c>
      <c r="R182" s="1" t="s">
        <v>7841</v>
      </c>
      <c r="S182" s="1" t="s">
        <v>7845</v>
      </c>
      <c r="T182" s="1" t="s">
        <v>341</v>
      </c>
      <c r="U182" s="1" t="s">
        <v>7845</v>
      </c>
      <c r="V182" s="1" t="s">
        <v>341</v>
      </c>
      <c r="W182" s="1" t="s">
        <v>7841</v>
      </c>
      <c r="X182" s="1" t="s">
        <v>7858</v>
      </c>
      <c r="Y182" s="1" t="s">
        <v>7845</v>
      </c>
      <c r="Z182" s="1" t="s">
        <v>341</v>
      </c>
      <c r="AA182" s="1" t="s">
        <v>7841</v>
      </c>
      <c r="AB182" s="1" t="s">
        <v>7845</v>
      </c>
      <c r="AC182" s="1"/>
      <c r="AD182" s="1" t="s">
        <v>5180</v>
      </c>
      <c r="AE182" s="1" t="s">
        <v>7847</v>
      </c>
      <c r="AF182" s="1" t="s">
        <v>7848</v>
      </c>
      <c r="AG182" s="1" t="s">
        <v>7849</v>
      </c>
      <c r="AH182" s="1"/>
      <c r="AI182" s="1"/>
      <c r="AJ182" s="1" t="s">
        <v>7841</v>
      </c>
      <c r="AK182" s="1" t="s">
        <v>7850</v>
      </c>
      <c r="AL182" s="1"/>
      <c r="AM182" s="1"/>
      <c r="AN182" s="1" t="s">
        <v>7851</v>
      </c>
      <c r="AO182" s="1" t="s">
        <v>7845</v>
      </c>
      <c r="AP182" s="1"/>
      <c r="AQ182" s="1"/>
      <c r="AR182" s="1" t="s">
        <v>7852</v>
      </c>
      <c r="AS182" s="1"/>
      <c r="AT182" s="1"/>
      <c r="AU182" s="1"/>
      <c r="AV182" s="1" t="s">
        <v>7841</v>
      </c>
      <c r="AW182" s="1" t="s">
        <v>7886</v>
      </c>
      <c r="AX182" s="1" t="s">
        <v>7845</v>
      </c>
      <c r="AY182" s="1" t="s">
        <v>341</v>
      </c>
      <c r="AZ182" s="1"/>
      <c r="BA182" s="1" t="s">
        <v>7845</v>
      </c>
      <c r="BB182" s="1" t="s">
        <v>341</v>
      </c>
      <c r="BC182" s="1" t="s">
        <v>8494</v>
      </c>
      <c r="BD182" s="1"/>
    </row>
    <row r="183" ht="13" customHeight="1" spans="1:56">
      <c r="A183" s="1" t="s">
        <v>8495</v>
      </c>
      <c r="B183" s="1" t="s">
        <v>8496</v>
      </c>
      <c r="C183" s="1" t="s">
        <v>7839</v>
      </c>
      <c r="D183" s="1" t="s">
        <v>7840</v>
      </c>
      <c r="E183" s="1" t="s">
        <v>7841</v>
      </c>
      <c r="F183" s="1" t="s">
        <v>7842</v>
      </c>
      <c r="G183" s="1">
        <v>3</v>
      </c>
      <c r="H183" s="1">
        <v>4</v>
      </c>
      <c r="I183" s="46">
        <v>46143</v>
      </c>
      <c r="J183" s="33">
        <v>46160</v>
      </c>
      <c r="K183" s="33">
        <v>46162</v>
      </c>
      <c r="L183" s="47">
        <v>0.649305555555556</v>
      </c>
      <c r="M183" s="1" t="s">
        <v>3874</v>
      </c>
      <c r="N183" s="1" t="s">
        <v>3875</v>
      </c>
      <c r="O183" s="1" t="s">
        <v>3876</v>
      </c>
      <c r="P183" s="1" t="s">
        <v>8497</v>
      </c>
      <c r="Q183" s="1" t="s">
        <v>796</v>
      </c>
      <c r="R183" s="1" t="s">
        <v>7841</v>
      </c>
      <c r="S183" s="1" t="s">
        <v>7845</v>
      </c>
      <c r="T183" s="1" t="s">
        <v>341</v>
      </c>
      <c r="U183" s="1" t="s">
        <v>7845</v>
      </c>
      <c r="V183" s="1" t="s">
        <v>341</v>
      </c>
      <c r="W183" s="1" t="s">
        <v>7841</v>
      </c>
      <c r="X183" s="1" t="s">
        <v>7846</v>
      </c>
      <c r="Y183" s="1" t="s">
        <v>7845</v>
      </c>
      <c r="Z183" s="1" t="s">
        <v>341</v>
      </c>
      <c r="AA183" s="1" t="s">
        <v>7841</v>
      </c>
      <c r="AB183" s="1" t="s">
        <v>7845</v>
      </c>
      <c r="AC183" s="1"/>
      <c r="AD183" s="1" t="s">
        <v>5180</v>
      </c>
      <c r="AE183" s="1" t="s">
        <v>7847</v>
      </c>
      <c r="AF183" s="1" t="s">
        <v>7848</v>
      </c>
      <c r="AG183" s="1" t="s">
        <v>7849</v>
      </c>
      <c r="AH183" s="1"/>
      <c r="AI183" s="1"/>
      <c r="AJ183" s="1" t="s">
        <v>7845</v>
      </c>
      <c r="AK183" s="1"/>
      <c r="AL183" s="1"/>
      <c r="AM183" s="1"/>
      <c r="AN183" s="1"/>
      <c r="AO183" s="1" t="s">
        <v>7845</v>
      </c>
      <c r="AP183" s="1"/>
      <c r="AQ183" s="1"/>
      <c r="AR183" s="1" t="s">
        <v>7852</v>
      </c>
      <c r="AS183" s="1"/>
      <c r="AT183" s="1"/>
      <c r="AU183" s="1"/>
      <c r="AV183" s="1" t="s">
        <v>7841</v>
      </c>
      <c r="AW183" s="1" t="s">
        <v>7886</v>
      </c>
      <c r="AX183" s="1" t="s">
        <v>7845</v>
      </c>
      <c r="AY183" s="1" t="s">
        <v>341</v>
      </c>
      <c r="AZ183" s="1"/>
      <c r="BA183" s="1" t="s">
        <v>7845</v>
      </c>
      <c r="BB183" s="1" t="s">
        <v>341</v>
      </c>
      <c r="BC183" s="1" t="s">
        <v>8498</v>
      </c>
      <c r="BD183" s="1"/>
    </row>
    <row r="184" ht="13" customHeight="1" spans="1:56">
      <c r="A184" s="1" t="s">
        <v>8499</v>
      </c>
      <c r="B184" s="1" t="s">
        <v>8500</v>
      </c>
      <c r="C184" s="1" t="s">
        <v>7905</v>
      </c>
      <c r="D184" s="1" t="s">
        <v>7906</v>
      </c>
      <c r="E184" s="1" t="s">
        <v>7841</v>
      </c>
      <c r="F184" s="1" t="s">
        <v>7842</v>
      </c>
      <c r="G184" s="1">
        <v>0</v>
      </c>
      <c r="H184" s="1">
        <v>4</v>
      </c>
      <c r="I184" s="46">
        <v>46143</v>
      </c>
      <c r="J184" s="33">
        <v>46167</v>
      </c>
      <c r="K184" s="33">
        <v>46168</v>
      </c>
      <c r="L184" s="47">
        <v>0.746527777777778</v>
      </c>
      <c r="M184" s="1" t="s">
        <v>3874</v>
      </c>
      <c r="N184" s="1" t="s">
        <v>3875</v>
      </c>
      <c r="O184" s="1" t="s">
        <v>3876</v>
      </c>
      <c r="P184" s="1" t="s">
        <v>8497</v>
      </c>
      <c r="Q184" s="1" t="s">
        <v>796</v>
      </c>
      <c r="R184" s="1" t="s">
        <v>7841</v>
      </c>
      <c r="S184" s="1" t="s">
        <v>7845</v>
      </c>
      <c r="T184" s="1" t="s">
        <v>341</v>
      </c>
      <c r="U184" s="1" t="s">
        <v>7845</v>
      </c>
      <c r="V184" s="1" t="s">
        <v>341</v>
      </c>
      <c r="W184" s="1" t="s">
        <v>7845</v>
      </c>
      <c r="X184" s="1" t="s">
        <v>341</v>
      </c>
      <c r="Y184" s="1" t="s">
        <v>7841</v>
      </c>
      <c r="Z184" s="1" t="s">
        <v>8167</v>
      </c>
      <c r="AA184" s="1" t="s">
        <v>7845</v>
      </c>
      <c r="AB184" s="1" t="s">
        <v>7845</v>
      </c>
      <c r="AC184" s="1"/>
      <c r="AD184" s="1"/>
      <c r="AE184" s="1"/>
      <c r="AF184" s="1"/>
      <c r="AG184" s="1"/>
      <c r="AH184" s="1"/>
      <c r="AI184" s="1"/>
      <c r="AJ184" s="1" t="s">
        <v>7845</v>
      </c>
      <c r="AK184" s="1"/>
      <c r="AL184" s="1"/>
      <c r="AM184" s="1"/>
      <c r="AN184" s="1"/>
      <c r="AO184" s="1" t="s">
        <v>7845</v>
      </c>
      <c r="AP184" s="1"/>
      <c r="AQ184" s="1"/>
      <c r="AR184" s="1" t="s">
        <v>7852</v>
      </c>
      <c r="AS184" s="1"/>
      <c r="AT184" s="1"/>
      <c r="AU184" s="1"/>
      <c r="AV184" s="1" t="s">
        <v>7845</v>
      </c>
      <c r="AW184" s="1" t="s">
        <v>341</v>
      </c>
      <c r="AX184" s="1" t="s">
        <v>7845</v>
      </c>
      <c r="AY184" s="1" t="s">
        <v>341</v>
      </c>
      <c r="AZ184" s="1"/>
      <c r="BA184" s="1" t="s">
        <v>7841</v>
      </c>
      <c r="BB184" s="1" t="s">
        <v>7887</v>
      </c>
      <c r="BC184" s="1" t="s">
        <v>8501</v>
      </c>
      <c r="BD184" s="1"/>
    </row>
    <row r="185" ht="13" customHeight="1" spans="1:56">
      <c r="A185" s="1" t="s">
        <v>8502</v>
      </c>
      <c r="B185" s="1" t="s">
        <v>8503</v>
      </c>
      <c r="C185" s="1" t="s">
        <v>7839</v>
      </c>
      <c r="D185" s="1" t="s">
        <v>7840</v>
      </c>
      <c r="E185" s="1" t="s">
        <v>7841</v>
      </c>
      <c r="F185" s="1" t="s">
        <v>7842</v>
      </c>
      <c r="G185" s="1">
        <v>4</v>
      </c>
      <c r="H185" s="1">
        <v>5</v>
      </c>
      <c r="I185" s="46">
        <v>46143</v>
      </c>
      <c r="J185" s="33">
        <v>46153</v>
      </c>
      <c r="K185" s="33">
        <v>46157</v>
      </c>
      <c r="L185" s="47">
        <v>0.404166666666667</v>
      </c>
      <c r="M185" s="1" t="s">
        <v>3874</v>
      </c>
      <c r="N185" s="1" t="s">
        <v>3875</v>
      </c>
      <c r="O185" s="1" t="s">
        <v>3876</v>
      </c>
      <c r="P185" s="1" t="s">
        <v>3951</v>
      </c>
      <c r="Q185" s="1" t="s">
        <v>549</v>
      </c>
      <c r="R185" s="1" t="s">
        <v>7841</v>
      </c>
      <c r="S185" s="1" t="s">
        <v>7845</v>
      </c>
      <c r="T185" s="1" t="s">
        <v>341</v>
      </c>
      <c r="U185" s="1" t="s">
        <v>7845</v>
      </c>
      <c r="V185" s="1" t="s">
        <v>341</v>
      </c>
      <c r="W185" s="1" t="s">
        <v>7841</v>
      </c>
      <c r="X185" s="1" t="s">
        <v>7858</v>
      </c>
      <c r="Y185" s="1" t="s">
        <v>7845</v>
      </c>
      <c r="Z185" s="1" t="s">
        <v>341</v>
      </c>
      <c r="AA185" s="1" t="s">
        <v>7841</v>
      </c>
      <c r="AB185" s="1" t="s">
        <v>7845</v>
      </c>
      <c r="AC185" s="1"/>
      <c r="AD185" s="1" t="s">
        <v>5180</v>
      </c>
      <c r="AE185" s="1" t="s">
        <v>7847</v>
      </c>
      <c r="AF185" s="1" t="s">
        <v>7848</v>
      </c>
      <c r="AG185" s="1" t="s">
        <v>7849</v>
      </c>
      <c r="AH185" s="1"/>
      <c r="AI185" s="1"/>
      <c r="AJ185" s="1" t="s">
        <v>7845</v>
      </c>
      <c r="AK185" s="1"/>
      <c r="AL185" s="1"/>
      <c r="AM185" s="1"/>
      <c r="AN185" s="1"/>
      <c r="AO185" s="1" t="s">
        <v>7845</v>
      </c>
      <c r="AP185" s="1"/>
      <c r="AQ185" s="1"/>
      <c r="AR185" s="1" t="s">
        <v>7852</v>
      </c>
      <c r="AS185" s="1"/>
      <c r="AT185" s="1"/>
      <c r="AU185" s="1"/>
      <c r="AV185" s="1" t="s">
        <v>7841</v>
      </c>
      <c r="AW185" s="1" t="s">
        <v>7859</v>
      </c>
      <c r="AX185" s="1" t="s">
        <v>7845</v>
      </c>
      <c r="AY185" s="1" t="s">
        <v>341</v>
      </c>
      <c r="AZ185" s="1"/>
      <c r="BA185" s="1" t="s">
        <v>7845</v>
      </c>
      <c r="BB185" s="1" t="s">
        <v>341</v>
      </c>
      <c r="BC185" s="1" t="s">
        <v>8504</v>
      </c>
      <c r="BD185" s="1"/>
    </row>
    <row r="186" ht="13" customHeight="1" spans="1:56">
      <c r="A186" s="1" t="s">
        <v>8505</v>
      </c>
      <c r="B186" s="1" t="s">
        <v>8506</v>
      </c>
      <c r="C186" s="1" t="s">
        <v>7839</v>
      </c>
      <c r="D186" s="1" t="s">
        <v>7840</v>
      </c>
      <c r="E186" s="1" t="s">
        <v>7841</v>
      </c>
      <c r="F186" s="1" t="s">
        <v>7842</v>
      </c>
      <c r="G186" s="1">
        <v>4</v>
      </c>
      <c r="H186" s="1">
        <v>4</v>
      </c>
      <c r="I186" s="46">
        <v>46143</v>
      </c>
      <c r="J186" s="33">
        <v>46167</v>
      </c>
      <c r="K186" s="33">
        <v>46170</v>
      </c>
      <c r="L186" s="47">
        <v>0.535416666666667</v>
      </c>
      <c r="M186" s="1" t="s">
        <v>3874</v>
      </c>
      <c r="N186" s="1" t="s">
        <v>3875</v>
      </c>
      <c r="O186" s="1" t="s">
        <v>3876</v>
      </c>
      <c r="P186" s="1" t="s">
        <v>3951</v>
      </c>
      <c r="Q186" s="1" t="s">
        <v>549</v>
      </c>
      <c r="R186" s="1" t="s">
        <v>7841</v>
      </c>
      <c r="S186" s="1" t="s">
        <v>7845</v>
      </c>
      <c r="T186" s="1" t="s">
        <v>341</v>
      </c>
      <c r="U186" s="1" t="s">
        <v>7845</v>
      </c>
      <c r="V186" s="1" t="s">
        <v>341</v>
      </c>
      <c r="W186" s="1" t="s">
        <v>7841</v>
      </c>
      <c r="X186" s="1" t="s">
        <v>8088</v>
      </c>
      <c r="Y186" s="1" t="s">
        <v>7845</v>
      </c>
      <c r="Z186" s="1" t="s">
        <v>341</v>
      </c>
      <c r="AA186" s="1" t="s">
        <v>7841</v>
      </c>
      <c r="AB186" s="1" t="s">
        <v>7845</v>
      </c>
      <c r="AC186" s="1"/>
      <c r="AD186" s="1" t="s">
        <v>5180</v>
      </c>
      <c r="AE186" s="1" t="s">
        <v>7847</v>
      </c>
      <c r="AF186" s="1" t="s">
        <v>7848</v>
      </c>
      <c r="AG186" s="1" t="s">
        <v>7849</v>
      </c>
      <c r="AH186" s="1"/>
      <c r="AI186" s="1"/>
      <c r="AJ186" s="1" t="s">
        <v>7845</v>
      </c>
      <c r="AK186" s="1"/>
      <c r="AL186" s="1"/>
      <c r="AM186" s="1"/>
      <c r="AN186" s="1"/>
      <c r="AO186" s="1" t="s">
        <v>7845</v>
      </c>
      <c r="AP186" s="1"/>
      <c r="AQ186" s="1"/>
      <c r="AR186" s="1" t="s">
        <v>7852</v>
      </c>
      <c r="AS186" s="1"/>
      <c r="AT186" s="1"/>
      <c r="AU186" s="1"/>
      <c r="AV186" s="1" t="s">
        <v>7841</v>
      </c>
      <c r="AW186" s="1" t="s">
        <v>8068</v>
      </c>
      <c r="AX186" s="1" t="s">
        <v>7845</v>
      </c>
      <c r="AY186" s="1" t="s">
        <v>341</v>
      </c>
      <c r="AZ186" s="1"/>
      <c r="BA186" s="1" t="s">
        <v>7845</v>
      </c>
      <c r="BB186" s="1" t="s">
        <v>341</v>
      </c>
      <c r="BC186" s="1" t="s">
        <v>8507</v>
      </c>
      <c r="BD186" s="1"/>
    </row>
    <row r="187" ht="13" customHeight="1" spans="1:56">
      <c r="A187" s="1" t="s">
        <v>8508</v>
      </c>
      <c r="B187" s="1" t="s">
        <v>8509</v>
      </c>
      <c r="C187" s="1" t="s">
        <v>7839</v>
      </c>
      <c r="D187" s="1" t="s">
        <v>7840</v>
      </c>
      <c r="E187" s="1" t="s">
        <v>7841</v>
      </c>
      <c r="F187" s="1" t="s">
        <v>7842</v>
      </c>
      <c r="G187" s="1">
        <v>2</v>
      </c>
      <c r="H187" s="1">
        <v>5</v>
      </c>
      <c r="I187" s="46">
        <v>46143</v>
      </c>
      <c r="J187" s="33">
        <v>46167</v>
      </c>
      <c r="K187" s="33">
        <v>46169</v>
      </c>
      <c r="L187" s="47">
        <v>0.525694444444444</v>
      </c>
      <c r="M187" s="1" t="s">
        <v>3874</v>
      </c>
      <c r="N187" s="1" t="s">
        <v>3875</v>
      </c>
      <c r="O187" s="1" t="s">
        <v>3876</v>
      </c>
      <c r="P187" s="1" t="s">
        <v>4011</v>
      </c>
      <c r="Q187" s="1" t="s">
        <v>155</v>
      </c>
      <c r="R187" s="1" t="s">
        <v>7841</v>
      </c>
      <c r="S187" s="1" t="s">
        <v>7845</v>
      </c>
      <c r="T187" s="1" t="s">
        <v>341</v>
      </c>
      <c r="U187" s="1" t="s">
        <v>7845</v>
      </c>
      <c r="V187" s="1" t="s">
        <v>341</v>
      </c>
      <c r="W187" s="1" t="s">
        <v>7841</v>
      </c>
      <c r="X187" s="1" t="s">
        <v>7922</v>
      </c>
      <c r="Y187" s="1" t="s">
        <v>7845</v>
      </c>
      <c r="Z187" s="1" t="s">
        <v>341</v>
      </c>
      <c r="AA187" s="1" t="s">
        <v>7845</v>
      </c>
      <c r="AB187" s="1" t="s">
        <v>7845</v>
      </c>
      <c r="AC187" s="1"/>
      <c r="AD187" s="1"/>
      <c r="AE187" s="1"/>
      <c r="AF187" s="1"/>
      <c r="AG187" s="1"/>
      <c r="AH187" s="1"/>
      <c r="AI187" s="1"/>
      <c r="AJ187" s="1" t="s">
        <v>7845</v>
      </c>
      <c r="AK187" s="1"/>
      <c r="AL187" s="1"/>
      <c r="AM187" s="1"/>
      <c r="AN187" s="1"/>
      <c r="AO187" s="1" t="s">
        <v>7845</v>
      </c>
      <c r="AP187" s="1"/>
      <c r="AQ187" s="1"/>
      <c r="AR187" s="1" t="s">
        <v>7852</v>
      </c>
      <c r="AS187" s="1"/>
      <c r="AT187" s="1"/>
      <c r="AU187" s="1"/>
      <c r="AV187" s="1" t="s">
        <v>7841</v>
      </c>
      <c r="AW187" s="1" t="s">
        <v>7886</v>
      </c>
      <c r="AX187" s="1" t="s">
        <v>7845</v>
      </c>
      <c r="AY187" s="1" t="s">
        <v>341</v>
      </c>
      <c r="AZ187" s="1"/>
      <c r="BA187" s="1" t="s">
        <v>7845</v>
      </c>
      <c r="BB187" s="1" t="s">
        <v>341</v>
      </c>
      <c r="BC187" s="1" t="s">
        <v>8510</v>
      </c>
      <c r="BD187" s="1"/>
    </row>
    <row r="188" ht="13" customHeight="1" spans="1:56">
      <c r="A188" s="1" t="s">
        <v>8511</v>
      </c>
      <c r="B188" s="1" t="s">
        <v>8512</v>
      </c>
      <c r="C188" s="1" t="s">
        <v>7839</v>
      </c>
      <c r="D188" s="1" t="s">
        <v>7840</v>
      </c>
      <c r="E188" s="1" t="s">
        <v>7841</v>
      </c>
      <c r="F188" s="1" t="s">
        <v>7842</v>
      </c>
      <c r="G188" s="1">
        <v>2</v>
      </c>
      <c r="H188" s="1">
        <v>4</v>
      </c>
      <c r="I188" s="46">
        <v>46143</v>
      </c>
      <c r="J188" s="33">
        <v>46153</v>
      </c>
      <c r="K188" s="33">
        <v>46153</v>
      </c>
      <c r="L188" s="47">
        <v>0.603472222222222</v>
      </c>
      <c r="M188" s="1" t="s">
        <v>3874</v>
      </c>
      <c r="N188" s="1" t="s">
        <v>3875</v>
      </c>
      <c r="O188" s="1" t="s">
        <v>3876</v>
      </c>
      <c r="P188" s="1" t="s">
        <v>3903</v>
      </c>
      <c r="Q188" s="1" t="s">
        <v>488</v>
      </c>
      <c r="R188" s="1" t="s">
        <v>7845</v>
      </c>
      <c r="S188" s="1"/>
      <c r="T188" s="1" t="s">
        <v>341</v>
      </c>
      <c r="U188" s="1"/>
      <c r="V188" s="1" t="s">
        <v>341</v>
      </c>
      <c r="W188" s="1"/>
      <c r="X188" s="1" t="s">
        <v>341</v>
      </c>
      <c r="Y188" s="1"/>
      <c r="Z188" s="1" t="s">
        <v>341</v>
      </c>
      <c r="AA188" s="1" t="s">
        <v>7841</v>
      </c>
      <c r="AB188" s="1" t="s">
        <v>7845</v>
      </c>
      <c r="AC188" s="1"/>
      <c r="AD188" s="1" t="s">
        <v>5180</v>
      </c>
      <c r="AE188" s="1" t="s">
        <v>7847</v>
      </c>
      <c r="AF188" s="1" t="s">
        <v>7848</v>
      </c>
      <c r="AG188" s="1" t="s">
        <v>7849</v>
      </c>
      <c r="AH188" s="1"/>
      <c r="AI188" s="1"/>
      <c r="AJ188" s="1" t="s">
        <v>7841</v>
      </c>
      <c r="AK188" s="1" t="s">
        <v>5195</v>
      </c>
      <c r="AL188" s="1"/>
      <c r="AM188" s="1"/>
      <c r="AN188" s="1"/>
      <c r="AO188" s="1" t="s">
        <v>7845</v>
      </c>
      <c r="AP188" s="1"/>
      <c r="AQ188" s="1"/>
      <c r="AR188" s="1" t="s">
        <v>7852</v>
      </c>
      <c r="AS188" s="1"/>
      <c r="AT188" s="1"/>
      <c r="AU188" s="1"/>
      <c r="AV188" s="1" t="s">
        <v>7845</v>
      </c>
      <c r="AW188" s="1" t="s">
        <v>341</v>
      </c>
      <c r="AX188" s="1" t="s">
        <v>7845</v>
      </c>
      <c r="AY188" s="1" t="s">
        <v>341</v>
      </c>
      <c r="AZ188" s="1"/>
      <c r="BA188" s="1" t="s">
        <v>7845</v>
      </c>
      <c r="BB188" s="1" t="s">
        <v>341</v>
      </c>
      <c r="BC188" s="1" t="s">
        <v>8513</v>
      </c>
      <c r="BD188" s="1"/>
    </row>
    <row r="189" ht="13" customHeight="1" spans="1:56">
      <c r="A189" s="1" t="s">
        <v>8514</v>
      </c>
      <c r="B189" s="1" t="s">
        <v>8515</v>
      </c>
      <c r="C189" s="1" t="s">
        <v>7839</v>
      </c>
      <c r="D189" s="1" t="s">
        <v>7840</v>
      </c>
      <c r="E189" s="1" t="s">
        <v>7841</v>
      </c>
      <c r="F189" s="1" t="s">
        <v>7842</v>
      </c>
      <c r="G189" s="1">
        <v>5</v>
      </c>
      <c r="H189" s="1">
        <v>6</v>
      </c>
      <c r="I189" s="46">
        <v>46143</v>
      </c>
      <c r="J189" s="33">
        <v>46160</v>
      </c>
      <c r="K189" s="33">
        <v>46161</v>
      </c>
      <c r="L189" s="47">
        <v>0.679166666666667</v>
      </c>
      <c r="M189" s="1" t="s">
        <v>3874</v>
      </c>
      <c r="N189" s="1" t="s">
        <v>3875</v>
      </c>
      <c r="O189" s="1" t="s">
        <v>3876</v>
      </c>
      <c r="P189" s="1" t="s">
        <v>3912</v>
      </c>
      <c r="Q189" s="1" t="s">
        <v>441</v>
      </c>
      <c r="R189" s="1" t="s">
        <v>7841</v>
      </c>
      <c r="S189" s="1" t="s">
        <v>7845</v>
      </c>
      <c r="T189" s="1" t="s">
        <v>341</v>
      </c>
      <c r="U189" s="1" t="s">
        <v>7845</v>
      </c>
      <c r="V189" s="1" t="s">
        <v>341</v>
      </c>
      <c r="W189" s="1" t="s">
        <v>7841</v>
      </c>
      <c r="X189" s="1" t="s">
        <v>7846</v>
      </c>
      <c r="Y189" s="1" t="s">
        <v>7845</v>
      </c>
      <c r="Z189" s="1" t="s">
        <v>341</v>
      </c>
      <c r="AA189" s="1" t="s">
        <v>7841</v>
      </c>
      <c r="AB189" s="1" t="s">
        <v>7845</v>
      </c>
      <c r="AC189" s="1"/>
      <c r="AD189" s="1" t="s">
        <v>5180</v>
      </c>
      <c r="AE189" s="1" t="s">
        <v>7847</v>
      </c>
      <c r="AF189" s="1" t="s">
        <v>7848</v>
      </c>
      <c r="AG189" s="1" t="s">
        <v>7878</v>
      </c>
      <c r="AH189" s="1" t="s">
        <v>7847</v>
      </c>
      <c r="AI189" s="1" t="s">
        <v>7879</v>
      </c>
      <c r="AJ189" s="1" t="s">
        <v>7841</v>
      </c>
      <c r="AK189" s="1" t="s">
        <v>7939</v>
      </c>
      <c r="AL189" s="1"/>
      <c r="AM189" s="1"/>
      <c r="AN189" s="1"/>
      <c r="AO189" s="1" t="s">
        <v>7845</v>
      </c>
      <c r="AP189" s="1"/>
      <c r="AQ189" s="1"/>
      <c r="AR189" s="1" t="s">
        <v>7852</v>
      </c>
      <c r="AS189" s="1"/>
      <c r="AT189" s="1"/>
      <c r="AU189" s="1"/>
      <c r="AV189" s="1" t="s">
        <v>7841</v>
      </c>
      <c r="AW189" s="1" t="s">
        <v>7853</v>
      </c>
      <c r="AX189" s="1" t="s">
        <v>7845</v>
      </c>
      <c r="AY189" s="1" t="s">
        <v>341</v>
      </c>
      <c r="AZ189" s="1"/>
      <c r="BA189" s="1" t="s">
        <v>7845</v>
      </c>
      <c r="BB189" s="1" t="s">
        <v>341</v>
      </c>
      <c r="BC189" s="1" t="s">
        <v>8516</v>
      </c>
      <c r="BD189" s="1"/>
    </row>
    <row r="190" ht="13" customHeight="1" spans="1:56">
      <c r="A190" s="1" t="s">
        <v>8517</v>
      </c>
      <c r="B190" s="1" t="s">
        <v>8518</v>
      </c>
      <c r="C190" s="1" t="s">
        <v>7839</v>
      </c>
      <c r="D190" s="1" t="s">
        <v>7840</v>
      </c>
      <c r="E190" s="1" t="s">
        <v>7841</v>
      </c>
      <c r="F190" s="1" t="s">
        <v>7842</v>
      </c>
      <c r="G190" s="1">
        <v>1</v>
      </c>
      <c r="H190" s="1">
        <v>3</v>
      </c>
      <c r="I190" s="46">
        <v>46143</v>
      </c>
      <c r="J190" s="33">
        <v>46146</v>
      </c>
      <c r="K190" s="33">
        <v>46150</v>
      </c>
      <c r="L190" s="47">
        <v>0.695833333333333</v>
      </c>
      <c r="M190" s="1" t="s">
        <v>3874</v>
      </c>
      <c r="N190" s="1" t="s">
        <v>3875</v>
      </c>
      <c r="O190" s="1" t="s">
        <v>3876</v>
      </c>
      <c r="P190" s="1" t="s">
        <v>8519</v>
      </c>
      <c r="Q190" s="1" t="s">
        <v>764</v>
      </c>
      <c r="R190" s="1" t="s">
        <v>7841</v>
      </c>
      <c r="S190" s="1" t="s">
        <v>7845</v>
      </c>
      <c r="T190" s="1" t="s">
        <v>341</v>
      </c>
      <c r="U190" s="1" t="s">
        <v>7845</v>
      </c>
      <c r="V190" s="1" t="s">
        <v>341</v>
      </c>
      <c r="W190" s="1" t="s">
        <v>7841</v>
      </c>
      <c r="X190" s="1" t="s">
        <v>7858</v>
      </c>
      <c r="Y190" s="1" t="s">
        <v>7845</v>
      </c>
      <c r="Z190" s="1" t="s">
        <v>341</v>
      </c>
      <c r="AA190" s="1" t="s">
        <v>7845</v>
      </c>
      <c r="AB190" s="1" t="s">
        <v>7845</v>
      </c>
      <c r="AC190" s="1"/>
      <c r="AD190" s="1"/>
      <c r="AE190" s="1"/>
      <c r="AF190" s="1"/>
      <c r="AG190" s="1"/>
      <c r="AH190" s="1"/>
      <c r="AI190" s="1"/>
      <c r="AJ190" s="1" t="s">
        <v>7845</v>
      </c>
      <c r="AK190" s="1"/>
      <c r="AL190" s="1"/>
      <c r="AM190" s="1"/>
      <c r="AN190" s="1"/>
      <c r="AO190" s="1" t="s">
        <v>7845</v>
      </c>
      <c r="AP190" s="1"/>
      <c r="AQ190" s="1"/>
      <c r="AR190" s="1" t="s">
        <v>7852</v>
      </c>
      <c r="AS190" s="1"/>
      <c r="AT190" s="1"/>
      <c r="AU190" s="1"/>
      <c r="AV190" s="1" t="s">
        <v>7841</v>
      </c>
      <c r="AW190" s="1" t="s">
        <v>8278</v>
      </c>
      <c r="AX190" s="1" t="s">
        <v>7845</v>
      </c>
      <c r="AY190" s="1" t="s">
        <v>341</v>
      </c>
      <c r="AZ190" s="1"/>
      <c r="BA190" s="1" t="s">
        <v>7841</v>
      </c>
      <c r="BB190" s="1" t="s">
        <v>8520</v>
      </c>
      <c r="BC190" s="1" t="s">
        <v>8521</v>
      </c>
      <c r="BD190" s="1"/>
    </row>
    <row r="191" ht="13" customHeight="1" spans="1:56">
      <c r="A191" s="1" t="s">
        <v>8522</v>
      </c>
      <c r="B191" s="1" t="s">
        <v>8523</v>
      </c>
      <c r="C191" s="1" t="s">
        <v>7839</v>
      </c>
      <c r="D191" s="1" t="s">
        <v>7840</v>
      </c>
      <c r="E191" s="1" t="s">
        <v>7841</v>
      </c>
      <c r="F191" s="1" t="s">
        <v>7842</v>
      </c>
      <c r="G191" s="1">
        <v>2</v>
      </c>
      <c r="H191" s="1">
        <v>6</v>
      </c>
      <c r="I191" s="46">
        <v>46143</v>
      </c>
      <c r="J191" s="33">
        <v>46153</v>
      </c>
      <c r="K191" s="33">
        <v>46153</v>
      </c>
      <c r="L191" s="47">
        <v>0.608333333333333</v>
      </c>
      <c r="M191" s="1" t="s">
        <v>3874</v>
      </c>
      <c r="N191" s="1" t="s">
        <v>3875</v>
      </c>
      <c r="O191" s="1" t="s">
        <v>3876</v>
      </c>
      <c r="P191" s="1" t="s">
        <v>8519</v>
      </c>
      <c r="Q191" s="1" t="s">
        <v>764</v>
      </c>
      <c r="R191" s="1" t="s">
        <v>7841</v>
      </c>
      <c r="S191" s="1" t="s">
        <v>7845</v>
      </c>
      <c r="T191" s="1" t="s">
        <v>341</v>
      </c>
      <c r="U191" s="1" t="s">
        <v>7845</v>
      </c>
      <c r="V191" s="1" t="s">
        <v>341</v>
      </c>
      <c r="W191" s="1" t="s">
        <v>7841</v>
      </c>
      <c r="X191" s="1" t="s">
        <v>7922</v>
      </c>
      <c r="Y191" s="1" t="s">
        <v>7845</v>
      </c>
      <c r="Z191" s="1" t="s">
        <v>341</v>
      </c>
      <c r="AA191" s="1" t="s">
        <v>7841</v>
      </c>
      <c r="AB191" s="1" t="s">
        <v>7845</v>
      </c>
      <c r="AC191" s="1"/>
      <c r="AD191" s="1" t="s">
        <v>5180</v>
      </c>
      <c r="AE191" s="1" t="s">
        <v>7847</v>
      </c>
      <c r="AF191" s="1" t="s">
        <v>7848</v>
      </c>
      <c r="AG191" s="1" t="s">
        <v>7849</v>
      </c>
      <c r="AH191" s="1"/>
      <c r="AI191" s="1"/>
      <c r="AJ191" s="1" t="s">
        <v>7845</v>
      </c>
      <c r="AK191" s="1"/>
      <c r="AL191" s="1"/>
      <c r="AM191" s="1"/>
      <c r="AN191" s="1"/>
      <c r="AO191" s="1" t="s">
        <v>7845</v>
      </c>
      <c r="AP191" s="1"/>
      <c r="AQ191" s="1"/>
      <c r="AR191" s="1" t="s">
        <v>7852</v>
      </c>
      <c r="AS191" s="1"/>
      <c r="AT191" s="1"/>
      <c r="AU191" s="1"/>
      <c r="AV191" s="1" t="s">
        <v>7845</v>
      </c>
      <c r="AW191" s="1" t="s">
        <v>341</v>
      </c>
      <c r="AX191" s="1" t="s">
        <v>7845</v>
      </c>
      <c r="AY191" s="1" t="s">
        <v>341</v>
      </c>
      <c r="AZ191" s="1"/>
      <c r="BA191" s="1" t="s">
        <v>7845</v>
      </c>
      <c r="BB191" s="1" t="s">
        <v>341</v>
      </c>
      <c r="BC191" s="1" t="s">
        <v>8521</v>
      </c>
      <c r="BD191" s="1"/>
    </row>
    <row r="192" ht="13" customHeight="1" spans="1:56">
      <c r="A192" s="1" t="s">
        <v>8524</v>
      </c>
      <c r="B192" s="1" t="s">
        <v>8525</v>
      </c>
      <c r="C192" s="1" t="s">
        <v>7839</v>
      </c>
      <c r="D192" s="1" t="s">
        <v>7840</v>
      </c>
      <c r="E192" s="1" t="s">
        <v>7841</v>
      </c>
      <c r="F192" s="1" t="s">
        <v>7842</v>
      </c>
      <c r="G192" s="1">
        <v>4</v>
      </c>
      <c r="H192" s="1">
        <v>6</v>
      </c>
      <c r="I192" s="46">
        <v>46143</v>
      </c>
      <c r="J192" s="33">
        <v>46146</v>
      </c>
      <c r="K192" s="33">
        <v>46148</v>
      </c>
      <c r="L192" s="47">
        <v>0.352777777777778</v>
      </c>
      <c r="M192" s="1" t="s">
        <v>3874</v>
      </c>
      <c r="N192" s="1" t="s">
        <v>3875</v>
      </c>
      <c r="O192" s="1" t="s">
        <v>3876</v>
      </c>
      <c r="P192" s="1" t="s">
        <v>3909</v>
      </c>
      <c r="Q192" s="1" t="s">
        <v>8526</v>
      </c>
      <c r="R192" s="1" t="s">
        <v>7841</v>
      </c>
      <c r="S192" s="1" t="s">
        <v>7845</v>
      </c>
      <c r="T192" s="1" t="s">
        <v>341</v>
      </c>
      <c r="U192" s="1" t="s">
        <v>7845</v>
      </c>
      <c r="V192" s="1" t="s">
        <v>341</v>
      </c>
      <c r="W192" s="1" t="s">
        <v>7841</v>
      </c>
      <c r="X192" s="1" t="s">
        <v>7922</v>
      </c>
      <c r="Y192" s="1" t="s">
        <v>7841</v>
      </c>
      <c r="Z192" s="1" t="s">
        <v>8274</v>
      </c>
      <c r="AA192" s="1" t="s">
        <v>7841</v>
      </c>
      <c r="AB192" s="1" t="s">
        <v>7845</v>
      </c>
      <c r="AC192" s="1"/>
      <c r="AD192" s="1" t="s">
        <v>5180</v>
      </c>
      <c r="AE192" s="1" t="s">
        <v>7847</v>
      </c>
      <c r="AF192" s="1" t="s">
        <v>7848</v>
      </c>
      <c r="AG192" s="1" t="s">
        <v>7849</v>
      </c>
      <c r="AH192" s="1"/>
      <c r="AI192" s="1"/>
      <c r="AJ192" s="1" t="s">
        <v>7845</v>
      </c>
      <c r="AK192" s="1"/>
      <c r="AL192" s="1"/>
      <c r="AM192" s="1"/>
      <c r="AN192" s="1"/>
      <c r="AO192" s="1" t="s">
        <v>7845</v>
      </c>
      <c r="AP192" s="1"/>
      <c r="AQ192" s="1"/>
      <c r="AR192" s="1" t="s">
        <v>7852</v>
      </c>
      <c r="AS192" s="1"/>
      <c r="AT192" s="1"/>
      <c r="AU192" s="1"/>
      <c r="AV192" s="1" t="s">
        <v>7841</v>
      </c>
      <c r="AW192" s="1" t="s">
        <v>7859</v>
      </c>
      <c r="AX192" s="1" t="s">
        <v>7845</v>
      </c>
      <c r="AY192" s="1" t="s">
        <v>341</v>
      </c>
      <c r="AZ192" s="1"/>
      <c r="BA192" s="1" t="s">
        <v>7845</v>
      </c>
      <c r="BB192" s="1" t="s">
        <v>341</v>
      </c>
      <c r="BC192" s="1" t="s">
        <v>8527</v>
      </c>
      <c r="BD192" s="1"/>
    </row>
    <row r="193" ht="13" customHeight="1" spans="1:56">
      <c r="A193" s="1" t="s">
        <v>8528</v>
      </c>
      <c r="B193" s="1" t="s">
        <v>8529</v>
      </c>
      <c r="C193" s="1" t="s">
        <v>7839</v>
      </c>
      <c r="D193" s="1" t="s">
        <v>7840</v>
      </c>
      <c r="E193" s="1" t="s">
        <v>7841</v>
      </c>
      <c r="F193" s="1" t="s">
        <v>7842</v>
      </c>
      <c r="G193" s="1">
        <v>1</v>
      </c>
      <c r="H193" s="1">
        <v>4</v>
      </c>
      <c r="I193" s="46">
        <v>46143</v>
      </c>
      <c r="J193" s="33">
        <v>46146</v>
      </c>
      <c r="K193" s="33">
        <v>46147</v>
      </c>
      <c r="L193" s="47">
        <v>0.592361111111111</v>
      </c>
      <c r="M193" s="1" t="s">
        <v>3874</v>
      </c>
      <c r="N193" s="1" t="s">
        <v>3875</v>
      </c>
      <c r="O193" s="1" t="s">
        <v>3876</v>
      </c>
      <c r="P193" s="1" t="s">
        <v>8530</v>
      </c>
      <c r="Q193" s="1" t="s">
        <v>4062</v>
      </c>
      <c r="R193" s="1" t="s">
        <v>7841</v>
      </c>
      <c r="S193" s="1" t="s">
        <v>7845</v>
      </c>
      <c r="T193" s="1" t="s">
        <v>341</v>
      </c>
      <c r="U193" s="1" t="s">
        <v>7845</v>
      </c>
      <c r="V193" s="1" t="s">
        <v>341</v>
      </c>
      <c r="W193" s="1" t="s">
        <v>7841</v>
      </c>
      <c r="X193" s="1" t="s">
        <v>7858</v>
      </c>
      <c r="Y193" s="1" t="s">
        <v>7841</v>
      </c>
      <c r="Z193" s="1" t="s">
        <v>8531</v>
      </c>
      <c r="AA193" s="1" t="s">
        <v>7845</v>
      </c>
      <c r="AB193" s="1" t="s">
        <v>7845</v>
      </c>
      <c r="AC193" s="1"/>
      <c r="AD193" s="1"/>
      <c r="AE193" s="1"/>
      <c r="AF193" s="1"/>
      <c r="AG193" s="1"/>
      <c r="AH193" s="1"/>
      <c r="AI193" s="1"/>
      <c r="AJ193" s="1" t="s">
        <v>7845</v>
      </c>
      <c r="AK193" s="1"/>
      <c r="AL193" s="1"/>
      <c r="AM193" s="1"/>
      <c r="AN193" s="1"/>
      <c r="AO193" s="1" t="s">
        <v>7845</v>
      </c>
      <c r="AP193" s="1"/>
      <c r="AQ193" s="1"/>
      <c r="AR193" s="1" t="s">
        <v>7852</v>
      </c>
      <c r="AS193" s="1"/>
      <c r="AT193" s="1"/>
      <c r="AU193" s="1"/>
      <c r="AV193" s="1" t="s">
        <v>7841</v>
      </c>
      <c r="AW193" s="1" t="s">
        <v>7853</v>
      </c>
      <c r="AX193" s="1" t="s">
        <v>7845</v>
      </c>
      <c r="AY193" s="1" t="s">
        <v>341</v>
      </c>
      <c r="AZ193" s="1"/>
      <c r="BA193" s="1" t="s">
        <v>7841</v>
      </c>
      <c r="BB193" s="1" t="s">
        <v>8532</v>
      </c>
      <c r="BC193" s="1" t="s">
        <v>8533</v>
      </c>
      <c r="BD193" s="1"/>
    </row>
    <row r="194" ht="13" customHeight="1" spans="1:56">
      <c r="A194" s="1" t="s">
        <v>8534</v>
      </c>
      <c r="B194" s="1" t="s">
        <v>8535</v>
      </c>
      <c r="C194" s="1" t="s">
        <v>7839</v>
      </c>
      <c r="D194" s="1" t="s">
        <v>7840</v>
      </c>
      <c r="E194" s="1" t="s">
        <v>7841</v>
      </c>
      <c r="F194" s="1" t="s">
        <v>7842</v>
      </c>
      <c r="G194" s="1">
        <v>2</v>
      </c>
      <c r="H194" s="1">
        <v>3</v>
      </c>
      <c r="I194" s="46">
        <v>46143</v>
      </c>
      <c r="J194" s="33">
        <v>46153</v>
      </c>
      <c r="K194" s="33">
        <v>46156</v>
      </c>
      <c r="L194" s="47">
        <v>0.647222222222222</v>
      </c>
      <c r="M194" s="1" t="s">
        <v>3874</v>
      </c>
      <c r="N194" s="1" t="s">
        <v>3875</v>
      </c>
      <c r="O194" s="1" t="s">
        <v>3876</v>
      </c>
      <c r="P194" s="1" t="s">
        <v>3988</v>
      </c>
      <c r="Q194" s="1" t="s">
        <v>927</v>
      </c>
      <c r="R194" s="1" t="s">
        <v>7841</v>
      </c>
      <c r="S194" s="1" t="s">
        <v>7845</v>
      </c>
      <c r="T194" s="1" t="s">
        <v>341</v>
      </c>
      <c r="U194" s="1" t="s">
        <v>7845</v>
      </c>
      <c r="V194" s="1" t="s">
        <v>341</v>
      </c>
      <c r="W194" s="1" t="s">
        <v>7841</v>
      </c>
      <c r="X194" s="1" t="s">
        <v>7846</v>
      </c>
      <c r="Y194" s="1" t="s">
        <v>7845</v>
      </c>
      <c r="Z194" s="1" t="s">
        <v>341</v>
      </c>
      <c r="AA194" s="1" t="s">
        <v>7841</v>
      </c>
      <c r="AB194" s="1" t="s">
        <v>7845</v>
      </c>
      <c r="AC194" s="1"/>
      <c r="AD194" s="1" t="s">
        <v>5180</v>
      </c>
      <c r="AE194" s="1" t="s">
        <v>7847</v>
      </c>
      <c r="AF194" s="1" t="s">
        <v>7848</v>
      </c>
      <c r="AG194" s="1" t="s">
        <v>7849</v>
      </c>
      <c r="AH194" s="1"/>
      <c r="AI194" s="1"/>
      <c r="AJ194" s="1" t="s">
        <v>7845</v>
      </c>
      <c r="AK194" s="1"/>
      <c r="AL194" s="1"/>
      <c r="AM194" s="1"/>
      <c r="AN194" s="1"/>
      <c r="AO194" s="1" t="s">
        <v>7845</v>
      </c>
      <c r="AP194" s="1"/>
      <c r="AQ194" s="1"/>
      <c r="AR194" s="1" t="s">
        <v>7852</v>
      </c>
      <c r="AS194" s="1"/>
      <c r="AT194" s="1"/>
      <c r="AU194" s="1"/>
      <c r="AV194" s="1" t="s">
        <v>7841</v>
      </c>
      <c r="AW194" s="1" t="s">
        <v>7853</v>
      </c>
      <c r="AX194" s="1" t="s">
        <v>7845</v>
      </c>
      <c r="AY194" s="1" t="s">
        <v>341</v>
      </c>
      <c r="AZ194" s="1"/>
      <c r="BA194" s="1" t="s">
        <v>7841</v>
      </c>
      <c r="BB194" s="1" t="s">
        <v>8536</v>
      </c>
      <c r="BC194" s="1" t="s">
        <v>8537</v>
      </c>
      <c r="BD194" s="1"/>
    </row>
    <row r="195" ht="13" customHeight="1" spans="1:56">
      <c r="A195" s="1" t="s">
        <v>8538</v>
      </c>
      <c r="B195" s="1" t="s">
        <v>8539</v>
      </c>
      <c r="C195" s="1" t="s">
        <v>7839</v>
      </c>
      <c r="D195" s="1" t="s">
        <v>7840</v>
      </c>
      <c r="E195" s="1" t="s">
        <v>7841</v>
      </c>
      <c r="F195" s="1" t="s">
        <v>7842</v>
      </c>
      <c r="G195" s="1">
        <v>4</v>
      </c>
      <c r="H195" s="1">
        <v>5</v>
      </c>
      <c r="I195" s="46">
        <v>46143</v>
      </c>
      <c r="J195" s="33">
        <v>46146</v>
      </c>
      <c r="K195" s="33">
        <v>46149</v>
      </c>
      <c r="L195" s="47">
        <v>0.629861111111111</v>
      </c>
      <c r="M195" s="1" t="s">
        <v>3874</v>
      </c>
      <c r="N195" s="1" t="s">
        <v>3875</v>
      </c>
      <c r="O195" s="1" t="s">
        <v>3876</v>
      </c>
      <c r="P195" s="1" t="s">
        <v>3948</v>
      </c>
      <c r="Q195" s="1" t="s">
        <v>594</v>
      </c>
      <c r="R195" s="1" t="s">
        <v>7841</v>
      </c>
      <c r="S195" s="1" t="s">
        <v>7845</v>
      </c>
      <c r="T195" s="1" t="s">
        <v>341</v>
      </c>
      <c r="U195" s="1" t="s">
        <v>7845</v>
      </c>
      <c r="V195" s="1" t="s">
        <v>341</v>
      </c>
      <c r="W195" s="1" t="s">
        <v>7841</v>
      </c>
      <c r="X195" s="1" t="s">
        <v>7858</v>
      </c>
      <c r="Y195" s="1" t="s">
        <v>7845</v>
      </c>
      <c r="Z195" s="1" t="s">
        <v>341</v>
      </c>
      <c r="AA195" s="1" t="s">
        <v>7841</v>
      </c>
      <c r="AB195" s="1" t="s">
        <v>7845</v>
      </c>
      <c r="AC195" s="1"/>
      <c r="AD195" s="1" t="s">
        <v>5180</v>
      </c>
      <c r="AE195" s="1" t="s">
        <v>7847</v>
      </c>
      <c r="AF195" s="1" t="s">
        <v>7848</v>
      </c>
      <c r="AG195" s="1" t="s">
        <v>7849</v>
      </c>
      <c r="AH195" s="1"/>
      <c r="AI195" s="1"/>
      <c r="AJ195" s="1" t="s">
        <v>7845</v>
      </c>
      <c r="AK195" s="1"/>
      <c r="AL195" s="1"/>
      <c r="AM195" s="1"/>
      <c r="AN195" s="1"/>
      <c r="AO195" s="1" t="s">
        <v>7845</v>
      </c>
      <c r="AP195" s="1"/>
      <c r="AQ195" s="1"/>
      <c r="AR195" s="1" t="s">
        <v>7852</v>
      </c>
      <c r="AS195" s="1"/>
      <c r="AT195" s="1"/>
      <c r="AU195" s="1"/>
      <c r="AV195" s="1" t="s">
        <v>7841</v>
      </c>
      <c r="AW195" s="1" t="s">
        <v>7853</v>
      </c>
      <c r="AX195" s="1" t="s">
        <v>7845</v>
      </c>
      <c r="AY195" s="1" t="s">
        <v>341</v>
      </c>
      <c r="AZ195" s="1"/>
      <c r="BA195" s="1" t="s">
        <v>7845</v>
      </c>
      <c r="BB195" s="1" t="s">
        <v>341</v>
      </c>
      <c r="BC195" s="1" t="s">
        <v>8540</v>
      </c>
      <c r="BD195" s="1"/>
    </row>
    <row r="196" ht="13" customHeight="1" spans="1:56">
      <c r="A196" s="1" t="s">
        <v>8541</v>
      </c>
      <c r="B196" s="1" t="s">
        <v>8542</v>
      </c>
      <c r="C196" s="1" t="s">
        <v>7839</v>
      </c>
      <c r="D196" s="1" t="s">
        <v>7840</v>
      </c>
      <c r="E196" s="1" t="s">
        <v>7841</v>
      </c>
      <c r="F196" s="1" t="s">
        <v>7842</v>
      </c>
      <c r="G196" s="1">
        <v>2</v>
      </c>
      <c r="H196" s="1">
        <v>2</v>
      </c>
      <c r="I196" s="46">
        <v>46143</v>
      </c>
      <c r="J196" s="33">
        <v>46146</v>
      </c>
      <c r="K196" s="33">
        <v>46147</v>
      </c>
      <c r="L196" s="47">
        <v>0.652777777777778</v>
      </c>
      <c r="M196" s="1" t="s">
        <v>3874</v>
      </c>
      <c r="N196" s="1" t="s">
        <v>3875</v>
      </c>
      <c r="O196" s="1" t="s">
        <v>3876</v>
      </c>
      <c r="P196" s="1" t="s">
        <v>3924</v>
      </c>
      <c r="Q196" s="1" t="s">
        <v>8543</v>
      </c>
      <c r="R196" s="1" t="s">
        <v>7841</v>
      </c>
      <c r="S196" s="1" t="s">
        <v>7845</v>
      </c>
      <c r="T196" s="1" t="s">
        <v>341</v>
      </c>
      <c r="U196" s="1" t="s">
        <v>7845</v>
      </c>
      <c r="V196" s="1" t="s">
        <v>341</v>
      </c>
      <c r="W196" s="1" t="s">
        <v>7841</v>
      </c>
      <c r="X196" s="1" t="s">
        <v>7858</v>
      </c>
      <c r="Y196" s="1" t="s">
        <v>7845</v>
      </c>
      <c r="Z196" s="1" t="s">
        <v>341</v>
      </c>
      <c r="AA196" s="1" t="s">
        <v>7841</v>
      </c>
      <c r="AB196" s="1" t="s">
        <v>7841</v>
      </c>
      <c r="AC196" s="1">
        <v>728176</v>
      </c>
      <c r="AD196" s="1"/>
      <c r="AE196" s="1"/>
      <c r="AF196" s="1"/>
      <c r="AG196" s="1"/>
      <c r="AH196" s="1"/>
      <c r="AI196" s="1"/>
      <c r="AJ196" s="1" t="s">
        <v>7841</v>
      </c>
      <c r="AK196" s="1" t="s">
        <v>7939</v>
      </c>
      <c r="AL196" s="1"/>
      <c r="AM196" s="1"/>
      <c r="AN196" s="1"/>
      <c r="AO196" s="1" t="s">
        <v>7845</v>
      </c>
      <c r="AP196" s="1"/>
      <c r="AQ196" s="1"/>
      <c r="AR196" s="1" t="s">
        <v>7852</v>
      </c>
      <c r="AS196" s="1"/>
      <c r="AT196" s="1"/>
      <c r="AU196" s="1"/>
      <c r="AV196" s="1" t="s">
        <v>7841</v>
      </c>
      <c r="AW196" s="1" t="s">
        <v>7886</v>
      </c>
      <c r="AX196" s="1" t="s">
        <v>7845</v>
      </c>
      <c r="AY196" s="1" t="s">
        <v>341</v>
      </c>
      <c r="AZ196" s="1"/>
      <c r="BA196" s="1" t="s">
        <v>7841</v>
      </c>
      <c r="BB196" s="1" t="s">
        <v>7887</v>
      </c>
      <c r="BC196" s="1" t="s">
        <v>8544</v>
      </c>
      <c r="BD196" s="1"/>
    </row>
    <row r="197" ht="13" customHeight="1" spans="1:56">
      <c r="A197" s="1" t="s">
        <v>8545</v>
      </c>
      <c r="B197" s="1" t="s">
        <v>8546</v>
      </c>
      <c r="C197" s="1" t="s">
        <v>7839</v>
      </c>
      <c r="D197" s="1" t="s">
        <v>7840</v>
      </c>
      <c r="E197" s="1" t="s">
        <v>7841</v>
      </c>
      <c r="F197" s="1" t="s">
        <v>7842</v>
      </c>
      <c r="G197" s="1">
        <v>3</v>
      </c>
      <c r="H197" s="1">
        <v>4</v>
      </c>
      <c r="I197" s="46">
        <v>46143</v>
      </c>
      <c r="J197" s="33">
        <v>46153</v>
      </c>
      <c r="K197" s="33">
        <v>46154</v>
      </c>
      <c r="L197" s="47">
        <v>0.672222222222222</v>
      </c>
      <c r="M197" s="1" t="s">
        <v>3874</v>
      </c>
      <c r="N197" s="1" t="s">
        <v>3875</v>
      </c>
      <c r="O197" s="1" t="s">
        <v>3876</v>
      </c>
      <c r="P197" s="1" t="s">
        <v>3924</v>
      </c>
      <c r="Q197" s="1" t="s">
        <v>8543</v>
      </c>
      <c r="R197" s="1" t="s">
        <v>7841</v>
      </c>
      <c r="S197" s="1" t="s">
        <v>7841</v>
      </c>
      <c r="T197" s="1" t="s">
        <v>7956</v>
      </c>
      <c r="U197" s="1" t="s">
        <v>7845</v>
      </c>
      <c r="V197" s="1" t="s">
        <v>341</v>
      </c>
      <c r="W197" s="1" t="s">
        <v>7841</v>
      </c>
      <c r="X197" s="1" t="s">
        <v>7846</v>
      </c>
      <c r="Y197" s="1" t="s">
        <v>7845</v>
      </c>
      <c r="Z197" s="1" t="s">
        <v>341</v>
      </c>
      <c r="AA197" s="1" t="s">
        <v>7845</v>
      </c>
      <c r="AB197" s="1" t="s">
        <v>7845</v>
      </c>
      <c r="AC197" s="1"/>
      <c r="AD197" s="1"/>
      <c r="AE197" s="1"/>
      <c r="AF197" s="1"/>
      <c r="AG197" s="1"/>
      <c r="AH197" s="1"/>
      <c r="AI197" s="1"/>
      <c r="AJ197" s="1" t="s">
        <v>7845</v>
      </c>
      <c r="AK197" s="1"/>
      <c r="AL197" s="1"/>
      <c r="AM197" s="1"/>
      <c r="AN197" s="1"/>
      <c r="AO197" s="1" t="s">
        <v>7845</v>
      </c>
      <c r="AP197" s="1"/>
      <c r="AQ197" s="1"/>
      <c r="AR197" s="1" t="s">
        <v>7852</v>
      </c>
      <c r="AS197" s="1"/>
      <c r="AT197" s="1"/>
      <c r="AU197" s="1"/>
      <c r="AV197" s="1" t="s">
        <v>7841</v>
      </c>
      <c r="AW197" s="1" t="s">
        <v>8173</v>
      </c>
      <c r="AX197" s="1" t="s">
        <v>7845</v>
      </c>
      <c r="AY197" s="1" t="s">
        <v>341</v>
      </c>
      <c r="AZ197" s="1"/>
      <c r="BA197" s="1" t="s">
        <v>7845</v>
      </c>
      <c r="BB197" s="1" t="s">
        <v>341</v>
      </c>
      <c r="BC197" s="1" t="s">
        <v>8547</v>
      </c>
      <c r="BD197" s="1"/>
    </row>
    <row r="198" ht="13" customHeight="1" spans="1:56">
      <c r="A198" s="1" t="s">
        <v>8548</v>
      </c>
      <c r="B198" s="1" t="s">
        <v>8549</v>
      </c>
      <c r="C198" s="1" t="s">
        <v>7905</v>
      </c>
      <c r="D198" s="1" t="s">
        <v>7840</v>
      </c>
      <c r="E198" s="1" t="s">
        <v>7841</v>
      </c>
      <c r="F198" s="1" t="s">
        <v>7842</v>
      </c>
      <c r="G198" s="1">
        <v>4</v>
      </c>
      <c r="H198" s="1">
        <v>4</v>
      </c>
      <c r="I198" s="46">
        <v>46143</v>
      </c>
      <c r="J198" s="33">
        <v>46160</v>
      </c>
      <c r="K198" s="33">
        <v>46162</v>
      </c>
      <c r="L198" s="47">
        <v>0.340972222222222</v>
      </c>
      <c r="M198" s="1" t="s">
        <v>3874</v>
      </c>
      <c r="N198" s="1" t="s">
        <v>3875</v>
      </c>
      <c r="O198" s="1" t="s">
        <v>3876</v>
      </c>
      <c r="P198" s="1" t="s">
        <v>3924</v>
      </c>
      <c r="Q198" s="1" t="s">
        <v>8543</v>
      </c>
      <c r="R198" s="1" t="s">
        <v>7841</v>
      </c>
      <c r="S198" s="1" t="s">
        <v>7841</v>
      </c>
      <c r="T198" s="1" t="s">
        <v>7956</v>
      </c>
      <c r="U198" s="1" t="s">
        <v>7845</v>
      </c>
      <c r="V198" s="1" t="s">
        <v>341</v>
      </c>
      <c r="W198" s="1" t="s">
        <v>7841</v>
      </c>
      <c r="X198" s="1" t="s">
        <v>7922</v>
      </c>
      <c r="Y198" s="1" t="s">
        <v>7841</v>
      </c>
      <c r="Z198" s="1" t="s">
        <v>8167</v>
      </c>
      <c r="AA198" s="1" t="s">
        <v>7841</v>
      </c>
      <c r="AB198" s="1" t="s">
        <v>7841</v>
      </c>
      <c r="AC198" s="1">
        <v>622031</v>
      </c>
      <c r="AD198" s="1"/>
      <c r="AE198" s="1"/>
      <c r="AF198" s="1"/>
      <c r="AG198" s="1"/>
      <c r="AH198" s="1"/>
      <c r="AI198" s="1"/>
      <c r="AJ198" s="1" t="s">
        <v>7841</v>
      </c>
      <c r="AK198" s="1" t="s">
        <v>7939</v>
      </c>
      <c r="AL198" s="1"/>
      <c r="AM198" s="1"/>
      <c r="AN198" s="1"/>
      <c r="AO198" s="1" t="s">
        <v>7845</v>
      </c>
      <c r="AP198" s="1"/>
      <c r="AQ198" s="1"/>
      <c r="AR198" s="1" t="s">
        <v>7852</v>
      </c>
      <c r="AS198" s="1"/>
      <c r="AT198" s="1"/>
      <c r="AU198" s="1"/>
      <c r="AV198" s="1" t="s">
        <v>7841</v>
      </c>
      <c r="AW198" s="1" t="s">
        <v>7886</v>
      </c>
      <c r="AX198" s="1" t="s">
        <v>7845</v>
      </c>
      <c r="AY198" s="1" t="s">
        <v>341</v>
      </c>
      <c r="AZ198" s="1"/>
      <c r="BA198" s="1" t="s">
        <v>7845</v>
      </c>
      <c r="BB198" s="1" t="s">
        <v>341</v>
      </c>
      <c r="BC198" s="1" t="s">
        <v>8550</v>
      </c>
      <c r="BD198" s="1"/>
    </row>
    <row r="199" ht="13" customHeight="1" spans="1:56">
      <c r="A199" s="1" t="s">
        <v>8551</v>
      </c>
      <c r="B199" s="1" t="s">
        <v>8552</v>
      </c>
      <c r="C199" s="1" t="s">
        <v>7839</v>
      </c>
      <c r="D199" s="1" t="s">
        <v>7840</v>
      </c>
      <c r="E199" s="1" t="s">
        <v>7841</v>
      </c>
      <c r="F199" s="1" t="s">
        <v>7842</v>
      </c>
      <c r="G199" s="1">
        <v>4</v>
      </c>
      <c r="H199" s="1">
        <v>4</v>
      </c>
      <c r="I199" s="46">
        <v>46143</v>
      </c>
      <c r="J199" s="33">
        <v>46153</v>
      </c>
      <c r="K199" s="33">
        <v>46156</v>
      </c>
      <c r="L199" s="47">
        <v>0.708333333333333</v>
      </c>
      <c r="M199" s="1" t="s">
        <v>3874</v>
      </c>
      <c r="N199" s="1" t="s">
        <v>3875</v>
      </c>
      <c r="O199" s="1" t="s">
        <v>3876</v>
      </c>
      <c r="P199" s="1" t="s">
        <v>3966</v>
      </c>
      <c r="Q199" s="1" t="s">
        <v>696</v>
      </c>
      <c r="R199" s="1" t="s">
        <v>7841</v>
      </c>
      <c r="S199" s="1" t="s">
        <v>7845</v>
      </c>
      <c r="T199" s="1" t="s">
        <v>341</v>
      </c>
      <c r="U199" s="1" t="s">
        <v>7845</v>
      </c>
      <c r="V199" s="1" t="s">
        <v>341</v>
      </c>
      <c r="W199" s="1" t="s">
        <v>7841</v>
      </c>
      <c r="X199" s="1" t="s">
        <v>7846</v>
      </c>
      <c r="Y199" s="1" t="s">
        <v>7845</v>
      </c>
      <c r="Z199" s="1" t="s">
        <v>341</v>
      </c>
      <c r="AA199" s="1" t="s">
        <v>7841</v>
      </c>
      <c r="AB199" s="1" t="s">
        <v>7845</v>
      </c>
      <c r="AC199" s="1"/>
      <c r="AD199" s="1" t="s">
        <v>5180</v>
      </c>
      <c r="AE199" s="1" t="s">
        <v>7847</v>
      </c>
      <c r="AF199" s="1" t="s">
        <v>7848</v>
      </c>
      <c r="AG199" s="1" t="s">
        <v>7849</v>
      </c>
      <c r="AH199" s="1"/>
      <c r="AI199" s="1"/>
      <c r="AJ199" s="1" t="s">
        <v>7845</v>
      </c>
      <c r="AK199" s="1"/>
      <c r="AL199" s="1"/>
      <c r="AM199" s="1"/>
      <c r="AN199" s="1"/>
      <c r="AO199" s="1" t="s">
        <v>7845</v>
      </c>
      <c r="AP199" s="1"/>
      <c r="AQ199" s="1"/>
      <c r="AR199" s="1" t="s">
        <v>7852</v>
      </c>
      <c r="AS199" s="1"/>
      <c r="AT199" s="1"/>
      <c r="AU199" s="1"/>
      <c r="AV199" s="1" t="s">
        <v>7841</v>
      </c>
      <c r="AW199" s="1" t="s">
        <v>7859</v>
      </c>
      <c r="AX199" s="1" t="s">
        <v>7845</v>
      </c>
      <c r="AY199" s="1" t="s">
        <v>341</v>
      </c>
      <c r="AZ199" s="1"/>
      <c r="BA199" s="1" t="s">
        <v>7845</v>
      </c>
      <c r="BB199" s="1" t="s">
        <v>341</v>
      </c>
      <c r="BC199" s="1" t="s">
        <v>8553</v>
      </c>
      <c r="BD199" s="1"/>
    </row>
    <row r="200" ht="13" customHeight="1" spans="1:56">
      <c r="A200" s="1" t="s">
        <v>8554</v>
      </c>
      <c r="B200" s="1" t="s">
        <v>8555</v>
      </c>
      <c r="C200" s="1" t="s">
        <v>7839</v>
      </c>
      <c r="D200" s="1" t="s">
        <v>7840</v>
      </c>
      <c r="E200" s="1" t="s">
        <v>7841</v>
      </c>
      <c r="F200" s="1" t="s">
        <v>7842</v>
      </c>
      <c r="G200" s="1">
        <v>2</v>
      </c>
      <c r="H200" s="1">
        <v>4</v>
      </c>
      <c r="I200" s="46">
        <v>46143</v>
      </c>
      <c r="J200" s="33">
        <v>46146</v>
      </c>
      <c r="K200" s="33">
        <v>46148</v>
      </c>
      <c r="L200" s="47">
        <v>0.645833333333333</v>
      </c>
      <c r="M200" s="1" t="s">
        <v>3874</v>
      </c>
      <c r="N200" s="1" t="s">
        <v>3875</v>
      </c>
      <c r="O200" s="1" t="s">
        <v>3876</v>
      </c>
      <c r="P200" s="1" t="s">
        <v>3960</v>
      </c>
      <c r="Q200" s="1" t="s">
        <v>492</v>
      </c>
      <c r="R200" s="1" t="s">
        <v>7841</v>
      </c>
      <c r="S200" s="1" t="s">
        <v>7845</v>
      </c>
      <c r="T200" s="1" t="s">
        <v>341</v>
      </c>
      <c r="U200" s="1" t="s">
        <v>7845</v>
      </c>
      <c r="V200" s="1" t="s">
        <v>341</v>
      </c>
      <c r="W200" s="1" t="s">
        <v>7841</v>
      </c>
      <c r="X200" s="1" t="s">
        <v>7846</v>
      </c>
      <c r="Y200" s="1" t="s">
        <v>7845</v>
      </c>
      <c r="Z200" s="1" t="s">
        <v>341</v>
      </c>
      <c r="AA200" s="1" t="s">
        <v>7845</v>
      </c>
      <c r="AB200" s="1" t="s">
        <v>7845</v>
      </c>
      <c r="AC200" s="1"/>
      <c r="AD200" s="1"/>
      <c r="AE200" s="1"/>
      <c r="AF200" s="1"/>
      <c r="AG200" s="1"/>
      <c r="AH200" s="1"/>
      <c r="AI200" s="1"/>
      <c r="AJ200" s="1" t="s">
        <v>7841</v>
      </c>
      <c r="AK200" s="1" t="s">
        <v>5195</v>
      </c>
      <c r="AL200" s="1"/>
      <c r="AM200" s="1"/>
      <c r="AN200" s="1"/>
      <c r="AO200" s="1" t="s">
        <v>7845</v>
      </c>
      <c r="AP200" s="1"/>
      <c r="AQ200" s="1"/>
      <c r="AR200" s="1" t="s">
        <v>7852</v>
      </c>
      <c r="AS200" s="1"/>
      <c r="AT200" s="1"/>
      <c r="AU200" s="1"/>
      <c r="AV200" s="1" t="s">
        <v>7841</v>
      </c>
      <c r="AW200" s="1" t="s">
        <v>7886</v>
      </c>
      <c r="AX200" s="1" t="s">
        <v>7845</v>
      </c>
      <c r="AY200" s="1" t="s">
        <v>341</v>
      </c>
      <c r="AZ200" s="1"/>
      <c r="BA200" s="1" t="s">
        <v>7845</v>
      </c>
      <c r="BB200" s="1" t="s">
        <v>341</v>
      </c>
      <c r="BC200" s="1" t="s">
        <v>8556</v>
      </c>
      <c r="BD200" s="1"/>
    </row>
    <row r="201" ht="13" customHeight="1" spans="1:56">
      <c r="A201" s="1" t="s">
        <v>8557</v>
      </c>
      <c r="B201" s="1" t="s">
        <v>8558</v>
      </c>
      <c r="C201" s="1" t="s">
        <v>7839</v>
      </c>
      <c r="D201" s="1" t="s">
        <v>7840</v>
      </c>
      <c r="E201" s="1" t="s">
        <v>7841</v>
      </c>
      <c r="F201" s="1" t="s">
        <v>7842</v>
      </c>
      <c r="G201" s="1">
        <v>2</v>
      </c>
      <c r="H201" s="1">
        <v>6</v>
      </c>
      <c r="I201" s="46">
        <v>46143</v>
      </c>
      <c r="J201" s="33">
        <v>46153</v>
      </c>
      <c r="K201" s="33">
        <v>46156</v>
      </c>
      <c r="L201" s="47">
        <v>0.527083333333333</v>
      </c>
      <c r="M201" s="1" t="s">
        <v>3874</v>
      </c>
      <c r="N201" s="1" t="s">
        <v>3875</v>
      </c>
      <c r="O201" s="1" t="s">
        <v>3876</v>
      </c>
      <c r="P201" s="1" t="s">
        <v>8559</v>
      </c>
      <c r="Q201" s="1" t="s">
        <v>8560</v>
      </c>
      <c r="R201" s="1" t="s">
        <v>7841</v>
      </c>
      <c r="S201" s="1" t="s">
        <v>7841</v>
      </c>
      <c r="T201" s="1" t="s">
        <v>8561</v>
      </c>
      <c r="U201" s="1" t="s">
        <v>7845</v>
      </c>
      <c r="V201" s="1" t="s">
        <v>341</v>
      </c>
      <c r="W201" s="1" t="s">
        <v>7841</v>
      </c>
      <c r="X201" s="1" t="s">
        <v>7858</v>
      </c>
      <c r="Y201" s="1" t="s">
        <v>7841</v>
      </c>
      <c r="Z201" s="1" t="s">
        <v>8274</v>
      </c>
      <c r="AA201" s="1" t="s">
        <v>7845</v>
      </c>
      <c r="AB201" s="1" t="s">
        <v>7845</v>
      </c>
      <c r="AC201" s="1"/>
      <c r="AD201" s="1"/>
      <c r="AE201" s="1"/>
      <c r="AF201" s="1"/>
      <c r="AG201" s="1"/>
      <c r="AH201" s="1"/>
      <c r="AI201" s="1"/>
      <c r="AJ201" s="1" t="s">
        <v>7845</v>
      </c>
      <c r="AK201" s="1"/>
      <c r="AL201" s="1"/>
      <c r="AM201" s="1"/>
      <c r="AN201" s="1"/>
      <c r="AO201" s="1" t="s">
        <v>7845</v>
      </c>
      <c r="AP201" s="1"/>
      <c r="AQ201" s="1"/>
      <c r="AR201" s="1" t="s">
        <v>7852</v>
      </c>
      <c r="AS201" s="1"/>
      <c r="AT201" s="1"/>
      <c r="AU201" s="1"/>
      <c r="AV201" s="1" t="s">
        <v>7845</v>
      </c>
      <c r="AW201" s="1" t="s">
        <v>341</v>
      </c>
      <c r="AX201" s="1" t="s">
        <v>7845</v>
      </c>
      <c r="AY201" s="1" t="s">
        <v>341</v>
      </c>
      <c r="AZ201" s="1"/>
      <c r="BA201" s="1" t="s">
        <v>7841</v>
      </c>
      <c r="BB201" s="1" t="s">
        <v>7887</v>
      </c>
      <c r="BC201" s="1" t="s">
        <v>8562</v>
      </c>
      <c r="BD201" s="1"/>
    </row>
    <row r="202" ht="13" customHeight="1" spans="1:56">
      <c r="A202" s="1" t="s">
        <v>8563</v>
      </c>
      <c r="B202" s="1" t="s">
        <v>8564</v>
      </c>
      <c r="C202" s="1" t="s">
        <v>7839</v>
      </c>
      <c r="D202" s="1" t="s">
        <v>7840</v>
      </c>
      <c r="E202" s="1" t="s">
        <v>7841</v>
      </c>
      <c r="F202" s="1" t="s">
        <v>7842</v>
      </c>
      <c r="G202" s="1">
        <v>4</v>
      </c>
      <c r="H202" s="1">
        <v>6</v>
      </c>
      <c r="I202" s="46">
        <v>46143</v>
      </c>
      <c r="J202" s="33">
        <v>46153</v>
      </c>
      <c r="K202" s="33">
        <v>46156</v>
      </c>
      <c r="L202" s="47">
        <v>0.455555555555556</v>
      </c>
      <c r="M202" s="1" t="s">
        <v>3874</v>
      </c>
      <c r="N202" s="1" t="s">
        <v>3875</v>
      </c>
      <c r="O202" s="1" t="s">
        <v>3876</v>
      </c>
      <c r="P202" s="1" t="s">
        <v>3908</v>
      </c>
      <c r="Q202" s="1" t="s">
        <v>463</v>
      </c>
      <c r="R202" s="1" t="s">
        <v>7841</v>
      </c>
      <c r="S202" s="1" t="s">
        <v>7841</v>
      </c>
      <c r="T202" s="1" t="s">
        <v>7956</v>
      </c>
      <c r="U202" s="1" t="s">
        <v>7845</v>
      </c>
      <c r="V202" s="1" t="s">
        <v>341</v>
      </c>
      <c r="W202" s="1" t="s">
        <v>7841</v>
      </c>
      <c r="X202" s="1" t="s">
        <v>7846</v>
      </c>
      <c r="Y202" s="1" t="s">
        <v>7845</v>
      </c>
      <c r="Z202" s="1" t="s">
        <v>341</v>
      </c>
      <c r="AA202" s="1" t="s">
        <v>7841</v>
      </c>
      <c r="AB202" s="1" t="s">
        <v>7845</v>
      </c>
      <c r="AC202" s="1"/>
      <c r="AD202" s="1" t="s">
        <v>5180</v>
      </c>
      <c r="AE202" s="1" t="s">
        <v>7847</v>
      </c>
      <c r="AF202" s="1" t="s">
        <v>7848</v>
      </c>
      <c r="AG202" s="1" t="s">
        <v>7849</v>
      </c>
      <c r="AH202" s="1"/>
      <c r="AI202" s="1"/>
      <c r="AJ202" s="1" t="s">
        <v>7845</v>
      </c>
      <c r="AK202" s="1"/>
      <c r="AL202" s="1"/>
      <c r="AM202" s="1"/>
      <c r="AN202" s="1"/>
      <c r="AO202" s="1" t="s">
        <v>7845</v>
      </c>
      <c r="AP202" s="1"/>
      <c r="AQ202" s="1"/>
      <c r="AR202" s="1" t="s">
        <v>7852</v>
      </c>
      <c r="AS202" s="1"/>
      <c r="AT202" s="1"/>
      <c r="AU202" s="1"/>
      <c r="AV202" s="1" t="s">
        <v>7841</v>
      </c>
      <c r="AW202" s="1" t="s">
        <v>7859</v>
      </c>
      <c r="AX202" s="1" t="s">
        <v>7845</v>
      </c>
      <c r="AY202" s="1" t="s">
        <v>341</v>
      </c>
      <c r="AZ202" s="1"/>
      <c r="BA202" s="1" t="s">
        <v>7841</v>
      </c>
      <c r="BB202" s="1" t="s">
        <v>7887</v>
      </c>
      <c r="BC202" s="1" t="s">
        <v>8565</v>
      </c>
      <c r="BD202" s="1"/>
    </row>
    <row r="203" ht="13" customHeight="1" spans="1:56">
      <c r="A203" s="1" t="s">
        <v>8566</v>
      </c>
      <c r="B203" s="1" t="s">
        <v>8567</v>
      </c>
      <c r="C203" s="1" t="s">
        <v>7839</v>
      </c>
      <c r="D203" s="1" t="s">
        <v>7840</v>
      </c>
      <c r="E203" s="1" t="s">
        <v>7841</v>
      </c>
      <c r="F203" s="1" t="s">
        <v>7842</v>
      </c>
      <c r="G203" s="1">
        <v>3</v>
      </c>
      <c r="H203" s="1">
        <v>5</v>
      </c>
      <c r="I203" s="46">
        <v>46143</v>
      </c>
      <c r="J203" s="33">
        <v>46153</v>
      </c>
      <c r="K203" s="33">
        <v>46157</v>
      </c>
      <c r="L203" s="47">
        <v>0.538888888888889</v>
      </c>
      <c r="M203" s="1" t="s">
        <v>3874</v>
      </c>
      <c r="N203" s="1" t="s">
        <v>3875</v>
      </c>
      <c r="O203" s="1" t="s">
        <v>3876</v>
      </c>
      <c r="P203" s="1" t="s">
        <v>3971</v>
      </c>
      <c r="Q203" s="1" t="s">
        <v>8568</v>
      </c>
      <c r="R203" s="1" t="s">
        <v>7841</v>
      </c>
      <c r="S203" s="1" t="s">
        <v>7845</v>
      </c>
      <c r="T203" s="1" t="s">
        <v>341</v>
      </c>
      <c r="U203" s="1" t="s">
        <v>7845</v>
      </c>
      <c r="V203" s="1" t="s">
        <v>341</v>
      </c>
      <c r="W203" s="1" t="s">
        <v>7841</v>
      </c>
      <c r="X203" s="1" t="s">
        <v>7846</v>
      </c>
      <c r="Y203" s="1" t="s">
        <v>7845</v>
      </c>
      <c r="Z203" s="1" t="s">
        <v>341</v>
      </c>
      <c r="AA203" s="1" t="s">
        <v>7841</v>
      </c>
      <c r="AB203" s="1" t="s">
        <v>7845</v>
      </c>
      <c r="AC203" s="1"/>
      <c r="AD203" s="1" t="s">
        <v>5180</v>
      </c>
      <c r="AE203" s="1" t="s">
        <v>7847</v>
      </c>
      <c r="AF203" s="1" t="s">
        <v>7848</v>
      </c>
      <c r="AG203" s="1" t="s">
        <v>7849</v>
      </c>
      <c r="AH203" s="1"/>
      <c r="AI203" s="1"/>
      <c r="AJ203" s="1" t="s">
        <v>7845</v>
      </c>
      <c r="AK203" s="1"/>
      <c r="AL203" s="1"/>
      <c r="AM203" s="1"/>
      <c r="AN203" s="1"/>
      <c r="AO203" s="1" t="s">
        <v>7841</v>
      </c>
      <c r="AP203" s="1" t="s">
        <v>6741</v>
      </c>
      <c r="AQ203" s="1" t="s">
        <v>893</v>
      </c>
      <c r="AR203" s="1" t="s">
        <v>8009</v>
      </c>
      <c r="AS203" s="1" t="s">
        <v>8010</v>
      </c>
      <c r="AT203" s="1" t="s">
        <v>7845</v>
      </c>
      <c r="AU203" s="1"/>
      <c r="AV203" s="1" t="s">
        <v>7845</v>
      </c>
      <c r="AW203" s="1" t="s">
        <v>341</v>
      </c>
      <c r="AX203" s="1" t="s">
        <v>7845</v>
      </c>
      <c r="AY203" s="1" t="s">
        <v>341</v>
      </c>
      <c r="AZ203" s="1"/>
      <c r="BA203" s="1" t="s">
        <v>7841</v>
      </c>
      <c r="BB203" s="1" t="s">
        <v>8569</v>
      </c>
      <c r="BC203" s="1" t="s">
        <v>8570</v>
      </c>
      <c r="BD203" s="1"/>
    </row>
    <row r="204" ht="13" customHeight="1" spans="1:56">
      <c r="A204" s="1" t="s">
        <v>8571</v>
      </c>
      <c r="B204" s="1" t="s">
        <v>8572</v>
      </c>
      <c r="C204" s="1" t="s">
        <v>7839</v>
      </c>
      <c r="D204" s="1" t="s">
        <v>7840</v>
      </c>
      <c r="E204" s="1" t="s">
        <v>7841</v>
      </c>
      <c r="F204" s="1" t="s">
        <v>7842</v>
      </c>
      <c r="G204" s="1">
        <v>1</v>
      </c>
      <c r="H204" s="1">
        <v>2</v>
      </c>
      <c r="I204" s="46">
        <v>46143</v>
      </c>
      <c r="J204" s="33">
        <v>46146</v>
      </c>
      <c r="K204" s="33">
        <v>46150</v>
      </c>
      <c r="L204" s="47">
        <v>0.446527777777778</v>
      </c>
      <c r="M204" s="1" t="s">
        <v>3874</v>
      </c>
      <c r="N204" s="1" t="s">
        <v>3875</v>
      </c>
      <c r="O204" s="1" t="s">
        <v>3876</v>
      </c>
      <c r="P204" s="1" t="s">
        <v>3978</v>
      </c>
      <c r="Q204" s="1" t="s">
        <v>642</v>
      </c>
      <c r="R204" s="1" t="s">
        <v>7841</v>
      </c>
      <c r="S204" s="1" t="s">
        <v>7845</v>
      </c>
      <c r="T204" s="1" t="s">
        <v>341</v>
      </c>
      <c r="U204" s="1" t="s">
        <v>7845</v>
      </c>
      <c r="V204" s="1" t="s">
        <v>341</v>
      </c>
      <c r="W204" s="1" t="s">
        <v>7841</v>
      </c>
      <c r="X204" s="1" t="s">
        <v>7846</v>
      </c>
      <c r="Y204" s="1" t="s">
        <v>7845</v>
      </c>
      <c r="Z204" s="1" t="s">
        <v>341</v>
      </c>
      <c r="AA204" s="1" t="s">
        <v>7845</v>
      </c>
      <c r="AB204" s="1" t="s">
        <v>7845</v>
      </c>
      <c r="AC204" s="1"/>
      <c r="AD204" s="1"/>
      <c r="AE204" s="1"/>
      <c r="AF204" s="1"/>
      <c r="AG204" s="1"/>
      <c r="AH204" s="1"/>
      <c r="AI204" s="1"/>
      <c r="AJ204" s="1" t="s">
        <v>7845</v>
      </c>
      <c r="AK204" s="1"/>
      <c r="AL204" s="1"/>
      <c r="AM204" s="1"/>
      <c r="AN204" s="1"/>
      <c r="AO204" s="1" t="s">
        <v>7845</v>
      </c>
      <c r="AP204" s="1"/>
      <c r="AQ204" s="1"/>
      <c r="AR204" s="1" t="s">
        <v>7852</v>
      </c>
      <c r="AS204" s="1"/>
      <c r="AT204" s="1"/>
      <c r="AU204" s="1"/>
      <c r="AV204" s="1" t="s">
        <v>7841</v>
      </c>
      <c r="AW204" s="1" t="s">
        <v>7886</v>
      </c>
      <c r="AX204" s="1" t="s">
        <v>7845</v>
      </c>
      <c r="AY204" s="1" t="s">
        <v>341</v>
      </c>
      <c r="AZ204" s="1"/>
      <c r="BA204" s="1" t="s">
        <v>7845</v>
      </c>
      <c r="BB204" s="1" t="s">
        <v>341</v>
      </c>
      <c r="BC204" s="1" t="s">
        <v>8573</v>
      </c>
      <c r="BD204" s="1"/>
    </row>
    <row r="205" ht="13" customHeight="1" spans="1:56">
      <c r="A205" s="1" t="s">
        <v>8574</v>
      </c>
      <c r="B205" s="1" t="s">
        <v>8575</v>
      </c>
      <c r="C205" s="1" t="s">
        <v>7839</v>
      </c>
      <c r="D205" s="1" t="s">
        <v>7840</v>
      </c>
      <c r="E205" s="1" t="s">
        <v>7841</v>
      </c>
      <c r="F205" s="1" t="s">
        <v>7842</v>
      </c>
      <c r="G205" s="1">
        <v>1</v>
      </c>
      <c r="H205" s="1">
        <v>4</v>
      </c>
      <c r="I205" s="46">
        <v>46143</v>
      </c>
      <c r="J205" s="33">
        <v>46160</v>
      </c>
      <c r="K205" s="33">
        <v>46163</v>
      </c>
      <c r="L205" s="47">
        <v>0.520833333333333</v>
      </c>
      <c r="M205" s="1" t="s">
        <v>3874</v>
      </c>
      <c r="N205" s="1" t="s">
        <v>3875</v>
      </c>
      <c r="O205" s="1" t="s">
        <v>3876</v>
      </c>
      <c r="P205" s="1" t="s">
        <v>3978</v>
      </c>
      <c r="Q205" s="1" t="s">
        <v>642</v>
      </c>
      <c r="R205" s="1" t="s">
        <v>7845</v>
      </c>
      <c r="S205" s="1"/>
      <c r="T205" s="1" t="s">
        <v>341</v>
      </c>
      <c r="U205" s="1"/>
      <c r="V205" s="1" t="s">
        <v>341</v>
      </c>
      <c r="W205" s="1"/>
      <c r="X205" s="1" t="s">
        <v>341</v>
      </c>
      <c r="Y205" s="1"/>
      <c r="Z205" s="1" t="s">
        <v>341</v>
      </c>
      <c r="AA205" s="1" t="s">
        <v>7841</v>
      </c>
      <c r="AB205" s="1" t="s">
        <v>7845</v>
      </c>
      <c r="AC205" s="1"/>
      <c r="AD205" s="1" t="s">
        <v>5180</v>
      </c>
      <c r="AE205" s="1" t="s">
        <v>7847</v>
      </c>
      <c r="AF205" s="1" t="s">
        <v>7848</v>
      </c>
      <c r="AG205" s="1" t="s">
        <v>7849</v>
      </c>
      <c r="AH205" s="1"/>
      <c r="AI205" s="1"/>
      <c r="AJ205" s="1" t="s">
        <v>7845</v>
      </c>
      <c r="AK205" s="1"/>
      <c r="AL205" s="1"/>
      <c r="AM205" s="1"/>
      <c r="AN205" s="1"/>
      <c r="AO205" s="1" t="s">
        <v>7845</v>
      </c>
      <c r="AP205" s="1"/>
      <c r="AQ205" s="1"/>
      <c r="AR205" s="1" t="s">
        <v>7852</v>
      </c>
      <c r="AS205" s="1"/>
      <c r="AT205" s="1"/>
      <c r="AU205" s="1"/>
      <c r="AV205" s="1" t="s">
        <v>7841</v>
      </c>
      <c r="AW205" s="1" t="s">
        <v>7859</v>
      </c>
      <c r="AX205" s="1" t="s">
        <v>7845</v>
      </c>
      <c r="AY205" s="1" t="s">
        <v>341</v>
      </c>
      <c r="AZ205" s="1"/>
      <c r="BA205" s="1" t="s">
        <v>7845</v>
      </c>
      <c r="BB205" s="1" t="s">
        <v>341</v>
      </c>
      <c r="BC205" s="1" t="s">
        <v>8576</v>
      </c>
      <c r="BD205" s="1"/>
    </row>
    <row r="206" ht="13" customHeight="1" spans="1:56">
      <c r="A206" s="1" t="s">
        <v>8577</v>
      </c>
      <c r="B206" s="1" t="s">
        <v>8578</v>
      </c>
      <c r="C206" s="1" t="s">
        <v>7839</v>
      </c>
      <c r="D206" s="1" t="s">
        <v>7840</v>
      </c>
      <c r="E206" s="1" t="s">
        <v>7841</v>
      </c>
      <c r="F206" s="1" t="s">
        <v>7842</v>
      </c>
      <c r="G206" s="1">
        <v>4</v>
      </c>
      <c r="H206" s="1">
        <v>4</v>
      </c>
      <c r="I206" s="46">
        <v>46143</v>
      </c>
      <c r="J206" s="33">
        <v>46146</v>
      </c>
      <c r="K206" s="33">
        <v>46150</v>
      </c>
      <c r="L206" s="47">
        <v>0.615972222222222</v>
      </c>
      <c r="M206" s="1" t="s">
        <v>3874</v>
      </c>
      <c r="N206" s="1" t="s">
        <v>3875</v>
      </c>
      <c r="O206" s="1" t="s">
        <v>3876</v>
      </c>
      <c r="P206" s="1" t="s">
        <v>8579</v>
      </c>
      <c r="Q206" s="1" t="s">
        <v>717</v>
      </c>
      <c r="R206" s="1" t="s">
        <v>7841</v>
      </c>
      <c r="S206" s="1" t="s">
        <v>7845</v>
      </c>
      <c r="T206" s="1" t="s">
        <v>341</v>
      </c>
      <c r="U206" s="1" t="s">
        <v>7845</v>
      </c>
      <c r="V206" s="1" t="s">
        <v>341</v>
      </c>
      <c r="W206" s="1" t="s">
        <v>7841</v>
      </c>
      <c r="X206" s="1" t="s">
        <v>7846</v>
      </c>
      <c r="Y206" s="1" t="s">
        <v>7845</v>
      </c>
      <c r="Z206" s="1" t="s">
        <v>341</v>
      </c>
      <c r="AA206" s="1" t="s">
        <v>7841</v>
      </c>
      <c r="AB206" s="1" t="s">
        <v>7845</v>
      </c>
      <c r="AC206" s="1"/>
      <c r="AD206" s="1" t="s">
        <v>5180</v>
      </c>
      <c r="AE206" s="1" t="s">
        <v>7847</v>
      </c>
      <c r="AF206" s="1" t="s">
        <v>7848</v>
      </c>
      <c r="AG206" s="1" t="s">
        <v>7849</v>
      </c>
      <c r="AH206" s="1"/>
      <c r="AI206" s="1"/>
      <c r="AJ206" s="1" t="s">
        <v>7845</v>
      </c>
      <c r="AK206" s="1"/>
      <c r="AL206" s="1"/>
      <c r="AM206" s="1"/>
      <c r="AN206" s="1"/>
      <c r="AO206" s="1" t="s">
        <v>7845</v>
      </c>
      <c r="AP206" s="1"/>
      <c r="AQ206" s="1"/>
      <c r="AR206" s="1" t="s">
        <v>7852</v>
      </c>
      <c r="AS206" s="1"/>
      <c r="AT206" s="1"/>
      <c r="AU206" s="1"/>
      <c r="AV206" s="1" t="s">
        <v>7841</v>
      </c>
      <c r="AW206" s="1" t="s">
        <v>7859</v>
      </c>
      <c r="AX206" s="1" t="s">
        <v>7845</v>
      </c>
      <c r="AY206" s="1" t="s">
        <v>341</v>
      </c>
      <c r="AZ206" s="1"/>
      <c r="BA206" s="1" t="s">
        <v>7845</v>
      </c>
      <c r="BB206" s="1" t="s">
        <v>341</v>
      </c>
      <c r="BC206" s="1" t="s">
        <v>8580</v>
      </c>
      <c r="BD206" s="1"/>
    </row>
    <row r="207" ht="13" customHeight="1" spans="1:56">
      <c r="A207" s="1" t="s">
        <v>8581</v>
      </c>
      <c r="B207" s="1" t="s">
        <v>8582</v>
      </c>
      <c r="C207" s="1" t="s">
        <v>7839</v>
      </c>
      <c r="D207" s="1" t="s">
        <v>7840</v>
      </c>
      <c r="E207" s="1" t="s">
        <v>7841</v>
      </c>
      <c r="F207" s="1" t="s">
        <v>7842</v>
      </c>
      <c r="G207" s="1">
        <v>3</v>
      </c>
      <c r="H207" s="1">
        <v>5</v>
      </c>
      <c r="I207" s="46">
        <v>46143</v>
      </c>
      <c r="J207" s="33">
        <v>46153</v>
      </c>
      <c r="K207" s="33">
        <v>46154</v>
      </c>
      <c r="L207" s="47">
        <v>0.51875</v>
      </c>
      <c r="M207" s="1" t="s">
        <v>3874</v>
      </c>
      <c r="N207" s="1" t="s">
        <v>3875</v>
      </c>
      <c r="O207" s="1" t="s">
        <v>3876</v>
      </c>
      <c r="P207" s="1" t="s">
        <v>3975</v>
      </c>
      <c r="Q207" s="1" t="s">
        <v>451</v>
      </c>
      <c r="R207" s="1" t="s">
        <v>7841</v>
      </c>
      <c r="S207" s="1" t="s">
        <v>7845</v>
      </c>
      <c r="T207" s="1" t="s">
        <v>341</v>
      </c>
      <c r="U207" s="1" t="s">
        <v>7845</v>
      </c>
      <c r="V207" s="1" t="s">
        <v>341</v>
      </c>
      <c r="W207" s="1" t="s">
        <v>7841</v>
      </c>
      <c r="X207" s="1" t="s">
        <v>7846</v>
      </c>
      <c r="Y207" s="1" t="s">
        <v>7845</v>
      </c>
      <c r="Z207" s="1" t="s">
        <v>341</v>
      </c>
      <c r="AA207" s="1" t="s">
        <v>7841</v>
      </c>
      <c r="AB207" s="1" t="s">
        <v>7845</v>
      </c>
      <c r="AC207" s="1"/>
      <c r="AD207" s="1" t="s">
        <v>5180</v>
      </c>
      <c r="AE207" s="1" t="s">
        <v>7847</v>
      </c>
      <c r="AF207" s="1" t="s">
        <v>7848</v>
      </c>
      <c r="AG207" s="1" t="s">
        <v>7849</v>
      </c>
      <c r="AH207" s="1"/>
      <c r="AI207" s="1"/>
      <c r="AJ207" s="1" t="s">
        <v>7841</v>
      </c>
      <c r="AK207" s="1" t="s">
        <v>7850</v>
      </c>
      <c r="AL207" s="1"/>
      <c r="AM207" s="1"/>
      <c r="AN207" s="1" t="s">
        <v>7880</v>
      </c>
      <c r="AO207" s="1" t="s">
        <v>7845</v>
      </c>
      <c r="AP207" s="1"/>
      <c r="AQ207" s="1"/>
      <c r="AR207" s="1" t="s">
        <v>7852</v>
      </c>
      <c r="AS207" s="1"/>
      <c r="AT207" s="1"/>
      <c r="AU207" s="1"/>
      <c r="AV207" s="1" t="s">
        <v>7841</v>
      </c>
      <c r="AW207" s="1" t="s">
        <v>7949</v>
      </c>
      <c r="AX207" s="1" t="s">
        <v>7845</v>
      </c>
      <c r="AY207" s="1" t="s">
        <v>341</v>
      </c>
      <c r="AZ207" s="1"/>
      <c r="BA207" s="1" t="s">
        <v>7845</v>
      </c>
      <c r="BB207" s="1" t="s">
        <v>341</v>
      </c>
      <c r="BC207" s="1" t="s">
        <v>8583</v>
      </c>
      <c r="BD207" s="1"/>
    </row>
    <row r="208" ht="13" customHeight="1" spans="1:56">
      <c r="A208" s="1" t="s">
        <v>8584</v>
      </c>
      <c r="B208" s="1" t="s">
        <v>8585</v>
      </c>
      <c r="C208" s="1" t="s">
        <v>7839</v>
      </c>
      <c r="D208" s="1" t="s">
        <v>7840</v>
      </c>
      <c r="E208" s="1" t="s">
        <v>7841</v>
      </c>
      <c r="F208" s="1" t="s">
        <v>7842</v>
      </c>
      <c r="G208" s="1">
        <v>3</v>
      </c>
      <c r="H208" s="1">
        <v>7</v>
      </c>
      <c r="I208" s="46">
        <v>46143</v>
      </c>
      <c r="J208" s="33">
        <v>46160</v>
      </c>
      <c r="K208" s="33">
        <v>46160</v>
      </c>
      <c r="L208" s="47">
        <v>0.645138888888889</v>
      </c>
      <c r="M208" s="1" t="s">
        <v>3874</v>
      </c>
      <c r="N208" s="1" t="s">
        <v>3875</v>
      </c>
      <c r="O208" s="1" t="s">
        <v>3876</v>
      </c>
      <c r="P208" s="1" t="s">
        <v>4017</v>
      </c>
      <c r="Q208" s="1" t="s">
        <v>140</v>
      </c>
      <c r="R208" s="1" t="s">
        <v>7841</v>
      </c>
      <c r="S208" s="1" t="s">
        <v>7841</v>
      </c>
      <c r="T208" s="1" t="s">
        <v>7956</v>
      </c>
      <c r="U208" s="1" t="s">
        <v>7845</v>
      </c>
      <c r="V208" s="1" t="s">
        <v>341</v>
      </c>
      <c r="W208" s="1" t="s">
        <v>7841</v>
      </c>
      <c r="X208" s="1" t="s">
        <v>7846</v>
      </c>
      <c r="Y208" s="1" t="s">
        <v>7845</v>
      </c>
      <c r="Z208" s="1" t="s">
        <v>341</v>
      </c>
      <c r="AA208" s="1" t="s">
        <v>7845</v>
      </c>
      <c r="AB208" s="1" t="s">
        <v>7845</v>
      </c>
      <c r="AC208" s="1"/>
      <c r="AD208" s="1"/>
      <c r="AE208" s="1"/>
      <c r="AF208" s="1"/>
      <c r="AG208" s="1"/>
      <c r="AH208" s="1"/>
      <c r="AI208" s="1"/>
      <c r="AJ208" s="1" t="s">
        <v>7845</v>
      </c>
      <c r="AK208" s="1"/>
      <c r="AL208" s="1"/>
      <c r="AM208" s="1"/>
      <c r="AN208" s="1"/>
      <c r="AO208" s="1" t="s">
        <v>7845</v>
      </c>
      <c r="AP208" s="1"/>
      <c r="AQ208" s="1"/>
      <c r="AR208" s="1" t="s">
        <v>7852</v>
      </c>
      <c r="AS208" s="1"/>
      <c r="AT208" s="1"/>
      <c r="AU208" s="1"/>
      <c r="AV208" s="1" t="s">
        <v>7841</v>
      </c>
      <c r="AW208" s="1" t="s">
        <v>8173</v>
      </c>
      <c r="AX208" s="1" t="s">
        <v>7845</v>
      </c>
      <c r="AY208" s="1" t="s">
        <v>341</v>
      </c>
      <c r="AZ208" s="1"/>
      <c r="BA208" s="1" t="s">
        <v>7845</v>
      </c>
      <c r="BB208" s="1" t="s">
        <v>341</v>
      </c>
      <c r="BC208" s="1" t="s">
        <v>8586</v>
      </c>
      <c r="BD208" s="1"/>
    </row>
    <row r="209" ht="13" customHeight="1" spans="1:56">
      <c r="A209" s="1" t="s">
        <v>8587</v>
      </c>
      <c r="B209" s="1" t="s">
        <v>8588</v>
      </c>
      <c r="C209" s="1" t="s">
        <v>7839</v>
      </c>
      <c r="D209" s="1" t="s">
        <v>7840</v>
      </c>
      <c r="E209" s="1" t="s">
        <v>7841</v>
      </c>
      <c r="F209" s="1" t="s">
        <v>7842</v>
      </c>
      <c r="G209" s="1">
        <v>1</v>
      </c>
      <c r="H209" s="1">
        <v>1</v>
      </c>
      <c r="I209" s="46">
        <v>46143</v>
      </c>
      <c r="J209" s="33">
        <v>46146</v>
      </c>
      <c r="K209" s="33">
        <v>46147</v>
      </c>
      <c r="L209" s="47">
        <v>0.667361111111111</v>
      </c>
      <c r="M209" s="1" t="s">
        <v>3874</v>
      </c>
      <c r="N209" s="1" t="s">
        <v>3875</v>
      </c>
      <c r="O209" s="1" t="s">
        <v>3876</v>
      </c>
      <c r="P209" s="1" t="s">
        <v>8589</v>
      </c>
      <c r="Q209" s="1" t="s">
        <v>356</v>
      </c>
      <c r="R209" s="1" t="s">
        <v>7841</v>
      </c>
      <c r="S209" s="1" t="s">
        <v>7845</v>
      </c>
      <c r="T209" s="1" t="s">
        <v>341</v>
      </c>
      <c r="U209" s="1" t="s">
        <v>7845</v>
      </c>
      <c r="V209" s="1" t="s">
        <v>341</v>
      </c>
      <c r="W209" s="1" t="s">
        <v>7841</v>
      </c>
      <c r="X209" s="1" t="s">
        <v>7846</v>
      </c>
      <c r="Y209" s="1" t="s">
        <v>7845</v>
      </c>
      <c r="Z209" s="1" t="s">
        <v>341</v>
      </c>
      <c r="AA209" s="1" t="s">
        <v>7841</v>
      </c>
      <c r="AB209" s="1" t="s">
        <v>7845</v>
      </c>
      <c r="AC209" s="1"/>
      <c r="AD209" s="1" t="s">
        <v>5180</v>
      </c>
      <c r="AE209" s="1" t="s">
        <v>7847</v>
      </c>
      <c r="AF209" s="1" t="s">
        <v>7848</v>
      </c>
      <c r="AG209" s="1" t="s">
        <v>7849</v>
      </c>
      <c r="AH209" s="1"/>
      <c r="AI209" s="1"/>
      <c r="AJ209" s="1" t="s">
        <v>7845</v>
      </c>
      <c r="AK209" s="1"/>
      <c r="AL209" s="1"/>
      <c r="AM209" s="1"/>
      <c r="AN209" s="1"/>
      <c r="AO209" s="1" t="s">
        <v>7845</v>
      </c>
      <c r="AP209" s="1"/>
      <c r="AQ209" s="1"/>
      <c r="AR209" s="1" t="s">
        <v>7852</v>
      </c>
      <c r="AS209" s="1"/>
      <c r="AT209" s="1"/>
      <c r="AU209" s="1"/>
      <c r="AV209" s="1" t="s">
        <v>7841</v>
      </c>
      <c r="AW209" s="1" t="s">
        <v>8173</v>
      </c>
      <c r="AX209" s="1" t="s">
        <v>7845</v>
      </c>
      <c r="AY209" s="1" t="s">
        <v>341</v>
      </c>
      <c r="AZ209" s="1"/>
      <c r="BA209" s="1" t="s">
        <v>7845</v>
      </c>
      <c r="BB209" s="1" t="s">
        <v>341</v>
      </c>
      <c r="BC209" s="1" t="s">
        <v>8590</v>
      </c>
      <c r="BD209" s="1"/>
    </row>
    <row r="210" ht="13" customHeight="1" spans="1:56">
      <c r="A210" s="1" t="s">
        <v>8591</v>
      </c>
      <c r="B210" s="1" t="s">
        <v>8592</v>
      </c>
      <c r="C210" s="1" t="s">
        <v>7839</v>
      </c>
      <c r="D210" s="1" t="s">
        <v>7840</v>
      </c>
      <c r="E210" s="1" t="s">
        <v>7841</v>
      </c>
      <c r="F210" s="1" t="s">
        <v>7842</v>
      </c>
      <c r="G210" s="1">
        <v>1</v>
      </c>
      <c r="H210" s="1">
        <v>1</v>
      </c>
      <c r="I210" s="46">
        <v>46143</v>
      </c>
      <c r="J210" s="33">
        <v>46160</v>
      </c>
      <c r="K210" s="33">
        <v>46163</v>
      </c>
      <c r="L210" s="47">
        <v>0.670138888888889</v>
      </c>
      <c r="M210" s="1" t="s">
        <v>3874</v>
      </c>
      <c r="N210" s="1" t="s">
        <v>3875</v>
      </c>
      <c r="O210" s="1" t="s">
        <v>3876</v>
      </c>
      <c r="P210" s="1" t="s">
        <v>8593</v>
      </c>
      <c r="Q210" s="1" t="s">
        <v>8594</v>
      </c>
      <c r="R210" s="1" t="s">
        <v>7841</v>
      </c>
      <c r="S210" s="1" t="s">
        <v>7845</v>
      </c>
      <c r="T210" s="1" t="s">
        <v>341</v>
      </c>
      <c r="U210" s="1" t="s">
        <v>7845</v>
      </c>
      <c r="V210" s="1" t="s">
        <v>341</v>
      </c>
      <c r="W210" s="1" t="s">
        <v>7841</v>
      </c>
      <c r="X210" s="1" t="s">
        <v>8002</v>
      </c>
      <c r="Y210" s="1" t="s">
        <v>7845</v>
      </c>
      <c r="Z210" s="1" t="s">
        <v>341</v>
      </c>
      <c r="AA210" s="1" t="s">
        <v>7845</v>
      </c>
      <c r="AB210" s="1" t="s">
        <v>7845</v>
      </c>
      <c r="AC210" s="1"/>
      <c r="AD210" s="1"/>
      <c r="AE210" s="1"/>
      <c r="AF210" s="1"/>
      <c r="AG210" s="1"/>
      <c r="AH210" s="1"/>
      <c r="AI210" s="1"/>
      <c r="AJ210" s="1" t="s">
        <v>7845</v>
      </c>
      <c r="AK210" s="1"/>
      <c r="AL210" s="1"/>
      <c r="AM210" s="1"/>
      <c r="AN210" s="1"/>
      <c r="AO210" s="1" t="s">
        <v>7845</v>
      </c>
      <c r="AP210" s="1"/>
      <c r="AQ210" s="1"/>
      <c r="AR210" s="1" t="s">
        <v>7852</v>
      </c>
      <c r="AS210" s="1"/>
      <c r="AT210" s="1"/>
      <c r="AU210" s="1"/>
      <c r="AV210" s="1" t="s">
        <v>7841</v>
      </c>
      <c r="AW210" s="1" t="s">
        <v>7886</v>
      </c>
      <c r="AX210" s="1" t="s">
        <v>7845</v>
      </c>
      <c r="AY210" s="1" t="s">
        <v>341</v>
      </c>
      <c r="AZ210" s="1"/>
      <c r="BA210" s="1" t="s">
        <v>7845</v>
      </c>
      <c r="BB210" s="1" t="s">
        <v>341</v>
      </c>
      <c r="BC210" s="1" t="s">
        <v>8595</v>
      </c>
      <c r="BD210" s="1"/>
    </row>
    <row r="211" ht="13" customHeight="1" spans="1:56">
      <c r="A211" s="1" t="s">
        <v>8596</v>
      </c>
      <c r="B211" s="1" t="s">
        <v>8597</v>
      </c>
      <c r="C211" s="1" t="s">
        <v>7839</v>
      </c>
      <c r="D211" s="1" t="s">
        <v>7840</v>
      </c>
      <c r="E211" s="1" t="s">
        <v>7841</v>
      </c>
      <c r="F211" s="1" t="s">
        <v>7842</v>
      </c>
      <c r="G211" s="1">
        <v>1</v>
      </c>
      <c r="H211" s="1">
        <v>2</v>
      </c>
      <c r="I211" s="46">
        <v>46143</v>
      </c>
      <c r="J211" s="33">
        <v>46146</v>
      </c>
      <c r="K211" s="33">
        <v>46149</v>
      </c>
      <c r="L211" s="47">
        <v>0.659722222222222</v>
      </c>
      <c r="M211" s="1" t="s">
        <v>3874</v>
      </c>
      <c r="N211" s="1" t="s">
        <v>3875</v>
      </c>
      <c r="O211" s="1" t="s">
        <v>3876</v>
      </c>
      <c r="P211" s="1" t="s">
        <v>8598</v>
      </c>
      <c r="Q211" s="1" t="s">
        <v>8599</v>
      </c>
      <c r="R211" s="1" t="s">
        <v>7841</v>
      </c>
      <c r="S211" s="1" t="s">
        <v>7845</v>
      </c>
      <c r="T211" s="1" t="s">
        <v>341</v>
      </c>
      <c r="U211" s="1" t="s">
        <v>7845</v>
      </c>
      <c r="V211" s="1" t="s">
        <v>341</v>
      </c>
      <c r="W211" s="1" t="s">
        <v>7841</v>
      </c>
      <c r="X211" s="1" t="s">
        <v>7846</v>
      </c>
      <c r="Y211" s="1" t="s">
        <v>7845</v>
      </c>
      <c r="Z211" s="1" t="s">
        <v>341</v>
      </c>
      <c r="AA211" s="1" t="s">
        <v>7841</v>
      </c>
      <c r="AB211" s="1" t="s">
        <v>7845</v>
      </c>
      <c r="AC211" s="1"/>
      <c r="AD211" s="1" t="s">
        <v>5180</v>
      </c>
      <c r="AE211" s="1" t="s">
        <v>7847</v>
      </c>
      <c r="AF211" s="1" t="s">
        <v>7848</v>
      </c>
      <c r="AG211" s="1" t="s">
        <v>7849</v>
      </c>
      <c r="AH211" s="1"/>
      <c r="AI211" s="1"/>
      <c r="AJ211" s="1" t="s">
        <v>7845</v>
      </c>
      <c r="AK211" s="1"/>
      <c r="AL211" s="1"/>
      <c r="AM211" s="1"/>
      <c r="AN211" s="1"/>
      <c r="AO211" s="1" t="s">
        <v>7845</v>
      </c>
      <c r="AP211" s="1"/>
      <c r="AQ211" s="1"/>
      <c r="AR211" s="1" t="s">
        <v>7852</v>
      </c>
      <c r="AS211" s="1"/>
      <c r="AT211" s="1"/>
      <c r="AU211" s="1"/>
      <c r="AV211" s="1" t="s">
        <v>7841</v>
      </c>
      <c r="AW211" s="1" t="s">
        <v>7859</v>
      </c>
      <c r="AX211" s="1" t="s">
        <v>7845</v>
      </c>
      <c r="AY211" s="1" t="s">
        <v>341</v>
      </c>
      <c r="AZ211" s="1"/>
      <c r="BA211" s="1" t="s">
        <v>7845</v>
      </c>
      <c r="BB211" s="1" t="s">
        <v>341</v>
      </c>
      <c r="BC211" s="1" t="s">
        <v>8600</v>
      </c>
      <c r="BD211" s="1"/>
    </row>
    <row r="212" ht="13" customHeight="1" spans="1:56">
      <c r="A212" s="1" t="s">
        <v>8601</v>
      </c>
      <c r="B212" s="1" t="s">
        <v>8602</v>
      </c>
      <c r="C212" s="1" t="s">
        <v>7839</v>
      </c>
      <c r="D212" s="1" t="s">
        <v>7840</v>
      </c>
      <c r="E212" s="1" t="s">
        <v>7841</v>
      </c>
      <c r="F212" s="1" t="s">
        <v>7842</v>
      </c>
      <c r="G212" s="1">
        <v>4</v>
      </c>
      <c r="H212" s="1">
        <v>5</v>
      </c>
      <c r="I212" s="46">
        <v>46143</v>
      </c>
      <c r="J212" s="33">
        <v>46146</v>
      </c>
      <c r="K212" s="33">
        <v>46147</v>
      </c>
      <c r="L212" s="47">
        <v>0.451388888888889</v>
      </c>
      <c r="M212" s="1" t="s">
        <v>3874</v>
      </c>
      <c r="N212" s="1" t="s">
        <v>3875</v>
      </c>
      <c r="O212" s="1" t="s">
        <v>3876</v>
      </c>
      <c r="P212" s="1" t="s">
        <v>3917</v>
      </c>
      <c r="Q212" s="1" t="s">
        <v>297</v>
      </c>
      <c r="R212" s="1" t="s">
        <v>7841</v>
      </c>
      <c r="S212" s="1" t="s">
        <v>7845</v>
      </c>
      <c r="T212" s="1" t="s">
        <v>341</v>
      </c>
      <c r="U212" s="1" t="s">
        <v>7845</v>
      </c>
      <c r="V212" s="1" t="s">
        <v>341</v>
      </c>
      <c r="W212" s="1" t="s">
        <v>7841</v>
      </c>
      <c r="X212" s="1" t="s">
        <v>7858</v>
      </c>
      <c r="Y212" s="1" t="s">
        <v>7845</v>
      </c>
      <c r="Z212" s="1" t="s">
        <v>341</v>
      </c>
      <c r="AA212" s="1" t="s">
        <v>7841</v>
      </c>
      <c r="AB212" s="1" t="s">
        <v>7845</v>
      </c>
      <c r="AC212" s="1"/>
      <c r="AD212" s="1" t="s">
        <v>5180</v>
      </c>
      <c r="AE212" s="1" t="s">
        <v>7847</v>
      </c>
      <c r="AF212" s="1" t="s">
        <v>7848</v>
      </c>
      <c r="AG212" s="1" t="s">
        <v>7849</v>
      </c>
      <c r="AH212" s="1"/>
      <c r="AI212" s="1"/>
      <c r="AJ212" s="1" t="s">
        <v>7845</v>
      </c>
      <c r="AK212" s="1"/>
      <c r="AL212" s="1"/>
      <c r="AM212" s="1"/>
      <c r="AN212" s="1"/>
      <c r="AO212" s="1" t="s">
        <v>7845</v>
      </c>
      <c r="AP212" s="1"/>
      <c r="AQ212" s="1"/>
      <c r="AR212" s="1" t="s">
        <v>7852</v>
      </c>
      <c r="AS212" s="1"/>
      <c r="AT212" s="1"/>
      <c r="AU212" s="1"/>
      <c r="AV212" s="1" t="s">
        <v>7841</v>
      </c>
      <c r="AW212" s="1" t="s">
        <v>7859</v>
      </c>
      <c r="AX212" s="1" t="s">
        <v>7845</v>
      </c>
      <c r="AY212" s="1" t="s">
        <v>341</v>
      </c>
      <c r="AZ212" s="1"/>
      <c r="BA212" s="1" t="s">
        <v>7845</v>
      </c>
      <c r="BB212" s="1" t="s">
        <v>341</v>
      </c>
      <c r="BC212" s="1" t="s">
        <v>8603</v>
      </c>
      <c r="BD212" s="1"/>
    </row>
    <row r="213" ht="13" customHeight="1" spans="1:56">
      <c r="A213" s="1" t="s">
        <v>8604</v>
      </c>
      <c r="B213" s="1" t="s">
        <v>8605</v>
      </c>
      <c r="C213" s="1" t="s">
        <v>7839</v>
      </c>
      <c r="D213" s="1" t="s">
        <v>7840</v>
      </c>
      <c r="E213" s="1" t="s">
        <v>7841</v>
      </c>
      <c r="F213" s="1" t="s">
        <v>7842</v>
      </c>
      <c r="G213" s="1">
        <v>3</v>
      </c>
      <c r="H213" s="1">
        <v>6</v>
      </c>
      <c r="I213" s="46">
        <v>46143</v>
      </c>
      <c r="J213" s="33">
        <v>46153</v>
      </c>
      <c r="K213" s="33">
        <v>46154</v>
      </c>
      <c r="L213" s="47">
        <v>0.511805555555556</v>
      </c>
      <c r="M213" s="1" t="s">
        <v>3874</v>
      </c>
      <c r="N213" s="1" t="s">
        <v>3875</v>
      </c>
      <c r="O213" s="1" t="s">
        <v>3876</v>
      </c>
      <c r="P213" s="1" t="s">
        <v>3917</v>
      </c>
      <c r="Q213" s="1" t="s">
        <v>297</v>
      </c>
      <c r="R213" s="1" t="s">
        <v>7841</v>
      </c>
      <c r="S213" s="1" t="s">
        <v>7845</v>
      </c>
      <c r="T213" s="1" t="s">
        <v>341</v>
      </c>
      <c r="U213" s="1" t="s">
        <v>7845</v>
      </c>
      <c r="V213" s="1" t="s">
        <v>341</v>
      </c>
      <c r="W213" s="1" t="s">
        <v>7841</v>
      </c>
      <c r="X213" s="1" t="s">
        <v>341</v>
      </c>
      <c r="Y213" s="1" t="s">
        <v>7845</v>
      </c>
      <c r="Z213" s="1" t="s">
        <v>341</v>
      </c>
      <c r="AA213" s="1" t="s">
        <v>7845</v>
      </c>
      <c r="AB213" s="1" t="s">
        <v>7845</v>
      </c>
      <c r="AC213" s="1"/>
      <c r="AD213" s="1"/>
      <c r="AE213" s="1"/>
      <c r="AF213" s="1"/>
      <c r="AG213" s="1"/>
      <c r="AH213" s="1"/>
      <c r="AI213" s="1"/>
      <c r="AJ213" s="1" t="s">
        <v>7841</v>
      </c>
      <c r="AK213" s="1" t="s">
        <v>5195</v>
      </c>
      <c r="AL213" s="1"/>
      <c r="AM213" s="1"/>
      <c r="AN213" s="1"/>
      <c r="AO213" s="1" t="s">
        <v>7845</v>
      </c>
      <c r="AP213" s="1"/>
      <c r="AQ213" s="1"/>
      <c r="AR213" s="1" t="s">
        <v>7852</v>
      </c>
      <c r="AS213" s="1"/>
      <c r="AT213" s="1"/>
      <c r="AU213" s="1"/>
      <c r="AV213" s="1" t="s">
        <v>7841</v>
      </c>
      <c r="AW213" s="1" t="s">
        <v>7886</v>
      </c>
      <c r="AX213" s="1" t="s">
        <v>7845</v>
      </c>
      <c r="AY213" s="1" t="s">
        <v>341</v>
      </c>
      <c r="AZ213" s="1"/>
      <c r="BA213" s="1" t="s">
        <v>7845</v>
      </c>
      <c r="BB213" s="1" t="s">
        <v>341</v>
      </c>
      <c r="BC213" s="1" t="s">
        <v>8603</v>
      </c>
      <c r="BD213" s="1"/>
    </row>
    <row r="214" ht="13" customHeight="1" spans="1:56">
      <c r="A214" s="1" t="s">
        <v>8606</v>
      </c>
      <c r="B214" s="1" t="s">
        <v>8607</v>
      </c>
      <c r="C214" s="1" t="s">
        <v>7839</v>
      </c>
      <c r="D214" s="1" t="s">
        <v>7840</v>
      </c>
      <c r="E214" s="1" t="s">
        <v>7841</v>
      </c>
      <c r="F214" s="1" t="s">
        <v>7842</v>
      </c>
      <c r="G214" s="1">
        <v>1</v>
      </c>
      <c r="H214" s="1">
        <v>5</v>
      </c>
      <c r="I214" s="46">
        <v>46143</v>
      </c>
      <c r="J214" s="33">
        <v>46146</v>
      </c>
      <c r="K214" s="33">
        <v>46150</v>
      </c>
      <c r="L214" s="47">
        <v>0.686805555555556</v>
      </c>
      <c r="M214" s="1" t="s">
        <v>3874</v>
      </c>
      <c r="N214" s="1" t="s">
        <v>3875</v>
      </c>
      <c r="O214" s="1" t="s">
        <v>3876</v>
      </c>
      <c r="P214" s="1" t="s">
        <v>4007</v>
      </c>
      <c r="Q214" s="1" t="s">
        <v>8608</v>
      </c>
      <c r="R214" s="1" t="s">
        <v>7841</v>
      </c>
      <c r="S214" s="1" t="s">
        <v>7845</v>
      </c>
      <c r="T214" s="1" t="s">
        <v>341</v>
      </c>
      <c r="U214" s="1" t="s">
        <v>7845</v>
      </c>
      <c r="V214" s="1" t="s">
        <v>341</v>
      </c>
      <c r="W214" s="1" t="s">
        <v>7841</v>
      </c>
      <c r="X214" s="1" t="s">
        <v>7846</v>
      </c>
      <c r="Y214" s="1" t="s">
        <v>7845</v>
      </c>
      <c r="Z214" s="1" t="s">
        <v>341</v>
      </c>
      <c r="AA214" s="1" t="s">
        <v>7845</v>
      </c>
      <c r="AB214" s="1" t="s">
        <v>7845</v>
      </c>
      <c r="AC214" s="1"/>
      <c r="AD214" s="1"/>
      <c r="AE214" s="1"/>
      <c r="AF214" s="1"/>
      <c r="AG214" s="1"/>
      <c r="AH214" s="1"/>
      <c r="AI214" s="1"/>
      <c r="AJ214" s="1" t="s">
        <v>7845</v>
      </c>
      <c r="AK214" s="1"/>
      <c r="AL214" s="1"/>
      <c r="AM214" s="1"/>
      <c r="AN214" s="1"/>
      <c r="AO214" s="1" t="s">
        <v>7845</v>
      </c>
      <c r="AP214" s="1"/>
      <c r="AQ214" s="1"/>
      <c r="AR214" s="1" t="s">
        <v>7852</v>
      </c>
      <c r="AS214" s="1"/>
      <c r="AT214" s="1"/>
      <c r="AU214" s="1"/>
      <c r="AV214" s="1" t="s">
        <v>7845</v>
      </c>
      <c r="AW214" s="1" t="s">
        <v>341</v>
      </c>
      <c r="AX214" s="1" t="s">
        <v>7845</v>
      </c>
      <c r="AY214" s="1" t="s">
        <v>341</v>
      </c>
      <c r="AZ214" s="1"/>
      <c r="BA214" s="1" t="s">
        <v>7845</v>
      </c>
      <c r="BB214" s="1" t="s">
        <v>341</v>
      </c>
      <c r="BC214" s="1" t="s">
        <v>8609</v>
      </c>
      <c r="BD214" s="1"/>
    </row>
    <row r="215" ht="13" customHeight="1" spans="1:56">
      <c r="A215" s="1" t="s">
        <v>8610</v>
      </c>
      <c r="B215" s="1" t="s">
        <v>8611</v>
      </c>
      <c r="C215" s="1" t="s">
        <v>7839</v>
      </c>
      <c r="D215" s="1" t="s">
        <v>7840</v>
      </c>
      <c r="E215" s="1" t="s">
        <v>7841</v>
      </c>
      <c r="F215" s="1" t="s">
        <v>7842</v>
      </c>
      <c r="G215" s="1">
        <v>2</v>
      </c>
      <c r="H215" s="1">
        <v>3</v>
      </c>
      <c r="I215" s="46">
        <v>46143</v>
      </c>
      <c r="J215" s="33">
        <v>46153</v>
      </c>
      <c r="K215" s="33">
        <v>46155</v>
      </c>
      <c r="L215" s="47">
        <v>0.623611111111111</v>
      </c>
      <c r="M215" s="1" t="s">
        <v>3874</v>
      </c>
      <c r="N215" s="1" t="s">
        <v>3875</v>
      </c>
      <c r="O215" s="1" t="s">
        <v>3876</v>
      </c>
      <c r="P215" s="1" t="s">
        <v>8612</v>
      </c>
      <c r="Q215" s="1" t="s">
        <v>662</v>
      </c>
      <c r="R215" s="1" t="s">
        <v>7841</v>
      </c>
      <c r="S215" s="1" t="s">
        <v>7845</v>
      </c>
      <c r="T215" s="1" t="s">
        <v>341</v>
      </c>
      <c r="U215" s="1" t="s">
        <v>7845</v>
      </c>
      <c r="V215" s="1" t="s">
        <v>341</v>
      </c>
      <c r="W215" s="1" t="s">
        <v>7841</v>
      </c>
      <c r="X215" s="1" t="s">
        <v>7858</v>
      </c>
      <c r="Y215" s="1" t="s">
        <v>7845</v>
      </c>
      <c r="Z215" s="1" t="s">
        <v>341</v>
      </c>
      <c r="AA215" s="1" t="s">
        <v>7841</v>
      </c>
      <c r="AB215" s="1" t="s">
        <v>7845</v>
      </c>
      <c r="AC215" s="1"/>
      <c r="AD215" s="1" t="s">
        <v>5180</v>
      </c>
      <c r="AE215" s="1" t="s">
        <v>7847</v>
      </c>
      <c r="AF215" s="1" t="s">
        <v>7848</v>
      </c>
      <c r="AG215" s="1" t="s">
        <v>7849</v>
      </c>
      <c r="AH215" s="1"/>
      <c r="AI215" s="1"/>
      <c r="AJ215" s="1" t="s">
        <v>7845</v>
      </c>
      <c r="AK215" s="1"/>
      <c r="AL215" s="1"/>
      <c r="AM215" s="1"/>
      <c r="AN215" s="1"/>
      <c r="AO215" s="1" t="s">
        <v>7845</v>
      </c>
      <c r="AP215" s="1"/>
      <c r="AQ215" s="1"/>
      <c r="AR215" s="1" t="s">
        <v>7852</v>
      </c>
      <c r="AS215" s="1"/>
      <c r="AT215" s="1"/>
      <c r="AU215" s="1"/>
      <c r="AV215" s="1" t="s">
        <v>7841</v>
      </c>
      <c r="AW215" s="1" t="s">
        <v>8173</v>
      </c>
      <c r="AX215" s="1" t="s">
        <v>7845</v>
      </c>
      <c r="AY215" s="1" t="s">
        <v>341</v>
      </c>
      <c r="AZ215" s="1"/>
      <c r="BA215" s="1" t="s">
        <v>7845</v>
      </c>
      <c r="BB215" s="1" t="s">
        <v>341</v>
      </c>
      <c r="BC215" s="1" t="s">
        <v>8613</v>
      </c>
      <c r="BD215" s="1"/>
    </row>
    <row r="216" ht="13" customHeight="1" spans="1:56">
      <c r="A216" s="1" t="s">
        <v>8614</v>
      </c>
      <c r="B216" s="1" t="s">
        <v>8615</v>
      </c>
      <c r="C216" s="1" t="s">
        <v>7839</v>
      </c>
      <c r="D216" s="1" t="s">
        <v>7840</v>
      </c>
      <c r="E216" s="1" t="s">
        <v>7841</v>
      </c>
      <c r="F216" s="1" t="s">
        <v>7842</v>
      </c>
      <c r="G216" s="1">
        <v>2</v>
      </c>
      <c r="H216" s="1">
        <v>4</v>
      </c>
      <c r="I216" s="46">
        <v>46143</v>
      </c>
      <c r="J216" s="33">
        <v>46146</v>
      </c>
      <c r="K216" s="33">
        <v>46147</v>
      </c>
      <c r="L216" s="47">
        <v>0.421527777777778</v>
      </c>
      <c r="M216" s="1" t="s">
        <v>3874</v>
      </c>
      <c r="N216" s="1" t="s">
        <v>3875</v>
      </c>
      <c r="O216" s="1" t="s">
        <v>3876</v>
      </c>
      <c r="P216" s="1" t="s">
        <v>3879</v>
      </c>
      <c r="Q216" s="1" t="s">
        <v>283</v>
      </c>
      <c r="R216" s="1" t="s">
        <v>7841</v>
      </c>
      <c r="S216" s="1" t="s">
        <v>7845</v>
      </c>
      <c r="T216" s="1" t="s">
        <v>341</v>
      </c>
      <c r="U216" s="1" t="s">
        <v>7845</v>
      </c>
      <c r="V216" s="1" t="s">
        <v>341</v>
      </c>
      <c r="W216" s="1" t="s">
        <v>7841</v>
      </c>
      <c r="X216" s="1" t="s">
        <v>7858</v>
      </c>
      <c r="Y216" s="1" t="s">
        <v>7845</v>
      </c>
      <c r="Z216" s="1" t="s">
        <v>341</v>
      </c>
      <c r="AA216" s="1" t="s">
        <v>7841</v>
      </c>
      <c r="AB216" s="1" t="s">
        <v>7845</v>
      </c>
      <c r="AC216" s="1"/>
      <c r="AD216" s="1" t="s">
        <v>5180</v>
      </c>
      <c r="AE216" s="1" t="s">
        <v>7847</v>
      </c>
      <c r="AF216" s="1" t="s">
        <v>7848</v>
      </c>
      <c r="AG216" s="1" t="s">
        <v>7849</v>
      </c>
      <c r="AH216" s="1"/>
      <c r="AI216" s="1"/>
      <c r="AJ216" s="1" t="s">
        <v>7845</v>
      </c>
      <c r="AK216" s="1"/>
      <c r="AL216" s="1"/>
      <c r="AM216" s="1"/>
      <c r="AN216" s="1"/>
      <c r="AO216" s="1" t="s">
        <v>7845</v>
      </c>
      <c r="AP216" s="1"/>
      <c r="AQ216" s="1"/>
      <c r="AR216" s="1" t="s">
        <v>7852</v>
      </c>
      <c r="AS216" s="1"/>
      <c r="AT216" s="1"/>
      <c r="AU216" s="1"/>
      <c r="AV216" s="1" t="s">
        <v>7841</v>
      </c>
      <c r="AW216" s="1" t="s">
        <v>7859</v>
      </c>
      <c r="AX216" s="1" t="s">
        <v>7845</v>
      </c>
      <c r="AY216" s="1" t="s">
        <v>341</v>
      </c>
      <c r="AZ216" s="1"/>
      <c r="BA216" s="1" t="s">
        <v>7845</v>
      </c>
      <c r="BB216" s="1" t="s">
        <v>341</v>
      </c>
      <c r="BC216" s="1" t="s">
        <v>8289</v>
      </c>
      <c r="BD216" s="1"/>
    </row>
    <row r="217" ht="13" customHeight="1" spans="1:56">
      <c r="A217" s="1" t="s">
        <v>8616</v>
      </c>
      <c r="B217" s="1" t="s">
        <v>8617</v>
      </c>
      <c r="C217" s="1" t="s">
        <v>7839</v>
      </c>
      <c r="D217" s="1" t="s">
        <v>7840</v>
      </c>
      <c r="E217" s="1" t="s">
        <v>7841</v>
      </c>
      <c r="F217" s="1" t="s">
        <v>7842</v>
      </c>
      <c r="G217" s="1">
        <v>2</v>
      </c>
      <c r="H217" s="1">
        <v>3</v>
      </c>
      <c r="I217" s="46">
        <v>46143</v>
      </c>
      <c r="J217" s="33">
        <v>46153</v>
      </c>
      <c r="K217" s="33">
        <v>46156</v>
      </c>
      <c r="L217" s="47">
        <v>0.659722222222222</v>
      </c>
      <c r="M217" s="1" t="s">
        <v>3874</v>
      </c>
      <c r="N217" s="1" t="s">
        <v>3875</v>
      </c>
      <c r="O217" s="1" t="s">
        <v>3876</v>
      </c>
      <c r="P217" s="1" t="s">
        <v>8618</v>
      </c>
      <c r="Q217" s="1" t="s">
        <v>401</v>
      </c>
      <c r="R217" s="1" t="s">
        <v>7841</v>
      </c>
      <c r="S217" s="1" t="s">
        <v>7845</v>
      </c>
      <c r="T217" s="1" t="s">
        <v>341</v>
      </c>
      <c r="U217" s="1" t="s">
        <v>7845</v>
      </c>
      <c r="V217" s="1" t="s">
        <v>341</v>
      </c>
      <c r="W217" s="1" t="s">
        <v>7841</v>
      </c>
      <c r="X217" s="1" t="s">
        <v>7846</v>
      </c>
      <c r="Y217" s="1" t="s">
        <v>7845</v>
      </c>
      <c r="Z217" s="1" t="s">
        <v>341</v>
      </c>
      <c r="AA217" s="1" t="s">
        <v>7845</v>
      </c>
      <c r="AB217" s="1" t="s">
        <v>7845</v>
      </c>
      <c r="AC217" s="1"/>
      <c r="AD217" s="1"/>
      <c r="AE217" s="1"/>
      <c r="AF217" s="1"/>
      <c r="AG217" s="1"/>
      <c r="AH217" s="1"/>
      <c r="AI217" s="1"/>
      <c r="AJ217" s="1" t="s">
        <v>7841</v>
      </c>
      <c r="AK217" s="1" t="s">
        <v>7850</v>
      </c>
      <c r="AL217" s="1"/>
      <c r="AM217" s="1"/>
      <c r="AN217" s="1" t="s">
        <v>7851</v>
      </c>
      <c r="AO217" s="1" t="s">
        <v>7845</v>
      </c>
      <c r="AP217" s="1"/>
      <c r="AQ217" s="1"/>
      <c r="AR217" s="1" t="s">
        <v>7852</v>
      </c>
      <c r="AS217" s="1"/>
      <c r="AT217" s="1"/>
      <c r="AU217" s="1"/>
      <c r="AV217" s="1" t="s">
        <v>7845</v>
      </c>
      <c r="AW217" s="1" t="s">
        <v>341</v>
      </c>
      <c r="AX217" s="1" t="s">
        <v>7845</v>
      </c>
      <c r="AY217" s="1" t="s">
        <v>341</v>
      </c>
      <c r="AZ217" s="1"/>
      <c r="BA217" s="1" t="s">
        <v>7845</v>
      </c>
      <c r="BB217" s="1" t="s">
        <v>341</v>
      </c>
      <c r="BC217" s="1" t="s">
        <v>8619</v>
      </c>
      <c r="BD217" s="1"/>
    </row>
    <row r="218" ht="13" customHeight="1" spans="1:56">
      <c r="A218" s="1" t="s">
        <v>8620</v>
      </c>
      <c r="B218" s="1" t="s">
        <v>8621</v>
      </c>
      <c r="C218" s="1" t="s">
        <v>7839</v>
      </c>
      <c r="D218" s="1" t="s">
        <v>7840</v>
      </c>
      <c r="E218" s="1" t="s">
        <v>7841</v>
      </c>
      <c r="F218" s="1" t="s">
        <v>7842</v>
      </c>
      <c r="G218" s="1">
        <v>4</v>
      </c>
      <c r="H218" s="1">
        <v>6</v>
      </c>
      <c r="I218" s="46">
        <v>46143</v>
      </c>
      <c r="J218" s="33">
        <v>46146</v>
      </c>
      <c r="K218" s="33">
        <v>46146</v>
      </c>
      <c r="L218" s="47">
        <v>0.683333333333333</v>
      </c>
      <c r="M218" s="1" t="s">
        <v>3874</v>
      </c>
      <c r="N218" s="1" t="s">
        <v>3875</v>
      </c>
      <c r="O218" s="1" t="s">
        <v>3876</v>
      </c>
      <c r="P218" s="1" t="s">
        <v>3896</v>
      </c>
      <c r="Q218" s="1" t="s">
        <v>8622</v>
      </c>
      <c r="R218" s="1" t="s">
        <v>7841</v>
      </c>
      <c r="S218" s="1" t="s">
        <v>7845</v>
      </c>
      <c r="T218" s="1" t="s">
        <v>341</v>
      </c>
      <c r="U218" s="1" t="s">
        <v>7845</v>
      </c>
      <c r="V218" s="1" t="s">
        <v>341</v>
      </c>
      <c r="W218" s="1" t="s">
        <v>7841</v>
      </c>
      <c r="X218" s="1" t="s">
        <v>7846</v>
      </c>
      <c r="Y218" s="1" t="s">
        <v>7845</v>
      </c>
      <c r="Z218" s="1" t="s">
        <v>341</v>
      </c>
      <c r="AA218" s="1" t="s">
        <v>7841</v>
      </c>
      <c r="AB218" s="1" t="s">
        <v>7845</v>
      </c>
      <c r="AC218" s="1"/>
      <c r="AD218" s="1" t="s">
        <v>5180</v>
      </c>
      <c r="AE218" s="1" t="s">
        <v>7847</v>
      </c>
      <c r="AF218" s="1" t="s">
        <v>7848</v>
      </c>
      <c r="AG218" s="1" t="s">
        <v>7849</v>
      </c>
      <c r="AH218" s="1"/>
      <c r="AI218" s="1"/>
      <c r="AJ218" s="1" t="s">
        <v>7845</v>
      </c>
      <c r="AK218" s="1"/>
      <c r="AL218" s="1"/>
      <c r="AM218" s="1"/>
      <c r="AN218" s="1"/>
      <c r="AO218" s="1" t="s">
        <v>7845</v>
      </c>
      <c r="AP218" s="1"/>
      <c r="AQ218" s="1"/>
      <c r="AR218" s="1" t="s">
        <v>7852</v>
      </c>
      <c r="AS218" s="1"/>
      <c r="AT218" s="1"/>
      <c r="AU218" s="1"/>
      <c r="AV218" s="1" t="s">
        <v>7841</v>
      </c>
      <c r="AW218" s="1" t="s">
        <v>7886</v>
      </c>
      <c r="AX218" s="1" t="s">
        <v>7845</v>
      </c>
      <c r="AY218" s="1" t="s">
        <v>341</v>
      </c>
      <c r="AZ218" s="1"/>
      <c r="BA218" s="1" t="s">
        <v>7845</v>
      </c>
      <c r="BB218" s="1" t="s">
        <v>341</v>
      </c>
      <c r="BC218" s="1" t="s">
        <v>8623</v>
      </c>
      <c r="BD218" s="1"/>
    </row>
    <row r="219" ht="13" customHeight="1" spans="1:56">
      <c r="A219" s="1" t="s">
        <v>8624</v>
      </c>
      <c r="B219" s="1" t="s">
        <v>8625</v>
      </c>
      <c r="C219" s="1" t="s">
        <v>7839</v>
      </c>
      <c r="D219" s="1" t="s">
        <v>7840</v>
      </c>
      <c r="E219" s="1" t="s">
        <v>7841</v>
      </c>
      <c r="F219" s="1" t="s">
        <v>7842</v>
      </c>
      <c r="G219" s="1">
        <v>3</v>
      </c>
      <c r="H219" s="1">
        <v>6</v>
      </c>
      <c r="I219" s="46">
        <v>46143</v>
      </c>
      <c r="J219" s="33">
        <v>46153</v>
      </c>
      <c r="K219" s="33">
        <v>46155</v>
      </c>
      <c r="L219" s="47">
        <v>0.535416666666667</v>
      </c>
      <c r="M219" s="1" t="s">
        <v>3874</v>
      </c>
      <c r="N219" s="1" t="s">
        <v>3875</v>
      </c>
      <c r="O219" s="1" t="s">
        <v>3876</v>
      </c>
      <c r="P219" s="1" t="s">
        <v>3896</v>
      </c>
      <c r="Q219" s="1" t="s">
        <v>8622</v>
      </c>
      <c r="R219" s="1" t="s">
        <v>7841</v>
      </c>
      <c r="S219" s="1" t="s">
        <v>7845</v>
      </c>
      <c r="T219" s="1" t="s">
        <v>341</v>
      </c>
      <c r="U219" s="1" t="s">
        <v>7845</v>
      </c>
      <c r="V219" s="1" t="s">
        <v>341</v>
      </c>
      <c r="W219" s="1" t="s">
        <v>7841</v>
      </c>
      <c r="X219" s="1" t="s">
        <v>7846</v>
      </c>
      <c r="Y219" s="1" t="s">
        <v>7845</v>
      </c>
      <c r="Z219" s="1" t="s">
        <v>341</v>
      </c>
      <c r="AA219" s="1" t="s">
        <v>7841</v>
      </c>
      <c r="AB219" s="1" t="s">
        <v>7841</v>
      </c>
      <c r="AC219" s="1">
        <v>639798</v>
      </c>
      <c r="AD219" s="1"/>
      <c r="AE219" s="1"/>
      <c r="AF219" s="1"/>
      <c r="AG219" s="1"/>
      <c r="AH219" s="1"/>
      <c r="AI219" s="1"/>
      <c r="AJ219" s="1" t="s">
        <v>7841</v>
      </c>
      <c r="AK219" s="1" t="s">
        <v>5195</v>
      </c>
      <c r="AL219" s="1"/>
      <c r="AM219" s="1"/>
      <c r="AN219" s="1"/>
      <c r="AO219" s="1" t="s">
        <v>7845</v>
      </c>
      <c r="AP219" s="1"/>
      <c r="AQ219" s="1"/>
      <c r="AR219" s="1" t="s">
        <v>7852</v>
      </c>
      <c r="AS219" s="1"/>
      <c r="AT219" s="1"/>
      <c r="AU219" s="1"/>
      <c r="AV219" s="1" t="s">
        <v>7841</v>
      </c>
      <c r="AW219" s="1" t="s">
        <v>7859</v>
      </c>
      <c r="AX219" s="1" t="s">
        <v>7845</v>
      </c>
      <c r="AY219" s="1" t="s">
        <v>341</v>
      </c>
      <c r="AZ219" s="1"/>
      <c r="BA219" s="1" t="s">
        <v>7845</v>
      </c>
      <c r="BB219" s="1" t="s">
        <v>341</v>
      </c>
      <c r="BC219" s="1" t="s">
        <v>8626</v>
      </c>
      <c r="BD219" s="1"/>
    </row>
    <row r="220" ht="13" customHeight="1" spans="1:56">
      <c r="A220" s="1" t="s">
        <v>8627</v>
      </c>
      <c r="B220" s="1" t="s">
        <v>8628</v>
      </c>
      <c r="C220" s="1" t="s">
        <v>7839</v>
      </c>
      <c r="D220" s="1" t="s">
        <v>7840</v>
      </c>
      <c r="E220" s="1" t="s">
        <v>7841</v>
      </c>
      <c r="F220" s="1" t="s">
        <v>7842</v>
      </c>
      <c r="G220" s="1">
        <v>1</v>
      </c>
      <c r="H220" s="1">
        <v>4</v>
      </c>
      <c r="I220" s="46">
        <v>46143</v>
      </c>
      <c r="J220" s="33">
        <v>46146</v>
      </c>
      <c r="K220" s="33">
        <v>46146</v>
      </c>
      <c r="L220" s="47">
        <v>0.678472222222222</v>
      </c>
      <c r="M220" s="1" t="s">
        <v>3874</v>
      </c>
      <c r="N220" s="1" t="s">
        <v>3875</v>
      </c>
      <c r="O220" s="1" t="s">
        <v>3876</v>
      </c>
      <c r="P220" s="1" t="s">
        <v>3882</v>
      </c>
      <c r="Q220" s="1" t="s">
        <v>209</v>
      </c>
      <c r="R220" s="1" t="s">
        <v>7841</v>
      </c>
      <c r="S220" s="1" t="s">
        <v>7845</v>
      </c>
      <c r="T220" s="1" t="s">
        <v>341</v>
      </c>
      <c r="U220" s="1" t="s">
        <v>7845</v>
      </c>
      <c r="V220" s="1" t="s">
        <v>341</v>
      </c>
      <c r="W220" s="1" t="s">
        <v>7841</v>
      </c>
      <c r="X220" s="1" t="s">
        <v>7846</v>
      </c>
      <c r="Y220" s="1" t="s">
        <v>7845</v>
      </c>
      <c r="Z220" s="1" t="s">
        <v>341</v>
      </c>
      <c r="AA220" s="1" t="s">
        <v>7845</v>
      </c>
      <c r="AB220" s="1" t="s">
        <v>7845</v>
      </c>
      <c r="AC220" s="1"/>
      <c r="AD220" s="1"/>
      <c r="AE220" s="1"/>
      <c r="AF220" s="1"/>
      <c r="AG220" s="1"/>
      <c r="AH220" s="1"/>
      <c r="AI220" s="1"/>
      <c r="AJ220" s="1" t="s">
        <v>7845</v>
      </c>
      <c r="AK220" s="1"/>
      <c r="AL220" s="1"/>
      <c r="AM220" s="1"/>
      <c r="AN220" s="1"/>
      <c r="AO220" s="1" t="s">
        <v>7845</v>
      </c>
      <c r="AP220" s="1"/>
      <c r="AQ220" s="1"/>
      <c r="AR220" s="1" t="s">
        <v>7852</v>
      </c>
      <c r="AS220" s="1"/>
      <c r="AT220" s="1"/>
      <c r="AU220" s="1"/>
      <c r="AV220" s="1" t="s">
        <v>7841</v>
      </c>
      <c r="AW220" s="1" t="s">
        <v>7859</v>
      </c>
      <c r="AX220" s="1" t="s">
        <v>7845</v>
      </c>
      <c r="AY220" s="1" t="s">
        <v>341</v>
      </c>
      <c r="AZ220" s="1"/>
      <c r="BA220" s="1" t="s">
        <v>7845</v>
      </c>
      <c r="BB220" s="1" t="s">
        <v>341</v>
      </c>
      <c r="BC220" s="1" t="s">
        <v>8629</v>
      </c>
      <c r="BD220" s="1"/>
    </row>
    <row r="221" ht="13" customHeight="1" spans="1:56">
      <c r="A221" s="1" t="s">
        <v>8630</v>
      </c>
      <c r="B221" s="1" t="s">
        <v>8631</v>
      </c>
      <c r="C221" s="1" t="s">
        <v>7905</v>
      </c>
      <c r="D221" s="1" t="s">
        <v>7906</v>
      </c>
      <c r="E221" s="1" t="s">
        <v>7841</v>
      </c>
      <c r="F221" s="1" t="s">
        <v>7842</v>
      </c>
      <c r="G221" s="1">
        <v>2</v>
      </c>
      <c r="H221" s="1">
        <v>2</v>
      </c>
      <c r="I221" s="46">
        <v>46143</v>
      </c>
      <c r="J221" s="33">
        <v>46153</v>
      </c>
      <c r="K221" s="33">
        <v>46157</v>
      </c>
      <c r="L221" s="47">
        <v>0.6625</v>
      </c>
      <c r="M221" s="1" t="s">
        <v>3874</v>
      </c>
      <c r="N221" s="1" t="s">
        <v>3875</v>
      </c>
      <c r="O221" s="1" t="s">
        <v>3876</v>
      </c>
      <c r="P221" s="1" t="s">
        <v>3882</v>
      </c>
      <c r="Q221" s="1" t="s">
        <v>209</v>
      </c>
      <c r="R221" s="1" t="s">
        <v>7841</v>
      </c>
      <c r="S221" s="1" t="s">
        <v>7845</v>
      </c>
      <c r="T221" s="1" t="s">
        <v>341</v>
      </c>
      <c r="U221" s="1" t="s">
        <v>7845</v>
      </c>
      <c r="V221" s="1" t="s">
        <v>341</v>
      </c>
      <c r="W221" s="1" t="s">
        <v>7841</v>
      </c>
      <c r="X221" s="1" t="s">
        <v>7968</v>
      </c>
      <c r="Y221" s="1" t="s">
        <v>7845</v>
      </c>
      <c r="Z221" s="1" t="s">
        <v>341</v>
      </c>
      <c r="AA221" s="1" t="s">
        <v>7841</v>
      </c>
      <c r="AB221" s="1" t="s">
        <v>7845</v>
      </c>
      <c r="AC221" s="1"/>
      <c r="AD221" s="1" t="s">
        <v>5180</v>
      </c>
      <c r="AE221" s="1" t="s">
        <v>7847</v>
      </c>
      <c r="AF221" s="1" t="s">
        <v>7848</v>
      </c>
      <c r="AG221" s="1" t="s">
        <v>7849</v>
      </c>
      <c r="AH221" s="1"/>
      <c r="AI221" s="1"/>
      <c r="AJ221" s="1" t="s">
        <v>7845</v>
      </c>
      <c r="AK221" s="1"/>
      <c r="AL221" s="1"/>
      <c r="AM221" s="1"/>
      <c r="AN221" s="1"/>
      <c r="AO221" s="1" t="s">
        <v>7845</v>
      </c>
      <c r="AP221" s="1"/>
      <c r="AQ221" s="1"/>
      <c r="AR221" s="1" t="s">
        <v>7852</v>
      </c>
      <c r="AS221" s="1"/>
      <c r="AT221" s="1"/>
      <c r="AU221" s="1"/>
      <c r="AV221" s="1" t="s">
        <v>7841</v>
      </c>
      <c r="AW221" s="1" t="s">
        <v>7859</v>
      </c>
      <c r="AX221" s="1" t="s">
        <v>7845</v>
      </c>
      <c r="AY221" s="1" t="s">
        <v>341</v>
      </c>
      <c r="AZ221" s="1"/>
      <c r="BA221" s="1" t="s">
        <v>7845</v>
      </c>
      <c r="BB221" s="1" t="s">
        <v>341</v>
      </c>
      <c r="BC221" s="1" t="s">
        <v>8632</v>
      </c>
      <c r="BD221" s="1"/>
    </row>
    <row r="222" ht="13" customHeight="1" spans="1:56">
      <c r="A222" s="1" t="s">
        <v>8633</v>
      </c>
      <c r="B222" s="1" t="s">
        <v>8634</v>
      </c>
      <c r="C222" s="1" t="s">
        <v>7839</v>
      </c>
      <c r="D222" s="1" t="s">
        <v>7840</v>
      </c>
      <c r="E222" s="1" t="s">
        <v>7841</v>
      </c>
      <c r="F222" s="1" t="s">
        <v>7842</v>
      </c>
      <c r="G222" s="1"/>
      <c r="H222" s="1"/>
      <c r="I222" s="46">
        <v>46143</v>
      </c>
      <c r="J222" s="33">
        <v>46146</v>
      </c>
      <c r="K222" s="33">
        <v>46147</v>
      </c>
      <c r="L222" s="47">
        <v>0.684027777777778</v>
      </c>
      <c r="M222" s="1" t="s">
        <v>3874</v>
      </c>
      <c r="N222" s="1" t="s">
        <v>3875</v>
      </c>
      <c r="O222" s="1" t="s">
        <v>3876</v>
      </c>
      <c r="P222" s="1" t="s">
        <v>4025</v>
      </c>
      <c r="Q222" s="1" t="s">
        <v>8635</v>
      </c>
      <c r="R222" s="1" t="s">
        <v>7841</v>
      </c>
      <c r="S222" s="1" t="s">
        <v>7845</v>
      </c>
      <c r="T222" s="1" t="s">
        <v>341</v>
      </c>
      <c r="U222" s="1" t="s">
        <v>7845</v>
      </c>
      <c r="V222" s="1" t="s">
        <v>341</v>
      </c>
      <c r="W222" s="1" t="s">
        <v>7841</v>
      </c>
      <c r="X222" s="1" t="s">
        <v>7858</v>
      </c>
      <c r="Y222" s="1" t="s">
        <v>7845</v>
      </c>
      <c r="Z222" s="1" t="s">
        <v>341</v>
      </c>
      <c r="AA222" s="1" t="s">
        <v>7845</v>
      </c>
      <c r="AB222" s="1" t="s">
        <v>7845</v>
      </c>
      <c r="AC222" s="1"/>
      <c r="AD222" s="1"/>
      <c r="AE222" s="1"/>
      <c r="AF222" s="1"/>
      <c r="AG222" s="1"/>
      <c r="AH222" s="1"/>
      <c r="AI222" s="1"/>
      <c r="AJ222" s="1" t="s">
        <v>7845</v>
      </c>
      <c r="AK222" s="1"/>
      <c r="AL222" s="1"/>
      <c r="AM222" s="1"/>
      <c r="AN222" s="1"/>
      <c r="AO222" s="1" t="s">
        <v>7845</v>
      </c>
      <c r="AP222" s="1"/>
      <c r="AQ222" s="1"/>
      <c r="AR222" s="1" t="s">
        <v>7852</v>
      </c>
      <c r="AS222" s="1"/>
      <c r="AT222" s="1"/>
      <c r="AU222" s="1"/>
      <c r="AV222" s="1" t="s">
        <v>7841</v>
      </c>
      <c r="AW222" s="1" t="s">
        <v>7859</v>
      </c>
      <c r="AX222" s="1" t="s">
        <v>7845</v>
      </c>
      <c r="AY222" s="1" t="s">
        <v>341</v>
      </c>
      <c r="AZ222" s="1"/>
      <c r="BA222" s="1" t="s">
        <v>7845</v>
      </c>
      <c r="BB222" s="1" t="s">
        <v>341</v>
      </c>
      <c r="BC222" s="1" t="s">
        <v>8636</v>
      </c>
      <c r="BD222" s="1"/>
    </row>
    <row r="223" ht="13" customHeight="1" spans="1:56">
      <c r="A223" s="1" t="s">
        <v>8637</v>
      </c>
      <c r="B223" s="1" t="s">
        <v>8638</v>
      </c>
      <c r="C223" s="1" t="s">
        <v>7839</v>
      </c>
      <c r="D223" s="1" t="s">
        <v>7840</v>
      </c>
      <c r="E223" s="1" t="s">
        <v>7841</v>
      </c>
      <c r="F223" s="1" t="s">
        <v>7842</v>
      </c>
      <c r="G223" s="1">
        <v>1</v>
      </c>
      <c r="H223" s="1">
        <v>3</v>
      </c>
      <c r="I223" s="46">
        <v>46143</v>
      </c>
      <c r="J223" s="33">
        <v>46153</v>
      </c>
      <c r="K223" s="33">
        <v>46154</v>
      </c>
      <c r="L223" s="47">
        <v>0.484722222222222</v>
      </c>
      <c r="M223" s="1" t="s">
        <v>3874</v>
      </c>
      <c r="N223" s="1" t="s">
        <v>3875</v>
      </c>
      <c r="O223" s="1" t="s">
        <v>3876</v>
      </c>
      <c r="P223" s="1" t="s">
        <v>8639</v>
      </c>
      <c r="Q223" s="1" t="s">
        <v>726</v>
      </c>
      <c r="R223" s="1" t="s">
        <v>7841</v>
      </c>
      <c r="S223" s="1" t="s">
        <v>7845</v>
      </c>
      <c r="T223" s="1" t="s">
        <v>341</v>
      </c>
      <c r="U223" s="1" t="s">
        <v>7845</v>
      </c>
      <c r="V223" s="1" t="s">
        <v>341</v>
      </c>
      <c r="W223" s="1" t="s">
        <v>7841</v>
      </c>
      <c r="X223" s="1" t="s">
        <v>7846</v>
      </c>
      <c r="Y223" s="1" t="s">
        <v>7845</v>
      </c>
      <c r="Z223" s="1" t="s">
        <v>341</v>
      </c>
      <c r="AA223" s="1" t="s">
        <v>7845</v>
      </c>
      <c r="AB223" s="1" t="s">
        <v>7845</v>
      </c>
      <c r="AC223" s="1"/>
      <c r="AD223" s="1"/>
      <c r="AE223" s="1"/>
      <c r="AF223" s="1"/>
      <c r="AG223" s="1"/>
      <c r="AH223" s="1"/>
      <c r="AI223" s="1"/>
      <c r="AJ223" s="1" t="s">
        <v>7845</v>
      </c>
      <c r="AK223" s="1"/>
      <c r="AL223" s="1"/>
      <c r="AM223" s="1"/>
      <c r="AN223" s="1"/>
      <c r="AO223" s="1" t="s">
        <v>7841</v>
      </c>
      <c r="AP223" s="1" t="s">
        <v>5952</v>
      </c>
      <c r="AQ223" s="1" t="s">
        <v>726</v>
      </c>
      <c r="AR223" s="1" t="s">
        <v>8202</v>
      </c>
      <c r="AS223" s="1" t="s">
        <v>8203</v>
      </c>
      <c r="AT223" s="1" t="s">
        <v>7841</v>
      </c>
      <c r="AU223" s="48">
        <v>46154</v>
      </c>
      <c r="AV223" s="1" t="s">
        <v>7841</v>
      </c>
      <c r="AW223" s="1" t="s">
        <v>8278</v>
      </c>
      <c r="AX223" s="1" t="s">
        <v>7845</v>
      </c>
      <c r="AY223" s="1" t="s">
        <v>341</v>
      </c>
      <c r="AZ223" s="1"/>
      <c r="BA223" s="1" t="s">
        <v>7845</v>
      </c>
      <c r="BB223" s="1" t="s">
        <v>341</v>
      </c>
      <c r="BC223" s="1" t="s">
        <v>8640</v>
      </c>
      <c r="BD223" s="1"/>
    </row>
    <row r="224" ht="13" customHeight="1" spans="1:56">
      <c r="A224" s="1" t="s">
        <v>8641</v>
      </c>
      <c r="B224" s="1" t="s">
        <v>8642</v>
      </c>
      <c r="C224" s="1" t="s">
        <v>7839</v>
      </c>
      <c r="D224" s="1" t="s">
        <v>7840</v>
      </c>
      <c r="E224" s="1" t="s">
        <v>7841</v>
      </c>
      <c r="F224" s="1" t="s">
        <v>7842</v>
      </c>
      <c r="G224" s="1">
        <v>5</v>
      </c>
      <c r="H224" s="1">
        <v>6</v>
      </c>
      <c r="I224" s="46">
        <v>46143</v>
      </c>
      <c r="J224" s="33">
        <v>46153</v>
      </c>
      <c r="K224" s="33">
        <v>46154</v>
      </c>
      <c r="L224" s="47">
        <v>0.375</v>
      </c>
      <c r="M224" s="1" t="s">
        <v>3874</v>
      </c>
      <c r="N224" s="1" t="s">
        <v>3875</v>
      </c>
      <c r="O224" s="1" t="s">
        <v>3876</v>
      </c>
      <c r="P224" s="1" t="s">
        <v>3922</v>
      </c>
      <c r="Q224" s="1" t="s">
        <v>267</v>
      </c>
      <c r="R224" s="1" t="s">
        <v>7841</v>
      </c>
      <c r="S224" s="1" t="s">
        <v>7845</v>
      </c>
      <c r="T224" s="1" t="s">
        <v>341</v>
      </c>
      <c r="U224" s="1" t="s">
        <v>7845</v>
      </c>
      <c r="V224" s="1" t="s">
        <v>341</v>
      </c>
      <c r="W224" s="1" t="s">
        <v>7841</v>
      </c>
      <c r="X224" s="1" t="s">
        <v>7846</v>
      </c>
      <c r="Y224" s="1" t="s">
        <v>7845</v>
      </c>
      <c r="Z224" s="1" t="s">
        <v>341</v>
      </c>
      <c r="AA224" s="1" t="s">
        <v>7841</v>
      </c>
      <c r="AB224" s="1" t="s">
        <v>7845</v>
      </c>
      <c r="AC224" s="1"/>
      <c r="AD224" s="1" t="s">
        <v>5180</v>
      </c>
      <c r="AE224" s="1" t="s">
        <v>7847</v>
      </c>
      <c r="AF224" s="1" t="s">
        <v>7848</v>
      </c>
      <c r="AG224" s="1" t="s">
        <v>7849</v>
      </c>
      <c r="AH224" s="1"/>
      <c r="AI224" s="1"/>
      <c r="AJ224" s="1" t="s">
        <v>7841</v>
      </c>
      <c r="AK224" s="1" t="s">
        <v>5195</v>
      </c>
      <c r="AL224" s="1"/>
      <c r="AM224" s="1"/>
      <c r="AN224" s="1"/>
      <c r="AO224" s="1" t="s">
        <v>7845</v>
      </c>
      <c r="AP224" s="1"/>
      <c r="AQ224" s="1"/>
      <c r="AR224" s="1" t="s">
        <v>7852</v>
      </c>
      <c r="AS224" s="1"/>
      <c r="AT224" s="1"/>
      <c r="AU224" s="1"/>
      <c r="AV224" s="1" t="s">
        <v>7841</v>
      </c>
      <c r="AW224" s="1" t="s">
        <v>7859</v>
      </c>
      <c r="AX224" s="1" t="s">
        <v>7845</v>
      </c>
      <c r="AY224" s="1" t="s">
        <v>341</v>
      </c>
      <c r="AZ224" s="1"/>
      <c r="BA224" s="1" t="s">
        <v>7845</v>
      </c>
      <c r="BB224" s="1" t="s">
        <v>341</v>
      </c>
      <c r="BC224" s="1" t="s">
        <v>8643</v>
      </c>
      <c r="BD224" s="1"/>
    </row>
    <row r="225" ht="13" customHeight="1" spans="1:56">
      <c r="A225" s="1" t="s">
        <v>8644</v>
      </c>
      <c r="B225" s="1" t="s">
        <v>8645</v>
      </c>
      <c r="C225" s="1" t="s">
        <v>7839</v>
      </c>
      <c r="D225" s="1" t="s">
        <v>7840</v>
      </c>
      <c r="E225" s="1" t="s">
        <v>7841</v>
      </c>
      <c r="F225" s="1" t="s">
        <v>7842</v>
      </c>
      <c r="G225" s="1">
        <v>4</v>
      </c>
      <c r="H225" s="1">
        <v>5</v>
      </c>
      <c r="I225" s="46">
        <v>46143</v>
      </c>
      <c r="J225" s="33">
        <v>46146</v>
      </c>
      <c r="K225" s="33">
        <v>46149</v>
      </c>
      <c r="L225" s="47">
        <v>0.490277777777778</v>
      </c>
      <c r="M225" s="1" t="s">
        <v>3874</v>
      </c>
      <c r="N225" s="1" t="s">
        <v>3875</v>
      </c>
      <c r="O225" s="1" t="s">
        <v>3876</v>
      </c>
      <c r="P225" s="1" t="s">
        <v>3956</v>
      </c>
      <c r="Q225" s="1" t="s">
        <v>8646</v>
      </c>
      <c r="R225" s="1" t="s">
        <v>7841</v>
      </c>
      <c r="S225" s="1" t="s">
        <v>7845</v>
      </c>
      <c r="T225" s="1" t="s">
        <v>341</v>
      </c>
      <c r="U225" s="1" t="s">
        <v>7845</v>
      </c>
      <c r="V225" s="1" t="s">
        <v>341</v>
      </c>
      <c r="W225" s="1" t="s">
        <v>7841</v>
      </c>
      <c r="X225" s="1" t="s">
        <v>7846</v>
      </c>
      <c r="Y225" s="1" t="s">
        <v>7845</v>
      </c>
      <c r="Z225" s="1" t="s">
        <v>341</v>
      </c>
      <c r="AA225" s="1" t="s">
        <v>7841</v>
      </c>
      <c r="AB225" s="1" t="s">
        <v>7845</v>
      </c>
      <c r="AC225" s="1"/>
      <c r="AD225" s="1" t="s">
        <v>5180</v>
      </c>
      <c r="AE225" s="1" t="s">
        <v>7847</v>
      </c>
      <c r="AF225" s="1" t="s">
        <v>7848</v>
      </c>
      <c r="AG225" s="1" t="s">
        <v>7878</v>
      </c>
      <c r="AH225" s="1" t="s">
        <v>7847</v>
      </c>
      <c r="AI225" s="1" t="s">
        <v>7879</v>
      </c>
      <c r="AJ225" s="1" t="s">
        <v>7845</v>
      </c>
      <c r="AK225" s="1"/>
      <c r="AL225" s="1"/>
      <c r="AM225" s="1"/>
      <c r="AN225" s="1"/>
      <c r="AO225" s="1" t="s">
        <v>7845</v>
      </c>
      <c r="AP225" s="1"/>
      <c r="AQ225" s="1"/>
      <c r="AR225" s="1" t="s">
        <v>7852</v>
      </c>
      <c r="AS225" s="1"/>
      <c r="AT225" s="1"/>
      <c r="AU225" s="1"/>
      <c r="AV225" s="1" t="s">
        <v>7841</v>
      </c>
      <c r="AW225" s="1" t="s">
        <v>7908</v>
      </c>
      <c r="AX225" s="1" t="s">
        <v>7845</v>
      </c>
      <c r="AY225" s="1" t="s">
        <v>341</v>
      </c>
      <c r="AZ225" s="1"/>
      <c r="BA225" s="1" t="s">
        <v>7845</v>
      </c>
      <c r="BB225" s="1" t="s">
        <v>341</v>
      </c>
      <c r="BC225" s="1" t="s">
        <v>8647</v>
      </c>
      <c r="BD225" s="1"/>
    </row>
    <row r="226" ht="13" customHeight="1" spans="1:56">
      <c r="A226" s="1" t="s">
        <v>8648</v>
      </c>
      <c r="B226" s="1" t="s">
        <v>8649</v>
      </c>
      <c r="C226" s="1" t="s">
        <v>7839</v>
      </c>
      <c r="D226" s="1" t="s">
        <v>7840</v>
      </c>
      <c r="E226" s="1" t="s">
        <v>7841</v>
      </c>
      <c r="F226" s="1" t="s">
        <v>7842</v>
      </c>
      <c r="G226" s="1">
        <v>3</v>
      </c>
      <c r="H226" s="1">
        <v>5</v>
      </c>
      <c r="I226" s="46">
        <v>46143</v>
      </c>
      <c r="J226" s="33">
        <v>46146</v>
      </c>
      <c r="K226" s="33">
        <v>46148</v>
      </c>
      <c r="L226" s="47">
        <v>0.475694444444444</v>
      </c>
      <c r="M226" s="1" t="s">
        <v>3874</v>
      </c>
      <c r="N226" s="1" t="s">
        <v>3875</v>
      </c>
      <c r="O226" s="1" t="s">
        <v>3876</v>
      </c>
      <c r="P226" s="1" t="s">
        <v>3944</v>
      </c>
      <c r="Q226" s="1" t="s">
        <v>438</v>
      </c>
      <c r="R226" s="1" t="s">
        <v>7845</v>
      </c>
      <c r="S226" s="1"/>
      <c r="T226" s="1" t="s">
        <v>341</v>
      </c>
      <c r="U226" s="1"/>
      <c r="V226" s="1" t="s">
        <v>341</v>
      </c>
      <c r="W226" s="1"/>
      <c r="X226" s="1" t="s">
        <v>341</v>
      </c>
      <c r="Y226" s="1"/>
      <c r="Z226" s="1" t="s">
        <v>341</v>
      </c>
      <c r="AA226" s="1" t="s">
        <v>7841</v>
      </c>
      <c r="AB226" s="1" t="s">
        <v>7845</v>
      </c>
      <c r="AC226" s="1"/>
      <c r="AD226" s="1" t="s">
        <v>5180</v>
      </c>
      <c r="AE226" s="1" t="s">
        <v>7847</v>
      </c>
      <c r="AF226" s="1" t="s">
        <v>7848</v>
      </c>
      <c r="AG226" s="1" t="s">
        <v>7849</v>
      </c>
      <c r="AH226" s="1"/>
      <c r="AI226" s="1"/>
      <c r="AJ226" s="1" t="s">
        <v>7845</v>
      </c>
      <c r="AK226" s="1"/>
      <c r="AL226" s="1"/>
      <c r="AM226" s="1"/>
      <c r="AN226" s="1"/>
      <c r="AO226" s="1" t="s">
        <v>7845</v>
      </c>
      <c r="AP226" s="1"/>
      <c r="AQ226" s="1"/>
      <c r="AR226" s="1" t="s">
        <v>7852</v>
      </c>
      <c r="AS226" s="1"/>
      <c r="AT226" s="1"/>
      <c r="AU226" s="1"/>
      <c r="AV226" s="1" t="s">
        <v>7841</v>
      </c>
      <c r="AW226" s="1" t="s">
        <v>7859</v>
      </c>
      <c r="AX226" s="1" t="s">
        <v>7845</v>
      </c>
      <c r="AY226" s="1" t="s">
        <v>341</v>
      </c>
      <c r="AZ226" s="1"/>
      <c r="BA226" s="1" t="s">
        <v>7845</v>
      </c>
      <c r="BB226" s="1" t="s">
        <v>341</v>
      </c>
      <c r="BC226" s="1" t="s">
        <v>8650</v>
      </c>
      <c r="BD226" s="1"/>
    </row>
    <row r="227" ht="13" customHeight="1" spans="1:56">
      <c r="A227" s="1" t="s">
        <v>8651</v>
      </c>
      <c r="B227" s="1" t="s">
        <v>8652</v>
      </c>
      <c r="C227" s="1" t="s">
        <v>7839</v>
      </c>
      <c r="D227" s="1" t="s">
        <v>7840</v>
      </c>
      <c r="E227" s="1" t="s">
        <v>7841</v>
      </c>
      <c r="F227" s="1" t="s">
        <v>7842</v>
      </c>
      <c r="G227" s="1">
        <v>3</v>
      </c>
      <c r="H227" s="1">
        <v>5</v>
      </c>
      <c r="I227" s="46">
        <v>46143</v>
      </c>
      <c r="J227" s="33">
        <v>46160</v>
      </c>
      <c r="K227" s="33">
        <v>46161</v>
      </c>
      <c r="L227" s="47">
        <v>0.692361111111111</v>
      </c>
      <c r="M227" s="1" t="s">
        <v>3874</v>
      </c>
      <c r="N227" s="1" t="s">
        <v>3875</v>
      </c>
      <c r="O227" s="1" t="s">
        <v>3876</v>
      </c>
      <c r="P227" s="1" t="s">
        <v>3944</v>
      </c>
      <c r="Q227" s="1" t="s">
        <v>438</v>
      </c>
      <c r="R227" s="1" t="s">
        <v>7841</v>
      </c>
      <c r="S227" s="1" t="s">
        <v>7845</v>
      </c>
      <c r="T227" s="1" t="s">
        <v>341</v>
      </c>
      <c r="U227" s="1" t="s">
        <v>7845</v>
      </c>
      <c r="V227" s="1" t="s">
        <v>341</v>
      </c>
      <c r="W227" s="1" t="s">
        <v>7841</v>
      </c>
      <c r="X227" s="1" t="s">
        <v>7846</v>
      </c>
      <c r="Y227" s="1" t="s">
        <v>7845</v>
      </c>
      <c r="Z227" s="1" t="s">
        <v>341</v>
      </c>
      <c r="AA227" s="1" t="s">
        <v>7841</v>
      </c>
      <c r="AB227" s="1" t="s">
        <v>7845</v>
      </c>
      <c r="AC227" s="1"/>
      <c r="AD227" s="1" t="s">
        <v>5180</v>
      </c>
      <c r="AE227" s="1" t="s">
        <v>7847</v>
      </c>
      <c r="AF227" s="1" t="s">
        <v>7848</v>
      </c>
      <c r="AG227" s="1" t="s">
        <v>7849</v>
      </c>
      <c r="AH227" s="1"/>
      <c r="AI227" s="1"/>
      <c r="AJ227" s="1" t="s">
        <v>7845</v>
      </c>
      <c r="AK227" s="1"/>
      <c r="AL227" s="1"/>
      <c r="AM227" s="1"/>
      <c r="AN227" s="1"/>
      <c r="AO227" s="1" t="s">
        <v>7845</v>
      </c>
      <c r="AP227" s="1"/>
      <c r="AQ227" s="1"/>
      <c r="AR227" s="1" t="s">
        <v>7852</v>
      </c>
      <c r="AS227" s="1"/>
      <c r="AT227" s="1"/>
      <c r="AU227" s="1"/>
      <c r="AV227" s="1" t="s">
        <v>7845</v>
      </c>
      <c r="AW227" s="1" t="s">
        <v>341</v>
      </c>
      <c r="AX227" s="1" t="s">
        <v>7845</v>
      </c>
      <c r="AY227" s="1" t="s">
        <v>341</v>
      </c>
      <c r="AZ227" s="1"/>
      <c r="BA227" s="1" t="s">
        <v>7845</v>
      </c>
      <c r="BB227" s="1" t="s">
        <v>341</v>
      </c>
      <c r="BC227" s="1" t="s">
        <v>8653</v>
      </c>
      <c r="BD227" s="1"/>
    </row>
    <row r="228" ht="13" customHeight="1" spans="1:56">
      <c r="A228" s="1" t="s">
        <v>8654</v>
      </c>
      <c r="B228" s="1" t="s">
        <v>8655</v>
      </c>
      <c r="C228" s="1" t="s">
        <v>7839</v>
      </c>
      <c r="D228" s="1" t="s">
        <v>7840</v>
      </c>
      <c r="E228" s="1" t="s">
        <v>7841</v>
      </c>
      <c r="F228" s="1" t="s">
        <v>7842</v>
      </c>
      <c r="G228" s="1">
        <v>1</v>
      </c>
      <c r="H228" s="1">
        <v>2</v>
      </c>
      <c r="I228" s="46">
        <v>46143</v>
      </c>
      <c r="J228" s="33">
        <v>46146</v>
      </c>
      <c r="K228" s="33">
        <v>46150</v>
      </c>
      <c r="L228" s="47">
        <v>0.436805555555556</v>
      </c>
      <c r="M228" s="1" t="s">
        <v>3874</v>
      </c>
      <c r="N228" s="1" t="s">
        <v>3875</v>
      </c>
      <c r="O228" s="1" t="s">
        <v>3876</v>
      </c>
      <c r="P228" s="1" t="s">
        <v>4016</v>
      </c>
      <c r="Q228" s="1" t="s">
        <v>638</v>
      </c>
      <c r="R228" s="1" t="s">
        <v>7841</v>
      </c>
      <c r="S228" s="1" t="s">
        <v>7845</v>
      </c>
      <c r="T228" s="1" t="s">
        <v>341</v>
      </c>
      <c r="U228" s="1" t="s">
        <v>7845</v>
      </c>
      <c r="V228" s="1" t="s">
        <v>341</v>
      </c>
      <c r="W228" s="1" t="s">
        <v>7841</v>
      </c>
      <c r="X228" s="1" t="s">
        <v>7846</v>
      </c>
      <c r="Y228" s="1" t="s">
        <v>7845</v>
      </c>
      <c r="Z228" s="1" t="s">
        <v>341</v>
      </c>
      <c r="AA228" s="1" t="s">
        <v>7845</v>
      </c>
      <c r="AB228" s="1" t="s">
        <v>7845</v>
      </c>
      <c r="AC228" s="1"/>
      <c r="AD228" s="1"/>
      <c r="AE228" s="1"/>
      <c r="AF228" s="1"/>
      <c r="AG228" s="1"/>
      <c r="AH228" s="1"/>
      <c r="AI228" s="1"/>
      <c r="AJ228" s="1" t="s">
        <v>7841</v>
      </c>
      <c r="AK228" s="1" t="s">
        <v>7850</v>
      </c>
      <c r="AL228" s="1"/>
      <c r="AM228" s="1"/>
      <c r="AN228" s="1" t="s">
        <v>7851</v>
      </c>
      <c r="AO228" s="1" t="s">
        <v>7845</v>
      </c>
      <c r="AP228" s="1"/>
      <c r="AQ228" s="1"/>
      <c r="AR228" s="1" t="s">
        <v>7852</v>
      </c>
      <c r="AS228" s="1"/>
      <c r="AT228" s="1"/>
      <c r="AU228" s="1"/>
      <c r="AV228" s="1" t="s">
        <v>7841</v>
      </c>
      <c r="AW228" s="1" t="s">
        <v>7886</v>
      </c>
      <c r="AX228" s="1" t="s">
        <v>7845</v>
      </c>
      <c r="AY228" s="1" t="s">
        <v>341</v>
      </c>
      <c r="AZ228" s="1"/>
      <c r="BA228" s="1" t="s">
        <v>7845</v>
      </c>
      <c r="BB228" s="1" t="s">
        <v>341</v>
      </c>
      <c r="BC228" s="1" t="s">
        <v>8656</v>
      </c>
      <c r="BD228" s="1"/>
    </row>
    <row r="229" ht="13" customHeight="1" spans="1:56">
      <c r="A229" s="1" t="s">
        <v>8657</v>
      </c>
      <c r="B229" s="1" t="s">
        <v>8658</v>
      </c>
      <c r="C229" s="1" t="s">
        <v>7839</v>
      </c>
      <c r="D229" s="1" t="s">
        <v>7840</v>
      </c>
      <c r="E229" s="1" t="s">
        <v>7841</v>
      </c>
      <c r="F229" s="1" t="s">
        <v>7842</v>
      </c>
      <c r="G229" s="1">
        <v>2</v>
      </c>
      <c r="H229" s="1">
        <v>3</v>
      </c>
      <c r="I229" s="46">
        <v>46143</v>
      </c>
      <c r="J229" s="33">
        <v>46160</v>
      </c>
      <c r="K229" s="33">
        <v>46161</v>
      </c>
      <c r="L229" s="47">
        <v>0.710416666666667</v>
      </c>
      <c r="M229" s="1" t="s">
        <v>3874</v>
      </c>
      <c r="N229" s="1" t="s">
        <v>3875</v>
      </c>
      <c r="O229" s="1" t="s">
        <v>3876</v>
      </c>
      <c r="P229" s="1" t="s">
        <v>4016</v>
      </c>
      <c r="Q229" s="1" t="s">
        <v>638</v>
      </c>
      <c r="R229" s="1" t="s">
        <v>7841</v>
      </c>
      <c r="S229" s="1" t="s">
        <v>7845</v>
      </c>
      <c r="T229" s="1" t="s">
        <v>341</v>
      </c>
      <c r="U229" s="1" t="s">
        <v>7845</v>
      </c>
      <c r="V229" s="1" t="s">
        <v>341</v>
      </c>
      <c r="W229" s="1" t="s">
        <v>7841</v>
      </c>
      <c r="X229" s="1" t="s">
        <v>7846</v>
      </c>
      <c r="Y229" s="1" t="s">
        <v>7845</v>
      </c>
      <c r="Z229" s="1" t="s">
        <v>341</v>
      </c>
      <c r="AA229" s="1" t="s">
        <v>7841</v>
      </c>
      <c r="AB229" s="1" t="s">
        <v>7845</v>
      </c>
      <c r="AC229" s="1"/>
      <c r="AD229" s="1" t="s">
        <v>5180</v>
      </c>
      <c r="AE229" s="1" t="s">
        <v>7847</v>
      </c>
      <c r="AF229" s="1" t="s">
        <v>7848</v>
      </c>
      <c r="AG229" s="1" t="s">
        <v>7878</v>
      </c>
      <c r="AH229" s="1" t="s">
        <v>7847</v>
      </c>
      <c r="AI229" s="1" t="s">
        <v>7879</v>
      </c>
      <c r="AJ229" s="1" t="s">
        <v>7841</v>
      </c>
      <c r="AK229" s="1" t="s">
        <v>7850</v>
      </c>
      <c r="AL229" s="1"/>
      <c r="AM229" s="1"/>
      <c r="AN229" s="1" t="s">
        <v>7880</v>
      </c>
      <c r="AO229" s="1" t="s">
        <v>7845</v>
      </c>
      <c r="AP229" s="1"/>
      <c r="AQ229" s="1"/>
      <c r="AR229" s="1" t="s">
        <v>7852</v>
      </c>
      <c r="AS229" s="1"/>
      <c r="AT229" s="1"/>
      <c r="AU229" s="1"/>
      <c r="AV229" s="1" t="s">
        <v>7841</v>
      </c>
      <c r="AW229" s="1" t="s">
        <v>7933</v>
      </c>
      <c r="AX229" s="1" t="s">
        <v>7845</v>
      </c>
      <c r="AY229" s="1" t="s">
        <v>341</v>
      </c>
      <c r="AZ229" s="1"/>
      <c r="BA229" s="1" t="s">
        <v>7845</v>
      </c>
      <c r="BB229" s="1" t="s">
        <v>341</v>
      </c>
      <c r="BC229" s="1" t="s">
        <v>8659</v>
      </c>
      <c r="BD229" s="1"/>
    </row>
    <row r="230" ht="13" customHeight="1" spans="1:56">
      <c r="A230" s="1" t="s">
        <v>8660</v>
      </c>
      <c r="B230" s="1" t="s">
        <v>8661</v>
      </c>
      <c r="C230" s="1" t="s">
        <v>7839</v>
      </c>
      <c r="D230" s="1" t="s">
        <v>7840</v>
      </c>
      <c r="E230" s="1" t="s">
        <v>7841</v>
      </c>
      <c r="F230" s="1" t="s">
        <v>7842</v>
      </c>
      <c r="G230" s="1">
        <v>3</v>
      </c>
      <c r="H230" s="1">
        <v>4</v>
      </c>
      <c r="I230" s="46">
        <v>46143</v>
      </c>
      <c r="J230" s="33">
        <v>46146</v>
      </c>
      <c r="K230" s="33">
        <v>46147</v>
      </c>
      <c r="L230" s="47">
        <v>0.631944444444444</v>
      </c>
      <c r="M230" s="1" t="s">
        <v>3874</v>
      </c>
      <c r="N230" s="1" t="s">
        <v>3875</v>
      </c>
      <c r="O230" s="1" t="s">
        <v>3876</v>
      </c>
      <c r="P230" s="1" t="s">
        <v>8662</v>
      </c>
      <c r="Q230" s="1" t="s">
        <v>5034</v>
      </c>
      <c r="R230" s="1" t="s">
        <v>7841</v>
      </c>
      <c r="S230" s="1" t="s">
        <v>7845</v>
      </c>
      <c r="T230" s="1" t="s">
        <v>341</v>
      </c>
      <c r="U230" s="1" t="s">
        <v>7845</v>
      </c>
      <c r="V230" s="1" t="s">
        <v>341</v>
      </c>
      <c r="W230" s="1" t="s">
        <v>7841</v>
      </c>
      <c r="X230" s="1" t="s">
        <v>7846</v>
      </c>
      <c r="Y230" s="1" t="s">
        <v>7845</v>
      </c>
      <c r="Z230" s="1" t="s">
        <v>341</v>
      </c>
      <c r="AA230" s="1" t="s">
        <v>7841</v>
      </c>
      <c r="AB230" s="1" t="s">
        <v>7845</v>
      </c>
      <c r="AC230" s="1"/>
      <c r="AD230" s="1" t="s">
        <v>5180</v>
      </c>
      <c r="AE230" s="1" t="s">
        <v>7847</v>
      </c>
      <c r="AF230" s="1" t="s">
        <v>7848</v>
      </c>
      <c r="AG230" s="1" t="s">
        <v>7849</v>
      </c>
      <c r="AH230" s="1"/>
      <c r="AI230" s="1"/>
      <c r="AJ230" s="1" t="s">
        <v>7845</v>
      </c>
      <c r="AK230" s="1"/>
      <c r="AL230" s="1"/>
      <c r="AM230" s="1"/>
      <c r="AN230" s="1"/>
      <c r="AO230" s="1" t="s">
        <v>7845</v>
      </c>
      <c r="AP230" s="1"/>
      <c r="AQ230" s="1"/>
      <c r="AR230" s="1" t="s">
        <v>7852</v>
      </c>
      <c r="AS230" s="1"/>
      <c r="AT230" s="1"/>
      <c r="AU230" s="1"/>
      <c r="AV230" s="1" t="s">
        <v>7841</v>
      </c>
      <c r="AW230" s="1" t="s">
        <v>7886</v>
      </c>
      <c r="AX230" s="1" t="s">
        <v>7845</v>
      </c>
      <c r="AY230" s="1" t="s">
        <v>341</v>
      </c>
      <c r="AZ230" s="1"/>
      <c r="BA230" s="1" t="s">
        <v>7845</v>
      </c>
      <c r="BB230" s="1" t="s">
        <v>341</v>
      </c>
      <c r="BC230" s="1" t="s">
        <v>8663</v>
      </c>
      <c r="BD230" s="1"/>
    </row>
    <row r="231" ht="13" customHeight="1" spans="1:56">
      <c r="A231" s="1" t="s">
        <v>8664</v>
      </c>
      <c r="B231" s="1" t="s">
        <v>8665</v>
      </c>
      <c r="C231" s="1" t="s">
        <v>7839</v>
      </c>
      <c r="D231" s="1" t="s">
        <v>7840</v>
      </c>
      <c r="E231" s="1" t="s">
        <v>7841</v>
      </c>
      <c r="F231" s="1" t="s">
        <v>7842</v>
      </c>
      <c r="G231" s="1">
        <v>1</v>
      </c>
      <c r="H231" s="1">
        <v>4</v>
      </c>
      <c r="I231" s="46">
        <v>46143</v>
      </c>
      <c r="J231" s="33">
        <v>46146</v>
      </c>
      <c r="K231" s="33">
        <v>46146</v>
      </c>
      <c r="L231" s="47">
        <v>0.669444444444444</v>
      </c>
      <c r="M231" s="1" t="s">
        <v>3874</v>
      </c>
      <c r="N231" s="1" t="s">
        <v>3875</v>
      </c>
      <c r="O231" s="1" t="s">
        <v>3876</v>
      </c>
      <c r="P231" s="1" t="s">
        <v>4028</v>
      </c>
      <c r="Q231" s="1" t="s">
        <v>205</v>
      </c>
      <c r="R231" s="1" t="s">
        <v>7841</v>
      </c>
      <c r="S231" s="1" t="s">
        <v>7841</v>
      </c>
      <c r="T231" s="1" t="s">
        <v>7956</v>
      </c>
      <c r="U231" s="1" t="s">
        <v>7845</v>
      </c>
      <c r="V231" s="1" t="s">
        <v>341</v>
      </c>
      <c r="W231" s="1" t="s">
        <v>7841</v>
      </c>
      <c r="X231" s="1" t="s">
        <v>7846</v>
      </c>
      <c r="Y231" s="1" t="s">
        <v>7845</v>
      </c>
      <c r="Z231" s="1" t="s">
        <v>341</v>
      </c>
      <c r="AA231" s="1" t="s">
        <v>7845</v>
      </c>
      <c r="AB231" s="1" t="s">
        <v>7845</v>
      </c>
      <c r="AC231" s="1"/>
      <c r="AD231" s="1"/>
      <c r="AE231" s="1"/>
      <c r="AF231" s="1"/>
      <c r="AG231" s="1"/>
      <c r="AH231" s="1"/>
      <c r="AI231" s="1"/>
      <c r="AJ231" s="1" t="s">
        <v>7845</v>
      </c>
      <c r="AK231" s="1"/>
      <c r="AL231" s="1"/>
      <c r="AM231" s="1"/>
      <c r="AN231" s="1"/>
      <c r="AO231" s="1" t="s">
        <v>7845</v>
      </c>
      <c r="AP231" s="1"/>
      <c r="AQ231" s="1"/>
      <c r="AR231" s="1" t="s">
        <v>7852</v>
      </c>
      <c r="AS231" s="1"/>
      <c r="AT231" s="1"/>
      <c r="AU231" s="1"/>
      <c r="AV231" s="1" t="s">
        <v>7841</v>
      </c>
      <c r="AW231" s="1" t="s">
        <v>7853</v>
      </c>
      <c r="AX231" s="1" t="s">
        <v>7845</v>
      </c>
      <c r="AY231" s="1" t="s">
        <v>341</v>
      </c>
      <c r="AZ231" s="1"/>
      <c r="BA231" s="1" t="s">
        <v>7845</v>
      </c>
      <c r="BB231" s="1" t="s">
        <v>341</v>
      </c>
      <c r="BC231" s="1" t="s">
        <v>8666</v>
      </c>
      <c r="BD231" s="1"/>
    </row>
    <row r="232" ht="13" customHeight="1" spans="1:56">
      <c r="A232" s="1" t="s">
        <v>8667</v>
      </c>
      <c r="B232" s="1" t="s">
        <v>8668</v>
      </c>
      <c r="C232" s="1" t="s">
        <v>7839</v>
      </c>
      <c r="D232" s="1" t="s">
        <v>7840</v>
      </c>
      <c r="E232" s="1" t="s">
        <v>7841</v>
      </c>
      <c r="F232" s="1" t="s">
        <v>7842</v>
      </c>
      <c r="G232" s="1">
        <v>1</v>
      </c>
      <c r="H232" s="1">
        <v>6</v>
      </c>
      <c r="I232" s="46">
        <v>46143</v>
      </c>
      <c r="J232" s="33">
        <v>46146</v>
      </c>
      <c r="K232" s="33">
        <v>46147</v>
      </c>
      <c r="L232" s="47">
        <v>0.40625</v>
      </c>
      <c r="M232" s="1" t="s">
        <v>3874</v>
      </c>
      <c r="N232" s="1" t="s">
        <v>3875</v>
      </c>
      <c r="O232" s="1" t="s">
        <v>3876</v>
      </c>
      <c r="P232" s="1" t="s">
        <v>3890</v>
      </c>
      <c r="Q232" s="1" t="s">
        <v>259</v>
      </c>
      <c r="R232" s="1" t="s">
        <v>7841</v>
      </c>
      <c r="S232" s="1" t="s">
        <v>7845</v>
      </c>
      <c r="T232" s="1" t="s">
        <v>341</v>
      </c>
      <c r="U232" s="1" t="s">
        <v>7845</v>
      </c>
      <c r="V232" s="1" t="s">
        <v>341</v>
      </c>
      <c r="W232" s="1" t="s">
        <v>7841</v>
      </c>
      <c r="X232" s="1" t="s">
        <v>7846</v>
      </c>
      <c r="Y232" s="1" t="s">
        <v>7845</v>
      </c>
      <c r="Z232" s="1" t="s">
        <v>341</v>
      </c>
      <c r="AA232" s="1" t="s">
        <v>7845</v>
      </c>
      <c r="AB232" s="1" t="s">
        <v>7845</v>
      </c>
      <c r="AC232" s="1"/>
      <c r="AD232" s="1"/>
      <c r="AE232" s="1"/>
      <c r="AF232" s="1"/>
      <c r="AG232" s="1"/>
      <c r="AH232" s="1"/>
      <c r="AI232" s="1"/>
      <c r="AJ232" s="1" t="s">
        <v>7845</v>
      </c>
      <c r="AK232" s="1"/>
      <c r="AL232" s="1"/>
      <c r="AM232" s="1"/>
      <c r="AN232" s="1"/>
      <c r="AO232" s="1" t="s">
        <v>7845</v>
      </c>
      <c r="AP232" s="1"/>
      <c r="AQ232" s="1"/>
      <c r="AR232" s="1" t="s">
        <v>7852</v>
      </c>
      <c r="AS232" s="1"/>
      <c r="AT232" s="1"/>
      <c r="AU232" s="1"/>
      <c r="AV232" s="1" t="s">
        <v>7845</v>
      </c>
      <c r="AW232" s="1" t="s">
        <v>341</v>
      </c>
      <c r="AX232" s="1" t="s">
        <v>7845</v>
      </c>
      <c r="AY232" s="1" t="s">
        <v>341</v>
      </c>
      <c r="AZ232" s="1"/>
      <c r="BA232" s="1" t="s">
        <v>7841</v>
      </c>
      <c r="BB232" s="1" t="s">
        <v>7926</v>
      </c>
      <c r="BC232" s="1" t="s">
        <v>8669</v>
      </c>
      <c r="BD232" s="1"/>
    </row>
    <row r="233" ht="13" customHeight="1" spans="1:56">
      <c r="A233" s="1" t="s">
        <v>8670</v>
      </c>
      <c r="B233" s="1" t="s">
        <v>8671</v>
      </c>
      <c r="C233" s="1" t="s">
        <v>7839</v>
      </c>
      <c r="D233" s="1" t="s">
        <v>7840</v>
      </c>
      <c r="E233" s="1" t="s">
        <v>7841</v>
      </c>
      <c r="F233" s="1" t="s">
        <v>7842</v>
      </c>
      <c r="G233" s="1">
        <v>4</v>
      </c>
      <c r="H233" s="1">
        <v>5</v>
      </c>
      <c r="I233" s="46">
        <v>46143</v>
      </c>
      <c r="J233" s="33">
        <v>46160</v>
      </c>
      <c r="K233" s="33">
        <v>46163</v>
      </c>
      <c r="L233" s="47">
        <v>0.527083333333333</v>
      </c>
      <c r="M233" s="1" t="s">
        <v>3874</v>
      </c>
      <c r="N233" s="1" t="s">
        <v>3875</v>
      </c>
      <c r="O233" s="1" t="s">
        <v>3876</v>
      </c>
      <c r="P233" s="1" t="s">
        <v>3890</v>
      </c>
      <c r="Q233" s="1" t="s">
        <v>259</v>
      </c>
      <c r="R233" s="1" t="s">
        <v>7841</v>
      </c>
      <c r="S233" s="1" t="s">
        <v>7845</v>
      </c>
      <c r="T233" s="1" t="s">
        <v>341</v>
      </c>
      <c r="U233" s="1" t="s">
        <v>7845</v>
      </c>
      <c r="V233" s="1" t="s">
        <v>341</v>
      </c>
      <c r="W233" s="1" t="s">
        <v>7841</v>
      </c>
      <c r="X233" s="1" t="s">
        <v>7846</v>
      </c>
      <c r="Y233" s="1" t="s">
        <v>7845</v>
      </c>
      <c r="Z233" s="1" t="s">
        <v>341</v>
      </c>
      <c r="AA233" s="1" t="s">
        <v>7841</v>
      </c>
      <c r="AB233" s="1" t="s">
        <v>7845</v>
      </c>
      <c r="AC233" s="1"/>
      <c r="AD233" s="1" t="s">
        <v>5180</v>
      </c>
      <c r="AE233" s="1" t="s">
        <v>7847</v>
      </c>
      <c r="AF233" s="1" t="s">
        <v>7848</v>
      </c>
      <c r="AG233" s="1" t="s">
        <v>7849</v>
      </c>
      <c r="AH233" s="1"/>
      <c r="AI233" s="1"/>
      <c r="AJ233" s="1" t="s">
        <v>7845</v>
      </c>
      <c r="AK233" s="1"/>
      <c r="AL233" s="1"/>
      <c r="AM233" s="1"/>
      <c r="AN233" s="1"/>
      <c r="AO233" s="1" t="s">
        <v>7845</v>
      </c>
      <c r="AP233" s="1"/>
      <c r="AQ233" s="1"/>
      <c r="AR233" s="1" t="s">
        <v>7852</v>
      </c>
      <c r="AS233" s="1"/>
      <c r="AT233" s="1"/>
      <c r="AU233" s="1"/>
      <c r="AV233" s="1" t="s">
        <v>7841</v>
      </c>
      <c r="AW233" s="1" t="s">
        <v>8173</v>
      </c>
      <c r="AX233" s="1" t="s">
        <v>7845</v>
      </c>
      <c r="AY233" s="1" t="s">
        <v>341</v>
      </c>
      <c r="AZ233" s="1"/>
      <c r="BA233" s="1" t="s">
        <v>7845</v>
      </c>
      <c r="BB233" s="1" t="s">
        <v>341</v>
      </c>
      <c r="BC233" s="1" t="s">
        <v>8672</v>
      </c>
      <c r="BD233" s="1"/>
    </row>
    <row r="234" ht="13" customHeight="1" spans="1:56">
      <c r="A234" s="1" t="s">
        <v>8673</v>
      </c>
      <c r="B234" s="1" t="s">
        <v>8674</v>
      </c>
      <c r="C234" s="1" t="s">
        <v>7839</v>
      </c>
      <c r="D234" s="1" t="s">
        <v>7840</v>
      </c>
      <c r="E234" s="1" t="s">
        <v>7841</v>
      </c>
      <c r="F234" s="1" t="s">
        <v>7842</v>
      </c>
      <c r="G234" s="1">
        <v>4</v>
      </c>
      <c r="H234" s="1">
        <v>5</v>
      </c>
      <c r="I234" s="46">
        <v>46143</v>
      </c>
      <c r="J234" s="33">
        <v>46146</v>
      </c>
      <c r="K234" s="33">
        <v>46147</v>
      </c>
      <c r="L234" s="47">
        <v>0.365972222222222</v>
      </c>
      <c r="M234" s="1" t="s">
        <v>3874</v>
      </c>
      <c r="N234" s="1" t="s">
        <v>3875</v>
      </c>
      <c r="O234" s="1" t="s">
        <v>3876</v>
      </c>
      <c r="P234" s="1" t="s">
        <v>3928</v>
      </c>
      <c r="Q234" s="1" t="s">
        <v>8675</v>
      </c>
      <c r="R234" s="1" t="s">
        <v>7841</v>
      </c>
      <c r="S234" s="1" t="s">
        <v>7845</v>
      </c>
      <c r="T234" s="1" t="s">
        <v>341</v>
      </c>
      <c r="U234" s="1" t="s">
        <v>7845</v>
      </c>
      <c r="V234" s="1" t="s">
        <v>341</v>
      </c>
      <c r="W234" s="1" t="s">
        <v>7841</v>
      </c>
      <c r="X234" s="1" t="s">
        <v>7846</v>
      </c>
      <c r="Y234" s="1" t="s">
        <v>7845</v>
      </c>
      <c r="Z234" s="1" t="s">
        <v>341</v>
      </c>
      <c r="AA234" s="1" t="s">
        <v>7841</v>
      </c>
      <c r="AB234" s="1" t="s">
        <v>7845</v>
      </c>
      <c r="AC234" s="1"/>
      <c r="AD234" s="1" t="s">
        <v>5180</v>
      </c>
      <c r="AE234" s="1" t="s">
        <v>7847</v>
      </c>
      <c r="AF234" s="1" t="s">
        <v>7848</v>
      </c>
      <c r="AG234" s="1" t="s">
        <v>7849</v>
      </c>
      <c r="AH234" s="1"/>
      <c r="AI234" s="1"/>
      <c r="AJ234" s="1" t="s">
        <v>7845</v>
      </c>
      <c r="AK234" s="1"/>
      <c r="AL234" s="1"/>
      <c r="AM234" s="1"/>
      <c r="AN234" s="1"/>
      <c r="AO234" s="1" t="s">
        <v>7845</v>
      </c>
      <c r="AP234" s="1"/>
      <c r="AQ234" s="1"/>
      <c r="AR234" s="1" t="s">
        <v>7852</v>
      </c>
      <c r="AS234" s="1"/>
      <c r="AT234" s="1"/>
      <c r="AU234" s="1"/>
      <c r="AV234" s="1" t="s">
        <v>7841</v>
      </c>
      <c r="AW234" s="1" t="s">
        <v>7886</v>
      </c>
      <c r="AX234" s="1" t="s">
        <v>7845</v>
      </c>
      <c r="AY234" s="1" t="s">
        <v>341</v>
      </c>
      <c r="AZ234" s="1"/>
      <c r="BA234" s="1" t="s">
        <v>7841</v>
      </c>
      <c r="BB234" s="1" t="s">
        <v>8676</v>
      </c>
      <c r="BC234" s="1" t="s">
        <v>8677</v>
      </c>
      <c r="BD234" s="1"/>
    </row>
    <row r="235" ht="13" customHeight="1" spans="1:56">
      <c r="A235" s="1" t="s">
        <v>8678</v>
      </c>
      <c r="B235" s="1" t="s">
        <v>8679</v>
      </c>
      <c r="C235" s="1" t="s">
        <v>7839</v>
      </c>
      <c r="D235" s="1" t="s">
        <v>7906</v>
      </c>
      <c r="E235" s="1" t="s">
        <v>7841</v>
      </c>
      <c r="F235" s="1" t="s">
        <v>7842</v>
      </c>
      <c r="G235" s="1">
        <v>0</v>
      </c>
      <c r="H235" s="1">
        <v>5</v>
      </c>
      <c r="I235" s="46">
        <v>46143</v>
      </c>
      <c r="J235" s="33">
        <v>46167</v>
      </c>
      <c r="K235" s="33">
        <v>46170</v>
      </c>
      <c r="L235" s="47">
        <v>0.643055555555556</v>
      </c>
      <c r="M235" s="1" t="s">
        <v>3874</v>
      </c>
      <c r="N235" s="1" t="s">
        <v>3875</v>
      </c>
      <c r="O235" s="1" t="s">
        <v>3876</v>
      </c>
      <c r="P235" s="1" t="s">
        <v>8680</v>
      </c>
      <c r="Q235" s="1" t="s">
        <v>8681</v>
      </c>
      <c r="R235" s="1" t="s">
        <v>7845</v>
      </c>
      <c r="S235" s="1"/>
      <c r="T235" s="1" t="s">
        <v>341</v>
      </c>
      <c r="U235" s="1"/>
      <c r="V235" s="1" t="s">
        <v>341</v>
      </c>
      <c r="W235" s="1"/>
      <c r="X235" s="1" t="s">
        <v>341</v>
      </c>
      <c r="Y235" s="1"/>
      <c r="Z235" s="1" t="s">
        <v>341</v>
      </c>
      <c r="AA235" s="1" t="s">
        <v>7845</v>
      </c>
      <c r="AB235" s="1" t="s">
        <v>7845</v>
      </c>
      <c r="AC235" s="1"/>
      <c r="AD235" s="1"/>
      <c r="AE235" s="1"/>
      <c r="AF235" s="1"/>
      <c r="AG235" s="1"/>
      <c r="AH235" s="1"/>
      <c r="AI235" s="1"/>
      <c r="AJ235" s="1" t="s">
        <v>7845</v>
      </c>
      <c r="AK235" s="1"/>
      <c r="AL235" s="1"/>
      <c r="AM235" s="1"/>
      <c r="AN235" s="1"/>
      <c r="AO235" s="1" t="s">
        <v>7845</v>
      </c>
      <c r="AP235" s="1"/>
      <c r="AQ235" s="1"/>
      <c r="AR235" s="1" t="s">
        <v>7852</v>
      </c>
      <c r="AS235" s="1"/>
      <c r="AT235" s="1"/>
      <c r="AU235" s="1"/>
      <c r="AV235" s="1" t="s">
        <v>7845</v>
      </c>
      <c r="AW235" s="1" t="s">
        <v>341</v>
      </c>
      <c r="AX235" s="1" t="s">
        <v>7845</v>
      </c>
      <c r="AY235" s="1" t="s">
        <v>341</v>
      </c>
      <c r="AZ235" s="1"/>
      <c r="BA235" s="1" t="s">
        <v>7841</v>
      </c>
      <c r="BB235" s="1" t="s">
        <v>8682</v>
      </c>
      <c r="BC235" s="1" t="s">
        <v>8683</v>
      </c>
      <c r="BD235" s="1"/>
    </row>
    <row r="236" ht="13" customHeight="1" spans="1:56">
      <c r="A236" s="1" t="s">
        <v>8684</v>
      </c>
      <c r="B236" s="1" t="s">
        <v>8685</v>
      </c>
      <c r="C236" s="1" t="s">
        <v>7839</v>
      </c>
      <c r="D236" s="1" t="s">
        <v>7840</v>
      </c>
      <c r="E236" s="1" t="s">
        <v>7841</v>
      </c>
      <c r="F236" s="1" t="s">
        <v>7842</v>
      </c>
      <c r="G236" s="1">
        <v>4</v>
      </c>
      <c r="H236" s="1">
        <v>4</v>
      </c>
      <c r="I236" s="46">
        <v>46143</v>
      </c>
      <c r="J236" s="33">
        <v>46146</v>
      </c>
      <c r="K236" s="33">
        <v>46147</v>
      </c>
      <c r="L236" s="47">
        <v>0.675</v>
      </c>
      <c r="M236" s="1" t="s">
        <v>3874</v>
      </c>
      <c r="N236" s="1" t="s">
        <v>3875</v>
      </c>
      <c r="O236" s="1" t="s">
        <v>3876</v>
      </c>
      <c r="P236" s="1" t="s">
        <v>3981</v>
      </c>
      <c r="Q236" s="1" t="s">
        <v>8686</v>
      </c>
      <c r="R236" s="1" t="s">
        <v>7841</v>
      </c>
      <c r="S236" s="1" t="s">
        <v>7845</v>
      </c>
      <c r="T236" s="1" t="s">
        <v>341</v>
      </c>
      <c r="U236" s="1" t="s">
        <v>7845</v>
      </c>
      <c r="V236" s="1" t="s">
        <v>341</v>
      </c>
      <c r="W236" s="1" t="s">
        <v>7841</v>
      </c>
      <c r="X236" s="1" t="s">
        <v>7846</v>
      </c>
      <c r="Y236" s="1" t="s">
        <v>7845</v>
      </c>
      <c r="Z236" s="1" t="s">
        <v>341</v>
      </c>
      <c r="AA236" s="1" t="s">
        <v>7841</v>
      </c>
      <c r="AB236" s="1" t="s">
        <v>7845</v>
      </c>
      <c r="AC236" s="1"/>
      <c r="AD236" s="1" t="s">
        <v>5180</v>
      </c>
      <c r="AE236" s="1" t="s">
        <v>7847</v>
      </c>
      <c r="AF236" s="1" t="s">
        <v>7848</v>
      </c>
      <c r="AG236" s="1" t="s">
        <v>7849</v>
      </c>
      <c r="AH236" s="1"/>
      <c r="AI236" s="1"/>
      <c r="AJ236" s="1" t="s">
        <v>7841</v>
      </c>
      <c r="AK236" s="1" t="s">
        <v>7939</v>
      </c>
      <c r="AL236" s="1"/>
      <c r="AM236" s="1"/>
      <c r="AN236" s="1"/>
      <c r="AO236" s="1" t="s">
        <v>7845</v>
      </c>
      <c r="AP236" s="1"/>
      <c r="AQ236" s="1"/>
      <c r="AR236" s="1" t="s">
        <v>7852</v>
      </c>
      <c r="AS236" s="1"/>
      <c r="AT236" s="1"/>
      <c r="AU236" s="1"/>
      <c r="AV236" s="1" t="s">
        <v>7841</v>
      </c>
      <c r="AW236" s="1" t="s">
        <v>8687</v>
      </c>
      <c r="AX236" s="1" t="s">
        <v>7845</v>
      </c>
      <c r="AY236" s="1" t="s">
        <v>341</v>
      </c>
      <c r="AZ236" s="1"/>
      <c r="BA236" s="1" t="s">
        <v>7845</v>
      </c>
      <c r="BB236" s="1" t="s">
        <v>341</v>
      </c>
      <c r="BC236" s="1" t="s">
        <v>8688</v>
      </c>
      <c r="BD236" s="1"/>
    </row>
    <row r="237" ht="13" customHeight="1" spans="1:56">
      <c r="A237" s="1" t="s">
        <v>8689</v>
      </c>
      <c r="B237" s="1" t="s">
        <v>8690</v>
      </c>
      <c r="C237" s="1" t="s">
        <v>7839</v>
      </c>
      <c r="D237" s="1" t="s">
        <v>7840</v>
      </c>
      <c r="E237" s="1" t="s">
        <v>7841</v>
      </c>
      <c r="F237" s="1" t="s">
        <v>7842</v>
      </c>
      <c r="G237" s="1">
        <v>2</v>
      </c>
      <c r="H237" s="1">
        <v>5</v>
      </c>
      <c r="I237" s="46">
        <v>46143</v>
      </c>
      <c r="J237" s="33">
        <v>46160</v>
      </c>
      <c r="K237" s="33">
        <v>46160</v>
      </c>
      <c r="L237" s="47">
        <v>0.672222222222222</v>
      </c>
      <c r="M237" s="1" t="s">
        <v>3874</v>
      </c>
      <c r="N237" s="1" t="s">
        <v>3875</v>
      </c>
      <c r="O237" s="1" t="s">
        <v>3876</v>
      </c>
      <c r="P237" s="1" t="s">
        <v>3981</v>
      </c>
      <c r="Q237" s="1" t="s">
        <v>8686</v>
      </c>
      <c r="R237" s="1" t="s">
        <v>7845</v>
      </c>
      <c r="S237" s="1"/>
      <c r="T237" s="1" t="s">
        <v>341</v>
      </c>
      <c r="U237" s="1"/>
      <c r="V237" s="1" t="s">
        <v>341</v>
      </c>
      <c r="W237" s="1"/>
      <c r="X237" s="1" t="s">
        <v>341</v>
      </c>
      <c r="Y237" s="1"/>
      <c r="Z237" s="1" t="s">
        <v>341</v>
      </c>
      <c r="AA237" s="1" t="s">
        <v>7841</v>
      </c>
      <c r="AB237" s="1" t="s">
        <v>7845</v>
      </c>
      <c r="AC237" s="1"/>
      <c r="AD237" s="1" t="s">
        <v>5180</v>
      </c>
      <c r="AE237" s="1" t="s">
        <v>7847</v>
      </c>
      <c r="AF237" s="1" t="s">
        <v>7848</v>
      </c>
      <c r="AG237" s="1" t="s">
        <v>7878</v>
      </c>
      <c r="AH237" s="1" t="s">
        <v>7847</v>
      </c>
      <c r="AI237" s="1" t="s">
        <v>7879</v>
      </c>
      <c r="AJ237" s="1" t="s">
        <v>7845</v>
      </c>
      <c r="AK237" s="1"/>
      <c r="AL237" s="1"/>
      <c r="AM237" s="1"/>
      <c r="AN237" s="1"/>
      <c r="AO237" s="1" t="s">
        <v>7845</v>
      </c>
      <c r="AP237" s="1"/>
      <c r="AQ237" s="1"/>
      <c r="AR237" s="1" t="s">
        <v>7852</v>
      </c>
      <c r="AS237" s="1"/>
      <c r="AT237" s="1"/>
      <c r="AU237" s="1"/>
      <c r="AV237" s="1" t="s">
        <v>7845</v>
      </c>
      <c r="AW237" s="1" t="s">
        <v>341</v>
      </c>
      <c r="AX237" s="1" t="s">
        <v>7845</v>
      </c>
      <c r="AY237" s="1" t="s">
        <v>341</v>
      </c>
      <c r="AZ237" s="1"/>
      <c r="BA237" s="1" t="s">
        <v>7845</v>
      </c>
      <c r="BB237" s="1" t="s">
        <v>341</v>
      </c>
      <c r="BC237" s="1" t="s">
        <v>8691</v>
      </c>
      <c r="BD237" s="1"/>
    </row>
    <row r="238" ht="13" customHeight="1" spans="1:56">
      <c r="A238" s="1" t="s">
        <v>8692</v>
      </c>
      <c r="B238" s="1" t="s">
        <v>8693</v>
      </c>
      <c r="C238" s="1" t="s">
        <v>7839</v>
      </c>
      <c r="D238" s="1" t="s">
        <v>7840</v>
      </c>
      <c r="E238" s="1" t="s">
        <v>7841</v>
      </c>
      <c r="F238" s="1" t="s">
        <v>7842</v>
      </c>
      <c r="G238" s="1">
        <v>4</v>
      </c>
      <c r="H238" s="1">
        <v>5</v>
      </c>
      <c r="I238" s="46">
        <v>46143</v>
      </c>
      <c r="J238" s="33">
        <v>46153</v>
      </c>
      <c r="K238" s="33">
        <v>46155</v>
      </c>
      <c r="L238" s="47">
        <v>0.493055555555556</v>
      </c>
      <c r="M238" s="1" t="s">
        <v>3874</v>
      </c>
      <c r="N238" s="1" t="s">
        <v>3875</v>
      </c>
      <c r="O238" s="1" t="s">
        <v>3876</v>
      </c>
      <c r="P238" s="1" t="s">
        <v>4001</v>
      </c>
      <c r="Q238" s="1" t="s">
        <v>531</v>
      </c>
      <c r="R238" s="1" t="s">
        <v>7841</v>
      </c>
      <c r="S238" s="1" t="s">
        <v>7845</v>
      </c>
      <c r="T238" s="1" t="s">
        <v>341</v>
      </c>
      <c r="U238" s="1" t="s">
        <v>7845</v>
      </c>
      <c r="V238" s="1" t="s">
        <v>341</v>
      </c>
      <c r="W238" s="1" t="s">
        <v>7841</v>
      </c>
      <c r="X238" s="1" t="s">
        <v>7846</v>
      </c>
      <c r="Y238" s="1" t="s">
        <v>7845</v>
      </c>
      <c r="Z238" s="1" t="s">
        <v>341</v>
      </c>
      <c r="AA238" s="1" t="s">
        <v>7841</v>
      </c>
      <c r="AB238" s="1" t="s">
        <v>7845</v>
      </c>
      <c r="AC238" s="1"/>
      <c r="AD238" s="1" t="s">
        <v>5180</v>
      </c>
      <c r="AE238" s="1" t="s">
        <v>7847</v>
      </c>
      <c r="AF238" s="1" t="s">
        <v>7848</v>
      </c>
      <c r="AG238" s="1" t="s">
        <v>7849</v>
      </c>
      <c r="AH238" s="1"/>
      <c r="AI238" s="1"/>
      <c r="AJ238" s="1" t="s">
        <v>7841</v>
      </c>
      <c r="AK238" s="1" t="s">
        <v>5195</v>
      </c>
      <c r="AL238" s="1"/>
      <c r="AM238" s="1"/>
      <c r="AN238" s="1"/>
      <c r="AO238" s="1" t="s">
        <v>7845</v>
      </c>
      <c r="AP238" s="1"/>
      <c r="AQ238" s="1"/>
      <c r="AR238" s="1" t="s">
        <v>7852</v>
      </c>
      <c r="AS238" s="1"/>
      <c r="AT238" s="1"/>
      <c r="AU238" s="1"/>
      <c r="AV238" s="1" t="s">
        <v>7841</v>
      </c>
      <c r="AW238" s="1" t="s">
        <v>7859</v>
      </c>
      <c r="AX238" s="1" t="s">
        <v>7845</v>
      </c>
      <c r="AY238" s="1" t="s">
        <v>341</v>
      </c>
      <c r="AZ238" s="1"/>
      <c r="BA238" s="1" t="s">
        <v>7845</v>
      </c>
      <c r="BB238" s="1" t="s">
        <v>341</v>
      </c>
      <c r="BC238" s="1" t="s">
        <v>8694</v>
      </c>
      <c r="BD238" s="1"/>
    </row>
    <row r="239" ht="13" customHeight="1" spans="1:56">
      <c r="A239" s="1" t="s">
        <v>8695</v>
      </c>
      <c r="B239" s="1" t="s">
        <v>8696</v>
      </c>
      <c r="C239" s="1" t="s">
        <v>7905</v>
      </c>
      <c r="D239" s="1" t="s">
        <v>7906</v>
      </c>
      <c r="E239" s="1" t="s">
        <v>7841</v>
      </c>
      <c r="F239" s="1" t="s">
        <v>7842</v>
      </c>
      <c r="G239" s="1">
        <v>1</v>
      </c>
      <c r="H239" s="1">
        <v>6</v>
      </c>
      <c r="I239" s="46">
        <v>46143</v>
      </c>
      <c r="J239" s="33">
        <v>46167</v>
      </c>
      <c r="K239" s="33">
        <v>46170</v>
      </c>
      <c r="L239" s="47">
        <v>0.528472222222222</v>
      </c>
      <c r="M239" s="1" t="s">
        <v>3874</v>
      </c>
      <c r="N239" s="1" t="s">
        <v>3875</v>
      </c>
      <c r="O239" s="1" t="s">
        <v>3876</v>
      </c>
      <c r="P239" s="1" t="s">
        <v>8697</v>
      </c>
      <c r="Q239" s="1" t="s">
        <v>164</v>
      </c>
      <c r="R239" s="1" t="s">
        <v>7841</v>
      </c>
      <c r="S239" s="1" t="s">
        <v>7841</v>
      </c>
      <c r="T239" s="1" t="s">
        <v>8698</v>
      </c>
      <c r="U239" s="1" t="s">
        <v>7845</v>
      </c>
      <c r="V239" s="1" t="s">
        <v>341</v>
      </c>
      <c r="W239" s="1" t="s">
        <v>7841</v>
      </c>
      <c r="X239" s="1" t="s">
        <v>7858</v>
      </c>
      <c r="Y239" s="1" t="s">
        <v>7845</v>
      </c>
      <c r="Z239" s="1" t="s">
        <v>341</v>
      </c>
      <c r="AA239" s="1" t="s">
        <v>7845</v>
      </c>
      <c r="AB239" s="1" t="s">
        <v>7845</v>
      </c>
      <c r="AC239" s="1"/>
      <c r="AD239" s="1"/>
      <c r="AE239" s="1"/>
      <c r="AF239" s="1"/>
      <c r="AG239" s="1"/>
      <c r="AH239" s="1"/>
      <c r="AI239" s="1"/>
      <c r="AJ239" s="1" t="s">
        <v>7845</v>
      </c>
      <c r="AK239" s="1"/>
      <c r="AL239" s="1"/>
      <c r="AM239" s="1"/>
      <c r="AN239" s="1"/>
      <c r="AO239" s="1" t="s">
        <v>7845</v>
      </c>
      <c r="AP239" s="1"/>
      <c r="AQ239" s="1"/>
      <c r="AR239" s="1" t="s">
        <v>7852</v>
      </c>
      <c r="AS239" s="1"/>
      <c r="AT239" s="1"/>
      <c r="AU239" s="1"/>
      <c r="AV239" s="1" t="s">
        <v>7845</v>
      </c>
      <c r="AW239" s="1" t="s">
        <v>341</v>
      </c>
      <c r="AX239" s="1" t="s">
        <v>7845</v>
      </c>
      <c r="AY239" s="1" t="s">
        <v>341</v>
      </c>
      <c r="AZ239" s="1"/>
      <c r="BA239" s="1" t="s">
        <v>7841</v>
      </c>
      <c r="BB239" s="1" t="s">
        <v>8060</v>
      </c>
      <c r="BC239" s="1" t="s">
        <v>8699</v>
      </c>
      <c r="BD239" s="1"/>
    </row>
    <row r="240" ht="13" customHeight="1" spans="1:56">
      <c r="A240" s="1" t="s">
        <v>8700</v>
      </c>
      <c r="B240" s="1" t="s">
        <v>8701</v>
      </c>
      <c r="C240" s="1" t="s">
        <v>7839</v>
      </c>
      <c r="D240" s="1" t="s">
        <v>7840</v>
      </c>
      <c r="E240" s="1" t="s">
        <v>7841</v>
      </c>
      <c r="F240" s="1" t="s">
        <v>7842</v>
      </c>
      <c r="G240" s="1">
        <v>3</v>
      </c>
      <c r="H240" s="1">
        <v>5</v>
      </c>
      <c r="I240" s="46">
        <v>46143</v>
      </c>
      <c r="J240" s="33">
        <v>46160</v>
      </c>
      <c r="K240" s="33">
        <v>46162</v>
      </c>
      <c r="L240" s="47">
        <v>0.70625</v>
      </c>
      <c r="M240" s="1" t="s">
        <v>3874</v>
      </c>
      <c r="N240" s="1" t="s">
        <v>3875</v>
      </c>
      <c r="O240" s="1" t="s">
        <v>3876</v>
      </c>
      <c r="P240" s="1" t="s">
        <v>8702</v>
      </c>
      <c r="Q240" s="1" t="s">
        <v>800</v>
      </c>
      <c r="R240" s="1" t="s">
        <v>7845</v>
      </c>
      <c r="S240" s="1"/>
      <c r="T240" s="1" t="s">
        <v>341</v>
      </c>
      <c r="U240" s="1"/>
      <c r="V240" s="1" t="s">
        <v>341</v>
      </c>
      <c r="W240" s="1"/>
      <c r="X240" s="1" t="s">
        <v>341</v>
      </c>
      <c r="Y240" s="1"/>
      <c r="Z240" s="1" t="s">
        <v>341</v>
      </c>
      <c r="AA240" s="1" t="s">
        <v>7841</v>
      </c>
      <c r="AB240" s="1" t="s">
        <v>7845</v>
      </c>
      <c r="AC240" s="1"/>
      <c r="AD240" s="1" t="s">
        <v>5180</v>
      </c>
      <c r="AE240" s="1" t="s">
        <v>7847</v>
      </c>
      <c r="AF240" s="1" t="s">
        <v>7848</v>
      </c>
      <c r="AG240" s="1" t="s">
        <v>7878</v>
      </c>
      <c r="AH240" s="1" t="s">
        <v>7847</v>
      </c>
      <c r="AI240" s="1" t="s">
        <v>7879</v>
      </c>
      <c r="AJ240" s="1" t="s">
        <v>7845</v>
      </c>
      <c r="AK240" s="1"/>
      <c r="AL240" s="1"/>
      <c r="AM240" s="1"/>
      <c r="AN240" s="1"/>
      <c r="AO240" s="1" t="s">
        <v>7845</v>
      </c>
      <c r="AP240" s="1"/>
      <c r="AQ240" s="1"/>
      <c r="AR240" s="1" t="s">
        <v>7852</v>
      </c>
      <c r="AS240" s="1"/>
      <c r="AT240" s="1"/>
      <c r="AU240" s="1"/>
      <c r="AV240" s="1" t="s">
        <v>7841</v>
      </c>
      <c r="AW240" s="1" t="s">
        <v>7881</v>
      </c>
      <c r="AX240" s="1" t="s">
        <v>7845</v>
      </c>
      <c r="AY240" s="1" t="s">
        <v>341</v>
      </c>
      <c r="AZ240" s="1"/>
      <c r="BA240" s="1" t="s">
        <v>7845</v>
      </c>
      <c r="BB240" s="1" t="s">
        <v>341</v>
      </c>
      <c r="BC240" s="1" t="s">
        <v>8703</v>
      </c>
      <c r="BD240" s="1"/>
    </row>
    <row r="241" ht="13" customHeight="1" spans="1:56">
      <c r="A241" s="1" t="s">
        <v>8704</v>
      </c>
      <c r="B241" s="1" t="s">
        <v>8705</v>
      </c>
      <c r="C241" s="1" t="s">
        <v>7839</v>
      </c>
      <c r="D241" s="1" t="s">
        <v>7840</v>
      </c>
      <c r="E241" s="1" t="s">
        <v>7841</v>
      </c>
      <c r="F241" s="1" t="s">
        <v>7842</v>
      </c>
      <c r="G241" s="1">
        <v>1</v>
      </c>
      <c r="H241" s="1">
        <v>6</v>
      </c>
      <c r="I241" s="46">
        <v>46143</v>
      </c>
      <c r="J241" s="33">
        <v>46146</v>
      </c>
      <c r="K241" s="33">
        <v>46150</v>
      </c>
      <c r="L241" s="47">
        <v>0.647222222222222</v>
      </c>
      <c r="M241" s="1" t="s">
        <v>3874</v>
      </c>
      <c r="N241" s="1" t="s">
        <v>3875</v>
      </c>
      <c r="O241" s="1" t="s">
        <v>3876</v>
      </c>
      <c r="P241" s="1" t="s">
        <v>3998</v>
      </c>
      <c r="Q241" s="1" t="s">
        <v>735</v>
      </c>
      <c r="R241" s="1" t="s">
        <v>7841</v>
      </c>
      <c r="S241" s="1" t="s">
        <v>7845</v>
      </c>
      <c r="T241" s="1" t="s">
        <v>341</v>
      </c>
      <c r="U241" s="1" t="s">
        <v>7845</v>
      </c>
      <c r="V241" s="1" t="s">
        <v>341</v>
      </c>
      <c r="W241" s="1" t="s">
        <v>7841</v>
      </c>
      <c r="X241" s="1" t="s">
        <v>7846</v>
      </c>
      <c r="Y241" s="1" t="s">
        <v>7845</v>
      </c>
      <c r="Z241" s="1" t="s">
        <v>341</v>
      </c>
      <c r="AA241" s="1" t="s">
        <v>7845</v>
      </c>
      <c r="AB241" s="1" t="s">
        <v>7845</v>
      </c>
      <c r="AC241" s="1"/>
      <c r="AD241" s="1"/>
      <c r="AE241" s="1"/>
      <c r="AF241" s="1"/>
      <c r="AG241" s="1"/>
      <c r="AH241" s="1"/>
      <c r="AI241" s="1"/>
      <c r="AJ241" s="1" t="s">
        <v>7845</v>
      </c>
      <c r="AK241" s="1"/>
      <c r="AL241" s="1"/>
      <c r="AM241" s="1"/>
      <c r="AN241" s="1"/>
      <c r="AO241" s="1" t="s">
        <v>7845</v>
      </c>
      <c r="AP241" s="1"/>
      <c r="AQ241" s="1"/>
      <c r="AR241" s="1" t="s">
        <v>7852</v>
      </c>
      <c r="AS241" s="1"/>
      <c r="AT241" s="1"/>
      <c r="AU241" s="1"/>
      <c r="AV241" s="1" t="s">
        <v>7841</v>
      </c>
      <c r="AW241" s="1" t="s">
        <v>7886</v>
      </c>
      <c r="AX241" s="1" t="s">
        <v>7845</v>
      </c>
      <c r="AY241" s="1" t="s">
        <v>341</v>
      </c>
      <c r="AZ241" s="1"/>
      <c r="BA241" s="1" t="s">
        <v>7845</v>
      </c>
      <c r="BB241" s="1" t="s">
        <v>341</v>
      </c>
      <c r="BC241" s="1" t="s">
        <v>8706</v>
      </c>
      <c r="BD241" s="1"/>
    </row>
    <row r="242" ht="13" customHeight="1" spans="1:56">
      <c r="A242" s="1" t="s">
        <v>8707</v>
      </c>
      <c r="B242" s="1" t="s">
        <v>8708</v>
      </c>
      <c r="C242" s="1" t="s">
        <v>7839</v>
      </c>
      <c r="D242" s="1" t="s">
        <v>7840</v>
      </c>
      <c r="E242" s="1" t="s">
        <v>7841</v>
      </c>
      <c r="F242" s="1" t="s">
        <v>7842</v>
      </c>
      <c r="G242" s="1">
        <v>4</v>
      </c>
      <c r="H242" s="1">
        <v>5</v>
      </c>
      <c r="I242" s="46">
        <v>46143</v>
      </c>
      <c r="J242" s="33">
        <v>46153</v>
      </c>
      <c r="K242" s="33">
        <v>46153</v>
      </c>
      <c r="L242" s="47">
        <v>0.535416666666667</v>
      </c>
      <c r="M242" s="1" t="s">
        <v>3874</v>
      </c>
      <c r="N242" s="1" t="s">
        <v>3875</v>
      </c>
      <c r="O242" s="1" t="s">
        <v>3876</v>
      </c>
      <c r="P242" s="1" t="s">
        <v>3998</v>
      </c>
      <c r="Q242" s="1" t="s">
        <v>735</v>
      </c>
      <c r="R242" s="1" t="s">
        <v>7841</v>
      </c>
      <c r="S242" s="1" t="s">
        <v>7845</v>
      </c>
      <c r="T242" s="1" t="s">
        <v>341</v>
      </c>
      <c r="U242" s="1" t="s">
        <v>7845</v>
      </c>
      <c r="V242" s="1" t="s">
        <v>341</v>
      </c>
      <c r="W242" s="1" t="s">
        <v>7841</v>
      </c>
      <c r="X242" s="1" t="s">
        <v>341</v>
      </c>
      <c r="Y242" s="1" t="s">
        <v>7845</v>
      </c>
      <c r="Z242" s="1" t="s">
        <v>341</v>
      </c>
      <c r="AA242" s="1" t="s">
        <v>7841</v>
      </c>
      <c r="AB242" s="1" t="s">
        <v>7845</v>
      </c>
      <c r="AC242" s="1"/>
      <c r="AD242" s="1" t="s">
        <v>5180</v>
      </c>
      <c r="AE242" s="1" t="s">
        <v>7847</v>
      </c>
      <c r="AF242" s="1" t="s">
        <v>7848</v>
      </c>
      <c r="AG242" s="1" t="s">
        <v>7878</v>
      </c>
      <c r="AH242" s="1" t="s">
        <v>7847</v>
      </c>
      <c r="AI242" s="1" t="s">
        <v>7879</v>
      </c>
      <c r="AJ242" s="1" t="s">
        <v>7841</v>
      </c>
      <c r="AK242" s="1" t="s">
        <v>7850</v>
      </c>
      <c r="AL242" s="1"/>
      <c r="AM242" s="1"/>
      <c r="AN242" s="1" t="s">
        <v>7880</v>
      </c>
      <c r="AO242" s="1" t="s">
        <v>7845</v>
      </c>
      <c r="AP242" s="1"/>
      <c r="AQ242" s="1"/>
      <c r="AR242" s="1" t="s">
        <v>7852</v>
      </c>
      <c r="AS242" s="1"/>
      <c r="AT242" s="1"/>
      <c r="AU242" s="1"/>
      <c r="AV242" s="1" t="s">
        <v>7841</v>
      </c>
      <c r="AW242" s="1" t="s">
        <v>7933</v>
      </c>
      <c r="AX242" s="1" t="s">
        <v>7845</v>
      </c>
      <c r="AY242" s="1" t="s">
        <v>341</v>
      </c>
      <c r="AZ242" s="1"/>
      <c r="BA242" s="1" t="s">
        <v>7845</v>
      </c>
      <c r="BB242" s="1" t="s">
        <v>341</v>
      </c>
      <c r="BC242" s="1" t="s">
        <v>8706</v>
      </c>
      <c r="BD242" s="1"/>
    </row>
    <row r="243" ht="13" customHeight="1" spans="1:56">
      <c r="A243" s="1" t="s">
        <v>8709</v>
      </c>
      <c r="B243" s="1" t="s">
        <v>8710</v>
      </c>
      <c r="C243" s="1" t="s">
        <v>7839</v>
      </c>
      <c r="D243" s="1" t="s">
        <v>7840</v>
      </c>
      <c r="E243" s="1" t="s">
        <v>7841</v>
      </c>
      <c r="F243" s="1" t="s">
        <v>7842</v>
      </c>
      <c r="G243" s="1">
        <v>2</v>
      </c>
      <c r="H243" s="1">
        <v>5</v>
      </c>
      <c r="I243" s="46">
        <v>46143</v>
      </c>
      <c r="J243" s="33">
        <v>46146</v>
      </c>
      <c r="K243" s="33">
        <v>46147</v>
      </c>
      <c r="L243" s="47">
        <v>0.660416666666667</v>
      </c>
      <c r="M243" s="1" t="s">
        <v>3874</v>
      </c>
      <c r="N243" s="1" t="s">
        <v>3875</v>
      </c>
      <c r="O243" s="1" t="s">
        <v>3876</v>
      </c>
      <c r="P243" s="1" t="s">
        <v>3941</v>
      </c>
      <c r="Q243" s="1" t="s">
        <v>8711</v>
      </c>
      <c r="R243" s="1" t="s">
        <v>7841</v>
      </c>
      <c r="S243" s="1" t="s">
        <v>7845</v>
      </c>
      <c r="T243" s="1" t="s">
        <v>341</v>
      </c>
      <c r="U243" s="1" t="s">
        <v>7845</v>
      </c>
      <c r="V243" s="1" t="s">
        <v>341</v>
      </c>
      <c r="W243" s="1" t="s">
        <v>7841</v>
      </c>
      <c r="X243" s="1" t="s">
        <v>7858</v>
      </c>
      <c r="Y243" s="1" t="s">
        <v>7845</v>
      </c>
      <c r="Z243" s="1" t="s">
        <v>341</v>
      </c>
      <c r="AA243" s="1" t="s">
        <v>7845</v>
      </c>
      <c r="AB243" s="1" t="s">
        <v>7845</v>
      </c>
      <c r="AC243" s="1"/>
      <c r="AD243" s="1"/>
      <c r="AE243" s="1"/>
      <c r="AF243" s="1"/>
      <c r="AG243" s="1"/>
      <c r="AH243" s="1"/>
      <c r="AI243" s="1"/>
      <c r="AJ243" s="1" t="s">
        <v>7845</v>
      </c>
      <c r="AK243" s="1"/>
      <c r="AL243" s="1"/>
      <c r="AM243" s="1"/>
      <c r="AN243" s="1"/>
      <c r="AO243" s="1" t="s">
        <v>7845</v>
      </c>
      <c r="AP243" s="1"/>
      <c r="AQ243" s="1"/>
      <c r="AR243" s="1" t="s">
        <v>7852</v>
      </c>
      <c r="AS243" s="1"/>
      <c r="AT243" s="1"/>
      <c r="AU243" s="1"/>
      <c r="AV243" s="1" t="s">
        <v>7841</v>
      </c>
      <c r="AW243" s="1" t="s">
        <v>7886</v>
      </c>
      <c r="AX243" s="1" t="s">
        <v>7845</v>
      </c>
      <c r="AY243" s="1" t="s">
        <v>341</v>
      </c>
      <c r="AZ243" s="1"/>
      <c r="BA243" s="1" t="s">
        <v>7845</v>
      </c>
      <c r="BB243" s="1" t="s">
        <v>341</v>
      </c>
      <c r="BC243" s="1" t="s">
        <v>8712</v>
      </c>
      <c r="BD243" s="1"/>
    </row>
    <row r="244" ht="13" customHeight="1" spans="1:56">
      <c r="A244" s="1" t="s">
        <v>8713</v>
      </c>
      <c r="B244" s="1" t="s">
        <v>8714</v>
      </c>
      <c r="C244" s="1" t="s">
        <v>7839</v>
      </c>
      <c r="D244" s="1" t="s">
        <v>7840</v>
      </c>
      <c r="E244" s="1" t="s">
        <v>7841</v>
      </c>
      <c r="F244" s="1" t="s">
        <v>7842</v>
      </c>
      <c r="G244" s="1">
        <v>3</v>
      </c>
      <c r="H244" s="1">
        <v>5</v>
      </c>
      <c r="I244" s="46">
        <v>46143</v>
      </c>
      <c r="J244" s="33">
        <v>46160</v>
      </c>
      <c r="K244" s="33">
        <v>46162</v>
      </c>
      <c r="L244" s="47">
        <v>0.611111111111111</v>
      </c>
      <c r="M244" s="1" t="s">
        <v>3874</v>
      </c>
      <c r="N244" s="1" t="s">
        <v>3875</v>
      </c>
      <c r="O244" s="1" t="s">
        <v>3876</v>
      </c>
      <c r="P244" s="1" t="s">
        <v>3941</v>
      </c>
      <c r="Q244" s="1" t="s">
        <v>8711</v>
      </c>
      <c r="R244" s="1" t="s">
        <v>7841</v>
      </c>
      <c r="S244" s="1" t="s">
        <v>7845</v>
      </c>
      <c r="T244" s="1" t="s">
        <v>341</v>
      </c>
      <c r="U244" s="1" t="s">
        <v>7845</v>
      </c>
      <c r="V244" s="1" t="s">
        <v>341</v>
      </c>
      <c r="W244" s="1" t="s">
        <v>7841</v>
      </c>
      <c r="X244" s="1" t="s">
        <v>7846</v>
      </c>
      <c r="Y244" s="1" t="s">
        <v>7845</v>
      </c>
      <c r="Z244" s="1" t="s">
        <v>341</v>
      </c>
      <c r="AA244" s="1" t="s">
        <v>7841</v>
      </c>
      <c r="AB244" s="1" t="s">
        <v>7845</v>
      </c>
      <c r="AC244" s="1"/>
      <c r="AD244" s="1" t="s">
        <v>5180</v>
      </c>
      <c r="AE244" s="1" t="s">
        <v>7847</v>
      </c>
      <c r="AF244" s="1" t="s">
        <v>7848</v>
      </c>
      <c r="AG244" s="1" t="s">
        <v>7849</v>
      </c>
      <c r="AH244" s="1"/>
      <c r="AI244" s="1"/>
      <c r="AJ244" s="1" t="s">
        <v>7845</v>
      </c>
      <c r="AK244" s="1"/>
      <c r="AL244" s="1"/>
      <c r="AM244" s="1"/>
      <c r="AN244" s="1"/>
      <c r="AO244" s="1" t="s">
        <v>7845</v>
      </c>
      <c r="AP244" s="1"/>
      <c r="AQ244" s="1"/>
      <c r="AR244" s="1" t="s">
        <v>7852</v>
      </c>
      <c r="AS244" s="1"/>
      <c r="AT244" s="1"/>
      <c r="AU244" s="1"/>
      <c r="AV244" s="1" t="s">
        <v>7845</v>
      </c>
      <c r="AW244" s="1" t="s">
        <v>341</v>
      </c>
      <c r="AX244" s="1" t="s">
        <v>7845</v>
      </c>
      <c r="AY244" s="1" t="s">
        <v>341</v>
      </c>
      <c r="AZ244" s="1"/>
      <c r="BA244" s="1" t="s">
        <v>7845</v>
      </c>
      <c r="BB244" s="1" t="s">
        <v>341</v>
      </c>
      <c r="BC244" s="1" t="s">
        <v>8715</v>
      </c>
      <c r="BD244" s="1"/>
    </row>
    <row r="245" ht="13" customHeight="1" spans="1:56">
      <c r="A245" s="1" t="s">
        <v>8716</v>
      </c>
      <c r="B245" s="1" t="s">
        <v>8717</v>
      </c>
      <c r="C245" s="1" t="s">
        <v>7839</v>
      </c>
      <c r="D245" s="1" t="s">
        <v>7840</v>
      </c>
      <c r="E245" s="1" t="s">
        <v>7841</v>
      </c>
      <c r="F245" s="1" t="s">
        <v>7842</v>
      </c>
      <c r="G245" s="1">
        <v>5</v>
      </c>
      <c r="H245" s="1">
        <v>5</v>
      </c>
      <c r="I245" s="46">
        <v>46143</v>
      </c>
      <c r="J245" s="33">
        <v>46167</v>
      </c>
      <c r="K245" s="33">
        <v>46169</v>
      </c>
      <c r="L245" s="47">
        <v>0.486805555555556</v>
      </c>
      <c r="M245" s="1" t="s">
        <v>3874</v>
      </c>
      <c r="N245" s="1" t="s">
        <v>3875</v>
      </c>
      <c r="O245" s="1" t="s">
        <v>3876</v>
      </c>
      <c r="P245" s="1" t="s">
        <v>4032</v>
      </c>
      <c r="Q245" s="1" t="s">
        <v>345</v>
      </c>
      <c r="R245" s="1" t="s">
        <v>7841</v>
      </c>
      <c r="S245" s="1" t="s">
        <v>7845</v>
      </c>
      <c r="T245" s="1" t="s">
        <v>341</v>
      </c>
      <c r="U245" s="1" t="s">
        <v>7845</v>
      </c>
      <c r="V245" s="1" t="s">
        <v>341</v>
      </c>
      <c r="W245" s="1" t="s">
        <v>7841</v>
      </c>
      <c r="X245" s="1" t="s">
        <v>7858</v>
      </c>
      <c r="Y245" s="1" t="s">
        <v>7845</v>
      </c>
      <c r="Z245" s="1" t="s">
        <v>341</v>
      </c>
      <c r="AA245" s="1" t="s">
        <v>7841</v>
      </c>
      <c r="AB245" s="1" t="s">
        <v>7845</v>
      </c>
      <c r="AC245" s="1"/>
      <c r="AD245" s="1" t="s">
        <v>5180</v>
      </c>
      <c r="AE245" s="1" t="s">
        <v>7847</v>
      </c>
      <c r="AF245" s="1" t="s">
        <v>7848</v>
      </c>
      <c r="AG245" s="1" t="s">
        <v>7849</v>
      </c>
      <c r="AH245" s="1"/>
      <c r="AI245" s="1"/>
      <c r="AJ245" s="1" t="s">
        <v>7845</v>
      </c>
      <c r="AK245" s="1"/>
      <c r="AL245" s="1"/>
      <c r="AM245" s="1"/>
      <c r="AN245" s="1"/>
      <c r="AO245" s="1" t="s">
        <v>7841</v>
      </c>
      <c r="AP245" s="1" t="s">
        <v>6783</v>
      </c>
      <c r="AQ245" s="1" t="s">
        <v>5118</v>
      </c>
      <c r="AR245" s="1" t="s">
        <v>8009</v>
      </c>
      <c r="AS245" s="1" t="s">
        <v>8718</v>
      </c>
      <c r="AT245" s="1" t="s">
        <v>7841</v>
      </c>
      <c r="AU245" s="48">
        <v>46178</v>
      </c>
      <c r="AV245" s="1" t="s">
        <v>7841</v>
      </c>
      <c r="AW245" s="1" t="s">
        <v>8068</v>
      </c>
      <c r="AX245" s="1" t="s">
        <v>7845</v>
      </c>
      <c r="AY245" s="1" t="s">
        <v>341</v>
      </c>
      <c r="AZ245" s="1"/>
      <c r="BA245" s="1" t="s">
        <v>7845</v>
      </c>
      <c r="BB245" s="1" t="s">
        <v>341</v>
      </c>
      <c r="BC245" s="1" t="s">
        <v>8719</v>
      </c>
      <c r="BD245" s="1"/>
    </row>
    <row r="246" ht="13" customHeight="1" spans="1:56">
      <c r="A246" s="1" t="s">
        <v>8720</v>
      </c>
      <c r="B246" s="1" t="s">
        <v>8721</v>
      </c>
      <c r="C246" s="1" t="s">
        <v>7839</v>
      </c>
      <c r="D246" s="1" t="s">
        <v>7840</v>
      </c>
      <c r="E246" s="1" t="s">
        <v>7841</v>
      </c>
      <c r="F246" s="1" t="s">
        <v>7842</v>
      </c>
      <c r="G246" s="1">
        <v>2</v>
      </c>
      <c r="H246" s="1">
        <v>8</v>
      </c>
      <c r="I246" s="46">
        <v>46143</v>
      </c>
      <c r="J246" s="33">
        <v>46146</v>
      </c>
      <c r="K246" s="33">
        <v>46149</v>
      </c>
      <c r="L246" s="47">
        <v>0.463194444444444</v>
      </c>
      <c r="M246" s="1" t="s">
        <v>3874</v>
      </c>
      <c r="N246" s="1" t="s">
        <v>3875</v>
      </c>
      <c r="O246" s="1" t="s">
        <v>3876</v>
      </c>
      <c r="P246" s="1" t="s">
        <v>8722</v>
      </c>
      <c r="Q246" s="1" t="s">
        <v>543</v>
      </c>
      <c r="R246" s="1" t="s">
        <v>7841</v>
      </c>
      <c r="S246" s="1" t="s">
        <v>7845</v>
      </c>
      <c r="T246" s="1" t="s">
        <v>341</v>
      </c>
      <c r="U246" s="1" t="s">
        <v>7845</v>
      </c>
      <c r="V246" s="1" t="s">
        <v>341</v>
      </c>
      <c r="W246" s="1" t="s">
        <v>7841</v>
      </c>
      <c r="X246" s="1" t="s">
        <v>7846</v>
      </c>
      <c r="Y246" s="1" t="s">
        <v>7845</v>
      </c>
      <c r="Z246" s="1" t="s">
        <v>341</v>
      </c>
      <c r="AA246" s="1" t="s">
        <v>7845</v>
      </c>
      <c r="AB246" s="1" t="s">
        <v>7845</v>
      </c>
      <c r="AC246" s="1"/>
      <c r="AD246" s="1"/>
      <c r="AE246" s="1"/>
      <c r="AF246" s="1"/>
      <c r="AG246" s="1"/>
      <c r="AH246" s="1"/>
      <c r="AI246" s="1"/>
      <c r="AJ246" s="1" t="s">
        <v>7845</v>
      </c>
      <c r="AK246" s="1"/>
      <c r="AL246" s="1"/>
      <c r="AM246" s="1"/>
      <c r="AN246" s="1"/>
      <c r="AO246" s="1" t="s">
        <v>7845</v>
      </c>
      <c r="AP246" s="1"/>
      <c r="AQ246" s="1"/>
      <c r="AR246" s="1" t="s">
        <v>7852</v>
      </c>
      <c r="AS246" s="1"/>
      <c r="AT246" s="1"/>
      <c r="AU246" s="1"/>
      <c r="AV246" s="1" t="s">
        <v>7841</v>
      </c>
      <c r="AW246" s="1" t="s">
        <v>8723</v>
      </c>
      <c r="AX246" s="1" t="s">
        <v>7845</v>
      </c>
      <c r="AY246" s="1" t="s">
        <v>341</v>
      </c>
      <c r="AZ246" s="1"/>
      <c r="BA246" s="1" t="s">
        <v>7841</v>
      </c>
      <c r="BB246" s="1" t="s">
        <v>7957</v>
      </c>
      <c r="BC246" s="1" t="s">
        <v>8724</v>
      </c>
      <c r="BD246" s="1"/>
    </row>
    <row r="247" ht="13" customHeight="1" spans="1:56">
      <c r="A247" s="1" t="s">
        <v>8725</v>
      </c>
      <c r="B247" s="1" t="s">
        <v>8726</v>
      </c>
      <c r="C247" s="1" t="s">
        <v>7905</v>
      </c>
      <c r="D247" s="1" t="s">
        <v>7906</v>
      </c>
      <c r="E247" s="1" t="s">
        <v>7841</v>
      </c>
      <c r="F247" s="1" t="s">
        <v>7842</v>
      </c>
      <c r="G247" s="1">
        <v>1</v>
      </c>
      <c r="H247" s="1">
        <v>8</v>
      </c>
      <c r="I247" s="46">
        <v>46143</v>
      </c>
      <c r="J247" s="33">
        <v>46153</v>
      </c>
      <c r="K247" s="33">
        <v>46155</v>
      </c>
      <c r="L247" s="47">
        <v>0.681944444444444</v>
      </c>
      <c r="M247" s="1" t="s">
        <v>3874</v>
      </c>
      <c r="N247" s="1" t="s">
        <v>3875</v>
      </c>
      <c r="O247" s="1" t="s">
        <v>3876</v>
      </c>
      <c r="P247" s="1" t="s">
        <v>8722</v>
      </c>
      <c r="Q247" s="1" t="s">
        <v>543</v>
      </c>
      <c r="R247" s="1" t="s">
        <v>7845</v>
      </c>
      <c r="S247" s="1"/>
      <c r="T247" s="1" t="s">
        <v>341</v>
      </c>
      <c r="U247" s="1"/>
      <c r="V247" s="1" t="s">
        <v>341</v>
      </c>
      <c r="W247" s="1"/>
      <c r="X247" s="1" t="s">
        <v>341</v>
      </c>
      <c r="Y247" s="1"/>
      <c r="Z247" s="1" t="s">
        <v>341</v>
      </c>
      <c r="AA247" s="1" t="s">
        <v>7845</v>
      </c>
      <c r="AB247" s="1" t="s">
        <v>7845</v>
      </c>
      <c r="AC247" s="1"/>
      <c r="AD247" s="1"/>
      <c r="AE247" s="1"/>
      <c r="AF247" s="1"/>
      <c r="AG247" s="1"/>
      <c r="AH247" s="1"/>
      <c r="AI247" s="1"/>
      <c r="AJ247" s="1" t="s">
        <v>7845</v>
      </c>
      <c r="AK247" s="1"/>
      <c r="AL247" s="1"/>
      <c r="AM247" s="1"/>
      <c r="AN247" s="1"/>
      <c r="AO247" s="1" t="s">
        <v>7845</v>
      </c>
      <c r="AP247" s="1"/>
      <c r="AQ247" s="1"/>
      <c r="AR247" s="1" t="s">
        <v>7852</v>
      </c>
      <c r="AS247" s="1"/>
      <c r="AT247" s="1"/>
      <c r="AU247" s="1"/>
      <c r="AV247" s="1" t="s">
        <v>7841</v>
      </c>
      <c r="AW247" s="1" t="s">
        <v>8482</v>
      </c>
      <c r="AX247" s="1" t="s">
        <v>7845</v>
      </c>
      <c r="AY247" s="1" t="s">
        <v>341</v>
      </c>
      <c r="AZ247" s="1"/>
      <c r="BA247" s="1" t="s">
        <v>7841</v>
      </c>
      <c r="BB247" s="1" t="s">
        <v>7909</v>
      </c>
      <c r="BC247" s="1" t="s">
        <v>8727</v>
      </c>
      <c r="BD247" s="1"/>
    </row>
    <row r="248" ht="13" customHeight="1" spans="1:56">
      <c r="A248" s="1" t="s">
        <v>8728</v>
      </c>
      <c r="B248" s="1" t="s">
        <v>8729</v>
      </c>
      <c r="C248" s="1" t="s">
        <v>7905</v>
      </c>
      <c r="D248" s="1" t="s">
        <v>7906</v>
      </c>
      <c r="E248" s="1" t="s">
        <v>7841</v>
      </c>
      <c r="F248" s="1" t="s">
        <v>7842</v>
      </c>
      <c r="G248" s="1">
        <v>1</v>
      </c>
      <c r="H248" s="1">
        <v>8</v>
      </c>
      <c r="I248" s="46">
        <v>46143</v>
      </c>
      <c r="J248" s="33">
        <v>46153</v>
      </c>
      <c r="K248" s="33">
        <v>46156</v>
      </c>
      <c r="L248" s="47">
        <v>0.728472222222222</v>
      </c>
      <c r="M248" s="1" t="s">
        <v>3874</v>
      </c>
      <c r="N248" s="1" t="s">
        <v>3875</v>
      </c>
      <c r="O248" s="1" t="s">
        <v>3876</v>
      </c>
      <c r="P248" s="1" t="s">
        <v>8722</v>
      </c>
      <c r="Q248" s="1" t="s">
        <v>543</v>
      </c>
      <c r="R248" s="1" t="s">
        <v>7845</v>
      </c>
      <c r="S248" s="1"/>
      <c r="T248" s="1" t="s">
        <v>341</v>
      </c>
      <c r="U248" s="1"/>
      <c r="V248" s="1" t="s">
        <v>341</v>
      </c>
      <c r="W248" s="1"/>
      <c r="X248" s="1" t="s">
        <v>341</v>
      </c>
      <c r="Y248" s="1"/>
      <c r="Z248" s="1" t="s">
        <v>341</v>
      </c>
      <c r="AA248" s="1" t="s">
        <v>7845</v>
      </c>
      <c r="AB248" s="1" t="s">
        <v>7845</v>
      </c>
      <c r="AC248" s="1"/>
      <c r="AD248" s="1"/>
      <c r="AE248" s="1"/>
      <c r="AF248" s="1"/>
      <c r="AG248" s="1"/>
      <c r="AH248" s="1"/>
      <c r="AI248" s="1"/>
      <c r="AJ248" s="1" t="s">
        <v>7845</v>
      </c>
      <c r="AK248" s="1"/>
      <c r="AL248" s="1"/>
      <c r="AM248" s="1"/>
      <c r="AN248" s="1"/>
      <c r="AO248" s="1" t="s">
        <v>7845</v>
      </c>
      <c r="AP248" s="1"/>
      <c r="AQ248" s="1"/>
      <c r="AR248" s="1" t="s">
        <v>7852</v>
      </c>
      <c r="AS248" s="1"/>
      <c r="AT248" s="1"/>
      <c r="AU248" s="1"/>
      <c r="AV248" s="1" t="s">
        <v>7841</v>
      </c>
      <c r="AW248" s="1" t="s">
        <v>7853</v>
      </c>
      <c r="AX248" s="1" t="s">
        <v>7845</v>
      </c>
      <c r="AY248" s="1" t="s">
        <v>341</v>
      </c>
      <c r="AZ248" s="1"/>
      <c r="BA248" s="1" t="s">
        <v>7841</v>
      </c>
      <c r="BB248" s="1" t="s">
        <v>7909</v>
      </c>
      <c r="BC248" s="1" t="s">
        <v>8727</v>
      </c>
      <c r="BD248" s="1"/>
    </row>
    <row r="249" ht="13" customHeight="1" spans="1:56">
      <c r="A249" s="1" t="s">
        <v>8730</v>
      </c>
      <c r="B249" s="1" t="s">
        <v>8731</v>
      </c>
      <c r="C249" s="1" t="s">
        <v>7905</v>
      </c>
      <c r="D249" s="1" t="s">
        <v>7906</v>
      </c>
      <c r="E249" s="1" t="s">
        <v>7841</v>
      </c>
      <c r="F249" s="1" t="s">
        <v>7842</v>
      </c>
      <c r="G249" s="1">
        <v>1</v>
      </c>
      <c r="H249" s="1">
        <v>7</v>
      </c>
      <c r="I249" s="46">
        <v>46143</v>
      </c>
      <c r="J249" s="33">
        <v>46160</v>
      </c>
      <c r="K249" s="33">
        <v>46160</v>
      </c>
      <c r="L249" s="47">
        <v>0.467361111111111</v>
      </c>
      <c r="M249" s="1" t="s">
        <v>3874</v>
      </c>
      <c r="N249" s="1" t="s">
        <v>3875</v>
      </c>
      <c r="O249" s="1" t="s">
        <v>3876</v>
      </c>
      <c r="P249" s="1" t="s">
        <v>8722</v>
      </c>
      <c r="Q249" s="1" t="s">
        <v>543</v>
      </c>
      <c r="R249" s="1" t="s">
        <v>7845</v>
      </c>
      <c r="S249" s="1"/>
      <c r="T249" s="1" t="s">
        <v>341</v>
      </c>
      <c r="U249" s="1"/>
      <c r="V249" s="1" t="s">
        <v>341</v>
      </c>
      <c r="W249" s="1"/>
      <c r="X249" s="1" t="s">
        <v>341</v>
      </c>
      <c r="Y249" s="1"/>
      <c r="Z249" s="1" t="s">
        <v>341</v>
      </c>
      <c r="AA249" s="1" t="s">
        <v>7845</v>
      </c>
      <c r="AB249" s="1" t="s">
        <v>7845</v>
      </c>
      <c r="AC249" s="1"/>
      <c r="AD249" s="1"/>
      <c r="AE249" s="1"/>
      <c r="AF249" s="1"/>
      <c r="AG249" s="1"/>
      <c r="AH249" s="1"/>
      <c r="AI249" s="1"/>
      <c r="AJ249" s="1" t="s">
        <v>7845</v>
      </c>
      <c r="AK249" s="1"/>
      <c r="AL249" s="1"/>
      <c r="AM249" s="1"/>
      <c r="AN249" s="1"/>
      <c r="AO249" s="1" t="s">
        <v>7845</v>
      </c>
      <c r="AP249" s="1"/>
      <c r="AQ249" s="1"/>
      <c r="AR249" s="1" t="s">
        <v>7852</v>
      </c>
      <c r="AS249" s="1"/>
      <c r="AT249" s="1"/>
      <c r="AU249" s="1"/>
      <c r="AV249" s="1" t="s">
        <v>7841</v>
      </c>
      <c r="AW249" s="1" t="s">
        <v>7853</v>
      </c>
      <c r="AX249" s="1" t="s">
        <v>7845</v>
      </c>
      <c r="AY249" s="1" t="s">
        <v>341</v>
      </c>
      <c r="AZ249" s="1"/>
      <c r="BA249" s="1" t="s">
        <v>7841</v>
      </c>
      <c r="BB249" s="1" t="s">
        <v>8732</v>
      </c>
      <c r="BC249" s="1" t="s">
        <v>8727</v>
      </c>
      <c r="BD249" s="1"/>
    </row>
    <row r="250" ht="13" customHeight="1" spans="1:56">
      <c r="A250" s="1" t="s">
        <v>8733</v>
      </c>
      <c r="B250" s="1" t="s">
        <v>8734</v>
      </c>
      <c r="C250" s="1" t="s">
        <v>7905</v>
      </c>
      <c r="D250" s="1" t="s">
        <v>7906</v>
      </c>
      <c r="E250" s="1" t="s">
        <v>7841</v>
      </c>
      <c r="F250" s="1" t="s">
        <v>7842</v>
      </c>
      <c r="G250" s="1">
        <v>1</v>
      </c>
      <c r="H250" s="1">
        <v>7</v>
      </c>
      <c r="I250" s="46">
        <v>46143</v>
      </c>
      <c r="J250" s="33">
        <v>46160</v>
      </c>
      <c r="K250" s="33">
        <v>46161</v>
      </c>
      <c r="L250" s="47">
        <v>0.374305555555556</v>
      </c>
      <c r="M250" s="1" t="s">
        <v>3874</v>
      </c>
      <c r="N250" s="1" t="s">
        <v>3875</v>
      </c>
      <c r="O250" s="1" t="s">
        <v>3876</v>
      </c>
      <c r="P250" s="1" t="s">
        <v>8722</v>
      </c>
      <c r="Q250" s="1" t="s">
        <v>543</v>
      </c>
      <c r="R250" s="1" t="s">
        <v>7845</v>
      </c>
      <c r="S250" s="1"/>
      <c r="T250" s="1" t="s">
        <v>341</v>
      </c>
      <c r="U250" s="1"/>
      <c r="V250" s="1" t="s">
        <v>341</v>
      </c>
      <c r="W250" s="1"/>
      <c r="X250" s="1" t="s">
        <v>341</v>
      </c>
      <c r="Y250" s="1"/>
      <c r="Z250" s="1" t="s">
        <v>341</v>
      </c>
      <c r="AA250" s="1" t="s">
        <v>7845</v>
      </c>
      <c r="AB250" s="1" t="s">
        <v>7845</v>
      </c>
      <c r="AC250" s="1"/>
      <c r="AD250" s="1"/>
      <c r="AE250" s="1"/>
      <c r="AF250" s="1"/>
      <c r="AG250" s="1"/>
      <c r="AH250" s="1"/>
      <c r="AI250" s="1"/>
      <c r="AJ250" s="1" t="s">
        <v>7845</v>
      </c>
      <c r="AK250" s="1"/>
      <c r="AL250" s="1"/>
      <c r="AM250" s="1"/>
      <c r="AN250" s="1"/>
      <c r="AO250" s="1" t="s">
        <v>7845</v>
      </c>
      <c r="AP250" s="1"/>
      <c r="AQ250" s="1"/>
      <c r="AR250" s="1" t="s">
        <v>7852</v>
      </c>
      <c r="AS250" s="1"/>
      <c r="AT250" s="1"/>
      <c r="AU250" s="1"/>
      <c r="AV250" s="1" t="s">
        <v>7845</v>
      </c>
      <c r="AW250" s="1" t="s">
        <v>341</v>
      </c>
      <c r="AX250" s="1" t="s">
        <v>7845</v>
      </c>
      <c r="AY250" s="1" t="s">
        <v>341</v>
      </c>
      <c r="AZ250" s="1"/>
      <c r="BA250" s="1" t="s">
        <v>7841</v>
      </c>
      <c r="BB250" s="1" t="s">
        <v>8478</v>
      </c>
      <c r="BC250" s="1" t="s">
        <v>8727</v>
      </c>
      <c r="BD250" s="1"/>
    </row>
    <row r="251" ht="13" customHeight="1" spans="1:56">
      <c r="A251" s="1" t="s">
        <v>8735</v>
      </c>
      <c r="B251" s="1" t="s">
        <v>8736</v>
      </c>
      <c r="C251" s="1" t="s">
        <v>7839</v>
      </c>
      <c r="D251" s="1" t="s">
        <v>7840</v>
      </c>
      <c r="E251" s="1" t="s">
        <v>7841</v>
      </c>
      <c r="F251" s="1" t="s">
        <v>7842</v>
      </c>
      <c r="G251" s="1">
        <v>2</v>
      </c>
      <c r="H251" s="1">
        <v>3</v>
      </c>
      <c r="I251" s="46">
        <v>46143</v>
      </c>
      <c r="J251" s="33">
        <v>46146</v>
      </c>
      <c r="K251" s="33">
        <v>46148</v>
      </c>
      <c r="L251" s="47">
        <v>0.49375</v>
      </c>
      <c r="M251" s="1" t="s">
        <v>3874</v>
      </c>
      <c r="N251" s="1" t="s">
        <v>3875</v>
      </c>
      <c r="O251" s="1" t="s">
        <v>3876</v>
      </c>
      <c r="P251" s="1" t="s">
        <v>3954</v>
      </c>
      <c r="Q251" s="1" t="s">
        <v>458</v>
      </c>
      <c r="R251" s="1" t="s">
        <v>7841</v>
      </c>
      <c r="S251" s="1" t="s">
        <v>7841</v>
      </c>
      <c r="T251" s="1" t="s">
        <v>7956</v>
      </c>
      <c r="U251" s="1" t="s">
        <v>7841</v>
      </c>
      <c r="V251" s="1" t="s">
        <v>8088</v>
      </c>
      <c r="W251" s="1" t="s">
        <v>7841</v>
      </c>
      <c r="X251" s="1" t="s">
        <v>7846</v>
      </c>
      <c r="Y251" s="1" t="s">
        <v>7845</v>
      </c>
      <c r="Z251" s="1" t="s">
        <v>341</v>
      </c>
      <c r="AA251" s="1" t="s">
        <v>7841</v>
      </c>
      <c r="AB251" s="1" t="s">
        <v>7845</v>
      </c>
      <c r="AC251" s="1"/>
      <c r="AD251" s="1" t="s">
        <v>5180</v>
      </c>
      <c r="AE251" s="1" t="s">
        <v>7847</v>
      </c>
      <c r="AF251" s="1" t="s">
        <v>7848</v>
      </c>
      <c r="AG251" s="1" t="s">
        <v>7849</v>
      </c>
      <c r="AH251" s="1"/>
      <c r="AI251" s="1"/>
      <c r="AJ251" s="1" t="s">
        <v>7845</v>
      </c>
      <c r="AK251" s="1"/>
      <c r="AL251" s="1"/>
      <c r="AM251" s="1"/>
      <c r="AN251" s="1"/>
      <c r="AO251" s="1" t="s">
        <v>7845</v>
      </c>
      <c r="AP251" s="1"/>
      <c r="AQ251" s="1"/>
      <c r="AR251" s="1" t="s">
        <v>7852</v>
      </c>
      <c r="AS251" s="1"/>
      <c r="AT251" s="1"/>
      <c r="AU251" s="1"/>
      <c r="AV251" s="1" t="s">
        <v>7841</v>
      </c>
      <c r="AW251" s="1" t="s">
        <v>7853</v>
      </c>
      <c r="AX251" s="1" t="s">
        <v>7845</v>
      </c>
      <c r="AY251" s="1" t="s">
        <v>341</v>
      </c>
      <c r="AZ251" s="1"/>
      <c r="BA251" s="1" t="s">
        <v>7841</v>
      </c>
      <c r="BB251" s="1" t="s">
        <v>7957</v>
      </c>
      <c r="BC251" s="1" t="s">
        <v>8737</v>
      </c>
      <c r="BD251" s="1"/>
    </row>
    <row r="252" ht="13" customHeight="1" spans="1:56">
      <c r="A252" s="1" t="s">
        <v>8738</v>
      </c>
      <c r="B252" s="1" t="s">
        <v>8739</v>
      </c>
      <c r="C252" s="1" t="s">
        <v>7839</v>
      </c>
      <c r="D252" s="1" t="s">
        <v>7840</v>
      </c>
      <c r="E252" s="1" t="s">
        <v>7841</v>
      </c>
      <c r="F252" s="1" t="s">
        <v>7842</v>
      </c>
      <c r="G252" s="1">
        <v>5</v>
      </c>
      <c r="H252" s="1">
        <v>5</v>
      </c>
      <c r="I252" s="46">
        <v>46143</v>
      </c>
      <c r="J252" s="33">
        <v>46160</v>
      </c>
      <c r="K252" s="33">
        <v>46164</v>
      </c>
      <c r="L252" s="47">
        <v>0.502083333333333</v>
      </c>
      <c r="M252" s="1" t="s">
        <v>3874</v>
      </c>
      <c r="N252" s="1" t="s">
        <v>3875</v>
      </c>
      <c r="O252" s="1" t="s">
        <v>3876</v>
      </c>
      <c r="P252" s="1" t="s">
        <v>3895</v>
      </c>
      <c r="Q252" s="1" t="s">
        <v>5053</v>
      </c>
      <c r="R252" s="1" t="s">
        <v>7841</v>
      </c>
      <c r="S252" s="1" t="s">
        <v>7845</v>
      </c>
      <c r="T252" s="1" t="s">
        <v>341</v>
      </c>
      <c r="U252" s="1" t="s">
        <v>7841</v>
      </c>
      <c r="V252" s="1" t="s">
        <v>8088</v>
      </c>
      <c r="W252" s="1" t="s">
        <v>7841</v>
      </c>
      <c r="X252" s="1" t="s">
        <v>7846</v>
      </c>
      <c r="Y252" s="1" t="s">
        <v>7845</v>
      </c>
      <c r="Z252" s="1" t="s">
        <v>341</v>
      </c>
      <c r="AA252" s="1" t="s">
        <v>7841</v>
      </c>
      <c r="AB252" s="1" t="s">
        <v>7845</v>
      </c>
      <c r="AC252" s="1"/>
      <c r="AD252" s="1" t="s">
        <v>5180</v>
      </c>
      <c r="AE252" s="1" t="s">
        <v>7847</v>
      </c>
      <c r="AF252" s="1" t="s">
        <v>7848</v>
      </c>
      <c r="AG252" s="1" t="s">
        <v>7878</v>
      </c>
      <c r="AH252" s="1" t="s">
        <v>7847</v>
      </c>
      <c r="AI252" s="1" t="s">
        <v>7879</v>
      </c>
      <c r="AJ252" s="1" t="s">
        <v>7845</v>
      </c>
      <c r="AK252" s="1"/>
      <c r="AL252" s="1"/>
      <c r="AM252" s="1"/>
      <c r="AN252" s="1"/>
      <c r="AO252" s="1" t="s">
        <v>7845</v>
      </c>
      <c r="AP252" s="1"/>
      <c r="AQ252" s="1"/>
      <c r="AR252" s="1" t="s">
        <v>7852</v>
      </c>
      <c r="AS252" s="1"/>
      <c r="AT252" s="1"/>
      <c r="AU252" s="1"/>
      <c r="AV252" s="1" t="s">
        <v>7841</v>
      </c>
      <c r="AW252" s="1" t="s">
        <v>8740</v>
      </c>
      <c r="AX252" s="1" t="s">
        <v>7845</v>
      </c>
      <c r="AY252" s="1" t="s">
        <v>341</v>
      </c>
      <c r="AZ252" s="1"/>
      <c r="BA252" s="1" t="s">
        <v>7845</v>
      </c>
      <c r="BB252" s="1" t="s">
        <v>341</v>
      </c>
      <c r="BC252" s="1" t="s">
        <v>8741</v>
      </c>
      <c r="BD252" s="1"/>
    </row>
    <row r="253" ht="13" customHeight="1" spans="1:56">
      <c r="A253" s="1" t="s">
        <v>8742</v>
      </c>
      <c r="B253" s="1" t="s">
        <v>8743</v>
      </c>
      <c r="C253" s="1" t="s">
        <v>7839</v>
      </c>
      <c r="D253" s="1" t="s">
        <v>7840</v>
      </c>
      <c r="E253" s="1" t="s">
        <v>7841</v>
      </c>
      <c r="F253" s="1" t="s">
        <v>7842</v>
      </c>
      <c r="G253" s="1">
        <v>3</v>
      </c>
      <c r="H253" s="1">
        <v>6</v>
      </c>
      <c r="I253" s="46">
        <v>46143</v>
      </c>
      <c r="J253" s="33">
        <v>46167</v>
      </c>
      <c r="K253" s="33">
        <v>46169</v>
      </c>
      <c r="L253" s="47">
        <v>0.504166666666667</v>
      </c>
      <c r="M253" s="1" t="s">
        <v>3874</v>
      </c>
      <c r="N253" s="1" t="s">
        <v>3875</v>
      </c>
      <c r="O253" s="1" t="s">
        <v>3876</v>
      </c>
      <c r="P253" s="1" t="s">
        <v>3885</v>
      </c>
      <c r="Q253" s="1" t="s">
        <v>271</v>
      </c>
      <c r="R253" s="1" t="s">
        <v>7841</v>
      </c>
      <c r="S253" s="1" t="s">
        <v>7845</v>
      </c>
      <c r="T253" s="1" t="s">
        <v>341</v>
      </c>
      <c r="U253" s="1" t="s">
        <v>7841</v>
      </c>
      <c r="V253" s="1" t="s">
        <v>8088</v>
      </c>
      <c r="W253" s="1" t="s">
        <v>7841</v>
      </c>
      <c r="X253" s="1" t="s">
        <v>7846</v>
      </c>
      <c r="Y253" s="1" t="s">
        <v>7845</v>
      </c>
      <c r="Z253" s="1" t="s">
        <v>341</v>
      </c>
      <c r="AA253" s="1" t="s">
        <v>7845</v>
      </c>
      <c r="AB253" s="1" t="s">
        <v>7845</v>
      </c>
      <c r="AC253" s="1"/>
      <c r="AD253" s="1"/>
      <c r="AE253" s="1"/>
      <c r="AF253" s="1"/>
      <c r="AG253" s="1"/>
      <c r="AH253" s="1"/>
      <c r="AI253" s="1"/>
      <c r="AJ253" s="1" t="s">
        <v>7845</v>
      </c>
      <c r="AK253" s="1"/>
      <c r="AL253" s="1"/>
      <c r="AM253" s="1"/>
      <c r="AN253" s="1"/>
      <c r="AO253" s="1" t="s">
        <v>7845</v>
      </c>
      <c r="AP253" s="1"/>
      <c r="AQ253" s="1"/>
      <c r="AR253" s="1" t="s">
        <v>7852</v>
      </c>
      <c r="AS253" s="1"/>
      <c r="AT253" s="1"/>
      <c r="AU253" s="1"/>
      <c r="AV253" s="1" t="s">
        <v>7841</v>
      </c>
      <c r="AW253" s="1" t="s">
        <v>7859</v>
      </c>
      <c r="AX253" s="1" t="s">
        <v>7845</v>
      </c>
      <c r="AY253" s="1" t="s">
        <v>341</v>
      </c>
      <c r="AZ253" s="1"/>
      <c r="BA253" s="1" t="s">
        <v>7845</v>
      </c>
      <c r="BB253" s="1" t="s">
        <v>341</v>
      </c>
      <c r="BC253" s="1" t="s">
        <v>8744</v>
      </c>
      <c r="BD253" s="1"/>
    </row>
    <row r="254" ht="13" customHeight="1" spans="1:56">
      <c r="A254" s="1" t="s">
        <v>8745</v>
      </c>
      <c r="B254" s="1" t="s">
        <v>8746</v>
      </c>
      <c r="C254" s="1" t="s">
        <v>7839</v>
      </c>
      <c r="D254" s="1" t="s">
        <v>7840</v>
      </c>
      <c r="E254" s="1" t="s">
        <v>7841</v>
      </c>
      <c r="F254" s="1" t="s">
        <v>7842</v>
      </c>
      <c r="G254" s="1">
        <v>5</v>
      </c>
      <c r="H254" s="1">
        <v>5</v>
      </c>
      <c r="I254" s="46">
        <v>46143</v>
      </c>
      <c r="J254" s="33">
        <v>46160</v>
      </c>
      <c r="K254" s="33">
        <v>46164</v>
      </c>
      <c r="L254" s="47">
        <v>0.531944444444444</v>
      </c>
      <c r="M254" s="1" t="s">
        <v>3874</v>
      </c>
      <c r="N254" s="1" t="s">
        <v>3875</v>
      </c>
      <c r="O254" s="1" t="s">
        <v>3876</v>
      </c>
      <c r="P254" s="1" t="s">
        <v>8325</v>
      </c>
      <c r="Q254" s="1" t="s">
        <v>216</v>
      </c>
      <c r="R254" s="1" t="s">
        <v>7841</v>
      </c>
      <c r="S254" s="1" t="s">
        <v>7845</v>
      </c>
      <c r="T254" s="1" t="s">
        <v>341</v>
      </c>
      <c r="U254" s="1" t="s">
        <v>7841</v>
      </c>
      <c r="V254" s="1" t="s">
        <v>8088</v>
      </c>
      <c r="W254" s="1" t="s">
        <v>7841</v>
      </c>
      <c r="X254" s="1" t="s">
        <v>8088</v>
      </c>
      <c r="Y254" s="1" t="s">
        <v>7845</v>
      </c>
      <c r="Z254" s="1" t="s">
        <v>341</v>
      </c>
      <c r="AA254" s="1" t="s">
        <v>7841</v>
      </c>
      <c r="AB254" s="1" t="s">
        <v>7845</v>
      </c>
      <c r="AC254" s="1"/>
      <c r="AD254" s="1" t="s">
        <v>5180</v>
      </c>
      <c r="AE254" s="1" t="s">
        <v>7847</v>
      </c>
      <c r="AF254" s="1" t="s">
        <v>7848</v>
      </c>
      <c r="AG254" s="1" t="s">
        <v>7849</v>
      </c>
      <c r="AH254" s="1"/>
      <c r="AI254" s="1"/>
      <c r="AJ254" s="1" t="s">
        <v>7841</v>
      </c>
      <c r="AK254" s="1" t="s">
        <v>7850</v>
      </c>
      <c r="AL254" s="1"/>
      <c r="AM254" s="1"/>
      <c r="AN254" s="1" t="s">
        <v>7851</v>
      </c>
      <c r="AO254" s="1" t="s">
        <v>7845</v>
      </c>
      <c r="AP254" s="1"/>
      <c r="AQ254" s="1"/>
      <c r="AR254" s="1" t="s">
        <v>7852</v>
      </c>
      <c r="AS254" s="1"/>
      <c r="AT254" s="1"/>
      <c r="AU254" s="1"/>
      <c r="AV254" s="1" t="s">
        <v>7841</v>
      </c>
      <c r="AW254" s="1" t="s">
        <v>8089</v>
      </c>
      <c r="AX254" s="1" t="s">
        <v>7845</v>
      </c>
      <c r="AY254" s="1" t="s">
        <v>341</v>
      </c>
      <c r="AZ254" s="1"/>
      <c r="BA254" s="1" t="s">
        <v>7841</v>
      </c>
      <c r="BB254" s="1" t="s">
        <v>7909</v>
      </c>
      <c r="BC254" s="1" t="s">
        <v>8747</v>
      </c>
      <c r="BD254" s="1"/>
    </row>
    <row r="255" ht="13" customHeight="1" spans="1:56">
      <c r="A255" s="1" t="s">
        <v>8748</v>
      </c>
      <c r="B255" s="1" t="s">
        <v>8749</v>
      </c>
      <c r="C255" s="1" t="s">
        <v>7839</v>
      </c>
      <c r="D255" s="1" t="s">
        <v>7840</v>
      </c>
      <c r="E255" s="1" t="s">
        <v>7841</v>
      </c>
      <c r="F255" s="1" t="s">
        <v>7842</v>
      </c>
      <c r="G255" s="1">
        <v>4</v>
      </c>
      <c r="H255" s="1">
        <v>4</v>
      </c>
      <c r="I255" s="46">
        <v>46143</v>
      </c>
      <c r="J255" s="33">
        <v>46160</v>
      </c>
      <c r="K255" s="33">
        <v>46160</v>
      </c>
      <c r="L255" s="47">
        <v>0.599305555555556</v>
      </c>
      <c r="M255" s="1" t="s">
        <v>3874</v>
      </c>
      <c r="N255" s="1" t="s">
        <v>3875</v>
      </c>
      <c r="O255" s="1" t="s">
        <v>3876</v>
      </c>
      <c r="P255" s="1" t="s">
        <v>3881</v>
      </c>
      <c r="Q255" s="1" t="s">
        <v>8450</v>
      </c>
      <c r="R255" s="1" t="s">
        <v>7841</v>
      </c>
      <c r="S255" s="1" t="s">
        <v>7845</v>
      </c>
      <c r="T255" s="1" t="s">
        <v>341</v>
      </c>
      <c r="U255" s="1" t="s">
        <v>7841</v>
      </c>
      <c r="V255" s="1" t="s">
        <v>8088</v>
      </c>
      <c r="W255" s="1" t="s">
        <v>7841</v>
      </c>
      <c r="X255" s="1" t="s">
        <v>7846</v>
      </c>
      <c r="Y255" s="1" t="s">
        <v>7845</v>
      </c>
      <c r="Z255" s="1" t="s">
        <v>341</v>
      </c>
      <c r="AA255" s="1" t="s">
        <v>7841</v>
      </c>
      <c r="AB255" s="1" t="s">
        <v>7845</v>
      </c>
      <c r="AC255" s="1"/>
      <c r="AD255" s="1" t="s">
        <v>5180</v>
      </c>
      <c r="AE255" s="1" t="s">
        <v>7847</v>
      </c>
      <c r="AF255" s="1" t="s">
        <v>7848</v>
      </c>
      <c r="AG255" s="1" t="s">
        <v>7849</v>
      </c>
      <c r="AH255" s="1"/>
      <c r="AI255" s="1"/>
      <c r="AJ255" s="1" t="s">
        <v>7841</v>
      </c>
      <c r="AK255" s="1" t="s">
        <v>7939</v>
      </c>
      <c r="AL255" s="1"/>
      <c r="AM255" s="1"/>
      <c r="AN255" s="1"/>
      <c r="AO255" s="1" t="s">
        <v>7845</v>
      </c>
      <c r="AP255" s="1"/>
      <c r="AQ255" s="1"/>
      <c r="AR255" s="1" t="s">
        <v>7852</v>
      </c>
      <c r="AS255" s="1"/>
      <c r="AT255" s="1"/>
      <c r="AU255" s="1"/>
      <c r="AV255" s="1" t="s">
        <v>7841</v>
      </c>
      <c r="AW255" s="1" t="s">
        <v>7881</v>
      </c>
      <c r="AX255" s="1" t="s">
        <v>7845</v>
      </c>
      <c r="AY255" s="1" t="s">
        <v>341</v>
      </c>
      <c r="AZ255" s="1"/>
      <c r="BA255" s="1" t="s">
        <v>7845</v>
      </c>
      <c r="BB255" s="1" t="s">
        <v>341</v>
      </c>
      <c r="BC255" s="1" t="s">
        <v>8750</v>
      </c>
      <c r="BD255" s="1"/>
    </row>
    <row r="256" ht="13" customHeight="1" spans="1:56">
      <c r="A256" s="1" t="s">
        <v>8751</v>
      </c>
      <c r="B256" s="1" t="s">
        <v>8752</v>
      </c>
      <c r="C256" s="1" t="s">
        <v>7839</v>
      </c>
      <c r="D256" s="1" t="s">
        <v>7840</v>
      </c>
      <c r="E256" s="1" t="s">
        <v>7841</v>
      </c>
      <c r="F256" s="1" t="s">
        <v>7842</v>
      </c>
      <c r="G256" s="1">
        <v>3</v>
      </c>
      <c r="H256" s="1">
        <v>6</v>
      </c>
      <c r="I256" s="46">
        <v>46143</v>
      </c>
      <c r="J256" s="33">
        <v>46167</v>
      </c>
      <c r="K256" s="33">
        <v>46168</v>
      </c>
      <c r="L256" s="47">
        <v>0.532638888888889</v>
      </c>
      <c r="M256" s="1" t="s">
        <v>3874</v>
      </c>
      <c r="N256" s="1" t="s">
        <v>3875</v>
      </c>
      <c r="O256" s="1" t="s">
        <v>3876</v>
      </c>
      <c r="P256" s="1" t="s">
        <v>3966</v>
      </c>
      <c r="Q256" s="1" t="s">
        <v>696</v>
      </c>
      <c r="R256" s="1" t="s">
        <v>7841</v>
      </c>
      <c r="S256" s="1" t="s">
        <v>7845</v>
      </c>
      <c r="T256" s="1" t="s">
        <v>341</v>
      </c>
      <c r="U256" s="1" t="s">
        <v>7841</v>
      </c>
      <c r="V256" s="1" t="s">
        <v>8088</v>
      </c>
      <c r="W256" s="1" t="s">
        <v>7841</v>
      </c>
      <c r="X256" s="1" t="s">
        <v>7846</v>
      </c>
      <c r="Y256" s="1" t="s">
        <v>7845</v>
      </c>
      <c r="Z256" s="1" t="s">
        <v>341</v>
      </c>
      <c r="AA256" s="1" t="s">
        <v>7845</v>
      </c>
      <c r="AB256" s="1" t="s">
        <v>7845</v>
      </c>
      <c r="AC256" s="1"/>
      <c r="AD256" s="1"/>
      <c r="AE256" s="1"/>
      <c r="AF256" s="1"/>
      <c r="AG256" s="1"/>
      <c r="AH256" s="1"/>
      <c r="AI256" s="1"/>
      <c r="AJ256" s="1" t="s">
        <v>7845</v>
      </c>
      <c r="AK256" s="1"/>
      <c r="AL256" s="1"/>
      <c r="AM256" s="1"/>
      <c r="AN256" s="1"/>
      <c r="AO256" s="1" t="s">
        <v>7845</v>
      </c>
      <c r="AP256" s="1"/>
      <c r="AQ256" s="1"/>
      <c r="AR256" s="1" t="s">
        <v>7852</v>
      </c>
      <c r="AS256" s="1"/>
      <c r="AT256" s="1"/>
      <c r="AU256" s="1"/>
      <c r="AV256" s="1" t="s">
        <v>7841</v>
      </c>
      <c r="AW256" s="1" t="s">
        <v>8089</v>
      </c>
      <c r="AX256" s="1" t="s">
        <v>7845</v>
      </c>
      <c r="AY256" s="1" t="s">
        <v>341</v>
      </c>
      <c r="AZ256" s="1"/>
      <c r="BA256" s="1" t="s">
        <v>7841</v>
      </c>
      <c r="BB256" s="1" t="s">
        <v>7887</v>
      </c>
      <c r="BC256" s="1" t="s">
        <v>8553</v>
      </c>
      <c r="BD256" s="1"/>
    </row>
    <row r="257" ht="13" customHeight="1" spans="1:56">
      <c r="A257" s="1" t="s">
        <v>8753</v>
      </c>
      <c r="B257" s="1" t="s">
        <v>8754</v>
      </c>
      <c r="C257" s="1" t="s">
        <v>7839</v>
      </c>
      <c r="D257" s="1" t="s">
        <v>7840</v>
      </c>
      <c r="E257" s="1" t="s">
        <v>7841</v>
      </c>
      <c r="F257" s="1" t="s">
        <v>7842</v>
      </c>
      <c r="G257" s="1">
        <v>4</v>
      </c>
      <c r="H257" s="1">
        <v>5</v>
      </c>
      <c r="I257" s="46">
        <v>46143</v>
      </c>
      <c r="J257" s="33">
        <v>46167</v>
      </c>
      <c r="K257" s="33">
        <v>46169</v>
      </c>
      <c r="L257" s="47">
        <v>0.347916666666667</v>
      </c>
      <c r="M257" s="1" t="s">
        <v>3874</v>
      </c>
      <c r="N257" s="1" t="s">
        <v>3875</v>
      </c>
      <c r="O257" s="1" t="s">
        <v>3876</v>
      </c>
      <c r="P257" s="1" t="s">
        <v>4035</v>
      </c>
      <c r="Q257" s="1" t="s">
        <v>620</v>
      </c>
      <c r="R257" s="1" t="s">
        <v>7841</v>
      </c>
      <c r="S257" s="1" t="s">
        <v>7845</v>
      </c>
      <c r="T257" s="1" t="s">
        <v>341</v>
      </c>
      <c r="U257" s="1" t="s">
        <v>7841</v>
      </c>
      <c r="V257" s="1" t="s">
        <v>8088</v>
      </c>
      <c r="W257" s="1" t="s">
        <v>7841</v>
      </c>
      <c r="X257" s="1" t="s">
        <v>7858</v>
      </c>
      <c r="Y257" s="1" t="s">
        <v>7845</v>
      </c>
      <c r="Z257" s="1" t="s">
        <v>341</v>
      </c>
      <c r="AA257" s="1" t="s">
        <v>7841</v>
      </c>
      <c r="AB257" s="1" t="s">
        <v>7845</v>
      </c>
      <c r="AC257" s="1"/>
      <c r="AD257" s="1" t="s">
        <v>5180</v>
      </c>
      <c r="AE257" s="1" t="s">
        <v>7847</v>
      </c>
      <c r="AF257" s="1" t="s">
        <v>7848</v>
      </c>
      <c r="AG257" s="1" t="s">
        <v>7878</v>
      </c>
      <c r="AH257" s="1" t="s">
        <v>7847</v>
      </c>
      <c r="AI257" s="1" t="s">
        <v>7879</v>
      </c>
      <c r="AJ257" s="1" t="s">
        <v>7845</v>
      </c>
      <c r="AK257" s="1"/>
      <c r="AL257" s="1"/>
      <c r="AM257" s="1"/>
      <c r="AN257" s="1"/>
      <c r="AO257" s="1" t="s">
        <v>7845</v>
      </c>
      <c r="AP257" s="1"/>
      <c r="AQ257" s="1"/>
      <c r="AR257" s="1" t="s">
        <v>7852</v>
      </c>
      <c r="AS257" s="1"/>
      <c r="AT257" s="1"/>
      <c r="AU257" s="1"/>
      <c r="AV257" s="1" t="s">
        <v>7841</v>
      </c>
      <c r="AW257" s="1" t="s">
        <v>7886</v>
      </c>
      <c r="AX257" s="1" t="s">
        <v>7845</v>
      </c>
      <c r="AY257" s="1" t="s">
        <v>341</v>
      </c>
      <c r="AZ257" s="1"/>
      <c r="BA257" s="1" t="s">
        <v>7841</v>
      </c>
      <c r="BB257" s="1" t="s">
        <v>7887</v>
      </c>
      <c r="BC257" s="1" t="s">
        <v>8755</v>
      </c>
      <c r="BD257" s="1"/>
    </row>
    <row r="258" ht="13" customHeight="1" spans="1:56">
      <c r="A258" s="1" t="s">
        <v>8756</v>
      </c>
      <c r="B258" s="1" t="s">
        <v>8757</v>
      </c>
      <c r="C258" s="1" t="s">
        <v>7839</v>
      </c>
      <c r="D258" s="1" t="s">
        <v>7840</v>
      </c>
      <c r="E258" s="1" t="s">
        <v>7841</v>
      </c>
      <c r="F258" s="1" t="s">
        <v>7842</v>
      </c>
      <c r="G258" s="1">
        <v>3</v>
      </c>
      <c r="H258" s="1">
        <v>4</v>
      </c>
      <c r="I258" s="46">
        <v>46143</v>
      </c>
      <c r="J258" s="33">
        <v>46167</v>
      </c>
      <c r="K258" s="33">
        <v>46169</v>
      </c>
      <c r="L258" s="47">
        <v>0.345138888888889</v>
      </c>
      <c r="M258" s="1" t="s">
        <v>3874</v>
      </c>
      <c r="N258" s="1" t="s">
        <v>3875</v>
      </c>
      <c r="O258" s="1" t="s">
        <v>3876</v>
      </c>
      <c r="P258" s="1" t="s">
        <v>8758</v>
      </c>
      <c r="Q258" s="1" t="s">
        <v>8759</v>
      </c>
      <c r="R258" s="1" t="s">
        <v>7841</v>
      </c>
      <c r="S258" s="1" t="s">
        <v>7845</v>
      </c>
      <c r="T258" s="1" t="s">
        <v>341</v>
      </c>
      <c r="U258" s="1" t="s">
        <v>7841</v>
      </c>
      <c r="V258" s="1" t="s">
        <v>8088</v>
      </c>
      <c r="W258" s="1" t="s">
        <v>7841</v>
      </c>
      <c r="X258" s="1" t="s">
        <v>7858</v>
      </c>
      <c r="Y258" s="1" t="s">
        <v>7845</v>
      </c>
      <c r="Z258" s="1" t="s">
        <v>341</v>
      </c>
      <c r="AA258" s="1" t="s">
        <v>7841</v>
      </c>
      <c r="AB258" s="1" t="s">
        <v>7845</v>
      </c>
      <c r="AC258" s="1"/>
      <c r="AD258" s="1" t="s">
        <v>5180</v>
      </c>
      <c r="AE258" s="1" t="s">
        <v>7847</v>
      </c>
      <c r="AF258" s="1" t="s">
        <v>7848</v>
      </c>
      <c r="AG258" s="1" t="s">
        <v>7878</v>
      </c>
      <c r="AH258" s="1" t="s">
        <v>7847</v>
      </c>
      <c r="AI258" s="1" t="s">
        <v>7879</v>
      </c>
      <c r="AJ258" s="1" t="s">
        <v>7845</v>
      </c>
      <c r="AK258" s="1"/>
      <c r="AL258" s="1"/>
      <c r="AM258" s="1"/>
      <c r="AN258" s="1"/>
      <c r="AO258" s="1" t="s">
        <v>7845</v>
      </c>
      <c r="AP258" s="1"/>
      <c r="AQ258" s="1"/>
      <c r="AR258" s="1" t="s">
        <v>7852</v>
      </c>
      <c r="AS258" s="1"/>
      <c r="AT258" s="1"/>
      <c r="AU258" s="1"/>
      <c r="AV258" s="1" t="s">
        <v>7841</v>
      </c>
      <c r="AW258" s="1" t="s">
        <v>7886</v>
      </c>
      <c r="AX258" s="1" t="s">
        <v>7845</v>
      </c>
      <c r="AY258" s="1" t="s">
        <v>341</v>
      </c>
      <c r="AZ258" s="1"/>
      <c r="BA258" s="1" t="s">
        <v>7841</v>
      </c>
      <c r="BB258" s="1" t="s">
        <v>7887</v>
      </c>
      <c r="BC258" s="1" t="s">
        <v>8755</v>
      </c>
      <c r="BD258" s="1"/>
    </row>
    <row r="259" ht="13" customHeight="1" spans="1:56">
      <c r="A259" s="1" t="s">
        <v>8760</v>
      </c>
      <c r="B259" s="1" t="s">
        <v>8761</v>
      </c>
      <c r="C259" s="1" t="s">
        <v>7839</v>
      </c>
      <c r="D259" s="1" t="s">
        <v>7840</v>
      </c>
      <c r="E259" s="1" t="s">
        <v>7841</v>
      </c>
      <c r="F259" s="1" t="s">
        <v>7842</v>
      </c>
      <c r="G259" s="1">
        <v>6</v>
      </c>
      <c r="H259" s="1">
        <v>7</v>
      </c>
      <c r="I259" s="46">
        <v>46143</v>
      </c>
      <c r="J259" s="33">
        <v>46160</v>
      </c>
      <c r="K259" s="33">
        <v>46163</v>
      </c>
      <c r="L259" s="47">
        <v>0.658333333333333</v>
      </c>
      <c r="M259" s="1" t="s">
        <v>3874</v>
      </c>
      <c r="N259" s="1" t="s">
        <v>3875</v>
      </c>
      <c r="O259" s="1" t="s">
        <v>3876</v>
      </c>
      <c r="P259" s="1" t="s">
        <v>3899</v>
      </c>
      <c r="Q259" s="1" t="s">
        <v>469</v>
      </c>
      <c r="R259" s="1" t="s">
        <v>7841</v>
      </c>
      <c r="S259" s="1" t="s">
        <v>7841</v>
      </c>
      <c r="T259" s="1" t="s">
        <v>8762</v>
      </c>
      <c r="U259" s="1" t="s">
        <v>7841</v>
      </c>
      <c r="V259" s="1" t="s">
        <v>8763</v>
      </c>
      <c r="W259" s="1" t="s">
        <v>7845</v>
      </c>
      <c r="X259" s="1" t="s">
        <v>341</v>
      </c>
      <c r="Y259" s="1" t="s">
        <v>7841</v>
      </c>
      <c r="Z259" s="1" t="s">
        <v>8167</v>
      </c>
      <c r="AA259" s="1" t="s">
        <v>7841</v>
      </c>
      <c r="AB259" s="1" t="s">
        <v>7845</v>
      </c>
      <c r="AC259" s="1"/>
      <c r="AD259" s="1" t="s">
        <v>5180</v>
      </c>
      <c r="AE259" s="1" t="s">
        <v>7847</v>
      </c>
      <c r="AF259" s="1" t="s">
        <v>7848</v>
      </c>
      <c r="AG259" s="1" t="s">
        <v>7849</v>
      </c>
      <c r="AH259" s="1"/>
      <c r="AI259" s="1"/>
      <c r="AJ259" s="1" t="s">
        <v>7845</v>
      </c>
      <c r="AK259" s="1"/>
      <c r="AL259" s="1"/>
      <c r="AM259" s="1"/>
      <c r="AN259" s="1"/>
      <c r="AO259" s="1" t="s">
        <v>7845</v>
      </c>
      <c r="AP259" s="1"/>
      <c r="AQ259" s="1"/>
      <c r="AR259" s="1" t="s">
        <v>7852</v>
      </c>
      <c r="AS259" s="1"/>
      <c r="AT259" s="1"/>
      <c r="AU259" s="1"/>
      <c r="AV259" s="1" t="s">
        <v>7841</v>
      </c>
      <c r="AW259" s="1" t="s">
        <v>7881</v>
      </c>
      <c r="AX259" s="1" t="s">
        <v>7845</v>
      </c>
      <c r="AY259" s="1" t="s">
        <v>341</v>
      </c>
      <c r="AZ259" s="1"/>
      <c r="BA259" s="1" t="s">
        <v>7845</v>
      </c>
      <c r="BB259" s="1" t="s">
        <v>341</v>
      </c>
      <c r="BC259" s="1" t="s">
        <v>8764</v>
      </c>
      <c r="BD259" s="1"/>
    </row>
    <row r="260" ht="13" customHeight="1" spans="1:56">
      <c r="A260" s="1" t="s">
        <v>8765</v>
      </c>
      <c r="B260" s="1" t="s">
        <v>8766</v>
      </c>
      <c r="C260" s="1" t="s">
        <v>7905</v>
      </c>
      <c r="D260" s="1" t="s">
        <v>7906</v>
      </c>
      <c r="E260" s="1" t="s">
        <v>7841</v>
      </c>
      <c r="F260" s="1" t="s">
        <v>7842</v>
      </c>
      <c r="G260" s="1">
        <v>1</v>
      </c>
      <c r="H260" s="1">
        <v>6</v>
      </c>
      <c r="I260" s="46">
        <v>46143</v>
      </c>
      <c r="J260" s="33">
        <v>46160</v>
      </c>
      <c r="K260" s="33">
        <v>46162</v>
      </c>
      <c r="L260" s="47">
        <v>0.594444444444444</v>
      </c>
      <c r="M260" s="1" t="s">
        <v>3874</v>
      </c>
      <c r="N260" s="1" t="s">
        <v>3875</v>
      </c>
      <c r="O260" s="1" t="s">
        <v>3876</v>
      </c>
      <c r="P260" s="1" t="s">
        <v>3983</v>
      </c>
      <c r="Q260" s="1" t="s">
        <v>8125</v>
      </c>
      <c r="R260" s="1" t="s">
        <v>7841</v>
      </c>
      <c r="S260" s="1" t="s">
        <v>7845</v>
      </c>
      <c r="T260" s="1" t="s">
        <v>341</v>
      </c>
      <c r="U260" s="1" t="s">
        <v>7841</v>
      </c>
      <c r="V260" s="1" t="s">
        <v>8763</v>
      </c>
      <c r="W260" s="1" t="s">
        <v>7845</v>
      </c>
      <c r="X260" s="1" t="s">
        <v>341</v>
      </c>
      <c r="Y260" s="1" t="s">
        <v>7845</v>
      </c>
      <c r="Z260" s="1" t="s">
        <v>341</v>
      </c>
      <c r="AA260" s="1" t="s">
        <v>7845</v>
      </c>
      <c r="AB260" s="1" t="s">
        <v>7845</v>
      </c>
      <c r="AC260" s="1"/>
      <c r="AD260" s="1"/>
      <c r="AE260" s="1"/>
      <c r="AF260" s="1"/>
      <c r="AG260" s="1"/>
      <c r="AH260" s="1"/>
      <c r="AI260" s="1"/>
      <c r="AJ260" s="1" t="s">
        <v>7845</v>
      </c>
      <c r="AK260" s="1"/>
      <c r="AL260" s="1"/>
      <c r="AM260" s="1"/>
      <c r="AN260" s="1"/>
      <c r="AO260" s="1" t="s">
        <v>7845</v>
      </c>
      <c r="AP260" s="1"/>
      <c r="AQ260" s="1"/>
      <c r="AR260" s="1" t="s">
        <v>7852</v>
      </c>
      <c r="AS260" s="1"/>
      <c r="AT260" s="1"/>
      <c r="AU260" s="1"/>
      <c r="AV260" s="1" t="s">
        <v>7845</v>
      </c>
      <c r="AW260" s="1" t="s">
        <v>341</v>
      </c>
      <c r="AX260" s="1" t="s">
        <v>7845</v>
      </c>
      <c r="AY260" s="1" t="s">
        <v>341</v>
      </c>
      <c r="AZ260" s="1"/>
      <c r="BA260" s="1" t="s">
        <v>7841</v>
      </c>
      <c r="BB260" s="1" t="s">
        <v>8105</v>
      </c>
      <c r="BC260" s="1" t="s">
        <v>8767</v>
      </c>
      <c r="BD260" s="1"/>
    </row>
    <row r="261" ht="13" customHeight="1" spans="1:56">
      <c r="A261" s="1" t="s">
        <v>8768</v>
      </c>
      <c r="B261" s="1" t="s">
        <v>8769</v>
      </c>
      <c r="C261" s="1" t="s">
        <v>7839</v>
      </c>
      <c r="D261" s="1" t="s">
        <v>7840</v>
      </c>
      <c r="E261" s="1" t="s">
        <v>7841</v>
      </c>
      <c r="F261" s="1" t="s">
        <v>7842</v>
      </c>
      <c r="G261" s="1">
        <v>2</v>
      </c>
      <c r="H261" s="1">
        <v>3</v>
      </c>
      <c r="I261" s="46">
        <v>46143</v>
      </c>
      <c r="J261" s="33">
        <v>46153</v>
      </c>
      <c r="K261" s="33">
        <v>46157</v>
      </c>
      <c r="L261" s="47">
        <v>0.710416666666667</v>
      </c>
      <c r="M261" s="1" t="s">
        <v>3874</v>
      </c>
      <c r="N261" s="1" t="s">
        <v>3875</v>
      </c>
      <c r="O261" s="1" t="s">
        <v>3876</v>
      </c>
      <c r="P261" s="1" t="s">
        <v>8770</v>
      </c>
      <c r="Q261" s="1" t="s">
        <v>834</v>
      </c>
      <c r="R261" s="1" t="s">
        <v>7841</v>
      </c>
      <c r="S261" s="1" t="s">
        <v>7841</v>
      </c>
      <c r="T261" s="1" t="s">
        <v>7956</v>
      </c>
      <c r="U261" s="1" t="s">
        <v>7841</v>
      </c>
      <c r="V261" s="1" t="s">
        <v>8763</v>
      </c>
      <c r="W261" s="1" t="s">
        <v>7841</v>
      </c>
      <c r="X261" s="1" t="s">
        <v>7846</v>
      </c>
      <c r="Y261" s="1" t="s">
        <v>7845</v>
      </c>
      <c r="Z261" s="1" t="s">
        <v>341</v>
      </c>
      <c r="AA261" s="1" t="s">
        <v>7845</v>
      </c>
      <c r="AB261" s="1" t="s">
        <v>7845</v>
      </c>
      <c r="AC261" s="1"/>
      <c r="AD261" s="1"/>
      <c r="AE261" s="1"/>
      <c r="AF261" s="1"/>
      <c r="AG261" s="1"/>
      <c r="AH261" s="1"/>
      <c r="AI261" s="1"/>
      <c r="AJ261" s="1" t="s">
        <v>7845</v>
      </c>
      <c r="AK261" s="1"/>
      <c r="AL261" s="1"/>
      <c r="AM261" s="1"/>
      <c r="AN261" s="1"/>
      <c r="AO261" s="1" t="s">
        <v>7845</v>
      </c>
      <c r="AP261" s="1"/>
      <c r="AQ261" s="1"/>
      <c r="AR261" s="1" t="s">
        <v>7852</v>
      </c>
      <c r="AS261" s="1"/>
      <c r="AT261" s="1"/>
      <c r="AU261" s="1"/>
      <c r="AV261" s="1" t="s">
        <v>7841</v>
      </c>
      <c r="AW261" s="1" t="s">
        <v>8173</v>
      </c>
      <c r="AX261" s="1" t="s">
        <v>7845</v>
      </c>
      <c r="AY261" s="1" t="s">
        <v>341</v>
      </c>
      <c r="AZ261" s="1"/>
      <c r="BA261" s="1" t="s">
        <v>7841</v>
      </c>
      <c r="BB261" s="1" t="s">
        <v>7957</v>
      </c>
      <c r="BC261" s="1" t="s">
        <v>8771</v>
      </c>
      <c r="BD261" s="1"/>
    </row>
    <row r="262" ht="13" customHeight="1" spans="1:56">
      <c r="A262" s="1" t="s">
        <v>8772</v>
      </c>
      <c r="B262" s="1" t="s">
        <v>8773</v>
      </c>
      <c r="C262" s="1" t="s">
        <v>7839</v>
      </c>
      <c r="D262" s="1" t="s">
        <v>7840</v>
      </c>
      <c r="E262" s="1" t="s">
        <v>7841</v>
      </c>
      <c r="F262" s="1" t="s">
        <v>7842</v>
      </c>
      <c r="G262" s="1">
        <v>6</v>
      </c>
      <c r="H262" s="1">
        <v>7</v>
      </c>
      <c r="I262" s="46">
        <v>46143</v>
      </c>
      <c r="J262" s="33">
        <v>46167</v>
      </c>
      <c r="K262" s="33">
        <v>46169</v>
      </c>
      <c r="L262" s="47">
        <v>0.500694444444444</v>
      </c>
      <c r="M262" s="1" t="s">
        <v>3874</v>
      </c>
      <c r="N262" s="1" t="s">
        <v>3875</v>
      </c>
      <c r="O262" s="1" t="s">
        <v>3876</v>
      </c>
      <c r="P262" s="1" t="s">
        <v>3943</v>
      </c>
      <c r="Q262" s="1" t="s">
        <v>416</v>
      </c>
      <c r="R262" s="1" t="s">
        <v>7841</v>
      </c>
      <c r="S262" s="1" t="s">
        <v>7845</v>
      </c>
      <c r="T262" s="1" t="s">
        <v>341</v>
      </c>
      <c r="U262" s="1" t="s">
        <v>7841</v>
      </c>
      <c r="V262" s="1" t="s">
        <v>8774</v>
      </c>
      <c r="W262" s="1" t="s">
        <v>7841</v>
      </c>
      <c r="X262" s="1" t="s">
        <v>8088</v>
      </c>
      <c r="Y262" s="1" t="s">
        <v>7841</v>
      </c>
      <c r="Z262" s="1" t="s">
        <v>8167</v>
      </c>
      <c r="AA262" s="1" t="s">
        <v>7841</v>
      </c>
      <c r="AB262" s="1" t="s">
        <v>7845</v>
      </c>
      <c r="AC262" s="1"/>
      <c r="AD262" s="1" t="s">
        <v>5180</v>
      </c>
      <c r="AE262" s="1" t="s">
        <v>7847</v>
      </c>
      <c r="AF262" s="1" t="s">
        <v>7848</v>
      </c>
      <c r="AG262" s="1" t="s">
        <v>7849</v>
      </c>
      <c r="AH262" s="1"/>
      <c r="AI262" s="1"/>
      <c r="AJ262" s="1" t="s">
        <v>7845</v>
      </c>
      <c r="AK262" s="1"/>
      <c r="AL262" s="1"/>
      <c r="AM262" s="1"/>
      <c r="AN262" s="1"/>
      <c r="AO262" s="1" t="s">
        <v>7845</v>
      </c>
      <c r="AP262" s="1"/>
      <c r="AQ262" s="1"/>
      <c r="AR262" s="1" t="s">
        <v>7852</v>
      </c>
      <c r="AS262" s="1"/>
      <c r="AT262" s="1"/>
      <c r="AU262" s="1"/>
      <c r="AV262" s="1" t="s">
        <v>7841</v>
      </c>
      <c r="AW262" s="1" t="s">
        <v>7881</v>
      </c>
      <c r="AX262" s="1" t="s">
        <v>7845</v>
      </c>
      <c r="AY262" s="1" t="s">
        <v>341</v>
      </c>
      <c r="AZ262" s="1"/>
      <c r="BA262" s="1" t="s">
        <v>7845</v>
      </c>
      <c r="BB262" s="1" t="s">
        <v>341</v>
      </c>
      <c r="BC262" s="1" t="s">
        <v>8775</v>
      </c>
      <c r="BD262" s="1"/>
    </row>
    <row r="263" ht="13" customHeight="1" spans="1:56">
      <c r="A263" s="1" t="s">
        <v>8776</v>
      </c>
      <c r="B263" s="1" t="s">
        <v>8777</v>
      </c>
      <c r="C263" s="1" t="s">
        <v>7839</v>
      </c>
      <c r="D263" s="1" t="s">
        <v>7840</v>
      </c>
      <c r="E263" s="1" t="s">
        <v>7841</v>
      </c>
      <c r="F263" s="1" t="s">
        <v>7842</v>
      </c>
      <c r="G263" s="1">
        <v>3</v>
      </c>
      <c r="H263" s="1">
        <v>4</v>
      </c>
      <c r="I263" s="46">
        <v>46143</v>
      </c>
      <c r="J263" s="33">
        <v>46167</v>
      </c>
      <c r="K263" s="33">
        <v>46169</v>
      </c>
      <c r="L263" s="47">
        <v>0.511111111111111</v>
      </c>
      <c r="M263" s="1" t="s">
        <v>3874</v>
      </c>
      <c r="N263" s="1" t="s">
        <v>3875</v>
      </c>
      <c r="O263" s="1" t="s">
        <v>3876</v>
      </c>
      <c r="P263" s="1" t="s">
        <v>3923</v>
      </c>
      <c r="Q263" s="1" t="s">
        <v>475</v>
      </c>
      <c r="R263" s="1" t="s">
        <v>7841</v>
      </c>
      <c r="S263" s="1" t="s">
        <v>7845</v>
      </c>
      <c r="T263" s="1" t="s">
        <v>341</v>
      </c>
      <c r="U263" s="1" t="s">
        <v>7841</v>
      </c>
      <c r="V263" s="1" t="s">
        <v>8774</v>
      </c>
      <c r="W263" s="1" t="s">
        <v>7841</v>
      </c>
      <c r="X263" s="1" t="s">
        <v>7846</v>
      </c>
      <c r="Y263" s="1" t="s">
        <v>7845</v>
      </c>
      <c r="Z263" s="1" t="s">
        <v>341</v>
      </c>
      <c r="AA263" s="1" t="s">
        <v>7841</v>
      </c>
      <c r="AB263" s="1" t="s">
        <v>7845</v>
      </c>
      <c r="AC263" s="1"/>
      <c r="AD263" s="1" t="s">
        <v>5180</v>
      </c>
      <c r="AE263" s="1" t="s">
        <v>7847</v>
      </c>
      <c r="AF263" s="1" t="s">
        <v>7848</v>
      </c>
      <c r="AG263" s="1" t="s">
        <v>7849</v>
      </c>
      <c r="AH263" s="1"/>
      <c r="AI263" s="1"/>
      <c r="AJ263" s="1" t="s">
        <v>7845</v>
      </c>
      <c r="AK263" s="1"/>
      <c r="AL263" s="1"/>
      <c r="AM263" s="1"/>
      <c r="AN263" s="1"/>
      <c r="AO263" s="1" t="s">
        <v>7845</v>
      </c>
      <c r="AP263" s="1"/>
      <c r="AQ263" s="1"/>
      <c r="AR263" s="1" t="s">
        <v>7852</v>
      </c>
      <c r="AS263" s="1"/>
      <c r="AT263" s="1"/>
      <c r="AU263" s="1"/>
      <c r="AV263" s="1" t="s">
        <v>7841</v>
      </c>
      <c r="AW263" s="1" t="s">
        <v>7859</v>
      </c>
      <c r="AX263" s="1" t="s">
        <v>7845</v>
      </c>
      <c r="AY263" s="1" t="s">
        <v>341</v>
      </c>
      <c r="AZ263" s="1"/>
      <c r="BA263" s="1" t="s">
        <v>7845</v>
      </c>
      <c r="BB263" s="1" t="s">
        <v>341</v>
      </c>
      <c r="BC263" s="1" t="s">
        <v>8778</v>
      </c>
      <c r="BD263" s="1"/>
    </row>
    <row r="264" ht="13" customHeight="1" spans="1:56">
      <c r="A264" s="1" t="s">
        <v>8779</v>
      </c>
      <c r="B264" s="1" t="s">
        <v>8780</v>
      </c>
      <c r="C264" s="1" t="s">
        <v>7839</v>
      </c>
      <c r="D264" s="1" t="s">
        <v>7840</v>
      </c>
      <c r="E264" s="1" t="s">
        <v>7841</v>
      </c>
      <c r="F264" s="1" t="s">
        <v>7842</v>
      </c>
      <c r="G264" s="1">
        <v>1</v>
      </c>
      <c r="H264" s="1">
        <v>3</v>
      </c>
      <c r="I264" s="46">
        <v>46143</v>
      </c>
      <c r="J264" s="33">
        <v>46160</v>
      </c>
      <c r="K264" s="33">
        <v>46163</v>
      </c>
      <c r="L264" s="47">
        <v>0.536111111111111</v>
      </c>
      <c r="M264" s="1" t="s">
        <v>3874</v>
      </c>
      <c r="N264" s="1" t="s">
        <v>3875</v>
      </c>
      <c r="O264" s="1" t="s">
        <v>3876</v>
      </c>
      <c r="P264" s="1" t="s">
        <v>3994</v>
      </c>
      <c r="Q264" s="1" t="s">
        <v>8781</v>
      </c>
      <c r="R264" s="1" t="s">
        <v>7841</v>
      </c>
      <c r="S264" s="1" t="s">
        <v>7845</v>
      </c>
      <c r="T264" s="1" t="s">
        <v>341</v>
      </c>
      <c r="U264" s="1" t="s">
        <v>7841</v>
      </c>
      <c r="V264" s="1" t="s">
        <v>8774</v>
      </c>
      <c r="W264" s="1" t="s">
        <v>7841</v>
      </c>
      <c r="X264" s="1" t="s">
        <v>7858</v>
      </c>
      <c r="Y264" s="1" t="s">
        <v>7841</v>
      </c>
      <c r="Z264" s="1" t="s">
        <v>8274</v>
      </c>
      <c r="AA264" s="1" t="s">
        <v>7841</v>
      </c>
      <c r="AB264" s="1" t="s">
        <v>7845</v>
      </c>
      <c r="AC264" s="1"/>
      <c r="AD264" s="1" t="s">
        <v>5180</v>
      </c>
      <c r="AE264" s="1" t="s">
        <v>7847</v>
      </c>
      <c r="AF264" s="1" t="s">
        <v>7848</v>
      </c>
      <c r="AG264" s="1" t="s">
        <v>7849</v>
      </c>
      <c r="AH264" s="1"/>
      <c r="AI264" s="1"/>
      <c r="AJ264" s="1" t="s">
        <v>7845</v>
      </c>
      <c r="AK264" s="1"/>
      <c r="AL264" s="1"/>
      <c r="AM264" s="1"/>
      <c r="AN264" s="1"/>
      <c r="AO264" s="1" t="s">
        <v>7845</v>
      </c>
      <c r="AP264" s="1"/>
      <c r="AQ264" s="1"/>
      <c r="AR264" s="1" t="s">
        <v>7852</v>
      </c>
      <c r="AS264" s="1"/>
      <c r="AT264" s="1"/>
      <c r="AU264" s="1"/>
      <c r="AV264" s="1" t="s">
        <v>7845</v>
      </c>
      <c r="AW264" s="1" t="s">
        <v>341</v>
      </c>
      <c r="AX264" s="1" t="s">
        <v>7845</v>
      </c>
      <c r="AY264" s="1" t="s">
        <v>341</v>
      </c>
      <c r="AZ264" s="1"/>
      <c r="BA264" s="1" t="s">
        <v>7845</v>
      </c>
      <c r="BB264" s="1" t="s">
        <v>341</v>
      </c>
      <c r="BC264" s="1" t="s">
        <v>8782</v>
      </c>
      <c r="BD264" s="1"/>
    </row>
    <row r="265" ht="13" customHeight="1" spans="1:56">
      <c r="A265" s="1" t="s">
        <v>8783</v>
      </c>
      <c r="B265" s="1" t="s">
        <v>8784</v>
      </c>
      <c r="C265" s="1" t="s">
        <v>7839</v>
      </c>
      <c r="D265" s="1" t="s">
        <v>7840</v>
      </c>
      <c r="E265" s="1" t="s">
        <v>7841</v>
      </c>
      <c r="F265" s="1" t="s">
        <v>7842</v>
      </c>
      <c r="G265" s="1">
        <v>2</v>
      </c>
      <c r="H265" s="1">
        <v>2</v>
      </c>
      <c r="I265" s="46">
        <v>46143</v>
      </c>
      <c r="J265" s="33">
        <v>46160</v>
      </c>
      <c r="K265" s="33">
        <v>46163</v>
      </c>
      <c r="L265" s="47">
        <v>0.534027777777778</v>
      </c>
      <c r="M265" s="1" t="s">
        <v>3874</v>
      </c>
      <c r="N265" s="1" t="s">
        <v>3875</v>
      </c>
      <c r="O265" s="1" t="s">
        <v>3876</v>
      </c>
      <c r="P265" s="1" t="s">
        <v>3919</v>
      </c>
      <c r="Q265" s="1" t="s">
        <v>342</v>
      </c>
      <c r="R265" s="1" t="s">
        <v>7841</v>
      </c>
      <c r="S265" s="1" t="s">
        <v>7845</v>
      </c>
      <c r="T265" s="1" t="s">
        <v>341</v>
      </c>
      <c r="U265" s="1" t="s">
        <v>7841</v>
      </c>
      <c r="V265" s="1" t="s">
        <v>8774</v>
      </c>
      <c r="W265" s="1" t="s">
        <v>7841</v>
      </c>
      <c r="X265" s="1" t="s">
        <v>7858</v>
      </c>
      <c r="Y265" s="1" t="s">
        <v>7841</v>
      </c>
      <c r="Z265" s="1" t="s">
        <v>8274</v>
      </c>
      <c r="AA265" s="1" t="s">
        <v>7841</v>
      </c>
      <c r="AB265" s="1" t="s">
        <v>7845</v>
      </c>
      <c r="AC265" s="1"/>
      <c r="AD265" s="1" t="s">
        <v>5180</v>
      </c>
      <c r="AE265" s="1" t="s">
        <v>7847</v>
      </c>
      <c r="AF265" s="1" t="s">
        <v>7848</v>
      </c>
      <c r="AG265" s="1" t="s">
        <v>7849</v>
      </c>
      <c r="AH265" s="1"/>
      <c r="AI265" s="1"/>
      <c r="AJ265" s="1" t="s">
        <v>7845</v>
      </c>
      <c r="AK265" s="1"/>
      <c r="AL265" s="1"/>
      <c r="AM265" s="1"/>
      <c r="AN265" s="1"/>
      <c r="AO265" s="1" t="s">
        <v>7845</v>
      </c>
      <c r="AP265" s="1"/>
      <c r="AQ265" s="1"/>
      <c r="AR265" s="1" t="s">
        <v>7852</v>
      </c>
      <c r="AS265" s="1"/>
      <c r="AT265" s="1"/>
      <c r="AU265" s="1"/>
      <c r="AV265" s="1" t="s">
        <v>7845</v>
      </c>
      <c r="AW265" s="1" t="s">
        <v>341</v>
      </c>
      <c r="AX265" s="1" t="s">
        <v>7845</v>
      </c>
      <c r="AY265" s="1" t="s">
        <v>341</v>
      </c>
      <c r="AZ265" s="1"/>
      <c r="BA265" s="1" t="s">
        <v>7845</v>
      </c>
      <c r="BB265" s="1" t="s">
        <v>341</v>
      </c>
      <c r="BC265" s="1" t="s">
        <v>8782</v>
      </c>
      <c r="BD265" s="1"/>
    </row>
    <row r="266" ht="13" customHeight="1" spans="1:56">
      <c r="A266" s="1" t="s">
        <v>8785</v>
      </c>
      <c r="B266" s="1" t="s">
        <v>8786</v>
      </c>
      <c r="C266" s="1" t="s">
        <v>7839</v>
      </c>
      <c r="D266" s="1" t="s">
        <v>7840</v>
      </c>
      <c r="E266" s="1" t="s">
        <v>7841</v>
      </c>
      <c r="F266" s="1" t="s">
        <v>7842</v>
      </c>
      <c r="G266" s="1">
        <v>6</v>
      </c>
      <c r="H266" s="1">
        <v>6</v>
      </c>
      <c r="I266" s="46">
        <v>46143</v>
      </c>
      <c r="J266" s="33">
        <v>46167</v>
      </c>
      <c r="K266" s="33">
        <v>46170</v>
      </c>
      <c r="L266" s="47">
        <v>0.518055555555556</v>
      </c>
      <c r="M266" s="1" t="s">
        <v>3874</v>
      </c>
      <c r="N266" s="1" t="s">
        <v>3875</v>
      </c>
      <c r="O266" s="1" t="s">
        <v>3876</v>
      </c>
      <c r="P266" s="1" t="s">
        <v>3938</v>
      </c>
      <c r="Q266" s="1" t="s">
        <v>224</v>
      </c>
      <c r="R266" s="1" t="s">
        <v>7841</v>
      </c>
      <c r="S266" s="1" t="s">
        <v>7845</v>
      </c>
      <c r="T266" s="1" t="s">
        <v>341</v>
      </c>
      <c r="U266" s="1" t="s">
        <v>7841</v>
      </c>
      <c r="V266" s="1" t="s">
        <v>8774</v>
      </c>
      <c r="W266" s="1" t="s">
        <v>7841</v>
      </c>
      <c r="X266" s="1" t="s">
        <v>7846</v>
      </c>
      <c r="Y266" s="1" t="s">
        <v>7841</v>
      </c>
      <c r="Z266" s="1" t="s">
        <v>8167</v>
      </c>
      <c r="AA266" s="1" t="s">
        <v>7841</v>
      </c>
      <c r="AB266" s="1" t="s">
        <v>7845</v>
      </c>
      <c r="AC266" s="1"/>
      <c r="AD266" s="1" t="s">
        <v>5180</v>
      </c>
      <c r="AE266" s="1" t="s">
        <v>7847</v>
      </c>
      <c r="AF266" s="1" t="s">
        <v>7848</v>
      </c>
      <c r="AG266" s="1" t="s">
        <v>7849</v>
      </c>
      <c r="AH266" s="1"/>
      <c r="AI266" s="1"/>
      <c r="AJ266" s="1" t="s">
        <v>7845</v>
      </c>
      <c r="AK266" s="1"/>
      <c r="AL266" s="1"/>
      <c r="AM266" s="1"/>
      <c r="AN266" s="1"/>
      <c r="AO266" s="1" t="s">
        <v>7845</v>
      </c>
      <c r="AP266" s="1"/>
      <c r="AQ266" s="1"/>
      <c r="AR266" s="1" t="s">
        <v>7852</v>
      </c>
      <c r="AS266" s="1"/>
      <c r="AT266" s="1"/>
      <c r="AU266" s="1"/>
      <c r="AV266" s="1" t="s">
        <v>7841</v>
      </c>
      <c r="AW266" s="1" t="s">
        <v>8068</v>
      </c>
      <c r="AX266" s="1" t="s">
        <v>7845</v>
      </c>
      <c r="AY266" s="1" t="s">
        <v>341</v>
      </c>
      <c r="AZ266" s="1"/>
      <c r="BA266" s="1" t="s">
        <v>7845</v>
      </c>
      <c r="BB266" s="1" t="s">
        <v>341</v>
      </c>
      <c r="BC266" s="1" t="s">
        <v>8375</v>
      </c>
      <c r="BD266" s="1"/>
    </row>
    <row r="267" ht="13" customHeight="1" spans="1:56">
      <c r="A267" s="1" t="s">
        <v>8787</v>
      </c>
      <c r="B267" s="1" t="s">
        <v>8788</v>
      </c>
      <c r="C267" s="1" t="s">
        <v>7839</v>
      </c>
      <c r="D267" s="1" t="s">
        <v>7840</v>
      </c>
      <c r="E267" s="1" t="s">
        <v>7841</v>
      </c>
      <c r="F267" s="1" t="s">
        <v>7842</v>
      </c>
      <c r="G267" s="1">
        <v>6</v>
      </c>
      <c r="H267" s="1">
        <v>6</v>
      </c>
      <c r="I267" s="46">
        <v>46143</v>
      </c>
      <c r="J267" s="33">
        <v>46167</v>
      </c>
      <c r="K267" s="33">
        <v>46168</v>
      </c>
      <c r="L267" s="47">
        <v>0.494444444444444</v>
      </c>
      <c r="M267" s="1" t="s">
        <v>3874</v>
      </c>
      <c r="N267" s="1" t="s">
        <v>3875</v>
      </c>
      <c r="O267" s="1" t="s">
        <v>3876</v>
      </c>
      <c r="P267" s="1" t="s">
        <v>3910</v>
      </c>
      <c r="Q267" s="1" t="s">
        <v>8390</v>
      </c>
      <c r="R267" s="1" t="s">
        <v>7841</v>
      </c>
      <c r="S267" s="1" t="s">
        <v>7845</v>
      </c>
      <c r="T267" s="1" t="s">
        <v>341</v>
      </c>
      <c r="U267" s="1" t="s">
        <v>7841</v>
      </c>
      <c r="V267" s="1" t="s">
        <v>8774</v>
      </c>
      <c r="W267" s="1" t="s">
        <v>7841</v>
      </c>
      <c r="X267" s="1" t="s">
        <v>7846</v>
      </c>
      <c r="Y267" s="1" t="s">
        <v>7845</v>
      </c>
      <c r="Z267" s="1" t="s">
        <v>341</v>
      </c>
      <c r="AA267" s="1" t="s">
        <v>7841</v>
      </c>
      <c r="AB267" s="1" t="s">
        <v>7845</v>
      </c>
      <c r="AC267" s="1"/>
      <c r="AD267" s="1" t="s">
        <v>5180</v>
      </c>
      <c r="AE267" s="1" t="s">
        <v>7847</v>
      </c>
      <c r="AF267" s="1" t="s">
        <v>7848</v>
      </c>
      <c r="AG267" s="1" t="s">
        <v>7849</v>
      </c>
      <c r="AH267" s="1"/>
      <c r="AI267" s="1"/>
      <c r="AJ267" s="1" t="s">
        <v>7841</v>
      </c>
      <c r="AK267" s="1" t="s">
        <v>7939</v>
      </c>
      <c r="AL267" s="1"/>
      <c r="AM267" s="1"/>
      <c r="AN267" s="1"/>
      <c r="AO267" s="1" t="s">
        <v>7845</v>
      </c>
      <c r="AP267" s="1"/>
      <c r="AQ267" s="1"/>
      <c r="AR267" s="1" t="s">
        <v>7852</v>
      </c>
      <c r="AS267" s="1"/>
      <c r="AT267" s="1"/>
      <c r="AU267" s="1"/>
      <c r="AV267" s="1" t="s">
        <v>7841</v>
      </c>
      <c r="AW267" s="1" t="s">
        <v>8068</v>
      </c>
      <c r="AX267" s="1" t="s">
        <v>7845</v>
      </c>
      <c r="AY267" s="1" t="s">
        <v>341</v>
      </c>
      <c r="AZ267" s="1"/>
      <c r="BA267" s="1" t="s">
        <v>7841</v>
      </c>
      <c r="BB267" s="1" t="s">
        <v>7957</v>
      </c>
      <c r="BC267" s="1" t="s">
        <v>8391</v>
      </c>
      <c r="BD267" s="1"/>
    </row>
    <row r="268" ht="13" customHeight="1" spans="1:56">
      <c r="A268" s="1" t="s">
        <v>8789</v>
      </c>
      <c r="B268" s="1" t="s">
        <v>8790</v>
      </c>
      <c r="C268" s="1" t="s">
        <v>7839</v>
      </c>
      <c r="D268" s="1" t="s">
        <v>7840</v>
      </c>
      <c r="E268" s="1" t="s">
        <v>7841</v>
      </c>
      <c r="F268" s="1" t="s">
        <v>7842</v>
      </c>
      <c r="G268" s="1">
        <v>3</v>
      </c>
      <c r="H268" s="1">
        <v>4</v>
      </c>
      <c r="I268" s="46">
        <v>46143</v>
      </c>
      <c r="J268" s="33">
        <v>46167</v>
      </c>
      <c r="K268" s="33">
        <v>46169</v>
      </c>
      <c r="L268" s="47">
        <v>0.709027777777778</v>
      </c>
      <c r="M268" s="1" t="s">
        <v>3874</v>
      </c>
      <c r="N268" s="1" t="s">
        <v>3875</v>
      </c>
      <c r="O268" s="1" t="s">
        <v>3876</v>
      </c>
      <c r="P268" s="1" t="s">
        <v>3900</v>
      </c>
      <c r="Q268" s="1" t="s">
        <v>8791</v>
      </c>
      <c r="R268" s="1" t="s">
        <v>7841</v>
      </c>
      <c r="S268" s="1" t="s">
        <v>7845</v>
      </c>
      <c r="T268" s="1" t="s">
        <v>341</v>
      </c>
      <c r="U268" s="1" t="s">
        <v>7841</v>
      </c>
      <c r="V268" s="1" t="s">
        <v>8774</v>
      </c>
      <c r="W268" s="1" t="s">
        <v>7841</v>
      </c>
      <c r="X268" s="1" t="s">
        <v>7846</v>
      </c>
      <c r="Y268" s="1" t="s">
        <v>7845</v>
      </c>
      <c r="Z268" s="1" t="s">
        <v>341</v>
      </c>
      <c r="AA268" s="1" t="s">
        <v>7845</v>
      </c>
      <c r="AB268" s="1" t="s">
        <v>7845</v>
      </c>
      <c r="AC268" s="1"/>
      <c r="AD268" s="1"/>
      <c r="AE268" s="1"/>
      <c r="AF268" s="1"/>
      <c r="AG268" s="1"/>
      <c r="AH268" s="1"/>
      <c r="AI268" s="1"/>
      <c r="AJ268" s="1" t="s">
        <v>7845</v>
      </c>
      <c r="AK268" s="1"/>
      <c r="AL268" s="1"/>
      <c r="AM268" s="1"/>
      <c r="AN268" s="1"/>
      <c r="AO268" s="1" t="s">
        <v>7845</v>
      </c>
      <c r="AP268" s="1"/>
      <c r="AQ268" s="1"/>
      <c r="AR268" s="1" t="s">
        <v>7852</v>
      </c>
      <c r="AS268" s="1"/>
      <c r="AT268" s="1"/>
      <c r="AU268" s="1"/>
      <c r="AV268" s="1" t="s">
        <v>7841</v>
      </c>
      <c r="AW268" s="1" t="s">
        <v>8089</v>
      </c>
      <c r="AX268" s="1" t="s">
        <v>7845</v>
      </c>
      <c r="AY268" s="1" t="s">
        <v>341</v>
      </c>
      <c r="AZ268" s="1"/>
      <c r="BA268" s="1" t="s">
        <v>7845</v>
      </c>
      <c r="BB268" s="1" t="s">
        <v>341</v>
      </c>
      <c r="BC268" s="1" t="s">
        <v>8792</v>
      </c>
      <c r="BD268" s="1"/>
    </row>
    <row r="269" ht="13" customHeight="1" spans="1:56">
      <c r="A269" s="1" t="s">
        <v>8793</v>
      </c>
      <c r="B269" s="1" t="s">
        <v>8794</v>
      </c>
      <c r="C269" s="1" t="s">
        <v>7839</v>
      </c>
      <c r="D269" s="1" t="s">
        <v>7840</v>
      </c>
      <c r="E269" s="1" t="s">
        <v>7841</v>
      </c>
      <c r="F269" s="1" t="s">
        <v>7842</v>
      </c>
      <c r="G269" s="1">
        <v>5</v>
      </c>
      <c r="H269" s="1">
        <v>5</v>
      </c>
      <c r="I269" s="46">
        <v>46143</v>
      </c>
      <c r="J269" s="33">
        <v>46167</v>
      </c>
      <c r="K269" s="33">
        <v>46168</v>
      </c>
      <c r="L269" s="47">
        <v>0.636805555555556</v>
      </c>
      <c r="M269" s="1" t="s">
        <v>3874</v>
      </c>
      <c r="N269" s="1" t="s">
        <v>3875</v>
      </c>
      <c r="O269" s="1" t="s">
        <v>3876</v>
      </c>
      <c r="P269" s="1" t="s">
        <v>3965</v>
      </c>
      <c r="Q269" s="1" t="s">
        <v>746</v>
      </c>
      <c r="R269" s="1" t="s">
        <v>7841</v>
      </c>
      <c r="S269" s="1" t="s">
        <v>7841</v>
      </c>
      <c r="T269" s="1" t="s">
        <v>7956</v>
      </c>
      <c r="U269" s="1" t="s">
        <v>7841</v>
      </c>
      <c r="V269" s="1" t="s">
        <v>8774</v>
      </c>
      <c r="W269" s="1" t="s">
        <v>7841</v>
      </c>
      <c r="X269" s="1" t="s">
        <v>7846</v>
      </c>
      <c r="Y269" s="1" t="s">
        <v>7845</v>
      </c>
      <c r="Z269" s="1" t="s">
        <v>341</v>
      </c>
      <c r="AA269" s="1" t="s">
        <v>7845</v>
      </c>
      <c r="AB269" s="1" t="s">
        <v>7845</v>
      </c>
      <c r="AC269" s="1"/>
      <c r="AD269" s="1"/>
      <c r="AE269" s="1"/>
      <c r="AF269" s="1"/>
      <c r="AG269" s="1"/>
      <c r="AH269" s="1"/>
      <c r="AI269" s="1"/>
      <c r="AJ269" s="1" t="s">
        <v>7841</v>
      </c>
      <c r="AK269" s="1" t="s">
        <v>5195</v>
      </c>
      <c r="AL269" s="1"/>
      <c r="AM269" s="1"/>
      <c r="AN269" s="1"/>
      <c r="AO269" s="1" t="s">
        <v>7845</v>
      </c>
      <c r="AP269" s="1"/>
      <c r="AQ269" s="1"/>
      <c r="AR269" s="1" t="s">
        <v>7852</v>
      </c>
      <c r="AS269" s="1"/>
      <c r="AT269" s="1"/>
      <c r="AU269" s="1"/>
      <c r="AV269" s="1" t="s">
        <v>7841</v>
      </c>
      <c r="AW269" s="1" t="s">
        <v>8089</v>
      </c>
      <c r="AX269" s="1" t="s">
        <v>7845</v>
      </c>
      <c r="AY269" s="1" t="s">
        <v>341</v>
      </c>
      <c r="AZ269" s="1"/>
      <c r="BA269" s="1" t="s">
        <v>7845</v>
      </c>
      <c r="BB269" s="1" t="s">
        <v>341</v>
      </c>
      <c r="BC269" s="1" t="s">
        <v>8795</v>
      </c>
      <c r="BD269" s="1"/>
    </row>
    <row r="270" ht="13" customHeight="1" spans="1:56">
      <c r="A270" s="1" t="s">
        <v>8796</v>
      </c>
      <c r="B270" s="1" t="s">
        <v>8797</v>
      </c>
      <c r="C270" s="1" t="s">
        <v>7839</v>
      </c>
      <c r="D270" s="1" t="s">
        <v>7840</v>
      </c>
      <c r="E270" s="1" t="s">
        <v>7841</v>
      </c>
      <c r="F270" s="1" t="s">
        <v>7842</v>
      </c>
      <c r="G270" s="1">
        <v>4</v>
      </c>
      <c r="H270" s="1">
        <v>4</v>
      </c>
      <c r="I270" s="46">
        <v>46143</v>
      </c>
      <c r="J270" s="33">
        <v>46167</v>
      </c>
      <c r="K270" s="33">
        <v>46168</v>
      </c>
      <c r="L270" s="47">
        <v>0.538888888888889</v>
      </c>
      <c r="M270" s="1" t="s">
        <v>3874</v>
      </c>
      <c r="N270" s="1" t="s">
        <v>3875</v>
      </c>
      <c r="O270" s="1" t="s">
        <v>3876</v>
      </c>
      <c r="P270" s="1" t="s">
        <v>3976</v>
      </c>
      <c r="Q270" s="1" t="s">
        <v>569</v>
      </c>
      <c r="R270" s="1" t="s">
        <v>7841</v>
      </c>
      <c r="S270" s="1" t="s">
        <v>7845</v>
      </c>
      <c r="T270" s="1" t="s">
        <v>341</v>
      </c>
      <c r="U270" s="1" t="s">
        <v>7841</v>
      </c>
      <c r="V270" s="1" t="s">
        <v>8774</v>
      </c>
      <c r="W270" s="1" t="s">
        <v>7841</v>
      </c>
      <c r="X270" s="1" t="s">
        <v>7846</v>
      </c>
      <c r="Y270" s="1" t="s">
        <v>7845</v>
      </c>
      <c r="Z270" s="1" t="s">
        <v>341</v>
      </c>
      <c r="AA270" s="1" t="s">
        <v>7845</v>
      </c>
      <c r="AB270" s="1" t="s">
        <v>7845</v>
      </c>
      <c r="AC270" s="1"/>
      <c r="AD270" s="1"/>
      <c r="AE270" s="1"/>
      <c r="AF270" s="1"/>
      <c r="AG270" s="1"/>
      <c r="AH270" s="1"/>
      <c r="AI270" s="1"/>
      <c r="AJ270" s="1" t="s">
        <v>7841</v>
      </c>
      <c r="AK270" s="1" t="s">
        <v>7939</v>
      </c>
      <c r="AL270" s="1"/>
      <c r="AM270" s="1"/>
      <c r="AN270" s="1"/>
      <c r="AO270" s="1" t="s">
        <v>7845</v>
      </c>
      <c r="AP270" s="1"/>
      <c r="AQ270" s="1"/>
      <c r="AR270" s="1" t="s">
        <v>7852</v>
      </c>
      <c r="AS270" s="1"/>
      <c r="AT270" s="1"/>
      <c r="AU270" s="1"/>
      <c r="AV270" s="1" t="s">
        <v>7841</v>
      </c>
      <c r="AW270" s="1" t="s">
        <v>7859</v>
      </c>
      <c r="AX270" s="1" t="s">
        <v>7845</v>
      </c>
      <c r="AY270" s="1" t="s">
        <v>341</v>
      </c>
      <c r="AZ270" s="1"/>
      <c r="BA270" s="1" t="s">
        <v>7845</v>
      </c>
      <c r="BB270" s="1" t="s">
        <v>341</v>
      </c>
      <c r="BC270" s="1" t="s">
        <v>8798</v>
      </c>
      <c r="BD270" s="1"/>
    </row>
    <row r="271" ht="13" customHeight="1" spans="1:56">
      <c r="A271" s="1" t="s">
        <v>8799</v>
      </c>
      <c r="B271" s="1" t="s">
        <v>8800</v>
      </c>
      <c r="C271" s="1" t="s">
        <v>7839</v>
      </c>
      <c r="D271" s="1" t="s">
        <v>7840</v>
      </c>
      <c r="E271" s="1" t="s">
        <v>7841</v>
      </c>
      <c r="F271" s="1" t="s">
        <v>7842</v>
      </c>
      <c r="G271" s="1">
        <v>4</v>
      </c>
      <c r="H271" s="1">
        <v>5</v>
      </c>
      <c r="I271" s="46">
        <v>46143</v>
      </c>
      <c r="J271" s="33">
        <v>46160</v>
      </c>
      <c r="K271" s="33">
        <v>46163</v>
      </c>
      <c r="L271" s="47">
        <v>0.704166666666667</v>
      </c>
      <c r="M271" s="1" t="s">
        <v>3874</v>
      </c>
      <c r="N271" s="1" t="s">
        <v>3875</v>
      </c>
      <c r="O271" s="1" t="s">
        <v>3876</v>
      </c>
      <c r="P271" s="1" t="s">
        <v>3903</v>
      </c>
      <c r="Q271" s="1" t="s">
        <v>488</v>
      </c>
      <c r="R271" s="1" t="s">
        <v>7841</v>
      </c>
      <c r="S271" s="1" t="s">
        <v>7845</v>
      </c>
      <c r="T271" s="1" t="s">
        <v>341</v>
      </c>
      <c r="U271" s="1" t="s">
        <v>7841</v>
      </c>
      <c r="V271" s="1" t="s">
        <v>8774</v>
      </c>
      <c r="W271" s="1" t="s">
        <v>7841</v>
      </c>
      <c r="X271" s="1" t="s">
        <v>7846</v>
      </c>
      <c r="Y271" s="1" t="s">
        <v>7845</v>
      </c>
      <c r="Z271" s="1" t="s">
        <v>341</v>
      </c>
      <c r="AA271" s="1" t="s">
        <v>7841</v>
      </c>
      <c r="AB271" s="1" t="s">
        <v>7845</v>
      </c>
      <c r="AC271" s="1"/>
      <c r="AD271" s="1" t="s">
        <v>5180</v>
      </c>
      <c r="AE271" s="1" t="s">
        <v>7847</v>
      </c>
      <c r="AF271" s="1" t="s">
        <v>7848</v>
      </c>
      <c r="AG271" s="1" t="s">
        <v>7849</v>
      </c>
      <c r="AH271" s="1"/>
      <c r="AI271" s="1"/>
      <c r="AJ271" s="1" t="s">
        <v>7845</v>
      </c>
      <c r="AK271" s="1"/>
      <c r="AL271" s="1"/>
      <c r="AM271" s="1"/>
      <c r="AN271" s="1"/>
      <c r="AO271" s="1" t="s">
        <v>7845</v>
      </c>
      <c r="AP271" s="1"/>
      <c r="AQ271" s="1"/>
      <c r="AR271" s="1" t="s">
        <v>7852</v>
      </c>
      <c r="AS271" s="1"/>
      <c r="AT271" s="1"/>
      <c r="AU271" s="1"/>
      <c r="AV271" s="1" t="s">
        <v>7841</v>
      </c>
      <c r="AW271" s="1" t="s">
        <v>7859</v>
      </c>
      <c r="AX271" s="1" t="s">
        <v>7845</v>
      </c>
      <c r="AY271" s="1" t="s">
        <v>341</v>
      </c>
      <c r="AZ271" s="1"/>
      <c r="BA271" s="1" t="s">
        <v>7841</v>
      </c>
      <c r="BB271" s="1" t="s">
        <v>7957</v>
      </c>
      <c r="BC271" s="1" t="s">
        <v>8801</v>
      </c>
      <c r="BD271" s="1"/>
    </row>
    <row r="272" ht="13" customHeight="1" spans="1:56">
      <c r="A272" s="1" t="s">
        <v>8802</v>
      </c>
      <c r="B272" s="1" t="s">
        <v>8803</v>
      </c>
      <c r="C272" s="1" t="s">
        <v>7839</v>
      </c>
      <c r="D272" s="1" t="s">
        <v>7840</v>
      </c>
      <c r="E272" s="1" t="s">
        <v>7841</v>
      </c>
      <c r="F272" s="1" t="s">
        <v>7842</v>
      </c>
      <c r="G272" s="1">
        <v>6</v>
      </c>
      <c r="H272" s="1">
        <v>6</v>
      </c>
      <c r="I272" s="46">
        <v>46143</v>
      </c>
      <c r="J272" s="33">
        <v>46167</v>
      </c>
      <c r="K272" s="33">
        <v>46168</v>
      </c>
      <c r="L272" s="47">
        <v>0.484722222222222</v>
      </c>
      <c r="M272" s="1" t="s">
        <v>3874</v>
      </c>
      <c r="N272" s="1" t="s">
        <v>3875</v>
      </c>
      <c r="O272" s="1" t="s">
        <v>3876</v>
      </c>
      <c r="P272" s="1" t="s">
        <v>3909</v>
      </c>
      <c r="Q272" s="1" t="s">
        <v>8526</v>
      </c>
      <c r="R272" s="1" t="s">
        <v>7841</v>
      </c>
      <c r="S272" s="1" t="s">
        <v>7845</v>
      </c>
      <c r="T272" s="1" t="s">
        <v>341</v>
      </c>
      <c r="U272" s="1" t="s">
        <v>7841</v>
      </c>
      <c r="V272" s="1" t="s">
        <v>8774</v>
      </c>
      <c r="W272" s="1" t="s">
        <v>7841</v>
      </c>
      <c r="X272" s="1" t="s">
        <v>7846</v>
      </c>
      <c r="Y272" s="1" t="s">
        <v>7845</v>
      </c>
      <c r="Z272" s="1" t="s">
        <v>341</v>
      </c>
      <c r="AA272" s="1" t="s">
        <v>7841</v>
      </c>
      <c r="AB272" s="1" t="s">
        <v>7845</v>
      </c>
      <c r="AC272" s="1"/>
      <c r="AD272" s="1" t="s">
        <v>5180</v>
      </c>
      <c r="AE272" s="1" t="s">
        <v>7847</v>
      </c>
      <c r="AF272" s="1" t="s">
        <v>7848</v>
      </c>
      <c r="AG272" s="1" t="s">
        <v>7849</v>
      </c>
      <c r="AH272" s="1"/>
      <c r="AI272" s="1"/>
      <c r="AJ272" s="1" t="s">
        <v>7841</v>
      </c>
      <c r="AK272" s="1" t="s">
        <v>7939</v>
      </c>
      <c r="AL272" s="1"/>
      <c r="AM272" s="1"/>
      <c r="AN272" s="1"/>
      <c r="AO272" s="1" t="s">
        <v>7845</v>
      </c>
      <c r="AP272" s="1"/>
      <c r="AQ272" s="1"/>
      <c r="AR272" s="1" t="s">
        <v>7852</v>
      </c>
      <c r="AS272" s="1"/>
      <c r="AT272" s="1"/>
      <c r="AU272" s="1"/>
      <c r="AV272" s="1" t="s">
        <v>7841</v>
      </c>
      <c r="AW272" s="1" t="s">
        <v>7886</v>
      </c>
      <c r="AX272" s="1" t="s">
        <v>7845</v>
      </c>
      <c r="AY272" s="1" t="s">
        <v>341</v>
      </c>
      <c r="AZ272" s="1"/>
      <c r="BA272" s="1" t="s">
        <v>7841</v>
      </c>
      <c r="BB272" s="1" t="s">
        <v>7957</v>
      </c>
      <c r="BC272" s="1" t="s">
        <v>8804</v>
      </c>
      <c r="BD272" s="1"/>
    </row>
    <row r="273" ht="13" customHeight="1" spans="1:56">
      <c r="A273" s="1" t="s">
        <v>8805</v>
      </c>
      <c r="B273" s="1" t="s">
        <v>8806</v>
      </c>
      <c r="C273" s="1" t="s">
        <v>7839</v>
      </c>
      <c r="D273" s="1" t="s">
        <v>7840</v>
      </c>
      <c r="E273" s="1" t="s">
        <v>7841</v>
      </c>
      <c r="F273" s="1" t="s">
        <v>7842</v>
      </c>
      <c r="G273" s="1">
        <v>5</v>
      </c>
      <c r="H273" s="1">
        <v>6</v>
      </c>
      <c r="I273" s="46">
        <v>46143</v>
      </c>
      <c r="J273" s="33">
        <v>46167</v>
      </c>
      <c r="K273" s="33">
        <v>46168</v>
      </c>
      <c r="L273" s="47">
        <v>0.7125</v>
      </c>
      <c r="M273" s="1" t="s">
        <v>3874</v>
      </c>
      <c r="N273" s="1" t="s">
        <v>3875</v>
      </c>
      <c r="O273" s="1" t="s">
        <v>3876</v>
      </c>
      <c r="P273" s="1" t="s">
        <v>8530</v>
      </c>
      <c r="Q273" s="1" t="s">
        <v>4062</v>
      </c>
      <c r="R273" s="1" t="s">
        <v>7841</v>
      </c>
      <c r="S273" s="1" t="s">
        <v>7845</v>
      </c>
      <c r="T273" s="1" t="s">
        <v>341</v>
      </c>
      <c r="U273" s="1" t="s">
        <v>7841</v>
      </c>
      <c r="V273" s="1" t="s">
        <v>8774</v>
      </c>
      <c r="W273" s="1" t="s">
        <v>7841</v>
      </c>
      <c r="X273" s="1" t="s">
        <v>7846</v>
      </c>
      <c r="Y273" s="1" t="s">
        <v>7845</v>
      </c>
      <c r="Z273" s="1" t="s">
        <v>341</v>
      </c>
      <c r="AA273" s="1" t="s">
        <v>7841</v>
      </c>
      <c r="AB273" s="1" t="s">
        <v>7845</v>
      </c>
      <c r="AC273" s="1"/>
      <c r="AD273" s="1" t="s">
        <v>5180</v>
      </c>
      <c r="AE273" s="1" t="s">
        <v>7847</v>
      </c>
      <c r="AF273" s="1" t="s">
        <v>7848</v>
      </c>
      <c r="AG273" s="1" t="s">
        <v>7849</v>
      </c>
      <c r="AH273" s="1"/>
      <c r="AI273" s="1"/>
      <c r="AJ273" s="1" t="s">
        <v>7845</v>
      </c>
      <c r="AK273" s="1"/>
      <c r="AL273" s="1"/>
      <c r="AM273" s="1"/>
      <c r="AN273" s="1"/>
      <c r="AO273" s="1" t="s">
        <v>7845</v>
      </c>
      <c r="AP273" s="1"/>
      <c r="AQ273" s="1"/>
      <c r="AR273" s="1" t="s">
        <v>7852</v>
      </c>
      <c r="AS273" s="1"/>
      <c r="AT273" s="1"/>
      <c r="AU273" s="1"/>
      <c r="AV273" s="1" t="s">
        <v>7841</v>
      </c>
      <c r="AW273" s="1" t="s">
        <v>8089</v>
      </c>
      <c r="AX273" s="1" t="s">
        <v>7845</v>
      </c>
      <c r="AY273" s="1" t="s">
        <v>341</v>
      </c>
      <c r="AZ273" s="1"/>
      <c r="BA273" s="1" t="s">
        <v>7845</v>
      </c>
      <c r="BB273" s="1" t="s">
        <v>341</v>
      </c>
      <c r="BC273" s="1" t="s">
        <v>8807</v>
      </c>
      <c r="BD273" s="1"/>
    </row>
    <row r="274" ht="13" customHeight="1" spans="1:56">
      <c r="A274" s="1" t="s">
        <v>8808</v>
      </c>
      <c r="B274" s="1" t="s">
        <v>8809</v>
      </c>
      <c r="C274" s="1" t="s">
        <v>7839</v>
      </c>
      <c r="D274" s="1" t="s">
        <v>7840</v>
      </c>
      <c r="E274" s="1" t="s">
        <v>7841</v>
      </c>
      <c r="F274" s="1" t="s">
        <v>7842</v>
      </c>
      <c r="G274" s="1">
        <v>5</v>
      </c>
      <c r="H274" s="1">
        <v>5</v>
      </c>
      <c r="I274" s="46">
        <v>46143</v>
      </c>
      <c r="J274" s="33">
        <v>46160</v>
      </c>
      <c r="K274" s="33">
        <v>46164</v>
      </c>
      <c r="L274" s="47">
        <v>0.539583333333333</v>
      </c>
      <c r="M274" s="1" t="s">
        <v>3874</v>
      </c>
      <c r="N274" s="1" t="s">
        <v>3875</v>
      </c>
      <c r="O274" s="1" t="s">
        <v>3876</v>
      </c>
      <c r="P274" s="1" t="s">
        <v>3917</v>
      </c>
      <c r="Q274" s="1" t="s">
        <v>297</v>
      </c>
      <c r="R274" s="1" t="s">
        <v>7841</v>
      </c>
      <c r="S274" s="1" t="s">
        <v>7845</v>
      </c>
      <c r="T274" s="1" t="s">
        <v>341</v>
      </c>
      <c r="U274" s="1" t="s">
        <v>7841</v>
      </c>
      <c r="V274" s="1" t="s">
        <v>8774</v>
      </c>
      <c r="W274" s="1" t="s">
        <v>7841</v>
      </c>
      <c r="X274" s="1" t="s">
        <v>8088</v>
      </c>
      <c r="Y274" s="1" t="s">
        <v>7845</v>
      </c>
      <c r="Z274" s="1" t="s">
        <v>341</v>
      </c>
      <c r="AA274" s="1" t="s">
        <v>7841</v>
      </c>
      <c r="AB274" s="1" t="s">
        <v>7845</v>
      </c>
      <c r="AC274" s="1"/>
      <c r="AD274" s="1" t="s">
        <v>5180</v>
      </c>
      <c r="AE274" s="1" t="s">
        <v>7847</v>
      </c>
      <c r="AF274" s="1" t="s">
        <v>7848</v>
      </c>
      <c r="AG274" s="1" t="s">
        <v>7849</v>
      </c>
      <c r="AH274" s="1"/>
      <c r="AI274" s="1"/>
      <c r="AJ274" s="1" t="s">
        <v>7845</v>
      </c>
      <c r="AK274" s="1"/>
      <c r="AL274" s="1"/>
      <c r="AM274" s="1"/>
      <c r="AN274" s="1"/>
      <c r="AO274" s="1" t="s">
        <v>7845</v>
      </c>
      <c r="AP274" s="1"/>
      <c r="AQ274" s="1"/>
      <c r="AR274" s="1" t="s">
        <v>7852</v>
      </c>
      <c r="AS274" s="1"/>
      <c r="AT274" s="1"/>
      <c r="AU274" s="1"/>
      <c r="AV274" s="1" t="s">
        <v>7841</v>
      </c>
      <c r="AW274" s="1" t="s">
        <v>8089</v>
      </c>
      <c r="AX274" s="1" t="s">
        <v>7845</v>
      </c>
      <c r="AY274" s="1" t="s">
        <v>341</v>
      </c>
      <c r="AZ274" s="1"/>
      <c r="BA274" s="1" t="s">
        <v>7845</v>
      </c>
      <c r="BB274" s="1" t="s">
        <v>341</v>
      </c>
      <c r="BC274" s="1" t="s">
        <v>8810</v>
      </c>
      <c r="BD274" s="1"/>
    </row>
    <row r="275" ht="13" customHeight="1" spans="1:56">
      <c r="A275" s="1" t="s">
        <v>8811</v>
      </c>
      <c r="B275" s="1" t="s">
        <v>8812</v>
      </c>
      <c r="C275" s="1" t="s">
        <v>7839</v>
      </c>
      <c r="D275" s="1" t="s">
        <v>7840</v>
      </c>
      <c r="E275" s="1" t="s">
        <v>7841</v>
      </c>
      <c r="F275" s="1" t="s">
        <v>7842</v>
      </c>
      <c r="G275" s="1">
        <v>3</v>
      </c>
      <c r="H275" s="1">
        <v>3</v>
      </c>
      <c r="I275" s="46">
        <v>46143</v>
      </c>
      <c r="J275" s="33">
        <v>46160</v>
      </c>
      <c r="K275" s="33">
        <v>46163</v>
      </c>
      <c r="L275" s="47">
        <v>0.531944444444444</v>
      </c>
      <c r="M275" s="1" t="s">
        <v>3874</v>
      </c>
      <c r="N275" s="1" t="s">
        <v>3875</v>
      </c>
      <c r="O275" s="1" t="s">
        <v>3876</v>
      </c>
      <c r="P275" s="1" t="s">
        <v>3879</v>
      </c>
      <c r="Q275" s="1" t="s">
        <v>283</v>
      </c>
      <c r="R275" s="1" t="s">
        <v>7841</v>
      </c>
      <c r="S275" s="1" t="s">
        <v>7845</v>
      </c>
      <c r="T275" s="1" t="s">
        <v>341</v>
      </c>
      <c r="U275" s="1" t="s">
        <v>7841</v>
      </c>
      <c r="V275" s="1" t="s">
        <v>8774</v>
      </c>
      <c r="W275" s="1" t="s">
        <v>7841</v>
      </c>
      <c r="X275" s="1" t="s">
        <v>7858</v>
      </c>
      <c r="Y275" s="1" t="s">
        <v>7841</v>
      </c>
      <c r="Z275" s="1" t="s">
        <v>8274</v>
      </c>
      <c r="AA275" s="1" t="s">
        <v>7841</v>
      </c>
      <c r="AB275" s="1" t="s">
        <v>7845</v>
      </c>
      <c r="AC275" s="1"/>
      <c r="AD275" s="1" t="s">
        <v>5180</v>
      </c>
      <c r="AE275" s="1" t="s">
        <v>7847</v>
      </c>
      <c r="AF275" s="1" t="s">
        <v>7848</v>
      </c>
      <c r="AG275" s="1" t="s">
        <v>7849</v>
      </c>
      <c r="AH275" s="1"/>
      <c r="AI275" s="1"/>
      <c r="AJ275" s="1" t="s">
        <v>7845</v>
      </c>
      <c r="AK275" s="1"/>
      <c r="AL275" s="1"/>
      <c r="AM275" s="1"/>
      <c r="AN275" s="1"/>
      <c r="AO275" s="1" t="s">
        <v>7845</v>
      </c>
      <c r="AP275" s="1"/>
      <c r="AQ275" s="1"/>
      <c r="AR275" s="1" t="s">
        <v>7852</v>
      </c>
      <c r="AS275" s="1"/>
      <c r="AT275" s="1"/>
      <c r="AU275" s="1"/>
      <c r="AV275" s="1" t="s">
        <v>7845</v>
      </c>
      <c r="AW275" s="1" t="s">
        <v>341</v>
      </c>
      <c r="AX275" s="1" t="s">
        <v>7845</v>
      </c>
      <c r="AY275" s="1" t="s">
        <v>341</v>
      </c>
      <c r="AZ275" s="1"/>
      <c r="BA275" s="1" t="s">
        <v>7845</v>
      </c>
      <c r="BB275" s="1" t="s">
        <v>341</v>
      </c>
      <c r="BC275" s="1" t="s">
        <v>8782</v>
      </c>
      <c r="BD275" s="1"/>
    </row>
    <row r="276" ht="13" customHeight="1" spans="1:56">
      <c r="A276" s="1" t="s">
        <v>8813</v>
      </c>
      <c r="B276" s="1" t="s">
        <v>8814</v>
      </c>
      <c r="C276" s="1" t="s">
        <v>7839</v>
      </c>
      <c r="D276" s="1" t="s">
        <v>7840</v>
      </c>
      <c r="E276" s="1" t="s">
        <v>7841</v>
      </c>
      <c r="F276" s="1" t="s">
        <v>7842</v>
      </c>
      <c r="G276" s="1">
        <v>4</v>
      </c>
      <c r="H276" s="1">
        <v>6</v>
      </c>
      <c r="I276" s="46">
        <v>46143</v>
      </c>
      <c r="J276" s="33">
        <v>46160</v>
      </c>
      <c r="K276" s="33">
        <v>46163</v>
      </c>
      <c r="L276" s="47">
        <v>0.679861111111111</v>
      </c>
      <c r="M276" s="1" t="s">
        <v>3874</v>
      </c>
      <c r="N276" s="1" t="s">
        <v>3875</v>
      </c>
      <c r="O276" s="1" t="s">
        <v>3876</v>
      </c>
      <c r="P276" s="1" t="s">
        <v>3998</v>
      </c>
      <c r="Q276" s="1" t="s">
        <v>735</v>
      </c>
      <c r="R276" s="1" t="s">
        <v>7841</v>
      </c>
      <c r="S276" s="1" t="s">
        <v>7841</v>
      </c>
      <c r="T276" s="1" t="s">
        <v>8815</v>
      </c>
      <c r="U276" s="1" t="s">
        <v>7841</v>
      </c>
      <c r="V276" s="1" t="s">
        <v>8816</v>
      </c>
      <c r="W276" s="1" t="s">
        <v>7841</v>
      </c>
      <c r="X276" s="1" t="s">
        <v>7846</v>
      </c>
      <c r="Y276" s="1" t="s">
        <v>7845</v>
      </c>
      <c r="Z276" s="1" t="s">
        <v>341</v>
      </c>
      <c r="AA276" s="1" t="s">
        <v>7845</v>
      </c>
      <c r="AB276" s="1" t="s">
        <v>7845</v>
      </c>
      <c r="AC276" s="1"/>
      <c r="AD276" s="1"/>
      <c r="AE276" s="1"/>
      <c r="AF276" s="1"/>
      <c r="AG276" s="1"/>
      <c r="AH276" s="1"/>
      <c r="AI276" s="1"/>
      <c r="AJ276" s="1" t="s">
        <v>7841</v>
      </c>
      <c r="AK276" s="1" t="s">
        <v>7939</v>
      </c>
      <c r="AL276" s="1"/>
      <c r="AM276" s="1"/>
      <c r="AN276" s="1"/>
      <c r="AO276" s="1" t="s">
        <v>7845</v>
      </c>
      <c r="AP276" s="1"/>
      <c r="AQ276" s="1"/>
      <c r="AR276" s="1" t="s">
        <v>7852</v>
      </c>
      <c r="AS276" s="1"/>
      <c r="AT276" s="1"/>
      <c r="AU276" s="1"/>
      <c r="AV276" s="1" t="s">
        <v>7845</v>
      </c>
      <c r="AW276" s="1" t="s">
        <v>341</v>
      </c>
      <c r="AX276" s="1" t="s">
        <v>7845</v>
      </c>
      <c r="AY276" s="1" t="s">
        <v>341</v>
      </c>
      <c r="AZ276" s="1"/>
      <c r="BA276" s="1" t="s">
        <v>7845</v>
      </c>
      <c r="BB276" s="1" t="s">
        <v>341</v>
      </c>
      <c r="BC276" s="1" t="s">
        <v>8817</v>
      </c>
      <c r="BD276" s="1"/>
    </row>
    <row r="277" ht="13" customHeight="1" spans="1:56">
      <c r="A277" s="1" t="s">
        <v>8818</v>
      </c>
      <c r="B277" s="1" t="s">
        <v>8819</v>
      </c>
      <c r="C277" s="1" t="s">
        <v>7839</v>
      </c>
      <c r="D277" s="1" t="s">
        <v>7840</v>
      </c>
      <c r="E277" s="1" t="s">
        <v>7841</v>
      </c>
      <c r="F277" s="1" t="s">
        <v>7842</v>
      </c>
      <c r="G277" s="1">
        <v>5</v>
      </c>
      <c r="H277" s="1">
        <v>5</v>
      </c>
      <c r="I277" s="46">
        <v>46143</v>
      </c>
      <c r="J277" s="33">
        <v>46160</v>
      </c>
      <c r="K277" s="33">
        <v>46161</v>
      </c>
      <c r="L277" s="47">
        <v>0.479166666666667</v>
      </c>
      <c r="M277" s="1" t="s">
        <v>3874</v>
      </c>
      <c r="N277" s="1" t="s">
        <v>3875</v>
      </c>
      <c r="O277" s="1" t="s">
        <v>3876</v>
      </c>
      <c r="P277" s="1" t="s">
        <v>3984</v>
      </c>
      <c r="Q277" s="1" t="s">
        <v>228</v>
      </c>
      <c r="R277" s="1" t="s">
        <v>7841</v>
      </c>
      <c r="S277" s="1" t="s">
        <v>7845</v>
      </c>
      <c r="T277" s="1" t="s">
        <v>341</v>
      </c>
      <c r="U277" s="1" t="s">
        <v>7841</v>
      </c>
      <c r="V277" s="1" t="s">
        <v>8820</v>
      </c>
      <c r="W277" s="1" t="s">
        <v>7841</v>
      </c>
      <c r="X277" s="1" t="s">
        <v>7846</v>
      </c>
      <c r="Y277" s="1" t="s">
        <v>7845</v>
      </c>
      <c r="Z277" s="1" t="s">
        <v>341</v>
      </c>
      <c r="AA277" s="1" t="s">
        <v>7841</v>
      </c>
      <c r="AB277" s="1" t="s">
        <v>7845</v>
      </c>
      <c r="AC277" s="1"/>
      <c r="AD277" s="1" t="s">
        <v>5180</v>
      </c>
      <c r="AE277" s="1" t="s">
        <v>7847</v>
      </c>
      <c r="AF277" s="1" t="s">
        <v>7848</v>
      </c>
      <c r="AG277" s="1" t="s">
        <v>7849</v>
      </c>
      <c r="AH277" s="1"/>
      <c r="AI277" s="1"/>
      <c r="AJ277" s="1" t="s">
        <v>7841</v>
      </c>
      <c r="AK277" s="1" t="s">
        <v>7939</v>
      </c>
      <c r="AL277" s="1"/>
      <c r="AM277" s="1"/>
      <c r="AN277" s="1"/>
      <c r="AO277" s="1" t="s">
        <v>7845</v>
      </c>
      <c r="AP277" s="1"/>
      <c r="AQ277" s="1"/>
      <c r="AR277" s="1" t="s">
        <v>7852</v>
      </c>
      <c r="AS277" s="1"/>
      <c r="AT277" s="1"/>
      <c r="AU277" s="1"/>
      <c r="AV277" s="1" t="s">
        <v>7841</v>
      </c>
      <c r="AW277" s="1" t="s">
        <v>7881</v>
      </c>
      <c r="AX277" s="1" t="s">
        <v>7845</v>
      </c>
      <c r="AY277" s="1" t="s">
        <v>341</v>
      </c>
      <c r="AZ277" s="1"/>
      <c r="BA277" s="1" t="s">
        <v>7845</v>
      </c>
      <c r="BB277" s="1" t="s">
        <v>341</v>
      </c>
      <c r="BC277" s="1" t="s">
        <v>8821</v>
      </c>
      <c r="BD277" s="1"/>
    </row>
    <row r="278" ht="13" customHeight="1" spans="1:56">
      <c r="A278" s="1" t="s">
        <v>8822</v>
      </c>
      <c r="B278" s="1" t="s">
        <v>8823</v>
      </c>
      <c r="C278" s="1" t="s">
        <v>7905</v>
      </c>
      <c r="D278" s="1" t="s">
        <v>7906</v>
      </c>
      <c r="E278" s="1" t="s">
        <v>7841</v>
      </c>
      <c r="F278" s="1" t="s">
        <v>7842</v>
      </c>
      <c r="G278" s="1">
        <v>3</v>
      </c>
      <c r="H278" s="1">
        <v>6</v>
      </c>
      <c r="I278" s="46">
        <v>46143</v>
      </c>
      <c r="J278" s="33">
        <v>46153</v>
      </c>
      <c r="K278" s="33">
        <v>46153</v>
      </c>
      <c r="L278" s="47">
        <v>0.494444444444444</v>
      </c>
      <c r="M278" s="1" t="s">
        <v>3874</v>
      </c>
      <c r="N278" s="1" t="s">
        <v>3875</v>
      </c>
      <c r="O278" s="1" t="s">
        <v>3876</v>
      </c>
      <c r="P278" s="1" t="s">
        <v>3928</v>
      </c>
      <c r="Q278" s="1" t="s">
        <v>8675</v>
      </c>
      <c r="R278" s="1" t="s">
        <v>7841</v>
      </c>
      <c r="S278" s="1" t="s">
        <v>7841</v>
      </c>
      <c r="T278" s="1" t="s">
        <v>7956</v>
      </c>
      <c r="U278" s="1" t="s">
        <v>7841</v>
      </c>
      <c r="V278" s="1" t="s">
        <v>8820</v>
      </c>
      <c r="W278" s="1" t="s">
        <v>7841</v>
      </c>
      <c r="X278" s="1" t="s">
        <v>8088</v>
      </c>
      <c r="Y278" s="1" t="s">
        <v>7845</v>
      </c>
      <c r="Z278" s="1" t="s">
        <v>341</v>
      </c>
      <c r="AA278" s="1" t="s">
        <v>7845</v>
      </c>
      <c r="AB278" s="1" t="s">
        <v>7845</v>
      </c>
      <c r="AC278" s="1"/>
      <c r="AD278" s="1"/>
      <c r="AE278" s="1"/>
      <c r="AF278" s="1"/>
      <c r="AG278" s="1"/>
      <c r="AH278" s="1"/>
      <c r="AI278" s="1"/>
      <c r="AJ278" s="1" t="s">
        <v>7845</v>
      </c>
      <c r="AK278" s="1"/>
      <c r="AL278" s="1"/>
      <c r="AM278" s="1"/>
      <c r="AN278" s="1"/>
      <c r="AO278" s="1" t="s">
        <v>7845</v>
      </c>
      <c r="AP278" s="1"/>
      <c r="AQ278" s="1"/>
      <c r="AR278" s="1" t="s">
        <v>7852</v>
      </c>
      <c r="AS278" s="1"/>
      <c r="AT278" s="1"/>
      <c r="AU278" s="1"/>
      <c r="AV278" s="1" t="s">
        <v>7841</v>
      </c>
      <c r="AW278" s="1" t="s">
        <v>7886</v>
      </c>
      <c r="AX278" s="1" t="s">
        <v>7845</v>
      </c>
      <c r="AY278" s="1" t="s">
        <v>341</v>
      </c>
      <c r="AZ278" s="1"/>
      <c r="BA278" s="1" t="s">
        <v>7841</v>
      </c>
      <c r="BB278" s="1" t="s">
        <v>7957</v>
      </c>
      <c r="BC278" s="1" t="s">
        <v>8824</v>
      </c>
      <c r="BD278" s="1"/>
    </row>
    <row r="279" ht="13" customHeight="1" spans="1:56">
      <c r="A279" s="1" t="s">
        <v>8825</v>
      </c>
      <c r="B279" s="1" t="s">
        <v>8826</v>
      </c>
      <c r="C279" s="1" t="s">
        <v>7839</v>
      </c>
      <c r="D279" s="1" t="s">
        <v>7840</v>
      </c>
      <c r="E279" s="1" t="s">
        <v>7841</v>
      </c>
      <c r="F279" s="1" t="s">
        <v>7842</v>
      </c>
      <c r="G279" s="1">
        <v>4</v>
      </c>
      <c r="H279" s="1">
        <v>5</v>
      </c>
      <c r="I279" s="46">
        <v>46143</v>
      </c>
      <c r="J279" s="33">
        <v>46153</v>
      </c>
      <c r="K279" s="33">
        <v>46157</v>
      </c>
      <c r="L279" s="47">
        <v>0.625694444444444</v>
      </c>
      <c r="M279" s="1" t="s">
        <v>3874</v>
      </c>
      <c r="N279" s="1" t="s">
        <v>3875</v>
      </c>
      <c r="O279" s="1" t="s">
        <v>3876</v>
      </c>
      <c r="P279" s="1" t="s">
        <v>3911</v>
      </c>
      <c r="Q279" s="1" t="s">
        <v>8827</v>
      </c>
      <c r="R279" s="1" t="s">
        <v>7841</v>
      </c>
      <c r="S279" s="1" t="s">
        <v>7845</v>
      </c>
      <c r="T279" s="1" t="s">
        <v>341</v>
      </c>
      <c r="U279" s="1" t="s">
        <v>7841</v>
      </c>
      <c r="V279" s="1" t="s">
        <v>8820</v>
      </c>
      <c r="W279" s="1" t="s">
        <v>7841</v>
      </c>
      <c r="X279" s="1" t="s">
        <v>7846</v>
      </c>
      <c r="Y279" s="1" t="s">
        <v>7845</v>
      </c>
      <c r="Z279" s="1" t="s">
        <v>341</v>
      </c>
      <c r="AA279" s="1" t="s">
        <v>7841</v>
      </c>
      <c r="AB279" s="1" t="s">
        <v>7845</v>
      </c>
      <c r="AC279" s="1"/>
      <c r="AD279" s="1" t="s">
        <v>5180</v>
      </c>
      <c r="AE279" s="1" t="s">
        <v>7847</v>
      </c>
      <c r="AF279" s="1" t="s">
        <v>7848</v>
      </c>
      <c r="AG279" s="1" t="s">
        <v>7849</v>
      </c>
      <c r="AH279" s="1"/>
      <c r="AI279" s="1"/>
      <c r="AJ279" s="1" t="s">
        <v>7845</v>
      </c>
      <c r="AK279" s="1"/>
      <c r="AL279" s="1"/>
      <c r="AM279" s="1"/>
      <c r="AN279" s="1"/>
      <c r="AO279" s="1" t="s">
        <v>7845</v>
      </c>
      <c r="AP279" s="1"/>
      <c r="AQ279" s="1"/>
      <c r="AR279" s="1" t="s">
        <v>7852</v>
      </c>
      <c r="AS279" s="1"/>
      <c r="AT279" s="1"/>
      <c r="AU279" s="1"/>
      <c r="AV279" s="1" t="s">
        <v>7841</v>
      </c>
      <c r="AW279" s="1" t="s">
        <v>7853</v>
      </c>
      <c r="AX279" s="1" t="s">
        <v>7845</v>
      </c>
      <c r="AY279" s="1" t="s">
        <v>341</v>
      </c>
      <c r="AZ279" s="1"/>
      <c r="BA279" s="1" t="s">
        <v>7841</v>
      </c>
      <c r="BB279" s="1" t="s">
        <v>8121</v>
      </c>
      <c r="BC279" s="1" t="s">
        <v>8828</v>
      </c>
      <c r="BD279" s="1"/>
    </row>
    <row r="280" ht="13" customHeight="1" spans="1:56">
      <c r="A280" s="1" t="s">
        <v>8829</v>
      </c>
      <c r="B280" s="1" t="s">
        <v>8830</v>
      </c>
      <c r="C280" s="1" t="s">
        <v>7839</v>
      </c>
      <c r="D280" s="1" t="s">
        <v>7840</v>
      </c>
      <c r="E280" s="1" t="s">
        <v>7841</v>
      </c>
      <c r="F280" s="1" t="s">
        <v>7842</v>
      </c>
      <c r="G280" s="1">
        <v>3</v>
      </c>
      <c r="H280" s="1">
        <v>6</v>
      </c>
      <c r="I280" s="46">
        <v>46143</v>
      </c>
      <c r="J280" s="33">
        <v>46167</v>
      </c>
      <c r="K280" s="33">
        <v>46169</v>
      </c>
      <c r="L280" s="47">
        <v>0.531944444444444</v>
      </c>
      <c r="M280" s="1" t="s">
        <v>3874</v>
      </c>
      <c r="N280" s="1" t="s">
        <v>3875</v>
      </c>
      <c r="O280" s="1" t="s">
        <v>3876</v>
      </c>
      <c r="P280" s="1" t="s">
        <v>7921</v>
      </c>
      <c r="Q280" s="1" t="s">
        <v>380</v>
      </c>
      <c r="R280" s="1" t="s">
        <v>7841</v>
      </c>
      <c r="S280" s="1" t="s">
        <v>7845</v>
      </c>
      <c r="T280" s="1" t="s">
        <v>341</v>
      </c>
      <c r="U280" s="1" t="s">
        <v>7841</v>
      </c>
      <c r="V280" s="1" t="s">
        <v>8831</v>
      </c>
      <c r="W280" s="1" t="s">
        <v>7841</v>
      </c>
      <c r="X280" s="1" t="s">
        <v>8088</v>
      </c>
      <c r="Y280" s="1" t="s">
        <v>7845</v>
      </c>
      <c r="Z280" s="1" t="s">
        <v>341</v>
      </c>
      <c r="AA280" s="1" t="s">
        <v>7845</v>
      </c>
      <c r="AB280" s="1" t="s">
        <v>7845</v>
      </c>
      <c r="AC280" s="1"/>
      <c r="AD280" s="1"/>
      <c r="AE280" s="1"/>
      <c r="AF280" s="1"/>
      <c r="AG280" s="1"/>
      <c r="AH280" s="1"/>
      <c r="AI280" s="1"/>
      <c r="AJ280" s="1" t="s">
        <v>7845</v>
      </c>
      <c r="AK280" s="1"/>
      <c r="AL280" s="1"/>
      <c r="AM280" s="1"/>
      <c r="AN280" s="1"/>
      <c r="AO280" s="1" t="s">
        <v>7845</v>
      </c>
      <c r="AP280" s="1"/>
      <c r="AQ280" s="1"/>
      <c r="AR280" s="1" t="s">
        <v>7852</v>
      </c>
      <c r="AS280" s="1"/>
      <c r="AT280" s="1"/>
      <c r="AU280" s="1"/>
      <c r="AV280" s="1" t="s">
        <v>7841</v>
      </c>
      <c r="AW280" s="1" t="s">
        <v>7886</v>
      </c>
      <c r="AX280" s="1" t="s">
        <v>7845</v>
      </c>
      <c r="AY280" s="1" t="s">
        <v>341</v>
      </c>
      <c r="AZ280" s="1"/>
      <c r="BA280" s="1" t="s">
        <v>7845</v>
      </c>
      <c r="BB280" s="1" t="s">
        <v>341</v>
      </c>
      <c r="BC280" s="1" t="s">
        <v>8832</v>
      </c>
      <c r="BD280" s="1"/>
    </row>
    <row r="281" ht="13" customHeight="1" spans="1:56">
      <c r="A281" s="1" t="s">
        <v>8833</v>
      </c>
      <c r="B281" s="1" t="s">
        <v>8834</v>
      </c>
      <c r="C281" s="1" t="s">
        <v>7839</v>
      </c>
      <c r="D281" s="1" t="s">
        <v>7840</v>
      </c>
      <c r="E281" s="1" t="s">
        <v>7841</v>
      </c>
      <c r="F281" s="1" t="s">
        <v>7842</v>
      </c>
      <c r="G281" s="1">
        <v>2</v>
      </c>
      <c r="H281" s="1">
        <v>4</v>
      </c>
      <c r="I281" s="46">
        <v>46143</v>
      </c>
      <c r="J281" s="33">
        <v>46146</v>
      </c>
      <c r="K281" s="33">
        <v>46147</v>
      </c>
      <c r="L281" s="47">
        <v>0.6375</v>
      </c>
      <c r="M281" s="1" t="s">
        <v>3874</v>
      </c>
      <c r="N281" s="1" t="s">
        <v>3875</v>
      </c>
      <c r="O281" s="1" t="s">
        <v>3876</v>
      </c>
      <c r="P281" s="1" t="s">
        <v>3986</v>
      </c>
      <c r="Q281" s="1" t="s">
        <v>337</v>
      </c>
      <c r="R281" s="1" t="s">
        <v>7841</v>
      </c>
      <c r="S281" s="1" t="s">
        <v>7845</v>
      </c>
      <c r="T281" s="1" t="s">
        <v>341</v>
      </c>
      <c r="U281" s="1" t="s">
        <v>7841</v>
      </c>
      <c r="V281" s="1" t="s">
        <v>8831</v>
      </c>
      <c r="W281" s="1" t="s">
        <v>7841</v>
      </c>
      <c r="X281" s="1" t="s">
        <v>7846</v>
      </c>
      <c r="Y281" s="1" t="s">
        <v>7845</v>
      </c>
      <c r="Z281" s="1" t="s">
        <v>341</v>
      </c>
      <c r="AA281" s="1" t="s">
        <v>7841</v>
      </c>
      <c r="AB281" s="1" t="s">
        <v>7841</v>
      </c>
      <c r="AC281" s="1">
        <v>971944</v>
      </c>
      <c r="AD281" s="1"/>
      <c r="AE281" s="1"/>
      <c r="AF281" s="1"/>
      <c r="AG281" s="1"/>
      <c r="AH281" s="1"/>
      <c r="AI281" s="1"/>
      <c r="AJ281" s="1" t="s">
        <v>7841</v>
      </c>
      <c r="AK281" s="1" t="s">
        <v>7939</v>
      </c>
      <c r="AL281" s="1"/>
      <c r="AM281" s="1"/>
      <c r="AN281" s="1"/>
      <c r="AO281" s="1" t="s">
        <v>7845</v>
      </c>
      <c r="AP281" s="1"/>
      <c r="AQ281" s="1"/>
      <c r="AR281" s="1" t="s">
        <v>7852</v>
      </c>
      <c r="AS281" s="1"/>
      <c r="AT281" s="1"/>
      <c r="AU281" s="1"/>
      <c r="AV281" s="1" t="s">
        <v>7841</v>
      </c>
      <c r="AW281" s="1" t="s">
        <v>7886</v>
      </c>
      <c r="AX281" s="1" t="s">
        <v>7845</v>
      </c>
      <c r="AY281" s="1" t="s">
        <v>341</v>
      </c>
      <c r="AZ281" s="1"/>
      <c r="BA281" s="1" t="s">
        <v>7841</v>
      </c>
      <c r="BB281" s="1" t="s">
        <v>7957</v>
      </c>
      <c r="BC281" s="1" t="s">
        <v>8835</v>
      </c>
      <c r="BD281" s="1"/>
    </row>
    <row r="282" ht="13" customHeight="1" spans="1:56">
      <c r="A282" s="1" t="s">
        <v>8836</v>
      </c>
      <c r="B282" s="1" t="s">
        <v>8837</v>
      </c>
      <c r="C282" s="1" t="s">
        <v>7839</v>
      </c>
      <c r="D282" s="1" t="s">
        <v>7840</v>
      </c>
      <c r="E282" s="1" t="s">
        <v>7841</v>
      </c>
      <c r="F282" s="1" t="s">
        <v>7842</v>
      </c>
      <c r="G282" s="1">
        <v>5</v>
      </c>
      <c r="H282" s="1">
        <v>5</v>
      </c>
      <c r="I282" s="46">
        <v>46143</v>
      </c>
      <c r="J282" s="33">
        <v>46160</v>
      </c>
      <c r="K282" s="33">
        <v>46161</v>
      </c>
      <c r="L282" s="47">
        <v>0.64375</v>
      </c>
      <c r="M282" s="1" t="s">
        <v>3874</v>
      </c>
      <c r="N282" s="1" t="s">
        <v>3875</v>
      </c>
      <c r="O282" s="1" t="s">
        <v>3876</v>
      </c>
      <c r="P282" s="1" t="s">
        <v>4014</v>
      </c>
      <c r="Q282" s="1" t="s">
        <v>8838</v>
      </c>
      <c r="R282" s="1" t="s">
        <v>7841</v>
      </c>
      <c r="S282" s="1" t="s">
        <v>7841</v>
      </c>
      <c r="T282" s="1" t="s">
        <v>7956</v>
      </c>
      <c r="U282" s="1" t="s">
        <v>7841</v>
      </c>
      <c r="V282" s="1" t="s">
        <v>8831</v>
      </c>
      <c r="W282" s="1" t="s">
        <v>7841</v>
      </c>
      <c r="X282" s="1" t="s">
        <v>7846</v>
      </c>
      <c r="Y282" s="1" t="s">
        <v>7845</v>
      </c>
      <c r="Z282" s="1" t="s">
        <v>341</v>
      </c>
      <c r="AA282" s="1" t="s">
        <v>7841</v>
      </c>
      <c r="AB282" s="1" t="s">
        <v>7845</v>
      </c>
      <c r="AC282" s="1"/>
      <c r="AD282" s="1" t="s">
        <v>5180</v>
      </c>
      <c r="AE282" s="1" t="s">
        <v>7847</v>
      </c>
      <c r="AF282" s="1" t="s">
        <v>7848</v>
      </c>
      <c r="AG282" s="1" t="s">
        <v>7878</v>
      </c>
      <c r="AH282" s="1" t="s">
        <v>7847</v>
      </c>
      <c r="AI282" s="1" t="s">
        <v>7879</v>
      </c>
      <c r="AJ282" s="1" t="s">
        <v>7841</v>
      </c>
      <c r="AK282" s="1" t="s">
        <v>7850</v>
      </c>
      <c r="AL282" s="1"/>
      <c r="AM282" s="1"/>
      <c r="AN282" s="1" t="s">
        <v>7880</v>
      </c>
      <c r="AO282" s="1" t="s">
        <v>7845</v>
      </c>
      <c r="AP282" s="1"/>
      <c r="AQ282" s="1"/>
      <c r="AR282" s="1" t="s">
        <v>7852</v>
      </c>
      <c r="AS282" s="1"/>
      <c r="AT282" s="1"/>
      <c r="AU282" s="1"/>
      <c r="AV282" s="1" t="s">
        <v>7841</v>
      </c>
      <c r="AW282" s="1" t="s">
        <v>7881</v>
      </c>
      <c r="AX282" s="1" t="s">
        <v>7845</v>
      </c>
      <c r="AY282" s="1" t="s">
        <v>341</v>
      </c>
      <c r="AZ282" s="1"/>
      <c r="BA282" s="1" t="s">
        <v>7841</v>
      </c>
      <c r="BB282" s="1" t="s">
        <v>8298</v>
      </c>
      <c r="BC282" s="1" t="s">
        <v>8839</v>
      </c>
      <c r="BD282" s="1"/>
    </row>
    <row r="283" ht="13" customHeight="1" spans="1:56">
      <c r="A283" s="1" t="s">
        <v>8840</v>
      </c>
      <c r="B283" s="1" t="s">
        <v>8841</v>
      </c>
      <c r="C283" s="1" t="s">
        <v>7905</v>
      </c>
      <c r="D283" s="1" t="s">
        <v>7906</v>
      </c>
      <c r="E283" s="1" t="s">
        <v>7841</v>
      </c>
      <c r="F283" s="1" t="s">
        <v>7842</v>
      </c>
      <c r="G283" s="1">
        <v>1</v>
      </c>
      <c r="H283" s="1">
        <v>6</v>
      </c>
      <c r="I283" s="46">
        <v>46143</v>
      </c>
      <c r="J283" s="33">
        <v>46160</v>
      </c>
      <c r="K283" s="33">
        <v>46160</v>
      </c>
      <c r="L283" s="47">
        <v>0.476388888888889</v>
      </c>
      <c r="M283" s="1" t="s">
        <v>3874</v>
      </c>
      <c r="N283" s="1" t="s">
        <v>3875</v>
      </c>
      <c r="O283" s="1" t="s">
        <v>3876</v>
      </c>
      <c r="P283" s="1" t="s">
        <v>3983</v>
      </c>
      <c r="Q283" s="1" t="s">
        <v>8125</v>
      </c>
      <c r="R283" s="1" t="s">
        <v>7841</v>
      </c>
      <c r="S283" s="1" t="s">
        <v>7841</v>
      </c>
      <c r="T283" s="1" t="s">
        <v>7956</v>
      </c>
      <c r="U283" s="1" t="s">
        <v>7841</v>
      </c>
      <c r="V283" s="1" t="s">
        <v>8831</v>
      </c>
      <c r="W283" s="1" t="s">
        <v>7845</v>
      </c>
      <c r="X283" s="1" t="s">
        <v>341</v>
      </c>
      <c r="Y283" s="1" t="s">
        <v>7845</v>
      </c>
      <c r="Z283" s="1" t="s">
        <v>341</v>
      </c>
      <c r="AA283" s="1" t="s">
        <v>7845</v>
      </c>
      <c r="AB283" s="1" t="s">
        <v>7845</v>
      </c>
      <c r="AC283" s="1"/>
      <c r="AD283" s="1"/>
      <c r="AE283" s="1"/>
      <c r="AF283" s="1"/>
      <c r="AG283" s="1"/>
      <c r="AH283" s="1"/>
      <c r="AI283" s="1"/>
      <c r="AJ283" s="1" t="s">
        <v>7845</v>
      </c>
      <c r="AK283" s="1"/>
      <c r="AL283" s="1"/>
      <c r="AM283" s="1"/>
      <c r="AN283" s="1"/>
      <c r="AO283" s="1" t="s">
        <v>7845</v>
      </c>
      <c r="AP283" s="1"/>
      <c r="AQ283" s="1"/>
      <c r="AR283" s="1" t="s">
        <v>7852</v>
      </c>
      <c r="AS283" s="1"/>
      <c r="AT283" s="1"/>
      <c r="AU283" s="1"/>
      <c r="AV283" s="1" t="s">
        <v>7845</v>
      </c>
      <c r="AW283" s="1" t="s">
        <v>341</v>
      </c>
      <c r="AX283" s="1" t="s">
        <v>7845</v>
      </c>
      <c r="AY283" s="1" t="s">
        <v>341</v>
      </c>
      <c r="AZ283" s="1"/>
      <c r="BA283" s="1" t="s">
        <v>7841</v>
      </c>
      <c r="BB283" s="1" t="s">
        <v>8006</v>
      </c>
      <c r="BC283" s="1" t="s">
        <v>8767</v>
      </c>
      <c r="BD283" s="1"/>
    </row>
    <row r="284" ht="13" customHeight="1" spans="1:56">
      <c r="A284" s="1" t="s">
        <v>8842</v>
      </c>
      <c r="B284" s="1" t="s">
        <v>8843</v>
      </c>
      <c r="C284" s="1" t="s">
        <v>7905</v>
      </c>
      <c r="D284" s="1" t="s">
        <v>7906</v>
      </c>
      <c r="E284" s="1" t="s">
        <v>7841</v>
      </c>
      <c r="F284" s="1" t="s">
        <v>7842</v>
      </c>
      <c r="G284" s="1">
        <v>5</v>
      </c>
      <c r="H284" s="1">
        <v>5</v>
      </c>
      <c r="I284" s="46">
        <v>46143</v>
      </c>
      <c r="J284" s="33">
        <v>46160</v>
      </c>
      <c r="K284" s="33">
        <v>46162</v>
      </c>
      <c r="L284" s="47">
        <v>0.450694444444444</v>
      </c>
      <c r="M284" s="1" t="s">
        <v>3874</v>
      </c>
      <c r="N284" s="1" t="s">
        <v>3875</v>
      </c>
      <c r="O284" s="1" t="s">
        <v>3876</v>
      </c>
      <c r="P284" s="1" t="s">
        <v>3984</v>
      </c>
      <c r="Q284" s="1" t="s">
        <v>228</v>
      </c>
      <c r="R284" s="1" t="s">
        <v>7841</v>
      </c>
      <c r="S284" s="1" t="s">
        <v>7845</v>
      </c>
      <c r="T284" s="1" t="s">
        <v>341</v>
      </c>
      <c r="U284" s="1" t="s">
        <v>7841</v>
      </c>
      <c r="V284" s="1" t="s">
        <v>8831</v>
      </c>
      <c r="W284" s="1" t="s">
        <v>7845</v>
      </c>
      <c r="X284" s="1" t="s">
        <v>341</v>
      </c>
      <c r="Y284" s="1" t="s">
        <v>7845</v>
      </c>
      <c r="Z284" s="1" t="s">
        <v>341</v>
      </c>
      <c r="AA284" s="1" t="s">
        <v>7841</v>
      </c>
      <c r="AB284" s="1" t="s">
        <v>7845</v>
      </c>
      <c r="AC284" s="1"/>
      <c r="AD284" s="1" t="s">
        <v>5180</v>
      </c>
      <c r="AE284" s="1" t="s">
        <v>7847</v>
      </c>
      <c r="AF284" s="1" t="s">
        <v>7848</v>
      </c>
      <c r="AG284" s="1" t="s">
        <v>7849</v>
      </c>
      <c r="AH284" s="1"/>
      <c r="AI284" s="1"/>
      <c r="AJ284" s="1" t="s">
        <v>7845</v>
      </c>
      <c r="AK284" s="1"/>
      <c r="AL284" s="1"/>
      <c r="AM284" s="1"/>
      <c r="AN284" s="1"/>
      <c r="AO284" s="1" t="s">
        <v>7845</v>
      </c>
      <c r="AP284" s="1"/>
      <c r="AQ284" s="1"/>
      <c r="AR284" s="1" t="s">
        <v>7852</v>
      </c>
      <c r="AS284" s="1"/>
      <c r="AT284" s="1"/>
      <c r="AU284" s="1"/>
      <c r="AV284" s="1" t="s">
        <v>7841</v>
      </c>
      <c r="AW284" s="1" t="s">
        <v>8740</v>
      </c>
      <c r="AX284" s="1" t="s">
        <v>7845</v>
      </c>
      <c r="AY284" s="1" t="s">
        <v>341</v>
      </c>
      <c r="AZ284" s="1"/>
      <c r="BA284" s="1" t="s">
        <v>7845</v>
      </c>
      <c r="BB284" s="1" t="s">
        <v>341</v>
      </c>
      <c r="BC284" s="1" t="s">
        <v>8428</v>
      </c>
      <c r="BD284" s="1"/>
    </row>
    <row r="285" ht="13" customHeight="1" spans="1:56">
      <c r="A285" s="1" t="s">
        <v>8844</v>
      </c>
      <c r="B285" s="1" t="s">
        <v>8845</v>
      </c>
      <c r="C285" s="1" t="s">
        <v>7905</v>
      </c>
      <c r="D285" s="1" t="s">
        <v>7906</v>
      </c>
      <c r="E285" s="1" t="s">
        <v>7841</v>
      </c>
      <c r="F285" s="1" t="s">
        <v>7842</v>
      </c>
      <c r="G285" s="1">
        <v>1</v>
      </c>
      <c r="H285" s="1">
        <v>6</v>
      </c>
      <c r="I285" s="46">
        <v>46143</v>
      </c>
      <c r="J285" s="33">
        <v>46167</v>
      </c>
      <c r="K285" s="33">
        <v>46168</v>
      </c>
      <c r="L285" s="47">
        <v>0.344444444444444</v>
      </c>
      <c r="M285" s="1" t="s">
        <v>3874</v>
      </c>
      <c r="N285" s="1" t="s">
        <v>3875</v>
      </c>
      <c r="O285" s="1" t="s">
        <v>3876</v>
      </c>
      <c r="P285" s="1" t="s">
        <v>3984</v>
      </c>
      <c r="Q285" s="1" t="s">
        <v>228</v>
      </c>
      <c r="R285" s="1" t="s">
        <v>7841</v>
      </c>
      <c r="S285" s="1" t="s">
        <v>7845</v>
      </c>
      <c r="T285" s="1" t="s">
        <v>341</v>
      </c>
      <c r="U285" s="1" t="s">
        <v>7841</v>
      </c>
      <c r="V285" s="1" t="s">
        <v>8831</v>
      </c>
      <c r="W285" s="1" t="s">
        <v>7845</v>
      </c>
      <c r="X285" s="1" t="s">
        <v>341</v>
      </c>
      <c r="Y285" s="1" t="s">
        <v>7845</v>
      </c>
      <c r="Z285" s="1" t="s">
        <v>341</v>
      </c>
      <c r="AA285" s="1" t="s">
        <v>7845</v>
      </c>
      <c r="AB285" s="1" t="s">
        <v>7845</v>
      </c>
      <c r="AC285" s="1"/>
      <c r="AD285" s="1"/>
      <c r="AE285" s="1"/>
      <c r="AF285" s="1"/>
      <c r="AG285" s="1"/>
      <c r="AH285" s="1"/>
      <c r="AI285" s="1"/>
      <c r="AJ285" s="1" t="s">
        <v>7845</v>
      </c>
      <c r="AK285" s="1"/>
      <c r="AL285" s="1"/>
      <c r="AM285" s="1"/>
      <c r="AN285" s="1"/>
      <c r="AO285" s="1" t="s">
        <v>7845</v>
      </c>
      <c r="AP285" s="1"/>
      <c r="AQ285" s="1"/>
      <c r="AR285" s="1" t="s">
        <v>7852</v>
      </c>
      <c r="AS285" s="1"/>
      <c r="AT285" s="1"/>
      <c r="AU285" s="1"/>
      <c r="AV285" s="1" t="s">
        <v>7845</v>
      </c>
      <c r="AW285" s="1" t="s">
        <v>341</v>
      </c>
      <c r="AX285" s="1" t="s">
        <v>7845</v>
      </c>
      <c r="AY285" s="1" t="s">
        <v>341</v>
      </c>
      <c r="AZ285" s="1"/>
      <c r="BA285" s="1" t="s">
        <v>7841</v>
      </c>
      <c r="BB285" s="1" t="s">
        <v>8105</v>
      </c>
      <c r="BC285" s="1" t="s">
        <v>8428</v>
      </c>
      <c r="BD285" s="1"/>
    </row>
    <row r="286" ht="13" customHeight="1" spans="1:56">
      <c r="A286" s="1" t="s">
        <v>8846</v>
      </c>
      <c r="B286" s="1" t="s">
        <v>8847</v>
      </c>
      <c r="C286" s="1" t="s">
        <v>7905</v>
      </c>
      <c r="D286" s="1" t="s">
        <v>7840</v>
      </c>
      <c r="E286" s="1" t="s">
        <v>7841</v>
      </c>
      <c r="F286" s="1" t="s">
        <v>7842</v>
      </c>
      <c r="G286" s="1">
        <v>2</v>
      </c>
      <c r="H286" s="1">
        <v>5</v>
      </c>
      <c r="I286" s="46">
        <v>46143</v>
      </c>
      <c r="J286" s="33">
        <v>46160</v>
      </c>
      <c r="K286" s="33">
        <v>46162</v>
      </c>
      <c r="L286" s="47">
        <v>0.522222222222222</v>
      </c>
      <c r="M286" s="1" t="s">
        <v>3874</v>
      </c>
      <c r="N286" s="1" t="s">
        <v>3875</v>
      </c>
      <c r="O286" s="1" t="s">
        <v>3876</v>
      </c>
      <c r="P286" s="1" t="s">
        <v>3928</v>
      </c>
      <c r="Q286" s="1" t="s">
        <v>8675</v>
      </c>
      <c r="R286" s="1" t="s">
        <v>7841</v>
      </c>
      <c r="S286" s="1" t="s">
        <v>7845</v>
      </c>
      <c r="T286" s="1" t="s">
        <v>341</v>
      </c>
      <c r="U286" s="1" t="s">
        <v>7841</v>
      </c>
      <c r="V286" s="1" t="s">
        <v>8848</v>
      </c>
      <c r="W286" s="1" t="s">
        <v>7841</v>
      </c>
      <c r="X286" s="1" t="s">
        <v>8088</v>
      </c>
      <c r="Y286" s="1" t="s">
        <v>7841</v>
      </c>
      <c r="Z286" s="1" t="s">
        <v>8167</v>
      </c>
      <c r="AA286" s="1" t="s">
        <v>7845</v>
      </c>
      <c r="AB286" s="1" t="s">
        <v>7845</v>
      </c>
      <c r="AC286" s="1"/>
      <c r="AD286" s="1"/>
      <c r="AE286" s="1"/>
      <c r="AF286" s="1"/>
      <c r="AG286" s="1"/>
      <c r="AH286" s="1"/>
      <c r="AI286" s="1"/>
      <c r="AJ286" s="1" t="s">
        <v>7845</v>
      </c>
      <c r="AK286" s="1"/>
      <c r="AL286" s="1"/>
      <c r="AM286" s="1"/>
      <c r="AN286" s="1"/>
      <c r="AO286" s="1" t="s">
        <v>7845</v>
      </c>
      <c r="AP286" s="1"/>
      <c r="AQ286" s="1"/>
      <c r="AR286" s="1" t="s">
        <v>7852</v>
      </c>
      <c r="AS286" s="1"/>
      <c r="AT286" s="1"/>
      <c r="AU286" s="1"/>
      <c r="AV286" s="1" t="s">
        <v>7845</v>
      </c>
      <c r="AW286" s="1" t="s">
        <v>341</v>
      </c>
      <c r="AX286" s="1" t="s">
        <v>7845</v>
      </c>
      <c r="AY286" s="1" t="s">
        <v>341</v>
      </c>
      <c r="AZ286" s="1"/>
      <c r="BA286" s="1" t="s">
        <v>7841</v>
      </c>
      <c r="BB286" s="1" t="s">
        <v>7957</v>
      </c>
      <c r="BC286" s="1" t="s">
        <v>8824</v>
      </c>
      <c r="BD286" s="1"/>
    </row>
    <row r="287" ht="13" customHeight="1" spans="1:5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row>
    <row r="288" ht="13" customHeight="1" spans="1:56">
      <c r="A288" s="1" t="s">
        <v>8849</v>
      </c>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row>
    <row r="289" ht="13" customHeight="1" spans="1:5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row>
    <row r="290" ht="13" customHeight="1" spans="1:5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row>
    <row r="291" ht="13" customHeight="1" spans="1:5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row>
    <row r="292" ht="13" customHeight="1" spans="1:5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row>
    <row r="293" ht="13" customHeight="1" spans="1:5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row>
    <row r="294" ht="13" customHeight="1" spans="1:5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row>
    <row r="295" ht="13" customHeight="1" spans="1:5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row>
    <row r="296" ht="13" customHeight="1" spans="1:5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row>
    <row r="297" ht="13" customHeight="1" spans="1:5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row>
    <row r="298" ht="13" customHeight="1" spans="1:5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row>
    <row r="299" ht="13" customHeight="1" spans="1:5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row>
    <row r="300" ht="13" customHeight="1" spans="1:5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row>
  </sheetData>
  <pageMargins left="0.75" right="0.75" top="1" bottom="1" header="0.5" footer="0.5"/>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8"/>
  <sheetViews>
    <sheetView topLeftCell="B1" workbookViewId="0">
      <selection activeCell="N19" sqref="N19"/>
    </sheetView>
  </sheetViews>
  <sheetFormatPr defaultColWidth="9" defaultRowHeight="14" outlineLevelRow="7"/>
  <cols>
    <col min="1" max="16384" width="9" style="43" customWidth="1"/>
  </cols>
  <sheetData>
    <row r="1" s="43" customFormat="1" spans="1:14">
      <c r="A1" s="43" t="s">
        <v>8850</v>
      </c>
    </row>
    <row r="3" s="43" customFormat="1" spans="1:14">
      <c r="A3" s="43" t="s">
        <v>8851</v>
      </c>
      <c r="B3" s="43" t="s">
        <v>8852</v>
      </c>
      <c r="C3" s="43" t="s">
        <v>8853</v>
      </c>
      <c r="D3" s="43" t="s">
        <v>8854</v>
      </c>
      <c r="E3" s="43" t="s">
        <v>8855</v>
      </c>
      <c r="F3" s="43" t="s">
        <v>8856</v>
      </c>
      <c r="G3" s="43" t="s">
        <v>8857</v>
      </c>
      <c r="H3" s="43" t="s">
        <v>8858</v>
      </c>
      <c r="I3" s="43" t="s">
        <v>5174</v>
      </c>
      <c r="J3" s="43" t="s">
        <v>8859</v>
      </c>
      <c r="K3" s="43" t="s">
        <v>8860</v>
      </c>
      <c r="L3" s="43" t="s">
        <v>8861</v>
      </c>
      <c r="M3" s="43" t="s">
        <v>8862</v>
      </c>
      <c r="N3" s="43" t="s">
        <v>8863</v>
      </c>
    </row>
    <row r="4" s="43" customFormat="1" spans="1:14">
      <c r="A4" s="44">
        <v>46111</v>
      </c>
      <c r="B4" s="45">
        <v>0.657534246575342</v>
      </c>
      <c r="C4" s="45">
        <v>0.666666666666667</v>
      </c>
      <c r="D4" s="45">
        <v>1</v>
      </c>
      <c r="E4" s="45">
        <v>0.470588235294118</v>
      </c>
      <c r="F4" s="45">
        <v>0.647058823529412</v>
      </c>
      <c r="G4" s="45">
        <v>1</v>
      </c>
      <c r="H4" s="45">
        <v>0.545454545454545</v>
      </c>
      <c r="I4" s="45">
        <v>0.333333333333333</v>
      </c>
      <c r="J4" s="45">
        <v>0.647058823529412</v>
      </c>
      <c r="K4" s="45">
        <v>0.764705882352941</v>
      </c>
      <c r="L4" s="45">
        <v>0.941176470588235</v>
      </c>
      <c r="M4" s="45">
        <v>0.235294117647059</v>
      </c>
      <c r="N4" s="45">
        <v>0.8</v>
      </c>
    </row>
    <row r="5" s="43" customFormat="1" spans="1:14">
      <c r="A5" s="44">
        <v>46118</v>
      </c>
      <c r="B5" s="45">
        <v>0.653679653679654</v>
      </c>
      <c r="C5" s="45">
        <v>0.645</v>
      </c>
      <c r="D5" s="45">
        <v>1</v>
      </c>
      <c r="E5" s="45">
        <v>0.377358490566038</v>
      </c>
      <c r="F5" s="45">
        <v>0.735849056603774</v>
      </c>
      <c r="G5" s="45">
        <v>0.75</v>
      </c>
      <c r="H5" s="45">
        <v>0.375</v>
      </c>
      <c r="I5" s="45">
        <v>0.4</v>
      </c>
      <c r="J5" s="45">
        <v>0.622641509433962</v>
      </c>
      <c r="K5" s="45">
        <v>0.811320754716981</v>
      </c>
      <c r="L5" s="45">
        <v>0.981132075471698</v>
      </c>
      <c r="M5" s="45">
        <v>0.245283018867925</v>
      </c>
      <c r="N5" s="45">
        <v>0.526315789473684</v>
      </c>
    </row>
    <row r="6" s="43" customFormat="1" spans="1:14">
      <c r="A6" s="44">
        <v>46125</v>
      </c>
      <c r="B6" s="45">
        <v>0.647826086956522</v>
      </c>
      <c r="C6" s="45">
        <v>0.525773195876289</v>
      </c>
      <c r="D6" s="45">
        <v>1</v>
      </c>
      <c r="E6" s="45">
        <v>0.18</v>
      </c>
      <c r="F6" s="45">
        <v>0.5</v>
      </c>
      <c r="G6" s="45">
        <v>0.6</v>
      </c>
      <c r="H6" s="45">
        <v>0.444444444444444</v>
      </c>
      <c r="I6" s="45">
        <v>0.25</v>
      </c>
      <c r="J6" s="45">
        <v>0.68</v>
      </c>
      <c r="K6" s="45">
        <v>0.84</v>
      </c>
      <c r="L6" s="45">
        <v>0.98</v>
      </c>
      <c r="M6" s="45">
        <v>0.06</v>
      </c>
      <c r="N6" s="45">
        <v>0.7</v>
      </c>
    </row>
    <row r="7" s="43" customFormat="1" spans="1:14">
      <c r="A7" s="44">
        <v>46132</v>
      </c>
      <c r="B7" s="45">
        <v>0.6</v>
      </c>
      <c r="C7" s="45">
        <v>0.507936507936508</v>
      </c>
      <c r="D7" s="45">
        <v>1</v>
      </c>
      <c r="E7" s="45">
        <v>0.122448979591837</v>
      </c>
      <c r="F7" s="45">
        <v>0.612244897959184</v>
      </c>
      <c r="G7" s="45">
        <v>0</v>
      </c>
      <c r="H7" s="45">
        <v>0.296296296296296</v>
      </c>
      <c r="I7" s="45">
        <v>0.272727272727273</v>
      </c>
      <c r="J7" s="45">
        <v>0.693877551020408</v>
      </c>
      <c r="K7" s="45">
        <v>0.653061224489796</v>
      </c>
      <c r="L7" s="45">
        <v>0.979591836734694</v>
      </c>
      <c r="M7" s="45">
        <v>0.122448979591837</v>
      </c>
      <c r="N7" s="45">
        <v>0.428571428571429</v>
      </c>
    </row>
    <row r="8" s="43" customFormat="1" spans="1:14">
      <c r="A8" s="44">
        <v>46139</v>
      </c>
      <c r="B8" s="45">
        <v>0.644927536231884</v>
      </c>
      <c r="C8" s="45">
        <v>0.577235772357724</v>
      </c>
      <c r="D8" s="45">
        <v>1</v>
      </c>
      <c r="E8" s="45">
        <v>0.1875</v>
      </c>
      <c r="F8" s="45">
        <v>0.6875</v>
      </c>
      <c r="G8" s="45">
        <v>0</v>
      </c>
      <c r="H8" s="45">
        <v>0.428571428571429</v>
      </c>
      <c r="I8" s="45">
        <v>0.4</v>
      </c>
      <c r="J8" s="45">
        <v>0.5</v>
      </c>
      <c r="K8" s="45">
        <v>0.8125</v>
      </c>
      <c r="L8" s="45">
        <v>0.96875</v>
      </c>
      <c r="M8" s="45">
        <v>0.25</v>
      </c>
      <c r="N8" s="45">
        <v>0.8</v>
      </c>
    </row>
  </sheetData>
  <pageMargins left="0.75" right="0.75" top="1" bottom="1" header="0.5" footer="0.5"/>
  <headerFooter/>
  <tableParts count="1">
    <tablePart r:id="rId1"/>
  </tablePart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F214"/>
  <sheetViews>
    <sheetView workbookViewId="0">
      <selection activeCell="L6" sqref="L6"/>
    </sheetView>
  </sheetViews>
  <sheetFormatPr defaultColWidth="9.81818181818182" defaultRowHeight="13"/>
  <cols>
    <col min="1" max="10" width="9.81818181818182" style="1" customWidth="1"/>
    <col min="11" max="11" width="17.7272727272727" style="1" customWidth="1"/>
    <col min="12" max="16384" width="9.81818181818182" style="1" customWidth="1"/>
  </cols>
  <sheetData>
    <row r="1" s="1" customFormat="1" spans="1:58">
      <c r="A1" s="2" t="s">
        <v>8864</v>
      </c>
      <c r="B1" s="2" t="s">
        <v>7798</v>
      </c>
      <c r="C1" s="2" t="s">
        <v>7797</v>
      </c>
      <c r="D1" s="2" t="s">
        <v>7799</v>
      </c>
      <c r="E1" s="2" t="s">
        <v>8865</v>
      </c>
      <c r="F1" s="2" t="s">
        <v>8866</v>
      </c>
      <c r="G1" s="2" t="s">
        <v>8867</v>
      </c>
      <c r="H1" s="2" t="s">
        <v>8868</v>
      </c>
      <c r="I1" s="2" t="s">
        <v>8869</v>
      </c>
      <c r="J1" s="2" t="s">
        <v>8870</v>
      </c>
      <c r="K1" s="2" t="s">
        <v>8871</v>
      </c>
      <c r="L1" s="2" t="s">
        <v>8872</v>
      </c>
      <c r="M1" s="2" t="s">
        <v>8873</v>
      </c>
      <c r="N1" s="2" t="s">
        <v>8874</v>
      </c>
      <c r="O1" s="2" t="s">
        <v>8875</v>
      </c>
      <c r="P1" s="2" t="s">
        <v>8876</v>
      </c>
      <c r="Q1" s="2" t="s">
        <v>8877</v>
      </c>
      <c r="R1" s="2" t="s">
        <v>8878</v>
      </c>
      <c r="S1" s="2" t="s">
        <v>8879</v>
      </c>
      <c r="T1" s="2" t="s">
        <v>8880</v>
      </c>
      <c r="U1" s="2" t="s">
        <v>8881</v>
      </c>
      <c r="V1" s="2" t="s">
        <v>8882</v>
      </c>
      <c r="W1" s="2" t="s">
        <v>8883</v>
      </c>
      <c r="X1" s="2" t="s">
        <v>8884</v>
      </c>
      <c r="Y1" s="2" t="s">
        <v>8885</v>
      </c>
      <c r="Z1" s="2" t="s">
        <v>8886</v>
      </c>
      <c r="AA1" s="2" t="s">
        <v>8887</v>
      </c>
      <c r="AB1" s="2" t="s">
        <v>8888</v>
      </c>
      <c r="AC1" s="2" t="s">
        <v>8889</v>
      </c>
      <c r="AD1" s="2" t="s">
        <v>8890</v>
      </c>
      <c r="AE1" s="2" t="s">
        <v>8891</v>
      </c>
      <c r="AF1" s="2" t="s">
        <v>8862</v>
      </c>
      <c r="AG1" s="2" t="s">
        <v>8892</v>
      </c>
      <c r="AH1" s="2" t="s">
        <v>8893</v>
      </c>
      <c r="AI1" s="2" t="s">
        <v>8894</v>
      </c>
      <c r="AJ1" s="2" t="s">
        <v>8895</v>
      </c>
      <c r="AK1" s="2" t="s">
        <v>8896</v>
      </c>
      <c r="AL1" s="2" t="s">
        <v>8897</v>
      </c>
      <c r="AM1" s="2" t="s">
        <v>8898</v>
      </c>
      <c r="AN1" s="2" t="s">
        <v>8899</v>
      </c>
      <c r="AO1" s="2" t="s">
        <v>8900</v>
      </c>
      <c r="AP1" s="2" t="s">
        <v>8901</v>
      </c>
      <c r="AQ1" s="2" t="s">
        <v>8902</v>
      </c>
      <c r="AR1" s="2" t="s">
        <v>8903</v>
      </c>
      <c r="AS1" s="2" t="s">
        <v>8904</v>
      </c>
      <c r="AT1" s="2" t="s">
        <v>8903</v>
      </c>
      <c r="AU1" s="2" t="s">
        <v>8905</v>
      </c>
      <c r="AV1" s="2" t="s">
        <v>8906</v>
      </c>
      <c r="AW1" s="2" t="s">
        <v>8907</v>
      </c>
      <c r="AX1" s="2" t="s">
        <v>8908</v>
      </c>
      <c r="AY1" s="2" t="s">
        <v>8909</v>
      </c>
      <c r="AZ1" s="2" t="s">
        <v>8910</v>
      </c>
      <c r="BA1" s="2" t="s">
        <v>8911</v>
      </c>
      <c r="BB1" s="2" t="s">
        <v>8853</v>
      </c>
      <c r="BC1" s="2" t="s">
        <v>8852</v>
      </c>
      <c r="BD1" s="2" t="s">
        <v>8912</v>
      </c>
      <c r="BE1" s="2" t="s">
        <v>8913</v>
      </c>
      <c r="BF1" s="2" t="s">
        <v>8914</v>
      </c>
    </row>
    <row r="2" s="1" customFormat="1" spans="1:58">
      <c r="A2" s="1" t="s">
        <v>8915</v>
      </c>
      <c r="B2" s="1" t="s">
        <v>8916</v>
      </c>
      <c r="C2" s="1" t="s">
        <v>8917</v>
      </c>
      <c r="D2" s="1" t="s">
        <v>3876</v>
      </c>
      <c r="E2" s="1" t="s">
        <v>8918</v>
      </c>
      <c r="F2" s="33">
        <v>46113</v>
      </c>
      <c r="G2" s="34">
        <v>46113.872349537</v>
      </c>
      <c r="H2" s="34">
        <v>46113.8728587963</v>
      </c>
      <c r="I2" s="1" t="s">
        <v>8919</v>
      </c>
      <c r="J2" s="1">
        <v>44</v>
      </c>
      <c r="K2" s="1" t="s">
        <v>8920</v>
      </c>
      <c r="M2" s="35">
        <v>1</v>
      </c>
      <c r="N2" s="1" t="s">
        <v>8921</v>
      </c>
      <c r="O2" s="1" t="s">
        <v>341</v>
      </c>
      <c r="P2" s="1" t="s">
        <v>341</v>
      </c>
      <c r="Q2" s="1" t="s">
        <v>8922</v>
      </c>
      <c r="R2" s="36">
        <v>0</v>
      </c>
      <c r="S2" s="35">
        <v>0</v>
      </c>
      <c r="T2" s="35">
        <v>0</v>
      </c>
      <c r="U2" s="35">
        <v>1</v>
      </c>
      <c r="V2" s="36">
        <v>1</v>
      </c>
      <c r="W2" s="1" t="s">
        <v>8923</v>
      </c>
      <c r="X2" s="36">
        <v>0</v>
      </c>
      <c r="Y2" s="35">
        <v>0</v>
      </c>
      <c r="Z2" s="1" t="s">
        <v>8924</v>
      </c>
      <c r="AA2" s="35">
        <v>1</v>
      </c>
      <c r="AB2" s="35">
        <v>0</v>
      </c>
      <c r="AC2" s="35">
        <v>1</v>
      </c>
      <c r="AD2" s="1" t="s">
        <v>8925</v>
      </c>
      <c r="AE2" s="35">
        <v>1</v>
      </c>
      <c r="AF2" s="35">
        <v>0</v>
      </c>
      <c r="AG2" s="35">
        <v>0</v>
      </c>
      <c r="AH2" s="36">
        <v>0</v>
      </c>
      <c r="AI2" s="36">
        <v>0</v>
      </c>
      <c r="AJ2" s="36">
        <v>1</v>
      </c>
      <c r="AK2" s="1" t="s">
        <v>8926</v>
      </c>
      <c r="AL2" s="37">
        <v>0</v>
      </c>
      <c r="AM2" s="36"/>
      <c r="AN2" s="1" t="s">
        <v>8926</v>
      </c>
      <c r="AO2" s="36"/>
      <c r="AP2" s="37">
        <v>0</v>
      </c>
      <c r="AQ2" s="37">
        <v>0</v>
      </c>
      <c r="AR2" s="35"/>
      <c r="AS2" s="37">
        <v>0</v>
      </c>
      <c r="AT2" s="35"/>
      <c r="AU2" s="1" t="s">
        <v>8926</v>
      </c>
      <c r="AV2" s="37">
        <v>0</v>
      </c>
      <c r="AW2" s="36"/>
      <c r="AX2" s="36">
        <v>0</v>
      </c>
      <c r="AY2" s="1" t="s">
        <v>8926</v>
      </c>
      <c r="AZ2" s="35">
        <v>0</v>
      </c>
      <c r="BA2" s="36"/>
      <c r="BB2" s="36">
        <v>0.666666666666667</v>
      </c>
      <c r="BC2" s="36">
        <v>0</v>
      </c>
      <c r="BD2" s="1" t="s">
        <v>8927</v>
      </c>
      <c r="BE2" s="1" t="s">
        <v>8928</v>
      </c>
      <c r="BF2" s="1" t="s">
        <v>8929</v>
      </c>
    </row>
    <row r="3" s="1" customFormat="1" spans="1:58">
      <c r="A3" s="1" t="s">
        <v>8915</v>
      </c>
      <c r="B3" s="1" t="s">
        <v>8916</v>
      </c>
      <c r="C3" s="1" t="s">
        <v>8917</v>
      </c>
      <c r="D3" s="1" t="s">
        <v>3876</v>
      </c>
      <c r="E3" s="1" t="s">
        <v>8918</v>
      </c>
      <c r="F3" s="33">
        <v>46113</v>
      </c>
      <c r="G3" s="34">
        <v>46113.8730902778</v>
      </c>
      <c r="H3" s="34">
        <v>46113.8737615741</v>
      </c>
      <c r="I3" s="1" t="s">
        <v>8930</v>
      </c>
      <c r="J3" s="1">
        <v>58</v>
      </c>
      <c r="K3" s="1" t="s">
        <v>8931</v>
      </c>
      <c r="M3" s="35">
        <v>1</v>
      </c>
      <c r="N3" s="1" t="s">
        <v>8932</v>
      </c>
      <c r="O3" s="1" t="s">
        <v>341</v>
      </c>
      <c r="P3" s="1" t="s">
        <v>341</v>
      </c>
      <c r="Q3" s="1" t="s">
        <v>8933</v>
      </c>
      <c r="R3" s="36">
        <v>1</v>
      </c>
      <c r="S3" s="35">
        <v>1</v>
      </c>
      <c r="T3" s="35">
        <v>1</v>
      </c>
      <c r="U3" s="35">
        <v>1</v>
      </c>
      <c r="V3" s="36">
        <v>1</v>
      </c>
      <c r="W3" s="1" t="s">
        <v>8934</v>
      </c>
      <c r="X3" s="36">
        <v>0</v>
      </c>
      <c r="Y3" s="35">
        <v>0</v>
      </c>
      <c r="Z3" s="1" t="s">
        <v>8935</v>
      </c>
      <c r="AA3" s="35">
        <v>1</v>
      </c>
      <c r="AB3" s="35">
        <v>1</v>
      </c>
      <c r="AC3" s="35">
        <v>1</v>
      </c>
      <c r="AD3" s="1" t="s">
        <v>8936</v>
      </c>
      <c r="AE3" s="35">
        <v>1</v>
      </c>
      <c r="AF3" s="35">
        <v>0</v>
      </c>
      <c r="AG3" s="35">
        <v>0</v>
      </c>
      <c r="AH3" s="36">
        <v>1</v>
      </c>
      <c r="AI3" s="36">
        <v>0</v>
      </c>
      <c r="AJ3" s="36">
        <v>1</v>
      </c>
      <c r="AK3" s="1" t="s">
        <v>8926</v>
      </c>
      <c r="AL3" s="37">
        <v>0</v>
      </c>
      <c r="AM3" s="36"/>
      <c r="AN3" s="1" t="s">
        <v>8926</v>
      </c>
      <c r="AO3" s="36"/>
      <c r="AP3" s="37">
        <v>0</v>
      </c>
      <c r="AQ3" s="37">
        <v>0</v>
      </c>
      <c r="AR3" s="35"/>
      <c r="AS3" s="37">
        <v>0</v>
      </c>
      <c r="AT3" s="35"/>
      <c r="AU3" s="1" t="s">
        <v>8937</v>
      </c>
      <c r="AV3" s="37">
        <v>1</v>
      </c>
      <c r="AW3" s="36">
        <v>0</v>
      </c>
      <c r="AX3" s="36">
        <v>0</v>
      </c>
      <c r="AY3" s="1" t="s">
        <v>8926</v>
      </c>
      <c r="AZ3" s="35">
        <v>0</v>
      </c>
      <c r="BA3" s="36"/>
      <c r="BB3" s="36">
        <v>0.5</v>
      </c>
      <c r="BC3" s="36">
        <v>0.5</v>
      </c>
      <c r="BD3" s="1" t="s">
        <v>8927</v>
      </c>
      <c r="BE3" s="1" t="s">
        <v>8928</v>
      </c>
      <c r="BF3" s="1" t="s">
        <v>8938</v>
      </c>
    </row>
    <row r="4" s="1" customFormat="1" spans="1:58">
      <c r="A4" s="1" t="s">
        <v>8915</v>
      </c>
      <c r="B4" s="1" t="s">
        <v>8916</v>
      </c>
      <c r="C4" s="1" t="s">
        <v>8917</v>
      </c>
      <c r="D4" s="1" t="s">
        <v>3876</v>
      </c>
      <c r="E4" s="1" t="s">
        <v>8918</v>
      </c>
      <c r="F4" s="33">
        <v>46113</v>
      </c>
      <c r="G4" s="34">
        <v>46113.7245833333</v>
      </c>
      <c r="H4" s="34">
        <v>46113.7253009259</v>
      </c>
      <c r="I4" s="1" t="s">
        <v>8939</v>
      </c>
      <c r="J4" s="1">
        <v>62</v>
      </c>
      <c r="K4" s="1" t="s">
        <v>8940</v>
      </c>
      <c r="M4" s="35">
        <v>1</v>
      </c>
      <c r="N4" s="1" t="s">
        <v>8941</v>
      </c>
      <c r="O4" s="1" t="s">
        <v>8942</v>
      </c>
      <c r="P4" s="1" t="s">
        <v>341</v>
      </c>
      <c r="Q4" s="1" t="s">
        <v>8943</v>
      </c>
      <c r="R4" s="36">
        <v>1</v>
      </c>
      <c r="S4" s="35">
        <v>1</v>
      </c>
      <c r="T4" s="35">
        <v>1</v>
      </c>
      <c r="U4" s="35">
        <v>1</v>
      </c>
      <c r="V4" s="36">
        <v>1</v>
      </c>
      <c r="W4" s="1" t="s">
        <v>8944</v>
      </c>
      <c r="X4" s="36">
        <v>1</v>
      </c>
      <c r="Y4" s="35">
        <v>1</v>
      </c>
      <c r="Z4" s="1" t="s">
        <v>8945</v>
      </c>
      <c r="AA4" s="35">
        <v>1</v>
      </c>
      <c r="AB4" s="35">
        <v>1</v>
      </c>
      <c r="AC4" s="35">
        <v>1</v>
      </c>
      <c r="AD4" s="1" t="s">
        <v>8946</v>
      </c>
      <c r="AE4" s="35">
        <v>1</v>
      </c>
      <c r="AF4" s="35">
        <v>1</v>
      </c>
      <c r="AG4" s="35">
        <v>1</v>
      </c>
      <c r="AH4" s="36">
        <v>1</v>
      </c>
      <c r="AI4" s="36">
        <v>1</v>
      </c>
      <c r="AJ4" s="36">
        <v>1</v>
      </c>
      <c r="AK4" s="1" t="s">
        <v>8926</v>
      </c>
      <c r="AL4" s="37">
        <v>0</v>
      </c>
      <c r="AM4" s="36"/>
      <c r="AN4" s="1" t="s">
        <v>8947</v>
      </c>
      <c r="AO4" s="36">
        <v>0</v>
      </c>
      <c r="AP4" s="37">
        <v>1</v>
      </c>
      <c r="AQ4" s="37">
        <v>1</v>
      </c>
      <c r="AR4" s="35">
        <v>0</v>
      </c>
      <c r="AS4" s="37">
        <v>1</v>
      </c>
      <c r="AT4" s="35">
        <v>0</v>
      </c>
      <c r="AU4" s="1" t="s">
        <v>8926</v>
      </c>
      <c r="AV4" s="37">
        <v>0</v>
      </c>
      <c r="AW4" s="36"/>
      <c r="AX4" s="36">
        <v>1</v>
      </c>
      <c r="AY4" s="1" t="s">
        <v>8926</v>
      </c>
      <c r="AZ4" s="35">
        <v>0</v>
      </c>
      <c r="BA4" s="36"/>
      <c r="BB4" s="36">
        <v>0.75</v>
      </c>
      <c r="BC4" s="36">
        <v>1</v>
      </c>
      <c r="BD4" s="1" t="s">
        <v>8927</v>
      </c>
      <c r="BE4" s="1" t="s">
        <v>8948</v>
      </c>
      <c r="BF4" s="1" t="s">
        <v>8949</v>
      </c>
    </row>
    <row r="5" s="1" customFormat="1" spans="1:58">
      <c r="A5" s="1" t="s">
        <v>8915</v>
      </c>
      <c r="B5" s="1" t="s">
        <v>8916</v>
      </c>
      <c r="C5" s="1" t="s">
        <v>8917</v>
      </c>
      <c r="D5" s="1" t="s">
        <v>3876</v>
      </c>
      <c r="E5" s="1" t="s">
        <v>8918</v>
      </c>
      <c r="F5" s="33">
        <v>46113</v>
      </c>
      <c r="G5" s="34">
        <v>46113.7019444444</v>
      </c>
      <c r="H5" s="34">
        <v>46113.7029976852</v>
      </c>
      <c r="I5" s="1" t="s">
        <v>8950</v>
      </c>
      <c r="J5" s="1">
        <v>91</v>
      </c>
      <c r="K5" s="1" t="s">
        <v>8951</v>
      </c>
      <c r="L5" s="1" t="s">
        <v>8952</v>
      </c>
      <c r="M5" s="35">
        <v>1</v>
      </c>
      <c r="N5" s="1" t="s">
        <v>8953</v>
      </c>
      <c r="O5" s="1" t="s">
        <v>341</v>
      </c>
      <c r="P5" s="1" t="s">
        <v>341</v>
      </c>
      <c r="Q5" s="1" t="s">
        <v>8954</v>
      </c>
      <c r="R5" s="36">
        <v>0</v>
      </c>
      <c r="S5" s="35">
        <v>0</v>
      </c>
      <c r="T5" s="35">
        <v>1</v>
      </c>
      <c r="U5" s="35">
        <v>1</v>
      </c>
      <c r="V5" s="36">
        <v>1</v>
      </c>
      <c r="W5" s="1" t="s">
        <v>8955</v>
      </c>
      <c r="X5" s="36">
        <v>1</v>
      </c>
      <c r="Y5" s="35">
        <v>1</v>
      </c>
      <c r="Z5" s="1" t="s">
        <v>8956</v>
      </c>
      <c r="AA5" s="35">
        <v>1</v>
      </c>
      <c r="AB5" s="35">
        <v>1</v>
      </c>
      <c r="AC5" s="35">
        <v>1</v>
      </c>
      <c r="AD5" s="1" t="s">
        <v>8957</v>
      </c>
      <c r="AE5" s="35">
        <v>1</v>
      </c>
      <c r="AF5" s="35">
        <v>1</v>
      </c>
      <c r="AG5" s="35">
        <v>0</v>
      </c>
      <c r="AH5" s="36">
        <v>1</v>
      </c>
      <c r="AI5" s="36">
        <v>0</v>
      </c>
      <c r="AJ5" s="36">
        <v>0</v>
      </c>
      <c r="AK5" s="1" t="s">
        <v>8958</v>
      </c>
      <c r="AL5" s="37">
        <v>0</v>
      </c>
      <c r="AM5" s="36"/>
      <c r="AN5" s="1" t="s">
        <v>8959</v>
      </c>
      <c r="AO5" s="36">
        <v>0</v>
      </c>
      <c r="AP5" s="37">
        <v>1</v>
      </c>
      <c r="AQ5" s="37">
        <v>1</v>
      </c>
      <c r="AR5" s="35">
        <v>0</v>
      </c>
      <c r="AS5" s="37">
        <v>1</v>
      </c>
      <c r="AT5" s="35">
        <v>0</v>
      </c>
      <c r="AU5" s="1" t="s">
        <v>8958</v>
      </c>
      <c r="AV5" s="37">
        <v>0</v>
      </c>
      <c r="AW5" s="36"/>
      <c r="AX5" s="36">
        <v>1</v>
      </c>
      <c r="AY5" s="1" t="s">
        <v>8958</v>
      </c>
      <c r="AZ5" s="35">
        <v>0</v>
      </c>
      <c r="BA5" s="36"/>
      <c r="BB5" s="36">
        <v>0.25</v>
      </c>
      <c r="BC5" s="36">
        <v>0.75</v>
      </c>
      <c r="BD5" s="1" t="s">
        <v>8960</v>
      </c>
      <c r="BE5" s="1" t="s">
        <v>8928</v>
      </c>
      <c r="BF5" s="1" t="s">
        <v>8961</v>
      </c>
    </row>
    <row r="6" s="1" customFormat="1" spans="1:58">
      <c r="A6" s="1" t="s">
        <v>8915</v>
      </c>
      <c r="B6" s="1" t="s">
        <v>8916</v>
      </c>
      <c r="C6" s="1" t="s">
        <v>8917</v>
      </c>
      <c r="D6" s="1" t="s">
        <v>3876</v>
      </c>
      <c r="E6" s="1" t="s">
        <v>8918</v>
      </c>
      <c r="F6" s="33">
        <v>46113</v>
      </c>
      <c r="G6" s="34">
        <v>46113.8643055556</v>
      </c>
      <c r="H6" s="34">
        <v>46113.8655787037</v>
      </c>
      <c r="I6" s="1" t="s">
        <v>8962</v>
      </c>
      <c r="J6" s="1">
        <v>110</v>
      </c>
      <c r="K6" s="1" t="s">
        <v>8963</v>
      </c>
      <c r="L6" s="1" t="s">
        <v>8964</v>
      </c>
      <c r="M6" s="35">
        <v>1</v>
      </c>
      <c r="N6" s="1" t="s">
        <v>8965</v>
      </c>
      <c r="O6" s="1" t="s">
        <v>8966</v>
      </c>
      <c r="P6" s="1" t="s">
        <v>341</v>
      </c>
      <c r="Q6" s="1" t="s">
        <v>8967</v>
      </c>
      <c r="R6" s="36">
        <v>1</v>
      </c>
      <c r="S6" s="35">
        <v>1</v>
      </c>
      <c r="T6" s="35">
        <v>1</v>
      </c>
      <c r="U6" s="35">
        <v>1</v>
      </c>
      <c r="V6" s="36">
        <v>1</v>
      </c>
      <c r="W6" s="1" t="s">
        <v>8968</v>
      </c>
      <c r="X6" s="36">
        <v>1</v>
      </c>
      <c r="Y6" s="35">
        <v>1</v>
      </c>
      <c r="Z6" s="1" t="s">
        <v>8969</v>
      </c>
      <c r="AA6" s="35">
        <v>1</v>
      </c>
      <c r="AB6" s="35">
        <v>1</v>
      </c>
      <c r="AC6" s="35">
        <v>1</v>
      </c>
      <c r="AD6" s="1" t="s">
        <v>8970</v>
      </c>
      <c r="AE6" s="35">
        <v>1</v>
      </c>
      <c r="AF6" s="35">
        <v>0</v>
      </c>
      <c r="AG6" s="35">
        <v>0</v>
      </c>
      <c r="AH6" s="36">
        <v>1</v>
      </c>
      <c r="AI6" s="36">
        <v>0</v>
      </c>
      <c r="AJ6" s="36">
        <v>0</v>
      </c>
      <c r="AK6" s="1" t="s">
        <v>8926</v>
      </c>
      <c r="AL6" s="37">
        <v>0</v>
      </c>
      <c r="AM6" s="36"/>
      <c r="AN6" s="1" t="s">
        <v>8926</v>
      </c>
      <c r="AO6" s="36"/>
      <c r="AP6" s="37">
        <v>0</v>
      </c>
      <c r="AQ6" s="37">
        <v>0</v>
      </c>
      <c r="AR6" s="35"/>
      <c r="AS6" s="37">
        <v>0</v>
      </c>
      <c r="AT6" s="35"/>
      <c r="AU6" s="1" t="s">
        <v>8926</v>
      </c>
      <c r="AV6" s="37">
        <v>0</v>
      </c>
      <c r="AW6" s="36"/>
      <c r="AX6" s="36">
        <v>0</v>
      </c>
      <c r="AY6" s="1" t="s">
        <v>8926</v>
      </c>
      <c r="AZ6" s="35">
        <v>0</v>
      </c>
      <c r="BA6" s="36"/>
      <c r="BB6" s="36">
        <v>0.333333333333333</v>
      </c>
      <c r="BC6" s="36">
        <v>0.75</v>
      </c>
      <c r="BD6" s="1" t="s">
        <v>8927</v>
      </c>
      <c r="BE6" s="1" t="s">
        <v>8948</v>
      </c>
      <c r="BF6" s="1" t="s">
        <v>8971</v>
      </c>
    </row>
    <row r="7" s="1" customFormat="1" spans="1:58">
      <c r="A7" s="1" t="s">
        <v>8915</v>
      </c>
      <c r="B7" s="1" t="s">
        <v>8916</v>
      </c>
      <c r="C7" s="1" t="s">
        <v>8917</v>
      </c>
      <c r="D7" s="1" t="s">
        <v>3876</v>
      </c>
      <c r="E7" s="1" t="s">
        <v>8918</v>
      </c>
      <c r="F7" s="33">
        <v>46113</v>
      </c>
      <c r="G7" s="34">
        <v>46113.7379398148</v>
      </c>
      <c r="H7" s="34">
        <v>46113.7389351852</v>
      </c>
      <c r="I7" s="1" t="s">
        <v>8972</v>
      </c>
      <c r="J7" s="1">
        <v>86</v>
      </c>
      <c r="K7" s="1" t="s">
        <v>8973</v>
      </c>
      <c r="M7" s="35">
        <v>1</v>
      </c>
      <c r="N7" s="1" t="s">
        <v>8974</v>
      </c>
      <c r="O7" s="1" t="s">
        <v>8975</v>
      </c>
      <c r="P7" s="1" t="s">
        <v>341</v>
      </c>
      <c r="Q7" s="1" t="s">
        <v>8976</v>
      </c>
      <c r="R7" s="36">
        <v>0</v>
      </c>
      <c r="S7" s="35">
        <v>0</v>
      </c>
      <c r="T7" s="35">
        <v>1</v>
      </c>
      <c r="U7" s="35">
        <v>1</v>
      </c>
      <c r="V7" s="36">
        <v>1</v>
      </c>
      <c r="W7" s="1" t="s">
        <v>8977</v>
      </c>
      <c r="X7" s="36">
        <v>0</v>
      </c>
      <c r="Y7" s="35">
        <v>0</v>
      </c>
      <c r="Z7" s="1" t="s">
        <v>8978</v>
      </c>
      <c r="AA7" s="35">
        <v>1</v>
      </c>
      <c r="AB7" s="35">
        <v>1</v>
      </c>
      <c r="AC7" s="35">
        <v>1</v>
      </c>
      <c r="AD7" s="1" t="s">
        <v>8979</v>
      </c>
      <c r="AE7" s="35">
        <v>1</v>
      </c>
      <c r="AF7" s="35">
        <v>0</v>
      </c>
      <c r="AG7" s="35">
        <v>0</v>
      </c>
      <c r="AH7" s="36">
        <v>1</v>
      </c>
      <c r="AI7" s="36">
        <v>0</v>
      </c>
      <c r="AJ7" s="36">
        <v>0</v>
      </c>
      <c r="AK7" s="1" t="s">
        <v>8926</v>
      </c>
      <c r="AL7" s="37">
        <v>0</v>
      </c>
      <c r="AM7" s="36"/>
      <c r="AN7" s="1" t="s">
        <v>8980</v>
      </c>
      <c r="AO7" s="36">
        <v>1</v>
      </c>
      <c r="AP7" s="37">
        <v>1</v>
      </c>
      <c r="AQ7" s="37">
        <v>1</v>
      </c>
      <c r="AR7" s="35">
        <v>1</v>
      </c>
      <c r="AS7" s="37">
        <v>1</v>
      </c>
      <c r="AT7" s="35">
        <v>1</v>
      </c>
      <c r="AU7" s="1" t="s">
        <v>8926</v>
      </c>
      <c r="AV7" s="37">
        <v>0</v>
      </c>
      <c r="AW7" s="36"/>
      <c r="AX7" s="36">
        <v>0</v>
      </c>
      <c r="AY7" s="1" t="s">
        <v>8926</v>
      </c>
      <c r="AZ7" s="35">
        <v>0</v>
      </c>
      <c r="BA7" s="36"/>
      <c r="BB7" s="36">
        <v>0.5</v>
      </c>
      <c r="BC7" s="36">
        <v>0.25</v>
      </c>
      <c r="BD7" s="1" t="s">
        <v>8927</v>
      </c>
      <c r="BE7" s="1" t="s">
        <v>8948</v>
      </c>
      <c r="BF7" s="1" t="s">
        <v>8981</v>
      </c>
    </row>
    <row r="8" s="1" customFormat="1" spans="1:58">
      <c r="A8" s="1" t="s">
        <v>8915</v>
      </c>
      <c r="B8" s="1" t="s">
        <v>8916</v>
      </c>
      <c r="C8" s="1" t="s">
        <v>8917</v>
      </c>
      <c r="D8" s="1" t="s">
        <v>3876</v>
      </c>
      <c r="E8" s="1" t="s">
        <v>8918</v>
      </c>
      <c r="F8" s="33">
        <v>46113</v>
      </c>
      <c r="G8" s="34">
        <v>46113.7577083333</v>
      </c>
      <c r="H8" s="34">
        <v>46113.7588425926</v>
      </c>
      <c r="I8" s="1" t="s">
        <v>8982</v>
      </c>
      <c r="J8" s="1">
        <v>98</v>
      </c>
      <c r="K8" s="1" t="s">
        <v>8983</v>
      </c>
      <c r="M8" s="35">
        <v>1</v>
      </c>
      <c r="N8" s="1" t="s">
        <v>8984</v>
      </c>
      <c r="O8" s="1" t="s">
        <v>8985</v>
      </c>
      <c r="P8" s="1" t="s">
        <v>341</v>
      </c>
      <c r="Q8" s="1" t="s">
        <v>8986</v>
      </c>
      <c r="R8" s="36">
        <v>1</v>
      </c>
      <c r="S8" s="35">
        <v>1</v>
      </c>
      <c r="T8" s="35">
        <v>1</v>
      </c>
      <c r="U8" s="35">
        <v>1</v>
      </c>
      <c r="V8" s="36">
        <v>1</v>
      </c>
      <c r="W8" s="1" t="s">
        <v>8987</v>
      </c>
      <c r="X8" s="36">
        <v>0</v>
      </c>
      <c r="Y8" s="35">
        <v>0</v>
      </c>
      <c r="Z8" s="1" t="s">
        <v>8988</v>
      </c>
      <c r="AA8" s="35">
        <v>1</v>
      </c>
      <c r="AB8" s="35">
        <v>1</v>
      </c>
      <c r="AC8" s="35">
        <v>1</v>
      </c>
      <c r="AD8" s="1" t="s">
        <v>8989</v>
      </c>
      <c r="AE8" s="35">
        <v>1</v>
      </c>
      <c r="AF8" s="35">
        <v>0</v>
      </c>
      <c r="AG8" s="35">
        <v>1</v>
      </c>
      <c r="AH8" s="36">
        <v>1</v>
      </c>
      <c r="AI8" s="36">
        <v>1</v>
      </c>
      <c r="AJ8" s="36">
        <v>0</v>
      </c>
      <c r="AK8" s="1" t="s">
        <v>8958</v>
      </c>
      <c r="AL8" s="37">
        <v>0</v>
      </c>
      <c r="AM8" s="36"/>
      <c r="AN8" s="1" t="s">
        <v>8990</v>
      </c>
      <c r="AO8" s="36">
        <v>0</v>
      </c>
      <c r="AP8" s="37">
        <v>1</v>
      </c>
      <c r="AQ8" s="37">
        <v>0</v>
      </c>
      <c r="AR8" s="35"/>
      <c r="AS8" s="37">
        <v>1</v>
      </c>
      <c r="AT8" s="35">
        <v>0</v>
      </c>
      <c r="AU8" s="1" t="s">
        <v>8958</v>
      </c>
      <c r="AV8" s="37">
        <v>0</v>
      </c>
      <c r="AW8" s="36"/>
      <c r="AX8" s="36">
        <v>0</v>
      </c>
      <c r="AY8" s="1" t="s">
        <v>8958</v>
      </c>
      <c r="AZ8" s="35">
        <v>0</v>
      </c>
      <c r="BA8" s="36"/>
      <c r="BB8" s="36">
        <v>0.5</v>
      </c>
      <c r="BC8" s="36">
        <v>0.5</v>
      </c>
      <c r="BD8" s="1" t="s">
        <v>8927</v>
      </c>
      <c r="BE8" s="1" t="s">
        <v>8948</v>
      </c>
      <c r="BF8" s="1" t="s">
        <v>8991</v>
      </c>
    </row>
    <row r="9" s="1" customFormat="1" spans="1:58">
      <c r="A9" s="1" t="s">
        <v>8992</v>
      </c>
      <c r="B9" s="1" t="s">
        <v>8916</v>
      </c>
      <c r="C9" s="1" t="s">
        <v>8917</v>
      </c>
      <c r="D9" s="1" t="s">
        <v>3876</v>
      </c>
      <c r="E9" s="1" t="s">
        <v>8918</v>
      </c>
      <c r="F9" s="33">
        <v>46113</v>
      </c>
      <c r="G9" s="34">
        <v>46113.869224537</v>
      </c>
      <c r="H9" s="34">
        <v>46113.870150463</v>
      </c>
      <c r="I9" s="1" t="s">
        <v>8993</v>
      </c>
      <c r="J9" s="1">
        <v>80</v>
      </c>
      <c r="K9" s="1" t="s">
        <v>8994</v>
      </c>
      <c r="M9" s="35">
        <v>1</v>
      </c>
      <c r="N9" s="1" t="s">
        <v>8995</v>
      </c>
      <c r="O9" s="1" t="s">
        <v>8996</v>
      </c>
      <c r="P9" s="1" t="s">
        <v>341</v>
      </c>
      <c r="Q9" s="1" t="s">
        <v>8997</v>
      </c>
      <c r="R9" s="36">
        <v>0</v>
      </c>
      <c r="S9" s="35">
        <v>0</v>
      </c>
      <c r="T9" s="35">
        <v>1</v>
      </c>
      <c r="U9" s="35">
        <v>1</v>
      </c>
      <c r="V9" s="36">
        <v>1</v>
      </c>
      <c r="W9" s="1" t="s">
        <v>8998</v>
      </c>
      <c r="X9" s="36">
        <v>1</v>
      </c>
      <c r="Y9" s="35">
        <v>1</v>
      </c>
      <c r="Z9" s="1" t="s">
        <v>8999</v>
      </c>
      <c r="AA9" s="35">
        <v>1</v>
      </c>
      <c r="AB9" s="35">
        <v>1</v>
      </c>
      <c r="AC9" s="35">
        <v>1</v>
      </c>
      <c r="AD9" s="1" t="s">
        <v>9000</v>
      </c>
      <c r="AE9" s="35">
        <v>1</v>
      </c>
      <c r="AF9" s="35">
        <v>1</v>
      </c>
      <c r="AG9" s="35">
        <v>1</v>
      </c>
      <c r="AH9" s="36">
        <v>1</v>
      </c>
      <c r="AI9" s="36">
        <v>1</v>
      </c>
      <c r="AJ9" s="36">
        <v>1</v>
      </c>
      <c r="AK9" s="1" t="s">
        <v>8926</v>
      </c>
      <c r="AL9" s="37">
        <v>0</v>
      </c>
      <c r="AM9" s="36"/>
      <c r="AN9" s="1" t="s">
        <v>8926</v>
      </c>
      <c r="AO9" s="36"/>
      <c r="AP9" s="37">
        <v>0</v>
      </c>
      <c r="AQ9" s="37">
        <v>0</v>
      </c>
      <c r="AR9" s="35"/>
      <c r="AS9" s="37">
        <v>0</v>
      </c>
      <c r="AT9" s="35"/>
      <c r="AU9" s="1" t="s">
        <v>8926</v>
      </c>
      <c r="AV9" s="37">
        <v>0</v>
      </c>
      <c r="AW9" s="36"/>
      <c r="AX9" s="36">
        <v>1</v>
      </c>
      <c r="AY9" s="1" t="s">
        <v>8926</v>
      </c>
      <c r="AZ9" s="35">
        <v>0</v>
      </c>
      <c r="BA9" s="36"/>
      <c r="BB9" s="36">
        <v>1</v>
      </c>
      <c r="BC9" s="36">
        <v>0.75</v>
      </c>
      <c r="BD9" s="1" t="s">
        <v>8927</v>
      </c>
      <c r="BE9" s="1" t="s">
        <v>8948</v>
      </c>
      <c r="BF9" s="1" t="s">
        <v>9001</v>
      </c>
    </row>
    <row r="10" s="1" customFormat="1" spans="1:58">
      <c r="A10" s="1" t="s">
        <v>8915</v>
      </c>
      <c r="B10" s="1" t="s">
        <v>8916</v>
      </c>
      <c r="C10" s="1" t="s">
        <v>8917</v>
      </c>
      <c r="D10" s="1" t="s">
        <v>3876</v>
      </c>
      <c r="E10" s="1" t="s">
        <v>8918</v>
      </c>
      <c r="F10" s="33">
        <v>46113</v>
      </c>
      <c r="G10" s="34">
        <v>46113.7544328704</v>
      </c>
      <c r="H10" s="34">
        <v>46113.7555787037</v>
      </c>
      <c r="I10" s="1" t="s">
        <v>9002</v>
      </c>
      <c r="J10" s="1">
        <v>99</v>
      </c>
      <c r="K10" s="1" t="s">
        <v>9003</v>
      </c>
      <c r="L10" s="1" t="s">
        <v>9004</v>
      </c>
      <c r="M10" s="35">
        <v>1</v>
      </c>
      <c r="N10" s="1" t="s">
        <v>9005</v>
      </c>
      <c r="O10" s="1" t="s">
        <v>9006</v>
      </c>
      <c r="P10" s="1" t="s">
        <v>341</v>
      </c>
      <c r="Q10" s="1" t="s">
        <v>9007</v>
      </c>
      <c r="R10" s="36">
        <v>0</v>
      </c>
      <c r="S10" s="35">
        <v>0</v>
      </c>
      <c r="T10" s="35">
        <v>0</v>
      </c>
      <c r="U10" s="35">
        <v>1</v>
      </c>
      <c r="V10" s="36">
        <v>1</v>
      </c>
      <c r="W10" s="1" t="s">
        <v>9008</v>
      </c>
      <c r="X10" s="36">
        <v>1</v>
      </c>
      <c r="Y10" s="35">
        <v>1</v>
      </c>
      <c r="Z10" s="1" t="s">
        <v>9009</v>
      </c>
      <c r="AA10" s="35">
        <v>1</v>
      </c>
      <c r="AB10" s="35">
        <v>1</v>
      </c>
      <c r="AC10" s="35">
        <v>1</v>
      </c>
      <c r="AD10" s="1" t="s">
        <v>9010</v>
      </c>
      <c r="AE10" s="35">
        <v>1</v>
      </c>
      <c r="AF10" s="35">
        <v>0</v>
      </c>
      <c r="AG10" s="35">
        <v>1</v>
      </c>
      <c r="AH10" s="36">
        <v>1</v>
      </c>
      <c r="AI10" s="36">
        <v>0</v>
      </c>
      <c r="AJ10" s="36">
        <v>1</v>
      </c>
      <c r="AK10" s="1" t="s">
        <v>8926</v>
      </c>
      <c r="AL10" s="37">
        <v>0</v>
      </c>
      <c r="AM10" s="36"/>
      <c r="AN10" s="1" t="s">
        <v>8926</v>
      </c>
      <c r="AO10" s="36"/>
      <c r="AP10" s="37">
        <v>0</v>
      </c>
      <c r="AQ10" s="37">
        <v>0</v>
      </c>
      <c r="AR10" s="35"/>
      <c r="AS10" s="37">
        <v>0</v>
      </c>
      <c r="AT10" s="35"/>
      <c r="AU10" s="1" t="s">
        <v>8926</v>
      </c>
      <c r="AV10" s="37">
        <v>0</v>
      </c>
      <c r="AW10" s="36"/>
      <c r="AX10" s="36">
        <v>0</v>
      </c>
      <c r="AY10" s="1" t="s">
        <v>8926</v>
      </c>
      <c r="AZ10" s="35">
        <v>0</v>
      </c>
      <c r="BA10" s="36"/>
      <c r="BB10" s="36">
        <v>0.666666666666667</v>
      </c>
      <c r="BC10" s="36">
        <v>0.5</v>
      </c>
      <c r="BD10" s="1" t="s">
        <v>8927</v>
      </c>
      <c r="BE10" s="1" t="s">
        <v>8948</v>
      </c>
      <c r="BF10" s="1" t="s">
        <v>9011</v>
      </c>
    </row>
    <row r="11" s="1" customFormat="1" spans="1:58">
      <c r="A11" s="1" t="s">
        <v>8915</v>
      </c>
      <c r="B11" s="1" t="s">
        <v>8916</v>
      </c>
      <c r="C11" s="1" t="s">
        <v>8917</v>
      </c>
      <c r="D11" s="1" t="s">
        <v>3876</v>
      </c>
      <c r="E11" s="1" t="s">
        <v>8918</v>
      </c>
      <c r="F11" s="33">
        <v>46113</v>
      </c>
      <c r="G11" s="34">
        <v>46113.7146527778</v>
      </c>
      <c r="H11" s="34">
        <v>46113.715775463</v>
      </c>
      <c r="I11" s="1" t="s">
        <v>9012</v>
      </c>
      <c r="J11" s="1">
        <v>97</v>
      </c>
      <c r="K11" s="1" t="s">
        <v>9013</v>
      </c>
      <c r="L11" s="1" t="s">
        <v>9014</v>
      </c>
      <c r="M11" s="35">
        <v>1</v>
      </c>
      <c r="N11" s="1" t="s">
        <v>9015</v>
      </c>
      <c r="O11" s="1" t="s">
        <v>9016</v>
      </c>
      <c r="P11" s="1" t="s">
        <v>341</v>
      </c>
      <c r="Q11" s="1" t="s">
        <v>9017</v>
      </c>
      <c r="R11" s="36">
        <v>1</v>
      </c>
      <c r="S11" s="35">
        <v>1</v>
      </c>
      <c r="T11" s="35">
        <v>1</v>
      </c>
      <c r="U11" s="35">
        <v>1</v>
      </c>
      <c r="V11" s="36">
        <v>1</v>
      </c>
      <c r="W11" s="1" t="s">
        <v>9018</v>
      </c>
      <c r="X11" s="36">
        <v>1</v>
      </c>
      <c r="Y11" s="35">
        <v>1</v>
      </c>
      <c r="Z11" s="1" t="s">
        <v>9019</v>
      </c>
      <c r="AA11" s="35">
        <v>1</v>
      </c>
      <c r="AB11" s="35">
        <v>1</v>
      </c>
      <c r="AC11" s="35">
        <v>1</v>
      </c>
      <c r="AD11" s="1" t="s">
        <v>9020</v>
      </c>
      <c r="AE11" s="35">
        <v>1</v>
      </c>
      <c r="AF11" s="35">
        <v>0</v>
      </c>
      <c r="AG11" s="35">
        <v>1</v>
      </c>
      <c r="AH11" s="36">
        <v>1</v>
      </c>
      <c r="AI11" s="36">
        <v>1</v>
      </c>
      <c r="AJ11" s="36">
        <v>1</v>
      </c>
      <c r="AK11" s="1" t="s">
        <v>8926</v>
      </c>
      <c r="AL11" s="37">
        <v>0</v>
      </c>
      <c r="AM11" s="36"/>
      <c r="AN11" s="1" t="s">
        <v>8926</v>
      </c>
      <c r="AO11" s="36"/>
      <c r="AP11" s="37">
        <v>0</v>
      </c>
      <c r="AQ11" s="37">
        <v>0</v>
      </c>
      <c r="AR11" s="35"/>
      <c r="AS11" s="37">
        <v>0</v>
      </c>
      <c r="AT11" s="35"/>
      <c r="AU11" s="1" t="s">
        <v>9021</v>
      </c>
      <c r="AV11" s="37">
        <v>1</v>
      </c>
      <c r="AW11" s="36">
        <v>0</v>
      </c>
      <c r="AX11" s="36">
        <v>0</v>
      </c>
      <c r="AY11" s="1" t="s">
        <v>8926</v>
      </c>
      <c r="AZ11" s="35">
        <v>0</v>
      </c>
      <c r="BA11" s="36"/>
      <c r="BB11" s="36">
        <v>0.75</v>
      </c>
      <c r="BC11" s="36">
        <v>0.75</v>
      </c>
      <c r="BD11" s="1" t="s">
        <v>8927</v>
      </c>
      <c r="BE11" s="1" t="s">
        <v>8948</v>
      </c>
      <c r="BF11" s="1" t="s">
        <v>9022</v>
      </c>
    </row>
    <row r="12" s="1" customFormat="1" spans="1:58">
      <c r="A12" s="1" t="s">
        <v>8915</v>
      </c>
      <c r="B12" s="1" t="s">
        <v>8916</v>
      </c>
      <c r="C12" s="1" t="s">
        <v>8917</v>
      </c>
      <c r="D12" s="1" t="s">
        <v>3876</v>
      </c>
      <c r="E12" s="1" t="s">
        <v>8918</v>
      </c>
      <c r="F12" s="33">
        <v>46113</v>
      </c>
      <c r="G12" s="34">
        <v>46113.7186226852</v>
      </c>
      <c r="H12" s="34">
        <v>46113.7194560185</v>
      </c>
      <c r="I12" s="1" t="s">
        <v>9023</v>
      </c>
      <c r="J12" s="1">
        <v>72</v>
      </c>
      <c r="K12" s="1" t="s">
        <v>9024</v>
      </c>
      <c r="L12" s="1" t="s">
        <v>9025</v>
      </c>
      <c r="M12" s="35">
        <v>1</v>
      </c>
      <c r="N12" s="1" t="s">
        <v>9026</v>
      </c>
      <c r="O12" s="1" t="s">
        <v>9027</v>
      </c>
      <c r="P12" s="1" t="s">
        <v>341</v>
      </c>
      <c r="Q12" s="1" t="s">
        <v>9028</v>
      </c>
      <c r="R12" s="36">
        <v>1</v>
      </c>
      <c r="S12" s="35">
        <v>1</v>
      </c>
      <c r="T12" s="35">
        <v>1</v>
      </c>
      <c r="U12" s="35">
        <v>1</v>
      </c>
      <c r="V12" s="36">
        <v>1</v>
      </c>
      <c r="W12" s="1" t="s">
        <v>9029</v>
      </c>
      <c r="X12" s="36">
        <v>1</v>
      </c>
      <c r="Y12" s="35">
        <v>1</v>
      </c>
      <c r="Z12" s="1" t="s">
        <v>9030</v>
      </c>
      <c r="AA12" s="35">
        <v>1</v>
      </c>
      <c r="AB12" s="35">
        <v>1</v>
      </c>
      <c r="AC12" s="35">
        <v>1</v>
      </c>
      <c r="AD12" s="1" t="s">
        <v>9031</v>
      </c>
      <c r="AE12" s="35">
        <v>1</v>
      </c>
      <c r="AF12" s="35">
        <v>0</v>
      </c>
      <c r="AG12" s="35">
        <v>1</v>
      </c>
      <c r="AH12" s="36">
        <v>1</v>
      </c>
      <c r="AI12" s="36">
        <v>0</v>
      </c>
      <c r="AJ12" s="36">
        <v>0</v>
      </c>
      <c r="AK12" s="1" t="s">
        <v>8926</v>
      </c>
      <c r="AL12" s="37">
        <v>0</v>
      </c>
      <c r="AM12" s="36"/>
      <c r="AN12" s="1" t="s">
        <v>9032</v>
      </c>
      <c r="AO12" s="36">
        <v>1</v>
      </c>
      <c r="AP12" s="37">
        <v>1</v>
      </c>
      <c r="AQ12" s="37">
        <v>0</v>
      </c>
      <c r="AR12" s="35"/>
      <c r="AS12" s="37">
        <v>1</v>
      </c>
      <c r="AT12" s="35">
        <v>1</v>
      </c>
      <c r="AU12" s="1" t="s">
        <v>8926</v>
      </c>
      <c r="AV12" s="37">
        <v>0</v>
      </c>
      <c r="AW12" s="36"/>
      <c r="AX12" s="36">
        <v>0</v>
      </c>
      <c r="AY12" s="1" t="s">
        <v>8926</v>
      </c>
      <c r="AZ12" s="35">
        <v>0</v>
      </c>
      <c r="BA12" s="36"/>
      <c r="BB12" s="36">
        <v>0.5</v>
      </c>
      <c r="BC12" s="36">
        <v>0.75</v>
      </c>
      <c r="BD12" s="1" t="s">
        <v>8927</v>
      </c>
      <c r="BE12" s="1" t="s">
        <v>8948</v>
      </c>
      <c r="BF12" s="1" t="s">
        <v>9033</v>
      </c>
    </row>
    <row r="13" s="1" customFormat="1" spans="1:58">
      <c r="A13" s="1" t="s">
        <v>8915</v>
      </c>
      <c r="B13" s="1" t="s">
        <v>8916</v>
      </c>
      <c r="C13" s="1" t="s">
        <v>8917</v>
      </c>
      <c r="D13" s="1" t="s">
        <v>3876</v>
      </c>
      <c r="E13" s="1" t="s">
        <v>8918</v>
      </c>
      <c r="F13" s="33">
        <v>46113</v>
      </c>
      <c r="G13" s="34">
        <v>46113.70375</v>
      </c>
      <c r="H13" s="34">
        <v>46113.7082986111</v>
      </c>
      <c r="I13" s="1" t="s">
        <v>9034</v>
      </c>
      <c r="J13" s="1">
        <v>393</v>
      </c>
      <c r="K13" s="1" t="s">
        <v>9035</v>
      </c>
      <c r="M13" s="35">
        <v>1</v>
      </c>
      <c r="N13" s="1" t="s">
        <v>9036</v>
      </c>
      <c r="O13" s="1" t="s">
        <v>9037</v>
      </c>
      <c r="P13" s="1" t="s">
        <v>9038</v>
      </c>
      <c r="Q13" s="1" t="s">
        <v>9039</v>
      </c>
      <c r="R13" s="36">
        <v>1</v>
      </c>
      <c r="S13" s="35">
        <v>1</v>
      </c>
      <c r="T13" s="35">
        <v>1</v>
      </c>
      <c r="U13" s="35">
        <v>1</v>
      </c>
      <c r="V13" s="36">
        <v>1</v>
      </c>
      <c r="W13" s="1" t="s">
        <v>9040</v>
      </c>
      <c r="X13" s="36">
        <v>1</v>
      </c>
      <c r="Y13" s="35">
        <v>1</v>
      </c>
      <c r="Z13" s="1" t="s">
        <v>9041</v>
      </c>
      <c r="AA13" s="35">
        <v>1</v>
      </c>
      <c r="AB13" s="35">
        <v>1</v>
      </c>
      <c r="AC13" s="35">
        <v>1</v>
      </c>
      <c r="AD13" s="1" t="s">
        <v>9042</v>
      </c>
      <c r="AE13" s="35">
        <v>1</v>
      </c>
      <c r="AF13" s="35">
        <v>0</v>
      </c>
      <c r="AG13" s="35">
        <v>1</v>
      </c>
      <c r="AH13" s="36">
        <v>1</v>
      </c>
      <c r="AI13" s="36">
        <v>1</v>
      </c>
      <c r="AJ13" s="36">
        <v>1</v>
      </c>
      <c r="AK13" s="1" t="s">
        <v>9043</v>
      </c>
      <c r="AL13" s="37">
        <v>1</v>
      </c>
      <c r="AM13" s="36">
        <v>1</v>
      </c>
      <c r="AN13" s="1" t="s">
        <v>9044</v>
      </c>
      <c r="AO13" s="36">
        <v>1</v>
      </c>
      <c r="AP13" s="37">
        <v>1</v>
      </c>
      <c r="AQ13" s="37">
        <v>1</v>
      </c>
      <c r="AR13" s="35">
        <v>1</v>
      </c>
      <c r="AS13" s="37">
        <v>0</v>
      </c>
      <c r="AT13" s="35"/>
      <c r="AU13" s="1" t="s">
        <v>9045</v>
      </c>
      <c r="AV13" s="37">
        <v>1</v>
      </c>
      <c r="AW13" s="36">
        <v>1</v>
      </c>
      <c r="AX13" s="36">
        <v>0</v>
      </c>
      <c r="AY13" s="1" t="s">
        <v>8926</v>
      </c>
      <c r="AZ13" s="35">
        <v>0</v>
      </c>
      <c r="BA13" s="36"/>
      <c r="BB13" s="36">
        <v>1</v>
      </c>
      <c r="BC13" s="36">
        <v>0.75</v>
      </c>
      <c r="BD13" s="1" t="s">
        <v>9046</v>
      </c>
      <c r="BE13" s="1" t="s">
        <v>8948</v>
      </c>
      <c r="BF13" s="1" t="s">
        <v>9047</v>
      </c>
    </row>
    <row r="14" s="1" customFormat="1" spans="1:58">
      <c r="A14" s="1" t="s">
        <v>8992</v>
      </c>
      <c r="B14" s="1" t="s">
        <v>8916</v>
      </c>
      <c r="C14" s="1" t="s">
        <v>8917</v>
      </c>
      <c r="D14" s="1" t="s">
        <v>3876</v>
      </c>
      <c r="E14" s="1" t="s">
        <v>8918</v>
      </c>
      <c r="F14" s="33">
        <v>46113</v>
      </c>
      <c r="G14" s="34">
        <v>46113.7434143518</v>
      </c>
      <c r="H14" s="34">
        <v>46113.7479976852</v>
      </c>
      <c r="I14" s="1" t="s">
        <v>9048</v>
      </c>
      <c r="J14" s="1">
        <v>396</v>
      </c>
      <c r="K14" s="1" t="s">
        <v>9049</v>
      </c>
      <c r="L14" s="1" t="s">
        <v>9050</v>
      </c>
      <c r="M14" s="35">
        <v>1</v>
      </c>
      <c r="N14" s="1" t="s">
        <v>9051</v>
      </c>
      <c r="O14" s="1" t="s">
        <v>9052</v>
      </c>
      <c r="P14" s="1" t="s">
        <v>341</v>
      </c>
      <c r="Q14" s="1" t="s">
        <v>9053</v>
      </c>
      <c r="R14" s="36">
        <v>0</v>
      </c>
      <c r="S14" s="35">
        <v>1</v>
      </c>
      <c r="T14" s="35">
        <v>0</v>
      </c>
      <c r="U14" s="35">
        <v>1</v>
      </c>
      <c r="V14" s="36">
        <v>1</v>
      </c>
      <c r="W14" s="1" t="s">
        <v>9054</v>
      </c>
      <c r="X14" s="36">
        <v>1</v>
      </c>
      <c r="Y14" s="35">
        <v>1</v>
      </c>
      <c r="Z14" s="1" t="s">
        <v>9055</v>
      </c>
      <c r="AA14" s="35">
        <v>1</v>
      </c>
      <c r="AB14" s="35">
        <v>1</v>
      </c>
      <c r="AC14" s="35">
        <v>1</v>
      </c>
      <c r="AD14" s="1" t="s">
        <v>9056</v>
      </c>
      <c r="AE14" s="35">
        <v>1</v>
      </c>
      <c r="AF14" s="35">
        <v>0</v>
      </c>
      <c r="AG14" s="35">
        <v>1</v>
      </c>
      <c r="AH14" s="36">
        <v>1</v>
      </c>
      <c r="AI14" s="36">
        <v>1</v>
      </c>
      <c r="AJ14" s="36">
        <v>1</v>
      </c>
      <c r="AK14" s="1" t="s">
        <v>8926</v>
      </c>
      <c r="AL14" s="37">
        <v>0</v>
      </c>
      <c r="AM14" s="36"/>
      <c r="AN14" s="1" t="s">
        <v>9057</v>
      </c>
      <c r="AO14" s="36">
        <v>1</v>
      </c>
      <c r="AP14" s="37">
        <v>1</v>
      </c>
      <c r="AQ14" s="37">
        <v>1</v>
      </c>
      <c r="AR14" s="35">
        <v>1</v>
      </c>
      <c r="AS14" s="37">
        <v>1</v>
      </c>
      <c r="AT14" s="35">
        <v>1</v>
      </c>
      <c r="AU14" s="1" t="s">
        <v>8926</v>
      </c>
      <c r="AV14" s="37">
        <v>0</v>
      </c>
      <c r="AW14" s="36"/>
      <c r="AX14" s="36">
        <v>0</v>
      </c>
      <c r="AY14" s="1" t="s">
        <v>9058</v>
      </c>
      <c r="AZ14" s="35">
        <v>1</v>
      </c>
      <c r="BA14" s="36">
        <v>1</v>
      </c>
      <c r="BB14" s="36">
        <v>1</v>
      </c>
      <c r="BC14" s="36">
        <v>0.6</v>
      </c>
      <c r="BD14" s="1" t="s">
        <v>8927</v>
      </c>
      <c r="BE14" s="1" t="s">
        <v>8948</v>
      </c>
      <c r="BF14" s="1" t="s">
        <v>9059</v>
      </c>
    </row>
    <row r="15" s="1" customFormat="1" spans="1:58">
      <c r="A15" s="1" t="s">
        <v>8915</v>
      </c>
      <c r="B15" s="1" t="s">
        <v>8916</v>
      </c>
      <c r="C15" s="1" t="s">
        <v>8917</v>
      </c>
      <c r="D15" s="1" t="s">
        <v>3876</v>
      </c>
      <c r="E15" s="1" t="s">
        <v>8918</v>
      </c>
      <c r="F15" s="33">
        <v>46113</v>
      </c>
      <c r="G15" s="34">
        <v>46113.8751041667</v>
      </c>
      <c r="H15" s="34">
        <v>46113.8760300926</v>
      </c>
      <c r="I15" s="1" t="s">
        <v>8993</v>
      </c>
      <c r="J15" s="1">
        <v>80</v>
      </c>
      <c r="K15" s="1" t="s">
        <v>9060</v>
      </c>
      <c r="L15" s="1" t="s">
        <v>9061</v>
      </c>
      <c r="M15" s="35">
        <v>1</v>
      </c>
      <c r="N15" s="1" t="s">
        <v>9062</v>
      </c>
      <c r="O15" s="1" t="s">
        <v>9063</v>
      </c>
      <c r="P15" s="1" t="s">
        <v>341</v>
      </c>
      <c r="Q15" s="1" t="s">
        <v>9064</v>
      </c>
      <c r="R15" s="36">
        <v>1</v>
      </c>
      <c r="S15" s="35">
        <v>1</v>
      </c>
      <c r="T15" s="35">
        <v>1</v>
      </c>
      <c r="U15" s="35">
        <v>1</v>
      </c>
      <c r="V15" s="36">
        <v>1</v>
      </c>
      <c r="W15" s="1" t="s">
        <v>9065</v>
      </c>
      <c r="X15" s="36">
        <v>1</v>
      </c>
      <c r="Y15" s="35">
        <v>1</v>
      </c>
      <c r="Z15" s="1" t="s">
        <v>9066</v>
      </c>
      <c r="AA15" s="35">
        <v>1</v>
      </c>
      <c r="AB15" s="35">
        <v>1</v>
      </c>
      <c r="AC15" s="35">
        <v>1</v>
      </c>
      <c r="AD15" s="1" t="s">
        <v>9067</v>
      </c>
      <c r="AE15" s="35">
        <v>1</v>
      </c>
      <c r="AF15" s="35">
        <v>0</v>
      </c>
      <c r="AG15" s="35">
        <v>1</v>
      </c>
      <c r="AH15" s="36">
        <v>1</v>
      </c>
      <c r="AI15" s="36">
        <v>1</v>
      </c>
      <c r="AJ15" s="36">
        <v>0</v>
      </c>
      <c r="AK15" s="1" t="s">
        <v>8926</v>
      </c>
      <c r="AL15" s="37">
        <v>0</v>
      </c>
      <c r="AM15" s="36"/>
      <c r="AN15" s="1" t="s">
        <v>9068</v>
      </c>
      <c r="AO15" s="36">
        <v>0</v>
      </c>
      <c r="AP15" s="37">
        <v>1</v>
      </c>
      <c r="AQ15" s="37">
        <v>0</v>
      </c>
      <c r="AR15" s="35"/>
      <c r="AS15" s="37">
        <v>1</v>
      </c>
      <c r="AT15" s="35">
        <v>0</v>
      </c>
      <c r="AU15" s="1" t="s">
        <v>8926</v>
      </c>
      <c r="AV15" s="37">
        <v>0</v>
      </c>
      <c r="AW15" s="36"/>
      <c r="AX15" s="36">
        <v>0</v>
      </c>
      <c r="AY15" s="1" t="s">
        <v>9069</v>
      </c>
      <c r="AZ15" s="35">
        <v>1</v>
      </c>
      <c r="BA15" s="36">
        <v>0</v>
      </c>
      <c r="BB15" s="36">
        <v>0.5</v>
      </c>
      <c r="BC15" s="36">
        <v>0.6</v>
      </c>
      <c r="BD15" s="1" t="s">
        <v>8927</v>
      </c>
      <c r="BE15" s="1" t="s">
        <v>8928</v>
      </c>
      <c r="BF15" s="1" t="s">
        <v>9070</v>
      </c>
    </row>
    <row r="16" s="1" customFormat="1" spans="1:58">
      <c r="A16" s="1" t="s">
        <v>8915</v>
      </c>
      <c r="B16" s="1" t="s">
        <v>8916</v>
      </c>
      <c r="C16" s="1" t="s">
        <v>8917</v>
      </c>
      <c r="D16" s="1" t="s">
        <v>3876</v>
      </c>
      <c r="E16" s="1" t="s">
        <v>8918</v>
      </c>
      <c r="F16" s="33">
        <v>46113</v>
      </c>
      <c r="G16" s="34">
        <v>46113.8516435185</v>
      </c>
      <c r="H16" s="34">
        <v>46113.8541782407</v>
      </c>
      <c r="I16" s="1" t="s">
        <v>9071</v>
      </c>
      <c r="J16" s="1">
        <v>219</v>
      </c>
      <c r="K16" s="1" t="s">
        <v>9072</v>
      </c>
      <c r="L16" s="1" t="s">
        <v>9073</v>
      </c>
      <c r="M16" s="35">
        <v>1</v>
      </c>
      <c r="N16" s="1" t="s">
        <v>9074</v>
      </c>
      <c r="O16" s="1" t="s">
        <v>9075</v>
      </c>
      <c r="P16" s="1" t="s">
        <v>341</v>
      </c>
      <c r="Q16" s="1" t="s">
        <v>9076</v>
      </c>
      <c r="R16" s="36">
        <v>1</v>
      </c>
      <c r="S16" s="35">
        <v>1</v>
      </c>
      <c r="T16" s="35">
        <v>1</v>
      </c>
      <c r="U16" s="35">
        <v>1</v>
      </c>
      <c r="V16" s="36">
        <v>1</v>
      </c>
      <c r="W16" s="1" t="s">
        <v>9077</v>
      </c>
      <c r="X16" s="36">
        <v>1</v>
      </c>
      <c r="Y16" s="35">
        <v>1</v>
      </c>
      <c r="Z16" s="1" t="s">
        <v>9078</v>
      </c>
      <c r="AA16" s="35">
        <v>1</v>
      </c>
      <c r="AB16" s="35">
        <v>1</v>
      </c>
      <c r="AC16" s="35">
        <v>1</v>
      </c>
      <c r="AD16" s="1" t="s">
        <v>9079</v>
      </c>
      <c r="AE16" s="35">
        <v>1</v>
      </c>
      <c r="AF16" s="35">
        <v>0</v>
      </c>
      <c r="AG16" s="35">
        <v>1</v>
      </c>
      <c r="AH16" s="36">
        <v>1</v>
      </c>
      <c r="AI16" s="36">
        <v>0</v>
      </c>
      <c r="AJ16" s="36">
        <v>1</v>
      </c>
      <c r="AK16" s="1" t="s">
        <v>8926</v>
      </c>
      <c r="AL16" s="37">
        <v>0</v>
      </c>
      <c r="AM16" s="36"/>
      <c r="AN16" s="1" t="s">
        <v>9080</v>
      </c>
      <c r="AO16" s="36">
        <v>0</v>
      </c>
      <c r="AP16" s="37">
        <v>1</v>
      </c>
      <c r="AQ16" s="37">
        <v>1</v>
      </c>
      <c r="AR16" s="35">
        <v>0</v>
      </c>
      <c r="AS16" s="37">
        <v>1</v>
      </c>
      <c r="AT16" s="35">
        <v>1</v>
      </c>
      <c r="AU16" s="1" t="s">
        <v>8926</v>
      </c>
      <c r="AV16" s="37">
        <v>0</v>
      </c>
      <c r="AW16" s="36"/>
      <c r="AX16" s="36">
        <v>0</v>
      </c>
      <c r="AY16" s="1" t="s">
        <v>9081</v>
      </c>
      <c r="AZ16" s="35">
        <v>1</v>
      </c>
      <c r="BA16" s="36">
        <v>1</v>
      </c>
      <c r="BB16" s="36">
        <v>0.5</v>
      </c>
      <c r="BC16" s="36">
        <v>0.8</v>
      </c>
      <c r="BD16" s="1" t="s">
        <v>8927</v>
      </c>
      <c r="BE16" s="1" t="s">
        <v>8948</v>
      </c>
      <c r="BF16" s="1" t="s">
        <v>9082</v>
      </c>
    </row>
    <row r="17" s="1" customFormat="1" spans="1:58">
      <c r="A17" s="1" t="s">
        <v>8992</v>
      </c>
      <c r="B17" s="1" t="s">
        <v>8916</v>
      </c>
      <c r="C17" s="1" t="s">
        <v>8917</v>
      </c>
      <c r="D17" s="1" t="s">
        <v>3876</v>
      </c>
      <c r="E17" s="1" t="s">
        <v>8918</v>
      </c>
      <c r="F17" s="33">
        <v>46113</v>
      </c>
      <c r="G17" s="34">
        <v>46113.7671180556</v>
      </c>
      <c r="H17" s="34">
        <v>46113.7683564815</v>
      </c>
      <c r="I17" s="1" t="s">
        <v>9083</v>
      </c>
      <c r="J17" s="1">
        <v>107</v>
      </c>
      <c r="K17" s="1" t="s">
        <v>9084</v>
      </c>
      <c r="L17" s="1" t="s">
        <v>9085</v>
      </c>
      <c r="M17" s="35">
        <v>1</v>
      </c>
      <c r="N17" s="1" t="s">
        <v>9086</v>
      </c>
      <c r="O17" s="1" t="s">
        <v>9087</v>
      </c>
      <c r="P17" s="1" t="s">
        <v>341</v>
      </c>
      <c r="Q17" s="1" t="s">
        <v>9088</v>
      </c>
      <c r="R17" s="36">
        <v>1</v>
      </c>
      <c r="S17" s="35">
        <v>1</v>
      </c>
      <c r="T17" s="35">
        <v>1</v>
      </c>
      <c r="U17" s="35">
        <v>1</v>
      </c>
      <c r="V17" s="36">
        <v>1</v>
      </c>
      <c r="W17" s="1" t="s">
        <v>9089</v>
      </c>
      <c r="X17" s="36">
        <v>1</v>
      </c>
      <c r="Y17" s="35">
        <v>1</v>
      </c>
      <c r="Z17" s="1" t="s">
        <v>9090</v>
      </c>
      <c r="AA17" s="35">
        <v>1</v>
      </c>
      <c r="AB17" s="35">
        <v>1</v>
      </c>
      <c r="AC17" s="35">
        <v>1</v>
      </c>
      <c r="AD17" s="1" t="s">
        <v>9091</v>
      </c>
      <c r="AE17" s="35">
        <v>1</v>
      </c>
      <c r="AF17" s="35">
        <v>1</v>
      </c>
      <c r="AG17" s="35">
        <v>1</v>
      </c>
      <c r="AH17" s="36">
        <v>1</v>
      </c>
      <c r="AI17" s="36">
        <v>1</v>
      </c>
      <c r="AJ17" s="36">
        <v>1</v>
      </c>
      <c r="AK17" s="1" t="s">
        <v>8926</v>
      </c>
      <c r="AL17" s="37">
        <v>0</v>
      </c>
      <c r="AM17" s="36"/>
      <c r="AN17" s="1" t="s">
        <v>9092</v>
      </c>
      <c r="AO17" s="36">
        <v>1</v>
      </c>
      <c r="AP17" s="37">
        <v>1</v>
      </c>
      <c r="AQ17" s="37">
        <v>1</v>
      </c>
      <c r="AR17" s="35">
        <v>1</v>
      </c>
      <c r="AS17" s="37">
        <v>1</v>
      </c>
      <c r="AT17" s="35">
        <v>1</v>
      </c>
      <c r="AU17" s="1" t="s">
        <v>8926</v>
      </c>
      <c r="AV17" s="37">
        <v>0</v>
      </c>
      <c r="AW17" s="36"/>
      <c r="AX17" s="36">
        <v>1</v>
      </c>
      <c r="AY17" s="1" t="s">
        <v>9093</v>
      </c>
      <c r="AZ17" s="35">
        <v>1</v>
      </c>
      <c r="BA17" s="36">
        <v>1</v>
      </c>
      <c r="BB17" s="36">
        <v>1</v>
      </c>
      <c r="BC17" s="36">
        <v>1</v>
      </c>
      <c r="BD17" s="1" t="s">
        <v>8927</v>
      </c>
      <c r="BE17" s="1" t="s">
        <v>8948</v>
      </c>
      <c r="BF17" s="1" t="s">
        <v>9094</v>
      </c>
    </row>
    <row r="18" s="1" customFormat="1" spans="1:58">
      <c r="A18" s="1" t="s">
        <v>8992</v>
      </c>
      <c r="B18" s="1" t="s">
        <v>8916</v>
      </c>
      <c r="C18" s="1" t="s">
        <v>8917</v>
      </c>
      <c r="D18" s="1" t="s">
        <v>3876</v>
      </c>
      <c r="E18" s="1" t="s">
        <v>8918</v>
      </c>
      <c r="F18" s="33">
        <v>46113</v>
      </c>
      <c r="G18" s="34">
        <v>46113.8576041667</v>
      </c>
      <c r="H18" s="34">
        <v>46113.8602083333</v>
      </c>
      <c r="I18" s="1" t="s">
        <v>9095</v>
      </c>
      <c r="J18" s="1">
        <v>225</v>
      </c>
      <c r="K18" s="1" t="s">
        <v>9096</v>
      </c>
      <c r="L18" s="1" t="s">
        <v>9097</v>
      </c>
      <c r="M18" s="35">
        <v>1</v>
      </c>
      <c r="N18" s="1" t="s">
        <v>9098</v>
      </c>
      <c r="O18" s="1" t="s">
        <v>9099</v>
      </c>
      <c r="P18" s="1" t="s">
        <v>341</v>
      </c>
      <c r="Q18" s="1" t="s">
        <v>9100</v>
      </c>
      <c r="R18" s="36">
        <v>1</v>
      </c>
      <c r="S18" s="35">
        <v>1</v>
      </c>
      <c r="T18" s="35">
        <v>1</v>
      </c>
      <c r="U18" s="35">
        <v>1</v>
      </c>
      <c r="V18" s="36">
        <v>1</v>
      </c>
      <c r="W18" s="1" t="s">
        <v>9101</v>
      </c>
      <c r="X18" s="36">
        <v>1</v>
      </c>
      <c r="Y18" s="35">
        <v>1</v>
      </c>
      <c r="Z18" s="1" t="s">
        <v>9102</v>
      </c>
      <c r="AA18" s="35">
        <v>1</v>
      </c>
      <c r="AB18" s="35">
        <v>1</v>
      </c>
      <c r="AC18" s="35">
        <v>1</v>
      </c>
      <c r="AD18" s="1" t="s">
        <v>9103</v>
      </c>
      <c r="AE18" s="35">
        <v>1</v>
      </c>
      <c r="AF18" s="35">
        <v>0</v>
      </c>
      <c r="AG18" s="35">
        <v>1</v>
      </c>
      <c r="AH18" s="36">
        <v>1</v>
      </c>
      <c r="AI18" s="36">
        <v>0</v>
      </c>
      <c r="AJ18" s="36">
        <v>1</v>
      </c>
      <c r="AK18" s="1" t="s">
        <v>8926</v>
      </c>
      <c r="AL18" s="37">
        <v>0</v>
      </c>
      <c r="AM18" s="36"/>
      <c r="AN18" s="1" t="s">
        <v>9104</v>
      </c>
      <c r="AO18" s="36">
        <v>1</v>
      </c>
      <c r="AP18" s="37">
        <v>1</v>
      </c>
      <c r="AQ18" s="37">
        <v>0</v>
      </c>
      <c r="AR18" s="35"/>
      <c r="AS18" s="37">
        <v>1</v>
      </c>
      <c r="AT18" s="35">
        <v>1</v>
      </c>
      <c r="AU18" s="1" t="s">
        <v>8926</v>
      </c>
      <c r="AV18" s="37">
        <v>0</v>
      </c>
      <c r="AW18" s="36"/>
      <c r="AX18" s="36">
        <v>0</v>
      </c>
      <c r="AY18" s="1" t="s">
        <v>9105</v>
      </c>
      <c r="AZ18" s="35">
        <v>1</v>
      </c>
      <c r="BA18" s="36">
        <v>1</v>
      </c>
      <c r="BB18" s="36">
        <v>0.75</v>
      </c>
      <c r="BC18" s="36">
        <v>0.8</v>
      </c>
      <c r="BD18" s="1" t="s">
        <v>8927</v>
      </c>
      <c r="BE18" s="1" t="s">
        <v>8948</v>
      </c>
      <c r="BF18" s="1" t="s">
        <v>9106</v>
      </c>
    </row>
    <row r="19" s="1" customFormat="1" spans="1:58">
      <c r="A19" s="1" t="s">
        <v>8915</v>
      </c>
      <c r="B19" s="1" t="s">
        <v>8916</v>
      </c>
      <c r="C19" s="1" t="s">
        <v>8917</v>
      </c>
      <c r="D19" s="1" t="s">
        <v>3876</v>
      </c>
      <c r="E19" s="1" t="s">
        <v>8918</v>
      </c>
      <c r="F19" s="33">
        <v>46118</v>
      </c>
      <c r="G19" s="34">
        <v>46118.7613888889</v>
      </c>
      <c r="H19" s="34">
        <v>46118.7628472222</v>
      </c>
      <c r="I19" s="1" t="s">
        <v>9107</v>
      </c>
      <c r="J19" s="1">
        <v>126</v>
      </c>
      <c r="K19" s="1" t="s">
        <v>9108</v>
      </c>
      <c r="L19" s="1" t="s">
        <v>9109</v>
      </c>
      <c r="M19" s="35">
        <v>1</v>
      </c>
      <c r="N19" s="1" t="s">
        <v>9110</v>
      </c>
      <c r="O19" s="1" t="s">
        <v>341</v>
      </c>
      <c r="P19" s="1" t="s">
        <v>341</v>
      </c>
      <c r="Q19" s="1" t="s">
        <v>9111</v>
      </c>
      <c r="R19" s="36">
        <v>1</v>
      </c>
      <c r="S19" s="35">
        <v>1</v>
      </c>
      <c r="T19" s="35">
        <v>1</v>
      </c>
      <c r="U19" s="35">
        <v>1</v>
      </c>
      <c r="V19" s="36">
        <v>1</v>
      </c>
      <c r="W19" s="1" t="s">
        <v>9112</v>
      </c>
      <c r="X19" s="36">
        <v>1</v>
      </c>
      <c r="Y19" s="35">
        <v>1</v>
      </c>
      <c r="Z19" s="1" t="s">
        <v>9113</v>
      </c>
      <c r="AA19" s="35">
        <v>1</v>
      </c>
      <c r="AB19" s="35">
        <v>1</v>
      </c>
      <c r="AC19" s="35">
        <v>1</v>
      </c>
      <c r="AD19" s="1" t="s">
        <v>9114</v>
      </c>
      <c r="AE19" s="35">
        <v>1</v>
      </c>
      <c r="AF19" s="35">
        <v>0</v>
      </c>
      <c r="AG19" s="35">
        <v>1</v>
      </c>
      <c r="AH19" s="36">
        <v>1</v>
      </c>
      <c r="AI19" s="36">
        <v>0</v>
      </c>
      <c r="AJ19" s="36">
        <v>1</v>
      </c>
      <c r="AK19" s="1" t="s">
        <v>8926</v>
      </c>
      <c r="AL19" s="37">
        <v>0</v>
      </c>
      <c r="AM19" s="36"/>
      <c r="AN19" s="1" t="s">
        <v>9115</v>
      </c>
      <c r="AO19" s="36"/>
      <c r="AP19" s="37">
        <v>1</v>
      </c>
      <c r="AQ19" s="37">
        <v>0</v>
      </c>
      <c r="AR19" s="35"/>
      <c r="AS19" s="37">
        <v>0</v>
      </c>
      <c r="AT19" s="35"/>
      <c r="AU19" s="1" t="s">
        <v>9116</v>
      </c>
      <c r="AV19" s="37">
        <v>1</v>
      </c>
      <c r="AW19" s="36">
        <v>0</v>
      </c>
      <c r="AX19" s="36">
        <v>0</v>
      </c>
      <c r="AY19" s="1" t="s">
        <v>9117</v>
      </c>
      <c r="AZ19" s="35">
        <v>1</v>
      </c>
      <c r="BA19" s="36">
        <v>0</v>
      </c>
      <c r="BB19" s="36">
        <v>0.5</v>
      </c>
      <c r="BC19" s="36">
        <v>0.6</v>
      </c>
      <c r="BD19" s="1" t="s">
        <v>8927</v>
      </c>
      <c r="BE19" s="1" t="s">
        <v>8928</v>
      </c>
      <c r="BF19" s="1" t="s">
        <v>9118</v>
      </c>
    </row>
    <row r="20" s="1" customFormat="1" spans="1:58">
      <c r="A20" s="1" t="s">
        <v>8915</v>
      </c>
      <c r="B20" s="1" t="s">
        <v>8916</v>
      </c>
      <c r="C20" s="1" t="s">
        <v>8917</v>
      </c>
      <c r="D20" s="1" t="s">
        <v>3876</v>
      </c>
      <c r="E20" s="1" t="s">
        <v>8918</v>
      </c>
      <c r="F20" s="33">
        <v>46118</v>
      </c>
      <c r="G20" s="34">
        <v>46118.7222800926</v>
      </c>
      <c r="H20" s="34">
        <v>46118.723287037</v>
      </c>
      <c r="I20" s="1" t="s">
        <v>9119</v>
      </c>
      <c r="J20" s="1">
        <v>87</v>
      </c>
      <c r="K20" s="1" t="s">
        <v>9120</v>
      </c>
      <c r="M20" s="35">
        <v>1</v>
      </c>
      <c r="N20" s="1" t="s">
        <v>9121</v>
      </c>
      <c r="O20" s="1" t="s">
        <v>9122</v>
      </c>
      <c r="P20" s="1" t="s">
        <v>341</v>
      </c>
      <c r="Q20" s="1" t="s">
        <v>9123</v>
      </c>
      <c r="R20" s="36">
        <v>0</v>
      </c>
      <c r="S20" s="35">
        <v>1</v>
      </c>
      <c r="T20" s="35">
        <v>0</v>
      </c>
      <c r="U20" s="35">
        <v>1</v>
      </c>
      <c r="V20" s="36">
        <v>1</v>
      </c>
      <c r="W20" s="1" t="s">
        <v>9124</v>
      </c>
      <c r="X20" s="36">
        <v>0</v>
      </c>
      <c r="Y20" s="35">
        <v>0</v>
      </c>
      <c r="Z20" s="1" t="s">
        <v>9125</v>
      </c>
      <c r="AA20" s="35">
        <v>1</v>
      </c>
      <c r="AB20" s="35">
        <v>1</v>
      </c>
      <c r="AC20" s="35">
        <v>1</v>
      </c>
      <c r="AD20" s="1" t="s">
        <v>9126</v>
      </c>
      <c r="AE20" s="35">
        <v>1</v>
      </c>
      <c r="AF20" s="35">
        <v>0</v>
      </c>
      <c r="AG20" s="35">
        <v>0</v>
      </c>
      <c r="AH20" s="36">
        <v>1</v>
      </c>
      <c r="AI20" s="36">
        <v>0</v>
      </c>
      <c r="AJ20" s="36">
        <v>1</v>
      </c>
      <c r="AK20" s="1" t="s">
        <v>8926</v>
      </c>
      <c r="AL20" s="37">
        <v>0</v>
      </c>
      <c r="AM20" s="36"/>
      <c r="AN20" s="1" t="s">
        <v>9127</v>
      </c>
      <c r="AO20" s="36">
        <v>0</v>
      </c>
      <c r="AP20" s="37">
        <v>1</v>
      </c>
      <c r="AQ20" s="37">
        <v>0</v>
      </c>
      <c r="AR20" s="35"/>
      <c r="AS20" s="37">
        <v>1</v>
      </c>
      <c r="AT20" s="35">
        <v>0</v>
      </c>
      <c r="AU20" s="1" t="s">
        <v>8926</v>
      </c>
      <c r="AV20" s="37">
        <v>0</v>
      </c>
      <c r="AW20" s="36"/>
      <c r="AX20" s="36">
        <v>0</v>
      </c>
      <c r="AY20" s="1" t="s">
        <v>8926</v>
      </c>
      <c r="AZ20" s="35">
        <v>0</v>
      </c>
      <c r="BA20" s="36"/>
      <c r="BB20" s="36">
        <v>0.5</v>
      </c>
      <c r="BC20" s="36">
        <v>0.25</v>
      </c>
      <c r="BD20" s="1" t="s">
        <v>9046</v>
      </c>
      <c r="BE20" s="1" t="s">
        <v>8948</v>
      </c>
      <c r="BF20" s="1" t="s">
        <v>9128</v>
      </c>
    </row>
    <row r="21" s="1" customFormat="1" spans="1:58">
      <c r="A21" s="1" t="s">
        <v>8915</v>
      </c>
      <c r="B21" s="1" t="s">
        <v>8916</v>
      </c>
      <c r="C21" s="1" t="s">
        <v>8917</v>
      </c>
      <c r="D21" s="1" t="s">
        <v>3876</v>
      </c>
      <c r="E21" s="1" t="s">
        <v>8918</v>
      </c>
      <c r="F21" s="33">
        <v>46118</v>
      </c>
      <c r="G21" s="34">
        <v>46118.9307060185</v>
      </c>
      <c r="H21" s="34">
        <v>46118.9317013889</v>
      </c>
      <c r="I21" s="1" t="s">
        <v>8972</v>
      </c>
      <c r="J21" s="1">
        <v>86</v>
      </c>
      <c r="K21" s="1" t="s">
        <v>9129</v>
      </c>
      <c r="L21" s="1" t="s">
        <v>9130</v>
      </c>
      <c r="M21" s="35">
        <v>1</v>
      </c>
      <c r="N21" s="1" t="s">
        <v>9131</v>
      </c>
      <c r="O21" s="1" t="s">
        <v>9132</v>
      </c>
      <c r="P21" s="1" t="s">
        <v>341</v>
      </c>
      <c r="Q21" s="1" t="s">
        <v>9133</v>
      </c>
      <c r="R21" s="36">
        <v>0</v>
      </c>
      <c r="S21" s="35">
        <v>1</v>
      </c>
      <c r="T21" s="35">
        <v>0</v>
      </c>
      <c r="U21" s="35">
        <v>1</v>
      </c>
      <c r="V21" s="36">
        <v>1</v>
      </c>
      <c r="W21" s="1" t="s">
        <v>9134</v>
      </c>
      <c r="X21" s="36">
        <v>1</v>
      </c>
      <c r="Y21" s="35">
        <v>1</v>
      </c>
      <c r="Z21" s="1" t="s">
        <v>9135</v>
      </c>
      <c r="AA21" s="35">
        <v>1</v>
      </c>
      <c r="AB21" s="35">
        <v>1</v>
      </c>
      <c r="AC21" s="35">
        <v>1</v>
      </c>
      <c r="AD21" s="1" t="s">
        <v>9136</v>
      </c>
      <c r="AE21" s="35">
        <v>1</v>
      </c>
      <c r="AF21" s="35">
        <v>0</v>
      </c>
      <c r="AG21" s="35">
        <v>1</v>
      </c>
      <c r="AH21" s="36">
        <v>1</v>
      </c>
      <c r="AI21" s="36">
        <v>0</v>
      </c>
      <c r="AJ21" s="36">
        <v>0</v>
      </c>
      <c r="AK21" s="1" t="s">
        <v>8926</v>
      </c>
      <c r="AL21" s="37">
        <v>0</v>
      </c>
      <c r="AM21" s="36"/>
      <c r="AN21" s="1" t="s">
        <v>9137</v>
      </c>
      <c r="AO21" s="36">
        <v>1</v>
      </c>
      <c r="AP21" s="37">
        <v>1</v>
      </c>
      <c r="AQ21" s="37">
        <v>0</v>
      </c>
      <c r="AR21" s="35"/>
      <c r="AS21" s="37">
        <v>1</v>
      </c>
      <c r="AT21" s="35">
        <v>1</v>
      </c>
      <c r="AU21" s="1" t="s">
        <v>8926</v>
      </c>
      <c r="AV21" s="37">
        <v>0</v>
      </c>
      <c r="AW21" s="36"/>
      <c r="AX21" s="36">
        <v>0</v>
      </c>
      <c r="AY21" s="1" t="s">
        <v>9138</v>
      </c>
      <c r="AZ21" s="35">
        <v>1</v>
      </c>
      <c r="BA21" s="36">
        <v>1</v>
      </c>
      <c r="BB21" s="36">
        <v>0.5</v>
      </c>
      <c r="BC21" s="36">
        <v>0.6</v>
      </c>
      <c r="BD21" s="1" t="s">
        <v>8927</v>
      </c>
      <c r="BE21" s="1" t="s">
        <v>8948</v>
      </c>
      <c r="BF21" s="1" t="s">
        <v>9139</v>
      </c>
    </row>
    <row r="22" s="1" customFormat="1" spans="1:58">
      <c r="A22" s="1" t="s">
        <v>8915</v>
      </c>
      <c r="B22" s="1" t="s">
        <v>8916</v>
      </c>
      <c r="C22" s="1" t="s">
        <v>8917</v>
      </c>
      <c r="D22" s="1" t="s">
        <v>3876</v>
      </c>
      <c r="E22" s="1" t="s">
        <v>8918</v>
      </c>
      <c r="F22" s="33">
        <v>46118</v>
      </c>
      <c r="G22" s="34">
        <v>46118.9124421296</v>
      </c>
      <c r="H22" s="34">
        <v>46118.9136342593</v>
      </c>
      <c r="I22" s="1" t="s">
        <v>9140</v>
      </c>
      <c r="J22" s="1">
        <v>103</v>
      </c>
      <c r="K22" s="1" t="s">
        <v>9141</v>
      </c>
      <c r="M22" s="35">
        <v>1</v>
      </c>
      <c r="N22" s="1" t="s">
        <v>9142</v>
      </c>
      <c r="O22" s="1" t="s">
        <v>9143</v>
      </c>
      <c r="P22" s="1" t="s">
        <v>341</v>
      </c>
      <c r="Q22" s="1" t="s">
        <v>9144</v>
      </c>
      <c r="R22" s="36">
        <v>0</v>
      </c>
      <c r="S22" s="35">
        <v>0</v>
      </c>
      <c r="T22" s="35">
        <v>1</v>
      </c>
      <c r="U22" s="35">
        <v>1</v>
      </c>
      <c r="V22" s="36">
        <v>1</v>
      </c>
      <c r="W22" s="1" t="s">
        <v>9145</v>
      </c>
      <c r="X22" s="36">
        <v>1</v>
      </c>
      <c r="Y22" s="35">
        <v>1</v>
      </c>
      <c r="Z22" s="1" t="s">
        <v>9146</v>
      </c>
      <c r="AA22" s="35">
        <v>1</v>
      </c>
      <c r="AB22" s="35">
        <v>1</v>
      </c>
      <c r="AC22" s="35">
        <v>1</v>
      </c>
      <c r="AD22" s="1" t="s">
        <v>9147</v>
      </c>
      <c r="AE22" s="35">
        <v>1</v>
      </c>
      <c r="AF22" s="35">
        <v>1</v>
      </c>
      <c r="AG22" s="35">
        <v>0</v>
      </c>
      <c r="AH22" s="36">
        <v>1</v>
      </c>
      <c r="AI22" s="36">
        <v>0</v>
      </c>
      <c r="AJ22" s="36">
        <v>0</v>
      </c>
      <c r="AK22" s="1" t="s">
        <v>8926</v>
      </c>
      <c r="AL22" s="37">
        <v>0</v>
      </c>
      <c r="AM22" s="36"/>
      <c r="AN22" s="1" t="s">
        <v>9148</v>
      </c>
      <c r="AO22" s="36">
        <v>1</v>
      </c>
      <c r="AP22" s="37">
        <v>1</v>
      </c>
      <c r="AQ22" s="37">
        <v>0</v>
      </c>
      <c r="AR22" s="35"/>
      <c r="AS22" s="37">
        <v>1</v>
      </c>
      <c r="AT22" s="35">
        <v>1</v>
      </c>
      <c r="AU22" s="1" t="s">
        <v>8926</v>
      </c>
      <c r="AV22" s="37">
        <v>0</v>
      </c>
      <c r="AW22" s="36"/>
      <c r="AX22" s="36">
        <v>1</v>
      </c>
      <c r="AY22" s="1" t="s">
        <v>8926</v>
      </c>
      <c r="AZ22" s="35">
        <v>0</v>
      </c>
      <c r="BA22" s="36"/>
      <c r="BB22" s="36">
        <v>0.5</v>
      </c>
      <c r="BC22" s="36">
        <v>0.75</v>
      </c>
      <c r="BD22" s="1" t="s">
        <v>8927</v>
      </c>
      <c r="BE22" s="1" t="s">
        <v>8948</v>
      </c>
      <c r="BF22" s="1" t="s">
        <v>9149</v>
      </c>
    </row>
    <row r="23" s="1" customFormat="1" spans="1:58">
      <c r="A23" s="1" t="s">
        <v>8915</v>
      </c>
      <c r="B23" s="1" t="s">
        <v>8916</v>
      </c>
      <c r="C23" s="1" t="s">
        <v>8917</v>
      </c>
      <c r="D23" s="1" t="s">
        <v>3876</v>
      </c>
      <c r="E23" s="1" t="s">
        <v>8918</v>
      </c>
      <c r="F23" s="33">
        <v>46118</v>
      </c>
      <c r="G23" s="34">
        <v>46118.9252199074</v>
      </c>
      <c r="H23" s="34">
        <v>46118.9276157407</v>
      </c>
      <c r="I23" s="1" t="s">
        <v>9150</v>
      </c>
      <c r="J23" s="1">
        <v>207</v>
      </c>
      <c r="K23" s="1" t="s">
        <v>8963</v>
      </c>
      <c r="L23" s="1" t="s">
        <v>8964</v>
      </c>
      <c r="M23" s="35">
        <v>1</v>
      </c>
      <c r="N23" s="1" t="s">
        <v>9151</v>
      </c>
      <c r="O23" s="1" t="s">
        <v>9152</v>
      </c>
      <c r="P23" s="1" t="s">
        <v>341</v>
      </c>
      <c r="Q23" s="1" t="s">
        <v>9153</v>
      </c>
      <c r="R23" s="36">
        <v>1</v>
      </c>
      <c r="S23" s="35">
        <v>1</v>
      </c>
      <c r="T23" s="35">
        <v>1</v>
      </c>
      <c r="U23" s="35">
        <v>1</v>
      </c>
      <c r="V23" s="36">
        <v>1</v>
      </c>
      <c r="W23" s="1" t="s">
        <v>9154</v>
      </c>
      <c r="X23" s="36">
        <v>1</v>
      </c>
      <c r="Y23" s="35">
        <v>1</v>
      </c>
      <c r="Z23" s="1" t="s">
        <v>9155</v>
      </c>
      <c r="AA23" s="35">
        <v>1</v>
      </c>
      <c r="AB23" s="35">
        <v>1</v>
      </c>
      <c r="AC23" s="35">
        <v>1</v>
      </c>
      <c r="AD23" s="1" t="s">
        <v>9156</v>
      </c>
      <c r="AE23" s="35">
        <v>1</v>
      </c>
      <c r="AF23" s="35">
        <v>1</v>
      </c>
      <c r="AG23" s="35">
        <v>0</v>
      </c>
      <c r="AH23" s="36">
        <v>1</v>
      </c>
      <c r="AI23" s="36">
        <v>0</v>
      </c>
      <c r="AJ23" s="36">
        <v>1</v>
      </c>
      <c r="AK23" s="1" t="s">
        <v>8926</v>
      </c>
      <c r="AL23" s="37">
        <v>0</v>
      </c>
      <c r="AM23" s="36"/>
      <c r="AN23" s="1" t="s">
        <v>8926</v>
      </c>
      <c r="AO23" s="36"/>
      <c r="AP23" s="37">
        <v>0</v>
      </c>
      <c r="AQ23" s="37">
        <v>0</v>
      </c>
      <c r="AR23" s="35"/>
      <c r="AS23" s="37">
        <v>0</v>
      </c>
      <c r="AT23" s="35"/>
      <c r="AU23" s="1" t="s">
        <v>9157</v>
      </c>
      <c r="AV23" s="37">
        <v>1</v>
      </c>
      <c r="AW23" s="36">
        <v>0</v>
      </c>
      <c r="AX23" s="36">
        <v>1</v>
      </c>
      <c r="AY23" s="1" t="s">
        <v>8926</v>
      </c>
      <c r="AZ23" s="35">
        <v>0</v>
      </c>
      <c r="BA23" s="36"/>
      <c r="BB23" s="36">
        <v>0.5</v>
      </c>
      <c r="BC23" s="36">
        <v>1</v>
      </c>
      <c r="BD23" s="1" t="s">
        <v>8927</v>
      </c>
      <c r="BE23" s="1" t="s">
        <v>8928</v>
      </c>
      <c r="BF23" s="1" t="s">
        <v>9158</v>
      </c>
    </row>
    <row r="24" s="1" customFormat="1" spans="1:58">
      <c r="A24" s="1" t="s">
        <v>8915</v>
      </c>
      <c r="B24" s="1" t="s">
        <v>8916</v>
      </c>
      <c r="C24" s="1" t="s">
        <v>8917</v>
      </c>
      <c r="D24" s="1" t="s">
        <v>3876</v>
      </c>
      <c r="E24" s="1" t="s">
        <v>8918</v>
      </c>
      <c r="F24" s="33">
        <v>46118</v>
      </c>
      <c r="G24" s="34">
        <v>46118.7894675926</v>
      </c>
      <c r="H24" s="34">
        <v>46118.7907175926</v>
      </c>
      <c r="I24" s="1" t="s">
        <v>9159</v>
      </c>
      <c r="J24" s="1">
        <v>108</v>
      </c>
      <c r="K24" s="1" t="s">
        <v>9160</v>
      </c>
      <c r="M24" s="35">
        <v>1</v>
      </c>
      <c r="N24" s="1" t="s">
        <v>9161</v>
      </c>
      <c r="O24" s="1" t="s">
        <v>9162</v>
      </c>
      <c r="P24" s="1" t="s">
        <v>341</v>
      </c>
      <c r="Q24" s="1" t="s">
        <v>9163</v>
      </c>
      <c r="R24" s="36">
        <v>0</v>
      </c>
      <c r="S24" s="35">
        <v>0</v>
      </c>
      <c r="T24" s="35">
        <v>1</v>
      </c>
      <c r="U24" s="35">
        <v>1</v>
      </c>
      <c r="V24" s="36">
        <v>1</v>
      </c>
      <c r="W24" s="1" t="s">
        <v>9164</v>
      </c>
      <c r="X24" s="36">
        <v>1</v>
      </c>
      <c r="Y24" s="35">
        <v>1</v>
      </c>
      <c r="Z24" s="1" t="s">
        <v>9165</v>
      </c>
      <c r="AA24" s="35">
        <v>1</v>
      </c>
      <c r="AB24" s="35">
        <v>1</v>
      </c>
      <c r="AC24" s="35">
        <v>1</v>
      </c>
      <c r="AD24" s="1" t="s">
        <v>9166</v>
      </c>
      <c r="AE24" s="35">
        <v>1</v>
      </c>
      <c r="AF24" s="35">
        <v>0</v>
      </c>
      <c r="AG24" s="35">
        <v>0</v>
      </c>
      <c r="AH24" s="36">
        <v>1</v>
      </c>
      <c r="AI24" s="36">
        <v>0</v>
      </c>
      <c r="AJ24" s="36">
        <v>0</v>
      </c>
      <c r="AK24" s="1" t="s">
        <v>8958</v>
      </c>
      <c r="AL24" s="37">
        <v>0</v>
      </c>
      <c r="AM24" s="36"/>
      <c r="AN24" s="1" t="s">
        <v>8958</v>
      </c>
      <c r="AO24" s="36"/>
      <c r="AP24" s="37">
        <v>0</v>
      </c>
      <c r="AQ24" s="37">
        <v>0</v>
      </c>
      <c r="AR24" s="35"/>
      <c r="AS24" s="37">
        <v>0</v>
      </c>
      <c r="AT24" s="35"/>
      <c r="AU24" s="1" t="s">
        <v>8958</v>
      </c>
      <c r="AV24" s="37">
        <v>0</v>
      </c>
      <c r="AW24" s="36"/>
      <c r="AX24" s="36">
        <v>0</v>
      </c>
      <c r="AY24" s="1" t="s">
        <v>8958</v>
      </c>
      <c r="AZ24" s="35">
        <v>0</v>
      </c>
      <c r="BA24" s="36"/>
      <c r="BB24" s="36">
        <v>0.333333333333333</v>
      </c>
      <c r="BC24" s="36">
        <v>0.5</v>
      </c>
      <c r="BD24" s="1" t="s">
        <v>8927</v>
      </c>
      <c r="BE24" s="1" t="s">
        <v>8948</v>
      </c>
      <c r="BF24" s="1" t="s">
        <v>9167</v>
      </c>
    </row>
    <row r="25" s="1" customFormat="1" spans="1:58">
      <c r="A25" s="1" t="s">
        <v>8915</v>
      </c>
      <c r="B25" s="1" t="s">
        <v>8916</v>
      </c>
      <c r="C25" s="1" t="s">
        <v>8917</v>
      </c>
      <c r="D25" s="1" t="s">
        <v>3876</v>
      </c>
      <c r="E25" s="1" t="s">
        <v>8918</v>
      </c>
      <c r="F25" s="33">
        <v>46118</v>
      </c>
      <c r="G25" s="34">
        <v>46118.9059722222</v>
      </c>
      <c r="H25" s="34">
        <v>46118.9072685185</v>
      </c>
      <c r="I25" s="1" t="s">
        <v>9168</v>
      </c>
      <c r="J25" s="1">
        <v>112</v>
      </c>
      <c r="K25" s="1" t="s">
        <v>9169</v>
      </c>
      <c r="M25" s="35">
        <v>1</v>
      </c>
      <c r="N25" s="1" t="s">
        <v>9170</v>
      </c>
      <c r="O25" s="1" t="s">
        <v>341</v>
      </c>
      <c r="P25" s="1" t="s">
        <v>341</v>
      </c>
      <c r="Q25" s="1" t="s">
        <v>9171</v>
      </c>
      <c r="R25" s="36">
        <v>1</v>
      </c>
      <c r="S25" s="35">
        <v>1</v>
      </c>
      <c r="T25" s="35">
        <v>1</v>
      </c>
      <c r="U25" s="35">
        <v>1</v>
      </c>
      <c r="V25" s="36">
        <v>1</v>
      </c>
      <c r="W25" s="1" t="s">
        <v>9172</v>
      </c>
      <c r="X25" s="36">
        <v>0</v>
      </c>
      <c r="Y25" s="35">
        <v>0</v>
      </c>
      <c r="Z25" s="1" t="s">
        <v>9173</v>
      </c>
      <c r="AA25" s="35">
        <v>1</v>
      </c>
      <c r="AB25" s="35">
        <v>1</v>
      </c>
      <c r="AC25" s="35">
        <v>1</v>
      </c>
      <c r="AD25" s="1" t="s">
        <v>9174</v>
      </c>
      <c r="AE25" s="35">
        <v>1</v>
      </c>
      <c r="AF25" s="35">
        <v>0</v>
      </c>
      <c r="AG25" s="35">
        <v>1</v>
      </c>
      <c r="AH25" s="36">
        <v>1</v>
      </c>
      <c r="AI25" s="36">
        <v>0</v>
      </c>
      <c r="AJ25" s="36">
        <v>0</v>
      </c>
      <c r="AK25" s="1" t="s">
        <v>8926</v>
      </c>
      <c r="AL25" s="37">
        <v>0</v>
      </c>
      <c r="AM25" s="36"/>
      <c r="AN25" s="1" t="s">
        <v>9175</v>
      </c>
      <c r="AO25" s="36">
        <v>1</v>
      </c>
      <c r="AP25" s="37">
        <v>1</v>
      </c>
      <c r="AQ25" s="37">
        <v>1</v>
      </c>
      <c r="AR25" s="35">
        <v>1</v>
      </c>
      <c r="AS25" s="37">
        <v>0</v>
      </c>
      <c r="AT25" s="35"/>
      <c r="AU25" s="1" t="s">
        <v>8926</v>
      </c>
      <c r="AV25" s="37">
        <v>0</v>
      </c>
      <c r="AW25" s="36"/>
      <c r="AX25" s="36">
        <v>0</v>
      </c>
      <c r="AY25" s="1" t="s">
        <v>8926</v>
      </c>
      <c r="AZ25" s="35">
        <v>0</v>
      </c>
      <c r="BA25" s="36"/>
      <c r="BB25" s="36">
        <v>0.5</v>
      </c>
      <c r="BC25" s="36">
        <v>0.5</v>
      </c>
      <c r="BD25" s="1" t="s">
        <v>8927</v>
      </c>
      <c r="BE25" s="1" t="s">
        <v>8948</v>
      </c>
      <c r="BF25" s="1" t="s">
        <v>9176</v>
      </c>
    </row>
    <row r="26" s="1" customFormat="1" spans="1:58">
      <c r="A26" s="1" t="s">
        <v>8915</v>
      </c>
      <c r="B26" s="1" t="s">
        <v>8916</v>
      </c>
      <c r="C26" s="1" t="s">
        <v>8917</v>
      </c>
      <c r="D26" s="1" t="s">
        <v>3876</v>
      </c>
      <c r="E26" s="1" t="s">
        <v>8918</v>
      </c>
      <c r="F26" s="33">
        <v>46118</v>
      </c>
      <c r="G26" s="34">
        <v>46118.7294212963</v>
      </c>
      <c r="H26" s="34">
        <v>46118.730150463</v>
      </c>
      <c r="I26" s="1" t="s">
        <v>9177</v>
      </c>
      <c r="J26" s="1">
        <v>63</v>
      </c>
      <c r="K26" s="1" t="s">
        <v>9178</v>
      </c>
      <c r="L26" s="1" t="s">
        <v>9179</v>
      </c>
      <c r="M26" s="35">
        <v>1</v>
      </c>
      <c r="N26" s="1" t="s">
        <v>9180</v>
      </c>
      <c r="O26" s="1" t="s">
        <v>9181</v>
      </c>
      <c r="P26" s="1" t="s">
        <v>341</v>
      </c>
      <c r="Q26" s="1" t="s">
        <v>9182</v>
      </c>
      <c r="R26" s="36">
        <v>1</v>
      </c>
      <c r="S26" s="35">
        <v>1</v>
      </c>
      <c r="T26" s="35">
        <v>1</v>
      </c>
      <c r="U26" s="35">
        <v>1</v>
      </c>
      <c r="V26" s="36">
        <v>1</v>
      </c>
      <c r="W26" s="1" t="s">
        <v>9183</v>
      </c>
      <c r="X26" s="36">
        <v>1</v>
      </c>
      <c r="Y26" s="35">
        <v>1</v>
      </c>
      <c r="Z26" s="1" t="s">
        <v>9184</v>
      </c>
      <c r="AA26" s="35">
        <v>1</v>
      </c>
      <c r="AB26" s="35">
        <v>1</v>
      </c>
      <c r="AC26" s="35">
        <v>1</v>
      </c>
      <c r="AD26" s="1" t="s">
        <v>9185</v>
      </c>
      <c r="AE26" s="35">
        <v>1</v>
      </c>
      <c r="AF26" s="35">
        <v>0</v>
      </c>
      <c r="AG26" s="35">
        <v>0</v>
      </c>
      <c r="AH26" s="36">
        <v>1</v>
      </c>
      <c r="AI26" s="36">
        <v>0</v>
      </c>
      <c r="AJ26" s="36">
        <v>1</v>
      </c>
      <c r="AK26" s="1" t="s">
        <v>8926</v>
      </c>
      <c r="AL26" s="37">
        <v>0</v>
      </c>
      <c r="AM26" s="36"/>
      <c r="AN26" s="1" t="s">
        <v>8926</v>
      </c>
      <c r="AO26" s="36"/>
      <c r="AP26" s="37">
        <v>0</v>
      </c>
      <c r="AQ26" s="37">
        <v>0</v>
      </c>
      <c r="AR26" s="35"/>
      <c r="AS26" s="37">
        <v>0</v>
      </c>
      <c r="AT26" s="35"/>
      <c r="AU26" s="1" t="s">
        <v>9186</v>
      </c>
      <c r="AV26" s="37">
        <v>1</v>
      </c>
      <c r="AW26" s="36">
        <v>0</v>
      </c>
      <c r="AX26" s="36">
        <v>0</v>
      </c>
      <c r="AY26" s="1" t="s">
        <v>8926</v>
      </c>
      <c r="AZ26" s="35">
        <v>0</v>
      </c>
      <c r="BA26" s="36"/>
      <c r="BB26" s="36">
        <v>0.5</v>
      </c>
      <c r="BC26" s="36">
        <v>0.75</v>
      </c>
      <c r="BD26" s="1" t="s">
        <v>8927</v>
      </c>
      <c r="BE26" s="1" t="s">
        <v>8948</v>
      </c>
      <c r="BF26" s="1" t="s">
        <v>9187</v>
      </c>
    </row>
    <row r="27" s="1" customFormat="1" spans="1:58">
      <c r="A27" s="1" t="s">
        <v>9188</v>
      </c>
      <c r="B27" s="1" t="s">
        <v>8916</v>
      </c>
      <c r="C27" s="1" t="s">
        <v>8917</v>
      </c>
      <c r="D27" s="1" t="s">
        <v>3876</v>
      </c>
      <c r="E27" s="1" t="s">
        <v>8918</v>
      </c>
      <c r="F27" s="33">
        <v>46118</v>
      </c>
      <c r="G27" s="34">
        <v>46118.868900463</v>
      </c>
      <c r="H27" s="34">
        <v>46118.8702199074</v>
      </c>
      <c r="I27" s="1" t="s">
        <v>9189</v>
      </c>
      <c r="J27" s="1">
        <v>114</v>
      </c>
      <c r="K27" s="1" t="s">
        <v>9190</v>
      </c>
      <c r="L27" s="1" t="s">
        <v>9191</v>
      </c>
      <c r="M27" s="35">
        <v>1</v>
      </c>
      <c r="N27" s="1" t="s">
        <v>9192</v>
      </c>
      <c r="O27" s="1" t="s">
        <v>9193</v>
      </c>
      <c r="P27" s="1" t="s">
        <v>9194</v>
      </c>
      <c r="Q27" s="1" t="s">
        <v>9195</v>
      </c>
      <c r="R27" s="36">
        <v>1</v>
      </c>
      <c r="S27" s="35">
        <v>1</v>
      </c>
      <c r="T27" s="35">
        <v>1</v>
      </c>
      <c r="U27" s="35">
        <v>1</v>
      </c>
      <c r="V27" s="36">
        <v>1</v>
      </c>
      <c r="W27" s="1" t="s">
        <v>9196</v>
      </c>
      <c r="X27" s="36">
        <v>0</v>
      </c>
      <c r="Y27" s="35">
        <v>0</v>
      </c>
      <c r="Z27" s="1" t="s">
        <v>9197</v>
      </c>
      <c r="AA27" s="35">
        <v>1</v>
      </c>
      <c r="AB27" s="35">
        <v>1</v>
      </c>
      <c r="AC27" s="35">
        <v>1</v>
      </c>
      <c r="AD27" s="1" t="s">
        <v>9198</v>
      </c>
      <c r="AE27" s="35">
        <v>1</v>
      </c>
      <c r="AF27" s="35">
        <v>0</v>
      </c>
      <c r="AG27" s="35">
        <v>0</v>
      </c>
      <c r="AH27" s="36">
        <v>1</v>
      </c>
      <c r="AI27" s="36">
        <v>0</v>
      </c>
      <c r="AJ27" s="36">
        <v>1</v>
      </c>
      <c r="AK27" s="1" t="s">
        <v>8926</v>
      </c>
      <c r="AL27" s="37">
        <v>0</v>
      </c>
      <c r="AM27" s="36"/>
      <c r="AN27" s="1" t="s">
        <v>9199</v>
      </c>
      <c r="AO27" s="36">
        <v>0</v>
      </c>
      <c r="AP27" s="37">
        <v>1</v>
      </c>
      <c r="AQ27" s="37">
        <v>0</v>
      </c>
      <c r="AR27" s="35"/>
      <c r="AS27" s="37">
        <v>1</v>
      </c>
      <c r="AT27" s="35">
        <v>0</v>
      </c>
      <c r="AU27" s="1" t="s">
        <v>8926</v>
      </c>
      <c r="AV27" s="37">
        <v>0</v>
      </c>
      <c r="AW27" s="36"/>
      <c r="AX27" s="36">
        <v>0</v>
      </c>
      <c r="AY27" s="1" t="s">
        <v>8926</v>
      </c>
      <c r="AZ27" s="35">
        <v>0</v>
      </c>
      <c r="BA27" s="36"/>
      <c r="BB27" s="36">
        <v>0.5</v>
      </c>
      <c r="BC27" s="36">
        <v>0.5</v>
      </c>
      <c r="BD27" s="1" t="s">
        <v>9046</v>
      </c>
      <c r="BE27" s="1" t="s">
        <v>8928</v>
      </c>
      <c r="BF27" s="1" t="s">
        <v>9200</v>
      </c>
    </row>
    <row r="28" s="1" customFormat="1" spans="1:58">
      <c r="B28" s="1" t="s">
        <v>8916</v>
      </c>
      <c r="C28" s="1" t="s">
        <v>8917</v>
      </c>
      <c r="D28" s="1" t="s">
        <v>3876</v>
      </c>
      <c r="E28" s="1" t="s">
        <v>8918</v>
      </c>
      <c r="F28" s="33">
        <v>46118</v>
      </c>
      <c r="G28" s="34">
        <v>46118.9221064815</v>
      </c>
      <c r="H28" s="34">
        <v>46118.9224768518</v>
      </c>
      <c r="I28" s="1" t="s">
        <v>9201</v>
      </c>
      <c r="J28" s="1">
        <v>32</v>
      </c>
      <c r="K28" s="1" t="s">
        <v>9096</v>
      </c>
      <c r="L28" s="1" t="s">
        <v>9097</v>
      </c>
      <c r="M28" s="35">
        <v>0</v>
      </c>
      <c r="N28" s="1" t="s">
        <v>9202</v>
      </c>
      <c r="O28" s="1" t="s">
        <v>341</v>
      </c>
      <c r="P28" s="1" t="s">
        <v>341</v>
      </c>
      <c r="Q28" s="1" t="s">
        <v>9203</v>
      </c>
      <c r="R28" s="36"/>
      <c r="S28" s="35"/>
      <c r="T28" s="35"/>
      <c r="U28" s="35"/>
      <c r="V28" s="36"/>
      <c r="W28" s="1" t="s">
        <v>9204</v>
      </c>
      <c r="X28" s="36"/>
      <c r="Y28" s="35"/>
      <c r="Z28" s="1" t="s">
        <v>9205</v>
      </c>
      <c r="AA28" s="35"/>
      <c r="AB28" s="35"/>
      <c r="AC28" s="35"/>
      <c r="AD28" s="1" t="s">
        <v>9206</v>
      </c>
      <c r="AE28" s="35"/>
      <c r="AF28" s="35"/>
      <c r="AG28" s="35"/>
      <c r="AH28" s="36"/>
      <c r="AI28" s="36"/>
      <c r="AJ28" s="36"/>
      <c r="AK28" s="1" t="s">
        <v>8958</v>
      </c>
      <c r="AL28" s="37"/>
      <c r="AM28" s="36"/>
      <c r="AN28" s="1" t="s">
        <v>8958</v>
      </c>
      <c r="AO28" s="36"/>
      <c r="AP28" s="37"/>
      <c r="AQ28" s="37"/>
      <c r="AR28" s="35"/>
      <c r="AS28" s="37"/>
      <c r="AT28" s="35"/>
      <c r="AU28" s="1" t="s">
        <v>8958</v>
      </c>
      <c r="AV28" s="37"/>
      <c r="AW28" s="36"/>
      <c r="AX28" s="36"/>
      <c r="AY28" s="1" t="s">
        <v>8958</v>
      </c>
      <c r="AZ28" s="35"/>
      <c r="BA28" s="36"/>
      <c r="BB28" s="36"/>
      <c r="BC28" s="36"/>
      <c r="BD28" s="1" t="s">
        <v>8927</v>
      </c>
      <c r="BE28" s="1" t="s">
        <v>8928</v>
      </c>
      <c r="BF28" s="1" t="s">
        <v>9207</v>
      </c>
    </row>
    <row r="29" s="1" customFormat="1" spans="1:58">
      <c r="A29" s="1" t="s">
        <v>8915</v>
      </c>
      <c r="B29" s="1" t="s">
        <v>8916</v>
      </c>
      <c r="C29" s="1" t="s">
        <v>8917</v>
      </c>
      <c r="D29" s="1" t="s">
        <v>3876</v>
      </c>
      <c r="E29" s="1" t="s">
        <v>8918</v>
      </c>
      <c r="F29" s="33">
        <v>46118</v>
      </c>
      <c r="G29" s="34">
        <v>46118.9227430555</v>
      </c>
      <c r="H29" s="34">
        <v>46118.9238425926</v>
      </c>
      <c r="I29" s="1" t="s">
        <v>9208</v>
      </c>
      <c r="J29" s="1">
        <v>95</v>
      </c>
      <c r="K29" s="1" t="s">
        <v>9096</v>
      </c>
      <c r="L29" s="1" t="s">
        <v>9097</v>
      </c>
      <c r="M29" s="35">
        <v>1</v>
      </c>
      <c r="N29" s="1" t="s">
        <v>9209</v>
      </c>
      <c r="O29" s="1" t="s">
        <v>9210</v>
      </c>
      <c r="P29" s="1" t="s">
        <v>341</v>
      </c>
      <c r="Q29" s="1" t="s">
        <v>9211</v>
      </c>
      <c r="R29" s="36">
        <v>0</v>
      </c>
      <c r="S29" s="35">
        <v>1</v>
      </c>
      <c r="T29" s="35">
        <v>0</v>
      </c>
      <c r="U29" s="35">
        <v>1</v>
      </c>
      <c r="V29" s="36">
        <v>1</v>
      </c>
      <c r="W29" s="1" t="s">
        <v>9212</v>
      </c>
      <c r="X29" s="36">
        <v>0</v>
      </c>
      <c r="Y29" s="35">
        <v>0</v>
      </c>
      <c r="Z29" s="1" t="s">
        <v>9213</v>
      </c>
      <c r="AA29" s="35">
        <v>1</v>
      </c>
      <c r="AB29" s="35">
        <v>1</v>
      </c>
      <c r="AC29" s="35">
        <v>1</v>
      </c>
      <c r="AD29" s="1" t="s">
        <v>9214</v>
      </c>
      <c r="AE29" s="35">
        <v>1</v>
      </c>
      <c r="AF29" s="35">
        <v>0</v>
      </c>
      <c r="AG29" s="35">
        <v>1</v>
      </c>
      <c r="AH29" s="36">
        <v>1</v>
      </c>
      <c r="AI29" s="36">
        <v>0</v>
      </c>
      <c r="AJ29" s="36">
        <v>1</v>
      </c>
      <c r="AK29" s="1" t="s">
        <v>8926</v>
      </c>
      <c r="AL29" s="37">
        <v>0</v>
      </c>
      <c r="AM29" s="36"/>
      <c r="AN29" s="1" t="s">
        <v>8926</v>
      </c>
      <c r="AO29" s="36"/>
      <c r="AP29" s="37">
        <v>0</v>
      </c>
      <c r="AQ29" s="37">
        <v>0</v>
      </c>
      <c r="AR29" s="35"/>
      <c r="AS29" s="37">
        <v>0</v>
      </c>
      <c r="AT29" s="35"/>
      <c r="AU29" s="1" t="s">
        <v>8926</v>
      </c>
      <c r="AV29" s="37">
        <v>0</v>
      </c>
      <c r="AW29" s="36"/>
      <c r="AX29" s="36">
        <v>0</v>
      </c>
      <c r="AY29" s="1" t="s">
        <v>8926</v>
      </c>
      <c r="AZ29" s="35">
        <v>0</v>
      </c>
      <c r="BA29" s="36"/>
      <c r="BB29" s="36">
        <v>0.666666666666667</v>
      </c>
      <c r="BC29" s="36">
        <v>0.25</v>
      </c>
      <c r="BD29" s="1" t="s">
        <v>8927</v>
      </c>
      <c r="BE29" s="1" t="s">
        <v>8948</v>
      </c>
      <c r="BF29" s="1" t="s">
        <v>9215</v>
      </c>
    </row>
    <row r="30" s="1" customFormat="1" spans="1:58">
      <c r="A30" s="1" t="s">
        <v>8915</v>
      </c>
      <c r="B30" s="1" t="s">
        <v>8916</v>
      </c>
      <c r="C30" s="1" t="s">
        <v>8917</v>
      </c>
      <c r="D30" s="1" t="s">
        <v>3876</v>
      </c>
      <c r="E30" s="1" t="s">
        <v>8918</v>
      </c>
      <c r="F30" s="33">
        <v>46118</v>
      </c>
      <c r="G30" s="34">
        <v>46118.754525463</v>
      </c>
      <c r="H30" s="34">
        <v>46118.7555208333</v>
      </c>
      <c r="I30" s="1" t="s">
        <v>8972</v>
      </c>
      <c r="J30" s="1">
        <v>86</v>
      </c>
      <c r="K30" s="1" t="s">
        <v>9216</v>
      </c>
      <c r="L30" s="1" t="s">
        <v>9217</v>
      </c>
      <c r="M30" s="35">
        <v>1</v>
      </c>
      <c r="N30" s="1" t="s">
        <v>9218</v>
      </c>
      <c r="O30" s="1" t="s">
        <v>9219</v>
      </c>
      <c r="P30" s="1" t="s">
        <v>341</v>
      </c>
      <c r="Q30" s="1" t="s">
        <v>9220</v>
      </c>
      <c r="R30" s="36">
        <v>1</v>
      </c>
      <c r="S30" s="35">
        <v>1</v>
      </c>
      <c r="T30" s="35">
        <v>1</v>
      </c>
      <c r="U30" s="35">
        <v>1</v>
      </c>
      <c r="V30" s="36">
        <v>1</v>
      </c>
      <c r="W30" s="1" t="s">
        <v>9221</v>
      </c>
      <c r="X30" s="36">
        <v>1</v>
      </c>
      <c r="Y30" s="35">
        <v>1</v>
      </c>
      <c r="Z30" s="1" t="s">
        <v>9222</v>
      </c>
      <c r="AA30" s="35">
        <v>1</v>
      </c>
      <c r="AB30" s="35">
        <v>1</v>
      </c>
      <c r="AC30" s="35">
        <v>1</v>
      </c>
      <c r="AD30" s="1" t="s">
        <v>9223</v>
      </c>
      <c r="AE30" s="35">
        <v>1</v>
      </c>
      <c r="AF30" s="35">
        <v>0</v>
      </c>
      <c r="AG30" s="35">
        <v>1</v>
      </c>
      <c r="AH30" s="36">
        <v>1</v>
      </c>
      <c r="AI30" s="36">
        <v>1</v>
      </c>
      <c r="AJ30" s="36">
        <v>1</v>
      </c>
      <c r="AK30" s="1" t="s">
        <v>8926</v>
      </c>
      <c r="AL30" s="37">
        <v>0</v>
      </c>
      <c r="AM30" s="36"/>
      <c r="AN30" s="1" t="s">
        <v>9224</v>
      </c>
      <c r="AO30" s="36">
        <v>0</v>
      </c>
      <c r="AP30" s="37">
        <v>1</v>
      </c>
      <c r="AQ30" s="37">
        <v>0</v>
      </c>
      <c r="AR30" s="35"/>
      <c r="AS30" s="37">
        <v>1</v>
      </c>
      <c r="AT30" s="35">
        <v>0</v>
      </c>
      <c r="AU30" s="1" t="s">
        <v>8926</v>
      </c>
      <c r="AV30" s="37">
        <v>0</v>
      </c>
      <c r="AW30" s="36"/>
      <c r="AX30" s="36">
        <v>0</v>
      </c>
      <c r="AY30" s="1" t="s">
        <v>8926</v>
      </c>
      <c r="AZ30" s="35">
        <v>0</v>
      </c>
      <c r="BA30" s="36"/>
      <c r="BB30" s="36">
        <v>0.75</v>
      </c>
      <c r="BC30" s="36">
        <v>0.75</v>
      </c>
      <c r="BD30" s="1" t="s">
        <v>8960</v>
      </c>
      <c r="BE30" s="1" t="s">
        <v>8948</v>
      </c>
      <c r="BF30" s="1" t="s">
        <v>9225</v>
      </c>
    </row>
    <row r="31" s="1" customFormat="1" spans="1:58">
      <c r="A31" s="1" t="s">
        <v>8915</v>
      </c>
      <c r="B31" s="1" t="s">
        <v>8916</v>
      </c>
      <c r="C31" s="1" t="s">
        <v>8917</v>
      </c>
      <c r="D31" s="1" t="s">
        <v>3876</v>
      </c>
      <c r="E31" s="1" t="s">
        <v>8918</v>
      </c>
      <c r="F31" s="33">
        <v>46119</v>
      </c>
      <c r="G31" s="34">
        <v>46119.8942476852</v>
      </c>
      <c r="H31" s="34">
        <v>46119.897662037</v>
      </c>
      <c r="I31" s="1" t="s">
        <v>9226</v>
      </c>
      <c r="J31" s="1">
        <v>295</v>
      </c>
      <c r="K31" s="1" t="s">
        <v>8920</v>
      </c>
      <c r="M31" s="35">
        <v>1</v>
      </c>
      <c r="N31" s="1" t="s">
        <v>9227</v>
      </c>
      <c r="O31" s="1" t="s">
        <v>341</v>
      </c>
      <c r="P31" s="1" t="s">
        <v>341</v>
      </c>
      <c r="Q31" s="1" t="s">
        <v>9228</v>
      </c>
      <c r="R31" s="36">
        <v>1</v>
      </c>
      <c r="S31" s="35">
        <v>1</v>
      </c>
      <c r="T31" s="35">
        <v>1</v>
      </c>
      <c r="U31" s="35">
        <v>1</v>
      </c>
      <c r="V31" s="36">
        <v>1</v>
      </c>
      <c r="W31" s="1" t="s">
        <v>9229</v>
      </c>
      <c r="X31" s="36">
        <v>0</v>
      </c>
      <c r="Y31" s="35">
        <v>0</v>
      </c>
      <c r="Z31" s="1" t="s">
        <v>9230</v>
      </c>
      <c r="AA31" s="35">
        <v>1</v>
      </c>
      <c r="AB31" s="35">
        <v>1</v>
      </c>
      <c r="AC31" s="35">
        <v>1</v>
      </c>
      <c r="AD31" s="1" t="s">
        <v>9231</v>
      </c>
      <c r="AE31" s="35">
        <v>1</v>
      </c>
      <c r="AF31" s="35">
        <v>0</v>
      </c>
      <c r="AG31" s="35">
        <v>0</v>
      </c>
      <c r="AH31" s="36">
        <v>1</v>
      </c>
      <c r="AI31" s="36">
        <v>0</v>
      </c>
      <c r="AJ31" s="36">
        <v>0</v>
      </c>
      <c r="AK31" s="1" t="s">
        <v>8926</v>
      </c>
      <c r="AL31" s="37">
        <v>0</v>
      </c>
      <c r="AM31" s="36"/>
      <c r="AN31" s="1" t="s">
        <v>9232</v>
      </c>
      <c r="AO31" s="36">
        <v>0</v>
      </c>
      <c r="AP31" s="37">
        <v>1</v>
      </c>
      <c r="AQ31" s="37">
        <v>0</v>
      </c>
      <c r="AR31" s="35"/>
      <c r="AS31" s="37">
        <v>1</v>
      </c>
      <c r="AT31" s="35">
        <v>0</v>
      </c>
      <c r="AU31" s="1" t="s">
        <v>8926</v>
      </c>
      <c r="AV31" s="37">
        <v>0</v>
      </c>
      <c r="AW31" s="36"/>
      <c r="AX31" s="36">
        <v>0</v>
      </c>
      <c r="AY31" s="1" t="s">
        <v>9233</v>
      </c>
      <c r="AZ31" s="35">
        <v>1</v>
      </c>
      <c r="BA31" s="36">
        <v>0</v>
      </c>
      <c r="BB31" s="36">
        <v>0.25</v>
      </c>
      <c r="BC31" s="36">
        <v>0.4</v>
      </c>
      <c r="BD31" s="1" t="s">
        <v>8960</v>
      </c>
      <c r="BE31" s="1" t="s">
        <v>8928</v>
      </c>
      <c r="BF31" s="1" t="s">
        <v>9234</v>
      </c>
    </row>
    <row r="32" s="1" customFormat="1" spans="1:58">
      <c r="A32" s="1" t="s">
        <v>8915</v>
      </c>
      <c r="B32" s="1" t="s">
        <v>8916</v>
      </c>
      <c r="C32" s="1" t="s">
        <v>8917</v>
      </c>
      <c r="D32" s="1" t="s">
        <v>3876</v>
      </c>
      <c r="E32" s="1" t="s">
        <v>8918</v>
      </c>
      <c r="F32" s="33">
        <v>46119</v>
      </c>
      <c r="G32" s="34">
        <v>46119.8904166667</v>
      </c>
      <c r="H32" s="34">
        <v>46119.8909490741</v>
      </c>
      <c r="I32" s="1" t="s">
        <v>9235</v>
      </c>
      <c r="J32" s="1">
        <v>46</v>
      </c>
      <c r="K32" s="1" t="s">
        <v>9236</v>
      </c>
      <c r="L32" s="1" t="s">
        <v>9237</v>
      </c>
      <c r="M32" s="35">
        <v>1</v>
      </c>
      <c r="N32" s="1" t="s">
        <v>9238</v>
      </c>
      <c r="O32" s="1" t="s">
        <v>341</v>
      </c>
      <c r="P32" s="1" t="s">
        <v>341</v>
      </c>
      <c r="Q32" s="1" t="s">
        <v>9239</v>
      </c>
      <c r="R32" s="36">
        <v>1</v>
      </c>
      <c r="S32" s="35">
        <v>1</v>
      </c>
      <c r="T32" s="35">
        <v>1</v>
      </c>
      <c r="U32" s="35">
        <v>1</v>
      </c>
      <c r="V32" s="36">
        <v>1</v>
      </c>
      <c r="W32" s="1" t="s">
        <v>9240</v>
      </c>
      <c r="X32" s="36">
        <v>0</v>
      </c>
      <c r="Y32" s="35">
        <v>0</v>
      </c>
      <c r="Z32" s="1" t="s">
        <v>9241</v>
      </c>
      <c r="AA32" s="35">
        <v>1</v>
      </c>
      <c r="AB32" s="35">
        <v>1</v>
      </c>
      <c r="AC32" s="35">
        <v>1</v>
      </c>
      <c r="AD32" s="1" t="s">
        <v>9242</v>
      </c>
      <c r="AE32" s="35">
        <v>1</v>
      </c>
      <c r="AF32" s="35">
        <v>0</v>
      </c>
      <c r="AG32" s="35">
        <v>0</v>
      </c>
      <c r="AH32" s="36">
        <v>1</v>
      </c>
      <c r="AI32" s="36">
        <v>0</v>
      </c>
      <c r="AJ32" s="36">
        <v>1</v>
      </c>
      <c r="AK32" s="1" t="s">
        <v>8926</v>
      </c>
      <c r="AL32" s="37">
        <v>0</v>
      </c>
      <c r="AM32" s="36"/>
      <c r="AN32" s="1" t="s">
        <v>8926</v>
      </c>
      <c r="AO32" s="36"/>
      <c r="AP32" s="37">
        <v>0</v>
      </c>
      <c r="AQ32" s="37">
        <v>0</v>
      </c>
      <c r="AR32" s="35"/>
      <c r="AS32" s="37">
        <v>0</v>
      </c>
      <c r="AT32" s="35"/>
      <c r="AU32" s="1" t="s">
        <v>8926</v>
      </c>
      <c r="AV32" s="37">
        <v>0</v>
      </c>
      <c r="AW32" s="36"/>
      <c r="AX32" s="36">
        <v>0</v>
      </c>
      <c r="AY32" s="1" t="s">
        <v>8926</v>
      </c>
      <c r="AZ32" s="35">
        <v>0</v>
      </c>
      <c r="BA32" s="36"/>
      <c r="BB32" s="36">
        <v>0.666666666666667</v>
      </c>
      <c r="BC32" s="36">
        <v>0.5</v>
      </c>
      <c r="BD32" s="1" t="s">
        <v>8960</v>
      </c>
      <c r="BE32" s="1" t="s">
        <v>8928</v>
      </c>
      <c r="BF32" s="1" t="s">
        <v>9243</v>
      </c>
    </row>
    <row r="33" s="1" customFormat="1" spans="1:58">
      <c r="A33" s="1" t="s">
        <v>8915</v>
      </c>
      <c r="B33" s="1" t="s">
        <v>8916</v>
      </c>
      <c r="C33" s="1" t="s">
        <v>8917</v>
      </c>
      <c r="D33" s="1" t="s">
        <v>3876</v>
      </c>
      <c r="E33" s="1" t="s">
        <v>8918</v>
      </c>
      <c r="F33" s="33">
        <v>46119</v>
      </c>
      <c r="G33" s="34">
        <v>46119.7202893519</v>
      </c>
      <c r="H33" s="34">
        <v>46119.7213888889</v>
      </c>
      <c r="I33" s="1" t="s">
        <v>9208</v>
      </c>
      <c r="J33" s="1">
        <v>95</v>
      </c>
      <c r="K33" s="1" t="s">
        <v>9244</v>
      </c>
      <c r="L33" s="1" t="s">
        <v>9245</v>
      </c>
      <c r="M33" s="35">
        <v>1</v>
      </c>
      <c r="N33" s="1" t="s">
        <v>9246</v>
      </c>
      <c r="O33" s="1" t="s">
        <v>9247</v>
      </c>
      <c r="P33" s="1" t="s">
        <v>9248</v>
      </c>
      <c r="Q33" s="1" t="s">
        <v>9249</v>
      </c>
      <c r="R33" s="36">
        <v>0</v>
      </c>
      <c r="S33" s="35">
        <v>0</v>
      </c>
      <c r="T33" s="35">
        <v>0</v>
      </c>
      <c r="U33" s="35">
        <v>1</v>
      </c>
      <c r="V33" s="36">
        <v>1</v>
      </c>
      <c r="W33" s="1" t="s">
        <v>9250</v>
      </c>
      <c r="X33" s="36">
        <v>1</v>
      </c>
      <c r="Y33" s="35">
        <v>1</v>
      </c>
      <c r="Z33" s="1" t="s">
        <v>9251</v>
      </c>
      <c r="AA33" s="35">
        <v>1</v>
      </c>
      <c r="AB33" s="35">
        <v>1</v>
      </c>
      <c r="AC33" s="35">
        <v>1</v>
      </c>
      <c r="AD33" s="1" t="s">
        <v>9252</v>
      </c>
      <c r="AE33" s="35">
        <v>1</v>
      </c>
      <c r="AF33" s="35">
        <v>1</v>
      </c>
      <c r="AG33" s="35">
        <v>1</v>
      </c>
      <c r="AH33" s="36">
        <v>1</v>
      </c>
      <c r="AI33" s="36">
        <v>1</v>
      </c>
      <c r="AJ33" s="36">
        <v>0</v>
      </c>
      <c r="AK33" s="1" t="s">
        <v>9253</v>
      </c>
      <c r="AL33" s="37">
        <v>1</v>
      </c>
      <c r="AM33" s="36">
        <v>1</v>
      </c>
      <c r="AN33" s="1" t="s">
        <v>9254</v>
      </c>
      <c r="AO33" s="36">
        <v>1</v>
      </c>
      <c r="AP33" s="37">
        <v>1</v>
      </c>
      <c r="AQ33" s="37">
        <v>0</v>
      </c>
      <c r="AR33" s="35"/>
      <c r="AS33" s="37">
        <v>1</v>
      </c>
      <c r="AT33" s="35">
        <v>1</v>
      </c>
      <c r="AU33" s="1" t="s">
        <v>8926</v>
      </c>
      <c r="AV33" s="37">
        <v>0</v>
      </c>
      <c r="AW33" s="36"/>
      <c r="AX33" s="36">
        <v>1</v>
      </c>
      <c r="AY33" s="1" t="s">
        <v>9255</v>
      </c>
      <c r="AZ33" s="35">
        <v>1</v>
      </c>
      <c r="BA33" s="36">
        <v>1</v>
      </c>
      <c r="BB33" s="36">
        <v>0.8</v>
      </c>
      <c r="BC33" s="36">
        <v>0.8</v>
      </c>
      <c r="BD33" s="1" t="s">
        <v>8927</v>
      </c>
      <c r="BE33" s="1" t="s">
        <v>8928</v>
      </c>
      <c r="BF33" s="1" t="s">
        <v>9256</v>
      </c>
    </row>
    <row r="34" s="1" customFormat="1" spans="1:58">
      <c r="A34" s="1" t="s">
        <v>8915</v>
      </c>
      <c r="B34" s="1" t="s">
        <v>8916</v>
      </c>
      <c r="C34" s="1" t="s">
        <v>8917</v>
      </c>
      <c r="D34" s="1" t="s">
        <v>3876</v>
      </c>
      <c r="E34" s="1" t="s">
        <v>8918</v>
      </c>
      <c r="F34" s="33">
        <v>46119</v>
      </c>
      <c r="G34" s="34">
        <v>46119.7289699074</v>
      </c>
      <c r="H34" s="34">
        <v>46119.732037037</v>
      </c>
      <c r="I34" s="1" t="s">
        <v>9257</v>
      </c>
      <c r="J34" s="1">
        <v>265</v>
      </c>
      <c r="K34" s="1" t="s">
        <v>9258</v>
      </c>
      <c r="L34" s="1" t="s">
        <v>9259</v>
      </c>
      <c r="M34" s="35">
        <v>1</v>
      </c>
      <c r="N34" s="1" t="s">
        <v>9260</v>
      </c>
      <c r="O34" s="1" t="s">
        <v>9261</v>
      </c>
      <c r="P34" s="1" t="s">
        <v>9262</v>
      </c>
      <c r="Q34" s="1" t="s">
        <v>9263</v>
      </c>
      <c r="R34" s="36">
        <v>1</v>
      </c>
      <c r="S34" s="35">
        <v>1</v>
      </c>
      <c r="T34" s="35">
        <v>1</v>
      </c>
      <c r="U34" s="35">
        <v>1</v>
      </c>
      <c r="V34" s="36">
        <v>1</v>
      </c>
      <c r="W34" s="1" t="s">
        <v>9264</v>
      </c>
      <c r="X34" s="36">
        <v>1</v>
      </c>
      <c r="Y34" s="35">
        <v>1</v>
      </c>
      <c r="Z34" s="1" t="s">
        <v>9265</v>
      </c>
      <c r="AA34" s="35">
        <v>1</v>
      </c>
      <c r="AB34" s="35">
        <v>1</v>
      </c>
      <c r="AC34" s="35">
        <v>1</v>
      </c>
      <c r="AD34" s="1" t="s">
        <v>9266</v>
      </c>
      <c r="AE34" s="35">
        <v>1</v>
      </c>
      <c r="AF34" s="35">
        <v>1</v>
      </c>
      <c r="AG34" s="35">
        <v>1</v>
      </c>
      <c r="AH34" s="36">
        <v>1</v>
      </c>
      <c r="AI34" s="36">
        <v>1</v>
      </c>
      <c r="AJ34" s="36">
        <v>1</v>
      </c>
      <c r="AK34" s="1" t="s">
        <v>8926</v>
      </c>
      <c r="AL34" s="37">
        <v>0</v>
      </c>
      <c r="AM34" s="36"/>
      <c r="AN34" s="1" t="s">
        <v>9267</v>
      </c>
      <c r="AO34" s="36"/>
      <c r="AP34" s="37">
        <v>1</v>
      </c>
      <c r="AQ34" s="37">
        <v>0</v>
      </c>
      <c r="AR34" s="35"/>
      <c r="AS34" s="37">
        <v>0</v>
      </c>
      <c r="AT34" s="35"/>
      <c r="AU34" s="1" t="s">
        <v>8926</v>
      </c>
      <c r="AV34" s="37">
        <v>0</v>
      </c>
      <c r="AW34" s="36"/>
      <c r="AX34" s="36">
        <v>1</v>
      </c>
      <c r="AY34" s="1" t="s">
        <v>9268</v>
      </c>
      <c r="AZ34" s="35">
        <v>1</v>
      </c>
      <c r="BA34" s="36">
        <v>1</v>
      </c>
      <c r="BB34" s="36">
        <v>1</v>
      </c>
      <c r="BC34" s="36">
        <v>1</v>
      </c>
      <c r="BD34" s="1" t="s">
        <v>8927</v>
      </c>
      <c r="BE34" s="1" t="s">
        <v>8948</v>
      </c>
      <c r="BF34" s="1" t="s">
        <v>9269</v>
      </c>
    </row>
    <row r="35" s="1" customFormat="1" spans="1:58">
      <c r="A35" s="1" t="s">
        <v>8915</v>
      </c>
      <c r="B35" s="1" t="s">
        <v>8916</v>
      </c>
      <c r="C35" s="1" t="s">
        <v>8917</v>
      </c>
      <c r="D35" s="1" t="s">
        <v>3876</v>
      </c>
      <c r="E35" s="1" t="s">
        <v>8918</v>
      </c>
      <c r="F35" s="33">
        <v>46119</v>
      </c>
      <c r="G35" s="34">
        <v>46119.8521875</v>
      </c>
      <c r="H35" s="34">
        <v>46119.8531481481</v>
      </c>
      <c r="I35" s="1" t="s">
        <v>9270</v>
      </c>
      <c r="J35" s="1">
        <v>83</v>
      </c>
      <c r="K35" s="1" t="s">
        <v>9271</v>
      </c>
      <c r="M35" s="35">
        <v>1</v>
      </c>
      <c r="N35" s="1" t="s">
        <v>9272</v>
      </c>
      <c r="O35" s="1" t="s">
        <v>341</v>
      </c>
      <c r="P35" s="1" t="s">
        <v>341</v>
      </c>
      <c r="Q35" s="1" t="s">
        <v>9273</v>
      </c>
      <c r="R35" s="36">
        <v>1</v>
      </c>
      <c r="S35" s="35">
        <v>1</v>
      </c>
      <c r="T35" s="35">
        <v>1</v>
      </c>
      <c r="U35" s="35">
        <v>1</v>
      </c>
      <c r="V35" s="36">
        <v>1</v>
      </c>
      <c r="W35" s="1" t="s">
        <v>9274</v>
      </c>
      <c r="X35" s="36">
        <v>1</v>
      </c>
      <c r="Y35" s="35">
        <v>1</v>
      </c>
      <c r="Z35" s="1" t="s">
        <v>9275</v>
      </c>
      <c r="AA35" s="35">
        <v>1</v>
      </c>
      <c r="AB35" s="35">
        <v>1</v>
      </c>
      <c r="AC35" s="35">
        <v>1</v>
      </c>
      <c r="AD35" s="1" t="s">
        <v>9276</v>
      </c>
      <c r="AE35" s="35">
        <v>1</v>
      </c>
      <c r="AF35" s="35">
        <v>0</v>
      </c>
      <c r="AG35" s="35">
        <v>1</v>
      </c>
      <c r="AH35" s="36">
        <v>1</v>
      </c>
      <c r="AI35" s="36">
        <v>1</v>
      </c>
      <c r="AJ35" s="36">
        <v>1</v>
      </c>
      <c r="AK35" s="1" t="s">
        <v>8926</v>
      </c>
      <c r="AL35" s="37">
        <v>0</v>
      </c>
      <c r="AM35" s="36"/>
      <c r="AN35" s="1" t="s">
        <v>9277</v>
      </c>
      <c r="AO35" s="36">
        <v>0</v>
      </c>
      <c r="AP35" s="37">
        <v>1</v>
      </c>
      <c r="AQ35" s="37">
        <v>0</v>
      </c>
      <c r="AR35" s="35"/>
      <c r="AS35" s="37">
        <v>1</v>
      </c>
      <c r="AT35" s="35">
        <v>0</v>
      </c>
      <c r="AU35" s="1" t="s">
        <v>8926</v>
      </c>
      <c r="AV35" s="37">
        <v>0</v>
      </c>
      <c r="AW35" s="36"/>
      <c r="AX35" s="36">
        <v>0</v>
      </c>
      <c r="AY35" s="1" t="s">
        <v>8926</v>
      </c>
      <c r="AZ35" s="35">
        <v>0</v>
      </c>
      <c r="BA35" s="36"/>
      <c r="BB35" s="36">
        <v>0.75</v>
      </c>
      <c r="BC35" s="36">
        <v>0.75</v>
      </c>
      <c r="BD35" s="1" t="s">
        <v>8927</v>
      </c>
      <c r="BE35" s="1" t="s">
        <v>8928</v>
      </c>
      <c r="BF35" s="1" t="s">
        <v>9278</v>
      </c>
    </row>
    <row r="36" s="1" customFormat="1" spans="1:58">
      <c r="A36" s="1" t="s">
        <v>8915</v>
      </c>
      <c r="B36" s="1" t="s">
        <v>8916</v>
      </c>
      <c r="C36" s="1" t="s">
        <v>8917</v>
      </c>
      <c r="D36" s="1" t="s">
        <v>3876</v>
      </c>
      <c r="E36" s="1" t="s">
        <v>8918</v>
      </c>
      <c r="F36" s="33">
        <v>46119</v>
      </c>
      <c r="G36" s="34">
        <v>46119.746412037</v>
      </c>
      <c r="H36" s="34">
        <v>46119.7479282407</v>
      </c>
      <c r="I36" s="1" t="s">
        <v>9279</v>
      </c>
      <c r="J36" s="1">
        <v>131</v>
      </c>
      <c r="K36" s="1" t="s">
        <v>9280</v>
      </c>
      <c r="L36" s="1" t="s">
        <v>9281</v>
      </c>
      <c r="M36" s="35">
        <v>1</v>
      </c>
      <c r="N36" s="1" t="s">
        <v>9282</v>
      </c>
      <c r="O36" s="1" t="s">
        <v>9283</v>
      </c>
      <c r="P36" s="1" t="s">
        <v>341</v>
      </c>
      <c r="Q36" s="1" t="s">
        <v>9284</v>
      </c>
      <c r="R36" s="36">
        <v>1</v>
      </c>
      <c r="S36" s="35">
        <v>1</v>
      </c>
      <c r="T36" s="35">
        <v>1</v>
      </c>
      <c r="U36" s="35">
        <v>1</v>
      </c>
      <c r="V36" s="36">
        <v>1</v>
      </c>
      <c r="W36" s="1" t="s">
        <v>9285</v>
      </c>
      <c r="X36" s="36">
        <v>1</v>
      </c>
      <c r="Y36" s="35">
        <v>1</v>
      </c>
      <c r="Z36" s="1" t="s">
        <v>9286</v>
      </c>
      <c r="AA36" s="35">
        <v>1</v>
      </c>
      <c r="AB36" s="35">
        <v>1</v>
      </c>
      <c r="AC36" s="35">
        <v>1</v>
      </c>
      <c r="AD36" s="1" t="s">
        <v>9287</v>
      </c>
      <c r="AE36" s="35">
        <v>1</v>
      </c>
      <c r="AF36" s="35">
        <v>0</v>
      </c>
      <c r="AG36" s="35">
        <v>1</v>
      </c>
      <c r="AH36" s="36">
        <v>1</v>
      </c>
      <c r="AI36" s="36">
        <v>1</v>
      </c>
      <c r="AJ36" s="36">
        <v>1</v>
      </c>
      <c r="AK36" s="1" t="s">
        <v>8926</v>
      </c>
      <c r="AL36" s="37">
        <v>0</v>
      </c>
      <c r="AM36" s="36"/>
      <c r="AN36" s="1" t="s">
        <v>9288</v>
      </c>
      <c r="AO36" s="36">
        <v>0</v>
      </c>
      <c r="AP36" s="37">
        <v>1</v>
      </c>
      <c r="AQ36" s="37">
        <v>0</v>
      </c>
      <c r="AR36" s="35"/>
      <c r="AS36" s="37">
        <v>1</v>
      </c>
      <c r="AT36" s="35">
        <v>0</v>
      </c>
      <c r="AU36" s="1" t="s">
        <v>8926</v>
      </c>
      <c r="AV36" s="37">
        <v>0</v>
      </c>
      <c r="AW36" s="36"/>
      <c r="AX36" s="36">
        <v>0</v>
      </c>
      <c r="AY36" s="1" t="s">
        <v>9289</v>
      </c>
      <c r="AZ36" s="35">
        <v>1</v>
      </c>
      <c r="BA36" s="36">
        <v>0</v>
      </c>
      <c r="BB36" s="36">
        <v>0.75</v>
      </c>
      <c r="BC36" s="36">
        <v>0.6</v>
      </c>
      <c r="BD36" s="1" t="s">
        <v>8927</v>
      </c>
      <c r="BE36" s="1" t="s">
        <v>8928</v>
      </c>
      <c r="BF36" s="1" t="s">
        <v>9290</v>
      </c>
    </row>
    <row r="37" s="1" customFormat="1" spans="1:58">
      <c r="A37" s="1" t="s">
        <v>8915</v>
      </c>
      <c r="B37" s="1" t="s">
        <v>8916</v>
      </c>
      <c r="C37" s="1" t="s">
        <v>8917</v>
      </c>
      <c r="D37" s="1" t="s">
        <v>3876</v>
      </c>
      <c r="E37" s="1" t="s">
        <v>8918</v>
      </c>
      <c r="F37" s="33">
        <v>46119</v>
      </c>
      <c r="G37" s="34">
        <v>46119.737662037</v>
      </c>
      <c r="H37" s="34">
        <v>46119.7392708333</v>
      </c>
      <c r="I37" s="1" t="s">
        <v>9291</v>
      </c>
      <c r="J37" s="1">
        <v>139</v>
      </c>
      <c r="K37" s="1" t="s">
        <v>9292</v>
      </c>
      <c r="M37" s="35">
        <v>1</v>
      </c>
      <c r="N37" s="1" t="s">
        <v>9293</v>
      </c>
      <c r="O37" s="1" t="s">
        <v>341</v>
      </c>
      <c r="P37" s="1" t="s">
        <v>341</v>
      </c>
      <c r="Q37" s="1" t="s">
        <v>9294</v>
      </c>
      <c r="R37" s="36">
        <v>0</v>
      </c>
      <c r="S37" s="35">
        <v>0</v>
      </c>
      <c r="T37" s="35">
        <v>1</v>
      </c>
      <c r="U37" s="35">
        <v>1</v>
      </c>
      <c r="V37" s="36">
        <v>1</v>
      </c>
      <c r="W37" s="1" t="s">
        <v>9295</v>
      </c>
      <c r="X37" s="36">
        <v>0</v>
      </c>
      <c r="Y37" s="35">
        <v>0</v>
      </c>
      <c r="Z37" s="1" t="s">
        <v>9296</v>
      </c>
      <c r="AA37" s="35">
        <v>1</v>
      </c>
      <c r="AB37" s="35">
        <v>1</v>
      </c>
      <c r="AC37" s="35">
        <v>1</v>
      </c>
      <c r="AD37" s="1" t="s">
        <v>9297</v>
      </c>
      <c r="AE37" s="35">
        <v>1</v>
      </c>
      <c r="AF37" s="35">
        <v>0</v>
      </c>
      <c r="AG37" s="35">
        <v>0</v>
      </c>
      <c r="AH37" s="36">
        <v>1</v>
      </c>
      <c r="AI37" s="36">
        <v>0</v>
      </c>
      <c r="AJ37" s="36">
        <v>0</v>
      </c>
      <c r="AK37" s="1" t="s">
        <v>8958</v>
      </c>
      <c r="AL37" s="37">
        <v>0</v>
      </c>
      <c r="AM37" s="36"/>
      <c r="AN37" s="1" t="s">
        <v>9298</v>
      </c>
      <c r="AO37" s="36">
        <v>0</v>
      </c>
      <c r="AP37" s="37">
        <v>1</v>
      </c>
      <c r="AQ37" s="37">
        <v>0</v>
      </c>
      <c r="AR37" s="35"/>
      <c r="AS37" s="37">
        <v>1</v>
      </c>
      <c r="AT37" s="35">
        <v>0</v>
      </c>
      <c r="AU37" s="1" t="s">
        <v>8958</v>
      </c>
      <c r="AV37" s="37">
        <v>0</v>
      </c>
      <c r="AW37" s="36"/>
      <c r="AX37" s="36">
        <v>0</v>
      </c>
      <c r="AY37" s="1" t="s">
        <v>8958</v>
      </c>
      <c r="AZ37" s="35">
        <v>0</v>
      </c>
      <c r="BA37" s="36"/>
      <c r="BB37" s="36">
        <v>0.25</v>
      </c>
      <c r="BC37" s="36">
        <v>0.25</v>
      </c>
      <c r="BD37" s="1" t="s">
        <v>8927</v>
      </c>
      <c r="BE37" s="1" t="s">
        <v>8948</v>
      </c>
      <c r="BF37" s="1" t="s">
        <v>9299</v>
      </c>
    </row>
    <row r="38" s="1" customFormat="1" spans="1:58">
      <c r="A38" s="1" t="s">
        <v>8915</v>
      </c>
      <c r="B38" s="1" t="s">
        <v>8916</v>
      </c>
      <c r="C38" s="1" t="s">
        <v>8917</v>
      </c>
      <c r="D38" s="1" t="s">
        <v>3876</v>
      </c>
      <c r="E38" s="1" t="s">
        <v>8918</v>
      </c>
      <c r="F38" s="33">
        <v>46119</v>
      </c>
      <c r="G38" s="34">
        <v>46119.7179513889</v>
      </c>
      <c r="H38" s="34">
        <v>46119.7186226852</v>
      </c>
      <c r="I38" s="1" t="s">
        <v>8930</v>
      </c>
      <c r="J38" s="1">
        <v>58</v>
      </c>
      <c r="K38" s="1" t="s">
        <v>9300</v>
      </c>
      <c r="M38" s="35">
        <v>1</v>
      </c>
      <c r="N38" s="1" t="s">
        <v>9301</v>
      </c>
      <c r="O38" s="1" t="s">
        <v>341</v>
      </c>
      <c r="P38" s="1" t="s">
        <v>341</v>
      </c>
      <c r="Q38" s="1" t="s">
        <v>9302</v>
      </c>
      <c r="R38" s="36">
        <v>0</v>
      </c>
      <c r="S38" s="35">
        <v>0</v>
      </c>
      <c r="T38" s="35">
        <v>0</v>
      </c>
      <c r="U38" s="35">
        <v>1</v>
      </c>
      <c r="V38" s="36">
        <v>1</v>
      </c>
      <c r="W38" s="1" t="s">
        <v>9303</v>
      </c>
      <c r="X38" s="36">
        <v>1</v>
      </c>
      <c r="Y38" s="35">
        <v>1</v>
      </c>
      <c r="Z38" s="1" t="s">
        <v>9304</v>
      </c>
      <c r="AA38" s="35">
        <v>1</v>
      </c>
      <c r="AB38" s="35">
        <v>1</v>
      </c>
      <c r="AC38" s="35">
        <v>1</v>
      </c>
      <c r="AD38" s="1" t="s">
        <v>9305</v>
      </c>
      <c r="AE38" s="35">
        <v>1</v>
      </c>
      <c r="AF38" s="35">
        <v>1</v>
      </c>
      <c r="AG38" s="35">
        <v>1</v>
      </c>
      <c r="AH38" s="36">
        <v>1</v>
      </c>
      <c r="AI38" s="36">
        <v>1</v>
      </c>
      <c r="AJ38" s="36">
        <v>1</v>
      </c>
      <c r="AK38" s="1" t="s">
        <v>8926</v>
      </c>
      <c r="AL38" s="37">
        <v>0</v>
      </c>
      <c r="AM38" s="36"/>
      <c r="AN38" s="1" t="s">
        <v>8926</v>
      </c>
      <c r="AO38" s="36"/>
      <c r="AP38" s="37">
        <v>0</v>
      </c>
      <c r="AQ38" s="37">
        <v>0</v>
      </c>
      <c r="AR38" s="35"/>
      <c r="AS38" s="37">
        <v>0</v>
      </c>
      <c r="AT38" s="35"/>
      <c r="AU38" s="1" t="s">
        <v>8926</v>
      </c>
      <c r="AV38" s="37">
        <v>0</v>
      </c>
      <c r="AW38" s="36"/>
      <c r="AX38" s="36">
        <v>1</v>
      </c>
      <c r="AY38" s="1" t="s">
        <v>9306</v>
      </c>
      <c r="AZ38" s="35">
        <v>1</v>
      </c>
      <c r="BA38" s="36">
        <v>0</v>
      </c>
      <c r="BB38" s="36">
        <v>1</v>
      </c>
      <c r="BC38" s="36">
        <v>0.6</v>
      </c>
      <c r="BD38" s="1" t="s">
        <v>8927</v>
      </c>
      <c r="BE38" s="1" t="s">
        <v>8948</v>
      </c>
      <c r="BF38" s="1" t="s">
        <v>9307</v>
      </c>
    </row>
    <row r="39" s="1" customFormat="1" spans="1:58">
      <c r="A39" s="1" t="s">
        <v>8992</v>
      </c>
      <c r="B39" s="1" t="s">
        <v>8916</v>
      </c>
      <c r="C39" s="1" t="s">
        <v>8917</v>
      </c>
      <c r="D39" s="1" t="s">
        <v>3876</v>
      </c>
      <c r="E39" s="1" t="s">
        <v>8918</v>
      </c>
      <c r="F39" s="33">
        <v>46119</v>
      </c>
      <c r="G39" s="34">
        <v>46119.7653935185</v>
      </c>
      <c r="H39" s="34">
        <v>46119.7663425926</v>
      </c>
      <c r="I39" s="1" t="s">
        <v>9308</v>
      </c>
      <c r="J39" s="1">
        <v>82</v>
      </c>
      <c r="K39" s="1" t="s">
        <v>9309</v>
      </c>
      <c r="M39" s="35">
        <v>1</v>
      </c>
      <c r="N39" s="1" t="s">
        <v>9310</v>
      </c>
      <c r="O39" s="1" t="s">
        <v>9311</v>
      </c>
      <c r="P39" s="1" t="s">
        <v>341</v>
      </c>
      <c r="Q39" s="1" t="s">
        <v>9312</v>
      </c>
      <c r="R39" s="36">
        <v>0</v>
      </c>
      <c r="S39" s="35">
        <v>1</v>
      </c>
      <c r="T39" s="35">
        <v>0</v>
      </c>
      <c r="U39" s="35">
        <v>1</v>
      </c>
      <c r="V39" s="36">
        <v>1</v>
      </c>
      <c r="W39" s="1" t="s">
        <v>9313</v>
      </c>
      <c r="X39" s="36">
        <v>1</v>
      </c>
      <c r="Y39" s="35">
        <v>1</v>
      </c>
      <c r="Z39" s="1" t="s">
        <v>9314</v>
      </c>
      <c r="AA39" s="35">
        <v>1</v>
      </c>
      <c r="AB39" s="35">
        <v>1</v>
      </c>
      <c r="AC39" s="35">
        <v>1</v>
      </c>
      <c r="AD39" s="1" t="s">
        <v>9315</v>
      </c>
      <c r="AE39" s="35">
        <v>1</v>
      </c>
      <c r="AF39" s="35">
        <v>0</v>
      </c>
      <c r="AG39" s="35">
        <v>1</v>
      </c>
      <c r="AH39" s="36">
        <v>1</v>
      </c>
      <c r="AI39" s="36">
        <v>1</v>
      </c>
      <c r="AJ39" s="36">
        <v>1</v>
      </c>
      <c r="AK39" s="1" t="s">
        <v>8926</v>
      </c>
      <c r="AL39" s="37">
        <v>0</v>
      </c>
      <c r="AM39" s="36"/>
      <c r="AN39" s="1" t="s">
        <v>9316</v>
      </c>
      <c r="AO39" s="36">
        <v>1</v>
      </c>
      <c r="AP39" s="37">
        <v>1</v>
      </c>
      <c r="AQ39" s="37">
        <v>1</v>
      </c>
      <c r="AR39" s="35">
        <v>1</v>
      </c>
      <c r="AS39" s="37">
        <v>0</v>
      </c>
      <c r="AT39" s="35"/>
      <c r="AU39" s="1" t="s">
        <v>8926</v>
      </c>
      <c r="AV39" s="37">
        <v>0</v>
      </c>
      <c r="AW39" s="36"/>
      <c r="AX39" s="36">
        <v>0</v>
      </c>
      <c r="AY39" s="1" t="s">
        <v>8926</v>
      </c>
      <c r="AZ39" s="35">
        <v>0</v>
      </c>
      <c r="BA39" s="36"/>
      <c r="BB39" s="36">
        <v>1</v>
      </c>
      <c r="BC39" s="36">
        <v>0.5</v>
      </c>
      <c r="BD39" s="1" t="s">
        <v>8927</v>
      </c>
      <c r="BE39" s="1" t="s">
        <v>8928</v>
      </c>
      <c r="BF39" s="1" t="s">
        <v>9317</v>
      </c>
    </row>
    <row r="40" s="1" customFormat="1" spans="1:58">
      <c r="A40" s="1" t="s">
        <v>8992</v>
      </c>
      <c r="B40" s="1" t="s">
        <v>8916</v>
      </c>
      <c r="C40" s="1" t="s">
        <v>8917</v>
      </c>
      <c r="D40" s="1" t="s">
        <v>3876</v>
      </c>
      <c r="E40" s="1" t="s">
        <v>8918</v>
      </c>
      <c r="F40" s="33">
        <v>46119</v>
      </c>
      <c r="G40" s="34">
        <v>46119.8989467593</v>
      </c>
      <c r="H40" s="34">
        <v>46119.9017592593</v>
      </c>
      <c r="I40" s="1" t="s">
        <v>9318</v>
      </c>
      <c r="J40" s="1">
        <v>243</v>
      </c>
      <c r="K40" s="1" t="s">
        <v>9319</v>
      </c>
      <c r="L40" s="1" t="s">
        <v>9320</v>
      </c>
      <c r="M40" s="35">
        <v>1</v>
      </c>
      <c r="N40" s="1" t="s">
        <v>9321</v>
      </c>
      <c r="O40" s="1" t="s">
        <v>9322</v>
      </c>
      <c r="P40" s="1" t="s">
        <v>341</v>
      </c>
      <c r="Q40" s="1" t="s">
        <v>9323</v>
      </c>
      <c r="R40" s="36">
        <v>1</v>
      </c>
      <c r="S40" s="35">
        <v>1</v>
      </c>
      <c r="T40" s="35">
        <v>1</v>
      </c>
      <c r="U40" s="35">
        <v>1</v>
      </c>
      <c r="V40" s="36">
        <v>1</v>
      </c>
      <c r="W40" s="1" t="s">
        <v>9324</v>
      </c>
      <c r="X40" s="36">
        <v>1</v>
      </c>
      <c r="Y40" s="35">
        <v>1</v>
      </c>
      <c r="Z40" s="1" t="s">
        <v>9325</v>
      </c>
      <c r="AA40" s="35">
        <v>1</v>
      </c>
      <c r="AB40" s="35">
        <v>1</v>
      </c>
      <c r="AC40" s="35">
        <v>1</v>
      </c>
      <c r="AD40" s="1" t="s">
        <v>9326</v>
      </c>
      <c r="AE40" s="35">
        <v>1</v>
      </c>
      <c r="AF40" s="35">
        <v>0</v>
      </c>
      <c r="AG40" s="35">
        <v>1</v>
      </c>
      <c r="AH40" s="36">
        <v>1</v>
      </c>
      <c r="AI40" s="36">
        <v>0</v>
      </c>
      <c r="AJ40" s="36">
        <v>1</v>
      </c>
      <c r="AK40" s="1" t="s">
        <v>9327</v>
      </c>
      <c r="AL40" s="37">
        <v>1</v>
      </c>
      <c r="AM40" s="36">
        <v>1</v>
      </c>
      <c r="AN40" s="1" t="s">
        <v>9328</v>
      </c>
      <c r="AO40" s="36">
        <v>1</v>
      </c>
      <c r="AP40" s="37">
        <v>1</v>
      </c>
      <c r="AQ40" s="37">
        <v>0</v>
      </c>
      <c r="AR40" s="35"/>
      <c r="AS40" s="37">
        <v>1</v>
      </c>
      <c r="AT40" s="35">
        <v>1</v>
      </c>
      <c r="AU40" s="1" t="s">
        <v>8926</v>
      </c>
      <c r="AV40" s="37">
        <v>0</v>
      </c>
      <c r="AW40" s="36"/>
      <c r="AX40" s="36">
        <v>0</v>
      </c>
      <c r="AY40" s="1" t="s">
        <v>9329</v>
      </c>
      <c r="AZ40" s="35">
        <v>1</v>
      </c>
      <c r="BA40" s="36">
        <v>1</v>
      </c>
      <c r="BB40" s="36">
        <v>0.8</v>
      </c>
      <c r="BC40" s="36">
        <v>0.8</v>
      </c>
      <c r="BD40" s="1" t="s">
        <v>8960</v>
      </c>
      <c r="BE40" s="1" t="s">
        <v>8928</v>
      </c>
      <c r="BF40" s="1" t="s">
        <v>9330</v>
      </c>
    </row>
    <row r="41" s="1" customFormat="1" spans="1:58">
      <c r="B41" s="1" t="s">
        <v>8916</v>
      </c>
      <c r="C41" s="1" t="s">
        <v>8917</v>
      </c>
      <c r="D41" s="1" t="s">
        <v>3876</v>
      </c>
      <c r="E41" s="1" t="s">
        <v>8918</v>
      </c>
      <c r="F41" s="33">
        <v>46119</v>
      </c>
      <c r="G41" s="34">
        <v>46119.7283680556</v>
      </c>
      <c r="H41" s="34">
        <v>46119.7288078704</v>
      </c>
      <c r="I41" s="1" t="s">
        <v>9331</v>
      </c>
      <c r="J41" s="1">
        <v>38</v>
      </c>
      <c r="K41" s="1" t="s">
        <v>9332</v>
      </c>
      <c r="L41" s="1" t="s">
        <v>9333</v>
      </c>
      <c r="M41" s="35">
        <v>0</v>
      </c>
      <c r="N41" s="1" t="s">
        <v>9334</v>
      </c>
      <c r="O41" s="1" t="s">
        <v>341</v>
      </c>
      <c r="P41" s="1" t="s">
        <v>341</v>
      </c>
      <c r="Q41" s="1" t="s">
        <v>9335</v>
      </c>
      <c r="R41" s="36"/>
      <c r="S41" s="35"/>
      <c r="T41" s="35"/>
      <c r="U41" s="35"/>
      <c r="V41" s="36"/>
      <c r="W41" s="1" t="s">
        <v>9336</v>
      </c>
      <c r="X41" s="36"/>
      <c r="Y41" s="35"/>
      <c r="Z41" s="1" t="s">
        <v>9337</v>
      </c>
      <c r="AA41" s="35"/>
      <c r="AB41" s="35"/>
      <c r="AC41" s="35"/>
      <c r="AD41" s="1" t="s">
        <v>9338</v>
      </c>
      <c r="AE41" s="35"/>
      <c r="AF41" s="35"/>
      <c r="AG41" s="35"/>
      <c r="AH41" s="36"/>
      <c r="AI41" s="36"/>
      <c r="AJ41" s="36"/>
      <c r="AK41" s="1" t="s">
        <v>8926</v>
      </c>
      <c r="AL41" s="37"/>
      <c r="AM41" s="36"/>
      <c r="AN41" s="1" t="s">
        <v>8926</v>
      </c>
      <c r="AO41" s="36"/>
      <c r="AP41" s="37"/>
      <c r="AQ41" s="37"/>
      <c r="AR41" s="35"/>
      <c r="AS41" s="37"/>
      <c r="AT41" s="35"/>
      <c r="AU41" s="1" t="s">
        <v>8926</v>
      </c>
      <c r="AV41" s="37"/>
      <c r="AW41" s="36"/>
      <c r="AX41" s="36"/>
      <c r="AY41" s="1" t="s">
        <v>8926</v>
      </c>
      <c r="AZ41" s="35"/>
      <c r="BA41" s="36"/>
      <c r="BB41" s="36"/>
      <c r="BC41" s="36"/>
      <c r="BD41" s="1" t="s">
        <v>8927</v>
      </c>
      <c r="BE41" s="1" t="s">
        <v>8928</v>
      </c>
      <c r="BF41" s="1" t="s">
        <v>9339</v>
      </c>
    </row>
    <row r="42" s="1" customFormat="1" spans="1:58">
      <c r="A42" s="1" t="s">
        <v>8915</v>
      </c>
      <c r="B42" s="1" t="s">
        <v>8916</v>
      </c>
      <c r="C42" s="1" t="s">
        <v>8917</v>
      </c>
      <c r="D42" s="1" t="s">
        <v>3876</v>
      </c>
      <c r="E42" s="1" t="s">
        <v>8918</v>
      </c>
      <c r="F42" s="33">
        <v>46119</v>
      </c>
      <c r="G42" s="34">
        <v>46119.9426273148</v>
      </c>
      <c r="H42" s="34">
        <v>46119.94375</v>
      </c>
      <c r="I42" s="1" t="s">
        <v>9012</v>
      </c>
      <c r="J42" s="1">
        <v>97</v>
      </c>
      <c r="K42" s="1" t="s">
        <v>9340</v>
      </c>
      <c r="L42" s="1" t="s">
        <v>9341</v>
      </c>
      <c r="M42" s="35">
        <v>1</v>
      </c>
      <c r="N42" s="1" t="s">
        <v>9342</v>
      </c>
      <c r="O42" s="1" t="s">
        <v>9343</v>
      </c>
      <c r="P42" s="1" t="s">
        <v>341</v>
      </c>
      <c r="Q42" s="1" t="s">
        <v>9344</v>
      </c>
      <c r="R42" s="36">
        <v>1</v>
      </c>
      <c r="S42" s="35">
        <v>1</v>
      </c>
      <c r="T42" s="35">
        <v>1</v>
      </c>
      <c r="U42" s="35">
        <v>1</v>
      </c>
      <c r="V42" s="36">
        <v>1</v>
      </c>
      <c r="W42" s="1" t="s">
        <v>9345</v>
      </c>
      <c r="X42" s="36">
        <v>1</v>
      </c>
      <c r="Y42" s="35">
        <v>1</v>
      </c>
      <c r="Z42" s="1" t="s">
        <v>9346</v>
      </c>
      <c r="AA42" s="35">
        <v>1</v>
      </c>
      <c r="AB42" s="35">
        <v>1</v>
      </c>
      <c r="AC42" s="35">
        <v>1</v>
      </c>
      <c r="AD42" s="1" t="s">
        <v>9347</v>
      </c>
      <c r="AE42" s="35">
        <v>1</v>
      </c>
      <c r="AF42" s="35">
        <v>0</v>
      </c>
      <c r="AG42" s="35">
        <v>1</v>
      </c>
      <c r="AH42" s="36">
        <v>1</v>
      </c>
      <c r="AI42" s="36">
        <v>1</v>
      </c>
      <c r="AJ42" s="36">
        <v>1</v>
      </c>
      <c r="AK42" s="1" t="s">
        <v>8926</v>
      </c>
      <c r="AL42" s="37">
        <v>0</v>
      </c>
      <c r="AM42" s="36"/>
      <c r="AN42" s="1" t="s">
        <v>9348</v>
      </c>
      <c r="AO42" s="36">
        <v>0</v>
      </c>
      <c r="AP42" s="37">
        <v>1</v>
      </c>
      <c r="AQ42" s="37">
        <v>1</v>
      </c>
      <c r="AR42" s="35">
        <v>1</v>
      </c>
      <c r="AS42" s="37">
        <v>1</v>
      </c>
      <c r="AT42" s="35">
        <v>0</v>
      </c>
      <c r="AU42" s="1" t="s">
        <v>9349</v>
      </c>
      <c r="AV42" s="37">
        <v>1</v>
      </c>
      <c r="AW42" s="36">
        <v>1</v>
      </c>
      <c r="AX42" s="36">
        <v>0</v>
      </c>
      <c r="AY42" s="1" t="s">
        <v>8926</v>
      </c>
      <c r="AZ42" s="35">
        <v>0</v>
      </c>
      <c r="BA42" s="36"/>
      <c r="BB42" s="36">
        <v>0.8</v>
      </c>
      <c r="BC42" s="36">
        <v>0.75</v>
      </c>
      <c r="BD42" s="1" t="s">
        <v>8960</v>
      </c>
      <c r="BE42" s="1" t="s">
        <v>8928</v>
      </c>
      <c r="BF42" s="1" t="s">
        <v>9350</v>
      </c>
    </row>
    <row r="43" s="1" customFormat="1" spans="1:58">
      <c r="A43" s="1" t="s">
        <v>8915</v>
      </c>
      <c r="B43" s="1" t="s">
        <v>8916</v>
      </c>
      <c r="C43" s="1" t="s">
        <v>8917</v>
      </c>
      <c r="D43" s="1" t="s">
        <v>3876</v>
      </c>
      <c r="E43" s="1" t="s">
        <v>8918</v>
      </c>
      <c r="F43" s="33">
        <v>46119</v>
      </c>
      <c r="G43" s="34">
        <v>46119.8468518518</v>
      </c>
      <c r="H43" s="34">
        <v>46119.8474768518</v>
      </c>
      <c r="I43" s="1" t="s">
        <v>9351</v>
      </c>
      <c r="J43" s="1">
        <v>54</v>
      </c>
      <c r="K43" s="1" t="s">
        <v>9352</v>
      </c>
      <c r="M43" s="35">
        <v>1</v>
      </c>
      <c r="N43" s="1" t="s">
        <v>9353</v>
      </c>
      <c r="O43" s="1" t="s">
        <v>9354</v>
      </c>
      <c r="P43" s="1" t="s">
        <v>341</v>
      </c>
      <c r="Q43" s="1" t="s">
        <v>9355</v>
      </c>
      <c r="R43" s="36">
        <v>0</v>
      </c>
      <c r="S43" s="35">
        <v>1</v>
      </c>
      <c r="T43" s="35">
        <v>0</v>
      </c>
      <c r="U43" s="35">
        <v>1</v>
      </c>
      <c r="V43" s="36">
        <v>1</v>
      </c>
      <c r="W43" s="1" t="s">
        <v>9356</v>
      </c>
      <c r="X43" s="36">
        <v>0</v>
      </c>
      <c r="Y43" s="35">
        <v>0</v>
      </c>
      <c r="Z43" s="1" t="s">
        <v>9357</v>
      </c>
      <c r="AA43" s="35">
        <v>1</v>
      </c>
      <c r="AB43" s="35">
        <v>1</v>
      </c>
      <c r="AC43" s="35">
        <v>1</v>
      </c>
      <c r="AD43" s="1" t="s">
        <v>9358</v>
      </c>
      <c r="AE43" s="35">
        <v>1</v>
      </c>
      <c r="AF43" s="35">
        <v>0</v>
      </c>
      <c r="AG43" s="35">
        <v>1</v>
      </c>
      <c r="AH43" s="36">
        <v>1</v>
      </c>
      <c r="AI43" s="36">
        <v>1</v>
      </c>
      <c r="AJ43" s="36">
        <v>0</v>
      </c>
      <c r="AK43" s="1" t="s">
        <v>8926</v>
      </c>
      <c r="AL43" s="37">
        <v>0</v>
      </c>
      <c r="AM43" s="36"/>
      <c r="AN43" s="1" t="s">
        <v>9359</v>
      </c>
      <c r="AO43" s="36">
        <v>0</v>
      </c>
      <c r="AP43" s="37">
        <v>1</v>
      </c>
      <c r="AQ43" s="37">
        <v>0</v>
      </c>
      <c r="AR43" s="35"/>
      <c r="AS43" s="37">
        <v>1</v>
      </c>
      <c r="AT43" s="35">
        <v>0</v>
      </c>
      <c r="AU43" s="1" t="s">
        <v>8926</v>
      </c>
      <c r="AV43" s="37">
        <v>0</v>
      </c>
      <c r="AW43" s="36"/>
      <c r="AX43" s="36">
        <v>0</v>
      </c>
      <c r="AY43" s="1" t="s">
        <v>8926</v>
      </c>
      <c r="AZ43" s="35">
        <v>0</v>
      </c>
      <c r="BA43" s="36"/>
      <c r="BB43" s="36">
        <v>0.5</v>
      </c>
      <c r="BC43" s="36">
        <v>0.25</v>
      </c>
      <c r="BD43" s="1" t="s">
        <v>8927</v>
      </c>
      <c r="BE43" s="1" t="s">
        <v>8948</v>
      </c>
      <c r="BF43" s="1" t="s">
        <v>9360</v>
      </c>
    </row>
    <row r="44" s="1" customFormat="1" spans="1:58">
      <c r="A44" s="1" t="s">
        <v>8915</v>
      </c>
      <c r="B44" s="1" t="s">
        <v>8916</v>
      </c>
      <c r="C44" s="1" t="s">
        <v>8917</v>
      </c>
      <c r="D44" s="1" t="s">
        <v>3876</v>
      </c>
      <c r="E44" s="1" t="s">
        <v>8918</v>
      </c>
      <c r="F44" s="33">
        <v>46120</v>
      </c>
      <c r="G44" s="34">
        <v>46120.7856134259</v>
      </c>
      <c r="H44" s="34">
        <v>46120.7866203704</v>
      </c>
      <c r="I44" s="1" t="s">
        <v>9119</v>
      </c>
      <c r="J44" s="1">
        <v>87</v>
      </c>
      <c r="K44" s="1" t="s">
        <v>9361</v>
      </c>
      <c r="L44" s="1" t="s">
        <v>9362</v>
      </c>
      <c r="M44" s="35">
        <v>1</v>
      </c>
      <c r="N44" s="1" t="s">
        <v>9363</v>
      </c>
      <c r="O44" s="1" t="s">
        <v>341</v>
      </c>
      <c r="P44" s="1" t="s">
        <v>341</v>
      </c>
      <c r="Q44" s="1" t="s">
        <v>9364</v>
      </c>
      <c r="R44" s="36">
        <v>1</v>
      </c>
      <c r="S44" s="35">
        <v>1</v>
      </c>
      <c r="T44" s="35">
        <v>1</v>
      </c>
      <c r="U44" s="35">
        <v>1</v>
      </c>
      <c r="V44" s="36">
        <v>1</v>
      </c>
      <c r="W44" s="1" t="s">
        <v>9365</v>
      </c>
      <c r="X44" s="36">
        <v>1</v>
      </c>
      <c r="Y44" s="35">
        <v>1</v>
      </c>
      <c r="Z44" s="1" t="s">
        <v>9366</v>
      </c>
      <c r="AA44" s="35">
        <v>1</v>
      </c>
      <c r="AB44" s="35">
        <v>1</v>
      </c>
      <c r="AC44" s="35">
        <v>1</v>
      </c>
      <c r="AD44" s="1" t="s">
        <v>9367</v>
      </c>
      <c r="AE44" s="35">
        <v>1</v>
      </c>
      <c r="AF44" s="35">
        <v>0</v>
      </c>
      <c r="AG44" s="35">
        <v>1</v>
      </c>
      <c r="AH44" s="36">
        <v>1</v>
      </c>
      <c r="AI44" s="36">
        <v>0</v>
      </c>
      <c r="AJ44" s="36">
        <v>1</v>
      </c>
      <c r="AK44" s="1" t="s">
        <v>8926</v>
      </c>
      <c r="AL44" s="37">
        <v>0</v>
      </c>
      <c r="AM44" s="36"/>
      <c r="AN44" s="1" t="s">
        <v>9368</v>
      </c>
      <c r="AO44" s="36">
        <v>0</v>
      </c>
      <c r="AP44" s="37">
        <v>1</v>
      </c>
      <c r="AQ44" s="37">
        <v>0</v>
      </c>
      <c r="AR44" s="35"/>
      <c r="AS44" s="37">
        <v>1</v>
      </c>
      <c r="AT44" s="35">
        <v>0</v>
      </c>
      <c r="AU44" s="1" t="s">
        <v>8926</v>
      </c>
      <c r="AV44" s="37">
        <v>0</v>
      </c>
      <c r="AW44" s="36"/>
      <c r="AX44" s="36">
        <v>0</v>
      </c>
      <c r="AY44" s="1" t="s">
        <v>8926</v>
      </c>
      <c r="AZ44" s="35">
        <v>0</v>
      </c>
      <c r="BA44" s="36"/>
      <c r="BB44" s="36">
        <v>0.5</v>
      </c>
      <c r="BC44" s="36">
        <v>0.75</v>
      </c>
      <c r="BD44" s="1" t="s">
        <v>8927</v>
      </c>
      <c r="BE44" s="1" t="s">
        <v>8928</v>
      </c>
      <c r="BF44" s="1" t="s">
        <v>9369</v>
      </c>
    </row>
    <row r="45" s="1" customFormat="1" spans="1:58">
      <c r="A45" s="1" t="s">
        <v>8992</v>
      </c>
      <c r="B45" s="1" t="s">
        <v>8916</v>
      </c>
      <c r="C45" s="1" t="s">
        <v>8917</v>
      </c>
      <c r="D45" s="1" t="s">
        <v>3876</v>
      </c>
      <c r="E45" s="1" t="s">
        <v>8918</v>
      </c>
      <c r="F45" s="33">
        <v>46120</v>
      </c>
      <c r="G45" s="34">
        <v>46120.9776967593</v>
      </c>
      <c r="H45" s="34">
        <v>46120.979224537</v>
      </c>
      <c r="I45" s="1" t="s">
        <v>9370</v>
      </c>
      <c r="J45" s="1">
        <v>132</v>
      </c>
      <c r="K45" s="1" t="s">
        <v>9371</v>
      </c>
      <c r="M45" s="35">
        <v>1</v>
      </c>
      <c r="N45" s="1" t="s">
        <v>9372</v>
      </c>
      <c r="O45" s="1" t="s">
        <v>9373</v>
      </c>
      <c r="P45" s="1" t="s">
        <v>341</v>
      </c>
      <c r="Q45" s="1" t="s">
        <v>9374</v>
      </c>
      <c r="R45" s="36">
        <v>1</v>
      </c>
      <c r="S45" s="35">
        <v>1</v>
      </c>
      <c r="T45" s="35">
        <v>1</v>
      </c>
      <c r="U45" s="35">
        <v>1</v>
      </c>
      <c r="V45" s="36">
        <v>1</v>
      </c>
      <c r="W45" s="1" t="s">
        <v>9375</v>
      </c>
      <c r="X45" s="36">
        <v>1</v>
      </c>
      <c r="Y45" s="35">
        <v>1</v>
      </c>
      <c r="Z45" s="1" t="s">
        <v>9376</v>
      </c>
      <c r="AA45" s="35">
        <v>1</v>
      </c>
      <c r="AB45" s="35">
        <v>1</v>
      </c>
      <c r="AC45" s="35">
        <v>1</v>
      </c>
      <c r="AD45" s="1" t="s">
        <v>9377</v>
      </c>
      <c r="AE45" s="35">
        <v>1</v>
      </c>
      <c r="AF45" s="35">
        <v>0</v>
      </c>
      <c r="AG45" s="35">
        <v>1</v>
      </c>
      <c r="AH45" s="36">
        <v>1</v>
      </c>
      <c r="AI45" s="36">
        <v>1</v>
      </c>
      <c r="AJ45" s="36">
        <v>1</v>
      </c>
      <c r="AK45" s="1" t="s">
        <v>8926</v>
      </c>
      <c r="AL45" s="37">
        <v>0</v>
      </c>
      <c r="AM45" s="36"/>
      <c r="AN45" s="1" t="s">
        <v>9378</v>
      </c>
      <c r="AO45" s="36">
        <v>0</v>
      </c>
      <c r="AP45" s="37">
        <v>1</v>
      </c>
      <c r="AQ45" s="37">
        <v>1</v>
      </c>
      <c r="AR45" s="35">
        <v>1</v>
      </c>
      <c r="AS45" s="37">
        <v>1</v>
      </c>
      <c r="AT45" s="35">
        <v>0</v>
      </c>
      <c r="AU45" s="1" t="s">
        <v>8926</v>
      </c>
      <c r="AV45" s="37">
        <v>0</v>
      </c>
      <c r="AW45" s="36"/>
      <c r="AX45" s="36">
        <v>0</v>
      </c>
      <c r="AY45" s="1" t="s">
        <v>9379</v>
      </c>
      <c r="AZ45" s="35">
        <v>1</v>
      </c>
      <c r="BA45" s="36">
        <v>1</v>
      </c>
      <c r="BB45" s="36">
        <v>0.75</v>
      </c>
      <c r="BC45" s="36">
        <v>0.8</v>
      </c>
      <c r="BD45" s="1" t="s">
        <v>8927</v>
      </c>
      <c r="BE45" s="1" t="s">
        <v>8928</v>
      </c>
      <c r="BF45" s="1" t="s">
        <v>9380</v>
      </c>
    </row>
    <row r="46" s="1" customFormat="1" spans="1:58">
      <c r="A46" s="1" t="s">
        <v>8915</v>
      </c>
      <c r="B46" s="1" t="s">
        <v>8916</v>
      </c>
      <c r="C46" s="1" t="s">
        <v>8917</v>
      </c>
      <c r="D46" s="1" t="s">
        <v>3876</v>
      </c>
      <c r="E46" s="1" t="s">
        <v>8918</v>
      </c>
      <c r="F46" s="33">
        <v>46120</v>
      </c>
      <c r="G46" s="34">
        <v>46120.7794907407</v>
      </c>
      <c r="H46" s="34">
        <v>46120.7803472222</v>
      </c>
      <c r="I46" s="1" t="s">
        <v>9381</v>
      </c>
      <c r="J46" s="1">
        <v>74</v>
      </c>
      <c r="K46" s="1" t="s">
        <v>9382</v>
      </c>
      <c r="M46" s="35">
        <v>1</v>
      </c>
      <c r="N46" s="1" t="s">
        <v>9383</v>
      </c>
      <c r="O46" s="1" t="s">
        <v>9384</v>
      </c>
      <c r="P46" s="1" t="s">
        <v>341</v>
      </c>
      <c r="Q46" s="1" t="s">
        <v>9385</v>
      </c>
      <c r="R46" s="36">
        <v>1</v>
      </c>
      <c r="S46" s="35">
        <v>1</v>
      </c>
      <c r="T46" s="35">
        <v>1</v>
      </c>
      <c r="U46" s="35">
        <v>1</v>
      </c>
      <c r="V46" s="36">
        <v>1</v>
      </c>
      <c r="W46" s="1" t="s">
        <v>9386</v>
      </c>
      <c r="X46" s="36">
        <v>0</v>
      </c>
      <c r="Y46" s="35">
        <v>0</v>
      </c>
      <c r="Z46" s="1" t="s">
        <v>9387</v>
      </c>
      <c r="AA46" s="35">
        <v>1</v>
      </c>
      <c r="AB46" s="35">
        <v>1</v>
      </c>
      <c r="AC46" s="35">
        <v>1</v>
      </c>
      <c r="AD46" s="1" t="s">
        <v>9388</v>
      </c>
      <c r="AE46" s="35">
        <v>1</v>
      </c>
      <c r="AF46" s="35">
        <v>0</v>
      </c>
      <c r="AG46" s="35">
        <v>1</v>
      </c>
      <c r="AH46" s="36">
        <v>1</v>
      </c>
      <c r="AI46" s="36">
        <v>1</v>
      </c>
      <c r="AJ46" s="36">
        <v>0</v>
      </c>
      <c r="AK46" s="1" t="s">
        <v>8926</v>
      </c>
      <c r="AL46" s="37">
        <v>0</v>
      </c>
      <c r="AM46" s="36"/>
      <c r="AN46" s="1" t="s">
        <v>9389</v>
      </c>
      <c r="AO46" s="36"/>
      <c r="AP46" s="37">
        <v>1</v>
      </c>
      <c r="AQ46" s="37">
        <v>0</v>
      </c>
      <c r="AR46" s="35"/>
      <c r="AS46" s="37">
        <v>0</v>
      </c>
      <c r="AT46" s="35"/>
      <c r="AU46" s="1" t="s">
        <v>8926</v>
      </c>
      <c r="AV46" s="37">
        <v>0</v>
      </c>
      <c r="AW46" s="36"/>
      <c r="AX46" s="36">
        <v>0</v>
      </c>
      <c r="AY46" s="1" t="s">
        <v>8926</v>
      </c>
      <c r="AZ46" s="35">
        <v>0</v>
      </c>
      <c r="BA46" s="36"/>
      <c r="BB46" s="36">
        <v>0.666666666666667</v>
      </c>
      <c r="BC46" s="36">
        <v>0.5</v>
      </c>
      <c r="BD46" s="1" t="s">
        <v>8927</v>
      </c>
      <c r="BE46" s="1" t="s">
        <v>8948</v>
      </c>
      <c r="BF46" s="1" t="s">
        <v>9390</v>
      </c>
    </row>
    <row r="47" s="1" customFormat="1" spans="1:58">
      <c r="A47" s="1" t="s">
        <v>8915</v>
      </c>
      <c r="B47" s="1" t="s">
        <v>8916</v>
      </c>
      <c r="C47" s="1" t="s">
        <v>8917</v>
      </c>
      <c r="D47" s="1" t="s">
        <v>3876</v>
      </c>
      <c r="E47" s="1" t="s">
        <v>8918</v>
      </c>
      <c r="F47" s="33">
        <v>46120</v>
      </c>
      <c r="G47" s="34">
        <v>46120.8683796296</v>
      </c>
      <c r="H47" s="34">
        <v>46120.8702662037</v>
      </c>
      <c r="I47" s="1" t="s">
        <v>9391</v>
      </c>
      <c r="J47" s="1">
        <v>163</v>
      </c>
      <c r="K47" s="1" t="s">
        <v>8973</v>
      </c>
      <c r="M47" s="35">
        <v>1</v>
      </c>
      <c r="N47" s="1" t="s">
        <v>9392</v>
      </c>
      <c r="O47" s="1" t="s">
        <v>9393</v>
      </c>
      <c r="P47" s="1" t="s">
        <v>9394</v>
      </c>
      <c r="Q47" s="1" t="s">
        <v>9395</v>
      </c>
      <c r="R47" s="36">
        <v>1</v>
      </c>
      <c r="S47" s="35">
        <v>1</v>
      </c>
      <c r="T47" s="35">
        <v>1</v>
      </c>
      <c r="U47" s="35">
        <v>1</v>
      </c>
      <c r="V47" s="36">
        <v>1</v>
      </c>
      <c r="W47" s="1" t="s">
        <v>9396</v>
      </c>
      <c r="X47" s="36">
        <v>1</v>
      </c>
      <c r="Y47" s="35">
        <v>1</v>
      </c>
      <c r="Z47" s="1" t="s">
        <v>9397</v>
      </c>
      <c r="AA47" s="35">
        <v>1</v>
      </c>
      <c r="AB47" s="35">
        <v>1</v>
      </c>
      <c r="AC47" s="35">
        <v>1</v>
      </c>
      <c r="AD47" s="1" t="s">
        <v>9398</v>
      </c>
      <c r="AE47" s="35">
        <v>1</v>
      </c>
      <c r="AF47" s="35">
        <v>1</v>
      </c>
      <c r="AG47" s="35">
        <v>1</v>
      </c>
      <c r="AH47" s="36">
        <v>1</v>
      </c>
      <c r="AI47" s="36">
        <v>0</v>
      </c>
      <c r="AJ47" s="36">
        <v>1</v>
      </c>
      <c r="AK47" s="1" t="s">
        <v>8926</v>
      </c>
      <c r="AL47" s="37">
        <v>0</v>
      </c>
      <c r="AM47" s="36"/>
      <c r="AN47" s="1" t="s">
        <v>9399</v>
      </c>
      <c r="AO47" s="36">
        <v>1</v>
      </c>
      <c r="AP47" s="37">
        <v>1</v>
      </c>
      <c r="AQ47" s="37">
        <v>0</v>
      </c>
      <c r="AR47" s="35"/>
      <c r="AS47" s="37">
        <v>1</v>
      </c>
      <c r="AT47" s="35">
        <v>1</v>
      </c>
      <c r="AU47" s="1" t="s">
        <v>8926</v>
      </c>
      <c r="AV47" s="37">
        <v>0</v>
      </c>
      <c r="AW47" s="36"/>
      <c r="AX47" s="36">
        <v>1</v>
      </c>
      <c r="AY47" s="1" t="s">
        <v>8926</v>
      </c>
      <c r="AZ47" s="35">
        <v>0</v>
      </c>
      <c r="BA47" s="36"/>
      <c r="BB47" s="36">
        <v>0.75</v>
      </c>
      <c r="BC47" s="36">
        <v>1</v>
      </c>
      <c r="BD47" s="1" t="s">
        <v>8927</v>
      </c>
      <c r="BE47" s="1" t="s">
        <v>8948</v>
      </c>
      <c r="BF47" s="1" t="s">
        <v>9400</v>
      </c>
    </row>
    <row r="48" s="1" customFormat="1" spans="1:58">
      <c r="A48" s="1" t="s">
        <v>8915</v>
      </c>
      <c r="B48" s="1" t="s">
        <v>8916</v>
      </c>
      <c r="C48" s="1" t="s">
        <v>8917</v>
      </c>
      <c r="D48" s="1" t="s">
        <v>3876</v>
      </c>
      <c r="E48" s="1" t="s">
        <v>8918</v>
      </c>
      <c r="F48" s="33">
        <v>46120</v>
      </c>
      <c r="G48" s="34">
        <v>46120.8796180556</v>
      </c>
      <c r="H48" s="34">
        <v>46120.8858449074</v>
      </c>
      <c r="I48" s="1" t="s">
        <v>9401</v>
      </c>
      <c r="J48" s="1">
        <v>538</v>
      </c>
      <c r="K48" s="1" t="s">
        <v>9402</v>
      </c>
      <c r="L48" s="1" t="s">
        <v>9025</v>
      </c>
      <c r="M48" s="35">
        <v>1</v>
      </c>
      <c r="N48" s="1" t="s">
        <v>9403</v>
      </c>
      <c r="O48" s="1" t="s">
        <v>9404</v>
      </c>
      <c r="P48" s="1" t="s">
        <v>9405</v>
      </c>
      <c r="Q48" s="1" t="s">
        <v>9406</v>
      </c>
      <c r="R48" s="36">
        <v>1</v>
      </c>
      <c r="S48" s="35">
        <v>1</v>
      </c>
      <c r="T48" s="35">
        <v>1</v>
      </c>
      <c r="U48" s="35">
        <v>1</v>
      </c>
      <c r="V48" s="36">
        <v>1</v>
      </c>
      <c r="W48" s="1" t="s">
        <v>9407</v>
      </c>
      <c r="X48" s="36">
        <v>1</v>
      </c>
      <c r="Y48" s="35">
        <v>1</v>
      </c>
      <c r="Z48" s="1" t="s">
        <v>9408</v>
      </c>
      <c r="AA48" s="35">
        <v>1</v>
      </c>
      <c r="AB48" s="35">
        <v>1</v>
      </c>
      <c r="AC48" s="35">
        <v>1</v>
      </c>
      <c r="AD48" s="1" t="s">
        <v>9409</v>
      </c>
      <c r="AE48" s="35">
        <v>1</v>
      </c>
      <c r="AF48" s="35">
        <v>1</v>
      </c>
      <c r="AG48" s="35">
        <v>1</v>
      </c>
      <c r="AH48" s="36">
        <v>1</v>
      </c>
      <c r="AI48" s="36">
        <v>1</v>
      </c>
      <c r="AJ48" s="36">
        <v>1</v>
      </c>
      <c r="AK48" s="1" t="s">
        <v>8926</v>
      </c>
      <c r="AL48" s="37">
        <v>0</v>
      </c>
      <c r="AM48" s="36"/>
      <c r="AN48" s="1" t="s">
        <v>9410</v>
      </c>
      <c r="AO48" s="36">
        <v>1</v>
      </c>
      <c r="AP48" s="37">
        <v>1</v>
      </c>
      <c r="AQ48" s="37">
        <v>0</v>
      </c>
      <c r="AR48" s="35"/>
      <c r="AS48" s="37">
        <v>1</v>
      </c>
      <c r="AT48" s="35">
        <v>1</v>
      </c>
      <c r="AU48" s="1" t="s">
        <v>8926</v>
      </c>
      <c r="AV48" s="37">
        <v>0</v>
      </c>
      <c r="AW48" s="36"/>
      <c r="AX48" s="36">
        <v>1</v>
      </c>
      <c r="AY48" s="1" t="s">
        <v>9411</v>
      </c>
      <c r="AZ48" s="35">
        <v>1</v>
      </c>
      <c r="BA48" s="36">
        <v>1</v>
      </c>
      <c r="BB48" s="36">
        <v>1</v>
      </c>
      <c r="BC48" s="36">
        <v>1</v>
      </c>
      <c r="BD48" s="1" t="s">
        <v>8927</v>
      </c>
      <c r="BE48" s="1" t="s">
        <v>8928</v>
      </c>
      <c r="BF48" s="1" t="s">
        <v>9412</v>
      </c>
    </row>
    <row r="49" s="1" customFormat="1" spans="1:58">
      <c r="A49" s="1" t="s">
        <v>8992</v>
      </c>
      <c r="B49" s="1" t="s">
        <v>8916</v>
      </c>
      <c r="C49" s="1" t="s">
        <v>8917</v>
      </c>
      <c r="D49" s="1" t="s">
        <v>3876</v>
      </c>
      <c r="E49" s="1" t="s">
        <v>8918</v>
      </c>
      <c r="F49" s="33">
        <v>46120</v>
      </c>
      <c r="G49" s="34">
        <v>46120.7637152778</v>
      </c>
      <c r="H49" s="34">
        <v>46120.7653703704</v>
      </c>
      <c r="I49" s="1" t="s">
        <v>9413</v>
      </c>
      <c r="J49" s="1">
        <v>143</v>
      </c>
      <c r="K49" s="1" t="s">
        <v>9414</v>
      </c>
      <c r="L49" s="1" t="s">
        <v>9415</v>
      </c>
      <c r="M49" s="35">
        <v>1</v>
      </c>
      <c r="N49" s="1" t="s">
        <v>9416</v>
      </c>
      <c r="O49" s="1" t="s">
        <v>9417</v>
      </c>
      <c r="P49" s="1" t="s">
        <v>341</v>
      </c>
      <c r="Q49" s="1" t="s">
        <v>9418</v>
      </c>
      <c r="R49" s="36">
        <v>0</v>
      </c>
      <c r="S49" s="35">
        <v>0</v>
      </c>
      <c r="T49" s="35">
        <v>0</v>
      </c>
      <c r="U49" s="35">
        <v>1</v>
      </c>
      <c r="V49" s="36">
        <v>1</v>
      </c>
      <c r="W49" s="1" t="s">
        <v>9419</v>
      </c>
      <c r="X49" s="36">
        <v>1</v>
      </c>
      <c r="Y49" s="35">
        <v>1</v>
      </c>
      <c r="Z49" s="1" t="s">
        <v>9420</v>
      </c>
      <c r="AA49" s="35">
        <v>1</v>
      </c>
      <c r="AB49" s="35">
        <v>1</v>
      </c>
      <c r="AC49" s="35">
        <v>1</v>
      </c>
      <c r="AD49" s="1" t="s">
        <v>9421</v>
      </c>
      <c r="AE49" s="35">
        <v>1</v>
      </c>
      <c r="AF49" s="35">
        <v>1</v>
      </c>
      <c r="AG49" s="35">
        <v>1</v>
      </c>
      <c r="AH49" s="36">
        <v>1</v>
      </c>
      <c r="AI49" s="36">
        <v>1</v>
      </c>
      <c r="AJ49" s="36">
        <v>1</v>
      </c>
      <c r="AK49" s="1" t="s">
        <v>8926</v>
      </c>
      <c r="AL49" s="37">
        <v>0</v>
      </c>
      <c r="AM49" s="36"/>
      <c r="AN49" s="1" t="s">
        <v>8926</v>
      </c>
      <c r="AO49" s="36"/>
      <c r="AP49" s="37">
        <v>0</v>
      </c>
      <c r="AQ49" s="37">
        <v>0</v>
      </c>
      <c r="AR49" s="35"/>
      <c r="AS49" s="37">
        <v>0</v>
      </c>
      <c r="AT49" s="35"/>
      <c r="AU49" s="1" t="s">
        <v>8926</v>
      </c>
      <c r="AV49" s="37">
        <v>0</v>
      </c>
      <c r="AW49" s="36"/>
      <c r="AX49" s="36">
        <v>1</v>
      </c>
      <c r="AY49" s="1" t="s">
        <v>9422</v>
      </c>
      <c r="AZ49" s="35">
        <v>1</v>
      </c>
      <c r="BA49" s="36">
        <v>1</v>
      </c>
      <c r="BB49" s="36">
        <v>1</v>
      </c>
      <c r="BC49" s="36">
        <v>0.8</v>
      </c>
      <c r="BD49" s="1" t="s">
        <v>8960</v>
      </c>
      <c r="BE49" s="1" t="s">
        <v>8948</v>
      </c>
      <c r="BF49" s="1" t="s">
        <v>9423</v>
      </c>
    </row>
    <row r="50" s="1" customFormat="1" spans="1:58">
      <c r="A50" s="1" t="s">
        <v>8915</v>
      </c>
      <c r="B50" s="1" t="s">
        <v>8916</v>
      </c>
      <c r="C50" s="1" t="s">
        <v>8917</v>
      </c>
      <c r="D50" s="1" t="s">
        <v>3876</v>
      </c>
      <c r="E50" s="1" t="s">
        <v>8918</v>
      </c>
      <c r="F50" s="33">
        <v>46120</v>
      </c>
      <c r="G50" s="34">
        <v>46120.7505324074</v>
      </c>
      <c r="H50" s="34">
        <v>46120.7521412037</v>
      </c>
      <c r="I50" s="1" t="s">
        <v>9291</v>
      </c>
      <c r="J50" s="1">
        <v>139</v>
      </c>
      <c r="K50" s="1" t="s">
        <v>9424</v>
      </c>
      <c r="L50" s="1" t="s">
        <v>9425</v>
      </c>
      <c r="M50" s="35">
        <v>1</v>
      </c>
      <c r="N50" s="1" t="s">
        <v>9426</v>
      </c>
      <c r="O50" s="1" t="s">
        <v>9427</v>
      </c>
      <c r="P50" s="1" t="s">
        <v>341</v>
      </c>
      <c r="Q50" s="1" t="s">
        <v>9428</v>
      </c>
      <c r="R50" s="36">
        <v>0</v>
      </c>
      <c r="S50" s="35">
        <v>1</v>
      </c>
      <c r="T50" s="35">
        <v>0</v>
      </c>
      <c r="U50" s="35">
        <v>1</v>
      </c>
      <c r="V50" s="36">
        <v>1</v>
      </c>
      <c r="W50" s="1" t="s">
        <v>9429</v>
      </c>
      <c r="X50" s="36">
        <v>1</v>
      </c>
      <c r="Y50" s="35">
        <v>1</v>
      </c>
      <c r="Z50" s="1" t="s">
        <v>9430</v>
      </c>
      <c r="AA50" s="35">
        <v>1</v>
      </c>
      <c r="AB50" s="35">
        <v>1</v>
      </c>
      <c r="AC50" s="35">
        <v>1</v>
      </c>
      <c r="AD50" s="1" t="s">
        <v>9431</v>
      </c>
      <c r="AE50" s="35">
        <v>1</v>
      </c>
      <c r="AF50" s="35">
        <v>0</v>
      </c>
      <c r="AG50" s="35">
        <v>0</v>
      </c>
      <c r="AH50" s="36">
        <v>1</v>
      </c>
      <c r="AI50" s="36">
        <v>0</v>
      </c>
      <c r="AJ50" s="36">
        <v>1</v>
      </c>
      <c r="AK50" s="1" t="s">
        <v>8926</v>
      </c>
      <c r="AL50" s="37">
        <v>0</v>
      </c>
      <c r="AM50" s="36"/>
      <c r="AN50" s="1" t="s">
        <v>8926</v>
      </c>
      <c r="AO50" s="36"/>
      <c r="AP50" s="37">
        <v>0</v>
      </c>
      <c r="AQ50" s="37">
        <v>0</v>
      </c>
      <c r="AR50" s="35"/>
      <c r="AS50" s="37">
        <v>0</v>
      </c>
      <c r="AT50" s="35"/>
      <c r="AU50" s="1" t="s">
        <v>8926</v>
      </c>
      <c r="AV50" s="37">
        <v>0</v>
      </c>
      <c r="AW50" s="36"/>
      <c r="AX50" s="36">
        <v>0</v>
      </c>
      <c r="AY50" s="1" t="s">
        <v>9432</v>
      </c>
      <c r="AZ50" s="35">
        <v>1</v>
      </c>
      <c r="BA50" s="36">
        <v>0</v>
      </c>
      <c r="BB50" s="36">
        <v>0.666666666666667</v>
      </c>
      <c r="BC50" s="36">
        <v>0.4</v>
      </c>
      <c r="BD50" s="1" t="s">
        <v>8960</v>
      </c>
      <c r="BE50" s="1" t="s">
        <v>8948</v>
      </c>
      <c r="BF50" s="1" t="s">
        <v>9433</v>
      </c>
    </row>
    <row r="51" s="1" customFormat="1" spans="1:58">
      <c r="A51" s="1" t="s">
        <v>8915</v>
      </c>
      <c r="B51" s="1" t="s">
        <v>8916</v>
      </c>
      <c r="C51" s="1" t="s">
        <v>8917</v>
      </c>
      <c r="D51" s="1" t="s">
        <v>3876</v>
      </c>
      <c r="E51" s="1" t="s">
        <v>8918</v>
      </c>
      <c r="F51" s="33">
        <v>46121</v>
      </c>
      <c r="G51" s="34">
        <v>46121.8870949074</v>
      </c>
      <c r="H51" s="34">
        <v>46121.8878125</v>
      </c>
      <c r="I51" s="1" t="s">
        <v>8939</v>
      </c>
      <c r="J51" s="1">
        <v>62</v>
      </c>
      <c r="K51" s="1" t="s">
        <v>9434</v>
      </c>
      <c r="L51" s="1" t="s">
        <v>9435</v>
      </c>
      <c r="M51" s="35">
        <v>1</v>
      </c>
      <c r="N51" s="1" t="s">
        <v>9436</v>
      </c>
      <c r="O51" s="1" t="s">
        <v>341</v>
      </c>
      <c r="P51" s="1" t="s">
        <v>341</v>
      </c>
      <c r="Q51" s="1" t="s">
        <v>9437</v>
      </c>
      <c r="R51" s="36">
        <v>1</v>
      </c>
      <c r="S51" s="35">
        <v>1</v>
      </c>
      <c r="T51" s="35">
        <v>1</v>
      </c>
      <c r="U51" s="35">
        <v>1</v>
      </c>
      <c r="V51" s="36">
        <v>1</v>
      </c>
      <c r="W51" s="1" t="s">
        <v>9438</v>
      </c>
      <c r="X51" s="36">
        <v>1</v>
      </c>
      <c r="Y51" s="35">
        <v>1</v>
      </c>
      <c r="Z51" s="1" t="s">
        <v>9439</v>
      </c>
      <c r="AA51" s="35">
        <v>1</v>
      </c>
      <c r="AB51" s="35">
        <v>1</v>
      </c>
      <c r="AC51" s="35">
        <v>1</v>
      </c>
      <c r="AD51" s="1" t="s">
        <v>9440</v>
      </c>
      <c r="AE51" s="35">
        <v>1</v>
      </c>
      <c r="AF51" s="35">
        <v>1</v>
      </c>
      <c r="AG51" s="35">
        <v>1</v>
      </c>
      <c r="AH51" s="36">
        <v>1</v>
      </c>
      <c r="AI51" s="36">
        <v>1</v>
      </c>
      <c r="AJ51" s="36">
        <v>1</v>
      </c>
      <c r="AK51" s="1" t="s">
        <v>8926</v>
      </c>
      <c r="AL51" s="37">
        <v>0</v>
      </c>
      <c r="AM51" s="36"/>
      <c r="AN51" s="1" t="s">
        <v>9441</v>
      </c>
      <c r="AO51" s="36">
        <v>0</v>
      </c>
      <c r="AP51" s="37">
        <v>1</v>
      </c>
      <c r="AQ51" s="37">
        <v>0</v>
      </c>
      <c r="AR51" s="35"/>
      <c r="AS51" s="37">
        <v>1</v>
      </c>
      <c r="AT51" s="35">
        <v>0</v>
      </c>
      <c r="AU51" s="1" t="s">
        <v>8926</v>
      </c>
      <c r="AV51" s="37">
        <v>0</v>
      </c>
      <c r="AW51" s="36"/>
      <c r="AX51" s="36">
        <v>1</v>
      </c>
      <c r="AY51" s="1" t="s">
        <v>8926</v>
      </c>
      <c r="AZ51" s="35">
        <v>0</v>
      </c>
      <c r="BA51" s="36"/>
      <c r="BB51" s="36">
        <v>0.75</v>
      </c>
      <c r="BC51" s="36">
        <v>1</v>
      </c>
      <c r="BD51" s="1" t="s">
        <v>8960</v>
      </c>
      <c r="BE51" s="1" t="s">
        <v>8948</v>
      </c>
      <c r="BF51" s="1" t="s">
        <v>9442</v>
      </c>
    </row>
    <row r="52" s="1" customFormat="1" spans="1:58">
      <c r="A52" s="1" t="s">
        <v>8915</v>
      </c>
      <c r="B52" s="1" t="s">
        <v>8916</v>
      </c>
      <c r="C52" s="1" t="s">
        <v>8917</v>
      </c>
      <c r="D52" s="1" t="s">
        <v>3876</v>
      </c>
      <c r="E52" s="1" t="s">
        <v>8918</v>
      </c>
      <c r="F52" s="33">
        <v>46121</v>
      </c>
      <c r="G52" s="34">
        <v>46121.7217824074</v>
      </c>
      <c r="H52" s="34">
        <v>46121.7228703704</v>
      </c>
      <c r="I52" s="1" t="s">
        <v>9443</v>
      </c>
      <c r="J52" s="1">
        <v>94</v>
      </c>
      <c r="K52" s="1" t="s">
        <v>9444</v>
      </c>
      <c r="L52" s="1" t="s">
        <v>9445</v>
      </c>
      <c r="M52" s="35">
        <v>1</v>
      </c>
      <c r="N52" s="1" t="s">
        <v>9446</v>
      </c>
      <c r="O52" s="1" t="s">
        <v>9447</v>
      </c>
      <c r="P52" s="1" t="s">
        <v>341</v>
      </c>
      <c r="Q52" s="1" t="s">
        <v>9448</v>
      </c>
      <c r="R52" s="36">
        <v>1</v>
      </c>
      <c r="S52" s="35">
        <v>1</v>
      </c>
      <c r="T52" s="35">
        <v>1</v>
      </c>
      <c r="U52" s="35">
        <v>1</v>
      </c>
      <c r="V52" s="36">
        <v>1</v>
      </c>
      <c r="W52" s="1" t="s">
        <v>9449</v>
      </c>
      <c r="X52" s="36">
        <v>1</v>
      </c>
      <c r="Y52" s="35">
        <v>1</v>
      </c>
      <c r="Z52" s="1" t="s">
        <v>9450</v>
      </c>
      <c r="AA52" s="35">
        <v>1</v>
      </c>
      <c r="AB52" s="35">
        <v>1</v>
      </c>
      <c r="AC52" s="35">
        <v>1</v>
      </c>
      <c r="AD52" s="1" t="s">
        <v>9451</v>
      </c>
      <c r="AE52" s="35">
        <v>1</v>
      </c>
      <c r="AF52" s="35">
        <v>0</v>
      </c>
      <c r="AG52" s="35">
        <v>0</v>
      </c>
      <c r="AH52" s="36">
        <v>1</v>
      </c>
      <c r="AI52" s="36">
        <v>0</v>
      </c>
      <c r="AJ52" s="36">
        <v>0</v>
      </c>
      <c r="AK52" s="1" t="s">
        <v>8926</v>
      </c>
      <c r="AL52" s="37">
        <v>0</v>
      </c>
      <c r="AM52" s="36"/>
      <c r="AN52" s="1" t="s">
        <v>9452</v>
      </c>
      <c r="AO52" s="36">
        <v>0</v>
      </c>
      <c r="AP52" s="37">
        <v>1</v>
      </c>
      <c r="AQ52" s="37">
        <v>1</v>
      </c>
      <c r="AR52" s="35">
        <v>0</v>
      </c>
      <c r="AS52" s="37">
        <v>0</v>
      </c>
      <c r="AT52" s="35"/>
      <c r="AU52" s="1" t="s">
        <v>8926</v>
      </c>
      <c r="AV52" s="37">
        <v>0</v>
      </c>
      <c r="AW52" s="36"/>
      <c r="AX52" s="36">
        <v>0</v>
      </c>
      <c r="AY52" s="1" t="s">
        <v>8926</v>
      </c>
      <c r="AZ52" s="35">
        <v>0</v>
      </c>
      <c r="BA52" s="36"/>
      <c r="BB52" s="36">
        <v>0.25</v>
      </c>
      <c r="BC52" s="36">
        <v>0.75</v>
      </c>
      <c r="BD52" s="1" t="s">
        <v>8927</v>
      </c>
      <c r="BE52" s="1" t="s">
        <v>8948</v>
      </c>
      <c r="BF52" s="1" t="s">
        <v>9453</v>
      </c>
    </row>
    <row r="53" s="1" customFormat="1" spans="1:58">
      <c r="A53" s="1" t="s">
        <v>8992</v>
      </c>
      <c r="B53" s="1" t="s">
        <v>8916</v>
      </c>
      <c r="C53" s="1" t="s">
        <v>8917</v>
      </c>
      <c r="D53" s="1" t="s">
        <v>3876</v>
      </c>
      <c r="E53" s="1" t="s">
        <v>8918</v>
      </c>
      <c r="F53" s="33">
        <v>46121</v>
      </c>
      <c r="G53" s="34">
        <v>46121.9317013889</v>
      </c>
      <c r="H53" s="34">
        <v>46121.934849537</v>
      </c>
      <c r="I53" s="1" t="s">
        <v>9454</v>
      </c>
      <c r="J53" s="1">
        <v>272</v>
      </c>
      <c r="K53" s="1" t="s">
        <v>9340</v>
      </c>
      <c r="L53" s="1" t="s">
        <v>9341</v>
      </c>
      <c r="M53" s="35">
        <v>1</v>
      </c>
      <c r="N53" s="1" t="s">
        <v>9455</v>
      </c>
      <c r="O53" s="1" t="s">
        <v>9456</v>
      </c>
      <c r="P53" s="1" t="s">
        <v>341</v>
      </c>
      <c r="Q53" s="1" t="s">
        <v>9457</v>
      </c>
      <c r="R53" s="36">
        <v>1</v>
      </c>
      <c r="S53" s="35">
        <v>1</v>
      </c>
      <c r="T53" s="35">
        <v>1</v>
      </c>
      <c r="U53" s="35">
        <v>1</v>
      </c>
      <c r="V53" s="36">
        <v>1</v>
      </c>
      <c r="W53" s="1" t="s">
        <v>9458</v>
      </c>
      <c r="X53" s="36">
        <v>1</v>
      </c>
      <c r="Y53" s="35">
        <v>1</v>
      </c>
      <c r="Z53" s="1" t="s">
        <v>9459</v>
      </c>
      <c r="AA53" s="35">
        <v>1</v>
      </c>
      <c r="AB53" s="35">
        <v>1</v>
      </c>
      <c r="AC53" s="35">
        <v>1</v>
      </c>
      <c r="AD53" s="1" t="s">
        <v>9460</v>
      </c>
      <c r="AE53" s="35">
        <v>1</v>
      </c>
      <c r="AF53" s="35">
        <v>0</v>
      </c>
      <c r="AG53" s="35">
        <v>1</v>
      </c>
      <c r="AH53" s="36">
        <v>1</v>
      </c>
      <c r="AI53" s="36">
        <v>0</v>
      </c>
      <c r="AJ53" s="36">
        <v>1</v>
      </c>
      <c r="AK53" s="1" t="s">
        <v>8926</v>
      </c>
      <c r="AL53" s="37">
        <v>0</v>
      </c>
      <c r="AM53" s="36"/>
      <c r="AN53" s="1" t="s">
        <v>9461</v>
      </c>
      <c r="AO53" s="36">
        <v>1</v>
      </c>
      <c r="AP53" s="37">
        <v>1</v>
      </c>
      <c r="AQ53" s="37">
        <v>1</v>
      </c>
      <c r="AR53" s="35">
        <v>1</v>
      </c>
      <c r="AS53" s="37">
        <v>1</v>
      </c>
      <c r="AT53" s="35">
        <v>1</v>
      </c>
      <c r="AU53" s="1" t="s">
        <v>8926</v>
      </c>
      <c r="AV53" s="37">
        <v>0</v>
      </c>
      <c r="AW53" s="36"/>
      <c r="AX53" s="36">
        <v>0</v>
      </c>
      <c r="AY53" s="1" t="s">
        <v>8926</v>
      </c>
      <c r="AZ53" s="35">
        <v>0</v>
      </c>
      <c r="BA53" s="36"/>
      <c r="BB53" s="36">
        <v>0.75</v>
      </c>
      <c r="BC53" s="36">
        <v>0.75</v>
      </c>
      <c r="BD53" s="1" t="s">
        <v>8960</v>
      </c>
      <c r="BE53" s="1" t="s">
        <v>8928</v>
      </c>
      <c r="BF53" s="1" t="s">
        <v>9462</v>
      </c>
    </row>
    <row r="54" s="1" customFormat="1" spans="1:58">
      <c r="A54" s="1" t="s">
        <v>9188</v>
      </c>
      <c r="B54" s="1" t="s">
        <v>8916</v>
      </c>
      <c r="C54" s="1" t="s">
        <v>8917</v>
      </c>
      <c r="D54" s="1" t="s">
        <v>3876</v>
      </c>
      <c r="E54" s="1" t="s">
        <v>8918</v>
      </c>
      <c r="F54" s="33">
        <v>46121</v>
      </c>
      <c r="G54" s="34">
        <v>46121.7308333333</v>
      </c>
      <c r="H54" s="34">
        <v>46121.7351041667</v>
      </c>
      <c r="I54" s="1" t="s">
        <v>9463</v>
      </c>
      <c r="J54" s="1">
        <v>369</v>
      </c>
      <c r="K54" s="1" t="s">
        <v>8983</v>
      </c>
      <c r="M54" s="35">
        <v>1</v>
      </c>
      <c r="N54" s="1" t="s">
        <v>9464</v>
      </c>
      <c r="O54" s="1" t="s">
        <v>9465</v>
      </c>
      <c r="P54" s="1" t="s">
        <v>9466</v>
      </c>
      <c r="Q54" s="1" t="s">
        <v>9467</v>
      </c>
      <c r="R54" s="36">
        <v>1</v>
      </c>
      <c r="S54" s="35">
        <v>1</v>
      </c>
      <c r="T54" s="35">
        <v>1</v>
      </c>
      <c r="U54" s="35">
        <v>1</v>
      </c>
      <c r="V54" s="36">
        <v>1</v>
      </c>
      <c r="W54" s="1" t="s">
        <v>9468</v>
      </c>
      <c r="X54" s="36">
        <v>1</v>
      </c>
      <c r="Y54" s="35">
        <v>1</v>
      </c>
      <c r="Z54" s="1" t="s">
        <v>9469</v>
      </c>
      <c r="AA54" s="35">
        <v>1</v>
      </c>
      <c r="AB54" s="35">
        <v>1</v>
      </c>
      <c r="AC54" s="35">
        <v>1</v>
      </c>
      <c r="AD54" s="1" t="s">
        <v>9470</v>
      </c>
      <c r="AE54" s="35">
        <v>1</v>
      </c>
      <c r="AF54" s="35">
        <v>0</v>
      </c>
      <c r="AG54" s="35">
        <v>1</v>
      </c>
      <c r="AH54" s="36">
        <v>1</v>
      </c>
      <c r="AI54" s="36">
        <v>1</v>
      </c>
      <c r="AJ54" s="36">
        <v>1</v>
      </c>
      <c r="AK54" s="1" t="s">
        <v>8926</v>
      </c>
      <c r="AL54" s="37">
        <v>0</v>
      </c>
      <c r="AM54" s="36"/>
      <c r="AN54" s="1" t="s">
        <v>9471</v>
      </c>
      <c r="AO54" s="36"/>
      <c r="AP54" s="37">
        <v>1</v>
      </c>
      <c r="AQ54" s="37">
        <v>0</v>
      </c>
      <c r="AR54" s="35"/>
      <c r="AS54" s="37">
        <v>0</v>
      </c>
      <c r="AT54" s="35"/>
      <c r="AU54" s="1" t="s">
        <v>8926</v>
      </c>
      <c r="AV54" s="37">
        <v>0</v>
      </c>
      <c r="AW54" s="36"/>
      <c r="AX54" s="36">
        <v>0</v>
      </c>
      <c r="AY54" s="1" t="s">
        <v>9472</v>
      </c>
      <c r="AZ54" s="35">
        <v>1</v>
      </c>
      <c r="BA54" s="36">
        <v>0</v>
      </c>
      <c r="BB54" s="36">
        <v>1</v>
      </c>
      <c r="BC54" s="36">
        <v>0.6</v>
      </c>
      <c r="BD54" s="1" t="s">
        <v>8927</v>
      </c>
      <c r="BE54" s="1" t="s">
        <v>8948</v>
      </c>
      <c r="BF54" s="1" t="s">
        <v>9473</v>
      </c>
    </row>
    <row r="55" s="1" customFormat="1" spans="1:58">
      <c r="A55" s="1" t="s">
        <v>8992</v>
      </c>
      <c r="B55" s="1" t="s">
        <v>8916</v>
      </c>
      <c r="C55" s="1" t="s">
        <v>8917</v>
      </c>
      <c r="D55" s="1" t="s">
        <v>3876</v>
      </c>
      <c r="E55" s="1" t="s">
        <v>8918</v>
      </c>
      <c r="F55" s="33">
        <v>46121</v>
      </c>
      <c r="G55" s="34">
        <v>46121.7171990741</v>
      </c>
      <c r="H55" s="34">
        <v>46121.7187847222</v>
      </c>
      <c r="I55" s="1" t="s">
        <v>9474</v>
      </c>
      <c r="J55" s="1">
        <v>137</v>
      </c>
      <c r="K55" s="1" t="s">
        <v>8994</v>
      </c>
      <c r="M55" s="35">
        <v>1</v>
      </c>
      <c r="N55" s="1" t="s">
        <v>9475</v>
      </c>
      <c r="O55" s="1" t="s">
        <v>9476</v>
      </c>
      <c r="P55" s="1" t="s">
        <v>341</v>
      </c>
      <c r="Q55" s="1" t="s">
        <v>9477</v>
      </c>
      <c r="R55" s="36">
        <v>1</v>
      </c>
      <c r="S55" s="35">
        <v>1</v>
      </c>
      <c r="T55" s="35">
        <v>1</v>
      </c>
      <c r="U55" s="35">
        <v>1</v>
      </c>
      <c r="V55" s="36">
        <v>1</v>
      </c>
      <c r="W55" s="1" t="s">
        <v>9478</v>
      </c>
      <c r="X55" s="36">
        <v>1</v>
      </c>
      <c r="Y55" s="35">
        <v>1</v>
      </c>
      <c r="Z55" s="1" t="s">
        <v>9479</v>
      </c>
      <c r="AA55" s="35">
        <v>1</v>
      </c>
      <c r="AB55" s="35">
        <v>1</v>
      </c>
      <c r="AC55" s="35">
        <v>1</v>
      </c>
      <c r="AD55" s="1" t="s">
        <v>9480</v>
      </c>
      <c r="AE55" s="35">
        <v>1</v>
      </c>
      <c r="AF55" s="35">
        <v>0</v>
      </c>
      <c r="AG55" s="35">
        <v>0</v>
      </c>
      <c r="AH55" s="36">
        <v>1</v>
      </c>
      <c r="AI55" s="36">
        <v>0</v>
      </c>
      <c r="AJ55" s="36">
        <v>1</v>
      </c>
      <c r="AK55" s="1" t="s">
        <v>8926</v>
      </c>
      <c r="AL55" s="37">
        <v>0</v>
      </c>
      <c r="AM55" s="36"/>
      <c r="AN55" s="1" t="s">
        <v>9481</v>
      </c>
      <c r="AO55" s="36"/>
      <c r="AP55" s="37">
        <v>1</v>
      </c>
      <c r="AQ55" s="37">
        <v>0</v>
      </c>
      <c r="AR55" s="35"/>
      <c r="AS55" s="37">
        <v>0</v>
      </c>
      <c r="AT55" s="35"/>
      <c r="AU55" s="1" t="s">
        <v>8926</v>
      </c>
      <c r="AV55" s="37">
        <v>0</v>
      </c>
      <c r="AW55" s="36"/>
      <c r="AX55" s="36">
        <v>0</v>
      </c>
      <c r="AY55" s="1" t="s">
        <v>8926</v>
      </c>
      <c r="AZ55" s="35">
        <v>0</v>
      </c>
      <c r="BA55" s="36"/>
      <c r="BB55" s="36">
        <v>0.666666666666667</v>
      </c>
      <c r="BC55" s="36">
        <v>0.75</v>
      </c>
      <c r="BD55" s="1" t="s">
        <v>8927</v>
      </c>
      <c r="BE55" s="1" t="s">
        <v>8928</v>
      </c>
      <c r="BF55" s="1" t="s">
        <v>9482</v>
      </c>
    </row>
    <row r="56" s="1" customFormat="1" spans="1:58">
      <c r="A56" s="1" t="s">
        <v>8915</v>
      </c>
      <c r="B56" s="1" t="s">
        <v>8916</v>
      </c>
      <c r="C56" s="1" t="s">
        <v>8917</v>
      </c>
      <c r="D56" s="1" t="s">
        <v>3876</v>
      </c>
      <c r="E56" s="1" t="s">
        <v>8918</v>
      </c>
      <c r="F56" s="33">
        <v>46121</v>
      </c>
      <c r="G56" s="34">
        <v>46121.9006134259</v>
      </c>
      <c r="H56" s="34">
        <v>46121.9017361111</v>
      </c>
      <c r="I56" s="1" t="s">
        <v>9012</v>
      </c>
      <c r="J56" s="1">
        <v>97</v>
      </c>
      <c r="K56" s="1" t="s">
        <v>9483</v>
      </c>
      <c r="L56" s="1" t="s">
        <v>9484</v>
      </c>
      <c r="M56" s="35">
        <v>1</v>
      </c>
      <c r="N56" s="1" t="s">
        <v>9485</v>
      </c>
      <c r="O56" s="1" t="s">
        <v>9486</v>
      </c>
      <c r="P56" s="1" t="s">
        <v>341</v>
      </c>
      <c r="Q56" s="1" t="s">
        <v>9487</v>
      </c>
      <c r="R56" s="36">
        <v>0</v>
      </c>
      <c r="S56" s="35">
        <v>1</v>
      </c>
      <c r="T56" s="35">
        <v>0</v>
      </c>
      <c r="U56" s="35">
        <v>1</v>
      </c>
      <c r="V56" s="36">
        <v>1</v>
      </c>
      <c r="W56" s="1" t="s">
        <v>9488</v>
      </c>
      <c r="X56" s="36">
        <v>1</v>
      </c>
      <c r="Y56" s="35">
        <v>1</v>
      </c>
      <c r="Z56" s="1" t="s">
        <v>9489</v>
      </c>
      <c r="AA56" s="35">
        <v>1</v>
      </c>
      <c r="AB56" s="35">
        <v>1</v>
      </c>
      <c r="AC56" s="35">
        <v>1</v>
      </c>
      <c r="AD56" s="1" t="s">
        <v>9490</v>
      </c>
      <c r="AE56" s="35">
        <v>1</v>
      </c>
      <c r="AF56" s="35">
        <v>0</v>
      </c>
      <c r="AG56" s="35">
        <v>1</v>
      </c>
      <c r="AH56" s="36">
        <v>1</v>
      </c>
      <c r="AI56" s="36">
        <v>1</v>
      </c>
      <c r="AJ56" s="36">
        <v>1</v>
      </c>
      <c r="AK56" s="1" t="s">
        <v>8926</v>
      </c>
      <c r="AL56" s="37">
        <v>0</v>
      </c>
      <c r="AM56" s="36"/>
      <c r="AN56" s="1" t="s">
        <v>9491</v>
      </c>
      <c r="AO56" s="36">
        <v>0</v>
      </c>
      <c r="AP56" s="37">
        <v>1</v>
      </c>
      <c r="AQ56" s="37">
        <v>0</v>
      </c>
      <c r="AR56" s="35"/>
      <c r="AS56" s="37">
        <v>1</v>
      </c>
      <c r="AT56" s="35">
        <v>0</v>
      </c>
      <c r="AU56" s="1" t="s">
        <v>8926</v>
      </c>
      <c r="AV56" s="37">
        <v>0</v>
      </c>
      <c r="AW56" s="36"/>
      <c r="AX56" s="36">
        <v>0</v>
      </c>
      <c r="AY56" s="1" t="s">
        <v>8926</v>
      </c>
      <c r="AZ56" s="35">
        <v>0</v>
      </c>
      <c r="BA56" s="36"/>
      <c r="BB56" s="36">
        <v>0.75</v>
      </c>
      <c r="BC56" s="36">
        <v>0.5</v>
      </c>
      <c r="BD56" s="1" t="s">
        <v>8960</v>
      </c>
      <c r="BE56" s="1" t="s">
        <v>8948</v>
      </c>
      <c r="BF56" s="1" t="s">
        <v>9492</v>
      </c>
    </row>
    <row r="57" s="1" customFormat="1" spans="1:58">
      <c r="A57" s="1" t="s">
        <v>8992</v>
      </c>
      <c r="B57" s="1" t="s">
        <v>8916</v>
      </c>
      <c r="C57" s="1" t="s">
        <v>8917</v>
      </c>
      <c r="D57" s="1" t="s">
        <v>3876</v>
      </c>
      <c r="E57" s="1" t="s">
        <v>8918</v>
      </c>
      <c r="F57" s="33">
        <v>46121</v>
      </c>
      <c r="G57" s="34">
        <v>46121.9444907407</v>
      </c>
      <c r="H57" s="34">
        <v>46121.9474652778</v>
      </c>
      <c r="I57" s="1" t="s">
        <v>9493</v>
      </c>
      <c r="J57" s="1">
        <v>257</v>
      </c>
      <c r="K57" s="1" t="s">
        <v>9494</v>
      </c>
      <c r="L57" s="1" t="s">
        <v>9495</v>
      </c>
      <c r="M57" s="35">
        <v>1</v>
      </c>
      <c r="N57" s="1" t="s">
        <v>9496</v>
      </c>
      <c r="O57" s="1" t="s">
        <v>341</v>
      </c>
      <c r="P57" s="1" t="s">
        <v>341</v>
      </c>
      <c r="Q57" s="1" t="s">
        <v>9497</v>
      </c>
      <c r="R57" s="36">
        <v>0</v>
      </c>
      <c r="S57" s="35">
        <v>1</v>
      </c>
      <c r="T57" s="35">
        <v>0</v>
      </c>
      <c r="U57" s="35">
        <v>1</v>
      </c>
      <c r="V57" s="36">
        <v>1</v>
      </c>
      <c r="W57" s="1" t="s">
        <v>9498</v>
      </c>
      <c r="X57" s="36">
        <v>1</v>
      </c>
      <c r="Y57" s="35">
        <v>1</v>
      </c>
      <c r="Z57" s="1" t="s">
        <v>9499</v>
      </c>
      <c r="AA57" s="35">
        <v>1</v>
      </c>
      <c r="AB57" s="35">
        <v>1</v>
      </c>
      <c r="AC57" s="35">
        <v>1</v>
      </c>
      <c r="AD57" s="1" t="s">
        <v>9500</v>
      </c>
      <c r="AE57" s="35">
        <v>1</v>
      </c>
      <c r="AF57" s="35">
        <v>1</v>
      </c>
      <c r="AG57" s="35">
        <v>1</v>
      </c>
      <c r="AH57" s="36">
        <v>1</v>
      </c>
      <c r="AI57" s="36">
        <v>1</v>
      </c>
      <c r="AJ57" s="36">
        <v>1</v>
      </c>
      <c r="AK57" s="1" t="s">
        <v>9501</v>
      </c>
      <c r="AL57" s="37">
        <v>1</v>
      </c>
      <c r="AM57" s="36">
        <v>0</v>
      </c>
      <c r="AN57" s="1" t="s">
        <v>9502</v>
      </c>
      <c r="AO57" s="36">
        <v>0</v>
      </c>
      <c r="AP57" s="37">
        <v>1</v>
      </c>
      <c r="AQ57" s="37">
        <v>1</v>
      </c>
      <c r="AR57" s="35">
        <v>0</v>
      </c>
      <c r="AS57" s="37">
        <v>0</v>
      </c>
      <c r="AT57" s="35"/>
      <c r="AU57" s="1" t="s">
        <v>8926</v>
      </c>
      <c r="AV57" s="37">
        <v>0</v>
      </c>
      <c r="AW57" s="36"/>
      <c r="AX57" s="36">
        <v>1</v>
      </c>
      <c r="AY57" s="1" t="s">
        <v>8926</v>
      </c>
      <c r="AZ57" s="35">
        <v>0</v>
      </c>
      <c r="BA57" s="36"/>
      <c r="BB57" s="36">
        <v>0.6</v>
      </c>
      <c r="BC57" s="36">
        <v>0.75</v>
      </c>
      <c r="BD57" s="1" t="s">
        <v>8960</v>
      </c>
      <c r="BE57" s="1" t="s">
        <v>8928</v>
      </c>
      <c r="BF57" s="1" t="s">
        <v>9503</v>
      </c>
    </row>
    <row r="58" s="1" customFormat="1" spans="1:58">
      <c r="A58" s="1" t="s">
        <v>8915</v>
      </c>
      <c r="B58" s="1" t="s">
        <v>8916</v>
      </c>
      <c r="C58" s="1" t="s">
        <v>8917</v>
      </c>
      <c r="D58" s="1" t="s">
        <v>3876</v>
      </c>
      <c r="E58" s="1" t="s">
        <v>8918</v>
      </c>
      <c r="F58" s="33">
        <v>46121</v>
      </c>
      <c r="G58" s="34">
        <v>46121.7281134259</v>
      </c>
      <c r="H58" s="34">
        <v>46121.7288888889</v>
      </c>
      <c r="I58" s="1" t="s">
        <v>9504</v>
      </c>
      <c r="J58" s="1">
        <v>67</v>
      </c>
      <c r="K58" s="1" t="s">
        <v>9505</v>
      </c>
      <c r="M58" s="35">
        <v>1</v>
      </c>
      <c r="N58" s="1" t="s">
        <v>9506</v>
      </c>
      <c r="O58" s="1" t="s">
        <v>9507</v>
      </c>
      <c r="P58" s="1" t="s">
        <v>341</v>
      </c>
      <c r="Q58" s="1" t="s">
        <v>9508</v>
      </c>
      <c r="R58" s="36">
        <v>1</v>
      </c>
      <c r="S58" s="35">
        <v>1</v>
      </c>
      <c r="T58" s="35">
        <v>1</v>
      </c>
      <c r="U58" s="35">
        <v>1</v>
      </c>
      <c r="V58" s="36">
        <v>1</v>
      </c>
      <c r="W58" s="1" t="s">
        <v>9509</v>
      </c>
      <c r="X58" s="36">
        <v>1</v>
      </c>
      <c r="Y58" s="35">
        <v>1</v>
      </c>
      <c r="Z58" s="1" t="s">
        <v>9510</v>
      </c>
      <c r="AA58" s="35">
        <v>1</v>
      </c>
      <c r="AB58" s="35">
        <v>1</v>
      </c>
      <c r="AC58" s="35">
        <v>1</v>
      </c>
      <c r="AD58" s="1" t="s">
        <v>9511</v>
      </c>
      <c r="AE58" s="35">
        <v>1</v>
      </c>
      <c r="AF58" s="35">
        <v>0</v>
      </c>
      <c r="AG58" s="35">
        <v>1</v>
      </c>
      <c r="AH58" s="36">
        <v>1</v>
      </c>
      <c r="AI58" s="36">
        <v>0</v>
      </c>
      <c r="AJ58" s="36">
        <v>0</v>
      </c>
      <c r="AK58" s="1" t="s">
        <v>8926</v>
      </c>
      <c r="AL58" s="37">
        <v>0</v>
      </c>
      <c r="AM58" s="36"/>
      <c r="AN58" s="1" t="s">
        <v>9512</v>
      </c>
      <c r="AO58" s="36"/>
      <c r="AP58" s="37">
        <v>1</v>
      </c>
      <c r="AQ58" s="37">
        <v>0</v>
      </c>
      <c r="AR58" s="35"/>
      <c r="AS58" s="37">
        <v>0</v>
      </c>
      <c r="AT58" s="35"/>
      <c r="AU58" s="1" t="s">
        <v>8926</v>
      </c>
      <c r="AV58" s="37">
        <v>0</v>
      </c>
      <c r="AW58" s="36"/>
      <c r="AX58" s="36">
        <v>0</v>
      </c>
      <c r="AY58" s="1" t="s">
        <v>8926</v>
      </c>
      <c r="AZ58" s="35">
        <v>0</v>
      </c>
      <c r="BA58" s="36"/>
      <c r="BB58" s="36">
        <v>0.333333333333333</v>
      </c>
      <c r="BC58" s="36">
        <v>0.75</v>
      </c>
      <c r="BD58" s="1" t="s">
        <v>8927</v>
      </c>
      <c r="BE58" s="1" t="s">
        <v>8948</v>
      </c>
      <c r="BF58" s="1" t="s">
        <v>9513</v>
      </c>
    </row>
    <row r="59" s="1" customFormat="1" spans="1:58">
      <c r="A59" s="1" t="s">
        <v>8915</v>
      </c>
      <c r="B59" s="1" t="s">
        <v>8916</v>
      </c>
      <c r="C59" s="1" t="s">
        <v>8917</v>
      </c>
      <c r="D59" s="1" t="s">
        <v>3876</v>
      </c>
      <c r="E59" s="1" t="s">
        <v>8918</v>
      </c>
      <c r="F59" s="33">
        <v>46121</v>
      </c>
      <c r="G59" s="34">
        <v>46121.7446180556</v>
      </c>
      <c r="H59" s="34">
        <v>46121.7454050926</v>
      </c>
      <c r="I59" s="1" t="s">
        <v>9514</v>
      </c>
      <c r="J59" s="1">
        <v>68</v>
      </c>
      <c r="K59" s="1" t="s">
        <v>9049</v>
      </c>
      <c r="L59" s="1" t="s">
        <v>9050</v>
      </c>
      <c r="M59" s="35">
        <v>1</v>
      </c>
      <c r="N59" s="1" t="s">
        <v>9515</v>
      </c>
      <c r="O59" s="1" t="s">
        <v>341</v>
      </c>
      <c r="P59" s="1" t="s">
        <v>341</v>
      </c>
      <c r="Q59" s="1" t="s">
        <v>9516</v>
      </c>
      <c r="R59" s="36">
        <v>1</v>
      </c>
      <c r="S59" s="35">
        <v>1</v>
      </c>
      <c r="T59" s="35">
        <v>1</v>
      </c>
      <c r="U59" s="35">
        <v>1</v>
      </c>
      <c r="V59" s="36">
        <v>1</v>
      </c>
      <c r="W59" s="1" t="s">
        <v>9517</v>
      </c>
      <c r="X59" s="36">
        <v>1</v>
      </c>
      <c r="Y59" s="35">
        <v>1</v>
      </c>
      <c r="Z59" s="1" t="s">
        <v>9518</v>
      </c>
      <c r="AA59" s="35">
        <v>1</v>
      </c>
      <c r="AB59" s="35">
        <v>1</v>
      </c>
      <c r="AC59" s="35">
        <v>1</v>
      </c>
      <c r="AD59" s="1" t="s">
        <v>9519</v>
      </c>
      <c r="AE59" s="35">
        <v>1</v>
      </c>
      <c r="AF59" s="35">
        <v>0</v>
      </c>
      <c r="AG59" s="35">
        <v>0</v>
      </c>
      <c r="AH59" s="36">
        <v>1</v>
      </c>
      <c r="AI59" s="36">
        <v>0</v>
      </c>
      <c r="AJ59" s="36">
        <v>1</v>
      </c>
      <c r="AK59" s="1" t="s">
        <v>8926</v>
      </c>
      <c r="AL59" s="37">
        <v>0</v>
      </c>
      <c r="AM59" s="36"/>
      <c r="AN59" s="1" t="s">
        <v>8926</v>
      </c>
      <c r="AO59" s="36"/>
      <c r="AP59" s="37">
        <v>0</v>
      </c>
      <c r="AQ59" s="37">
        <v>0</v>
      </c>
      <c r="AR59" s="35"/>
      <c r="AS59" s="37">
        <v>0</v>
      </c>
      <c r="AT59" s="35"/>
      <c r="AU59" s="1" t="s">
        <v>8926</v>
      </c>
      <c r="AV59" s="37">
        <v>0</v>
      </c>
      <c r="AW59" s="36"/>
      <c r="AX59" s="36">
        <v>0</v>
      </c>
      <c r="AY59" s="1" t="s">
        <v>8926</v>
      </c>
      <c r="AZ59" s="35">
        <v>0</v>
      </c>
      <c r="BA59" s="36"/>
      <c r="BB59" s="36">
        <v>0.666666666666667</v>
      </c>
      <c r="BC59" s="36">
        <v>0.75</v>
      </c>
      <c r="BD59" s="1" t="s">
        <v>8927</v>
      </c>
      <c r="BE59" s="1" t="s">
        <v>8928</v>
      </c>
      <c r="BF59" s="1" t="s">
        <v>9520</v>
      </c>
    </row>
    <row r="60" s="1" customFormat="1" spans="1:58">
      <c r="A60" s="1" t="s">
        <v>8992</v>
      </c>
      <c r="B60" s="1" t="s">
        <v>8916</v>
      </c>
      <c r="C60" s="1" t="s">
        <v>8917</v>
      </c>
      <c r="D60" s="1" t="s">
        <v>3876</v>
      </c>
      <c r="E60" s="1" t="s">
        <v>8918</v>
      </c>
      <c r="F60" s="33">
        <v>46121</v>
      </c>
      <c r="G60" s="34">
        <v>46121.7527662037</v>
      </c>
      <c r="H60" s="34">
        <v>46121.7567592593</v>
      </c>
      <c r="I60" s="1" t="s">
        <v>9521</v>
      </c>
      <c r="J60" s="1">
        <v>345</v>
      </c>
      <c r="K60" s="1" t="s">
        <v>9522</v>
      </c>
      <c r="M60" s="35">
        <v>1</v>
      </c>
      <c r="N60" s="1" t="s">
        <v>9523</v>
      </c>
      <c r="O60" s="1" t="s">
        <v>9524</v>
      </c>
      <c r="P60" s="1" t="s">
        <v>341</v>
      </c>
      <c r="Q60" s="1" t="s">
        <v>9525</v>
      </c>
      <c r="R60" s="36">
        <v>1</v>
      </c>
      <c r="S60" s="35">
        <v>1</v>
      </c>
      <c r="T60" s="35">
        <v>1</v>
      </c>
      <c r="U60" s="35">
        <v>1</v>
      </c>
      <c r="V60" s="36">
        <v>1</v>
      </c>
      <c r="W60" s="1" t="s">
        <v>9526</v>
      </c>
      <c r="X60" s="36">
        <v>1</v>
      </c>
      <c r="Y60" s="35">
        <v>1</v>
      </c>
      <c r="Z60" s="1" t="s">
        <v>9527</v>
      </c>
      <c r="AA60" s="35">
        <v>1</v>
      </c>
      <c r="AB60" s="35">
        <v>1</v>
      </c>
      <c r="AC60" s="35">
        <v>1</v>
      </c>
      <c r="AD60" s="1" t="s">
        <v>9528</v>
      </c>
      <c r="AE60" s="35">
        <v>1</v>
      </c>
      <c r="AF60" s="35">
        <v>0</v>
      </c>
      <c r="AG60" s="35">
        <v>1</v>
      </c>
      <c r="AH60" s="36">
        <v>1</v>
      </c>
      <c r="AI60" s="36">
        <v>1</v>
      </c>
      <c r="AJ60" s="36">
        <v>1</v>
      </c>
      <c r="AK60" s="1" t="s">
        <v>8926</v>
      </c>
      <c r="AL60" s="37">
        <v>0</v>
      </c>
      <c r="AM60" s="36"/>
      <c r="AN60" s="1" t="s">
        <v>9529</v>
      </c>
      <c r="AO60" s="36"/>
      <c r="AP60" s="37">
        <v>1</v>
      </c>
      <c r="AQ60" s="37">
        <v>0</v>
      </c>
      <c r="AR60" s="35"/>
      <c r="AS60" s="37">
        <v>0</v>
      </c>
      <c r="AT60" s="35"/>
      <c r="AU60" s="1" t="s">
        <v>8926</v>
      </c>
      <c r="AV60" s="37">
        <v>0</v>
      </c>
      <c r="AW60" s="36"/>
      <c r="AX60" s="36">
        <v>0</v>
      </c>
      <c r="AY60" s="1" t="s">
        <v>9530</v>
      </c>
      <c r="AZ60" s="35">
        <v>1</v>
      </c>
      <c r="BA60" s="36">
        <v>1</v>
      </c>
      <c r="BB60" s="36">
        <v>1</v>
      </c>
      <c r="BC60" s="36">
        <v>0.8</v>
      </c>
      <c r="BD60" s="1" t="s">
        <v>8927</v>
      </c>
      <c r="BE60" s="1" t="s">
        <v>8928</v>
      </c>
      <c r="BF60" s="1" t="s">
        <v>9531</v>
      </c>
    </row>
    <row r="61" s="1" customFormat="1" spans="1:58">
      <c r="A61" s="1" t="s">
        <v>8992</v>
      </c>
      <c r="B61" s="1" t="s">
        <v>8916</v>
      </c>
      <c r="C61" s="1" t="s">
        <v>8917</v>
      </c>
      <c r="D61" s="1" t="s">
        <v>3876</v>
      </c>
      <c r="E61" s="1" t="s">
        <v>8918</v>
      </c>
      <c r="F61" s="33">
        <v>46121</v>
      </c>
      <c r="G61" s="34">
        <v>46121.9056944445</v>
      </c>
      <c r="H61" s="34">
        <v>46121.9068865741</v>
      </c>
      <c r="I61" s="1" t="s">
        <v>9140</v>
      </c>
      <c r="J61" s="1">
        <v>103</v>
      </c>
      <c r="K61" s="1" t="s">
        <v>9532</v>
      </c>
      <c r="L61" s="1" t="s">
        <v>9533</v>
      </c>
      <c r="M61" s="35">
        <v>1</v>
      </c>
      <c r="N61" s="1" t="s">
        <v>9534</v>
      </c>
      <c r="O61" s="1" t="s">
        <v>9535</v>
      </c>
      <c r="P61" s="1" t="s">
        <v>341</v>
      </c>
      <c r="Q61" s="1" t="s">
        <v>9536</v>
      </c>
      <c r="R61" s="36">
        <v>0</v>
      </c>
      <c r="S61" s="35">
        <v>0</v>
      </c>
      <c r="T61" s="35">
        <v>1</v>
      </c>
      <c r="U61" s="35">
        <v>1</v>
      </c>
      <c r="V61" s="36">
        <v>1</v>
      </c>
      <c r="W61" s="1" t="s">
        <v>9537</v>
      </c>
      <c r="X61" s="36">
        <v>1</v>
      </c>
      <c r="Y61" s="35">
        <v>1</v>
      </c>
      <c r="Z61" s="1" t="s">
        <v>9538</v>
      </c>
      <c r="AA61" s="35">
        <v>1</v>
      </c>
      <c r="AB61" s="35">
        <v>1</v>
      </c>
      <c r="AC61" s="35">
        <v>1</v>
      </c>
      <c r="AD61" s="1" t="s">
        <v>9539</v>
      </c>
      <c r="AE61" s="35">
        <v>1</v>
      </c>
      <c r="AF61" s="35">
        <v>0</v>
      </c>
      <c r="AG61" s="35">
        <v>1</v>
      </c>
      <c r="AH61" s="36">
        <v>1</v>
      </c>
      <c r="AI61" s="36">
        <v>0</v>
      </c>
      <c r="AJ61" s="36">
        <v>1</v>
      </c>
      <c r="AK61" s="1" t="s">
        <v>8926</v>
      </c>
      <c r="AL61" s="37">
        <v>0</v>
      </c>
      <c r="AM61" s="36"/>
      <c r="AN61" s="1" t="s">
        <v>9540</v>
      </c>
      <c r="AO61" s="36">
        <v>1</v>
      </c>
      <c r="AP61" s="37">
        <v>1</v>
      </c>
      <c r="AQ61" s="37">
        <v>0</v>
      </c>
      <c r="AR61" s="35"/>
      <c r="AS61" s="37">
        <v>1</v>
      </c>
      <c r="AT61" s="35">
        <v>1</v>
      </c>
      <c r="AU61" s="1" t="s">
        <v>8926</v>
      </c>
      <c r="AV61" s="37">
        <v>0</v>
      </c>
      <c r="AW61" s="36"/>
      <c r="AX61" s="36">
        <v>0</v>
      </c>
      <c r="AY61" s="1" t="s">
        <v>8926</v>
      </c>
      <c r="AZ61" s="35">
        <v>0</v>
      </c>
      <c r="BA61" s="36"/>
      <c r="BB61" s="36">
        <v>0.75</v>
      </c>
      <c r="BC61" s="36">
        <v>0.5</v>
      </c>
      <c r="BD61" s="1" t="s">
        <v>8960</v>
      </c>
      <c r="BE61" s="1" t="s">
        <v>8948</v>
      </c>
      <c r="BF61" s="1" t="s">
        <v>9541</v>
      </c>
    </row>
    <row r="62" s="1" customFormat="1" spans="1:58">
      <c r="A62" s="1" t="s">
        <v>8915</v>
      </c>
      <c r="B62" s="1" t="s">
        <v>8916</v>
      </c>
      <c r="C62" s="1" t="s">
        <v>8917</v>
      </c>
      <c r="D62" s="1" t="s">
        <v>3876</v>
      </c>
      <c r="E62" s="1" t="s">
        <v>8918</v>
      </c>
      <c r="F62" s="33">
        <v>46122</v>
      </c>
      <c r="G62" s="34">
        <v>46122.7891435185</v>
      </c>
      <c r="H62" s="34">
        <v>46122.7909143519</v>
      </c>
      <c r="I62" s="1" t="s">
        <v>9542</v>
      </c>
      <c r="J62" s="1">
        <v>153</v>
      </c>
      <c r="K62" s="1" t="s">
        <v>9543</v>
      </c>
      <c r="L62" s="1" t="s">
        <v>9544</v>
      </c>
      <c r="M62" s="35">
        <v>1</v>
      </c>
      <c r="N62" s="1" t="s">
        <v>9545</v>
      </c>
      <c r="O62" s="1" t="s">
        <v>9546</v>
      </c>
      <c r="P62" s="1" t="s">
        <v>341</v>
      </c>
      <c r="Q62" s="1" t="s">
        <v>9547</v>
      </c>
      <c r="R62" s="36">
        <v>1</v>
      </c>
      <c r="S62" s="35">
        <v>1</v>
      </c>
      <c r="T62" s="35">
        <v>1</v>
      </c>
      <c r="U62" s="35">
        <v>1</v>
      </c>
      <c r="V62" s="36">
        <v>1</v>
      </c>
      <c r="W62" s="1" t="s">
        <v>9548</v>
      </c>
      <c r="X62" s="36">
        <v>1</v>
      </c>
      <c r="Y62" s="35">
        <v>1</v>
      </c>
      <c r="Z62" s="1" t="s">
        <v>9549</v>
      </c>
      <c r="AA62" s="35">
        <v>1</v>
      </c>
      <c r="AB62" s="35">
        <v>1</v>
      </c>
      <c r="AC62" s="35">
        <v>1</v>
      </c>
      <c r="AD62" s="1" t="s">
        <v>9550</v>
      </c>
      <c r="AE62" s="35">
        <v>1</v>
      </c>
      <c r="AF62" s="35">
        <v>0</v>
      </c>
      <c r="AG62" s="35">
        <v>1</v>
      </c>
      <c r="AH62" s="36">
        <v>1</v>
      </c>
      <c r="AI62" s="36">
        <v>0</v>
      </c>
      <c r="AJ62" s="36">
        <v>1</v>
      </c>
      <c r="AK62" s="1" t="s">
        <v>8926</v>
      </c>
      <c r="AL62" s="37">
        <v>0</v>
      </c>
      <c r="AM62" s="36"/>
      <c r="AN62" s="1" t="s">
        <v>9551</v>
      </c>
      <c r="AO62" s="36">
        <v>0</v>
      </c>
      <c r="AP62" s="37">
        <v>1</v>
      </c>
      <c r="AQ62" s="37">
        <v>0</v>
      </c>
      <c r="AR62" s="35"/>
      <c r="AS62" s="37">
        <v>1</v>
      </c>
      <c r="AT62" s="35">
        <v>0</v>
      </c>
      <c r="AU62" s="1" t="s">
        <v>8926</v>
      </c>
      <c r="AV62" s="37">
        <v>0</v>
      </c>
      <c r="AW62" s="36"/>
      <c r="AX62" s="36">
        <v>0</v>
      </c>
      <c r="AY62" s="1" t="s">
        <v>9552</v>
      </c>
      <c r="AZ62" s="35">
        <v>1</v>
      </c>
      <c r="BA62" s="36">
        <v>1</v>
      </c>
      <c r="BB62" s="36">
        <v>0.5</v>
      </c>
      <c r="BC62" s="36">
        <v>0.8</v>
      </c>
      <c r="BD62" s="1" t="s">
        <v>8960</v>
      </c>
      <c r="BE62" s="1" t="s">
        <v>8928</v>
      </c>
      <c r="BF62" s="1" t="s">
        <v>9553</v>
      </c>
    </row>
    <row r="63" s="1" customFormat="1" spans="1:58">
      <c r="A63" s="1" t="s">
        <v>8915</v>
      </c>
      <c r="B63" s="1" t="s">
        <v>8916</v>
      </c>
      <c r="C63" s="1" t="s">
        <v>8917</v>
      </c>
      <c r="D63" s="1" t="s">
        <v>3876</v>
      </c>
      <c r="E63" s="1" t="s">
        <v>8918</v>
      </c>
      <c r="F63" s="33">
        <v>46122</v>
      </c>
      <c r="G63" s="34">
        <v>46122.8867592593</v>
      </c>
      <c r="H63" s="34">
        <v>46122.8877662037</v>
      </c>
      <c r="I63" s="1" t="s">
        <v>9119</v>
      </c>
      <c r="J63" s="1">
        <v>87</v>
      </c>
      <c r="K63" s="1" t="s">
        <v>9554</v>
      </c>
      <c r="L63" s="1" t="s">
        <v>9555</v>
      </c>
      <c r="M63" s="35">
        <v>1</v>
      </c>
      <c r="N63" s="1" t="s">
        <v>9556</v>
      </c>
      <c r="O63" s="1" t="s">
        <v>9557</v>
      </c>
      <c r="P63" s="1" t="s">
        <v>341</v>
      </c>
      <c r="Q63" s="1" t="s">
        <v>9558</v>
      </c>
      <c r="R63" s="36">
        <v>1</v>
      </c>
      <c r="S63" s="35">
        <v>1</v>
      </c>
      <c r="T63" s="35">
        <v>1</v>
      </c>
      <c r="U63" s="35">
        <v>1</v>
      </c>
      <c r="V63" s="36">
        <v>1</v>
      </c>
      <c r="W63" s="1" t="s">
        <v>9559</v>
      </c>
      <c r="X63" s="36">
        <v>1</v>
      </c>
      <c r="Y63" s="35">
        <v>1</v>
      </c>
      <c r="Z63" s="1" t="s">
        <v>9560</v>
      </c>
      <c r="AA63" s="35">
        <v>1</v>
      </c>
      <c r="AB63" s="35">
        <v>1</v>
      </c>
      <c r="AC63" s="35">
        <v>1</v>
      </c>
      <c r="AD63" s="1" t="s">
        <v>9561</v>
      </c>
      <c r="AE63" s="35">
        <v>1</v>
      </c>
      <c r="AF63" s="35">
        <v>0</v>
      </c>
      <c r="AG63" s="35">
        <v>0</v>
      </c>
      <c r="AH63" s="36">
        <v>1</v>
      </c>
      <c r="AI63" s="36">
        <v>0</v>
      </c>
      <c r="AJ63" s="36">
        <v>0</v>
      </c>
      <c r="AK63" s="1" t="s">
        <v>8926</v>
      </c>
      <c r="AL63" s="37">
        <v>0</v>
      </c>
      <c r="AM63" s="36"/>
      <c r="AN63" s="1" t="s">
        <v>9562</v>
      </c>
      <c r="AO63" s="36">
        <v>0</v>
      </c>
      <c r="AP63" s="37">
        <v>1</v>
      </c>
      <c r="AQ63" s="37">
        <v>0</v>
      </c>
      <c r="AR63" s="35"/>
      <c r="AS63" s="37">
        <v>1</v>
      </c>
      <c r="AT63" s="35">
        <v>0</v>
      </c>
      <c r="AU63" s="1" t="s">
        <v>8926</v>
      </c>
      <c r="AV63" s="37">
        <v>0</v>
      </c>
      <c r="AW63" s="36"/>
      <c r="AX63" s="36">
        <v>0</v>
      </c>
      <c r="AY63" s="1" t="s">
        <v>8926</v>
      </c>
      <c r="AZ63" s="35">
        <v>0</v>
      </c>
      <c r="BA63" s="36"/>
      <c r="BB63" s="36">
        <v>0.25</v>
      </c>
      <c r="BC63" s="36">
        <v>0.75</v>
      </c>
      <c r="BD63" s="1" t="s">
        <v>8927</v>
      </c>
      <c r="BE63" s="1" t="s">
        <v>8928</v>
      </c>
      <c r="BF63" s="1" t="s">
        <v>9563</v>
      </c>
    </row>
    <row r="64" s="1" customFormat="1" spans="1:58">
      <c r="A64" s="1" t="s">
        <v>8915</v>
      </c>
      <c r="B64" s="1" t="s">
        <v>8916</v>
      </c>
      <c r="C64" s="1" t="s">
        <v>8917</v>
      </c>
      <c r="D64" s="1" t="s">
        <v>3876</v>
      </c>
      <c r="E64" s="1" t="s">
        <v>8918</v>
      </c>
      <c r="F64" s="33">
        <v>46122</v>
      </c>
      <c r="G64" s="34">
        <v>46122.7750115741</v>
      </c>
      <c r="H64" s="34">
        <v>46122.7758449074</v>
      </c>
      <c r="I64" s="1" t="s">
        <v>9023</v>
      </c>
      <c r="J64" s="1">
        <v>72</v>
      </c>
      <c r="K64" s="1" t="s">
        <v>9564</v>
      </c>
      <c r="M64" s="35">
        <v>1</v>
      </c>
      <c r="N64" s="1" t="s">
        <v>9565</v>
      </c>
      <c r="O64" s="1" t="s">
        <v>341</v>
      </c>
      <c r="P64" s="1" t="s">
        <v>341</v>
      </c>
      <c r="Q64" s="1" t="s">
        <v>9566</v>
      </c>
      <c r="R64" s="36">
        <v>1</v>
      </c>
      <c r="S64" s="35">
        <v>1</v>
      </c>
      <c r="T64" s="35">
        <v>1</v>
      </c>
      <c r="U64" s="35">
        <v>1</v>
      </c>
      <c r="V64" s="36">
        <v>1</v>
      </c>
      <c r="W64" s="1" t="s">
        <v>9567</v>
      </c>
      <c r="X64" s="36">
        <v>1</v>
      </c>
      <c r="Y64" s="35">
        <v>1</v>
      </c>
      <c r="Z64" s="1" t="s">
        <v>9568</v>
      </c>
      <c r="AA64" s="35">
        <v>1</v>
      </c>
      <c r="AB64" s="35">
        <v>1</v>
      </c>
      <c r="AC64" s="35">
        <v>1</v>
      </c>
      <c r="AD64" s="1" t="s">
        <v>9569</v>
      </c>
      <c r="AE64" s="35">
        <v>1</v>
      </c>
      <c r="AF64" s="35">
        <v>1</v>
      </c>
      <c r="AG64" s="35">
        <v>1</v>
      </c>
      <c r="AH64" s="36">
        <v>1</v>
      </c>
      <c r="AI64" s="36">
        <v>1</v>
      </c>
      <c r="AJ64" s="36">
        <v>1</v>
      </c>
      <c r="AK64" s="1" t="s">
        <v>8926</v>
      </c>
      <c r="AL64" s="37">
        <v>0</v>
      </c>
      <c r="AM64" s="36"/>
      <c r="AN64" s="1" t="s">
        <v>9570</v>
      </c>
      <c r="AO64" s="36"/>
      <c r="AP64" s="37">
        <v>1</v>
      </c>
      <c r="AQ64" s="37">
        <v>0</v>
      </c>
      <c r="AR64" s="35"/>
      <c r="AS64" s="37">
        <v>0</v>
      </c>
      <c r="AT64" s="35"/>
      <c r="AU64" s="1" t="s">
        <v>8926</v>
      </c>
      <c r="AV64" s="37">
        <v>0</v>
      </c>
      <c r="AW64" s="36"/>
      <c r="AX64" s="36">
        <v>1</v>
      </c>
      <c r="AY64" s="1" t="s">
        <v>9571</v>
      </c>
      <c r="AZ64" s="35">
        <v>1</v>
      </c>
      <c r="BA64" s="36">
        <v>0</v>
      </c>
      <c r="BB64" s="36">
        <v>1</v>
      </c>
      <c r="BC64" s="36">
        <v>0.8</v>
      </c>
      <c r="BD64" s="1" t="s">
        <v>8960</v>
      </c>
      <c r="BE64" s="1" t="s">
        <v>8928</v>
      </c>
      <c r="BF64" s="1" t="s">
        <v>9572</v>
      </c>
    </row>
    <row r="65" s="1" customFormat="1" spans="1:58">
      <c r="A65" s="1" t="s">
        <v>8915</v>
      </c>
      <c r="B65" s="1" t="s">
        <v>8916</v>
      </c>
      <c r="C65" s="1" t="s">
        <v>8917</v>
      </c>
      <c r="D65" s="1" t="s">
        <v>3876</v>
      </c>
      <c r="E65" s="1" t="s">
        <v>8918</v>
      </c>
      <c r="F65" s="33">
        <v>46122</v>
      </c>
      <c r="G65" s="34">
        <v>46122.7544328704</v>
      </c>
      <c r="H65" s="34">
        <v>46122.7552546296</v>
      </c>
      <c r="I65" s="1" t="s">
        <v>9573</v>
      </c>
      <c r="J65" s="1">
        <v>71</v>
      </c>
      <c r="K65" s="1" t="s">
        <v>9574</v>
      </c>
      <c r="L65" s="1" t="s">
        <v>9575</v>
      </c>
      <c r="M65" s="35">
        <v>1</v>
      </c>
      <c r="N65" s="1" t="s">
        <v>9576</v>
      </c>
      <c r="O65" s="1" t="s">
        <v>341</v>
      </c>
      <c r="P65" s="1" t="s">
        <v>341</v>
      </c>
      <c r="Q65" s="1" t="s">
        <v>9577</v>
      </c>
      <c r="R65" s="36">
        <v>0</v>
      </c>
      <c r="S65" s="35">
        <v>1</v>
      </c>
      <c r="T65" s="35">
        <v>0</v>
      </c>
      <c r="U65" s="35">
        <v>1</v>
      </c>
      <c r="V65" s="36">
        <v>1</v>
      </c>
      <c r="W65" s="1" t="s">
        <v>9578</v>
      </c>
      <c r="X65" s="36">
        <v>1</v>
      </c>
      <c r="Y65" s="35">
        <v>1</v>
      </c>
      <c r="Z65" s="1" t="s">
        <v>9579</v>
      </c>
      <c r="AA65" s="35">
        <v>1</v>
      </c>
      <c r="AB65" s="35">
        <v>1</v>
      </c>
      <c r="AC65" s="35">
        <v>1</v>
      </c>
      <c r="AD65" s="1" t="s">
        <v>9580</v>
      </c>
      <c r="AE65" s="35">
        <v>1</v>
      </c>
      <c r="AF65" s="35">
        <v>1</v>
      </c>
      <c r="AG65" s="35">
        <v>1</v>
      </c>
      <c r="AH65" s="36">
        <v>1</v>
      </c>
      <c r="AI65" s="36">
        <v>1</v>
      </c>
      <c r="AJ65" s="36">
        <v>1</v>
      </c>
      <c r="AK65" s="1" t="s">
        <v>8926</v>
      </c>
      <c r="AL65" s="37">
        <v>0</v>
      </c>
      <c r="AM65" s="36"/>
      <c r="AN65" s="1" t="s">
        <v>9581</v>
      </c>
      <c r="AO65" s="36"/>
      <c r="AP65" s="37">
        <v>1</v>
      </c>
      <c r="AQ65" s="37">
        <v>0</v>
      </c>
      <c r="AR65" s="35"/>
      <c r="AS65" s="37">
        <v>0</v>
      </c>
      <c r="AT65" s="35"/>
      <c r="AU65" s="1" t="s">
        <v>8926</v>
      </c>
      <c r="AV65" s="37">
        <v>0</v>
      </c>
      <c r="AW65" s="36"/>
      <c r="AX65" s="36">
        <v>1</v>
      </c>
      <c r="AY65" s="1" t="s">
        <v>8926</v>
      </c>
      <c r="AZ65" s="35">
        <v>0</v>
      </c>
      <c r="BA65" s="36"/>
      <c r="BB65" s="36">
        <v>1</v>
      </c>
      <c r="BC65" s="36">
        <v>0.75</v>
      </c>
      <c r="BD65" s="1" t="s">
        <v>8960</v>
      </c>
      <c r="BE65" s="1" t="s">
        <v>8928</v>
      </c>
      <c r="BF65" s="1" t="s">
        <v>9582</v>
      </c>
    </row>
    <row r="66" s="1" customFormat="1" spans="1:58">
      <c r="A66" s="1" t="s">
        <v>8915</v>
      </c>
      <c r="B66" s="1" t="s">
        <v>8916</v>
      </c>
      <c r="C66" s="1" t="s">
        <v>8917</v>
      </c>
      <c r="D66" s="1" t="s">
        <v>3876</v>
      </c>
      <c r="E66" s="1" t="s">
        <v>8918</v>
      </c>
      <c r="F66" s="33">
        <v>46122</v>
      </c>
      <c r="G66" s="34">
        <v>46122.7412615741</v>
      </c>
      <c r="H66" s="34">
        <v>46122.7418402778</v>
      </c>
      <c r="I66" s="1" t="s">
        <v>9583</v>
      </c>
      <c r="J66" s="1">
        <v>50</v>
      </c>
      <c r="K66" s="1" t="s">
        <v>8951</v>
      </c>
      <c r="L66" s="1" t="s">
        <v>8952</v>
      </c>
      <c r="M66" s="35">
        <v>1</v>
      </c>
      <c r="N66" s="1" t="s">
        <v>9584</v>
      </c>
      <c r="O66" s="1" t="s">
        <v>341</v>
      </c>
      <c r="P66" s="1" t="s">
        <v>341</v>
      </c>
      <c r="Q66" s="1" t="s">
        <v>9585</v>
      </c>
      <c r="R66" s="36">
        <v>1</v>
      </c>
      <c r="S66" s="35">
        <v>1</v>
      </c>
      <c r="T66" s="35">
        <v>1</v>
      </c>
      <c r="U66" s="35">
        <v>1</v>
      </c>
      <c r="V66" s="36">
        <v>1</v>
      </c>
      <c r="W66" s="1" t="s">
        <v>9586</v>
      </c>
      <c r="X66" s="36">
        <v>1</v>
      </c>
      <c r="Y66" s="35">
        <v>1</v>
      </c>
      <c r="Z66" s="1" t="s">
        <v>9587</v>
      </c>
      <c r="AA66" s="35">
        <v>1</v>
      </c>
      <c r="AB66" s="35">
        <v>0</v>
      </c>
      <c r="AC66" s="35">
        <v>1</v>
      </c>
      <c r="AD66" s="1" t="s">
        <v>9588</v>
      </c>
      <c r="AE66" s="35">
        <v>1</v>
      </c>
      <c r="AF66" s="35">
        <v>0</v>
      </c>
      <c r="AG66" s="35">
        <v>0</v>
      </c>
      <c r="AH66" s="36">
        <v>0</v>
      </c>
      <c r="AI66" s="36">
        <v>0</v>
      </c>
      <c r="AJ66" s="36">
        <v>0</v>
      </c>
      <c r="AK66" s="1" t="s">
        <v>8926</v>
      </c>
      <c r="AL66" s="37">
        <v>0</v>
      </c>
      <c r="AM66" s="36"/>
      <c r="AN66" s="1" t="s">
        <v>8926</v>
      </c>
      <c r="AO66" s="36"/>
      <c r="AP66" s="37">
        <v>0</v>
      </c>
      <c r="AQ66" s="37">
        <v>0</v>
      </c>
      <c r="AR66" s="35"/>
      <c r="AS66" s="37">
        <v>0</v>
      </c>
      <c r="AT66" s="35"/>
      <c r="AU66" s="1" t="s">
        <v>8926</v>
      </c>
      <c r="AV66" s="37">
        <v>0</v>
      </c>
      <c r="AW66" s="36"/>
      <c r="AX66" s="36">
        <v>0</v>
      </c>
      <c r="AY66" s="1" t="s">
        <v>8926</v>
      </c>
      <c r="AZ66" s="35">
        <v>0</v>
      </c>
      <c r="BA66" s="36"/>
      <c r="BB66" s="36">
        <v>0.333333333333333</v>
      </c>
      <c r="BC66" s="36">
        <v>0.5</v>
      </c>
      <c r="BD66" s="1" t="s">
        <v>8927</v>
      </c>
      <c r="BE66" s="1" t="s">
        <v>8928</v>
      </c>
      <c r="BF66" s="1" t="s">
        <v>9589</v>
      </c>
    </row>
    <row r="67" s="1" customFormat="1" spans="1:58">
      <c r="A67" s="1" t="s">
        <v>8915</v>
      </c>
      <c r="B67" s="1" t="s">
        <v>8916</v>
      </c>
      <c r="C67" s="1" t="s">
        <v>8917</v>
      </c>
      <c r="D67" s="1" t="s">
        <v>3876</v>
      </c>
      <c r="E67" s="1" t="s">
        <v>8918</v>
      </c>
      <c r="F67" s="33">
        <v>46122</v>
      </c>
      <c r="G67" s="34">
        <v>46122.7466782407</v>
      </c>
      <c r="H67" s="34">
        <v>46122.7474421296</v>
      </c>
      <c r="I67" s="1" t="s">
        <v>9590</v>
      </c>
      <c r="J67" s="1">
        <v>66</v>
      </c>
      <c r="K67" s="1" t="s">
        <v>8951</v>
      </c>
      <c r="L67" s="1" t="s">
        <v>8952</v>
      </c>
      <c r="M67" s="35">
        <v>1</v>
      </c>
      <c r="N67" s="1" t="s">
        <v>9591</v>
      </c>
      <c r="O67" s="1" t="s">
        <v>9592</v>
      </c>
      <c r="P67" s="1" t="s">
        <v>341</v>
      </c>
      <c r="Q67" s="1" t="s">
        <v>9593</v>
      </c>
      <c r="R67" s="36">
        <v>0</v>
      </c>
      <c r="S67" s="35">
        <v>0</v>
      </c>
      <c r="T67" s="35">
        <v>1</v>
      </c>
      <c r="U67" s="35">
        <v>1</v>
      </c>
      <c r="V67" s="36">
        <v>1</v>
      </c>
      <c r="W67" s="1" t="s">
        <v>9594</v>
      </c>
      <c r="X67" s="36">
        <v>1</v>
      </c>
      <c r="Y67" s="35">
        <v>1</v>
      </c>
      <c r="Z67" s="1" t="s">
        <v>9595</v>
      </c>
      <c r="AA67" s="35">
        <v>1</v>
      </c>
      <c r="AB67" s="35">
        <v>1</v>
      </c>
      <c r="AC67" s="35">
        <v>1</v>
      </c>
      <c r="AD67" s="1" t="s">
        <v>9596</v>
      </c>
      <c r="AE67" s="35">
        <v>1</v>
      </c>
      <c r="AF67" s="35">
        <v>1</v>
      </c>
      <c r="AG67" s="35">
        <v>0</v>
      </c>
      <c r="AH67" s="36">
        <v>1</v>
      </c>
      <c r="AI67" s="36">
        <v>0</v>
      </c>
      <c r="AJ67" s="36">
        <v>1</v>
      </c>
      <c r="AK67" s="1" t="s">
        <v>9597</v>
      </c>
      <c r="AL67" s="37">
        <v>1</v>
      </c>
      <c r="AM67" s="36">
        <v>1</v>
      </c>
      <c r="AN67" s="1" t="s">
        <v>8926</v>
      </c>
      <c r="AO67" s="36"/>
      <c r="AP67" s="37">
        <v>0</v>
      </c>
      <c r="AQ67" s="37">
        <v>0</v>
      </c>
      <c r="AR67" s="35"/>
      <c r="AS67" s="37">
        <v>0</v>
      </c>
      <c r="AT67" s="35"/>
      <c r="AU67" s="1" t="s">
        <v>8926</v>
      </c>
      <c r="AV67" s="37">
        <v>0</v>
      </c>
      <c r="AW67" s="36"/>
      <c r="AX67" s="36">
        <v>1</v>
      </c>
      <c r="AY67" s="1" t="s">
        <v>8926</v>
      </c>
      <c r="AZ67" s="35">
        <v>0</v>
      </c>
      <c r="BA67" s="36"/>
      <c r="BB67" s="36">
        <v>0.75</v>
      </c>
      <c r="BC67" s="36">
        <v>0.75</v>
      </c>
      <c r="BD67" s="1" t="s">
        <v>8960</v>
      </c>
      <c r="BE67" s="1" t="s">
        <v>8928</v>
      </c>
      <c r="BF67" s="1" t="s">
        <v>9598</v>
      </c>
    </row>
    <row r="68" s="1" customFormat="1" spans="1:58">
      <c r="A68" s="1" t="s">
        <v>8915</v>
      </c>
      <c r="B68" s="1" t="s">
        <v>8916</v>
      </c>
      <c r="C68" s="1" t="s">
        <v>8917</v>
      </c>
      <c r="D68" s="1" t="s">
        <v>3876</v>
      </c>
      <c r="E68" s="1" t="s">
        <v>8918</v>
      </c>
      <c r="F68" s="33">
        <v>46122</v>
      </c>
      <c r="G68" s="34">
        <v>46122.7590625</v>
      </c>
      <c r="H68" s="34">
        <v>46122.7604398148</v>
      </c>
      <c r="I68" s="1" t="s">
        <v>9599</v>
      </c>
      <c r="J68" s="1">
        <v>119</v>
      </c>
      <c r="K68" s="1" t="s">
        <v>9600</v>
      </c>
      <c r="L68" s="1" t="s">
        <v>9601</v>
      </c>
      <c r="M68" s="35">
        <v>1</v>
      </c>
      <c r="N68" s="1" t="s">
        <v>9602</v>
      </c>
      <c r="O68" s="1" t="s">
        <v>341</v>
      </c>
      <c r="P68" s="1" t="s">
        <v>341</v>
      </c>
      <c r="Q68" s="1" t="s">
        <v>9603</v>
      </c>
      <c r="R68" s="36">
        <v>1</v>
      </c>
      <c r="S68" s="35">
        <v>1</v>
      </c>
      <c r="T68" s="35">
        <v>1</v>
      </c>
      <c r="U68" s="35">
        <v>1</v>
      </c>
      <c r="V68" s="36">
        <v>1</v>
      </c>
      <c r="W68" s="1" t="s">
        <v>9604</v>
      </c>
      <c r="X68" s="36">
        <v>1</v>
      </c>
      <c r="Y68" s="35">
        <v>1</v>
      </c>
      <c r="Z68" s="1" t="s">
        <v>9605</v>
      </c>
      <c r="AA68" s="35">
        <v>1</v>
      </c>
      <c r="AB68" s="35">
        <v>1</v>
      </c>
      <c r="AC68" s="35">
        <v>1</v>
      </c>
      <c r="AD68" s="1" t="s">
        <v>9606</v>
      </c>
      <c r="AE68" s="35">
        <v>1</v>
      </c>
      <c r="AF68" s="35">
        <v>0</v>
      </c>
      <c r="AG68" s="35">
        <v>1</v>
      </c>
      <c r="AH68" s="36">
        <v>1</v>
      </c>
      <c r="AI68" s="36">
        <v>0</v>
      </c>
      <c r="AJ68" s="36">
        <v>1</v>
      </c>
      <c r="AK68" s="1" t="s">
        <v>8958</v>
      </c>
      <c r="AL68" s="37">
        <v>0</v>
      </c>
      <c r="AM68" s="36"/>
      <c r="AN68" s="1" t="s">
        <v>9607</v>
      </c>
      <c r="AO68" s="36">
        <v>0</v>
      </c>
      <c r="AP68" s="37">
        <v>1</v>
      </c>
      <c r="AQ68" s="37">
        <v>1</v>
      </c>
      <c r="AR68" s="35">
        <v>0</v>
      </c>
      <c r="AS68" s="37">
        <v>0</v>
      </c>
      <c r="AT68" s="35"/>
      <c r="AU68" s="1" t="s">
        <v>8958</v>
      </c>
      <c r="AV68" s="37">
        <v>0</v>
      </c>
      <c r="AW68" s="36"/>
      <c r="AX68" s="36">
        <v>0</v>
      </c>
      <c r="AY68" s="1" t="s">
        <v>8958</v>
      </c>
      <c r="AZ68" s="35">
        <v>0</v>
      </c>
      <c r="BA68" s="36"/>
      <c r="BB68" s="36">
        <v>0.5</v>
      </c>
      <c r="BC68" s="36">
        <v>0.75</v>
      </c>
      <c r="BD68" s="1" t="s">
        <v>8960</v>
      </c>
      <c r="BE68" s="1" t="s">
        <v>8928</v>
      </c>
      <c r="BF68" s="1" t="s">
        <v>9608</v>
      </c>
    </row>
    <row r="69" s="1" customFormat="1" spans="1:58">
      <c r="A69" s="1" t="s">
        <v>8915</v>
      </c>
      <c r="B69" s="1" t="s">
        <v>8916</v>
      </c>
      <c r="C69" s="1" t="s">
        <v>8917</v>
      </c>
      <c r="D69" s="1" t="s">
        <v>3876</v>
      </c>
      <c r="E69" s="1" t="s">
        <v>8918</v>
      </c>
      <c r="F69" s="33">
        <v>46122</v>
      </c>
      <c r="G69" s="34">
        <v>46122.8733449074</v>
      </c>
      <c r="H69" s="34">
        <v>46122.8751157407</v>
      </c>
      <c r="I69" s="1" t="s">
        <v>9542</v>
      </c>
      <c r="J69" s="1">
        <v>153</v>
      </c>
      <c r="K69" s="1" t="s">
        <v>9609</v>
      </c>
      <c r="L69" s="1" t="s">
        <v>9610</v>
      </c>
      <c r="M69" s="35">
        <v>1</v>
      </c>
      <c r="N69" s="1" t="s">
        <v>9611</v>
      </c>
      <c r="O69" s="1" t="s">
        <v>9612</v>
      </c>
      <c r="P69" s="1" t="s">
        <v>341</v>
      </c>
      <c r="Q69" s="1" t="s">
        <v>9613</v>
      </c>
      <c r="R69" s="36">
        <v>1</v>
      </c>
      <c r="S69" s="35">
        <v>1</v>
      </c>
      <c r="T69" s="35">
        <v>1</v>
      </c>
      <c r="U69" s="35">
        <v>1</v>
      </c>
      <c r="V69" s="36">
        <v>1</v>
      </c>
      <c r="W69" s="1" t="s">
        <v>9614</v>
      </c>
      <c r="X69" s="36">
        <v>1</v>
      </c>
      <c r="Y69" s="35">
        <v>1</v>
      </c>
      <c r="Z69" s="1" t="s">
        <v>9615</v>
      </c>
      <c r="AA69" s="35">
        <v>1</v>
      </c>
      <c r="AB69" s="35">
        <v>1</v>
      </c>
      <c r="AC69" s="35">
        <v>1</v>
      </c>
      <c r="AD69" s="1" t="s">
        <v>9616</v>
      </c>
      <c r="AE69" s="35">
        <v>1</v>
      </c>
      <c r="AF69" s="35">
        <v>0</v>
      </c>
      <c r="AG69" s="35">
        <v>1</v>
      </c>
      <c r="AH69" s="36">
        <v>1</v>
      </c>
      <c r="AI69" s="36">
        <v>0</v>
      </c>
      <c r="AJ69" s="36">
        <v>0</v>
      </c>
      <c r="AK69" s="1" t="s">
        <v>8926</v>
      </c>
      <c r="AL69" s="37">
        <v>0</v>
      </c>
      <c r="AM69" s="36"/>
      <c r="AN69" s="1" t="s">
        <v>9617</v>
      </c>
      <c r="AO69" s="36">
        <v>1</v>
      </c>
      <c r="AP69" s="37">
        <v>1</v>
      </c>
      <c r="AQ69" s="37">
        <v>1</v>
      </c>
      <c r="AR69" s="35">
        <v>1</v>
      </c>
      <c r="AS69" s="37">
        <v>0</v>
      </c>
      <c r="AT69" s="35"/>
      <c r="AU69" s="1" t="s">
        <v>8926</v>
      </c>
      <c r="AV69" s="37">
        <v>0</v>
      </c>
      <c r="AW69" s="36"/>
      <c r="AX69" s="36">
        <v>0</v>
      </c>
      <c r="AY69" s="1" t="s">
        <v>8926</v>
      </c>
      <c r="AZ69" s="35">
        <v>0</v>
      </c>
      <c r="BA69" s="36"/>
      <c r="BB69" s="36">
        <v>0.5</v>
      </c>
      <c r="BC69" s="36">
        <v>0.75</v>
      </c>
      <c r="BD69" s="1" t="s">
        <v>8927</v>
      </c>
      <c r="BE69" s="1" t="s">
        <v>8948</v>
      </c>
      <c r="BF69" s="1" t="s">
        <v>9618</v>
      </c>
    </row>
    <row r="70" s="1" customFormat="1" spans="1:58">
      <c r="A70" s="1" t="s">
        <v>8992</v>
      </c>
      <c r="B70" s="1" t="s">
        <v>8916</v>
      </c>
      <c r="C70" s="1" t="s">
        <v>8917</v>
      </c>
      <c r="D70" s="1" t="s">
        <v>3876</v>
      </c>
      <c r="E70" s="1" t="s">
        <v>8918</v>
      </c>
      <c r="F70" s="33">
        <v>46122</v>
      </c>
      <c r="G70" s="34">
        <v>46122.7151157407</v>
      </c>
      <c r="H70" s="34">
        <v>46122.7167939815</v>
      </c>
      <c r="I70" s="1" t="s">
        <v>9619</v>
      </c>
      <c r="J70" s="1">
        <v>145</v>
      </c>
      <c r="K70" s="1" t="s">
        <v>9620</v>
      </c>
      <c r="L70" s="1" t="s">
        <v>9621</v>
      </c>
      <c r="M70" s="35">
        <v>1</v>
      </c>
      <c r="N70" s="1" t="s">
        <v>9622</v>
      </c>
      <c r="O70" s="1" t="s">
        <v>341</v>
      </c>
      <c r="P70" s="1" t="s">
        <v>341</v>
      </c>
      <c r="Q70" s="1" t="s">
        <v>9623</v>
      </c>
      <c r="R70" s="36">
        <v>0</v>
      </c>
      <c r="S70" s="35">
        <v>0</v>
      </c>
      <c r="T70" s="35">
        <v>1</v>
      </c>
      <c r="U70" s="35">
        <v>1</v>
      </c>
      <c r="V70" s="36">
        <v>1</v>
      </c>
      <c r="W70" s="1" t="s">
        <v>9624</v>
      </c>
      <c r="X70" s="36">
        <v>1</v>
      </c>
      <c r="Y70" s="35">
        <v>1</v>
      </c>
      <c r="Z70" s="1" t="s">
        <v>9625</v>
      </c>
      <c r="AA70" s="35">
        <v>1</v>
      </c>
      <c r="AB70" s="35">
        <v>1</v>
      </c>
      <c r="AC70" s="35">
        <v>1</v>
      </c>
      <c r="AD70" s="1" t="s">
        <v>9626</v>
      </c>
      <c r="AE70" s="35">
        <v>1</v>
      </c>
      <c r="AF70" s="35">
        <v>0</v>
      </c>
      <c r="AG70" s="35">
        <v>1</v>
      </c>
      <c r="AH70" s="36">
        <v>1</v>
      </c>
      <c r="AI70" s="36">
        <v>0</v>
      </c>
      <c r="AJ70" s="36">
        <v>1</v>
      </c>
      <c r="AK70" s="1" t="s">
        <v>8926</v>
      </c>
      <c r="AL70" s="37">
        <v>0</v>
      </c>
      <c r="AM70" s="36"/>
      <c r="AN70" s="1" t="s">
        <v>9115</v>
      </c>
      <c r="AO70" s="36"/>
      <c r="AP70" s="37">
        <v>1</v>
      </c>
      <c r="AQ70" s="37">
        <v>0</v>
      </c>
      <c r="AR70" s="35"/>
      <c r="AS70" s="37">
        <v>0</v>
      </c>
      <c r="AT70" s="35"/>
      <c r="AU70" s="1" t="s">
        <v>8926</v>
      </c>
      <c r="AV70" s="37">
        <v>0</v>
      </c>
      <c r="AW70" s="36"/>
      <c r="AX70" s="36">
        <v>0</v>
      </c>
      <c r="AY70" s="1" t="s">
        <v>9627</v>
      </c>
      <c r="AZ70" s="35">
        <v>1</v>
      </c>
      <c r="BA70" s="36">
        <v>1</v>
      </c>
      <c r="BB70" s="36">
        <v>0.666666666666667</v>
      </c>
      <c r="BC70" s="36">
        <v>0.6</v>
      </c>
      <c r="BD70" s="1" t="s">
        <v>8927</v>
      </c>
      <c r="BE70" s="1" t="s">
        <v>8948</v>
      </c>
      <c r="BF70" s="1" t="s">
        <v>9628</v>
      </c>
    </row>
    <row r="71" s="1" customFormat="1" spans="1:58">
      <c r="A71" s="1" t="s">
        <v>8992</v>
      </c>
      <c r="B71" s="1" t="s">
        <v>8916</v>
      </c>
      <c r="C71" s="1" t="s">
        <v>8917</v>
      </c>
      <c r="D71" s="1" t="s">
        <v>3876</v>
      </c>
      <c r="E71" s="1" t="s">
        <v>8918</v>
      </c>
      <c r="F71" s="33">
        <v>46122</v>
      </c>
      <c r="G71" s="34">
        <v>46122.7843055556</v>
      </c>
      <c r="H71" s="34">
        <v>46122.785162037</v>
      </c>
      <c r="I71" s="1" t="s">
        <v>9381</v>
      </c>
      <c r="J71" s="1">
        <v>74</v>
      </c>
      <c r="K71" s="1" t="s">
        <v>9629</v>
      </c>
      <c r="L71" s="1" t="s">
        <v>9630</v>
      </c>
      <c r="M71" s="35">
        <v>1</v>
      </c>
      <c r="N71" s="1" t="s">
        <v>9631</v>
      </c>
      <c r="O71" s="1" t="s">
        <v>341</v>
      </c>
      <c r="P71" s="1" t="s">
        <v>341</v>
      </c>
      <c r="Q71" s="1" t="s">
        <v>9632</v>
      </c>
      <c r="R71" s="36">
        <v>1</v>
      </c>
      <c r="S71" s="35">
        <v>1</v>
      </c>
      <c r="T71" s="35">
        <v>1</v>
      </c>
      <c r="U71" s="35">
        <v>1</v>
      </c>
      <c r="V71" s="36">
        <v>1</v>
      </c>
      <c r="W71" s="1" t="s">
        <v>9633</v>
      </c>
      <c r="X71" s="36">
        <v>1</v>
      </c>
      <c r="Y71" s="35">
        <v>1</v>
      </c>
      <c r="Z71" s="1" t="s">
        <v>9634</v>
      </c>
      <c r="AA71" s="35">
        <v>1</v>
      </c>
      <c r="AB71" s="35">
        <v>1</v>
      </c>
      <c r="AC71" s="35">
        <v>1</v>
      </c>
      <c r="AD71" s="1" t="s">
        <v>9635</v>
      </c>
      <c r="AE71" s="35">
        <v>1</v>
      </c>
      <c r="AF71" s="35">
        <v>0</v>
      </c>
      <c r="AG71" s="35">
        <v>1</v>
      </c>
      <c r="AH71" s="36">
        <v>1</v>
      </c>
      <c r="AI71" s="36">
        <v>0</v>
      </c>
      <c r="AJ71" s="36">
        <v>1</v>
      </c>
      <c r="AK71" s="1" t="s">
        <v>8926</v>
      </c>
      <c r="AL71" s="37">
        <v>0</v>
      </c>
      <c r="AM71" s="36"/>
      <c r="AN71" s="1" t="s">
        <v>9636</v>
      </c>
      <c r="AO71" s="36">
        <v>0</v>
      </c>
      <c r="AP71" s="37">
        <v>1</v>
      </c>
      <c r="AQ71" s="37">
        <v>1</v>
      </c>
      <c r="AR71" s="35">
        <v>0</v>
      </c>
      <c r="AS71" s="37">
        <v>0</v>
      </c>
      <c r="AT71" s="35"/>
      <c r="AU71" s="1" t="s">
        <v>8926</v>
      </c>
      <c r="AV71" s="37">
        <v>0</v>
      </c>
      <c r="AW71" s="36"/>
      <c r="AX71" s="36">
        <v>0</v>
      </c>
      <c r="AY71" s="1" t="s">
        <v>9637</v>
      </c>
      <c r="AZ71" s="35">
        <v>1</v>
      </c>
      <c r="BA71" s="36">
        <v>0</v>
      </c>
      <c r="BB71" s="36">
        <v>0.5</v>
      </c>
      <c r="BC71" s="36">
        <v>0.6</v>
      </c>
      <c r="BD71" s="1" t="s">
        <v>8960</v>
      </c>
      <c r="BE71" s="1" t="s">
        <v>8948</v>
      </c>
      <c r="BF71" s="1" t="s">
        <v>9638</v>
      </c>
    </row>
    <row r="72" s="1" customFormat="1" spans="1:58">
      <c r="A72" s="1" t="s">
        <v>8915</v>
      </c>
      <c r="B72" s="1" t="s">
        <v>8916</v>
      </c>
      <c r="C72" s="1" t="s">
        <v>8917</v>
      </c>
      <c r="D72" s="1" t="s">
        <v>3876</v>
      </c>
      <c r="E72" s="1" t="s">
        <v>8918</v>
      </c>
      <c r="F72" s="33">
        <v>46122</v>
      </c>
      <c r="G72" s="34">
        <v>46122.9341666667</v>
      </c>
      <c r="H72" s="34">
        <v>46122.9375115741</v>
      </c>
      <c r="I72" s="1" t="s">
        <v>9639</v>
      </c>
      <c r="J72" s="1">
        <v>289</v>
      </c>
      <c r="K72" s="1" t="s">
        <v>9049</v>
      </c>
      <c r="L72" s="1" t="s">
        <v>9050</v>
      </c>
      <c r="M72" s="35">
        <v>1</v>
      </c>
      <c r="N72" s="1" t="s">
        <v>9640</v>
      </c>
      <c r="O72" s="1" t="s">
        <v>9641</v>
      </c>
      <c r="P72" s="1" t="s">
        <v>341</v>
      </c>
      <c r="Q72" s="1" t="s">
        <v>9642</v>
      </c>
      <c r="R72" s="36">
        <v>0</v>
      </c>
      <c r="S72" s="35">
        <v>1</v>
      </c>
      <c r="T72" s="35">
        <v>0</v>
      </c>
      <c r="U72" s="35">
        <v>1</v>
      </c>
      <c r="V72" s="36">
        <v>1</v>
      </c>
      <c r="W72" s="1" t="s">
        <v>9643</v>
      </c>
      <c r="X72" s="36">
        <v>1</v>
      </c>
      <c r="Y72" s="35">
        <v>1</v>
      </c>
      <c r="Z72" s="1" t="s">
        <v>9644</v>
      </c>
      <c r="AA72" s="35">
        <v>1</v>
      </c>
      <c r="AB72" s="35">
        <v>1</v>
      </c>
      <c r="AC72" s="35">
        <v>1</v>
      </c>
      <c r="AD72" s="1" t="s">
        <v>9645</v>
      </c>
      <c r="AE72" s="35">
        <v>1</v>
      </c>
      <c r="AF72" s="35">
        <v>0</v>
      </c>
      <c r="AG72" s="35">
        <v>1</v>
      </c>
      <c r="AH72" s="36">
        <v>1</v>
      </c>
      <c r="AI72" s="36">
        <v>0</v>
      </c>
      <c r="AJ72" s="36">
        <v>1</v>
      </c>
      <c r="AK72" s="1" t="s">
        <v>8926</v>
      </c>
      <c r="AL72" s="37">
        <v>0</v>
      </c>
      <c r="AM72" s="36"/>
      <c r="AN72" s="1" t="s">
        <v>9646</v>
      </c>
      <c r="AO72" s="36">
        <v>1</v>
      </c>
      <c r="AP72" s="37">
        <v>1</v>
      </c>
      <c r="AQ72" s="37">
        <v>1</v>
      </c>
      <c r="AR72" s="35">
        <v>1</v>
      </c>
      <c r="AS72" s="37">
        <v>0</v>
      </c>
      <c r="AT72" s="35"/>
      <c r="AU72" s="1" t="s">
        <v>9647</v>
      </c>
      <c r="AV72" s="37">
        <v>1</v>
      </c>
      <c r="AW72" s="36">
        <v>1</v>
      </c>
      <c r="AX72" s="36">
        <v>0</v>
      </c>
      <c r="AY72" s="1" t="s">
        <v>8926</v>
      </c>
      <c r="AZ72" s="35">
        <v>0</v>
      </c>
      <c r="BA72" s="36"/>
      <c r="BB72" s="36">
        <v>0.8</v>
      </c>
      <c r="BC72" s="36">
        <v>0.5</v>
      </c>
      <c r="BD72" s="1" t="s">
        <v>8927</v>
      </c>
      <c r="BE72" s="1" t="s">
        <v>8948</v>
      </c>
      <c r="BF72" s="1" t="s">
        <v>9648</v>
      </c>
    </row>
    <row r="73" s="1" customFormat="1" spans="1:58">
      <c r="A73" s="1" t="s">
        <v>8915</v>
      </c>
      <c r="B73" s="1" t="s">
        <v>8916</v>
      </c>
      <c r="C73" s="1" t="s">
        <v>8917</v>
      </c>
      <c r="D73" s="1" t="s">
        <v>3876</v>
      </c>
      <c r="E73" s="1" t="s">
        <v>8918</v>
      </c>
      <c r="F73" s="33">
        <v>46122</v>
      </c>
      <c r="G73" s="34">
        <v>46122.8666782407</v>
      </c>
      <c r="H73" s="34">
        <v>46122.8673842593</v>
      </c>
      <c r="I73" s="1" t="s">
        <v>9649</v>
      </c>
      <c r="J73" s="1">
        <v>61</v>
      </c>
      <c r="K73" s="1" t="s">
        <v>9650</v>
      </c>
      <c r="L73" s="1" t="s">
        <v>9651</v>
      </c>
      <c r="M73" s="35">
        <v>1</v>
      </c>
      <c r="N73" s="1" t="s">
        <v>9652</v>
      </c>
      <c r="O73" s="1" t="s">
        <v>341</v>
      </c>
      <c r="P73" s="1" t="s">
        <v>341</v>
      </c>
      <c r="Q73" s="1" t="s">
        <v>9653</v>
      </c>
      <c r="R73" s="36">
        <v>0</v>
      </c>
      <c r="S73" s="35">
        <v>0</v>
      </c>
      <c r="T73" s="35">
        <v>0</v>
      </c>
      <c r="U73" s="35">
        <v>1</v>
      </c>
      <c r="V73" s="36">
        <v>1</v>
      </c>
      <c r="W73" s="1" t="s">
        <v>9654</v>
      </c>
      <c r="X73" s="36">
        <v>0</v>
      </c>
      <c r="Y73" s="35">
        <v>0</v>
      </c>
      <c r="Z73" s="1" t="s">
        <v>9655</v>
      </c>
      <c r="AA73" s="35">
        <v>1</v>
      </c>
      <c r="AB73" s="35">
        <v>1</v>
      </c>
      <c r="AC73" s="35">
        <v>1</v>
      </c>
      <c r="AD73" s="1" t="s">
        <v>9656</v>
      </c>
      <c r="AE73" s="35">
        <v>1</v>
      </c>
      <c r="AF73" s="35">
        <v>0</v>
      </c>
      <c r="AG73" s="35">
        <v>0</v>
      </c>
      <c r="AH73" s="36">
        <v>1</v>
      </c>
      <c r="AI73" s="36">
        <v>0</v>
      </c>
      <c r="AJ73" s="36">
        <v>1</v>
      </c>
      <c r="AK73" s="1" t="s">
        <v>8926</v>
      </c>
      <c r="AL73" s="37">
        <v>0</v>
      </c>
      <c r="AM73" s="36"/>
      <c r="AN73" s="1" t="s">
        <v>9657</v>
      </c>
      <c r="AO73" s="36">
        <v>0</v>
      </c>
      <c r="AP73" s="37">
        <v>1</v>
      </c>
      <c r="AQ73" s="37">
        <v>1</v>
      </c>
      <c r="AR73" s="35">
        <v>0</v>
      </c>
      <c r="AS73" s="37">
        <v>1</v>
      </c>
      <c r="AT73" s="35">
        <v>0</v>
      </c>
      <c r="AU73" s="1" t="s">
        <v>8926</v>
      </c>
      <c r="AV73" s="37">
        <v>0</v>
      </c>
      <c r="AW73" s="36"/>
      <c r="AX73" s="36">
        <v>0</v>
      </c>
      <c r="AY73" s="1" t="s">
        <v>9658</v>
      </c>
      <c r="AZ73" s="35">
        <v>1</v>
      </c>
      <c r="BA73" s="36">
        <v>0</v>
      </c>
      <c r="BB73" s="36">
        <v>0.5</v>
      </c>
      <c r="BC73" s="36">
        <v>0.2</v>
      </c>
      <c r="BD73" s="1" t="s">
        <v>8960</v>
      </c>
      <c r="BE73" s="1" t="s">
        <v>8948</v>
      </c>
      <c r="BF73" s="1" t="s">
        <v>9659</v>
      </c>
    </row>
    <row r="74" s="1" customFormat="1" spans="1:58">
      <c r="A74" s="1" t="s">
        <v>8915</v>
      </c>
      <c r="B74" s="1" t="s">
        <v>8916</v>
      </c>
      <c r="C74" s="1" t="s">
        <v>8917</v>
      </c>
      <c r="D74" s="1" t="s">
        <v>3876</v>
      </c>
      <c r="E74" s="1" t="s">
        <v>8918</v>
      </c>
      <c r="F74" s="33">
        <v>46125</v>
      </c>
      <c r="G74" s="34">
        <v>46125.9449537037</v>
      </c>
      <c r="H74" s="34">
        <v>46125.9459606481</v>
      </c>
      <c r="I74" s="1" t="s">
        <v>9119</v>
      </c>
      <c r="J74" s="1">
        <v>87</v>
      </c>
      <c r="K74" s="1" t="s">
        <v>9236</v>
      </c>
      <c r="L74" s="1" t="s">
        <v>9237</v>
      </c>
      <c r="M74" s="35">
        <v>1</v>
      </c>
      <c r="N74" s="1" t="s">
        <v>9660</v>
      </c>
      <c r="O74" s="1" t="s">
        <v>9661</v>
      </c>
      <c r="P74" s="1" t="s">
        <v>341</v>
      </c>
      <c r="Q74" s="1" t="s">
        <v>9662</v>
      </c>
      <c r="R74" s="36">
        <v>1</v>
      </c>
      <c r="S74" s="35">
        <v>1</v>
      </c>
      <c r="T74" s="35">
        <v>1</v>
      </c>
      <c r="U74" s="35">
        <v>1</v>
      </c>
      <c r="V74" s="36">
        <v>1</v>
      </c>
      <c r="W74" s="1" t="s">
        <v>9663</v>
      </c>
      <c r="X74" s="36">
        <v>1</v>
      </c>
      <c r="Y74" s="35">
        <v>1</v>
      </c>
      <c r="Z74" s="1" t="s">
        <v>9664</v>
      </c>
      <c r="AA74" s="35">
        <v>1</v>
      </c>
      <c r="AB74" s="35">
        <v>1</v>
      </c>
      <c r="AC74" s="35">
        <v>1</v>
      </c>
      <c r="AD74" s="1" t="s">
        <v>9665</v>
      </c>
      <c r="AE74" s="35">
        <v>1</v>
      </c>
      <c r="AF74" s="35">
        <v>0</v>
      </c>
      <c r="AG74" s="35">
        <v>1</v>
      </c>
      <c r="AH74" s="36">
        <v>1</v>
      </c>
      <c r="AI74" s="36">
        <v>0</v>
      </c>
      <c r="AJ74" s="36">
        <v>0</v>
      </c>
      <c r="AK74" s="1" t="s">
        <v>8926</v>
      </c>
      <c r="AL74" s="37">
        <v>0</v>
      </c>
      <c r="AM74" s="36"/>
      <c r="AN74" s="1" t="s">
        <v>8926</v>
      </c>
      <c r="AO74" s="36"/>
      <c r="AP74" s="37">
        <v>0</v>
      </c>
      <c r="AQ74" s="37">
        <v>0</v>
      </c>
      <c r="AR74" s="35"/>
      <c r="AS74" s="37">
        <v>0</v>
      </c>
      <c r="AT74" s="35"/>
      <c r="AU74" s="1" t="s">
        <v>8926</v>
      </c>
      <c r="AV74" s="37">
        <v>0</v>
      </c>
      <c r="AW74" s="36"/>
      <c r="AX74" s="36">
        <v>0</v>
      </c>
      <c r="AY74" s="1" t="s">
        <v>9666</v>
      </c>
      <c r="AZ74" s="35">
        <v>1</v>
      </c>
      <c r="BA74" s="36">
        <v>1</v>
      </c>
      <c r="BB74" s="36">
        <v>0.333333333333333</v>
      </c>
      <c r="BC74" s="36">
        <v>0.8</v>
      </c>
      <c r="BD74" s="1" t="s">
        <v>8927</v>
      </c>
      <c r="BE74" s="1" t="s">
        <v>8928</v>
      </c>
      <c r="BF74" s="1" t="s">
        <v>9667</v>
      </c>
    </row>
    <row r="75" s="1" customFormat="1" spans="1:58">
      <c r="A75" s="1" t="s">
        <v>8915</v>
      </c>
      <c r="B75" s="1" t="s">
        <v>8916</v>
      </c>
      <c r="C75" s="1" t="s">
        <v>8917</v>
      </c>
      <c r="D75" s="1" t="s">
        <v>3876</v>
      </c>
      <c r="E75" s="1" t="s">
        <v>8918</v>
      </c>
      <c r="F75" s="33">
        <v>46125</v>
      </c>
      <c r="G75" s="34">
        <v>46125.8959722222</v>
      </c>
      <c r="H75" s="34">
        <v>46125.8967476852</v>
      </c>
      <c r="I75" s="1" t="s">
        <v>9504</v>
      </c>
      <c r="J75" s="1">
        <v>67</v>
      </c>
      <c r="K75" s="1" t="s">
        <v>8940</v>
      </c>
      <c r="M75" s="35">
        <v>1</v>
      </c>
      <c r="N75" s="1" t="s">
        <v>9668</v>
      </c>
      <c r="O75" s="1" t="s">
        <v>9669</v>
      </c>
      <c r="P75" s="1" t="s">
        <v>341</v>
      </c>
      <c r="Q75" s="1" t="s">
        <v>9670</v>
      </c>
      <c r="R75" s="36">
        <v>1</v>
      </c>
      <c r="S75" s="35">
        <v>1</v>
      </c>
      <c r="T75" s="35">
        <v>1</v>
      </c>
      <c r="U75" s="35">
        <v>1</v>
      </c>
      <c r="V75" s="36">
        <v>1</v>
      </c>
      <c r="W75" s="1" t="s">
        <v>9671</v>
      </c>
      <c r="X75" s="36">
        <v>1</v>
      </c>
      <c r="Y75" s="35">
        <v>1</v>
      </c>
      <c r="Z75" s="1" t="s">
        <v>9672</v>
      </c>
      <c r="AA75" s="35">
        <v>1</v>
      </c>
      <c r="AB75" s="35">
        <v>1</v>
      </c>
      <c r="AC75" s="35">
        <v>1</v>
      </c>
      <c r="AD75" s="1" t="s">
        <v>9673</v>
      </c>
      <c r="AE75" s="35">
        <v>1</v>
      </c>
      <c r="AF75" s="35">
        <v>0</v>
      </c>
      <c r="AG75" s="35">
        <v>0</v>
      </c>
      <c r="AH75" s="36">
        <v>1</v>
      </c>
      <c r="AI75" s="36">
        <v>0</v>
      </c>
      <c r="AJ75" s="36">
        <v>0</v>
      </c>
      <c r="AK75" s="1" t="s">
        <v>8958</v>
      </c>
      <c r="AL75" s="37">
        <v>0</v>
      </c>
      <c r="AM75" s="36"/>
      <c r="AN75" s="1" t="s">
        <v>9674</v>
      </c>
      <c r="AO75" s="36">
        <v>0</v>
      </c>
      <c r="AP75" s="37">
        <v>1</v>
      </c>
      <c r="AQ75" s="37">
        <v>0</v>
      </c>
      <c r="AR75" s="35"/>
      <c r="AS75" s="37">
        <v>1</v>
      </c>
      <c r="AT75" s="35">
        <v>0</v>
      </c>
      <c r="AU75" s="1" t="s">
        <v>8958</v>
      </c>
      <c r="AV75" s="37">
        <v>0</v>
      </c>
      <c r="AW75" s="36"/>
      <c r="AX75" s="36">
        <v>0</v>
      </c>
      <c r="AY75" s="1" t="s">
        <v>9675</v>
      </c>
      <c r="AZ75" s="35">
        <v>1</v>
      </c>
      <c r="BA75" s="36">
        <v>1</v>
      </c>
      <c r="BB75" s="36">
        <v>0.25</v>
      </c>
      <c r="BC75" s="36">
        <v>0.8</v>
      </c>
      <c r="BD75" s="1" t="s">
        <v>8927</v>
      </c>
      <c r="BE75" s="1" t="s">
        <v>8948</v>
      </c>
      <c r="BF75" s="1" t="s">
        <v>9676</v>
      </c>
    </row>
    <row r="76" s="1" customFormat="1" spans="1:58">
      <c r="A76" s="1" t="s">
        <v>8915</v>
      </c>
      <c r="B76" s="1" t="s">
        <v>8916</v>
      </c>
      <c r="C76" s="1" t="s">
        <v>8917</v>
      </c>
      <c r="D76" s="1" t="s">
        <v>3876</v>
      </c>
      <c r="E76" s="1" t="s">
        <v>8918</v>
      </c>
      <c r="F76" s="33">
        <v>46125</v>
      </c>
      <c r="G76" s="34">
        <v>46125.7603819444</v>
      </c>
      <c r="H76" s="34">
        <v>46125.7611458333</v>
      </c>
      <c r="I76" s="1" t="s">
        <v>9590</v>
      </c>
      <c r="J76" s="1">
        <v>66</v>
      </c>
      <c r="K76" s="1" t="s">
        <v>9677</v>
      </c>
      <c r="M76" s="35">
        <v>1</v>
      </c>
      <c r="N76" s="1" t="s">
        <v>9678</v>
      </c>
      <c r="O76" s="1" t="s">
        <v>341</v>
      </c>
      <c r="P76" s="1" t="s">
        <v>341</v>
      </c>
      <c r="Q76" s="1" t="s">
        <v>9679</v>
      </c>
      <c r="R76" s="36">
        <v>1</v>
      </c>
      <c r="S76" s="35">
        <v>1</v>
      </c>
      <c r="T76" s="35">
        <v>1</v>
      </c>
      <c r="U76" s="35">
        <v>1</v>
      </c>
      <c r="V76" s="36">
        <v>1</v>
      </c>
      <c r="W76" s="1" t="s">
        <v>9680</v>
      </c>
      <c r="X76" s="36">
        <v>0</v>
      </c>
      <c r="Y76" s="35">
        <v>0</v>
      </c>
      <c r="Z76" s="1" t="s">
        <v>9681</v>
      </c>
      <c r="AA76" s="35">
        <v>1</v>
      </c>
      <c r="AB76" s="35">
        <v>1</v>
      </c>
      <c r="AC76" s="35">
        <v>1</v>
      </c>
      <c r="AD76" s="1" t="s">
        <v>9682</v>
      </c>
      <c r="AE76" s="35">
        <v>1</v>
      </c>
      <c r="AF76" s="35">
        <v>0</v>
      </c>
      <c r="AG76" s="35">
        <v>0</v>
      </c>
      <c r="AH76" s="36">
        <v>1</v>
      </c>
      <c r="AI76" s="36">
        <v>0</v>
      </c>
      <c r="AJ76" s="36">
        <v>1</v>
      </c>
      <c r="AK76" s="1" t="s">
        <v>8958</v>
      </c>
      <c r="AL76" s="37">
        <v>0</v>
      </c>
      <c r="AM76" s="36"/>
      <c r="AN76" s="1" t="s">
        <v>9683</v>
      </c>
      <c r="AO76" s="36">
        <v>0</v>
      </c>
      <c r="AP76" s="37">
        <v>1</v>
      </c>
      <c r="AQ76" s="37">
        <v>0</v>
      </c>
      <c r="AR76" s="35"/>
      <c r="AS76" s="37">
        <v>1</v>
      </c>
      <c r="AT76" s="35">
        <v>0</v>
      </c>
      <c r="AU76" s="1" t="s">
        <v>9684</v>
      </c>
      <c r="AV76" s="37">
        <v>1</v>
      </c>
      <c r="AW76" s="36">
        <v>0</v>
      </c>
      <c r="AX76" s="36">
        <v>0</v>
      </c>
      <c r="AY76" s="1" t="s">
        <v>9685</v>
      </c>
      <c r="AZ76" s="35">
        <v>1</v>
      </c>
      <c r="BA76" s="36">
        <v>0</v>
      </c>
      <c r="BB76" s="36">
        <v>0.4</v>
      </c>
      <c r="BC76" s="36">
        <v>0.4</v>
      </c>
      <c r="BD76" s="1" t="s">
        <v>8927</v>
      </c>
      <c r="BE76" s="1" t="s">
        <v>8948</v>
      </c>
      <c r="BF76" s="1" t="s">
        <v>9686</v>
      </c>
    </row>
    <row r="77" s="1" customFormat="1" spans="1:58">
      <c r="A77" s="1" t="s">
        <v>8915</v>
      </c>
      <c r="B77" s="1" t="s">
        <v>8916</v>
      </c>
      <c r="C77" s="1" t="s">
        <v>8917</v>
      </c>
      <c r="D77" s="1" t="s">
        <v>3876</v>
      </c>
      <c r="E77" s="1" t="s">
        <v>8918</v>
      </c>
      <c r="F77" s="33">
        <v>46125</v>
      </c>
      <c r="G77" s="34">
        <v>46125.9846527778</v>
      </c>
      <c r="H77" s="34">
        <v>46125.9856134259</v>
      </c>
      <c r="I77" s="1" t="s">
        <v>9270</v>
      </c>
      <c r="J77" s="1">
        <v>83</v>
      </c>
      <c r="K77" s="1" t="s">
        <v>9687</v>
      </c>
      <c r="L77" s="1" t="s">
        <v>9688</v>
      </c>
      <c r="M77" s="35">
        <v>1</v>
      </c>
      <c r="N77" s="1" t="s">
        <v>9689</v>
      </c>
      <c r="O77" s="1" t="s">
        <v>9690</v>
      </c>
      <c r="P77" s="1" t="s">
        <v>341</v>
      </c>
      <c r="Q77" s="1" t="s">
        <v>9691</v>
      </c>
      <c r="R77" s="36">
        <v>1</v>
      </c>
      <c r="S77" s="35">
        <v>1</v>
      </c>
      <c r="T77" s="35">
        <v>1</v>
      </c>
      <c r="U77" s="35">
        <v>1</v>
      </c>
      <c r="V77" s="36">
        <v>1</v>
      </c>
      <c r="W77" s="1" t="s">
        <v>9692</v>
      </c>
      <c r="X77" s="36">
        <v>1</v>
      </c>
      <c r="Y77" s="35">
        <v>1</v>
      </c>
      <c r="Z77" s="1" t="s">
        <v>9693</v>
      </c>
      <c r="AA77" s="35">
        <v>1</v>
      </c>
      <c r="AB77" s="35">
        <v>1</v>
      </c>
      <c r="AC77" s="35">
        <v>1</v>
      </c>
      <c r="AD77" s="1" t="s">
        <v>9694</v>
      </c>
      <c r="AE77" s="35">
        <v>1</v>
      </c>
      <c r="AF77" s="35">
        <v>0</v>
      </c>
      <c r="AG77" s="35">
        <v>0</v>
      </c>
      <c r="AH77" s="36">
        <v>1</v>
      </c>
      <c r="AI77" s="36">
        <v>0</v>
      </c>
      <c r="AJ77" s="36">
        <v>0</v>
      </c>
      <c r="AK77" s="1" t="s">
        <v>9695</v>
      </c>
      <c r="AL77" s="37">
        <v>1</v>
      </c>
      <c r="AM77" s="36">
        <v>1</v>
      </c>
      <c r="AN77" s="1" t="s">
        <v>9696</v>
      </c>
      <c r="AO77" s="36">
        <v>0</v>
      </c>
      <c r="AP77" s="37">
        <v>1</v>
      </c>
      <c r="AQ77" s="37">
        <v>0</v>
      </c>
      <c r="AR77" s="35"/>
      <c r="AS77" s="37">
        <v>1</v>
      </c>
      <c r="AT77" s="35">
        <v>0</v>
      </c>
      <c r="AU77" s="1" t="s">
        <v>8926</v>
      </c>
      <c r="AV77" s="37">
        <v>0</v>
      </c>
      <c r="AW77" s="36"/>
      <c r="AX77" s="36">
        <v>0</v>
      </c>
      <c r="AY77" s="1" t="s">
        <v>9697</v>
      </c>
      <c r="AZ77" s="35">
        <v>1</v>
      </c>
      <c r="BA77" s="36">
        <v>0</v>
      </c>
      <c r="BB77" s="36">
        <v>0.4</v>
      </c>
      <c r="BC77" s="36">
        <v>0.6</v>
      </c>
      <c r="BD77" s="1" t="s">
        <v>8960</v>
      </c>
      <c r="BE77" s="1" t="s">
        <v>8948</v>
      </c>
      <c r="BF77" s="1" t="s">
        <v>9698</v>
      </c>
    </row>
    <row r="78" s="1" customFormat="1" spans="1:58">
      <c r="A78" s="1" t="s">
        <v>8915</v>
      </c>
      <c r="B78" s="1" t="s">
        <v>8916</v>
      </c>
      <c r="C78" s="1" t="s">
        <v>8917</v>
      </c>
      <c r="D78" s="1" t="s">
        <v>3876</v>
      </c>
      <c r="E78" s="1" t="s">
        <v>8918</v>
      </c>
      <c r="F78" s="33">
        <v>46125</v>
      </c>
      <c r="G78" s="34">
        <v>46125.9255555556</v>
      </c>
      <c r="H78" s="34">
        <v>46125.9265046296</v>
      </c>
      <c r="I78" s="1" t="s">
        <v>9308</v>
      </c>
      <c r="J78" s="1">
        <v>82</v>
      </c>
      <c r="K78" s="1" t="s">
        <v>9699</v>
      </c>
      <c r="L78" s="1" t="s">
        <v>9700</v>
      </c>
      <c r="M78" s="35">
        <v>1</v>
      </c>
      <c r="N78" s="1" t="s">
        <v>9701</v>
      </c>
      <c r="O78" s="1" t="s">
        <v>9702</v>
      </c>
      <c r="P78" s="1" t="s">
        <v>341</v>
      </c>
      <c r="Q78" s="1" t="s">
        <v>9703</v>
      </c>
      <c r="R78" s="36">
        <v>1</v>
      </c>
      <c r="S78" s="35">
        <v>1</v>
      </c>
      <c r="T78" s="35">
        <v>1</v>
      </c>
      <c r="U78" s="35">
        <v>1</v>
      </c>
      <c r="V78" s="36">
        <v>1</v>
      </c>
      <c r="W78" s="1" t="s">
        <v>9704</v>
      </c>
      <c r="X78" s="36">
        <v>1</v>
      </c>
      <c r="Y78" s="35">
        <v>1</v>
      </c>
      <c r="Z78" s="1" t="s">
        <v>9705</v>
      </c>
      <c r="AA78" s="35">
        <v>1</v>
      </c>
      <c r="AB78" s="35">
        <v>1</v>
      </c>
      <c r="AC78" s="35">
        <v>1</v>
      </c>
      <c r="AD78" s="1" t="s">
        <v>9706</v>
      </c>
      <c r="AE78" s="35">
        <v>1</v>
      </c>
      <c r="AF78" s="35">
        <v>0</v>
      </c>
      <c r="AG78" s="35">
        <v>0</v>
      </c>
      <c r="AH78" s="36">
        <v>1</v>
      </c>
      <c r="AI78" s="36">
        <v>0</v>
      </c>
      <c r="AJ78" s="36">
        <v>0</v>
      </c>
      <c r="AK78" s="1" t="s">
        <v>8926</v>
      </c>
      <c r="AL78" s="37">
        <v>0</v>
      </c>
      <c r="AM78" s="36"/>
      <c r="AN78" s="1" t="s">
        <v>8926</v>
      </c>
      <c r="AO78" s="36"/>
      <c r="AP78" s="37">
        <v>0</v>
      </c>
      <c r="AQ78" s="37">
        <v>0</v>
      </c>
      <c r="AR78" s="35"/>
      <c r="AS78" s="37">
        <v>0</v>
      </c>
      <c r="AT78" s="35"/>
      <c r="AU78" s="1" t="s">
        <v>8926</v>
      </c>
      <c r="AV78" s="37">
        <v>0</v>
      </c>
      <c r="AW78" s="36"/>
      <c r="AX78" s="36">
        <v>0</v>
      </c>
      <c r="AY78" s="1" t="s">
        <v>9707</v>
      </c>
      <c r="AZ78" s="35">
        <v>1</v>
      </c>
      <c r="BA78" s="36">
        <v>1</v>
      </c>
      <c r="BB78" s="36">
        <v>0.333333333333333</v>
      </c>
      <c r="BC78" s="36">
        <v>0.8</v>
      </c>
      <c r="BD78" s="1" t="s">
        <v>8927</v>
      </c>
      <c r="BE78" s="1" t="s">
        <v>8928</v>
      </c>
      <c r="BF78" s="1" t="s">
        <v>9708</v>
      </c>
    </row>
    <row r="79" s="1" customFormat="1" spans="1:58">
      <c r="A79" s="1" t="s">
        <v>8915</v>
      </c>
      <c r="B79" s="1" t="s">
        <v>8916</v>
      </c>
      <c r="C79" s="1" t="s">
        <v>8917</v>
      </c>
      <c r="D79" s="1" t="s">
        <v>3876</v>
      </c>
      <c r="E79" s="1" t="s">
        <v>8918</v>
      </c>
      <c r="F79" s="33">
        <v>46125</v>
      </c>
      <c r="G79" s="34">
        <v>46125.8602893518</v>
      </c>
      <c r="H79" s="34">
        <v>46125.8643518519</v>
      </c>
      <c r="I79" s="1" t="s">
        <v>9709</v>
      </c>
      <c r="J79" s="1">
        <v>351</v>
      </c>
      <c r="K79" s="1" t="s">
        <v>9710</v>
      </c>
      <c r="L79" s="1" t="s">
        <v>9711</v>
      </c>
      <c r="M79" s="35">
        <v>1</v>
      </c>
      <c r="N79" s="1" t="s">
        <v>9712</v>
      </c>
      <c r="O79" s="1" t="s">
        <v>9713</v>
      </c>
      <c r="P79" s="1" t="s">
        <v>9714</v>
      </c>
      <c r="Q79" s="1" t="s">
        <v>9715</v>
      </c>
      <c r="R79" s="36">
        <v>1</v>
      </c>
      <c r="S79" s="35">
        <v>1</v>
      </c>
      <c r="T79" s="35">
        <v>1</v>
      </c>
      <c r="U79" s="35">
        <v>1</v>
      </c>
      <c r="V79" s="36">
        <v>1</v>
      </c>
      <c r="W79" s="1" t="s">
        <v>9716</v>
      </c>
      <c r="X79" s="36">
        <v>1</v>
      </c>
      <c r="Y79" s="35">
        <v>1</v>
      </c>
      <c r="Z79" s="1" t="s">
        <v>9717</v>
      </c>
      <c r="AA79" s="35">
        <v>1</v>
      </c>
      <c r="AB79" s="35">
        <v>1</v>
      </c>
      <c r="AC79" s="35">
        <v>1</v>
      </c>
      <c r="AD79" s="1" t="s">
        <v>9718</v>
      </c>
      <c r="AE79" s="35">
        <v>1</v>
      </c>
      <c r="AF79" s="35">
        <v>0</v>
      </c>
      <c r="AG79" s="35">
        <v>1</v>
      </c>
      <c r="AH79" s="36">
        <v>1</v>
      </c>
      <c r="AI79" s="36">
        <v>0</v>
      </c>
      <c r="AJ79" s="36">
        <v>1</v>
      </c>
      <c r="AK79" s="1" t="s">
        <v>8926</v>
      </c>
      <c r="AL79" s="37">
        <v>0</v>
      </c>
      <c r="AM79" s="36"/>
      <c r="AN79" s="1" t="s">
        <v>9719</v>
      </c>
      <c r="AO79" s="36">
        <v>0</v>
      </c>
      <c r="AP79" s="37">
        <v>1</v>
      </c>
      <c r="AQ79" s="37">
        <v>1</v>
      </c>
      <c r="AR79" s="35">
        <v>0</v>
      </c>
      <c r="AS79" s="37">
        <v>0</v>
      </c>
      <c r="AT79" s="35"/>
      <c r="AU79" s="1" t="s">
        <v>8926</v>
      </c>
      <c r="AV79" s="37">
        <v>0</v>
      </c>
      <c r="AW79" s="36"/>
      <c r="AX79" s="36">
        <v>0</v>
      </c>
      <c r="AY79" s="1" t="s">
        <v>8926</v>
      </c>
      <c r="AZ79" s="35">
        <v>0</v>
      </c>
      <c r="BA79" s="36"/>
      <c r="BB79" s="36">
        <v>0.5</v>
      </c>
      <c r="BC79" s="36">
        <v>0.75</v>
      </c>
      <c r="BD79" s="1" t="s">
        <v>8927</v>
      </c>
      <c r="BE79" s="1" t="s">
        <v>8928</v>
      </c>
      <c r="BF79" s="1" t="s">
        <v>9720</v>
      </c>
    </row>
    <row r="80" s="1" customFormat="1" spans="1:58">
      <c r="A80" s="1" t="s">
        <v>8915</v>
      </c>
      <c r="B80" s="1" t="s">
        <v>8916</v>
      </c>
      <c r="C80" s="1" t="s">
        <v>8917</v>
      </c>
      <c r="D80" s="1" t="s">
        <v>3876</v>
      </c>
      <c r="E80" s="1" t="s">
        <v>8918</v>
      </c>
      <c r="F80" s="33">
        <v>46125</v>
      </c>
      <c r="G80" s="34">
        <v>46125.9004398148</v>
      </c>
      <c r="H80" s="34">
        <v>46125.9012615741</v>
      </c>
      <c r="I80" s="1" t="s">
        <v>9573</v>
      </c>
      <c r="J80" s="1">
        <v>71</v>
      </c>
      <c r="K80" s="1" t="s">
        <v>9721</v>
      </c>
      <c r="L80" s="1" t="s">
        <v>9722</v>
      </c>
      <c r="M80" s="35">
        <v>1</v>
      </c>
      <c r="N80" s="1" t="s">
        <v>9723</v>
      </c>
      <c r="O80" s="1" t="s">
        <v>9724</v>
      </c>
      <c r="P80" s="1" t="s">
        <v>341</v>
      </c>
      <c r="Q80" s="1" t="s">
        <v>9725</v>
      </c>
      <c r="R80" s="36">
        <v>0</v>
      </c>
      <c r="S80" s="35">
        <v>0</v>
      </c>
      <c r="T80" s="35">
        <v>1</v>
      </c>
      <c r="U80" s="35">
        <v>0</v>
      </c>
      <c r="V80" s="36">
        <v>1</v>
      </c>
      <c r="W80" s="1" t="s">
        <v>9726</v>
      </c>
      <c r="X80" s="36">
        <v>1</v>
      </c>
      <c r="Y80" s="35">
        <v>1</v>
      </c>
      <c r="Z80" s="1" t="s">
        <v>9727</v>
      </c>
      <c r="AA80" s="35">
        <v>1</v>
      </c>
      <c r="AB80" s="35">
        <v>1</v>
      </c>
      <c r="AC80" s="35">
        <v>1</v>
      </c>
      <c r="AD80" s="1" t="s">
        <v>9728</v>
      </c>
      <c r="AE80" s="35">
        <v>1</v>
      </c>
      <c r="AF80" s="35">
        <v>0</v>
      </c>
      <c r="AG80" s="35">
        <v>1</v>
      </c>
      <c r="AH80" s="36">
        <v>1</v>
      </c>
      <c r="AI80" s="36">
        <v>0</v>
      </c>
      <c r="AJ80" s="36">
        <v>0</v>
      </c>
      <c r="AK80" s="1" t="s">
        <v>8926</v>
      </c>
      <c r="AL80" s="37">
        <v>0</v>
      </c>
      <c r="AM80" s="36"/>
      <c r="AN80" s="1" t="s">
        <v>9729</v>
      </c>
      <c r="AO80" s="36">
        <v>1</v>
      </c>
      <c r="AP80" s="37">
        <v>1</v>
      </c>
      <c r="AQ80" s="37">
        <v>0</v>
      </c>
      <c r="AR80" s="35"/>
      <c r="AS80" s="37">
        <v>1</v>
      </c>
      <c r="AT80" s="35">
        <v>1</v>
      </c>
      <c r="AU80" s="1" t="s">
        <v>8926</v>
      </c>
      <c r="AV80" s="37">
        <v>0</v>
      </c>
      <c r="AW80" s="36"/>
      <c r="AX80" s="36">
        <v>0</v>
      </c>
      <c r="AY80" s="1" t="s">
        <v>9730</v>
      </c>
      <c r="AZ80" s="35">
        <v>1</v>
      </c>
      <c r="BA80" s="36">
        <v>1</v>
      </c>
      <c r="BB80" s="36">
        <v>0.5</v>
      </c>
      <c r="BC80" s="36">
        <v>0.6</v>
      </c>
      <c r="BD80" s="1" t="s">
        <v>8927</v>
      </c>
      <c r="BE80" s="1" t="s">
        <v>8928</v>
      </c>
      <c r="BF80" s="1" t="s">
        <v>9731</v>
      </c>
    </row>
    <row r="81" s="1" customFormat="1" spans="1:58">
      <c r="A81" s="1" t="s">
        <v>8915</v>
      </c>
      <c r="B81" s="1" t="s">
        <v>8916</v>
      </c>
      <c r="C81" s="1" t="s">
        <v>8917</v>
      </c>
      <c r="D81" s="1" t="s">
        <v>3876</v>
      </c>
      <c r="E81" s="1" t="s">
        <v>8918</v>
      </c>
      <c r="F81" s="33">
        <v>46125</v>
      </c>
      <c r="G81" s="34">
        <v>46125.7505324074</v>
      </c>
      <c r="H81" s="34">
        <v>46125.7516087963</v>
      </c>
      <c r="I81" s="1" t="s">
        <v>9732</v>
      </c>
      <c r="J81" s="1">
        <v>93</v>
      </c>
      <c r="K81" s="1" t="s">
        <v>9733</v>
      </c>
      <c r="L81" s="1" t="s">
        <v>9734</v>
      </c>
      <c r="M81" s="35">
        <v>1</v>
      </c>
      <c r="N81" s="1" t="s">
        <v>9735</v>
      </c>
      <c r="O81" s="1" t="s">
        <v>9736</v>
      </c>
      <c r="P81" s="1" t="s">
        <v>341</v>
      </c>
      <c r="Q81" s="1" t="s">
        <v>9737</v>
      </c>
      <c r="R81" s="36">
        <v>1</v>
      </c>
      <c r="S81" s="35">
        <v>1</v>
      </c>
      <c r="T81" s="35">
        <v>1</v>
      </c>
      <c r="U81" s="35">
        <v>1</v>
      </c>
      <c r="V81" s="36">
        <v>1</v>
      </c>
      <c r="W81" s="1" t="s">
        <v>9738</v>
      </c>
      <c r="X81" s="36">
        <v>1</v>
      </c>
      <c r="Y81" s="35">
        <v>1</v>
      </c>
      <c r="Z81" s="1" t="s">
        <v>9739</v>
      </c>
      <c r="AA81" s="35">
        <v>1</v>
      </c>
      <c r="AB81" s="35">
        <v>1</v>
      </c>
      <c r="AC81" s="35">
        <v>1</v>
      </c>
      <c r="AD81" s="1" t="s">
        <v>9740</v>
      </c>
      <c r="AE81" s="35">
        <v>1</v>
      </c>
      <c r="AF81" s="35">
        <v>0</v>
      </c>
      <c r="AG81" s="35">
        <v>1</v>
      </c>
      <c r="AH81" s="36">
        <v>1</v>
      </c>
      <c r="AI81" s="36">
        <v>1</v>
      </c>
      <c r="AJ81" s="36">
        <v>0</v>
      </c>
      <c r="AK81" s="1" t="s">
        <v>8926</v>
      </c>
      <c r="AL81" s="37">
        <v>0</v>
      </c>
      <c r="AM81" s="36"/>
      <c r="AN81" s="1" t="s">
        <v>8926</v>
      </c>
      <c r="AO81" s="36"/>
      <c r="AP81" s="37">
        <v>0</v>
      </c>
      <c r="AQ81" s="37">
        <v>0</v>
      </c>
      <c r="AR81" s="35"/>
      <c r="AS81" s="37">
        <v>0</v>
      </c>
      <c r="AT81" s="35"/>
      <c r="AU81" s="1" t="s">
        <v>9741</v>
      </c>
      <c r="AV81" s="37">
        <v>1</v>
      </c>
      <c r="AW81" s="36">
        <v>0</v>
      </c>
      <c r="AX81" s="36">
        <v>0</v>
      </c>
      <c r="AY81" s="1" t="s">
        <v>9742</v>
      </c>
      <c r="AZ81" s="35">
        <v>1</v>
      </c>
      <c r="BA81" s="36">
        <v>1</v>
      </c>
      <c r="BB81" s="36">
        <v>0.5</v>
      </c>
      <c r="BC81" s="36">
        <v>0.8</v>
      </c>
      <c r="BD81" s="1" t="s">
        <v>8927</v>
      </c>
      <c r="BE81" s="1" t="s">
        <v>8928</v>
      </c>
      <c r="BF81" s="1" t="s">
        <v>9743</v>
      </c>
    </row>
    <row r="82" s="1" customFormat="1" spans="1:58">
      <c r="A82" s="1" t="s">
        <v>8915</v>
      </c>
      <c r="B82" s="1" t="s">
        <v>8916</v>
      </c>
      <c r="C82" s="1" t="s">
        <v>8917</v>
      </c>
      <c r="D82" s="1" t="s">
        <v>3876</v>
      </c>
      <c r="E82" s="1" t="s">
        <v>8918</v>
      </c>
      <c r="F82" s="33">
        <v>46125</v>
      </c>
      <c r="G82" s="34">
        <v>46125.7531712963</v>
      </c>
      <c r="H82" s="34">
        <v>46125.7539699074</v>
      </c>
      <c r="I82" s="1" t="s">
        <v>9744</v>
      </c>
      <c r="J82" s="1">
        <v>69</v>
      </c>
      <c r="K82" s="1" t="s">
        <v>8963</v>
      </c>
      <c r="L82" s="1" t="s">
        <v>8964</v>
      </c>
      <c r="M82" s="35">
        <v>1</v>
      </c>
      <c r="N82" s="1" t="s">
        <v>9745</v>
      </c>
      <c r="O82" s="1" t="s">
        <v>341</v>
      </c>
      <c r="P82" s="1" t="s">
        <v>341</v>
      </c>
      <c r="Q82" s="1" t="s">
        <v>9746</v>
      </c>
      <c r="R82" s="36">
        <v>1</v>
      </c>
      <c r="S82" s="35">
        <v>1</v>
      </c>
      <c r="T82" s="35">
        <v>1</v>
      </c>
      <c r="U82" s="35">
        <v>1</v>
      </c>
      <c r="V82" s="36">
        <v>1</v>
      </c>
      <c r="W82" s="1" t="s">
        <v>9747</v>
      </c>
      <c r="X82" s="36">
        <v>0</v>
      </c>
      <c r="Y82" s="35">
        <v>0</v>
      </c>
      <c r="Z82" s="1" t="s">
        <v>9748</v>
      </c>
      <c r="AA82" s="35">
        <v>1</v>
      </c>
      <c r="AB82" s="35">
        <v>1</v>
      </c>
      <c r="AC82" s="35">
        <v>1</v>
      </c>
      <c r="AD82" s="1" t="s">
        <v>9749</v>
      </c>
      <c r="AE82" s="35">
        <v>1</v>
      </c>
      <c r="AF82" s="35">
        <v>0</v>
      </c>
      <c r="AG82" s="35">
        <v>0</v>
      </c>
      <c r="AH82" s="36">
        <v>1</v>
      </c>
      <c r="AI82" s="36">
        <v>0</v>
      </c>
      <c r="AJ82" s="36">
        <v>0</v>
      </c>
      <c r="AK82" s="1" t="s">
        <v>8926</v>
      </c>
      <c r="AL82" s="37">
        <v>0</v>
      </c>
      <c r="AM82" s="36"/>
      <c r="AN82" s="1" t="s">
        <v>8926</v>
      </c>
      <c r="AO82" s="36"/>
      <c r="AP82" s="37">
        <v>0</v>
      </c>
      <c r="AQ82" s="37">
        <v>0</v>
      </c>
      <c r="AR82" s="35"/>
      <c r="AS82" s="37">
        <v>0</v>
      </c>
      <c r="AT82" s="35"/>
      <c r="AU82" s="1" t="s">
        <v>8926</v>
      </c>
      <c r="AV82" s="37">
        <v>0</v>
      </c>
      <c r="AW82" s="36"/>
      <c r="AX82" s="36">
        <v>0</v>
      </c>
      <c r="AY82" s="1" t="s">
        <v>8926</v>
      </c>
      <c r="AZ82" s="35">
        <v>0</v>
      </c>
      <c r="BA82" s="36"/>
      <c r="BB82" s="36">
        <v>0.333333333333333</v>
      </c>
      <c r="BC82" s="36">
        <v>0.5</v>
      </c>
      <c r="BD82" s="1" t="s">
        <v>8927</v>
      </c>
      <c r="BE82" s="1" t="s">
        <v>8948</v>
      </c>
      <c r="BF82" s="1" t="s">
        <v>9750</v>
      </c>
    </row>
    <row r="83" s="1" customFormat="1" spans="1:58">
      <c r="A83" s="1" t="s">
        <v>8915</v>
      </c>
      <c r="B83" s="1" t="s">
        <v>8916</v>
      </c>
      <c r="C83" s="1" t="s">
        <v>8917</v>
      </c>
      <c r="D83" s="1" t="s">
        <v>3876</v>
      </c>
      <c r="E83" s="1" t="s">
        <v>8918</v>
      </c>
      <c r="F83" s="33">
        <v>46125</v>
      </c>
      <c r="G83" s="34">
        <v>46125.8516550926</v>
      </c>
      <c r="H83" s="34">
        <v>46125.8530671296</v>
      </c>
      <c r="I83" s="1" t="s">
        <v>9751</v>
      </c>
      <c r="J83" s="1">
        <v>122</v>
      </c>
      <c r="K83" s="1" t="s">
        <v>9752</v>
      </c>
      <c r="L83" s="1" t="s">
        <v>9753</v>
      </c>
      <c r="M83" s="35">
        <v>1</v>
      </c>
      <c r="N83" s="1" t="s">
        <v>9754</v>
      </c>
      <c r="O83" s="1" t="s">
        <v>9755</v>
      </c>
      <c r="P83" s="1" t="s">
        <v>341</v>
      </c>
      <c r="Q83" s="1" t="s">
        <v>9756</v>
      </c>
      <c r="R83" s="36">
        <v>1</v>
      </c>
      <c r="S83" s="35">
        <v>1</v>
      </c>
      <c r="T83" s="35">
        <v>1</v>
      </c>
      <c r="U83" s="35">
        <v>1</v>
      </c>
      <c r="V83" s="36">
        <v>1</v>
      </c>
      <c r="W83" s="1" t="s">
        <v>9757</v>
      </c>
      <c r="X83" s="36">
        <v>1</v>
      </c>
      <c r="Y83" s="35">
        <v>1</v>
      </c>
      <c r="Z83" s="1" t="s">
        <v>9758</v>
      </c>
      <c r="AA83" s="35">
        <v>1</v>
      </c>
      <c r="AB83" s="35">
        <v>1</v>
      </c>
      <c r="AC83" s="35">
        <v>1</v>
      </c>
      <c r="AD83" s="1" t="s">
        <v>9759</v>
      </c>
      <c r="AE83" s="35">
        <v>1</v>
      </c>
      <c r="AF83" s="35">
        <v>0</v>
      </c>
      <c r="AG83" s="35">
        <v>0</v>
      </c>
      <c r="AH83" s="36">
        <v>1</v>
      </c>
      <c r="AI83" s="36">
        <v>0</v>
      </c>
      <c r="AJ83" s="36">
        <v>0</v>
      </c>
      <c r="AK83" s="1" t="s">
        <v>8926</v>
      </c>
      <c r="AL83" s="37">
        <v>0</v>
      </c>
      <c r="AM83" s="36"/>
      <c r="AN83" s="1" t="s">
        <v>8926</v>
      </c>
      <c r="AO83" s="36"/>
      <c r="AP83" s="37">
        <v>0</v>
      </c>
      <c r="AQ83" s="37">
        <v>0</v>
      </c>
      <c r="AR83" s="35"/>
      <c r="AS83" s="37">
        <v>0</v>
      </c>
      <c r="AT83" s="35"/>
      <c r="AU83" s="1" t="s">
        <v>9760</v>
      </c>
      <c r="AV83" s="37">
        <v>1</v>
      </c>
      <c r="AW83" s="36">
        <v>0</v>
      </c>
      <c r="AX83" s="36">
        <v>0</v>
      </c>
      <c r="AY83" s="1" t="s">
        <v>9761</v>
      </c>
      <c r="AZ83" s="35">
        <v>1</v>
      </c>
      <c r="BA83" s="36">
        <v>0</v>
      </c>
      <c r="BB83" s="36">
        <v>0.25</v>
      </c>
      <c r="BC83" s="36">
        <v>0.6</v>
      </c>
      <c r="BD83" s="1" t="s">
        <v>8927</v>
      </c>
      <c r="BE83" s="1" t="s">
        <v>8948</v>
      </c>
      <c r="BF83" s="1" t="s">
        <v>9762</v>
      </c>
    </row>
    <row r="84" s="1" customFormat="1" spans="1:58">
      <c r="A84" s="1" t="s">
        <v>8915</v>
      </c>
      <c r="B84" s="1" t="s">
        <v>8916</v>
      </c>
      <c r="C84" s="1" t="s">
        <v>8917</v>
      </c>
      <c r="D84" s="1" t="s">
        <v>3876</v>
      </c>
      <c r="E84" s="1" t="s">
        <v>8918</v>
      </c>
      <c r="F84" s="33">
        <v>46125</v>
      </c>
      <c r="G84" s="34">
        <v>46125.9672800926</v>
      </c>
      <c r="H84" s="34">
        <v>46125.9684722222</v>
      </c>
      <c r="I84" s="1" t="s">
        <v>9140</v>
      </c>
      <c r="J84" s="1">
        <v>103</v>
      </c>
      <c r="K84" s="1" t="s">
        <v>9003</v>
      </c>
      <c r="L84" s="1" t="s">
        <v>9004</v>
      </c>
      <c r="M84" s="35">
        <v>1</v>
      </c>
      <c r="N84" s="1" t="s">
        <v>9763</v>
      </c>
      <c r="O84" s="1" t="s">
        <v>9764</v>
      </c>
      <c r="P84" s="1" t="s">
        <v>341</v>
      </c>
      <c r="Q84" s="1" t="s">
        <v>9765</v>
      </c>
      <c r="R84" s="36">
        <v>0</v>
      </c>
      <c r="S84" s="35">
        <v>0</v>
      </c>
      <c r="T84" s="35">
        <v>1</v>
      </c>
      <c r="U84" s="35">
        <v>1</v>
      </c>
      <c r="V84" s="36">
        <v>1</v>
      </c>
      <c r="W84" s="1" t="s">
        <v>9766</v>
      </c>
      <c r="X84" s="36">
        <v>1</v>
      </c>
      <c r="Y84" s="35">
        <v>1</v>
      </c>
      <c r="Z84" s="1" t="s">
        <v>9767</v>
      </c>
      <c r="AA84" s="35">
        <v>1</v>
      </c>
      <c r="AB84" s="35">
        <v>1</v>
      </c>
      <c r="AC84" s="35">
        <v>1</v>
      </c>
      <c r="AD84" s="1" t="s">
        <v>9768</v>
      </c>
      <c r="AE84" s="35">
        <v>1</v>
      </c>
      <c r="AF84" s="35">
        <v>0</v>
      </c>
      <c r="AG84" s="35">
        <v>1</v>
      </c>
      <c r="AH84" s="36">
        <v>1</v>
      </c>
      <c r="AI84" s="36">
        <v>0</v>
      </c>
      <c r="AJ84" s="36">
        <v>1</v>
      </c>
      <c r="AK84" s="1" t="s">
        <v>8926</v>
      </c>
      <c r="AL84" s="37">
        <v>0</v>
      </c>
      <c r="AM84" s="36"/>
      <c r="AN84" s="1" t="s">
        <v>9769</v>
      </c>
      <c r="AO84" s="36">
        <v>0</v>
      </c>
      <c r="AP84" s="37">
        <v>1</v>
      </c>
      <c r="AQ84" s="37">
        <v>1</v>
      </c>
      <c r="AR84" s="35">
        <v>0</v>
      </c>
      <c r="AS84" s="37">
        <v>0</v>
      </c>
      <c r="AT84" s="35"/>
      <c r="AU84" s="1" t="s">
        <v>8926</v>
      </c>
      <c r="AV84" s="37">
        <v>0</v>
      </c>
      <c r="AW84" s="36"/>
      <c r="AX84" s="36">
        <v>0</v>
      </c>
      <c r="AY84" s="1" t="s">
        <v>8926</v>
      </c>
      <c r="AZ84" s="35">
        <v>0</v>
      </c>
      <c r="BA84" s="36"/>
      <c r="BB84" s="36">
        <v>0.5</v>
      </c>
      <c r="BC84" s="36">
        <v>0.5</v>
      </c>
      <c r="BD84" s="1" t="s">
        <v>8960</v>
      </c>
      <c r="BE84" s="1" t="s">
        <v>8928</v>
      </c>
      <c r="BF84" s="1" t="s">
        <v>9770</v>
      </c>
    </row>
    <row r="85" s="1" customFormat="1" spans="1:58">
      <c r="A85" s="1" t="s">
        <v>8992</v>
      </c>
      <c r="B85" s="1" t="s">
        <v>8916</v>
      </c>
      <c r="C85" s="1" t="s">
        <v>8917</v>
      </c>
      <c r="D85" s="1" t="s">
        <v>3876</v>
      </c>
      <c r="E85" s="1" t="s">
        <v>8918</v>
      </c>
      <c r="F85" s="33">
        <v>46125</v>
      </c>
      <c r="G85" s="34">
        <v>46125.7794212963</v>
      </c>
      <c r="H85" s="34">
        <v>46125.7867824074</v>
      </c>
      <c r="I85" s="1" t="s">
        <v>9771</v>
      </c>
      <c r="J85" s="1">
        <v>636</v>
      </c>
      <c r="K85" s="1" t="s">
        <v>9772</v>
      </c>
      <c r="M85" s="35">
        <v>1</v>
      </c>
      <c r="N85" s="1" t="s">
        <v>9773</v>
      </c>
      <c r="O85" s="1" t="s">
        <v>9774</v>
      </c>
      <c r="P85" s="1" t="s">
        <v>9775</v>
      </c>
      <c r="Q85" s="1" t="s">
        <v>9776</v>
      </c>
      <c r="R85" s="36">
        <v>1</v>
      </c>
      <c r="S85" s="35">
        <v>1</v>
      </c>
      <c r="T85" s="35">
        <v>1</v>
      </c>
      <c r="U85" s="35">
        <v>1</v>
      </c>
      <c r="V85" s="36">
        <v>1</v>
      </c>
      <c r="W85" s="1" t="s">
        <v>9777</v>
      </c>
      <c r="X85" s="36">
        <v>1</v>
      </c>
      <c r="Y85" s="35">
        <v>1</v>
      </c>
      <c r="Z85" s="1" t="s">
        <v>9778</v>
      </c>
      <c r="AA85" s="35">
        <v>1</v>
      </c>
      <c r="AB85" s="35">
        <v>1</v>
      </c>
      <c r="AC85" s="35">
        <v>1</v>
      </c>
      <c r="AD85" s="1" t="s">
        <v>9779</v>
      </c>
      <c r="AE85" s="35">
        <v>1</v>
      </c>
      <c r="AF85" s="35">
        <v>0</v>
      </c>
      <c r="AG85" s="35">
        <v>1</v>
      </c>
      <c r="AH85" s="36">
        <v>1</v>
      </c>
      <c r="AI85" s="36">
        <v>1</v>
      </c>
      <c r="AJ85" s="36">
        <v>1</v>
      </c>
      <c r="AK85" s="1" t="s">
        <v>8926</v>
      </c>
      <c r="AL85" s="37">
        <v>0</v>
      </c>
      <c r="AM85" s="36"/>
      <c r="AN85" s="1" t="s">
        <v>9780</v>
      </c>
      <c r="AO85" s="36">
        <v>1</v>
      </c>
      <c r="AP85" s="37">
        <v>1</v>
      </c>
      <c r="AQ85" s="37">
        <v>0</v>
      </c>
      <c r="AR85" s="35"/>
      <c r="AS85" s="37">
        <v>1</v>
      </c>
      <c r="AT85" s="35">
        <v>1</v>
      </c>
      <c r="AU85" s="1" t="s">
        <v>9781</v>
      </c>
      <c r="AV85" s="37">
        <v>1</v>
      </c>
      <c r="AW85" s="36">
        <v>1</v>
      </c>
      <c r="AX85" s="36">
        <v>0</v>
      </c>
      <c r="AY85" s="1" t="s">
        <v>9782</v>
      </c>
      <c r="AZ85" s="35">
        <v>1</v>
      </c>
      <c r="BA85" s="36">
        <v>1</v>
      </c>
      <c r="BB85" s="36">
        <v>1</v>
      </c>
      <c r="BC85" s="36">
        <v>0.8</v>
      </c>
      <c r="BD85" s="1" t="s">
        <v>8927</v>
      </c>
      <c r="BE85" s="1" t="s">
        <v>8948</v>
      </c>
      <c r="BF85" s="1" t="s">
        <v>9783</v>
      </c>
    </row>
    <row r="86" s="1" customFormat="1" spans="1:58">
      <c r="A86" s="1" t="s">
        <v>8915</v>
      </c>
      <c r="B86" s="1" t="s">
        <v>8916</v>
      </c>
      <c r="C86" s="1" t="s">
        <v>8917</v>
      </c>
      <c r="D86" s="1" t="s">
        <v>3876</v>
      </c>
      <c r="E86" s="1" t="s">
        <v>8918</v>
      </c>
      <c r="F86" s="33">
        <v>46125</v>
      </c>
      <c r="G86" s="34">
        <v>46125.9532291667</v>
      </c>
      <c r="H86" s="34">
        <v>46125.9541666667</v>
      </c>
      <c r="I86" s="1" t="s">
        <v>9784</v>
      </c>
      <c r="J86" s="1">
        <v>81</v>
      </c>
      <c r="K86" s="1" t="s">
        <v>9013</v>
      </c>
      <c r="L86" s="1" t="s">
        <v>9014</v>
      </c>
      <c r="M86" s="35">
        <v>1</v>
      </c>
      <c r="N86" s="1" t="s">
        <v>9785</v>
      </c>
      <c r="O86" s="1" t="s">
        <v>9786</v>
      </c>
      <c r="P86" s="1" t="s">
        <v>341</v>
      </c>
      <c r="Q86" s="1" t="s">
        <v>9787</v>
      </c>
      <c r="R86" s="36">
        <v>0</v>
      </c>
      <c r="S86" s="35">
        <v>0</v>
      </c>
      <c r="T86" s="35">
        <v>0</v>
      </c>
      <c r="U86" s="35">
        <v>1</v>
      </c>
      <c r="V86" s="36">
        <v>1</v>
      </c>
      <c r="W86" s="1" t="s">
        <v>9788</v>
      </c>
      <c r="X86" s="36">
        <v>1</v>
      </c>
      <c r="Y86" s="35">
        <v>1</v>
      </c>
      <c r="Z86" s="1" t="s">
        <v>9789</v>
      </c>
      <c r="AA86" s="35">
        <v>1</v>
      </c>
      <c r="AB86" s="35">
        <v>1</v>
      </c>
      <c r="AC86" s="35">
        <v>1</v>
      </c>
      <c r="AD86" s="1" t="s">
        <v>9790</v>
      </c>
      <c r="AE86" s="35">
        <v>1</v>
      </c>
      <c r="AF86" s="35">
        <v>0</v>
      </c>
      <c r="AG86" s="35">
        <v>1</v>
      </c>
      <c r="AH86" s="36">
        <v>1</v>
      </c>
      <c r="AI86" s="36">
        <v>0</v>
      </c>
      <c r="AJ86" s="36">
        <v>1</v>
      </c>
      <c r="AK86" s="1" t="s">
        <v>8926</v>
      </c>
      <c r="AL86" s="37">
        <v>0</v>
      </c>
      <c r="AM86" s="36"/>
      <c r="AN86" s="1" t="s">
        <v>8926</v>
      </c>
      <c r="AO86" s="36"/>
      <c r="AP86" s="37">
        <v>0</v>
      </c>
      <c r="AQ86" s="37">
        <v>0</v>
      </c>
      <c r="AR86" s="35"/>
      <c r="AS86" s="37">
        <v>0</v>
      </c>
      <c r="AT86" s="35"/>
      <c r="AU86" s="1" t="s">
        <v>9791</v>
      </c>
      <c r="AV86" s="37">
        <v>1</v>
      </c>
      <c r="AW86" s="36">
        <v>0</v>
      </c>
      <c r="AX86" s="36">
        <v>0</v>
      </c>
      <c r="AY86" s="1" t="s">
        <v>8926</v>
      </c>
      <c r="AZ86" s="35">
        <v>0</v>
      </c>
      <c r="BA86" s="36"/>
      <c r="BB86" s="36">
        <v>0.5</v>
      </c>
      <c r="BC86" s="36">
        <v>0.5</v>
      </c>
      <c r="BD86" s="1" t="s">
        <v>8927</v>
      </c>
      <c r="BE86" s="1" t="s">
        <v>8948</v>
      </c>
      <c r="BF86" s="1" t="s">
        <v>9792</v>
      </c>
    </row>
    <row r="87" s="1" customFormat="1" spans="1:58">
      <c r="A87" s="1" t="s">
        <v>8915</v>
      </c>
      <c r="B87" s="1" t="s">
        <v>8916</v>
      </c>
      <c r="C87" s="1" t="s">
        <v>8917</v>
      </c>
      <c r="D87" s="1" t="s">
        <v>3876</v>
      </c>
      <c r="E87" s="1" t="s">
        <v>8918</v>
      </c>
      <c r="F87" s="33">
        <v>46125</v>
      </c>
      <c r="G87" s="34">
        <v>46125.912662037</v>
      </c>
      <c r="H87" s="34">
        <v>46125.9145023148</v>
      </c>
      <c r="I87" s="1" t="s">
        <v>9793</v>
      </c>
      <c r="J87" s="1">
        <v>159</v>
      </c>
      <c r="K87" s="1" t="s">
        <v>9096</v>
      </c>
      <c r="L87" s="1" t="s">
        <v>9097</v>
      </c>
      <c r="M87" s="35">
        <v>1</v>
      </c>
      <c r="N87" s="1" t="s">
        <v>9794</v>
      </c>
      <c r="O87" s="1" t="s">
        <v>9795</v>
      </c>
      <c r="P87" s="1" t="s">
        <v>341</v>
      </c>
      <c r="Q87" s="1" t="s">
        <v>9796</v>
      </c>
      <c r="R87" s="36">
        <v>1</v>
      </c>
      <c r="S87" s="35">
        <v>1</v>
      </c>
      <c r="T87" s="35">
        <v>1</v>
      </c>
      <c r="U87" s="35">
        <v>1</v>
      </c>
      <c r="V87" s="36">
        <v>1</v>
      </c>
      <c r="W87" s="1" t="s">
        <v>9797</v>
      </c>
      <c r="X87" s="36">
        <v>1</v>
      </c>
      <c r="Y87" s="35">
        <v>1</v>
      </c>
      <c r="Z87" s="1" t="s">
        <v>9798</v>
      </c>
      <c r="AA87" s="35">
        <v>1</v>
      </c>
      <c r="AB87" s="35">
        <v>1</v>
      </c>
      <c r="AC87" s="35">
        <v>1</v>
      </c>
      <c r="AD87" s="1" t="s">
        <v>9799</v>
      </c>
      <c r="AE87" s="35">
        <v>1</v>
      </c>
      <c r="AF87" s="35">
        <v>0</v>
      </c>
      <c r="AG87" s="35">
        <v>1</v>
      </c>
      <c r="AH87" s="36">
        <v>1</v>
      </c>
      <c r="AI87" s="36">
        <v>0</v>
      </c>
      <c r="AJ87" s="36">
        <v>1</v>
      </c>
      <c r="AK87" s="1" t="s">
        <v>8926</v>
      </c>
      <c r="AL87" s="37">
        <v>0</v>
      </c>
      <c r="AM87" s="36"/>
      <c r="AN87" s="1" t="s">
        <v>9800</v>
      </c>
      <c r="AO87" s="36">
        <v>1</v>
      </c>
      <c r="AP87" s="37">
        <v>1</v>
      </c>
      <c r="AQ87" s="37">
        <v>0</v>
      </c>
      <c r="AR87" s="35"/>
      <c r="AS87" s="37">
        <v>1</v>
      </c>
      <c r="AT87" s="35">
        <v>1</v>
      </c>
      <c r="AU87" s="1" t="s">
        <v>8926</v>
      </c>
      <c r="AV87" s="37">
        <v>0</v>
      </c>
      <c r="AW87" s="36"/>
      <c r="AX87" s="36">
        <v>0</v>
      </c>
      <c r="AY87" s="1" t="s">
        <v>9801</v>
      </c>
      <c r="AZ87" s="35">
        <v>1</v>
      </c>
      <c r="BA87" s="36">
        <v>0</v>
      </c>
      <c r="BB87" s="36">
        <v>0.75</v>
      </c>
      <c r="BC87" s="36">
        <v>0.6</v>
      </c>
      <c r="BD87" s="1" t="s">
        <v>8927</v>
      </c>
      <c r="BE87" s="1" t="s">
        <v>8948</v>
      </c>
      <c r="BF87" s="1" t="s">
        <v>9802</v>
      </c>
    </row>
    <row r="88" s="1" customFormat="1" spans="1:58">
      <c r="A88" s="1" t="s">
        <v>8915</v>
      </c>
      <c r="B88" s="1" t="s">
        <v>8916</v>
      </c>
      <c r="C88" s="1" t="s">
        <v>8917</v>
      </c>
      <c r="D88" s="1" t="s">
        <v>3876</v>
      </c>
      <c r="E88" s="1" t="s">
        <v>8918</v>
      </c>
      <c r="F88" s="33">
        <v>46126</v>
      </c>
      <c r="G88" s="34">
        <v>46126.8210185185</v>
      </c>
      <c r="H88" s="34">
        <v>46126.8223263889</v>
      </c>
      <c r="I88" s="1" t="s">
        <v>9803</v>
      </c>
      <c r="J88" s="1">
        <v>113</v>
      </c>
      <c r="K88" s="1" t="s">
        <v>9361</v>
      </c>
      <c r="L88" s="1" t="s">
        <v>9362</v>
      </c>
      <c r="M88" s="35">
        <v>1</v>
      </c>
      <c r="N88" s="1" t="s">
        <v>9804</v>
      </c>
      <c r="O88" s="1" t="s">
        <v>9805</v>
      </c>
      <c r="P88" s="1" t="s">
        <v>341</v>
      </c>
      <c r="Q88" s="1" t="s">
        <v>9806</v>
      </c>
      <c r="R88" s="36">
        <v>1</v>
      </c>
      <c r="S88" s="35">
        <v>1</v>
      </c>
      <c r="T88" s="35">
        <v>1</v>
      </c>
      <c r="U88" s="35">
        <v>1</v>
      </c>
      <c r="V88" s="36">
        <v>1</v>
      </c>
      <c r="W88" s="1" t="s">
        <v>9807</v>
      </c>
      <c r="X88" s="36">
        <v>1</v>
      </c>
      <c r="Y88" s="35">
        <v>1</v>
      </c>
      <c r="Z88" s="1" t="s">
        <v>9808</v>
      </c>
      <c r="AA88" s="35">
        <v>1</v>
      </c>
      <c r="AB88" s="35">
        <v>1</v>
      </c>
      <c r="AC88" s="35">
        <v>1</v>
      </c>
      <c r="AD88" s="1" t="s">
        <v>9809</v>
      </c>
      <c r="AE88" s="35">
        <v>1</v>
      </c>
      <c r="AF88" s="35">
        <v>0</v>
      </c>
      <c r="AG88" s="35">
        <v>1</v>
      </c>
      <c r="AH88" s="36">
        <v>1</v>
      </c>
      <c r="AI88" s="36">
        <v>0</v>
      </c>
      <c r="AJ88" s="36">
        <v>0</v>
      </c>
      <c r="AK88" s="1" t="s">
        <v>8926</v>
      </c>
      <c r="AL88" s="37">
        <v>0</v>
      </c>
      <c r="AM88" s="36"/>
      <c r="AN88" s="1" t="s">
        <v>8926</v>
      </c>
      <c r="AO88" s="36"/>
      <c r="AP88" s="37">
        <v>0</v>
      </c>
      <c r="AQ88" s="37">
        <v>0</v>
      </c>
      <c r="AR88" s="35"/>
      <c r="AS88" s="37">
        <v>0</v>
      </c>
      <c r="AT88" s="35"/>
      <c r="AU88" s="1" t="s">
        <v>8926</v>
      </c>
      <c r="AV88" s="37">
        <v>0</v>
      </c>
      <c r="AW88" s="36"/>
      <c r="AX88" s="36">
        <v>0</v>
      </c>
      <c r="AY88" s="1" t="s">
        <v>9810</v>
      </c>
      <c r="AZ88" s="35">
        <v>1</v>
      </c>
      <c r="BA88" s="36">
        <v>1</v>
      </c>
      <c r="BB88" s="36">
        <v>0.333333333333333</v>
      </c>
      <c r="BC88" s="36">
        <v>0.8</v>
      </c>
      <c r="BD88" s="1" t="s">
        <v>8960</v>
      </c>
      <c r="BE88" s="1" t="s">
        <v>8928</v>
      </c>
      <c r="BF88" s="1" t="s">
        <v>9811</v>
      </c>
    </row>
    <row r="89" s="1" customFormat="1" spans="1:58">
      <c r="B89" s="1" t="s">
        <v>8916</v>
      </c>
      <c r="C89" s="1" t="s">
        <v>8917</v>
      </c>
      <c r="D89" s="1" t="s">
        <v>3876</v>
      </c>
      <c r="E89" s="1" t="s">
        <v>8918</v>
      </c>
      <c r="F89" s="33">
        <v>46126</v>
      </c>
      <c r="G89" s="34">
        <v>46126.890162037</v>
      </c>
      <c r="H89" s="34">
        <v>46126.8913773148</v>
      </c>
      <c r="I89" s="1" t="s">
        <v>9812</v>
      </c>
      <c r="J89" s="1">
        <v>105</v>
      </c>
      <c r="K89" s="1" t="s">
        <v>9120</v>
      </c>
      <c r="M89" s="35">
        <v>0</v>
      </c>
      <c r="N89" s="1" t="s">
        <v>9813</v>
      </c>
      <c r="O89" s="1" t="s">
        <v>341</v>
      </c>
      <c r="P89" s="1" t="s">
        <v>341</v>
      </c>
      <c r="Q89" s="1" t="s">
        <v>9814</v>
      </c>
      <c r="R89" s="36"/>
      <c r="S89" s="35"/>
      <c r="T89" s="35"/>
      <c r="U89" s="35"/>
      <c r="V89" s="36"/>
      <c r="W89" s="1" t="s">
        <v>9815</v>
      </c>
      <c r="X89" s="36"/>
      <c r="Y89" s="35"/>
      <c r="Z89" s="1" t="s">
        <v>9816</v>
      </c>
      <c r="AA89" s="35"/>
      <c r="AB89" s="35"/>
      <c r="AC89" s="35"/>
      <c r="AD89" s="1" t="s">
        <v>9817</v>
      </c>
      <c r="AE89" s="35"/>
      <c r="AF89" s="35"/>
      <c r="AG89" s="35"/>
      <c r="AH89" s="36"/>
      <c r="AI89" s="36"/>
      <c r="AJ89" s="36"/>
      <c r="AK89" s="1" t="s">
        <v>8958</v>
      </c>
      <c r="AL89" s="37"/>
      <c r="AM89" s="36"/>
      <c r="AN89" s="1" t="s">
        <v>8958</v>
      </c>
      <c r="AO89" s="36"/>
      <c r="AP89" s="37"/>
      <c r="AQ89" s="37"/>
      <c r="AR89" s="35"/>
      <c r="AS89" s="37"/>
      <c r="AT89" s="35"/>
      <c r="AU89" s="1" t="s">
        <v>8958</v>
      </c>
      <c r="AV89" s="37"/>
      <c r="AW89" s="36"/>
      <c r="AX89" s="36"/>
      <c r="AY89" s="1" t="s">
        <v>8958</v>
      </c>
      <c r="AZ89" s="35"/>
      <c r="BA89" s="36"/>
      <c r="BB89" s="36"/>
      <c r="BC89" s="36"/>
      <c r="BD89" s="1" t="s">
        <v>8960</v>
      </c>
      <c r="BE89" s="1" t="s">
        <v>8948</v>
      </c>
      <c r="BF89" s="1" t="s">
        <v>9818</v>
      </c>
    </row>
    <row r="90" s="1" customFormat="1" spans="1:58">
      <c r="B90" s="1" t="s">
        <v>8916</v>
      </c>
      <c r="C90" s="1" t="s">
        <v>8917</v>
      </c>
      <c r="D90" s="1" t="s">
        <v>3876</v>
      </c>
      <c r="E90" s="1" t="s">
        <v>8918</v>
      </c>
      <c r="F90" s="33">
        <v>46126</v>
      </c>
      <c r="G90" s="34">
        <v>46126.8917592593</v>
      </c>
      <c r="H90" s="34">
        <v>46126.8925347222</v>
      </c>
      <c r="I90" s="1" t="s">
        <v>9504</v>
      </c>
      <c r="J90" s="1">
        <v>67</v>
      </c>
      <c r="K90" s="1" t="s">
        <v>9120</v>
      </c>
      <c r="M90" s="35">
        <v>0</v>
      </c>
      <c r="N90" s="1" t="s">
        <v>9819</v>
      </c>
      <c r="O90" s="1" t="s">
        <v>341</v>
      </c>
      <c r="P90" s="1" t="s">
        <v>341</v>
      </c>
      <c r="Q90" s="1" t="s">
        <v>9820</v>
      </c>
      <c r="R90" s="36"/>
      <c r="S90" s="35"/>
      <c r="T90" s="35"/>
      <c r="U90" s="35"/>
      <c r="V90" s="36"/>
      <c r="W90" s="1" t="s">
        <v>9821</v>
      </c>
      <c r="X90" s="36"/>
      <c r="Y90" s="35"/>
      <c r="Z90" s="1" t="s">
        <v>9822</v>
      </c>
      <c r="AA90" s="35"/>
      <c r="AB90" s="35"/>
      <c r="AC90" s="35"/>
      <c r="AD90" s="1" t="s">
        <v>9823</v>
      </c>
      <c r="AE90" s="35"/>
      <c r="AF90" s="35"/>
      <c r="AG90" s="35"/>
      <c r="AH90" s="36"/>
      <c r="AI90" s="36"/>
      <c r="AJ90" s="36"/>
      <c r="AK90" s="1" t="s">
        <v>8926</v>
      </c>
      <c r="AL90" s="37"/>
      <c r="AM90" s="36"/>
      <c r="AN90" s="1" t="s">
        <v>8926</v>
      </c>
      <c r="AO90" s="36"/>
      <c r="AP90" s="37"/>
      <c r="AQ90" s="37"/>
      <c r="AR90" s="35"/>
      <c r="AS90" s="37"/>
      <c r="AT90" s="35"/>
      <c r="AU90" s="1" t="s">
        <v>8926</v>
      </c>
      <c r="AV90" s="37"/>
      <c r="AW90" s="36"/>
      <c r="AX90" s="36"/>
      <c r="AY90" s="1" t="s">
        <v>8926</v>
      </c>
      <c r="AZ90" s="35"/>
      <c r="BA90" s="36"/>
      <c r="BB90" s="36"/>
      <c r="BC90" s="36"/>
      <c r="BD90" s="1" t="s">
        <v>8960</v>
      </c>
      <c r="BE90" s="1" t="s">
        <v>8928</v>
      </c>
      <c r="BF90" s="1" t="s">
        <v>9824</v>
      </c>
    </row>
    <row r="91" s="1" customFormat="1" spans="1:58">
      <c r="A91" s="1" t="s">
        <v>8915</v>
      </c>
      <c r="B91" s="1" t="s">
        <v>8916</v>
      </c>
      <c r="C91" s="1" t="s">
        <v>8917</v>
      </c>
      <c r="D91" s="1" t="s">
        <v>3876</v>
      </c>
      <c r="E91" s="1" t="s">
        <v>8918</v>
      </c>
      <c r="F91" s="33">
        <v>46126</v>
      </c>
      <c r="G91" s="34">
        <v>46126.8304050926</v>
      </c>
      <c r="H91" s="34">
        <v>46126.8315046296</v>
      </c>
      <c r="I91" s="1" t="s">
        <v>9208</v>
      </c>
      <c r="J91" s="1">
        <v>95</v>
      </c>
      <c r="K91" s="1" t="s">
        <v>9141</v>
      </c>
      <c r="M91" s="35">
        <v>1</v>
      </c>
      <c r="N91" s="1" t="s">
        <v>9825</v>
      </c>
      <c r="O91" s="1" t="s">
        <v>9826</v>
      </c>
      <c r="P91" s="1" t="s">
        <v>341</v>
      </c>
      <c r="Q91" s="1" t="s">
        <v>9827</v>
      </c>
      <c r="R91" s="36">
        <v>0</v>
      </c>
      <c r="S91" s="35">
        <v>0</v>
      </c>
      <c r="T91" s="35">
        <v>0</v>
      </c>
      <c r="U91" s="35">
        <v>1</v>
      </c>
      <c r="V91" s="36">
        <v>1</v>
      </c>
      <c r="W91" s="1" t="s">
        <v>9828</v>
      </c>
      <c r="X91" s="36">
        <v>1</v>
      </c>
      <c r="Y91" s="35">
        <v>1</v>
      </c>
      <c r="Z91" s="1" t="s">
        <v>9829</v>
      </c>
      <c r="AA91" s="35">
        <v>1</v>
      </c>
      <c r="AB91" s="35">
        <v>1</v>
      </c>
      <c r="AC91" s="35">
        <v>1</v>
      </c>
      <c r="AD91" s="1" t="s">
        <v>9830</v>
      </c>
      <c r="AE91" s="35">
        <v>1</v>
      </c>
      <c r="AF91" s="35">
        <v>1</v>
      </c>
      <c r="AG91" s="35">
        <v>1</v>
      </c>
      <c r="AH91" s="36">
        <v>1</v>
      </c>
      <c r="AI91" s="36">
        <v>0</v>
      </c>
      <c r="AJ91" s="36">
        <v>0</v>
      </c>
      <c r="AK91" s="1" t="s">
        <v>9831</v>
      </c>
      <c r="AL91" s="37">
        <v>1</v>
      </c>
      <c r="AM91" s="36">
        <v>1</v>
      </c>
      <c r="AN91" s="1" t="s">
        <v>9832</v>
      </c>
      <c r="AO91" s="36">
        <v>0</v>
      </c>
      <c r="AP91" s="37">
        <v>1</v>
      </c>
      <c r="AQ91" s="37">
        <v>0</v>
      </c>
      <c r="AR91" s="35"/>
      <c r="AS91" s="37">
        <v>1</v>
      </c>
      <c r="AT91" s="35">
        <v>0</v>
      </c>
      <c r="AU91" s="1" t="s">
        <v>8926</v>
      </c>
      <c r="AV91" s="37">
        <v>0</v>
      </c>
      <c r="AW91" s="36"/>
      <c r="AX91" s="36">
        <v>1</v>
      </c>
      <c r="AY91" s="1" t="s">
        <v>9833</v>
      </c>
      <c r="AZ91" s="35">
        <v>1</v>
      </c>
      <c r="BA91" s="36">
        <v>1</v>
      </c>
      <c r="BB91" s="36">
        <v>0.4</v>
      </c>
      <c r="BC91" s="36">
        <v>0.8</v>
      </c>
      <c r="BD91" s="1" t="s">
        <v>8960</v>
      </c>
      <c r="BE91" s="1" t="s">
        <v>8948</v>
      </c>
      <c r="BF91" s="1" t="s">
        <v>9834</v>
      </c>
    </row>
    <row r="92" s="1" customFormat="1" spans="1:58">
      <c r="A92" s="1" t="s">
        <v>8915</v>
      </c>
      <c r="B92" s="1" t="s">
        <v>8916</v>
      </c>
      <c r="C92" s="1" t="s">
        <v>8917</v>
      </c>
      <c r="D92" s="1" t="s">
        <v>3876</v>
      </c>
      <c r="E92" s="1" t="s">
        <v>8918</v>
      </c>
      <c r="F92" s="33">
        <v>46126</v>
      </c>
      <c r="G92" s="34">
        <v>46126.7034722222</v>
      </c>
      <c r="H92" s="34">
        <v>46126.7041319444</v>
      </c>
      <c r="I92" s="1" t="s">
        <v>9835</v>
      </c>
      <c r="J92" s="1">
        <v>57</v>
      </c>
      <c r="K92" s="1" t="s">
        <v>9620</v>
      </c>
      <c r="L92" s="1" t="s">
        <v>9621</v>
      </c>
      <c r="M92" s="35">
        <v>1</v>
      </c>
      <c r="N92" s="1" t="s">
        <v>9836</v>
      </c>
      <c r="O92" s="1" t="s">
        <v>341</v>
      </c>
      <c r="P92" s="1" t="s">
        <v>341</v>
      </c>
      <c r="Q92" s="1" t="s">
        <v>9837</v>
      </c>
      <c r="R92" s="36">
        <v>0</v>
      </c>
      <c r="S92" s="35">
        <v>0</v>
      </c>
      <c r="T92" s="35">
        <v>0</v>
      </c>
      <c r="U92" s="35">
        <v>1</v>
      </c>
      <c r="V92" s="36">
        <v>1</v>
      </c>
      <c r="W92" s="1" t="s">
        <v>9838</v>
      </c>
      <c r="X92" s="36">
        <v>1</v>
      </c>
      <c r="Y92" s="35">
        <v>1</v>
      </c>
      <c r="Z92" s="1" t="s">
        <v>9839</v>
      </c>
      <c r="AA92" s="35">
        <v>1</v>
      </c>
      <c r="AB92" s="35">
        <v>1</v>
      </c>
      <c r="AC92" s="35">
        <v>1</v>
      </c>
      <c r="AD92" s="1" t="s">
        <v>9840</v>
      </c>
      <c r="AE92" s="35">
        <v>1</v>
      </c>
      <c r="AF92" s="35">
        <v>0</v>
      </c>
      <c r="AG92" s="35">
        <v>1</v>
      </c>
      <c r="AH92" s="36">
        <v>1</v>
      </c>
      <c r="AI92" s="36">
        <v>1</v>
      </c>
      <c r="AJ92" s="36">
        <v>1</v>
      </c>
      <c r="AK92" s="1" t="s">
        <v>8926</v>
      </c>
      <c r="AL92" s="37">
        <v>0</v>
      </c>
      <c r="AM92" s="36"/>
      <c r="AN92" s="1" t="s">
        <v>9841</v>
      </c>
      <c r="AO92" s="36">
        <v>0</v>
      </c>
      <c r="AP92" s="37">
        <v>1</v>
      </c>
      <c r="AQ92" s="37">
        <v>0</v>
      </c>
      <c r="AR92" s="35"/>
      <c r="AS92" s="37">
        <v>1</v>
      </c>
      <c r="AT92" s="35">
        <v>0</v>
      </c>
      <c r="AU92" s="1" t="s">
        <v>8926</v>
      </c>
      <c r="AV92" s="37">
        <v>0</v>
      </c>
      <c r="AW92" s="36"/>
      <c r="AX92" s="36">
        <v>0</v>
      </c>
      <c r="AY92" s="1" t="s">
        <v>8926</v>
      </c>
      <c r="AZ92" s="35">
        <v>0</v>
      </c>
      <c r="BA92" s="36"/>
      <c r="BB92" s="36">
        <v>0.75</v>
      </c>
      <c r="BC92" s="36">
        <v>0.5</v>
      </c>
      <c r="BD92" s="1" t="s">
        <v>8927</v>
      </c>
      <c r="BE92" s="1" t="s">
        <v>8948</v>
      </c>
      <c r="BF92" s="1" t="s">
        <v>9842</v>
      </c>
    </row>
    <row r="93" s="1" customFormat="1" spans="1:58">
      <c r="A93" s="1" t="s">
        <v>8915</v>
      </c>
      <c r="B93" s="1" t="s">
        <v>8916</v>
      </c>
      <c r="C93" s="1" t="s">
        <v>8917</v>
      </c>
      <c r="D93" s="1" t="s">
        <v>3876</v>
      </c>
      <c r="E93" s="1" t="s">
        <v>8918</v>
      </c>
      <c r="F93" s="33">
        <v>46126</v>
      </c>
      <c r="G93" s="34">
        <v>46126.8087615741</v>
      </c>
      <c r="H93" s="34">
        <v>46126.8101157407</v>
      </c>
      <c r="I93" s="1" t="s">
        <v>9843</v>
      </c>
      <c r="J93" s="1">
        <v>117</v>
      </c>
      <c r="K93" s="1" t="s">
        <v>9382</v>
      </c>
      <c r="M93" s="35">
        <v>1</v>
      </c>
      <c r="N93" s="1" t="s">
        <v>9844</v>
      </c>
      <c r="O93" s="1" t="s">
        <v>9845</v>
      </c>
      <c r="P93" s="1" t="s">
        <v>341</v>
      </c>
      <c r="Q93" s="1" t="s">
        <v>9846</v>
      </c>
      <c r="R93" s="36">
        <v>1</v>
      </c>
      <c r="S93" s="35">
        <v>1</v>
      </c>
      <c r="T93" s="35">
        <v>1</v>
      </c>
      <c r="U93" s="35">
        <v>1</v>
      </c>
      <c r="V93" s="36">
        <v>1</v>
      </c>
      <c r="W93" s="1" t="s">
        <v>9847</v>
      </c>
      <c r="X93" s="36">
        <v>1</v>
      </c>
      <c r="Y93" s="35">
        <v>1</v>
      </c>
      <c r="Z93" s="1" t="s">
        <v>9848</v>
      </c>
      <c r="AA93" s="35">
        <v>1</v>
      </c>
      <c r="AB93" s="35">
        <v>1</v>
      </c>
      <c r="AC93" s="35">
        <v>1</v>
      </c>
      <c r="AD93" s="1" t="s">
        <v>9849</v>
      </c>
      <c r="AE93" s="35">
        <v>1</v>
      </c>
      <c r="AF93" s="35">
        <v>0</v>
      </c>
      <c r="AG93" s="35">
        <v>0</v>
      </c>
      <c r="AH93" s="36">
        <v>1</v>
      </c>
      <c r="AI93" s="36">
        <v>0</v>
      </c>
      <c r="AJ93" s="36">
        <v>0</v>
      </c>
      <c r="AK93" s="1" t="s">
        <v>8926</v>
      </c>
      <c r="AL93" s="37">
        <v>0</v>
      </c>
      <c r="AM93" s="36"/>
      <c r="AN93" s="1" t="s">
        <v>8926</v>
      </c>
      <c r="AO93" s="36"/>
      <c r="AP93" s="37">
        <v>0</v>
      </c>
      <c r="AQ93" s="37">
        <v>0</v>
      </c>
      <c r="AR93" s="35"/>
      <c r="AS93" s="37">
        <v>0</v>
      </c>
      <c r="AT93" s="35"/>
      <c r="AU93" s="1" t="s">
        <v>8926</v>
      </c>
      <c r="AV93" s="37">
        <v>0</v>
      </c>
      <c r="AW93" s="36"/>
      <c r="AX93" s="36">
        <v>0</v>
      </c>
      <c r="AY93" s="1" t="s">
        <v>9850</v>
      </c>
      <c r="AZ93" s="35">
        <v>1</v>
      </c>
      <c r="BA93" s="36">
        <v>1</v>
      </c>
      <c r="BB93" s="36">
        <v>0.333333333333333</v>
      </c>
      <c r="BC93" s="36">
        <v>0.8</v>
      </c>
      <c r="BD93" s="1" t="s">
        <v>8960</v>
      </c>
      <c r="BE93" s="1" t="s">
        <v>8948</v>
      </c>
      <c r="BF93" s="1" t="s">
        <v>9851</v>
      </c>
    </row>
    <row r="94" s="1" customFormat="1" spans="1:58">
      <c r="A94" s="1" t="s">
        <v>8915</v>
      </c>
      <c r="B94" s="1" t="s">
        <v>8916</v>
      </c>
      <c r="C94" s="1" t="s">
        <v>8917</v>
      </c>
      <c r="D94" s="1" t="s">
        <v>3876</v>
      </c>
      <c r="E94" s="1" t="s">
        <v>8918</v>
      </c>
      <c r="F94" s="33">
        <v>46126</v>
      </c>
      <c r="G94" s="34">
        <v>46126.9134722222</v>
      </c>
      <c r="H94" s="34">
        <v>46126.9144097222</v>
      </c>
      <c r="I94" s="1" t="s">
        <v>9784</v>
      </c>
      <c r="J94" s="1">
        <v>81</v>
      </c>
      <c r="K94" s="1" t="s">
        <v>8973</v>
      </c>
      <c r="M94" s="35">
        <v>1</v>
      </c>
      <c r="N94" s="1" t="s">
        <v>9852</v>
      </c>
      <c r="O94" s="1" t="s">
        <v>9853</v>
      </c>
      <c r="P94" s="1" t="s">
        <v>341</v>
      </c>
      <c r="Q94" s="1" t="s">
        <v>9854</v>
      </c>
      <c r="R94" s="36">
        <v>1</v>
      </c>
      <c r="S94" s="35">
        <v>1</v>
      </c>
      <c r="T94" s="35">
        <v>1</v>
      </c>
      <c r="U94" s="35">
        <v>1</v>
      </c>
      <c r="V94" s="36">
        <v>1</v>
      </c>
      <c r="W94" s="1" t="s">
        <v>9855</v>
      </c>
      <c r="X94" s="36">
        <v>1</v>
      </c>
      <c r="Y94" s="35">
        <v>1</v>
      </c>
      <c r="Z94" s="1" t="s">
        <v>9856</v>
      </c>
      <c r="AA94" s="35">
        <v>1</v>
      </c>
      <c r="AB94" s="35">
        <v>1</v>
      </c>
      <c r="AC94" s="35">
        <v>1</v>
      </c>
      <c r="AD94" s="1" t="s">
        <v>9857</v>
      </c>
      <c r="AE94" s="35">
        <v>1</v>
      </c>
      <c r="AF94" s="35">
        <v>0</v>
      </c>
      <c r="AG94" s="35">
        <v>0</v>
      </c>
      <c r="AH94" s="36">
        <v>1</v>
      </c>
      <c r="AI94" s="36">
        <v>0</v>
      </c>
      <c r="AJ94" s="36">
        <v>1</v>
      </c>
      <c r="AK94" s="1" t="s">
        <v>8958</v>
      </c>
      <c r="AL94" s="37">
        <v>0</v>
      </c>
      <c r="AM94" s="36"/>
      <c r="AN94" s="1" t="s">
        <v>8958</v>
      </c>
      <c r="AO94" s="36"/>
      <c r="AP94" s="37">
        <v>0</v>
      </c>
      <c r="AQ94" s="37">
        <v>0</v>
      </c>
      <c r="AR94" s="35"/>
      <c r="AS94" s="37">
        <v>0</v>
      </c>
      <c r="AT94" s="35"/>
      <c r="AU94" s="1" t="s">
        <v>9858</v>
      </c>
      <c r="AV94" s="37">
        <v>1</v>
      </c>
      <c r="AW94" s="36">
        <v>0</v>
      </c>
      <c r="AX94" s="36">
        <v>0</v>
      </c>
      <c r="AY94" s="1" t="s">
        <v>8958</v>
      </c>
      <c r="AZ94" s="35">
        <v>0</v>
      </c>
      <c r="BA94" s="36"/>
      <c r="BB94" s="36">
        <v>0.5</v>
      </c>
      <c r="BC94" s="36">
        <v>0.75</v>
      </c>
      <c r="BD94" s="1" t="s">
        <v>8960</v>
      </c>
      <c r="BE94" s="1" t="s">
        <v>8928</v>
      </c>
      <c r="BF94" s="1" t="s">
        <v>9859</v>
      </c>
    </row>
    <row r="95" s="1" customFormat="1" spans="1:58">
      <c r="A95" s="1" t="s">
        <v>9188</v>
      </c>
      <c r="B95" s="1" t="s">
        <v>8916</v>
      </c>
      <c r="C95" s="1" t="s">
        <v>8917</v>
      </c>
      <c r="D95" s="1" t="s">
        <v>3876</v>
      </c>
      <c r="E95" s="1" t="s">
        <v>8918</v>
      </c>
      <c r="F95" s="33">
        <v>46126</v>
      </c>
      <c r="G95" s="34">
        <v>46126.6921180556</v>
      </c>
      <c r="H95" s="34">
        <v>46126.6928125</v>
      </c>
      <c r="I95" s="1" t="s">
        <v>9860</v>
      </c>
      <c r="J95" s="1">
        <v>60</v>
      </c>
      <c r="K95" s="1" t="s">
        <v>9861</v>
      </c>
      <c r="M95" s="35">
        <v>1</v>
      </c>
      <c r="N95" s="1" t="s">
        <v>9862</v>
      </c>
      <c r="O95" s="1" t="s">
        <v>9863</v>
      </c>
      <c r="P95" s="1" t="s">
        <v>341</v>
      </c>
      <c r="Q95" s="1" t="s">
        <v>9864</v>
      </c>
      <c r="R95" s="36">
        <v>0</v>
      </c>
      <c r="S95" s="35">
        <v>1</v>
      </c>
      <c r="T95" s="35">
        <v>0</v>
      </c>
      <c r="U95" s="35">
        <v>1</v>
      </c>
      <c r="V95" s="36">
        <v>1</v>
      </c>
      <c r="W95" s="1" t="s">
        <v>9865</v>
      </c>
      <c r="X95" s="36">
        <v>1</v>
      </c>
      <c r="Y95" s="35">
        <v>1</v>
      </c>
      <c r="Z95" s="1" t="s">
        <v>9866</v>
      </c>
      <c r="AA95" s="35">
        <v>1</v>
      </c>
      <c r="AB95" s="35">
        <v>1</v>
      </c>
      <c r="AC95" s="35">
        <v>1</v>
      </c>
      <c r="AD95" s="1" t="s">
        <v>9867</v>
      </c>
      <c r="AE95" s="35">
        <v>1</v>
      </c>
      <c r="AF95" s="35">
        <v>0</v>
      </c>
      <c r="AG95" s="35">
        <v>1</v>
      </c>
      <c r="AH95" s="36">
        <v>1</v>
      </c>
      <c r="AI95" s="36">
        <v>0</v>
      </c>
      <c r="AJ95" s="36">
        <v>0</v>
      </c>
      <c r="AK95" s="1" t="s">
        <v>8926</v>
      </c>
      <c r="AL95" s="37">
        <v>0</v>
      </c>
      <c r="AM95" s="36"/>
      <c r="AN95" s="1" t="s">
        <v>8926</v>
      </c>
      <c r="AO95" s="36"/>
      <c r="AP95" s="37">
        <v>0</v>
      </c>
      <c r="AQ95" s="37">
        <v>0</v>
      </c>
      <c r="AR95" s="35"/>
      <c r="AS95" s="37">
        <v>0</v>
      </c>
      <c r="AT95" s="35"/>
      <c r="AU95" s="1" t="s">
        <v>9868</v>
      </c>
      <c r="AV95" s="37">
        <v>1</v>
      </c>
      <c r="AW95" s="36">
        <v>0</v>
      </c>
      <c r="AX95" s="36">
        <v>0</v>
      </c>
      <c r="AY95" s="1" t="s">
        <v>8926</v>
      </c>
      <c r="AZ95" s="35">
        <v>0</v>
      </c>
      <c r="BA95" s="36"/>
      <c r="BB95" s="36">
        <v>0.25</v>
      </c>
      <c r="BC95" s="36">
        <v>0.5</v>
      </c>
      <c r="BD95" s="1" t="s">
        <v>9869</v>
      </c>
      <c r="BE95" s="1" t="s">
        <v>8948</v>
      </c>
      <c r="BF95" s="1" t="s">
        <v>9870</v>
      </c>
    </row>
    <row r="96" s="1" customFormat="1" spans="1:58">
      <c r="A96" s="1" t="s">
        <v>8915</v>
      </c>
      <c r="B96" s="1" t="s">
        <v>8916</v>
      </c>
      <c r="C96" s="1" t="s">
        <v>8917</v>
      </c>
      <c r="D96" s="1" t="s">
        <v>3876</v>
      </c>
      <c r="E96" s="1" t="s">
        <v>8918</v>
      </c>
      <c r="F96" s="33">
        <v>46126</v>
      </c>
      <c r="G96" s="34">
        <v>46126.6798263889</v>
      </c>
      <c r="H96" s="34">
        <v>46126.6810532407</v>
      </c>
      <c r="I96" s="1" t="s">
        <v>9871</v>
      </c>
      <c r="J96" s="1">
        <v>106</v>
      </c>
      <c r="K96" s="1" t="s">
        <v>9060</v>
      </c>
      <c r="L96" s="1" t="s">
        <v>9061</v>
      </c>
      <c r="M96" s="35">
        <v>1</v>
      </c>
      <c r="N96" s="1" t="s">
        <v>9872</v>
      </c>
      <c r="O96" s="1" t="s">
        <v>9873</v>
      </c>
      <c r="P96" s="1" t="s">
        <v>341</v>
      </c>
      <c r="Q96" s="1" t="s">
        <v>9874</v>
      </c>
      <c r="R96" s="36">
        <v>1</v>
      </c>
      <c r="S96" s="35">
        <v>1</v>
      </c>
      <c r="T96" s="35">
        <v>1</v>
      </c>
      <c r="U96" s="35">
        <v>1</v>
      </c>
      <c r="V96" s="36">
        <v>1</v>
      </c>
      <c r="W96" s="1" t="s">
        <v>9875</v>
      </c>
      <c r="X96" s="36">
        <v>1</v>
      </c>
      <c r="Y96" s="35">
        <v>1</v>
      </c>
      <c r="Z96" s="1" t="s">
        <v>9876</v>
      </c>
      <c r="AA96" s="35">
        <v>1</v>
      </c>
      <c r="AB96" s="35">
        <v>1</v>
      </c>
      <c r="AC96" s="35">
        <v>1</v>
      </c>
      <c r="AD96" s="1" t="s">
        <v>9877</v>
      </c>
      <c r="AE96" s="35">
        <v>1</v>
      </c>
      <c r="AF96" s="35">
        <v>0</v>
      </c>
      <c r="AG96" s="35">
        <v>1</v>
      </c>
      <c r="AH96" s="36">
        <v>1</v>
      </c>
      <c r="AI96" s="36">
        <v>0</v>
      </c>
      <c r="AJ96" s="36">
        <v>1</v>
      </c>
      <c r="AK96" s="1" t="s">
        <v>8958</v>
      </c>
      <c r="AL96" s="37">
        <v>0</v>
      </c>
      <c r="AM96" s="36"/>
      <c r="AN96" s="1" t="s">
        <v>8958</v>
      </c>
      <c r="AO96" s="36"/>
      <c r="AP96" s="37">
        <v>0</v>
      </c>
      <c r="AQ96" s="37">
        <v>0</v>
      </c>
      <c r="AR96" s="35"/>
      <c r="AS96" s="37">
        <v>0</v>
      </c>
      <c r="AT96" s="35"/>
      <c r="AU96" s="1" t="s">
        <v>8958</v>
      </c>
      <c r="AV96" s="37">
        <v>0</v>
      </c>
      <c r="AW96" s="36"/>
      <c r="AX96" s="36">
        <v>0</v>
      </c>
      <c r="AY96" s="1" t="s">
        <v>9878</v>
      </c>
      <c r="AZ96" s="35">
        <v>1</v>
      </c>
      <c r="BA96" s="36">
        <v>1</v>
      </c>
      <c r="BB96" s="36">
        <v>0.666666666666667</v>
      </c>
      <c r="BC96" s="36">
        <v>0.8</v>
      </c>
      <c r="BD96" s="1" t="s">
        <v>8960</v>
      </c>
      <c r="BE96" s="1" t="s">
        <v>8948</v>
      </c>
      <c r="BF96" s="1" t="s">
        <v>9879</v>
      </c>
    </row>
    <row r="97" s="1" customFormat="1" spans="1:58">
      <c r="A97" s="1" t="s">
        <v>8915</v>
      </c>
      <c r="B97" s="1" t="s">
        <v>8916</v>
      </c>
      <c r="C97" s="1" t="s">
        <v>8917</v>
      </c>
      <c r="D97" s="1" t="s">
        <v>3876</v>
      </c>
      <c r="E97" s="1" t="s">
        <v>8918</v>
      </c>
      <c r="F97" s="33">
        <v>46126</v>
      </c>
      <c r="G97" s="34">
        <v>46126.6940277778</v>
      </c>
      <c r="H97" s="34">
        <v>46126.6951851852</v>
      </c>
      <c r="I97" s="1" t="s">
        <v>9880</v>
      </c>
      <c r="J97" s="1">
        <v>100</v>
      </c>
      <c r="K97" s="1" t="s">
        <v>9881</v>
      </c>
      <c r="L97" s="1" t="s">
        <v>9882</v>
      </c>
      <c r="M97" s="35">
        <v>1</v>
      </c>
      <c r="N97" s="1" t="s">
        <v>9883</v>
      </c>
      <c r="O97" s="1" t="s">
        <v>341</v>
      </c>
      <c r="P97" s="1" t="s">
        <v>341</v>
      </c>
      <c r="Q97" s="1" t="s">
        <v>9884</v>
      </c>
      <c r="R97" s="36">
        <v>1</v>
      </c>
      <c r="S97" s="35">
        <v>1</v>
      </c>
      <c r="T97" s="35">
        <v>1</v>
      </c>
      <c r="U97" s="35">
        <v>1</v>
      </c>
      <c r="V97" s="36">
        <v>1</v>
      </c>
      <c r="W97" s="1" t="s">
        <v>9885</v>
      </c>
      <c r="X97" s="36">
        <v>0</v>
      </c>
      <c r="Y97" s="35">
        <v>0</v>
      </c>
      <c r="Z97" s="1" t="s">
        <v>9886</v>
      </c>
      <c r="AA97" s="35">
        <v>1</v>
      </c>
      <c r="AB97" s="35">
        <v>1</v>
      </c>
      <c r="AC97" s="35">
        <v>1</v>
      </c>
      <c r="AD97" s="1" t="s">
        <v>9887</v>
      </c>
      <c r="AE97" s="35">
        <v>1</v>
      </c>
      <c r="AF97" s="35">
        <v>0</v>
      </c>
      <c r="AG97" s="35">
        <v>0</v>
      </c>
      <c r="AH97" s="36">
        <v>1</v>
      </c>
      <c r="AI97" s="36">
        <v>0</v>
      </c>
      <c r="AJ97" s="36">
        <v>1</v>
      </c>
      <c r="AK97" s="1" t="s">
        <v>8926</v>
      </c>
      <c r="AL97" s="37">
        <v>0</v>
      </c>
      <c r="AM97" s="36"/>
      <c r="AN97" s="1" t="s">
        <v>8926</v>
      </c>
      <c r="AO97" s="36"/>
      <c r="AP97" s="37">
        <v>0</v>
      </c>
      <c r="AQ97" s="37">
        <v>0</v>
      </c>
      <c r="AR97" s="35"/>
      <c r="AS97" s="37">
        <v>0</v>
      </c>
      <c r="AT97" s="35"/>
      <c r="AU97" s="1" t="s">
        <v>9888</v>
      </c>
      <c r="AV97" s="37">
        <v>1</v>
      </c>
      <c r="AW97" s="36">
        <v>1</v>
      </c>
      <c r="AX97" s="36">
        <v>0</v>
      </c>
      <c r="AY97" s="1" t="s">
        <v>8926</v>
      </c>
      <c r="AZ97" s="35">
        <v>0</v>
      </c>
      <c r="BA97" s="36"/>
      <c r="BB97" s="36">
        <v>0.75</v>
      </c>
      <c r="BC97" s="36">
        <v>0.5</v>
      </c>
      <c r="BD97" s="1" t="s">
        <v>9046</v>
      </c>
      <c r="BE97" s="1" t="s">
        <v>8928</v>
      </c>
      <c r="BF97" s="1" t="s">
        <v>9889</v>
      </c>
    </row>
    <row r="98" s="1" customFormat="1" spans="1:58">
      <c r="A98" s="1" t="s">
        <v>8915</v>
      </c>
      <c r="B98" s="1" t="s">
        <v>8916</v>
      </c>
      <c r="C98" s="1" t="s">
        <v>8917</v>
      </c>
      <c r="D98" s="1" t="s">
        <v>3876</v>
      </c>
      <c r="E98" s="1" t="s">
        <v>8918</v>
      </c>
      <c r="F98" s="33">
        <v>46126</v>
      </c>
      <c r="G98" s="34">
        <v>46126.7798611111</v>
      </c>
      <c r="H98" s="34">
        <v>46126.7803703704</v>
      </c>
      <c r="I98" s="1" t="s">
        <v>8919</v>
      </c>
      <c r="J98" s="1">
        <v>44</v>
      </c>
      <c r="K98" s="1" t="s">
        <v>9890</v>
      </c>
      <c r="L98" s="1" t="s">
        <v>9891</v>
      </c>
      <c r="M98" s="35">
        <v>1</v>
      </c>
      <c r="N98" s="1" t="s">
        <v>9892</v>
      </c>
      <c r="O98" s="1" t="s">
        <v>9893</v>
      </c>
      <c r="P98" s="1" t="s">
        <v>341</v>
      </c>
      <c r="Q98" s="1" t="s">
        <v>9894</v>
      </c>
      <c r="R98" s="36">
        <v>1</v>
      </c>
      <c r="S98" s="35">
        <v>1</v>
      </c>
      <c r="T98" s="35">
        <v>1</v>
      </c>
      <c r="U98" s="35">
        <v>1</v>
      </c>
      <c r="V98" s="36">
        <v>1</v>
      </c>
      <c r="W98" s="1" t="s">
        <v>9895</v>
      </c>
      <c r="X98" s="36">
        <v>1</v>
      </c>
      <c r="Y98" s="35">
        <v>1</v>
      </c>
      <c r="Z98" s="1" t="s">
        <v>9896</v>
      </c>
      <c r="AA98" s="35">
        <v>1</v>
      </c>
      <c r="AB98" s="35">
        <v>1</v>
      </c>
      <c r="AC98" s="35">
        <v>1</v>
      </c>
      <c r="AD98" s="1" t="s">
        <v>9897</v>
      </c>
      <c r="AE98" s="35">
        <v>1</v>
      </c>
      <c r="AF98" s="35">
        <v>0</v>
      </c>
      <c r="AG98" s="35">
        <v>0</v>
      </c>
      <c r="AH98" s="36">
        <v>1</v>
      </c>
      <c r="AI98" s="36">
        <v>0</v>
      </c>
      <c r="AJ98" s="36">
        <v>1</v>
      </c>
      <c r="AK98" s="1" t="s">
        <v>8926</v>
      </c>
      <c r="AL98" s="37">
        <v>0</v>
      </c>
      <c r="AM98" s="36"/>
      <c r="AN98" s="1" t="s">
        <v>8926</v>
      </c>
      <c r="AO98" s="36"/>
      <c r="AP98" s="37">
        <v>0</v>
      </c>
      <c r="AQ98" s="37">
        <v>0</v>
      </c>
      <c r="AR98" s="35"/>
      <c r="AS98" s="37">
        <v>0</v>
      </c>
      <c r="AT98" s="35"/>
      <c r="AU98" s="1" t="s">
        <v>8926</v>
      </c>
      <c r="AV98" s="37">
        <v>0</v>
      </c>
      <c r="AW98" s="36"/>
      <c r="AX98" s="36">
        <v>0</v>
      </c>
      <c r="AY98" s="1" t="s">
        <v>9898</v>
      </c>
      <c r="AZ98" s="35">
        <v>1</v>
      </c>
      <c r="BA98" s="36">
        <v>1</v>
      </c>
      <c r="BB98" s="36">
        <v>0.666666666666667</v>
      </c>
      <c r="BC98" s="36">
        <v>0.8</v>
      </c>
      <c r="BD98" s="1" t="s">
        <v>9869</v>
      </c>
      <c r="BE98" s="1" t="s">
        <v>8948</v>
      </c>
      <c r="BF98" s="1" t="s">
        <v>9899</v>
      </c>
    </row>
    <row r="99" s="1" customFormat="1" spans="1:58">
      <c r="A99" s="1" t="s">
        <v>8915</v>
      </c>
      <c r="B99" s="1" t="s">
        <v>8916</v>
      </c>
      <c r="C99" s="1" t="s">
        <v>8917</v>
      </c>
      <c r="D99" s="1" t="s">
        <v>3876</v>
      </c>
      <c r="E99" s="1" t="s">
        <v>8918</v>
      </c>
      <c r="F99" s="33">
        <v>46126</v>
      </c>
      <c r="G99" s="34">
        <v>46126.919537037</v>
      </c>
      <c r="H99" s="34">
        <v>46126.9221643518</v>
      </c>
      <c r="I99" s="1" t="s">
        <v>9900</v>
      </c>
      <c r="J99" s="1">
        <v>227</v>
      </c>
      <c r="K99" s="1" t="s">
        <v>9072</v>
      </c>
      <c r="L99" s="1" t="s">
        <v>9073</v>
      </c>
      <c r="M99" s="35">
        <v>1</v>
      </c>
      <c r="N99" s="1" t="s">
        <v>9901</v>
      </c>
      <c r="O99" s="1" t="s">
        <v>9902</v>
      </c>
      <c r="P99" s="1" t="s">
        <v>341</v>
      </c>
      <c r="Q99" s="1" t="s">
        <v>9903</v>
      </c>
      <c r="R99" s="36">
        <v>1</v>
      </c>
      <c r="S99" s="35">
        <v>1</v>
      </c>
      <c r="T99" s="35">
        <v>1</v>
      </c>
      <c r="U99" s="35">
        <v>1</v>
      </c>
      <c r="V99" s="36">
        <v>1</v>
      </c>
      <c r="W99" s="1" t="s">
        <v>9904</v>
      </c>
      <c r="X99" s="36">
        <v>1</v>
      </c>
      <c r="Y99" s="35">
        <v>1</v>
      </c>
      <c r="Z99" s="1" t="s">
        <v>9905</v>
      </c>
      <c r="AA99" s="35">
        <v>1</v>
      </c>
      <c r="AB99" s="35">
        <v>1</v>
      </c>
      <c r="AC99" s="35">
        <v>1</v>
      </c>
      <c r="AD99" s="1" t="s">
        <v>9906</v>
      </c>
      <c r="AE99" s="35">
        <v>1</v>
      </c>
      <c r="AF99" s="35">
        <v>0</v>
      </c>
      <c r="AG99" s="35">
        <v>1</v>
      </c>
      <c r="AH99" s="36">
        <v>1</v>
      </c>
      <c r="AI99" s="36">
        <v>1</v>
      </c>
      <c r="AJ99" s="36">
        <v>1</v>
      </c>
      <c r="AK99" s="1" t="s">
        <v>8926</v>
      </c>
      <c r="AL99" s="37">
        <v>0</v>
      </c>
      <c r="AM99" s="36"/>
      <c r="AN99" s="1" t="s">
        <v>8926</v>
      </c>
      <c r="AO99" s="36"/>
      <c r="AP99" s="37">
        <v>0</v>
      </c>
      <c r="AQ99" s="37">
        <v>0</v>
      </c>
      <c r="AR99" s="35"/>
      <c r="AS99" s="37">
        <v>0</v>
      </c>
      <c r="AT99" s="35"/>
      <c r="AU99" s="1" t="s">
        <v>8926</v>
      </c>
      <c r="AV99" s="37">
        <v>0</v>
      </c>
      <c r="AW99" s="36"/>
      <c r="AX99" s="36">
        <v>0</v>
      </c>
      <c r="AY99" s="1" t="s">
        <v>9907</v>
      </c>
      <c r="AZ99" s="35">
        <v>1</v>
      </c>
      <c r="BA99" s="36">
        <v>0</v>
      </c>
      <c r="BB99" s="36">
        <v>1</v>
      </c>
      <c r="BC99" s="36">
        <v>0.6</v>
      </c>
      <c r="BD99" s="1" t="s">
        <v>8960</v>
      </c>
      <c r="BE99" s="1" t="s">
        <v>8928</v>
      </c>
      <c r="BF99" s="1" t="s">
        <v>9908</v>
      </c>
    </row>
    <row r="100" s="1" customFormat="1" spans="1:58">
      <c r="A100" s="1" t="s">
        <v>8915</v>
      </c>
      <c r="B100" s="1" t="s">
        <v>8916</v>
      </c>
      <c r="C100" s="1" t="s">
        <v>8917</v>
      </c>
      <c r="D100" s="1" t="s">
        <v>3876</v>
      </c>
      <c r="E100" s="1" t="s">
        <v>8918</v>
      </c>
      <c r="F100" s="33">
        <v>46126</v>
      </c>
      <c r="G100" s="34">
        <v>46126.6774074074</v>
      </c>
      <c r="H100" s="34">
        <v>46126.6789699074</v>
      </c>
      <c r="I100" s="1" t="s">
        <v>9909</v>
      </c>
      <c r="J100" s="1">
        <v>135</v>
      </c>
      <c r="K100" s="1" t="s">
        <v>9910</v>
      </c>
      <c r="M100" s="35">
        <v>1</v>
      </c>
      <c r="N100" s="1" t="s">
        <v>9911</v>
      </c>
      <c r="O100" s="1" t="s">
        <v>9912</v>
      </c>
      <c r="P100" s="1" t="s">
        <v>341</v>
      </c>
      <c r="Q100" s="1" t="s">
        <v>9913</v>
      </c>
      <c r="R100" s="36">
        <v>0</v>
      </c>
      <c r="S100" s="35">
        <v>0</v>
      </c>
      <c r="T100" s="35">
        <v>0</v>
      </c>
      <c r="U100" s="35">
        <v>1</v>
      </c>
      <c r="V100" s="36">
        <v>1</v>
      </c>
      <c r="W100" s="1" t="s">
        <v>9914</v>
      </c>
      <c r="X100" s="36">
        <v>0</v>
      </c>
      <c r="Y100" s="35">
        <v>0</v>
      </c>
      <c r="Z100" s="1" t="s">
        <v>9915</v>
      </c>
      <c r="AA100" s="35">
        <v>1</v>
      </c>
      <c r="AB100" s="35">
        <v>1</v>
      </c>
      <c r="AC100" s="35">
        <v>1</v>
      </c>
      <c r="AD100" s="1" t="s">
        <v>9916</v>
      </c>
      <c r="AE100" s="35">
        <v>1</v>
      </c>
      <c r="AF100" s="35">
        <v>0</v>
      </c>
      <c r="AG100" s="35">
        <v>0</v>
      </c>
      <c r="AH100" s="36">
        <v>1</v>
      </c>
      <c r="AI100" s="36">
        <v>0</v>
      </c>
      <c r="AJ100" s="36">
        <v>1</v>
      </c>
      <c r="AK100" s="1" t="s">
        <v>9917</v>
      </c>
      <c r="AL100" s="37">
        <v>1</v>
      </c>
      <c r="AM100" s="36">
        <v>0</v>
      </c>
      <c r="AN100" s="1" t="s">
        <v>9918</v>
      </c>
      <c r="AO100" s="36">
        <v>0</v>
      </c>
      <c r="AP100" s="37">
        <v>1</v>
      </c>
      <c r="AQ100" s="37">
        <v>0</v>
      </c>
      <c r="AR100" s="35"/>
      <c r="AS100" s="37">
        <v>1</v>
      </c>
      <c r="AT100" s="35">
        <v>0</v>
      </c>
      <c r="AU100" s="1" t="s">
        <v>8926</v>
      </c>
      <c r="AV100" s="37">
        <v>0</v>
      </c>
      <c r="AW100" s="36"/>
      <c r="AX100" s="36">
        <v>0</v>
      </c>
      <c r="AY100" s="1" t="s">
        <v>8926</v>
      </c>
      <c r="AZ100" s="35">
        <v>0</v>
      </c>
      <c r="BA100" s="36"/>
      <c r="BB100" s="36">
        <v>0.4</v>
      </c>
      <c r="BC100" s="36">
        <v>0.25</v>
      </c>
      <c r="BD100" s="1" t="s">
        <v>8960</v>
      </c>
      <c r="BE100" s="1" t="s">
        <v>8948</v>
      </c>
      <c r="BF100" s="1" t="s">
        <v>9919</v>
      </c>
    </row>
    <row r="101" s="1" customFormat="1" spans="1:58">
      <c r="A101" s="1" t="s">
        <v>8915</v>
      </c>
      <c r="B101" s="1" t="s">
        <v>8916</v>
      </c>
      <c r="C101" s="1" t="s">
        <v>8917</v>
      </c>
      <c r="D101" s="1" t="s">
        <v>3876</v>
      </c>
      <c r="E101" s="1" t="s">
        <v>8918</v>
      </c>
      <c r="F101" s="33">
        <v>46127</v>
      </c>
      <c r="G101" s="34">
        <v>46127.6916550926</v>
      </c>
      <c r="H101" s="34">
        <v>46127.6925694444</v>
      </c>
      <c r="I101" s="1" t="s">
        <v>9920</v>
      </c>
      <c r="J101" s="1">
        <v>79</v>
      </c>
      <c r="K101" s="1" t="s">
        <v>8920</v>
      </c>
      <c r="M101" s="35">
        <v>1</v>
      </c>
      <c r="N101" s="1" t="s">
        <v>9921</v>
      </c>
      <c r="O101" s="1" t="s">
        <v>9922</v>
      </c>
      <c r="P101" s="1" t="s">
        <v>341</v>
      </c>
      <c r="Q101" s="1" t="s">
        <v>9923</v>
      </c>
      <c r="R101" s="36">
        <v>0</v>
      </c>
      <c r="S101" s="35">
        <v>0</v>
      </c>
      <c r="T101" s="35">
        <v>0</v>
      </c>
      <c r="U101" s="35">
        <v>1</v>
      </c>
      <c r="V101" s="36">
        <v>1</v>
      </c>
      <c r="W101" s="1" t="s">
        <v>9924</v>
      </c>
      <c r="X101" s="36">
        <v>1</v>
      </c>
      <c r="Y101" s="35">
        <v>1</v>
      </c>
      <c r="Z101" s="1" t="s">
        <v>9925</v>
      </c>
      <c r="AA101" s="35">
        <v>1</v>
      </c>
      <c r="AB101" s="35">
        <v>1</v>
      </c>
      <c r="AC101" s="35">
        <v>1</v>
      </c>
      <c r="AD101" s="1" t="s">
        <v>9926</v>
      </c>
      <c r="AE101" s="35">
        <v>1</v>
      </c>
      <c r="AF101" s="35">
        <v>0</v>
      </c>
      <c r="AG101" s="35">
        <v>0</v>
      </c>
      <c r="AH101" s="36">
        <v>1</v>
      </c>
      <c r="AI101" s="36">
        <v>0</v>
      </c>
      <c r="AJ101" s="36">
        <v>0</v>
      </c>
      <c r="AK101" s="1" t="s">
        <v>8926</v>
      </c>
      <c r="AL101" s="37">
        <v>0</v>
      </c>
      <c r="AM101" s="36"/>
      <c r="AN101" s="1" t="s">
        <v>8926</v>
      </c>
      <c r="AO101" s="36"/>
      <c r="AP101" s="37">
        <v>0</v>
      </c>
      <c r="AQ101" s="37">
        <v>0</v>
      </c>
      <c r="AR101" s="35"/>
      <c r="AS101" s="37">
        <v>0</v>
      </c>
      <c r="AT101" s="35"/>
      <c r="AU101" s="1" t="s">
        <v>8926</v>
      </c>
      <c r="AV101" s="37">
        <v>0</v>
      </c>
      <c r="AW101" s="36"/>
      <c r="AX101" s="36">
        <v>0</v>
      </c>
      <c r="AY101" s="1" t="s">
        <v>8926</v>
      </c>
      <c r="AZ101" s="35">
        <v>0</v>
      </c>
      <c r="BA101" s="36"/>
      <c r="BB101" s="36">
        <v>0.333333333333333</v>
      </c>
      <c r="BC101" s="36">
        <v>0.5</v>
      </c>
      <c r="BD101" s="1" t="s">
        <v>8960</v>
      </c>
      <c r="BE101" s="1" t="s">
        <v>8928</v>
      </c>
      <c r="BF101" s="1" t="s">
        <v>9927</v>
      </c>
    </row>
    <row r="102" s="1" customFormat="1" spans="1:58">
      <c r="A102" s="1" t="s">
        <v>8915</v>
      </c>
      <c r="B102" s="1" t="s">
        <v>8916</v>
      </c>
      <c r="C102" s="1" t="s">
        <v>8917</v>
      </c>
      <c r="D102" s="1" t="s">
        <v>3876</v>
      </c>
      <c r="E102" s="1" t="s">
        <v>8918</v>
      </c>
      <c r="F102" s="33">
        <v>46127</v>
      </c>
      <c r="G102" s="34">
        <v>46127.8940046296</v>
      </c>
      <c r="H102" s="34">
        <v>46127.8958680556</v>
      </c>
      <c r="I102" s="1" t="s">
        <v>9928</v>
      </c>
      <c r="J102" s="1">
        <v>161</v>
      </c>
      <c r="K102" s="1" t="s">
        <v>9120</v>
      </c>
      <c r="M102" s="35">
        <v>1</v>
      </c>
      <c r="N102" s="1" t="s">
        <v>9929</v>
      </c>
      <c r="O102" s="1" t="s">
        <v>9930</v>
      </c>
      <c r="P102" s="1" t="s">
        <v>9931</v>
      </c>
      <c r="Q102" s="1" t="s">
        <v>9932</v>
      </c>
      <c r="R102" s="36">
        <v>1</v>
      </c>
      <c r="S102" s="35">
        <v>1</v>
      </c>
      <c r="T102" s="35">
        <v>1</v>
      </c>
      <c r="U102" s="35">
        <v>1</v>
      </c>
      <c r="V102" s="36">
        <v>1</v>
      </c>
      <c r="W102" s="1" t="s">
        <v>9933</v>
      </c>
      <c r="X102" s="36">
        <v>1</v>
      </c>
      <c r="Y102" s="35">
        <v>1</v>
      </c>
      <c r="Z102" s="1" t="s">
        <v>9934</v>
      </c>
      <c r="AA102" s="35">
        <v>1</v>
      </c>
      <c r="AB102" s="35">
        <v>1</v>
      </c>
      <c r="AC102" s="35">
        <v>1</v>
      </c>
      <c r="AD102" s="1" t="s">
        <v>9935</v>
      </c>
      <c r="AE102" s="35">
        <v>1</v>
      </c>
      <c r="AF102" s="35">
        <v>0</v>
      </c>
      <c r="AG102" s="35">
        <v>1</v>
      </c>
      <c r="AH102" s="36">
        <v>1</v>
      </c>
      <c r="AI102" s="36">
        <v>1</v>
      </c>
      <c r="AJ102" s="36">
        <v>0</v>
      </c>
      <c r="AK102" s="1" t="s">
        <v>8926</v>
      </c>
      <c r="AL102" s="37">
        <v>0</v>
      </c>
      <c r="AM102" s="36"/>
      <c r="AN102" s="1" t="s">
        <v>9936</v>
      </c>
      <c r="AO102" s="36">
        <v>1</v>
      </c>
      <c r="AP102" s="37">
        <v>1</v>
      </c>
      <c r="AQ102" s="37">
        <v>1</v>
      </c>
      <c r="AR102" s="35">
        <v>1</v>
      </c>
      <c r="AS102" s="37">
        <v>0</v>
      </c>
      <c r="AT102" s="35"/>
      <c r="AU102" s="1" t="s">
        <v>8926</v>
      </c>
      <c r="AV102" s="37">
        <v>0</v>
      </c>
      <c r="AW102" s="36"/>
      <c r="AX102" s="36">
        <v>0</v>
      </c>
      <c r="AY102" s="1" t="s">
        <v>9937</v>
      </c>
      <c r="AZ102" s="35">
        <v>1</v>
      </c>
      <c r="BA102" s="36">
        <v>0</v>
      </c>
      <c r="BB102" s="36">
        <v>0.75</v>
      </c>
      <c r="BC102" s="36">
        <v>0.6</v>
      </c>
      <c r="BD102" s="1" t="s">
        <v>8960</v>
      </c>
      <c r="BE102" s="1" t="s">
        <v>8928</v>
      </c>
      <c r="BF102" s="1" t="s">
        <v>9938</v>
      </c>
    </row>
    <row r="103" s="1" customFormat="1" spans="1:58">
      <c r="A103" s="1" t="s">
        <v>8915</v>
      </c>
      <c r="B103" s="1" t="s">
        <v>8916</v>
      </c>
      <c r="C103" s="1" t="s">
        <v>8917</v>
      </c>
      <c r="D103" s="1" t="s">
        <v>3876</v>
      </c>
      <c r="E103" s="1" t="s">
        <v>8918</v>
      </c>
      <c r="F103" s="33">
        <v>46127</v>
      </c>
      <c r="G103" s="34">
        <v>46127.7861689815</v>
      </c>
      <c r="H103" s="34">
        <v>46127.7877430556</v>
      </c>
      <c r="I103" s="1" t="s">
        <v>9939</v>
      </c>
      <c r="J103" s="1">
        <v>136</v>
      </c>
      <c r="K103" s="1" t="s">
        <v>9280</v>
      </c>
      <c r="L103" s="1" t="s">
        <v>9281</v>
      </c>
      <c r="M103" s="35">
        <v>1</v>
      </c>
      <c r="N103" s="1" t="s">
        <v>9940</v>
      </c>
      <c r="O103" s="1" t="s">
        <v>9941</v>
      </c>
      <c r="P103" s="1" t="s">
        <v>341</v>
      </c>
      <c r="Q103" s="1" t="s">
        <v>9942</v>
      </c>
      <c r="R103" s="36">
        <v>0</v>
      </c>
      <c r="S103" s="35">
        <v>0</v>
      </c>
      <c r="T103" s="35">
        <v>1</v>
      </c>
      <c r="U103" s="35">
        <v>1</v>
      </c>
      <c r="V103" s="36">
        <v>1</v>
      </c>
      <c r="W103" s="1" t="s">
        <v>9943</v>
      </c>
      <c r="X103" s="36">
        <v>0</v>
      </c>
      <c r="Y103" s="35">
        <v>0</v>
      </c>
      <c r="Z103" s="1" t="s">
        <v>9944</v>
      </c>
      <c r="AA103" s="35">
        <v>1</v>
      </c>
      <c r="AB103" s="35">
        <v>1</v>
      </c>
      <c r="AC103" s="35">
        <v>1</v>
      </c>
      <c r="AD103" s="1" t="s">
        <v>9945</v>
      </c>
      <c r="AE103" s="35">
        <v>1</v>
      </c>
      <c r="AF103" s="35">
        <v>0</v>
      </c>
      <c r="AG103" s="35">
        <v>0</v>
      </c>
      <c r="AH103" s="36">
        <v>1</v>
      </c>
      <c r="AI103" s="36">
        <v>0</v>
      </c>
      <c r="AJ103" s="36">
        <v>0</v>
      </c>
      <c r="AK103" s="1" t="s">
        <v>8926</v>
      </c>
      <c r="AL103" s="37">
        <v>0</v>
      </c>
      <c r="AM103" s="36"/>
      <c r="AN103" s="1" t="s">
        <v>9946</v>
      </c>
      <c r="AO103" s="36">
        <v>0</v>
      </c>
      <c r="AP103" s="37">
        <v>1</v>
      </c>
      <c r="AQ103" s="37">
        <v>0</v>
      </c>
      <c r="AR103" s="35"/>
      <c r="AS103" s="37">
        <v>1</v>
      </c>
      <c r="AT103" s="35">
        <v>0</v>
      </c>
      <c r="AU103" s="1" t="s">
        <v>8926</v>
      </c>
      <c r="AV103" s="37">
        <v>0</v>
      </c>
      <c r="AW103" s="36"/>
      <c r="AX103" s="36">
        <v>0</v>
      </c>
      <c r="AY103" s="1" t="s">
        <v>9947</v>
      </c>
      <c r="AZ103" s="35">
        <v>1</v>
      </c>
      <c r="BA103" s="36">
        <v>1</v>
      </c>
      <c r="BB103" s="36">
        <v>0.25</v>
      </c>
      <c r="BC103" s="36">
        <v>0.4</v>
      </c>
      <c r="BD103" s="1" t="s">
        <v>8960</v>
      </c>
      <c r="BE103" s="1" t="s">
        <v>8928</v>
      </c>
      <c r="BF103" s="1" t="s">
        <v>9948</v>
      </c>
    </row>
    <row r="104" s="1" customFormat="1" spans="1:58">
      <c r="A104" s="1" t="s">
        <v>8915</v>
      </c>
      <c r="B104" s="1" t="s">
        <v>8916</v>
      </c>
      <c r="C104" s="1" t="s">
        <v>8917</v>
      </c>
      <c r="D104" s="1" t="s">
        <v>3876</v>
      </c>
      <c r="E104" s="1" t="s">
        <v>8918</v>
      </c>
      <c r="F104" s="33">
        <v>46127</v>
      </c>
      <c r="G104" s="34">
        <v>46127.6837731482</v>
      </c>
      <c r="H104" s="34">
        <v>46127.6846990741</v>
      </c>
      <c r="I104" s="1" t="s">
        <v>8993</v>
      </c>
      <c r="J104" s="1">
        <v>80</v>
      </c>
      <c r="K104" s="1" t="s">
        <v>9444</v>
      </c>
      <c r="L104" s="1" t="s">
        <v>9445</v>
      </c>
      <c r="M104" s="35">
        <v>1</v>
      </c>
      <c r="N104" s="1" t="s">
        <v>9949</v>
      </c>
      <c r="O104" s="1" t="s">
        <v>9950</v>
      </c>
      <c r="P104" s="1" t="s">
        <v>341</v>
      </c>
      <c r="Q104" s="1" t="s">
        <v>9951</v>
      </c>
      <c r="R104" s="36">
        <v>1</v>
      </c>
      <c r="S104" s="35">
        <v>1</v>
      </c>
      <c r="T104" s="35">
        <v>1</v>
      </c>
      <c r="U104" s="35">
        <v>1</v>
      </c>
      <c r="V104" s="36">
        <v>1</v>
      </c>
      <c r="W104" s="1" t="s">
        <v>9952</v>
      </c>
      <c r="X104" s="36">
        <v>1</v>
      </c>
      <c r="Y104" s="35">
        <v>1</v>
      </c>
      <c r="Z104" s="1" t="s">
        <v>9953</v>
      </c>
      <c r="AA104" s="35">
        <v>1</v>
      </c>
      <c r="AB104" s="35">
        <v>1</v>
      </c>
      <c r="AC104" s="35">
        <v>1</v>
      </c>
      <c r="AD104" s="1" t="s">
        <v>9954</v>
      </c>
      <c r="AE104" s="35">
        <v>1</v>
      </c>
      <c r="AF104" s="35">
        <v>0</v>
      </c>
      <c r="AG104" s="35">
        <v>0</v>
      </c>
      <c r="AH104" s="36">
        <v>1</v>
      </c>
      <c r="AI104" s="36">
        <v>0</v>
      </c>
      <c r="AJ104" s="36">
        <v>1</v>
      </c>
      <c r="AK104" s="1" t="s">
        <v>8926</v>
      </c>
      <c r="AL104" s="37">
        <v>0</v>
      </c>
      <c r="AM104" s="36"/>
      <c r="AN104" s="1" t="s">
        <v>9955</v>
      </c>
      <c r="AO104" s="36">
        <v>1</v>
      </c>
      <c r="AP104" s="37">
        <v>1</v>
      </c>
      <c r="AQ104" s="37">
        <v>0</v>
      </c>
      <c r="AR104" s="35"/>
      <c r="AS104" s="37">
        <v>1</v>
      </c>
      <c r="AT104" s="35">
        <v>1</v>
      </c>
      <c r="AU104" s="1" t="s">
        <v>8926</v>
      </c>
      <c r="AV104" s="37">
        <v>0</v>
      </c>
      <c r="AW104" s="36"/>
      <c r="AX104" s="36">
        <v>0</v>
      </c>
      <c r="AY104" s="1" t="s">
        <v>9956</v>
      </c>
      <c r="AZ104" s="35">
        <v>1</v>
      </c>
      <c r="BA104" s="36">
        <v>1</v>
      </c>
      <c r="BB104" s="36">
        <v>0.75</v>
      </c>
      <c r="BC104" s="36">
        <v>0.8</v>
      </c>
      <c r="BD104" s="1" t="s">
        <v>8927</v>
      </c>
      <c r="BE104" s="1" t="s">
        <v>8928</v>
      </c>
      <c r="BF104" s="1" t="s">
        <v>9957</v>
      </c>
    </row>
    <row r="105" s="1" customFormat="1" spans="1:58">
      <c r="A105" s="1" t="s">
        <v>8915</v>
      </c>
      <c r="B105" s="1" t="s">
        <v>8916</v>
      </c>
      <c r="C105" s="1" t="s">
        <v>8917</v>
      </c>
      <c r="D105" s="1" t="s">
        <v>3876</v>
      </c>
      <c r="E105" s="1" t="s">
        <v>8918</v>
      </c>
      <c r="F105" s="33">
        <v>46127</v>
      </c>
      <c r="G105" s="34">
        <v>46127.8877430556</v>
      </c>
      <c r="H105" s="34">
        <v>46127.8884953704</v>
      </c>
      <c r="I105" s="1" t="s">
        <v>9958</v>
      </c>
      <c r="J105" s="1">
        <v>65</v>
      </c>
      <c r="K105" s="1" t="s">
        <v>9574</v>
      </c>
      <c r="L105" s="1" t="s">
        <v>9575</v>
      </c>
      <c r="M105" s="35">
        <v>1</v>
      </c>
      <c r="N105" s="1" t="s">
        <v>9959</v>
      </c>
      <c r="O105" s="1" t="s">
        <v>341</v>
      </c>
      <c r="P105" s="1" t="s">
        <v>341</v>
      </c>
      <c r="Q105" s="1" t="s">
        <v>9960</v>
      </c>
      <c r="R105" s="36">
        <v>0</v>
      </c>
      <c r="S105" s="35">
        <v>0</v>
      </c>
      <c r="T105" s="35">
        <v>1</v>
      </c>
      <c r="U105" s="35">
        <v>1</v>
      </c>
      <c r="V105" s="36">
        <v>1</v>
      </c>
      <c r="W105" s="1" t="s">
        <v>9961</v>
      </c>
      <c r="X105" s="36">
        <v>0</v>
      </c>
      <c r="Y105" s="35">
        <v>0</v>
      </c>
      <c r="Z105" s="1" t="s">
        <v>9962</v>
      </c>
      <c r="AA105" s="35">
        <v>1</v>
      </c>
      <c r="AB105" s="35">
        <v>1</v>
      </c>
      <c r="AC105" s="35">
        <v>1</v>
      </c>
      <c r="AD105" s="1" t="s">
        <v>9963</v>
      </c>
      <c r="AE105" s="35">
        <v>1</v>
      </c>
      <c r="AF105" s="35">
        <v>0</v>
      </c>
      <c r="AG105" s="35">
        <v>0</v>
      </c>
      <c r="AH105" s="36">
        <v>1</v>
      </c>
      <c r="AI105" s="36">
        <v>0</v>
      </c>
      <c r="AJ105" s="36">
        <v>0</v>
      </c>
      <c r="AK105" s="1" t="s">
        <v>8926</v>
      </c>
      <c r="AL105" s="37">
        <v>0</v>
      </c>
      <c r="AM105" s="36"/>
      <c r="AN105" s="1" t="s">
        <v>9964</v>
      </c>
      <c r="AO105" s="36">
        <v>0</v>
      </c>
      <c r="AP105" s="37">
        <v>1</v>
      </c>
      <c r="AQ105" s="37">
        <v>1</v>
      </c>
      <c r="AR105" s="35">
        <v>0</v>
      </c>
      <c r="AS105" s="37">
        <v>1</v>
      </c>
      <c r="AT105" s="35">
        <v>0</v>
      </c>
      <c r="AU105" s="1" t="s">
        <v>8926</v>
      </c>
      <c r="AV105" s="37">
        <v>0</v>
      </c>
      <c r="AW105" s="36"/>
      <c r="AX105" s="36">
        <v>0</v>
      </c>
      <c r="AY105" s="1" t="s">
        <v>8926</v>
      </c>
      <c r="AZ105" s="35">
        <v>0</v>
      </c>
      <c r="BA105" s="36"/>
      <c r="BB105" s="36">
        <v>0.25</v>
      </c>
      <c r="BC105" s="36">
        <v>0.25</v>
      </c>
      <c r="BD105" s="1" t="s">
        <v>9869</v>
      </c>
      <c r="BE105" s="1" t="s">
        <v>8928</v>
      </c>
      <c r="BF105" s="1" t="s">
        <v>9965</v>
      </c>
    </row>
    <row r="106" s="1" customFormat="1" spans="1:58">
      <c r="A106" s="1" t="s">
        <v>8915</v>
      </c>
      <c r="B106" s="1" t="s">
        <v>8916</v>
      </c>
      <c r="C106" s="1" t="s">
        <v>8917</v>
      </c>
      <c r="D106" s="1" t="s">
        <v>3876</v>
      </c>
      <c r="E106" s="1" t="s">
        <v>8918</v>
      </c>
      <c r="F106" s="33">
        <v>46127</v>
      </c>
      <c r="G106" s="34">
        <v>46127.6777430556</v>
      </c>
      <c r="H106" s="34">
        <v>46127.6787615741</v>
      </c>
      <c r="I106" s="1" t="s">
        <v>9966</v>
      </c>
      <c r="J106" s="1">
        <v>88</v>
      </c>
      <c r="K106" s="1" t="s">
        <v>9300</v>
      </c>
      <c r="M106" s="35">
        <v>1</v>
      </c>
      <c r="N106" s="1" t="s">
        <v>9967</v>
      </c>
      <c r="O106" s="1" t="s">
        <v>9968</v>
      </c>
      <c r="P106" s="1" t="s">
        <v>341</v>
      </c>
      <c r="Q106" s="1" t="s">
        <v>9969</v>
      </c>
      <c r="R106" s="36">
        <v>0</v>
      </c>
      <c r="S106" s="35">
        <v>0</v>
      </c>
      <c r="T106" s="35">
        <v>1</v>
      </c>
      <c r="U106" s="35">
        <v>1</v>
      </c>
      <c r="V106" s="36">
        <v>1</v>
      </c>
      <c r="W106" s="1" t="s">
        <v>9970</v>
      </c>
      <c r="X106" s="36">
        <v>0</v>
      </c>
      <c r="Y106" s="35">
        <v>0</v>
      </c>
      <c r="Z106" s="1" t="s">
        <v>9971</v>
      </c>
      <c r="AA106" s="35">
        <v>1</v>
      </c>
      <c r="AB106" s="35">
        <v>1</v>
      </c>
      <c r="AC106" s="35">
        <v>1</v>
      </c>
      <c r="AD106" s="1" t="s">
        <v>9588</v>
      </c>
      <c r="AE106" s="35">
        <v>1</v>
      </c>
      <c r="AF106" s="35">
        <v>0</v>
      </c>
      <c r="AG106" s="35">
        <v>0</v>
      </c>
      <c r="AH106" s="36">
        <v>1</v>
      </c>
      <c r="AI106" s="36">
        <v>0</v>
      </c>
      <c r="AJ106" s="36">
        <v>1</v>
      </c>
      <c r="AK106" s="1" t="s">
        <v>8958</v>
      </c>
      <c r="AL106" s="37">
        <v>0</v>
      </c>
      <c r="AM106" s="36"/>
      <c r="AN106" s="1" t="s">
        <v>8958</v>
      </c>
      <c r="AO106" s="36"/>
      <c r="AP106" s="37">
        <v>0</v>
      </c>
      <c r="AQ106" s="37">
        <v>0</v>
      </c>
      <c r="AR106" s="35"/>
      <c r="AS106" s="37">
        <v>0</v>
      </c>
      <c r="AT106" s="35"/>
      <c r="AU106" s="1" t="s">
        <v>8958</v>
      </c>
      <c r="AV106" s="37">
        <v>0</v>
      </c>
      <c r="AW106" s="36"/>
      <c r="AX106" s="36">
        <v>0</v>
      </c>
      <c r="AY106" s="1" t="s">
        <v>9972</v>
      </c>
      <c r="AZ106" s="35">
        <v>1</v>
      </c>
      <c r="BA106" s="36">
        <v>0</v>
      </c>
      <c r="BB106" s="36">
        <v>0.666666666666667</v>
      </c>
      <c r="BC106" s="36">
        <v>0.2</v>
      </c>
      <c r="BD106" s="1" t="s">
        <v>8927</v>
      </c>
      <c r="BE106" s="1" t="s">
        <v>8948</v>
      </c>
      <c r="BF106" s="1" t="s">
        <v>9973</v>
      </c>
    </row>
    <row r="107" s="1" customFormat="1" spans="1:58">
      <c r="A107" s="1" t="s">
        <v>8915</v>
      </c>
      <c r="B107" s="1" t="s">
        <v>8916</v>
      </c>
      <c r="C107" s="1" t="s">
        <v>8917</v>
      </c>
      <c r="D107" s="1" t="s">
        <v>3876</v>
      </c>
      <c r="E107" s="1" t="s">
        <v>8918</v>
      </c>
      <c r="F107" s="33">
        <v>46128</v>
      </c>
      <c r="G107" s="34">
        <v>46128.7502662037</v>
      </c>
      <c r="H107" s="34">
        <v>46128.7514583333</v>
      </c>
      <c r="I107" s="1" t="s">
        <v>9140</v>
      </c>
      <c r="J107" s="1">
        <v>103</v>
      </c>
      <c r="K107" s="1" t="s">
        <v>9129</v>
      </c>
      <c r="L107" s="1" t="s">
        <v>9130</v>
      </c>
      <c r="M107" s="35">
        <v>1</v>
      </c>
      <c r="N107" s="1" t="s">
        <v>9974</v>
      </c>
      <c r="O107" s="1" t="s">
        <v>9975</v>
      </c>
      <c r="P107" s="1" t="s">
        <v>341</v>
      </c>
      <c r="Q107" s="1" t="s">
        <v>9976</v>
      </c>
      <c r="R107" s="36">
        <v>1</v>
      </c>
      <c r="S107" s="35">
        <v>1</v>
      </c>
      <c r="T107" s="35">
        <v>1</v>
      </c>
      <c r="U107" s="35">
        <v>1</v>
      </c>
      <c r="V107" s="36">
        <v>1</v>
      </c>
      <c r="W107" s="1" t="s">
        <v>9977</v>
      </c>
      <c r="X107" s="36">
        <v>1</v>
      </c>
      <c r="Y107" s="35">
        <v>1</v>
      </c>
      <c r="Z107" s="1" t="s">
        <v>9978</v>
      </c>
      <c r="AA107" s="35">
        <v>1</v>
      </c>
      <c r="AB107" s="35">
        <v>1</v>
      </c>
      <c r="AC107" s="35">
        <v>1</v>
      </c>
      <c r="AD107" s="1" t="s">
        <v>9979</v>
      </c>
      <c r="AE107" s="35">
        <v>1</v>
      </c>
      <c r="AF107" s="35">
        <v>0</v>
      </c>
      <c r="AG107" s="35">
        <v>0</v>
      </c>
      <c r="AH107" s="36">
        <v>1</v>
      </c>
      <c r="AI107" s="36">
        <v>0</v>
      </c>
      <c r="AJ107" s="36">
        <v>0</v>
      </c>
      <c r="AK107" s="1" t="s">
        <v>8926</v>
      </c>
      <c r="AL107" s="37">
        <v>0</v>
      </c>
      <c r="AM107" s="36"/>
      <c r="AN107" s="1" t="s">
        <v>9980</v>
      </c>
      <c r="AO107" s="36">
        <v>1</v>
      </c>
      <c r="AP107" s="37">
        <v>1</v>
      </c>
      <c r="AQ107" s="37">
        <v>0</v>
      </c>
      <c r="AR107" s="35"/>
      <c r="AS107" s="37">
        <v>1</v>
      </c>
      <c r="AT107" s="35">
        <v>1</v>
      </c>
      <c r="AU107" s="1" t="s">
        <v>8926</v>
      </c>
      <c r="AV107" s="37">
        <v>0</v>
      </c>
      <c r="AW107" s="36"/>
      <c r="AX107" s="36">
        <v>0</v>
      </c>
      <c r="AY107" s="1" t="s">
        <v>9981</v>
      </c>
      <c r="AZ107" s="35">
        <v>1</v>
      </c>
      <c r="BA107" s="36">
        <v>1</v>
      </c>
      <c r="BB107" s="36">
        <v>0.5</v>
      </c>
      <c r="BC107" s="36">
        <v>0.8</v>
      </c>
      <c r="BD107" s="1" t="s">
        <v>8960</v>
      </c>
      <c r="BE107" s="1" t="s">
        <v>8948</v>
      </c>
      <c r="BF107" s="1" t="s">
        <v>9982</v>
      </c>
    </row>
    <row r="108" s="1" customFormat="1" spans="1:58">
      <c r="A108" s="1" t="s">
        <v>8992</v>
      </c>
      <c r="B108" s="1" t="s">
        <v>8916</v>
      </c>
      <c r="C108" s="1" t="s">
        <v>8917</v>
      </c>
      <c r="D108" s="1" t="s">
        <v>3876</v>
      </c>
      <c r="E108" s="1" t="s">
        <v>8918</v>
      </c>
      <c r="F108" s="33">
        <v>46128</v>
      </c>
      <c r="G108" s="34">
        <v>46128.9799421296</v>
      </c>
      <c r="H108" s="34">
        <v>46128.9812847222</v>
      </c>
      <c r="I108" s="1" t="s">
        <v>9983</v>
      </c>
      <c r="J108" s="1">
        <v>116</v>
      </c>
      <c r="K108" s="1" t="s">
        <v>9371</v>
      </c>
      <c r="M108" s="35">
        <v>1</v>
      </c>
      <c r="N108" s="1" t="s">
        <v>9984</v>
      </c>
      <c r="O108" s="1" t="s">
        <v>9985</v>
      </c>
      <c r="P108" s="1" t="s">
        <v>341</v>
      </c>
      <c r="Q108" s="1" t="s">
        <v>9986</v>
      </c>
      <c r="R108" s="36">
        <v>1</v>
      </c>
      <c r="S108" s="35">
        <v>1</v>
      </c>
      <c r="T108" s="35">
        <v>1</v>
      </c>
      <c r="U108" s="35">
        <v>1</v>
      </c>
      <c r="V108" s="36">
        <v>1</v>
      </c>
      <c r="W108" s="1" t="s">
        <v>9987</v>
      </c>
      <c r="X108" s="36">
        <v>1</v>
      </c>
      <c r="Y108" s="35">
        <v>1</v>
      </c>
      <c r="Z108" s="1" t="s">
        <v>9988</v>
      </c>
      <c r="AA108" s="35">
        <v>1</v>
      </c>
      <c r="AB108" s="35">
        <v>1</v>
      </c>
      <c r="AC108" s="35">
        <v>1</v>
      </c>
      <c r="AD108" s="1" t="s">
        <v>9989</v>
      </c>
      <c r="AE108" s="35">
        <v>1</v>
      </c>
      <c r="AF108" s="35">
        <v>0</v>
      </c>
      <c r="AG108" s="35">
        <v>1</v>
      </c>
      <c r="AH108" s="36">
        <v>1</v>
      </c>
      <c r="AI108" s="36">
        <v>0</v>
      </c>
      <c r="AJ108" s="36">
        <v>1</v>
      </c>
      <c r="AK108" s="1" t="s">
        <v>8926</v>
      </c>
      <c r="AL108" s="37">
        <v>0</v>
      </c>
      <c r="AM108" s="36"/>
      <c r="AN108" s="1" t="s">
        <v>9990</v>
      </c>
      <c r="AO108" s="36">
        <v>1</v>
      </c>
      <c r="AP108" s="37">
        <v>1</v>
      </c>
      <c r="AQ108" s="37">
        <v>1</v>
      </c>
      <c r="AR108" s="35">
        <v>1</v>
      </c>
      <c r="AS108" s="37">
        <v>0</v>
      </c>
      <c r="AT108" s="35"/>
      <c r="AU108" s="1" t="s">
        <v>8926</v>
      </c>
      <c r="AV108" s="37">
        <v>0</v>
      </c>
      <c r="AW108" s="36"/>
      <c r="AX108" s="36">
        <v>0</v>
      </c>
      <c r="AY108" s="1" t="s">
        <v>9991</v>
      </c>
      <c r="AZ108" s="35">
        <v>1</v>
      </c>
      <c r="BA108" s="36">
        <v>0</v>
      </c>
      <c r="BB108" s="36">
        <v>0.75</v>
      </c>
      <c r="BC108" s="36">
        <v>0.6</v>
      </c>
      <c r="BD108" s="1" t="s">
        <v>9869</v>
      </c>
      <c r="BE108" s="1" t="s">
        <v>8928</v>
      </c>
      <c r="BF108" s="1" t="s">
        <v>9992</v>
      </c>
    </row>
    <row r="109" s="1" customFormat="1" spans="1:58">
      <c r="A109" s="1" t="s">
        <v>8915</v>
      </c>
      <c r="B109" s="1" t="s">
        <v>8916</v>
      </c>
      <c r="C109" s="1" t="s">
        <v>8917</v>
      </c>
      <c r="D109" s="1" t="s">
        <v>3876</v>
      </c>
      <c r="E109" s="1" t="s">
        <v>8918</v>
      </c>
      <c r="F109" s="33">
        <v>46128</v>
      </c>
      <c r="G109" s="34">
        <v>46128.7535648148</v>
      </c>
      <c r="H109" s="34">
        <v>46128.754525463</v>
      </c>
      <c r="I109" s="1" t="s">
        <v>9270</v>
      </c>
      <c r="J109" s="1">
        <v>83</v>
      </c>
      <c r="K109" s="1" t="s">
        <v>9554</v>
      </c>
      <c r="L109" s="1" t="s">
        <v>9555</v>
      </c>
      <c r="M109" s="35">
        <v>1</v>
      </c>
      <c r="N109" s="1" t="s">
        <v>9993</v>
      </c>
      <c r="O109" s="1" t="s">
        <v>9994</v>
      </c>
      <c r="P109" s="1" t="s">
        <v>341</v>
      </c>
      <c r="Q109" s="1" t="s">
        <v>9995</v>
      </c>
      <c r="R109" s="36">
        <v>1</v>
      </c>
      <c r="S109" s="35">
        <v>1</v>
      </c>
      <c r="T109" s="35">
        <v>1</v>
      </c>
      <c r="U109" s="35">
        <v>1</v>
      </c>
      <c r="V109" s="36">
        <v>1</v>
      </c>
      <c r="W109" s="1" t="s">
        <v>9996</v>
      </c>
      <c r="X109" s="36">
        <v>1</v>
      </c>
      <c r="Y109" s="35">
        <v>1</v>
      </c>
      <c r="Z109" s="1" t="s">
        <v>9997</v>
      </c>
      <c r="AA109" s="35">
        <v>1</v>
      </c>
      <c r="AB109" s="35">
        <v>1</v>
      </c>
      <c r="AC109" s="35">
        <v>1</v>
      </c>
      <c r="AD109" s="1" t="s">
        <v>9998</v>
      </c>
      <c r="AE109" s="35">
        <v>1</v>
      </c>
      <c r="AF109" s="35">
        <v>0</v>
      </c>
      <c r="AG109" s="35">
        <v>1</v>
      </c>
      <c r="AH109" s="36">
        <v>1</v>
      </c>
      <c r="AI109" s="36">
        <v>0</v>
      </c>
      <c r="AJ109" s="36">
        <v>1</v>
      </c>
      <c r="AK109" s="1" t="s">
        <v>8926</v>
      </c>
      <c r="AL109" s="37">
        <v>0</v>
      </c>
      <c r="AM109" s="36"/>
      <c r="AN109" s="1" t="s">
        <v>9999</v>
      </c>
      <c r="AO109" s="36">
        <v>0</v>
      </c>
      <c r="AP109" s="37">
        <v>1</v>
      </c>
      <c r="AQ109" s="37">
        <v>0</v>
      </c>
      <c r="AR109" s="35"/>
      <c r="AS109" s="37">
        <v>1</v>
      </c>
      <c r="AT109" s="35">
        <v>0</v>
      </c>
      <c r="AU109" s="1" t="s">
        <v>8926</v>
      </c>
      <c r="AV109" s="37">
        <v>0</v>
      </c>
      <c r="AW109" s="36"/>
      <c r="AX109" s="36">
        <v>0</v>
      </c>
      <c r="AY109" s="1" t="s">
        <v>8926</v>
      </c>
      <c r="AZ109" s="35">
        <v>0</v>
      </c>
      <c r="BA109" s="36"/>
      <c r="BB109" s="36">
        <v>0.5</v>
      </c>
      <c r="BC109" s="36">
        <v>0.75</v>
      </c>
      <c r="BD109" s="1" t="s">
        <v>8960</v>
      </c>
      <c r="BE109" s="1" t="s">
        <v>8928</v>
      </c>
      <c r="BF109" s="1" t="s">
        <v>10000</v>
      </c>
    </row>
    <row r="110" s="1" customFormat="1" spans="1:58">
      <c r="A110" s="1" t="s">
        <v>8915</v>
      </c>
      <c r="B110" s="1" t="s">
        <v>8916</v>
      </c>
      <c r="C110" s="1" t="s">
        <v>8917</v>
      </c>
      <c r="D110" s="1" t="s">
        <v>3876</v>
      </c>
      <c r="E110" s="1" t="s">
        <v>8918</v>
      </c>
      <c r="F110" s="33">
        <v>46128</v>
      </c>
      <c r="G110" s="34">
        <v>46128.7606365741</v>
      </c>
      <c r="H110" s="34">
        <v>46128.7625578704</v>
      </c>
      <c r="I110" s="1" t="s">
        <v>10001</v>
      </c>
      <c r="J110" s="1">
        <v>166</v>
      </c>
      <c r="K110" s="1" t="s">
        <v>9600</v>
      </c>
      <c r="L110" s="1" t="s">
        <v>9601</v>
      </c>
      <c r="M110" s="35">
        <v>1</v>
      </c>
      <c r="N110" s="1" t="s">
        <v>10002</v>
      </c>
      <c r="O110" s="1" t="s">
        <v>10003</v>
      </c>
      <c r="P110" s="1" t="s">
        <v>341</v>
      </c>
      <c r="Q110" s="1" t="s">
        <v>10004</v>
      </c>
      <c r="R110" s="36">
        <v>0</v>
      </c>
      <c r="S110" s="35">
        <v>0</v>
      </c>
      <c r="T110" s="35">
        <v>1</v>
      </c>
      <c r="U110" s="35">
        <v>1</v>
      </c>
      <c r="V110" s="36">
        <v>1</v>
      </c>
      <c r="W110" s="1" t="s">
        <v>10005</v>
      </c>
      <c r="X110" s="36">
        <v>1</v>
      </c>
      <c r="Y110" s="35">
        <v>1</v>
      </c>
      <c r="Z110" s="1" t="s">
        <v>10006</v>
      </c>
      <c r="AA110" s="35">
        <v>1</v>
      </c>
      <c r="AB110" s="35">
        <v>1</v>
      </c>
      <c r="AC110" s="35">
        <v>1</v>
      </c>
      <c r="AD110" s="1" t="s">
        <v>10007</v>
      </c>
      <c r="AE110" s="35">
        <v>1</v>
      </c>
      <c r="AF110" s="35">
        <v>1</v>
      </c>
      <c r="AG110" s="35">
        <v>1</v>
      </c>
      <c r="AH110" s="36">
        <v>1</v>
      </c>
      <c r="AI110" s="36">
        <v>0</v>
      </c>
      <c r="AJ110" s="36">
        <v>0</v>
      </c>
      <c r="AK110" s="1" t="s">
        <v>10008</v>
      </c>
      <c r="AL110" s="37">
        <v>1</v>
      </c>
      <c r="AM110" s="36">
        <v>1</v>
      </c>
      <c r="AN110" s="1" t="s">
        <v>8926</v>
      </c>
      <c r="AO110" s="36"/>
      <c r="AP110" s="37">
        <v>0</v>
      </c>
      <c r="AQ110" s="37">
        <v>0</v>
      </c>
      <c r="AR110" s="35"/>
      <c r="AS110" s="37">
        <v>0</v>
      </c>
      <c r="AT110" s="35"/>
      <c r="AU110" s="1" t="s">
        <v>10009</v>
      </c>
      <c r="AV110" s="37">
        <v>1</v>
      </c>
      <c r="AW110" s="36">
        <v>1</v>
      </c>
      <c r="AX110" s="36">
        <v>1</v>
      </c>
      <c r="AY110" s="1" t="s">
        <v>8926</v>
      </c>
      <c r="AZ110" s="35">
        <v>0</v>
      </c>
      <c r="BA110" s="36"/>
      <c r="BB110" s="36">
        <v>0.6</v>
      </c>
      <c r="BC110" s="36">
        <v>0.75</v>
      </c>
      <c r="BD110" s="1" t="s">
        <v>8960</v>
      </c>
      <c r="BE110" s="1" t="s">
        <v>8928</v>
      </c>
      <c r="BF110" s="1" t="s">
        <v>10010</v>
      </c>
    </row>
    <row r="111" s="1" customFormat="1" spans="1:58">
      <c r="B111" s="1" t="s">
        <v>8916</v>
      </c>
      <c r="C111" s="1" t="s">
        <v>8917</v>
      </c>
      <c r="D111" s="1" t="s">
        <v>3876</v>
      </c>
      <c r="E111" s="1" t="s">
        <v>8918</v>
      </c>
      <c r="F111" s="33">
        <v>46128</v>
      </c>
      <c r="G111" s="34">
        <v>46128.7643402778</v>
      </c>
      <c r="H111" s="34">
        <v>46128.7652430556</v>
      </c>
      <c r="I111" s="1" t="s">
        <v>10011</v>
      </c>
      <c r="J111" s="1">
        <v>78</v>
      </c>
      <c r="K111" s="1" t="s">
        <v>9609</v>
      </c>
      <c r="L111" s="1" t="s">
        <v>9610</v>
      </c>
      <c r="M111" s="35">
        <v>0</v>
      </c>
      <c r="N111" s="1" t="s">
        <v>10012</v>
      </c>
      <c r="O111" s="1" t="s">
        <v>341</v>
      </c>
      <c r="P111" s="1" t="s">
        <v>341</v>
      </c>
      <c r="Q111" s="1" t="s">
        <v>10013</v>
      </c>
      <c r="R111" s="36"/>
      <c r="S111" s="35"/>
      <c r="T111" s="35"/>
      <c r="U111" s="35"/>
      <c r="V111" s="36"/>
      <c r="W111" s="1" t="s">
        <v>10014</v>
      </c>
      <c r="X111" s="36"/>
      <c r="Y111" s="35"/>
      <c r="Z111" s="1" t="s">
        <v>10015</v>
      </c>
      <c r="AA111" s="35"/>
      <c r="AB111" s="35"/>
      <c r="AC111" s="35"/>
      <c r="AD111" s="1" t="s">
        <v>10015</v>
      </c>
      <c r="AE111" s="35"/>
      <c r="AF111" s="35"/>
      <c r="AG111" s="35"/>
      <c r="AH111" s="36"/>
      <c r="AI111" s="36"/>
      <c r="AJ111" s="36"/>
      <c r="AK111" s="1" t="s">
        <v>8958</v>
      </c>
      <c r="AL111" s="37"/>
      <c r="AM111" s="36"/>
      <c r="AN111" s="1" t="s">
        <v>8958</v>
      </c>
      <c r="AO111" s="36"/>
      <c r="AP111" s="37"/>
      <c r="AQ111" s="37"/>
      <c r="AR111" s="35"/>
      <c r="AS111" s="37"/>
      <c r="AT111" s="35"/>
      <c r="AU111" s="1" t="s">
        <v>8958</v>
      </c>
      <c r="AV111" s="37"/>
      <c r="AW111" s="36"/>
      <c r="AX111" s="36"/>
      <c r="AY111" s="1" t="s">
        <v>8958</v>
      </c>
      <c r="AZ111" s="35"/>
      <c r="BA111" s="36"/>
      <c r="BB111" s="36"/>
      <c r="BC111" s="36"/>
      <c r="BD111" s="1" t="s">
        <v>8927</v>
      </c>
      <c r="BE111" s="1" t="s">
        <v>8928</v>
      </c>
      <c r="BF111" s="1" t="s">
        <v>10016</v>
      </c>
    </row>
    <row r="112" s="1" customFormat="1" spans="1:58">
      <c r="A112" s="1" t="s">
        <v>8915</v>
      </c>
      <c r="B112" s="1" t="s">
        <v>8916</v>
      </c>
      <c r="C112" s="1" t="s">
        <v>8917</v>
      </c>
      <c r="D112" s="1" t="s">
        <v>3876</v>
      </c>
      <c r="E112" s="1" t="s">
        <v>8918</v>
      </c>
      <c r="F112" s="33">
        <v>46128</v>
      </c>
      <c r="G112" s="34">
        <v>46128.9538194444</v>
      </c>
      <c r="H112" s="34">
        <v>46128.9546875</v>
      </c>
      <c r="I112" s="1" t="s">
        <v>10017</v>
      </c>
      <c r="J112" s="1">
        <v>75</v>
      </c>
      <c r="K112" s="1" t="s">
        <v>8963</v>
      </c>
      <c r="L112" s="1" t="s">
        <v>8964</v>
      </c>
      <c r="M112" s="35">
        <v>1</v>
      </c>
      <c r="N112" s="1" t="s">
        <v>10018</v>
      </c>
      <c r="O112" s="1" t="s">
        <v>341</v>
      </c>
      <c r="P112" s="1" t="s">
        <v>341</v>
      </c>
      <c r="Q112" s="1" t="s">
        <v>10019</v>
      </c>
      <c r="R112" s="36">
        <v>1</v>
      </c>
      <c r="S112" s="35">
        <v>1</v>
      </c>
      <c r="T112" s="35">
        <v>1</v>
      </c>
      <c r="U112" s="35">
        <v>1</v>
      </c>
      <c r="V112" s="36">
        <v>1</v>
      </c>
      <c r="W112" s="1" t="s">
        <v>10020</v>
      </c>
      <c r="X112" s="36">
        <v>1</v>
      </c>
      <c r="Y112" s="35">
        <v>1</v>
      </c>
      <c r="Z112" s="1" t="s">
        <v>10021</v>
      </c>
      <c r="AA112" s="35">
        <v>1</v>
      </c>
      <c r="AB112" s="35">
        <v>1</v>
      </c>
      <c r="AC112" s="35">
        <v>1</v>
      </c>
      <c r="AD112" s="1" t="s">
        <v>10022</v>
      </c>
      <c r="AE112" s="35">
        <v>1</v>
      </c>
      <c r="AF112" s="35">
        <v>0</v>
      </c>
      <c r="AG112" s="35">
        <v>0</v>
      </c>
      <c r="AH112" s="36">
        <v>1</v>
      </c>
      <c r="AI112" s="36">
        <v>0</v>
      </c>
      <c r="AJ112" s="36">
        <v>0</v>
      </c>
      <c r="AK112" s="1" t="s">
        <v>8926</v>
      </c>
      <c r="AL112" s="37">
        <v>0</v>
      </c>
      <c r="AM112" s="36"/>
      <c r="AN112" s="1" t="s">
        <v>8926</v>
      </c>
      <c r="AO112" s="36"/>
      <c r="AP112" s="37">
        <v>0</v>
      </c>
      <c r="AQ112" s="37">
        <v>0</v>
      </c>
      <c r="AR112" s="35"/>
      <c r="AS112" s="37">
        <v>0</v>
      </c>
      <c r="AT112" s="35"/>
      <c r="AU112" s="1" t="s">
        <v>10023</v>
      </c>
      <c r="AV112" s="37">
        <v>1</v>
      </c>
      <c r="AW112" s="36">
        <v>0</v>
      </c>
      <c r="AX112" s="36">
        <v>0</v>
      </c>
      <c r="AY112" s="1" t="s">
        <v>8926</v>
      </c>
      <c r="AZ112" s="35">
        <v>0</v>
      </c>
      <c r="BA112" s="36"/>
      <c r="BB112" s="36">
        <v>0.25</v>
      </c>
      <c r="BC112" s="36">
        <v>0.75</v>
      </c>
      <c r="BD112" s="1" t="s">
        <v>9869</v>
      </c>
      <c r="BE112" s="1" t="s">
        <v>8928</v>
      </c>
      <c r="BF112" s="1" t="s">
        <v>10024</v>
      </c>
    </row>
    <row r="113" s="1" customFormat="1" spans="1:58">
      <c r="A113" s="1" t="s">
        <v>8915</v>
      </c>
      <c r="B113" s="1" t="s">
        <v>8916</v>
      </c>
      <c r="C113" s="1" t="s">
        <v>8917</v>
      </c>
      <c r="D113" s="1" t="s">
        <v>3876</v>
      </c>
      <c r="E113" s="1" t="s">
        <v>8918</v>
      </c>
      <c r="F113" s="33">
        <v>46128</v>
      </c>
      <c r="G113" s="34">
        <v>46128.75625</v>
      </c>
      <c r="H113" s="34">
        <v>46128.7572685185</v>
      </c>
      <c r="I113" s="1" t="s">
        <v>9966</v>
      </c>
      <c r="J113" s="1">
        <v>88</v>
      </c>
      <c r="K113" s="1" t="s">
        <v>9160</v>
      </c>
      <c r="M113" s="35">
        <v>1</v>
      </c>
      <c r="N113" s="1" t="s">
        <v>10025</v>
      </c>
      <c r="O113" s="1" t="s">
        <v>341</v>
      </c>
      <c r="P113" s="1" t="s">
        <v>341</v>
      </c>
      <c r="Q113" s="1" t="s">
        <v>10026</v>
      </c>
      <c r="R113" s="36">
        <v>1</v>
      </c>
      <c r="S113" s="35">
        <v>1</v>
      </c>
      <c r="T113" s="35">
        <v>1</v>
      </c>
      <c r="U113" s="35">
        <v>1</v>
      </c>
      <c r="V113" s="36">
        <v>1</v>
      </c>
      <c r="W113" s="1" t="s">
        <v>10027</v>
      </c>
      <c r="X113" s="36">
        <v>1</v>
      </c>
      <c r="Y113" s="35">
        <v>1</v>
      </c>
      <c r="Z113" s="1" t="s">
        <v>10028</v>
      </c>
      <c r="AA113" s="35">
        <v>1</v>
      </c>
      <c r="AB113" s="35">
        <v>1</v>
      </c>
      <c r="AC113" s="35">
        <v>1</v>
      </c>
      <c r="AD113" s="1" t="s">
        <v>10029</v>
      </c>
      <c r="AE113" s="35">
        <v>1</v>
      </c>
      <c r="AF113" s="35">
        <v>0</v>
      </c>
      <c r="AG113" s="35">
        <v>1</v>
      </c>
      <c r="AH113" s="36">
        <v>1</v>
      </c>
      <c r="AI113" s="36">
        <v>0</v>
      </c>
      <c r="AJ113" s="36">
        <v>0</v>
      </c>
      <c r="AK113" s="1" t="s">
        <v>8958</v>
      </c>
      <c r="AL113" s="37">
        <v>0</v>
      </c>
      <c r="AM113" s="36"/>
      <c r="AN113" s="1" t="s">
        <v>8958</v>
      </c>
      <c r="AO113" s="36"/>
      <c r="AP113" s="37">
        <v>0</v>
      </c>
      <c r="AQ113" s="37">
        <v>0</v>
      </c>
      <c r="AR113" s="35"/>
      <c r="AS113" s="37">
        <v>0</v>
      </c>
      <c r="AT113" s="35"/>
      <c r="AU113" s="1" t="s">
        <v>8958</v>
      </c>
      <c r="AV113" s="37">
        <v>0</v>
      </c>
      <c r="AW113" s="36"/>
      <c r="AX113" s="36">
        <v>0</v>
      </c>
      <c r="AY113" s="1" t="s">
        <v>8958</v>
      </c>
      <c r="AZ113" s="35">
        <v>0</v>
      </c>
      <c r="BA113" s="36"/>
      <c r="BB113" s="36">
        <v>0.333333333333333</v>
      </c>
      <c r="BC113" s="36">
        <v>0.75</v>
      </c>
      <c r="BD113" s="1" t="s">
        <v>8960</v>
      </c>
      <c r="BE113" s="1" t="s">
        <v>8948</v>
      </c>
      <c r="BF113" s="1" t="s">
        <v>10030</v>
      </c>
    </row>
    <row r="114" s="1" customFormat="1" spans="1:58">
      <c r="B114" s="1" t="s">
        <v>8916</v>
      </c>
      <c r="C114" s="1" t="s">
        <v>8917</v>
      </c>
      <c r="D114" s="1" t="s">
        <v>3876</v>
      </c>
      <c r="E114" s="1" t="s">
        <v>8918</v>
      </c>
      <c r="F114" s="33">
        <v>46128</v>
      </c>
      <c r="G114" s="34">
        <v>46128.766724537</v>
      </c>
      <c r="H114" s="34">
        <v>46128.7671875</v>
      </c>
      <c r="I114" s="1" t="s">
        <v>10031</v>
      </c>
      <c r="J114" s="1">
        <v>40</v>
      </c>
      <c r="K114" s="1" t="s">
        <v>9292</v>
      </c>
      <c r="M114" s="35">
        <v>0</v>
      </c>
      <c r="N114" s="1" t="s">
        <v>10032</v>
      </c>
      <c r="O114" s="1" t="s">
        <v>341</v>
      </c>
      <c r="P114" s="1" t="s">
        <v>341</v>
      </c>
      <c r="Q114" s="1" t="s">
        <v>10033</v>
      </c>
      <c r="R114" s="36"/>
      <c r="S114" s="35"/>
      <c r="T114" s="35"/>
      <c r="U114" s="35"/>
      <c r="V114" s="36"/>
      <c r="W114" s="1" t="s">
        <v>10034</v>
      </c>
      <c r="X114" s="36"/>
      <c r="Y114" s="35"/>
      <c r="Z114" s="1" t="s">
        <v>10035</v>
      </c>
      <c r="AA114" s="35"/>
      <c r="AB114" s="35"/>
      <c r="AC114" s="35"/>
      <c r="AD114" s="1" t="s">
        <v>10036</v>
      </c>
      <c r="AE114" s="35"/>
      <c r="AF114" s="35"/>
      <c r="AG114" s="35"/>
      <c r="AH114" s="36"/>
      <c r="AI114" s="36"/>
      <c r="AJ114" s="36"/>
      <c r="AK114" s="1" t="s">
        <v>8958</v>
      </c>
      <c r="AL114" s="37"/>
      <c r="AM114" s="36"/>
      <c r="AN114" s="1" t="s">
        <v>8958</v>
      </c>
      <c r="AO114" s="36"/>
      <c r="AP114" s="37"/>
      <c r="AQ114" s="37"/>
      <c r="AR114" s="35"/>
      <c r="AS114" s="37"/>
      <c r="AT114" s="35"/>
      <c r="AU114" s="1" t="s">
        <v>8958</v>
      </c>
      <c r="AV114" s="37"/>
      <c r="AW114" s="36"/>
      <c r="AX114" s="36"/>
      <c r="AY114" s="1" t="s">
        <v>8958</v>
      </c>
      <c r="AZ114" s="35"/>
      <c r="BA114" s="36"/>
      <c r="BB114" s="36"/>
      <c r="BC114" s="36"/>
      <c r="BD114" s="1" t="s">
        <v>8960</v>
      </c>
      <c r="BE114" s="1" t="s">
        <v>8928</v>
      </c>
      <c r="BF114" s="1" t="s">
        <v>10037</v>
      </c>
    </row>
    <row r="115" s="1" customFormat="1" spans="1:58">
      <c r="A115" s="1" t="s">
        <v>8915</v>
      </c>
      <c r="B115" s="1" t="s">
        <v>8916</v>
      </c>
      <c r="C115" s="1" t="s">
        <v>8917</v>
      </c>
      <c r="D115" s="1" t="s">
        <v>3876</v>
      </c>
      <c r="E115" s="1" t="s">
        <v>8918</v>
      </c>
      <c r="F115" s="33">
        <v>46128</v>
      </c>
      <c r="G115" s="34">
        <v>46128.7677314815</v>
      </c>
      <c r="H115" s="34">
        <v>46128.7691898148</v>
      </c>
      <c r="I115" s="1" t="s">
        <v>9107</v>
      </c>
      <c r="J115" s="1">
        <v>126</v>
      </c>
      <c r="K115" s="1" t="s">
        <v>9292</v>
      </c>
      <c r="M115" s="35">
        <v>1</v>
      </c>
      <c r="N115" s="1" t="s">
        <v>10038</v>
      </c>
      <c r="O115" s="1" t="s">
        <v>10039</v>
      </c>
      <c r="P115" s="1" t="s">
        <v>341</v>
      </c>
      <c r="Q115" s="1" t="s">
        <v>10040</v>
      </c>
      <c r="R115" s="36">
        <v>1</v>
      </c>
      <c r="S115" s="35">
        <v>1</v>
      </c>
      <c r="T115" s="35">
        <v>1</v>
      </c>
      <c r="U115" s="35">
        <v>1</v>
      </c>
      <c r="V115" s="36">
        <v>1</v>
      </c>
      <c r="W115" s="1" t="s">
        <v>10041</v>
      </c>
      <c r="X115" s="36">
        <v>1</v>
      </c>
      <c r="Y115" s="35">
        <v>1</v>
      </c>
      <c r="Z115" s="1" t="s">
        <v>10042</v>
      </c>
      <c r="AA115" s="35">
        <v>1</v>
      </c>
      <c r="AB115" s="35">
        <v>1</v>
      </c>
      <c r="AC115" s="35">
        <v>1</v>
      </c>
      <c r="AD115" s="1" t="s">
        <v>10043</v>
      </c>
      <c r="AE115" s="35">
        <v>1</v>
      </c>
      <c r="AF115" s="35">
        <v>0</v>
      </c>
      <c r="AG115" s="35">
        <v>1</v>
      </c>
      <c r="AH115" s="36">
        <v>1</v>
      </c>
      <c r="AI115" s="36">
        <v>0</v>
      </c>
      <c r="AJ115" s="36">
        <v>0</v>
      </c>
      <c r="AK115" s="1" t="s">
        <v>8926</v>
      </c>
      <c r="AL115" s="37">
        <v>0</v>
      </c>
      <c r="AM115" s="36"/>
      <c r="AN115" s="1" t="s">
        <v>10044</v>
      </c>
      <c r="AO115" s="36">
        <v>1</v>
      </c>
      <c r="AP115" s="37">
        <v>1</v>
      </c>
      <c r="AQ115" s="37">
        <v>0</v>
      </c>
      <c r="AR115" s="35"/>
      <c r="AS115" s="37">
        <v>1</v>
      </c>
      <c r="AT115" s="35">
        <v>1</v>
      </c>
      <c r="AU115" s="1" t="s">
        <v>10045</v>
      </c>
      <c r="AV115" s="37">
        <v>1</v>
      </c>
      <c r="AW115" s="36">
        <v>0</v>
      </c>
      <c r="AX115" s="36">
        <v>0</v>
      </c>
      <c r="AY115" s="1" t="s">
        <v>8926</v>
      </c>
      <c r="AZ115" s="35">
        <v>0</v>
      </c>
      <c r="BA115" s="36"/>
      <c r="BB115" s="36">
        <v>0.4</v>
      </c>
      <c r="BC115" s="36">
        <v>0.75</v>
      </c>
      <c r="BD115" s="1" t="s">
        <v>8960</v>
      </c>
      <c r="BE115" s="1" t="s">
        <v>8948</v>
      </c>
      <c r="BF115" s="1" t="s">
        <v>10046</v>
      </c>
    </row>
    <row r="116" s="1" customFormat="1" spans="1:58">
      <c r="A116" s="1" t="s">
        <v>8992</v>
      </c>
      <c r="B116" s="1" t="s">
        <v>8916</v>
      </c>
      <c r="C116" s="1" t="s">
        <v>8917</v>
      </c>
      <c r="D116" s="1" t="s">
        <v>3876</v>
      </c>
      <c r="E116" s="1" t="s">
        <v>8918</v>
      </c>
      <c r="F116" s="33">
        <v>46128</v>
      </c>
      <c r="G116" s="34">
        <v>46128.9211226852</v>
      </c>
      <c r="H116" s="34">
        <v>46128.9222916667</v>
      </c>
      <c r="I116" s="1" t="s">
        <v>10047</v>
      </c>
      <c r="J116" s="1">
        <v>101</v>
      </c>
      <c r="K116" s="1" t="s">
        <v>9309</v>
      </c>
      <c r="M116" s="35">
        <v>1</v>
      </c>
      <c r="N116" s="1" t="s">
        <v>10048</v>
      </c>
      <c r="O116" s="1" t="s">
        <v>10049</v>
      </c>
      <c r="P116" s="1" t="s">
        <v>341</v>
      </c>
      <c r="Q116" s="1" t="s">
        <v>10050</v>
      </c>
      <c r="R116" s="36">
        <v>1</v>
      </c>
      <c r="S116" s="35">
        <v>1</v>
      </c>
      <c r="T116" s="35">
        <v>1</v>
      </c>
      <c r="U116" s="35">
        <v>1</v>
      </c>
      <c r="V116" s="36">
        <v>1</v>
      </c>
      <c r="W116" s="1" t="s">
        <v>10051</v>
      </c>
      <c r="X116" s="36">
        <v>1</v>
      </c>
      <c r="Y116" s="35">
        <v>1</v>
      </c>
      <c r="Z116" s="1" t="s">
        <v>10052</v>
      </c>
      <c r="AA116" s="35">
        <v>1</v>
      </c>
      <c r="AB116" s="35">
        <v>1</v>
      </c>
      <c r="AC116" s="35">
        <v>1</v>
      </c>
      <c r="AD116" s="1" t="s">
        <v>10053</v>
      </c>
      <c r="AE116" s="35">
        <v>1</v>
      </c>
      <c r="AF116" s="35">
        <v>1</v>
      </c>
      <c r="AG116" s="35">
        <v>1</v>
      </c>
      <c r="AH116" s="36">
        <v>1</v>
      </c>
      <c r="AI116" s="36">
        <v>0</v>
      </c>
      <c r="AJ116" s="36">
        <v>1</v>
      </c>
      <c r="AK116" s="1" t="s">
        <v>8926</v>
      </c>
      <c r="AL116" s="37">
        <v>0</v>
      </c>
      <c r="AM116" s="36"/>
      <c r="AN116" s="1" t="s">
        <v>10054</v>
      </c>
      <c r="AO116" s="36">
        <v>1</v>
      </c>
      <c r="AP116" s="37">
        <v>1</v>
      </c>
      <c r="AQ116" s="37">
        <v>1</v>
      </c>
      <c r="AR116" s="35">
        <v>1</v>
      </c>
      <c r="AS116" s="37">
        <v>0</v>
      </c>
      <c r="AT116" s="35"/>
      <c r="AU116" s="1" t="s">
        <v>8926</v>
      </c>
      <c r="AV116" s="37">
        <v>0</v>
      </c>
      <c r="AW116" s="36"/>
      <c r="AX116" s="36">
        <v>1</v>
      </c>
      <c r="AY116" s="1" t="s">
        <v>10055</v>
      </c>
      <c r="AZ116" s="35">
        <v>1</v>
      </c>
      <c r="BA116" s="36">
        <v>1</v>
      </c>
      <c r="BB116" s="36">
        <v>0.75</v>
      </c>
      <c r="BC116" s="36">
        <v>1</v>
      </c>
      <c r="BD116" s="1" t="s">
        <v>9869</v>
      </c>
      <c r="BE116" s="1" t="s">
        <v>8928</v>
      </c>
      <c r="BF116" s="1" t="s">
        <v>10056</v>
      </c>
    </row>
    <row r="117" s="1" customFormat="1" spans="1:58">
      <c r="A117" s="1" t="s">
        <v>8915</v>
      </c>
      <c r="B117" s="1" t="s">
        <v>8916</v>
      </c>
      <c r="C117" s="1" t="s">
        <v>8917</v>
      </c>
      <c r="D117" s="1" t="s">
        <v>3876</v>
      </c>
      <c r="E117" s="1" t="s">
        <v>8918</v>
      </c>
      <c r="F117" s="33">
        <v>46128</v>
      </c>
      <c r="G117" s="34">
        <v>46128.9125115741</v>
      </c>
      <c r="H117" s="34">
        <v>46128.9136689815</v>
      </c>
      <c r="I117" s="1" t="s">
        <v>9880</v>
      </c>
      <c r="J117" s="1">
        <v>100</v>
      </c>
      <c r="K117" s="1" t="s">
        <v>9629</v>
      </c>
      <c r="L117" s="1" t="s">
        <v>9630</v>
      </c>
      <c r="M117" s="35">
        <v>1</v>
      </c>
      <c r="N117" s="1" t="s">
        <v>10057</v>
      </c>
      <c r="O117" s="1" t="s">
        <v>10058</v>
      </c>
      <c r="P117" s="1" t="s">
        <v>341</v>
      </c>
      <c r="Q117" s="1" t="s">
        <v>10059</v>
      </c>
      <c r="R117" s="36">
        <v>1</v>
      </c>
      <c r="S117" s="35">
        <v>1</v>
      </c>
      <c r="T117" s="35">
        <v>1</v>
      </c>
      <c r="U117" s="35">
        <v>1</v>
      </c>
      <c r="V117" s="36">
        <v>1</v>
      </c>
      <c r="W117" s="1" t="s">
        <v>10060</v>
      </c>
      <c r="X117" s="36">
        <v>1</v>
      </c>
      <c r="Y117" s="35">
        <v>1</v>
      </c>
      <c r="Z117" s="1" t="s">
        <v>10061</v>
      </c>
      <c r="AA117" s="35">
        <v>1</v>
      </c>
      <c r="AB117" s="35">
        <v>1</v>
      </c>
      <c r="AC117" s="35">
        <v>1</v>
      </c>
      <c r="AD117" s="1" t="s">
        <v>10062</v>
      </c>
      <c r="AE117" s="35">
        <v>1</v>
      </c>
      <c r="AF117" s="35">
        <v>0</v>
      </c>
      <c r="AG117" s="35">
        <v>1</v>
      </c>
      <c r="AH117" s="36">
        <v>1</v>
      </c>
      <c r="AI117" s="36">
        <v>1</v>
      </c>
      <c r="AJ117" s="36">
        <v>0</v>
      </c>
      <c r="AK117" s="1" t="s">
        <v>8926</v>
      </c>
      <c r="AL117" s="37">
        <v>0</v>
      </c>
      <c r="AM117" s="36"/>
      <c r="AN117" s="1" t="s">
        <v>10063</v>
      </c>
      <c r="AO117" s="36">
        <v>1</v>
      </c>
      <c r="AP117" s="37">
        <v>1</v>
      </c>
      <c r="AQ117" s="37">
        <v>0</v>
      </c>
      <c r="AR117" s="35"/>
      <c r="AS117" s="37">
        <v>1</v>
      </c>
      <c r="AT117" s="35">
        <v>1</v>
      </c>
      <c r="AU117" s="1" t="s">
        <v>8926</v>
      </c>
      <c r="AV117" s="37">
        <v>0</v>
      </c>
      <c r="AW117" s="36"/>
      <c r="AX117" s="36">
        <v>0</v>
      </c>
      <c r="AY117" s="1" t="s">
        <v>8926</v>
      </c>
      <c r="AZ117" s="35">
        <v>0</v>
      </c>
      <c r="BA117" s="36"/>
      <c r="BB117" s="36">
        <v>0.75</v>
      </c>
      <c r="BC117" s="36">
        <v>0.75</v>
      </c>
      <c r="BD117" s="1" t="s">
        <v>9869</v>
      </c>
      <c r="BE117" s="1" t="s">
        <v>8948</v>
      </c>
      <c r="BF117" s="1" t="s">
        <v>10064</v>
      </c>
    </row>
    <row r="118" s="1" customFormat="1" spans="1:58">
      <c r="A118" s="1" t="s">
        <v>8915</v>
      </c>
      <c r="B118" s="1" t="s">
        <v>8916</v>
      </c>
      <c r="C118" s="1" t="s">
        <v>8917</v>
      </c>
      <c r="D118" s="1" t="s">
        <v>3876</v>
      </c>
      <c r="E118" s="1" t="s">
        <v>8918</v>
      </c>
      <c r="F118" s="33">
        <v>46128</v>
      </c>
      <c r="G118" s="34">
        <v>46128.7473263889</v>
      </c>
      <c r="H118" s="34">
        <v>46128.748287037</v>
      </c>
      <c r="I118" s="1" t="s">
        <v>9270</v>
      </c>
      <c r="J118" s="1">
        <v>83</v>
      </c>
      <c r="K118" s="1" t="s">
        <v>10065</v>
      </c>
      <c r="L118" s="1" t="s">
        <v>10066</v>
      </c>
      <c r="M118" s="35">
        <v>1</v>
      </c>
      <c r="N118" s="1" t="s">
        <v>10067</v>
      </c>
      <c r="O118" s="1" t="s">
        <v>10068</v>
      </c>
      <c r="P118" s="1" t="s">
        <v>341</v>
      </c>
      <c r="Q118" s="1" t="s">
        <v>10069</v>
      </c>
      <c r="R118" s="36">
        <v>1</v>
      </c>
      <c r="S118" s="35">
        <v>1</v>
      </c>
      <c r="T118" s="35">
        <v>1</v>
      </c>
      <c r="U118" s="35">
        <v>1</v>
      </c>
      <c r="V118" s="36">
        <v>1</v>
      </c>
      <c r="W118" s="1" t="s">
        <v>10070</v>
      </c>
      <c r="X118" s="36">
        <v>1</v>
      </c>
      <c r="Y118" s="35">
        <v>1</v>
      </c>
      <c r="Z118" s="1" t="s">
        <v>10071</v>
      </c>
      <c r="AA118" s="35">
        <v>1</v>
      </c>
      <c r="AB118" s="35">
        <v>1</v>
      </c>
      <c r="AC118" s="35">
        <v>1</v>
      </c>
      <c r="AD118" s="1" t="s">
        <v>10072</v>
      </c>
      <c r="AE118" s="35">
        <v>1</v>
      </c>
      <c r="AF118" s="35">
        <v>0</v>
      </c>
      <c r="AG118" s="35">
        <v>0</v>
      </c>
      <c r="AH118" s="36">
        <v>1</v>
      </c>
      <c r="AI118" s="36">
        <v>0</v>
      </c>
      <c r="AJ118" s="36">
        <v>0</v>
      </c>
      <c r="AK118" s="1" t="s">
        <v>8926</v>
      </c>
      <c r="AL118" s="37">
        <v>0</v>
      </c>
      <c r="AM118" s="36"/>
      <c r="AN118" s="1" t="s">
        <v>8926</v>
      </c>
      <c r="AO118" s="36"/>
      <c r="AP118" s="37">
        <v>0</v>
      </c>
      <c r="AQ118" s="37">
        <v>0</v>
      </c>
      <c r="AR118" s="35"/>
      <c r="AS118" s="37">
        <v>0</v>
      </c>
      <c r="AT118" s="35"/>
      <c r="AU118" s="1" t="s">
        <v>8926</v>
      </c>
      <c r="AV118" s="37">
        <v>0</v>
      </c>
      <c r="AW118" s="36"/>
      <c r="AX118" s="36">
        <v>0</v>
      </c>
      <c r="AY118" s="1" t="s">
        <v>10073</v>
      </c>
      <c r="AZ118" s="35">
        <v>1</v>
      </c>
      <c r="BA118" s="36">
        <v>1</v>
      </c>
      <c r="BB118" s="36">
        <v>0.333333333333333</v>
      </c>
      <c r="BC118" s="36">
        <v>0.8</v>
      </c>
      <c r="BD118" s="1" t="s">
        <v>8960</v>
      </c>
      <c r="BE118" s="1" t="s">
        <v>8928</v>
      </c>
      <c r="BF118" s="1" t="s">
        <v>10074</v>
      </c>
    </row>
    <row r="119" s="1" customFormat="1" spans="1:58">
      <c r="A119" s="1" t="s">
        <v>8915</v>
      </c>
      <c r="B119" s="1" t="s">
        <v>8916</v>
      </c>
      <c r="C119" s="1" t="s">
        <v>8917</v>
      </c>
      <c r="D119" s="1" t="s">
        <v>3876</v>
      </c>
      <c r="E119" s="1" t="s">
        <v>8918</v>
      </c>
      <c r="F119" s="33">
        <v>46128</v>
      </c>
      <c r="G119" s="34">
        <v>46128.7263310185</v>
      </c>
      <c r="H119" s="34">
        <v>46128.7274652778</v>
      </c>
      <c r="I119" s="1" t="s">
        <v>8982</v>
      </c>
      <c r="J119" s="1">
        <v>98</v>
      </c>
      <c r="K119" s="1" t="s">
        <v>9049</v>
      </c>
      <c r="L119" s="1" t="s">
        <v>9050</v>
      </c>
      <c r="M119" s="35">
        <v>1</v>
      </c>
      <c r="N119" s="1" t="s">
        <v>10075</v>
      </c>
      <c r="O119" s="1" t="s">
        <v>10076</v>
      </c>
      <c r="P119" s="1" t="s">
        <v>341</v>
      </c>
      <c r="Q119" s="1" t="s">
        <v>10077</v>
      </c>
      <c r="R119" s="36">
        <v>1</v>
      </c>
      <c r="S119" s="35">
        <v>1</v>
      </c>
      <c r="T119" s="35">
        <v>1</v>
      </c>
      <c r="U119" s="35">
        <v>1</v>
      </c>
      <c r="V119" s="36">
        <v>1</v>
      </c>
      <c r="W119" s="1" t="s">
        <v>10078</v>
      </c>
      <c r="X119" s="36">
        <v>1</v>
      </c>
      <c r="Y119" s="35">
        <v>1</v>
      </c>
      <c r="Z119" s="1" t="s">
        <v>10079</v>
      </c>
      <c r="AA119" s="35">
        <v>1</v>
      </c>
      <c r="AB119" s="35">
        <v>1</v>
      </c>
      <c r="AC119" s="35">
        <v>1</v>
      </c>
      <c r="AD119" s="1" t="s">
        <v>10080</v>
      </c>
      <c r="AE119" s="35">
        <v>1</v>
      </c>
      <c r="AF119" s="35">
        <v>0</v>
      </c>
      <c r="AG119" s="35">
        <v>1</v>
      </c>
      <c r="AH119" s="36">
        <v>1</v>
      </c>
      <c r="AI119" s="36">
        <v>1</v>
      </c>
      <c r="AJ119" s="36">
        <v>1</v>
      </c>
      <c r="AK119" s="1" t="s">
        <v>8926</v>
      </c>
      <c r="AL119" s="37">
        <v>0</v>
      </c>
      <c r="AM119" s="36"/>
      <c r="AN119" s="1" t="s">
        <v>8926</v>
      </c>
      <c r="AO119" s="36"/>
      <c r="AP119" s="37">
        <v>0</v>
      </c>
      <c r="AQ119" s="37">
        <v>0</v>
      </c>
      <c r="AR119" s="35"/>
      <c r="AS119" s="37">
        <v>0</v>
      </c>
      <c r="AT119" s="35"/>
      <c r="AU119" s="1" t="s">
        <v>10081</v>
      </c>
      <c r="AV119" s="37">
        <v>1</v>
      </c>
      <c r="AW119" s="36">
        <v>0</v>
      </c>
      <c r="AX119" s="36">
        <v>0</v>
      </c>
      <c r="AY119" s="1" t="s">
        <v>8926</v>
      </c>
      <c r="AZ119" s="35">
        <v>0</v>
      </c>
      <c r="BA119" s="36"/>
      <c r="BB119" s="36">
        <v>0.75</v>
      </c>
      <c r="BC119" s="36">
        <v>0.75</v>
      </c>
      <c r="BD119" s="1" t="s">
        <v>8960</v>
      </c>
      <c r="BE119" s="1" t="s">
        <v>8928</v>
      </c>
      <c r="BF119" s="1" t="s">
        <v>10082</v>
      </c>
    </row>
    <row r="120" s="1" customFormat="1" spans="1:58">
      <c r="A120" s="1" t="s">
        <v>8915</v>
      </c>
      <c r="B120" s="1" t="s">
        <v>8916</v>
      </c>
      <c r="C120" s="1" t="s">
        <v>8917</v>
      </c>
      <c r="D120" s="1" t="s">
        <v>3876</v>
      </c>
      <c r="E120" s="1" t="s">
        <v>8918</v>
      </c>
      <c r="F120" s="33">
        <v>46129</v>
      </c>
      <c r="G120" s="34">
        <v>46129.7432060185</v>
      </c>
      <c r="H120" s="34">
        <v>46129.7453935185</v>
      </c>
      <c r="I120" s="1" t="s">
        <v>10083</v>
      </c>
      <c r="J120" s="1">
        <v>189</v>
      </c>
      <c r="K120" s="1" t="s">
        <v>9244</v>
      </c>
      <c r="L120" s="1" t="s">
        <v>9245</v>
      </c>
      <c r="M120" s="35">
        <v>1</v>
      </c>
      <c r="N120" s="1" t="s">
        <v>10084</v>
      </c>
      <c r="O120" s="1" t="s">
        <v>10085</v>
      </c>
      <c r="P120" s="1" t="s">
        <v>341</v>
      </c>
      <c r="Q120" s="1" t="s">
        <v>10086</v>
      </c>
      <c r="R120" s="36">
        <v>1</v>
      </c>
      <c r="S120" s="35">
        <v>1</v>
      </c>
      <c r="T120" s="35">
        <v>1</v>
      </c>
      <c r="U120" s="35">
        <v>1</v>
      </c>
      <c r="V120" s="36">
        <v>1</v>
      </c>
      <c r="W120" s="1" t="s">
        <v>10087</v>
      </c>
      <c r="X120" s="36">
        <v>1</v>
      </c>
      <c r="Y120" s="35">
        <v>1</v>
      </c>
      <c r="Z120" s="1" t="s">
        <v>10088</v>
      </c>
      <c r="AA120" s="35">
        <v>1</v>
      </c>
      <c r="AB120" s="35">
        <v>1</v>
      </c>
      <c r="AC120" s="35">
        <v>1</v>
      </c>
      <c r="AD120" s="1" t="s">
        <v>10089</v>
      </c>
      <c r="AE120" s="35">
        <v>1</v>
      </c>
      <c r="AF120" s="35">
        <v>0</v>
      </c>
      <c r="AG120" s="35">
        <v>1</v>
      </c>
      <c r="AH120" s="36">
        <v>1</v>
      </c>
      <c r="AI120" s="36">
        <v>1</v>
      </c>
      <c r="AJ120" s="36">
        <v>1</v>
      </c>
      <c r="AK120" s="1" t="s">
        <v>8926</v>
      </c>
      <c r="AL120" s="37">
        <v>0</v>
      </c>
      <c r="AM120" s="36"/>
      <c r="AN120" s="1" t="s">
        <v>10090</v>
      </c>
      <c r="AO120" s="36">
        <v>1</v>
      </c>
      <c r="AP120" s="37">
        <v>1</v>
      </c>
      <c r="AQ120" s="37">
        <v>1</v>
      </c>
      <c r="AR120" s="35">
        <v>1</v>
      </c>
      <c r="AS120" s="37">
        <v>0</v>
      </c>
      <c r="AT120" s="35"/>
      <c r="AU120" s="1" t="s">
        <v>8926</v>
      </c>
      <c r="AV120" s="37">
        <v>0</v>
      </c>
      <c r="AW120" s="36"/>
      <c r="AX120" s="36">
        <v>0</v>
      </c>
      <c r="AY120" s="1" t="s">
        <v>10091</v>
      </c>
      <c r="AZ120" s="35">
        <v>1</v>
      </c>
      <c r="BA120" s="36">
        <v>1</v>
      </c>
      <c r="BB120" s="36">
        <v>1</v>
      </c>
      <c r="BC120" s="36">
        <v>0.8</v>
      </c>
      <c r="BD120" s="1" t="s">
        <v>8960</v>
      </c>
      <c r="BE120" s="1" t="s">
        <v>8928</v>
      </c>
      <c r="BF120" s="1" t="s">
        <v>10092</v>
      </c>
    </row>
    <row r="121" s="1" customFormat="1" spans="1:58">
      <c r="A121" s="1" t="s">
        <v>8915</v>
      </c>
      <c r="B121" s="1" t="s">
        <v>8916</v>
      </c>
      <c r="C121" s="1" t="s">
        <v>8917</v>
      </c>
      <c r="D121" s="1" t="s">
        <v>3876</v>
      </c>
      <c r="E121" s="1" t="s">
        <v>8918</v>
      </c>
      <c r="F121" s="33">
        <v>46129</v>
      </c>
      <c r="G121" s="34">
        <v>46129.7521180556</v>
      </c>
      <c r="H121" s="34">
        <v>46129.7528125</v>
      </c>
      <c r="I121" s="1" t="s">
        <v>9860</v>
      </c>
      <c r="J121" s="1">
        <v>60</v>
      </c>
      <c r="K121" s="1" t="s">
        <v>9258</v>
      </c>
      <c r="L121" s="1" t="s">
        <v>9259</v>
      </c>
      <c r="M121" s="35">
        <v>1</v>
      </c>
      <c r="N121" s="1" t="s">
        <v>10093</v>
      </c>
      <c r="O121" s="1" t="s">
        <v>341</v>
      </c>
      <c r="P121" s="1" t="s">
        <v>341</v>
      </c>
      <c r="Q121" s="1" t="s">
        <v>10094</v>
      </c>
      <c r="R121" s="36">
        <v>0</v>
      </c>
      <c r="S121" s="35">
        <v>0</v>
      </c>
      <c r="T121" s="35">
        <v>0</v>
      </c>
      <c r="U121" s="35">
        <v>1</v>
      </c>
      <c r="V121" s="36">
        <v>1</v>
      </c>
      <c r="W121" s="1" t="s">
        <v>10095</v>
      </c>
      <c r="X121" s="36">
        <v>0</v>
      </c>
      <c r="Y121" s="35">
        <v>0</v>
      </c>
      <c r="Z121" s="1" t="s">
        <v>10096</v>
      </c>
      <c r="AA121" s="35">
        <v>1</v>
      </c>
      <c r="AB121" s="35">
        <v>0</v>
      </c>
      <c r="AC121" s="35">
        <v>1</v>
      </c>
      <c r="AD121" s="1" t="s">
        <v>10097</v>
      </c>
      <c r="AE121" s="35">
        <v>1</v>
      </c>
      <c r="AF121" s="35">
        <v>0</v>
      </c>
      <c r="AG121" s="35">
        <v>0</v>
      </c>
      <c r="AH121" s="36">
        <v>0</v>
      </c>
      <c r="AI121" s="36">
        <v>0</v>
      </c>
      <c r="AJ121" s="36">
        <v>0</v>
      </c>
      <c r="AK121" s="1" t="s">
        <v>10098</v>
      </c>
      <c r="AL121" s="37">
        <v>1</v>
      </c>
      <c r="AM121" s="36">
        <v>0</v>
      </c>
      <c r="AN121" s="1" t="s">
        <v>10099</v>
      </c>
      <c r="AO121" s="36">
        <v>0</v>
      </c>
      <c r="AP121" s="37">
        <v>1</v>
      </c>
      <c r="AQ121" s="37">
        <v>1</v>
      </c>
      <c r="AR121" s="35">
        <v>0</v>
      </c>
      <c r="AS121" s="37">
        <v>1</v>
      </c>
      <c r="AT121" s="35">
        <v>0</v>
      </c>
      <c r="AU121" s="1" t="s">
        <v>8926</v>
      </c>
      <c r="AV121" s="37">
        <v>0</v>
      </c>
      <c r="AW121" s="36"/>
      <c r="AX121" s="36">
        <v>0</v>
      </c>
      <c r="AY121" s="1" t="s">
        <v>10100</v>
      </c>
      <c r="AZ121" s="35">
        <v>1</v>
      </c>
      <c r="BA121" s="36">
        <v>0</v>
      </c>
      <c r="BB121" s="36">
        <v>0.2</v>
      </c>
      <c r="BC121" s="36">
        <v>0</v>
      </c>
      <c r="BD121" s="1" t="s">
        <v>8960</v>
      </c>
      <c r="BE121" s="1" t="s">
        <v>8948</v>
      </c>
      <c r="BF121" s="1" t="s">
        <v>10101</v>
      </c>
    </row>
    <row r="122" s="1" customFormat="1" spans="1:58">
      <c r="A122" s="1" t="s">
        <v>8915</v>
      </c>
      <c r="B122" s="1" t="s">
        <v>8916</v>
      </c>
      <c r="C122" s="1" t="s">
        <v>8917</v>
      </c>
      <c r="D122" s="1" t="s">
        <v>3876</v>
      </c>
      <c r="E122" s="1" t="s">
        <v>8918</v>
      </c>
      <c r="F122" s="33">
        <v>46129</v>
      </c>
      <c r="G122" s="34">
        <v>46129.7553240741</v>
      </c>
      <c r="H122" s="34">
        <v>46129.7565625</v>
      </c>
      <c r="I122" s="1" t="s">
        <v>9083</v>
      </c>
      <c r="J122" s="1">
        <v>107</v>
      </c>
      <c r="K122" s="1" t="s">
        <v>9543</v>
      </c>
      <c r="L122" s="1" t="s">
        <v>9544</v>
      </c>
      <c r="M122" s="35">
        <v>1</v>
      </c>
      <c r="N122" s="1" t="s">
        <v>10102</v>
      </c>
      <c r="O122" s="1" t="s">
        <v>10103</v>
      </c>
      <c r="P122" s="1" t="s">
        <v>341</v>
      </c>
      <c r="Q122" s="1" t="s">
        <v>10104</v>
      </c>
      <c r="R122" s="36">
        <v>0</v>
      </c>
      <c r="S122" s="35">
        <v>1</v>
      </c>
      <c r="T122" s="35">
        <v>1</v>
      </c>
      <c r="U122" s="35">
        <v>0</v>
      </c>
      <c r="V122" s="36">
        <v>1</v>
      </c>
      <c r="W122" s="1" t="s">
        <v>10105</v>
      </c>
      <c r="X122" s="36">
        <v>1</v>
      </c>
      <c r="Y122" s="35">
        <v>1</v>
      </c>
      <c r="Z122" s="1" t="s">
        <v>10106</v>
      </c>
      <c r="AA122" s="35">
        <v>1</v>
      </c>
      <c r="AB122" s="35">
        <v>1</v>
      </c>
      <c r="AC122" s="35">
        <v>1</v>
      </c>
      <c r="AD122" s="1" t="s">
        <v>10107</v>
      </c>
      <c r="AE122" s="35">
        <v>1</v>
      </c>
      <c r="AF122" s="35">
        <v>0</v>
      </c>
      <c r="AG122" s="35">
        <v>0</v>
      </c>
      <c r="AH122" s="36">
        <v>1</v>
      </c>
      <c r="AI122" s="36">
        <v>0</v>
      </c>
      <c r="AJ122" s="36">
        <v>1</v>
      </c>
      <c r="AK122" s="1" t="s">
        <v>8926</v>
      </c>
      <c r="AL122" s="37">
        <v>0</v>
      </c>
      <c r="AM122" s="36"/>
      <c r="AN122" s="1" t="s">
        <v>8926</v>
      </c>
      <c r="AO122" s="36"/>
      <c r="AP122" s="37">
        <v>0</v>
      </c>
      <c r="AQ122" s="37">
        <v>0</v>
      </c>
      <c r="AR122" s="35"/>
      <c r="AS122" s="37">
        <v>0</v>
      </c>
      <c r="AT122" s="35"/>
      <c r="AU122" s="1" t="s">
        <v>8926</v>
      </c>
      <c r="AV122" s="37">
        <v>0</v>
      </c>
      <c r="AW122" s="36"/>
      <c r="AX122" s="36">
        <v>0</v>
      </c>
      <c r="AY122" s="1" t="s">
        <v>10108</v>
      </c>
      <c r="AZ122" s="35">
        <v>1</v>
      </c>
      <c r="BA122" s="36">
        <v>1</v>
      </c>
      <c r="BB122" s="36">
        <v>0.666666666666667</v>
      </c>
      <c r="BC122" s="36">
        <v>0.6</v>
      </c>
      <c r="BD122" s="1" t="s">
        <v>8960</v>
      </c>
      <c r="BE122" s="1" t="s">
        <v>8928</v>
      </c>
      <c r="BF122" s="1" t="s">
        <v>10109</v>
      </c>
    </row>
    <row r="123" s="1" customFormat="1" spans="1:58">
      <c r="A123" s="1" t="s">
        <v>8915</v>
      </c>
      <c r="B123" s="1" t="s">
        <v>8916</v>
      </c>
      <c r="C123" s="1" t="s">
        <v>8917</v>
      </c>
      <c r="D123" s="1" t="s">
        <v>3876</v>
      </c>
      <c r="E123" s="1" t="s">
        <v>8918</v>
      </c>
      <c r="F123" s="33">
        <v>46129</v>
      </c>
      <c r="G123" s="34">
        <v>46129.7484722222</v>
      </c>
      <c r="H123" s="34">
        <v>46129.7492361111</v>
      </c>
      <c r="I123" s="1" t="s">
        <v>9590</v>
      </c>
      <c r="J123" s="1">
        <v>66</v>
      </c>
      <c r="K123" s="1" t="s">
        <v>10110</v>
      </c>
      <c r="M123" s="35">
        <v>1</v>
      </c>
      <c r="N123" s="1" t="s">
        <v>10111</v>
      </c>
      <c r="O123" s="1" t="s">
        <v>341</v>
      </c>
      <c r="P123" s="1" t="s">
        <v>341</v>
      </c>
      <c r="Q123" s="1" t="s">
        <v>10112</v>
      </c>
      <c r="R123" s="36">
        <v>1</v>
      </c>
      <c r="S123" s="35">
        <v>1</v>
      </c>
      <c r="T123" s="35">
        <v>1</v>
      </c>
      <c r="U123" s="35">
        <v>1</v>
      </c>
      <c r="V123" s="36">
        <v>1</v>
      </c>
      <c r="W123" s="1" t="s">
        <v>10113</v>
      </c>
      <c r="X123" s="36">
        <v>1</v>
      </c>
      <c r="Y123" s="35">
        <v>1</v>
      </c>
      <c r="Z123" s="1" t="s">
        <v>10114</v>
      </c>
      <c r="AA123" s="35">
        <v>1</v>
      </c>
      <c r="AB123" s="35">
        <v>1</v>
      </c>
      <c r="AC123" s="35">
        <v>1</v>
      </c>
      <c r="AD123" s="1" t="s">
        <v>10115</v>
      </c>
      <c r="AE123" s="35">
        <v>1</v>
      </c>
      <c r="AF123" s="35">
        <v>0</v>
      </c>
      <c r="AG123" s="35">
        <v>0</v>
      </c>
      <c r="AH123" s="36">
        <v>1</v>
      </c>
      <c r="AI123" s="36">
        <v>0</v>
      </c>
      <c r="AJ123" s="36">
        <v>0</v>
      </c>
      <c r="AK123" s="1" t="s">
        <v>8926</v>
      </c>
      <c r="AL123" s="37">
        <v>0</v>
      </c>
      <c r="AM123" s="36"/>
      <c r="AN123" s="1" t="s">
        <v>10116</v>
      </c>
      <c r="AO123" s="36">
        <v>0</v>
      </c>
      <c r="AP123" s="37">
        <v>1</v>
      </c>
      <c r="AQ123" s="37">
        <v>0</v>
      </c>
      <c r="AR123" s="35"/>
      <c r="AS123" s="37">
        <v>1</v>
      </c>
      <c r="AT123" s="35">
        <v>0</v>
      </c>
      <c r="AU123" s="1" t="s">
        <v>8926</v>
      </c>
      <c r="AV123" s="37">
        <v>0</v>
      </c>
      <c r="AW123" s="36"/>
      <c r="AX123" s="36">
        <v>0</v>
      </c>
      <c r="AY123" s="1" t="s">
        <v>8926</v>
      </c>
      <c r="AZ123" s="35">
        <v>0</v>
      </c>
      <c r="BA123" s="36"/>
      <c r="BB123" s="36">
        <v>0.25</v>
      </c>
      <c r="BC123" s="36">
        <v>0.75</v>
      </c>
      <c r="BD123" s="1" t="s">
        <v>8960</v>
      </c>
      <c r="BE123" s="1" t="s">
        <v>8928</v>
      </c>
      <c r="BF123" s="1" t="s">
        <v>10117</v>
      </c>
    </row>
    <row r="124" s="1" customFormat="1" spans="1:58">
      <c r="A124" s="1" t="s">
        <v>8915</v>
      </c>
      <c r="B124" s="1" t="s">
        <v>8916</v>
      </c>
      <c r="C124" s="1" t="s">
        <v>8917</v>
      </c>
      <c r="D124" s="1" t="s">
        <v>3876</v>
      </c>
      <c r="E124" s="1" t="s">
        <v>8918</v>
      </c>
      <c r="F124" s="33">
        <v>46129</v>
      </c>
      <c r="G124" s="34">
        <v>46129.7816898148</v>
      </c>
      <c r="H124" s="34">
        <v>46129.7829513889</v>
      </c>
      <c r="I124" s="1" t="s">
        <v>10118</v>
      </c>
      <c r="J124" s="1">
        <v>109</v>
      </c>
      <c r="K124" s="1" t="s">
        <v>9609</v>
      </c>
      <c r="L124" s="1" t="s">
        <v>9610</v>
      </c>
      <c r="M124" s="35">
        <v>1</v>
      </c>
      <c r="N124" s="1" t="s">
        <v>10119</v>
      </c>
      <c r="O124" s="1" t="s">
        <v>10120</v>
      </c>
      <c r="P124" s="1" t="s">
        <v>341</v>
      </c>
      <c r="Q124" s="1" t="s">
        <v>10121</v>
      </c>
      <c r="R124" s="36">
        <v>1</v>
      </c>
      <c r="S124" s="35">
        <v>1</v>
      </c>
      <c r="T124" s="35">
        <v>1</v>
      </c>
      <c r="U124" s="35">
        <v>1</v>
      </c>
      <c r="V124" s="36">
        <v>1</v>
      </c>
      <c r="W124" s="1" t="s">
        <v>10122</v>
      </c>
      <c r="X124" s="36">
        <v>1</v>
      </c>
      <c r="Y124" s="35">
        <v>1</v>
      </c>
      <c r="Z124" s="1" t="s">
        <v>10123</v>
      </c>
      <c r="AA124" s="35">
        <v>1</v>
      </c>
      <c r="AB124" s="35">
        <v>1</v>
      </c>
      <c r="AC124" s="35">
        <v>1</v>
      </c>
      <c r="AD124" s="1" t="s">
        <v>10124</v>
      </c>
      <c r="AE124" s="35">
        <v>1</v>
      </c>
      <c r="AF124" s="35">
        <v>0</v>
      </c>
      <c r="AG124" s="35">
        <v>1</v>
      </c>
      <c r="AH124" s="36">
        <v>1</v>
      </c>
      <c r="AI124" s="36">
        <v>0</v>
      </c>
      <c r="AJ124" s="36">
        <v>1</v>
      </c>
      <c r="AK124" s="1" t="s">
        <v>8926</v>
      </c>
      <c r="AL124" s="37">
        <v>0</v>
      </c>
      <c r="AM124" s="36"/>
      <c r="AN124" s="1" t="s">
        <v>10125</v>
      </c>
      <c r="AO124" s="36">
        <v>0</v>
      </c>
      <c r="AP124" s="37">
        <v>1</v>
      </c>
      <c r="AQ124" s="37">
        <v>0</v>
      </c>
      <c r="AR124" s="35"/>
      <c r="AS124" s="37">
        <v>1</v>
      </c>
      <c r="AT124" s="35">
        <v>0</v>
      </c>
      <c r="AU124" s="1" t="s">
        <v>8926</v>
      </c>
      <c r="AV124" s="37">
        <v>0</v>
      </c>
      <c r="AW124" s="36"/>
      <c r="AX124" s="36">
        <v>0</v>
      </c>
      <c r="AY124" s="1" t="s">
        <v>8926</v>
      </c>
      <c r="AZ124" s="35">
        <v>0</v>
      </c>
      <c r="BA124" s="36"/>
      <c r="BB124" s="36">
        <v>0.5</v>
      </c>
      <c r="BC124" s="36">
        <v>0.75</v>
      </c>
      <c r="BD124" s="1" t="s">
        <v>8927</v>
      </c>
      <c r="BE124" s="1" t="s">
        <v>8948</v>
      </c>
      <c r="BF124" s="1" t="s">
        <v>10126</v>
      </c>
    </row>
    <row r="125" s="1" customFormat="1" spans="1:58">
      <c r="A125" s="1" t="s">
        <v>8915</v>
      </c>
      <c r="B125" s="1" t="s">
        <v>8916</v>
      </c>
      <c r="C125" s="1" t="s">
        <v>8917</v>
      </c>
      <c r="D125" s="1" t="s">
        <v>3876</v>
      </c>
      <c r="E125" s="1" t="s">
        <v>8918</v>
      </c>
      <c r="F125" s="33">
        <v>46129</v>
      </c>
      <c r="G125" s="34">
        <v>46129.9230439815</v>
      </c>
      <c r="H125" s="34">
        <v>46129.9241319444</v>
      </c>
      <c r="I125" s="1" t="s">
        <v>9443</v>
      </c>
      <c r="J125" s="1">
        <v>94</v>
      </c>
      <c r="K125" s="1" t="s">
        <v>10127</v>
      </c>
      <c r="L125" s="1" t="s">
        <v>10128</v>
      </c>
      <c r="M125" s="35">
        <v>1</v>
      </c>
      <c r="N125" s="1" t="s">
        <v>10129</v>
      </c>
      <c r="O125" s="1" t="s">
        <v>10130</v>
      </c>
      <c r="P125" s="1" t="s">
        <v>341</v>
      </c>
      <c r="Q125" s="1" t="s">
        <v>10131</v>
      </c>
      <c r="R125" s="36">
        <v>0</v>
      </c>
      <c r="S125" s="35">
        <v>0</v>
      </c>
      <c r="T125" s="35">
        <v>0</v>
      </c>
      <c r="U125" s="35">
        <v>1</v>
      </c>
      <c r="V125" s="36">
        <v>1</v>
      </c>
      <c r="W125" s="1" t="s">
        <v>10132</v>
      </c>
      <c r="X125" s="36">
        <v>1</v>
      </c>
      <c r="Y125" s="35">
        <v>1</v>
      </c>
      <c r="Z125" s="1" t="s">
        <v>10133</v>
      </c>
      <c r="AA125" s="35">
        <v>1</v>
      </c>
      <c r="AB125" s="35">
        <v>1</v>
      </c>
      <c r="AC125" s="35">
        <v>1</v>
      </c>
      <c r="AD125" s="1" t="s">
        <v>10134</v>
      </c>
      <c r="AE125" s="35">
        <v>1</v>
      </c>
      <c r="AF125" s="35">
        <v>0</v>
      </c>
      <c r="AG125" s="35">
        <v>0</v>
      </c>
      <c r="AH125" s="36">
        <v>1</v>
      </c>
      <c r="AI125" s="36">
        <v>0</v>
      </c>
      <c r="AJ125" s="36">
        <v>1</v>
      </c>
      <c r="AK125" s="1" t="s">
        <v>8926</v>
      </c>
      <c r="AL125" s="37">
        <v>0</v>
      </c>
      <c r="AM125" s="36"/>
      <c r="AN125" s="1" t="s">
        <v>8926</v>
      </c>
      <c r="AO125" s="36"/>
      <c r="AP125" s="37">
        <v>0</v>
      </c>
      <c r="AQ125" s="37">
        <v>0</v>
      </c>
      <c r="AR125" s="35"/>
      <c r="AS125" s="37">
        <v>0</v>
      </c>
      <c r="AT125" s="35"/>
      <c r="AU125" s="1" t="s">
        <v>8926</v>
      </c>
      <c r="AV125" s="37">
        <v>0</v>
      </c>
      <c r="AW125" s="36"/>
      <c r="AX125" s="36">
        <v>0</v>
      </c>
      <c r="AY125" s="1" t="s">
        <v>10135</v>
      </c>
      <c r="AZ125" s="35">
        <v>1</v>
      </c>
      <c r="BA125" s="36">
        <v>1</v>
      </c>
      <c r="BB125" s="36">
        <v>0.666666666666667</v>
      </c>
      <c r="BC125" s="36">
        <v>0.6</v>
      </c>
      <c r="BD125" s="1" t="s">
        <v>9869</v>
      </c>
      <c r="BE125" s="1" t="s">
        <v>8928</v>
      </c>
      <c r="BF125" s="1" t="s">
        <v>10136</v>
      </c>
    </row>
    <row r="126" s="1" customFormat="1" spans="1:58">
      <c r="A126" s="1" t="s">
        <v>8992</v>
      </c>
      <c r="B126" s="1" t="s">
        <v>8916</v>
      </c>
      <c r="C126" s="1" t="s">
        <v>8917</v>
      </c>
      <c r="D126" s="1" t="s">
        <v>3876</v>
      </c>
      <c r="E126" s="1" t="s">
        <v>8918</v>
      </c>
      <c r="F126" s="33">
        <v>46129</v>
      </c>
      <c r="G126" s="34">
        <v>46129.7614467593</v>
      </c>
      <c r="H126" s="34">
        <v>46129.7624537037</v>
      </c>
      <c r="I126" s="1" t="s">
        <v>9119</v>
      </c>
      <c r="J126" s="1">
        <v>87</v>
      </c>
      <c r="K126" s="1" t="s">
        <v>9352</v>
      </c>
      <c r="M126" s="35">
        <v>1</v>
      </c>
      <c r="N126" s="1" t="s">
        <v>10137</v>
      </c>
      <c r="O126" s="1" t="s">
        <v>10138</v>
      </c>
      <c r="P126" s="1" t="s">
        <v>341</v>
      </c>
      <c r="Q126" s="1" t="s">
        <v>10139</v>
      </c>
      <c r="R126" s="36">
        <v>0</v>
      </c>
      <c r="S126" s="35">
        <v>0</v>
      </c>
      <c r="T126" s="35">
        <v>1</v>
      </c>
      <c r="U126" s="35">
        <v>1</v>
      </c>
      <c r="V126" s="36">
        <v>1</v>
      </c>
      <c r="W126" s="1" t="s">
        <v>10140</v>
      </c>
      <c r="X126" s="36">
        <v>1</v>
      </c>
      <c r="Y126" s="35">
        <v>1</v>
      </c>
      <c r="Z126" s="1" t="s">
        <v>10141</v>
      </c>
      <c r="AA126" s="35">
        <v>1</v>
      </c>
      <c r="AB126" s="35">
        <v>1</v>
      </c>
      <c r="AC126" s="35">
        <v>1</v>
      </c>
      <c r="AD126" s="1" t="s">
        <v>10142</v>
      </c>
      <c r="AE126" s="35">
        <v>1</v>
      </c>
      <c r="AF126" s="35">
        <v>0</v>
      </c>
      <c r="AG126" s="35">
        <v>1</v>
      </c>
      <c r="AH126" s="36">
        <v>1</v>
      </c>
      <c r="AI126" s="36">
        <v>1</v>
      </c>
      <c r="AJ126" s="36">
        <v>1</v>
      </c>
      <c r="AK126" s="1" t="s">
        <v>8926</v>
      </c>
      <c r="AL126" s="37">
        <v>0</v>
      </c>
      <c r="AM126" s="36"/>
      <c r="AN126" s="1" t="s">
        <v>10143</v>
      </c>
      <c r="AO126" s="36">
        <v>1</v>
      </c>
      <c r="AP126" s="37">
        <v>1</v>
      </c>
      <c r="AQ126" s="37">
        <v>1</v>
      </c>
      <c r="AR126" s="35">
        <v>1</v>
      </c>
      <c r="AS126" s="37">
        <v>1</v>
      </c>
      <c r="AT126" s="35">
        <v>1</v>
      </c>
      <c r="AU126" s="1" t="s">
        <v>8926</v>
      </c>
      <c r="AV126" s="37">
        <v>0</v>
      </c>
      <c r="AW126" s="36"/>
      <c r="AX126" s="36">
        <v>0</v>
      </c>
      <c r="AY126" s="1" t="s">
        <v>10144</v>
      </c>
      <c r="AZ126" s="35">
        <v>1</v>
      </c>
      <c r="BA126" s="36">
        <v>1</v>
      </c>
      <c r="BB126" s="36">
        <v>1</v>
      </c>
      <c r="BC126" s="36">
        <v>0.6</v>
      </c>
      <c r="BD126" s="1" t="s">
        <v>8960</v>
      </c>
      <c r="BE126" s="1" t="s">
        <v>8948</v>
      </c>
      <c r="BF126" s="1" t="s">
        <v>10145</v>
      </c>
    </row>
    <row r="127" s="1" customFormat="1" spans="1:58">
      <c r="A127" s="1" t="s">
        <v>8915</v>
      </c>
      <c r="B127" s="1" t="s">
        <v>8916</v>
      </c>
      <c r="C127" s="1" t="s">
        <v>8917</v>
      </c>
      <c r="D127" s="1" t="s">
        <v>3876</v>
      </c>
      <c r="E127" s="1" t="s">
        <v>8918</v>
      </c>
      <c r="F127" s="33">
        <v>46129</v>
      </c>
      <c r="G127" s="34">
        <v>46129.9192592593</v>
      </c>
      <c r="H127" s="34">
        <v>46129.9199884259</v>
      </c>
      <c r="I127" s="1" t="s">
        <v>9177</v>
      </c>
      <c r="J127" s="1">
        <v>63</v>
      </c>
      <c r="K127" s="1" t="s">
        <v>10146</v>
      </c>
      <c r="L127" s="1" t="s">
        <v>10147</v>
      </c>
      <c r="M127" s="35">
        <v>1</v>
      </c>
      <c r="N127" s="1" t="s">
        <v>10148</v>
      </c>
      <c r="O127" s="1" t="s">
        <v>10149</v>
      </c>
      <c r="P127" s="1" t="s">
        <v>341</v>
      </c>
      <c r="Q127" s="1" t="s">
        <v>10150</v>
      </c>
      <c r="R127" s="36">
        <v>1</v>
      </c>
      <c r="S127" s="35">
        <v>1</v>
      </c>
      <c r="T127" s="35">
        <v>1</v>
      </c>
      <c r="U127" s="35">
        <v>1</v>
      </c>
      <c r="V127" s="36">
        <v>1</v>
      </c>
      <c r="W127" s="1" t="s">
        <v>10151</v>
      </c>
      <c r="X127" s="36">
        <v>1</v>
      </c>
      <c r="Y127" s="35">
        <v>1</v>
      </c>
      <c r="Z127" s="1" t="s">
        <v>10152</v>
      </c>
      <c r="AA127" s="35">
        <v>1</v>
      </c>
      <c r="AB127" s="35">
        <v>1</v>
      </c>
      <c r="AC127" s="35">
        <v>1</v>
      </c>
      <c r="AD127" s="1" t="s">
        <v>10153</v>
      </c>
      <c r="AE127" s="35">
        <v>1</v>
      </c>
      <c r="AF127" s="35">
        <v>0</v>
      </c>
      <c r="AG127" s="35">
        <v>1</v>
      </c>
      <c r="AH127" s="36">
        <v>1</v>
      </c>
      <c r="AI127" s="36">
        <v>0</v>
      </c>
      <c r="AJ127" s="36">
        <v>1</v>
      </c>
      <c r="AK127" s="1" t="s">
        <v>8926</v>
      </c>
      <c r="AL127" s="37">
        <v>0</v>
      </c>
      <c r="AM127" s="36"/>
      <c r="AN127" s="1" t="s">
        <v>10154</v>
      </c>
      <c r="AO127" s="36">
        <v>0</v>
      </c>
      <c r="AP127" s="37">
        <v>1</v>
      </c>
      <c r="AQ127" s="37">
        <v>0</v>
      </c>
      <c r="AR127" s="35"/>
      <c r="AS127" s="37">
        <v>1</v>
      </c>
      <c r="AT127" s="35">
        <v>0</v>
      </c>
      <c r="AU127" s="1" t="s">
        <v>8926</v>
      </c>
      <c r="AV127" s="37">
        <v>0</v>
      </c>
      <c r="AW127" s="36"/>
      <c r="AX127" s="36">
        <v>0</v>
      </c>
      <c r="AY127" s="1" t="s">
        <v>10155</v>
      </c>
      <c r="AZ127" s="35">
        <v>1</v>
      </c>
      <c r="BA127" s="36">
        <v>1</v>
      </c>
      <c r="BB127" s="36">
        <v>0.5</v>
      </c>
      <c r="BC127" s="36">
        <v>0.8</v>
      </c>
      <c r="BD127" s="1" t="s">
        <v>9869</v>
      </c>
      <c r="BE127" s="1" t="s">
        <v>8948</v>
      </c>
      <c r="BF127" s="1" t="s">
        <v>10156</v>
      </c>
    </row>
    <row r="128" s="1" customFormat="1" spans="1:58">
      <c r="A128" s="1" t="s">
        <v>8915</v>
      </c>
      <c r="B128" s="1" t="s">
        <v>8916</v>
      </c>
      <c r="C128" s="1" t="s">
        <v>8917</v>
      </c>
      <c r="D128" s="1" t="s">
        <v>3876</v>
      </c>
      <c r="E128" s="1" t="s">
        <v>8918</v>
      </c>
      <c r="F128" s="33">
        <v>46132</v>
      </c>
      <c r="G128" s="34">
        <v>46132.9005902778</v>
      </c>
      <c r="H128" s="34">
        <v>46132.9014814815</v>
      </c>
      <c r="I128" s="1" t="s">
        <v>10157</v>
      </c>
      <c r="J128" s="1">
        <v>77</v>
      </c>
      <c r="K128" s="1" t="s">
        <v>10158</v>
      </c>
      <c r="L128" s="1" t="s">
        <v>10159</v>
      </c>
      <c r="M128" s="35">
        <v>1</v>
      </c>
      <c r="N128" s="1" t="s">
        <v>10160</v>
      </c>
      <c r="O128" s="1" t="s">
        <v>10161</v>
      </c>
      <c r="P128" s="1" t="s">
        <v>341</v>
      </c>
      <c r="Q128" s="1" t="s">
        <v>10162</v>
      </c>
      <c r="R128" s="36">
        <v>0</v>
      </c>
      <c r="S128" s="35">
        <v>0</v>
      </c>
      <c r="T128" s="35">
        <v>1</v>
      </c>
      <c r="U128" s="35">
        <v>1</v>
      </c>
      <c r="V128" s="36">
        <v>1</v>
      </c>
      <c r="W128" s="1" t="s">
        <v>10163</v>
      </c>
      <c r="X128" s="36">
        <v>1</v>
      </c>
      <c r="Y128" s="35">
        <v>1</v>
      </c>
      <c r="Z128" s="1" t="s">
        <v>10164</v>
      </c>
      <c r="AA128" s="35">
        <v>1</v>
      </c>
      <c r="AB128" s="35">
        <v>1</v>
      </c>
      <c r="AC128" s="35">
        <v>1</v>
      </c>
      <c r="AD128" s="1" t="s">
        <v>10165</v>
      </c>
      <c r="AE128" s="35">
        <v>1</v>
      </c>
      <c r="AF128" s="35">
        <v>0</v>
      </c>
      <c r="AG128" s="35">
        <v>0</v>
      </c>
      <c r="AH128" s="36">
        <v>1</v>
      </c>
      <c r="AI128" s="36">
        <v>0</v>
      </c>
      <c r="AJ128" s="36">
        <v>0</v>
      </c>
      <c r="AK128" s="1" t="s">
        <v>8926</v>
      </c>
      <c r="AL128" s="37">
        <v>0</v>
      </c>
      <c r="AM128" s="36"/>
      <c r="AN128" s="1" t="s">
        <v>8926</v>
      </c>
      <c r="AO128" s="36"/>
      <c r="AP128" s="37">
        <v>0</v>
      </c>
      <c r="AQ128" s="37">
        <v>0</v>
      </c>
      <c r="AR128" s="35"/>
      <c r="AS128" s="37">
        <v>0</v>
      </c>
      <c r="AT128" s="35"/>
      <c r="AU128" s="1" t="s">
        <v>8926</v>
      </c>
      <c r="AV128" s="37">
        <v>0</v>
      </c>
      <c r="AW128" s="36"/>
      <c r="AX128" s="36">
        <v>0</v>
      </c>
      <c r="AY128" s="1" t="s">
        <v>10166</v>
      </c>
      <c r="AZ128" s="35">
        <v>1</v>
      </c>
      <c r="BA128" s="36">
        <v>0</v>
      </c>
      <c r="BB128" s="36">
        <v>0.333333333333333</v>
      </c>
      <c r="BC128" s="36">
        <v>0.4</v>
      </c>
      <c r="BD128" s="1" t="s">
        <v>8927</v>
      </c>
      <c r="BE128" s="1" t="s">
        <v>8928</v>
      </c>
      <c r="BF128" s="1" t="s">
        <v>10167</v>
      </c>
    </row>
    <row r="129" s="1" customFormat="1" spans="1:58">
      <c r="A129" s="1" t="s">
        <v>8915</v>
      </c>
      <c r="B129" s="1" t="s">
        <v>8916</v>
      </c>
      <c r="C129" s="1" t="s">
        <v>8917</v>
      </c>
      <c r="D129" s="1" t="s">
        <v>3876</v>
      </c>
      <c r="E129" s="1" t="s">
        <v>8918</v>
      </c>
      <c r="F129" s="33">
        <v>46132</v>
      </c>
      <c r="G129" s="34">
        <v>46132.8774537037</v>
      </c>
      <c r="H129" s="34">
        <v>46132.8782291667</v>
      </c>
      <c r="I129" s="1" t="s">
        <v>9504</v>
      </c>
      <c r="J129" s="1">
        <v>67</v>
      </c>
      <c r="K129" s="1" t="s">
        <v>10168</v>
      </c>
      <c r="M129" s="35">
        <v>1</v>
      </c>
      <c r="N129" s="1" t="s">
        <v>10169</v>
      </c>
      <c r="O129" s="1" t="s">
        <v>10170</v>
      </c>
      <c r="P129" s="1" t="s">
        <v>341</v>
      </c>
      <c r="Q129" s="1" t="s">
        <v>10171</v>
      </c>
      <c r="R129" s="36">
        <v>0</v>
      </c>
      <c r="S129" s="35">
        <v>1</v>
      </c>
      <c r="T129" s="35">
        <v>0</v>
      </c>
      <c r="U129" s="35">
        <v>1</v>
      </c>
      <c r="V129" s="36">
        <v>1</v>
      </c>
      <c r="W129" s="1" t="s">
        <v>10172</v>
      </c>
      <c r="X129" s="36">
        <v>1</v>
      </c>
      <c r="Y129" s="35">
        <v>1</v>
      </c>
      <c r="Z129" s="1" t="s">
        <v>10173</v>
      </c>
      <c r="AA129" s="35">
        <v>1</v>
      </c>
      <c r="AB129" s="35">
        <v>1</v>
      </c>
      <c r="AC129" s="35">
        <v>1</v>
      </c>
      <c r="AD129" s="1" t="s">
        <v>10174</v>
      </c>
      <c r="AE129" s="35">
        <v>1</v>
      </c>
      <c r="AF129" s="35">
        <v>0</v>
      </c>
      <c r="AG129" s="35">
        <v>1</v>
      </c>
      <c r="AH129" s="36">
        <v>1</v>
      </c>
      <c r="AI129" s="36">
        <v>1</v>
      </c>
      <c r="AJ129" s="36">
        <v>0</v>
      </c>
      <c r="AK129" s="1" t="s">
        <v>8926</v>
      </c>
      <c r="AL129" s="37">
        <v>0</v>
      </c>
      <c r="AM129" s="36"/>
      <c r="AN129" s="1" t="s">
        <v>10175</v>
      </c>
      <c r="AO129" s="36">
        <v>1</v>
      </c>
      <c r="AP129" s="37">
        <v>1</v>
      </c>
      <c r="AQ129" s="37">
        <v>0</v>
      </c>
      <c r="AR129" s="35"/>
      <c r="AS129" s="37">
        <v>1</v>
      </c>
      <c r="AT129" s="35">
        <v>1</v>
      </c>
      <c r="AU129" s="1" t="s">
        <v>8926</v>
      </c>
      <c r="AV129" s="37">
        <v>0</v>
      </c>
      <c r="AW129" s="36"/>
      <c r="AX129" s="36">
        <v>0</v>
      </c>
      <c r="AY129" s="1" t="s">
        <v>8926</v>
      </c>
      <c r="AZ129" s="35">
        <v>0</v>
      </c>
      <c r="BA129" s="36"/>
      <c r="BB129" s="36">
        <v>0.75</v>
      </c>
      <c r="BC129" s="36">
        <v>0.5</v>
      </c>
      <c r="BD129" s="1" t="s">
        <v>9869</v>
      </c>
      <c r="BE129" s="1" t="s">
        <v>8928</v>
      </c>
      <c r="BF129" s="1" t="s">
        <v>10176</v>
      </c>
    </row>
    <row r="130" s="1" customFormat="1" spans="1:58">
      <c r="A130" s="1" t="s">
        <v>8915</v>
      </c>
      <c r="B130" s="1" t="s">
        <v>8916</v>
      </c>
      <c r="C130" s="1" t="s">
        <v>8917</v>
      </c>
      <c r="D130" s="1" t="s">
        <v>3876</v>
      </c>
      <c r="E130" s="1" t="s">
        <v>8918</v>
      </c>
      <c r="F130" s="33">
        <v>46132</v>
      </c>
      <c r="G130" s="34">
        <v>46132.9031481482</v>
      </c>
      <c r="H130" s="34">
        <v>46132.9039699074</v>
      </c>
      <c r="I130" s="1" t="s">
        <v>9573</v>
      </c>
      <c r="J130" s="1">
        <v>71</v>
      </c>
      <c r="K130" s="1" t="s">
        <v>9564</v>
      </c>
      <c r="M130" s="35">
        <v>1</v>
      </c>
      <c r="N130" s="1" t="s">
        <v>10177</v>
      </c>
      <c r="O130" s="1" t="s">
        <v>341</v>
      </c>
      <c r="P130" s="1" t="s">
        <v>341</v>
      </c>
      <c r="Q130" s="1" t="s">
        <v>10178</v>
      </c>
      <c r="R130" s="36">
        <v>0</v>
      </c>
      <c r="S130" s="35">
        <v>0</v>
      </c>
      <c r="T130" s="35">
        <v>1</v>
      </c>
      <c r="U130" s="35">
        <v>1</v>
      </c>
      <c r="V130" s="36">
        <v>1</v>
      </c>
      <c r="W130" s="1" t="s">
        <v>10179</v>
      </c>
      <c r="X130" s="36">
        <v>1</v>
      </c>
      <c r="Y130" s="35">
        <v>1</v>
      </c>
      <c r="Z130" s="1" t="s">
        <v>10180</v>
      </c>
      <c r="AA130" s="35">
        <v>1</v>
      </c>
      <c r="AB130" s="35">
        <v>1</v>
      </c>
      <c r="AC130" s="35">
        <v>1</v>
      </c>
      <c r="AD130" s="1" t="s">
        <v>10181</v>
      </c>
      <c r="AE130" s="35">
        <v>1</v>
      </c>
      <c r="AF130" s="35">
        <v>1</v>
      </c>
      <c r="AG130" s="35">
        <v>0</v>
      </c>
      <c r="AH130" s="36">
        <v>1</v>
      </c>
      <c r="AI130" s="36">
        <v>0</v>
      </c>
      <c r="AJ130" s="36">
        <v>1</v>
      </c>
      <c r="AK130" s="1" t="s">
        <v>8926</v>
      </c>
      <c r="AL130" s="37">
        <v>0</v>
      </c>
      <c r="AM130" s="36"/>
      <c r="AN130" s="1" t="s">
        <v>8926</v>
      </c>
      <c r="AO130" s="36"/>
      <c r="AP130" s="37">
        <v>0</v>
      </c>
      <c r="AQ130" s="37">
        <v>0</v>
      </c>
      <c r="AR130" s="35"/>
      <c r="AS130" s="37">
        <v>0</v>
      </c>
      <c r="AT130" s="35"/>
      <c r="AU130" s="1" t="s">
        <v>8926</v>
      </c>
      <c r="AV130" s="37">
        <v>0</v>
      </c>
      <c r="AW130" s="36"/>
      <c r="AX130" s="36">
        <v>1</v>
      </c>
      <c r="AY130" s="1" t="s">
        <v>10182</v>
      </c>
      <c r="AZ130" s="35">
        <v>1</v>
      </c>
      <c r="BA130" s="36">
        <v>0</v>
      </c>
      <c r="BB130" s="36">
        <v>0.666666666666667</v>
      </c>
      <c r="BC130" s="36">
        <v>0.6</v>
      </c>
      <c r="BD130" s="1" t="s">
        <v>8960</v>
      </c>
      <c r="BE130" s="1" t="s">
        <v>8928</v>
      </c>
      <c r="BF130" s="1" t="s">
        <v>10183</v>
      </c>
    </row>
    <row r="131" s="1" customFormat="1" spans="1:58">
      <c r="A131" s="1" t="s">
        <v>8915</v>
      </c>
      <c r="B131" s="1" t="s">
        <v>8916</v>
      </c>
      <c r="C131" s="1" t="s">
        <v>8917</v>
      </c>
      <c r="D131" s="1" t="s">
        <v>3876</v>
      </c>
      <c r="E131" s="1" t="s">
        <v>8918</v>
      </c>
      <c r="F131" s="33">
        <v>46132</v>
      </c>
      <c r="G131" s="34">
        <v>46132.7228240741</v>
      </c>
      <c r="H131" s="34">
        <v>46132.7240393519</v>
      </c>
      <c r="I131" s="1" t="s">
        <v>9812</v>
      </c>
      <c r="J131" s="1">
        <v>105</v>
      </c>
      <c r="K131" s="1" t="s">
        <v>10184</v>
      </c>
      <c r="L131" s="1" t="s">
        <v>10185</v>
      </c>
      <c r="M131" s="35">
        <v>1</v>
      </c>
      <c r="N131" s="1" t="s">
        <v>10186</v>
      </c>
      <c r="O131" s="1" t="s">
        <v>10187</v>
      </c>
      <c r="P131" s="1" t="s">
        <v>341</v>
      </c>
      <c r="Q131" s="1" t="s">
        <v>10188</v>
      </c>
      <c r="R131" s="36">
        <v>1</v>
      </c>
      <c r="S131" s="35">
        <v>1</v>
      </c>
      <c r="T131" s="35">
        <v>1</v>
      </c>
      <c r="U131" s="35">
        <v>1</v>
      </c>
      <c r="V131" s="36">
        <v>1</v>
      </c>
      <c r="W131" s="1" t="s">
        <v>10189</v>
      </c>
      <c r="X131" s="36">
        <v>1</v>
      </c>
      <c r="Y131" s="35">
        <v>1</v>
      </c>
      <c r="Z131" s="1" t="s">
        <v>10190</v>
      </c>
      <c r="AA131" s="35">
        <v>1</v>
      </c>
      <c r="AB131" s="35">
        <v>1</v>
      </c>
      <c r="AC131" s="35">
        <v>1</v>
      </c>
      <c r="AD131" s="1" t="s">
        <v>10191</v>
      </c>
      <c r="AE131" s="35">
        <v>1</v>
      </c>
      <c r="AF131" s="35">
        <v>0</v>
      </c>
      <c r="AG131" s="35">
        <v>0</v>
      </c>
      <c r="AH131" s="36">
        <v>1</v>
      </c>
      <c r="AI131" s="36">
        <v>0</v>
      </c>
      <c r="AJ131" s="36">
        <v>0</v>
      </c>
      <c r="AK131" s="1" t="s">
        <v>8926</v>
      </c>
      <c r="AL131" s="37">
        <v>0</v>
      </c>
      <c r="AM131" s="36"/>
      <c r="AN131" s="1" t="s">
        <v>10192</v>
      </c>
      <c r="AO131" s="36">
        <v>1</v>
      </c>
      <c r="AP131" s="37">
        <v>1</v>
      </c>
      <c r="AQ131" s="37">
        <v>1</v>
      </c>
      <c r="AR131" s="35">
        <v>1</v>
      </c>
      <c r="AS131" s="37">
        <v>0</v>
      </c>
      <c r="AT131" s="35"/>
      <c r="AU131" s="1" t="s">
        <v>8926</v>
      </c>
      <c r="AV131" s="37">
        <v>0</v>
      </c>
      <c r="AW131" s="36"/>
      <c r="AX131" s="36">
        <v>0</v>
      </c>
      <c r="AY131" s="1" t="s">
        <v>8926</v>
      </c>
      <c r="AZ131" s="35">
        <v>0</v>
      </c>
      <c r="BA131" s="36"/>
      <c r="BB131" s="36">
        <v>0.5</v>
      </c>
      <c r="BC131" s="36">
        <v>0.75</v>
      </c>
      <c r="BD131" s="1" t="s">
        <v>9046</v>
      </c>
      <c r="BE131" s="1" t="s">
        <v>8928</v>
      </c>
      <c r="BF131" s="1" t="s">
        <v>10193</v>
      </c>
    </row>
    <row r="132" s="1" customFormat="1" spans="1:58">
      <c r="A132" s="1" t="s">
        <v>8915</v>
      </c>
      <c r="B132" s="1" t="s">
        <v>8916</v>
      </c>
      <c r="C132" s="1" t="s">
        <v>8917</v>
      </c>
      <c r="D132" s="1" t="s">
        <v>3876</v>
      </c>
      <c r="E132" s="1" t="s">
        <v>8918</v>
      </c>
      <c r="F132" s="33">
        <v>46132</v>
      </c>
      <c r="G132" s="34">
        <v>46132.8961111111</v>
      </c>
      <c r="H132" s="34">
        <v>46132.8968055556</v>
      </c>
      <c r="I132" s="1" t="s">
        <v>9860</v>
      </c>
      <c r="J132" s="1">
        <v>60</v>
      </c>
      <c r="K132" s="1" t="s">
        <v>10127</v>
      </c>
      <c r="L132" s="1" t="s">
        <v>10128</v>
      </c>
      <c r="M132" s="35">
        <v>1</v>
      </c>
      <c r="N132" s="1" t="s">
        <v>10194</v>
      </c>
      <c r="O132" s="1" t="s">
        <v>10195</v>
      </c>
      <c r="P132" s="1" t="s">
        <v>341</v>
      </c>
      <c r="Q132" s="1" t="s">
        <v>10196</v>
      </c>
      <c r="R132" s="36">
        <v>0</v>
      </c>
      <c r="S132" s="35">
        <v>0</v>
      </c>
      <c r="T132" s="35">
        <v>1</v>
      </c>
      <c r="U132" s="35">
        <v>1</v>
      </c>
      <c r="V132" s="36">
        <v>1</v>
      </c>
      <c r="W132" s="1" t="s">
        <v>10197</v>
      </c>
      <c r="X132" s="36">
        <v>1</v>
      </c>
      <c r="Y132" s="35">
        <v>1</v>
      </c>
      <c r="Z132" s="1" t="s">
        <v>10198</v>
      </c>
      <c r="AA132" s="35">
        <v>1</v>
      </c>
      <c r="AB132" s="35">
        <v>1</v>
      </c>
      <c r="AC132" s="35">
        <v>1</v>
      </c>
      <c r="AD132" s="1" t="s">
        <v>10199</v>
      </c>
      <c r="AE132" s="35">
        <v>1</v>
      </c>
      <c r="AF132" s="35">
        <v>1</v>
      </c>
      <c r="AG132" s="35">
        <v>0</v>
      </c>
      <c r="AH132" s="36">
        <v>1</v>
      </c>
      <c r="AI132" s="36">
        <v>0</v>
      </c>
      <c r="AJ132" s="36">
        <v>1</v>
      </c>
      <c r="AK132" s="1" t="s">
        <v>8926</v>
      </c>
      <c r="AL132" s="37">
        <v>0</v>
      </c>
      <c r="AM132" s="36"/>
      <c r="AN132" s="1" t="s">
        <v>8926</v>
      </c>
      <c r="AO132" s="36"/>
      <c r="AP132" s="37">
        <v>0</v>
      </c>
      <c r="AQ132" s="37">
        <v>0</v>
      </c>
      <c r="AR132" s="35"/>
      <c r="AS132" s="37">
        <v>0</v>
      </c>
      <c r="AT132" s="35"/>
      <c r="AU132" s="1" t="s">
        <v>8926</v>
      </c>
      <c r="AV132" s="37">
        <v>0</v>
      </c>
      <c r="AW132" s="36"/>
      <c r="AX132" s="36">
        <v>1</v>
      </c>
      <c r="AY132" s="1" t="s">
        <v>10200</v>
      </c>
      <c r="AZ132" s="35">
        <v>1</v>
      </c>
      <c r="BA132" s="36">
        <v>1</v>
      </c>
      <c r="BB132" s="36">
        <v>0.666666666666667</v>
      </c>
      <c r="BC132" s="36">
        <v>0.8</v>
      </c>
      <c r="BD132" s="1" t="s">
        <v>9869</v>
      </c>
      <c r="BE132" s="1" t="s">
        <v>8948</v>
      </c>
      <c r="BF132" s="1" t="s">
        <v>10201</v>
      </c>
    </row>
    <row r="133" s="1" customFormat="1" spans="1:58">
      <c r="A133" s="1" t="s">
        <v>8915</v>
      </c>
      <c r="B133" s="1" t="s">
        <v>8916</v>
      </c>
      <c r="C133" s="1" t="s">
        <v>8917</v>
      </c>
      <c r="D133" s="1" t="s">
        <v>3876</v>
      </c>
      <c r="E133" s="1" t="s">
        <v>8918</v>
      </c>
      <c r="F133" s="33">
        <v>46132</v>
      </c>
      <c r="G133" s="34">
        <v>46132.8679976852</v>
      </c>
      <c r="H133" s="34">
        <v>46132.8694791667</v>
      </c>
      <c r="I133" s="1" t="s">
        <v>10202</v>
      </c>
      <c r="J133" s="1">
        <v>128</v>
      </c>
      <c r="K133" s="1" t="s">
        <v>10203</v>
      </c>
      <c r="L133" s="1" t="s">
        <v>10204</v>
      </c>
      <c r="M133" s="35">
        <v>1</v>
      </c>
      <c r="N133" s="1" t="s">
        <v>10205</v>
      </c>
      <c r="O133" s="1" t="s">
        <v>10206</v>
      </c>
      <c r="P133" s="1" t="s">
        <v>341</v>
      </c>
      <c r="Q133" s="1" t="s">
        <v>10207</v>
      </c>
      <c r="R133" s="36">
        <v>1</v>
      </c>
      <c r="S133" s="35">
        <v>1</v>
      </c>
      <c r="T133" s="35">
        <v>1</v>
      </c>
      <c r="U133" s="35">
        <v>1</v>
      </c>
      <c r="V133" s="36">
        <v>1</v>
      </c>
      <c r="W133" s="1" t="s">
        <v>10208</v>
      </c>
      <c r="X133" s="36">
        <v>1</v>
      </c>
      <c r="Y133" s="35">
        <v>1</v>
      </c>
      <c r="Z133" s="1" t="s">
        <v>10209</v>
      </c>
      <c r="AA133" s="35">
        <v>1</v>
      </c>
      <c r="AB133" s="35">
        <v>1</v>
      </c>
      <c r="AC133" s="35">
        <v>1</v>
      </c>
      <c r="AD133" s="1" t="s">
        <v>10210</v>
      </c>
      <c r="AE133" s="35">
        <v>1</v>
      </c>
      <c r="AF133" s="35">
        <v>0</v>
      </c>
      <c r="AG133" s="35">
        <v>1</v>
      </c>
      <c r="AH133" s="36">
        <v>1</v>
      </c>
      <c r="AI133" s="36">
        <v>0</v>
      </c>
      <c r="AJ133" s="36">
        <v>0</v>
      </c>
      <c r="AK133" s="1" t="s">
        <v>8926</v>
      </c>
      <c r="AL133" s="37">
        <v>0</v>
      </c>
      <c r="AM133" s="36"/>
      <c r="AN133" s="1" t="s">
        <v>10211</v>
      </c>
      <c r="AO133" s="36">
        <v>1</v>
      </c>
      <c r="AP133" s="37">
        <v>1</v>
      </c>
      <c r="AQ133" s="37">
        <v>0</v>
      </c>
      <c r="AR133" s="35"/>
      <c r="AS133" s="37">
        <v>1</v>
      </c>
      <c r="AT133" s="35">
        <v>1</v>
      </c>
      <c r="AU133" s="1" t="s">
        <v>8926</v>
      </c>
      <c r="AV133" s="37">
        <v>0</v>
      </c>
      <c r="AW133" s="36"/>
      <c r="AX133" s="36">
        <v>0</v>
      </c>
      <c r="AY133" s="1" t="s">
        <v>10212</v>
      </c>
      <c r="AZ133" s="35">
        <v>1</v>
      </c>
      <c r="BA133" s="36">
        <v>1</v>
      </c>
      <c r="BB133" s="36">
        <v>0.5</v>
      </c>
      <c r="BC133" s="36">
        <v>0.8</v>
      </c>
      <c r="BD133" s="1" t="s">
        <v>9869</v>
      </c>
      <c r="BE133" s="1" t="s">
        <v>8928</v>
      </c>
      <c r="BF133" s="1" t="s">
        <v>10213</v>
      </c>
    </row>
    <row r="134" s="1" customFormat="1" spans="1:58">
      <c r="A134" s="1" t="s">
        <v>8915</v>
      </c>
      <c r="B134" s="1" t="s">
        <v>8916</v>
      </c>
      <c r="C134" s="1" t="s">
        <v>8917</v>
      </c>
      <c r="D134" s="1" t="s">
        <v>3876</v>
      </c>
      <c r="E134" s="1" t="s">
        <v>8918</v>
      </c>
      <c r="F134" s="33">
        <v>46132</v>
      </c>
      <c r="G134" s="34">
        <v>46132.7348148148</v>
      </c>
      <c r="H134" s="34">
        <v>46132.7355671296</v>
      </c>
      <c r="I134" s="1" t="s">
        <v>9958</v>
      </c>
      <c r="J134" s="1">
        <v>65</v>
      </c>
      <c r="K134" s="1" t="s">
        <v>9169</v>
      </c>
      <c r="M134" s="35">
        <v>1</v>
      </c>
      <c r="N134" s="1" t="s">
        <v>10214</v>
      </c>
      <c r="O134" s="1" t="s">
        <v>10215</v>
      </c>
      <c r="P134" s="1" t="s">
        <v>341</v>
      </c>
      <c r="Q134" s="1" t="s">
        <v>10216</v>
      </c>
      <c r="R134" s="36">
        <v>0</v>
      </c>
      <c r="S134" s="35">
        <v>0</v>
      </c>
      <c r="T134" s="35">
        <v>0</v>
      </c>
      <c r="U134" s="35">
        <v>1</v>
      </c>
      <c r="V134" s="36">
        <v>1</v>
      </c>
      <c r="W134" s="1" t="s">
        <v>10217</v>
      </c>
      <c r="X134" s="36">
        <v>0</v>
      </c>
      <c r="Y134" s="35">
        <v>0</v>
      </c>
      <c r="Z134" s="1" t="s">
        <v>10218</v>
      </c>
      <c r="AA134" s="35">
        <v>1</v>
      </c>
      <c r="AB134" s="35">
        <v>1</v>
      </c>
      <c r="AC134" s="35">
        <v>1</v>
      </c>
      <c r="AD134" s="1" t="s">
        <v>10219</v>
      </c>
      <c r="AE134" s="35">
        <v>1</v>
      </c>
      <c r="AF134" s="35">
        <v>0</v>
      </c>
      <c r="AG134" s="35">
        <v>0</v>
      </c>
      <c r="AH134" s="36">
        <v>1</v>
      </c>
      <c r="AI134" s="36">
        <v>0</v>
      </c>
      <c r="AJ134" s="36">
        <v>1</v>
      </c>
      <c r="AK134" s="1" t="s">
        <v>8926</v>
      </c>
      <c r="AL134" s="37">
        <v>0</v>
      </c>
      <c r="AM134" s="36"/>
      <c r="AN134" s="1" t="s">
        <v>8926</v>
      </c>
      <c r="AO134" s="36"/>
      <c r="AP134" s="37">
        <v>0</v>
      </c>
      <c r="AQ134" s="37">
        <v>0</v>
      </c>
      <c r="AR134" s="35"/>
      <c r="AS134" s="37">
        <v>0</v>
      </c>
      <c r="AT134" s="35"/>
      <c r="AU134" s="1" t="s">
        <v>8926</v>
      </c>
      <c r="AV134" s="37">
        <v>0</v>
      </c>
      <c r="AW134" s="36"/>
      <c r="AX134" s="36">
        <v>0</v>
      </c>
      <c r="AY134" s="1" t="s">
        <v>10220</v>
      </c>
      <c r="AZ134" s="35">
        <v>1</v>
      </c>
      <c r="BA134" s="36">
        <v>0</v>
      </c>
      <c r="BB134" s="36">
        <v>0.666666666666667</v>
      </c>
      <c r="BC134" s="36">
        <v>0.2</v>
      </c>
      <c r="BD134" s="1" t="s">
        <v>8927</v>
      </c>
      <c r="BE134" s="1" t="s">
        <v>8948</v>
      </c>
      <c r="BF134" s="1" t="s">
        <v>10221</v>
      </c>
    </row>
    <row r="135" s="1" customFormat="1" spans="1:58">
      <c r="A135" s="1" t="s">
        <v>8915</v>
      </c>
      <c r="B135" s="1" t="s">
        <v>8916</v>
      </c>
      <c r="C135" s="1" t="s">
        <v>8917</v>
      </c>
      <c r="D135" s="1" t="s">
        <v>3876</v>
      </c>
      <c r="E135" s="1" t="s">
        <v>8918</v>
      </c>
      <c r="F135" s="33">
        <v>46132</v>
      </c>
      <c r="G135" s="34">
        <v>46132.7404166667</v>
      </c>
      <c r="H135" s="34">
        <v>46132.7412847222</v>
      </c>
      <c r="I135" s="1" t="s">
        <v>10017</v>
      </c>
      <c r="J135" s="1">
        <v>75</v>
      </c>
      <c r="K135" s="1" t="s">
        <v>10222</v>
      </c>
      <c r="L135" s="1" t="s">
        <v>10223</v>
      </c>
      <c r="M135" s="35">
        <v>1</v>
      </c>
      <c r="N135" s="1" t="s">
        <v>10224</v>
      </c>
      <c r="O135" s="1" t="s">
        <v>10225</v>
      </c>
      <c r="P135" s="1" t="s">
        <v>341</v>
      </c>
      <c r="Q135" s="1" t="s">
        <v>10226</v>
      </c>
      <c r="R135" s="36">
        <v>1</v>
      </c>
      <c r="S135" s="35">
        <v>1</v>
      </c>
      <c r="T135" s="35">
        <v>1</v>
      </c>
      <c r="U135" s="35">
        <v>1</v>
      </c>
      <c r="V135" s="36">
        <v>1</v>
      </c>
      <c r="W135" s="1" t="s">
        <v>10227</v>
      </c>
      <c r="X135" s="36">
        <v>1</v>
      </c>
      <c r="Y135" s="35">
        <v>1</v>
      </c>
      <c r="Z135" s="1" t="s">
        <v>10228</v>
      </c>
      <c r="AA135" s="35">
        <v>1</v>
      </c>
      <c r="AB135" s="35">
        <v>1</v>
      </c>
      <c r="AC135" s="35">
        <v>1</v>
      </c>
      <c r="AD135" s="1" t="s">
        <v>10229</v>
      </c>
      <c r="AE135" s="35">
        <v>1</v>
      </c>
      <c r="AF135" s="35">
        <v>0</v>
      </c>
      <c r="AG135" s="35">
        <v>1</v>
      </c>
      <c r="AH135" s="36">
        <v>1</v>
      </c>
      <c r="AI135" s="36">
        <v>0</v>
      </c>
      <c r="AJ135" s="36">
        <v>1</v>
      </c>
      <c r="AK135" s="1" t="s">
        <v>8926</v>
      </c>
      <c r="AL135" s="37">
        <v>0</v>
      </c>
      <c r="AM135" s="36"/>
      <c r="AN135" s="1" t="s">
        <v>8926</v>
      </c>
      <c r="AO135" s="36"/>
      <c r="AP135" s="37">
        <v>0</v>
      </c>
      <c r="AQ135" s="37">
        <v>0</v>
      </c>
      <c r="AR135" s="35"/>
      <c r="AS135" s="37">
        <v>0</v>
      </c>
      <c r="AT135" s="35"/>
      <c r="AU135" s="1" t="s">
        <v>10230</v>
      </c>
      <c r="AV135" s="37">
        <v>1</v>
      </c>
      <c r="AW135" s="36">
        <v>0</v>
      </c>
      <c r="AX135" s="36">
        <v>0</v>
      </c>
      <c r="AY135" s="1" t="s">
        <v>8926</v>
      </c>
      <c r="AZ135" s="35">
        <v>0</v>
      </c>
      <c r="BA135" s="36"/>
      <c r="BB135" s="36">
        <v>0.5</v>
      </c>
      <c r="BC135" s="36">
        <v>0.75</v>
      </c>
      <c r="BD135" s="1" t="s">
        <v>9869</v>
      </c>
      <c r="BE135" s="1" t="s">
        <v>8928</v>
      </c>
      <c r="BF135" s="1" t="s">
        <v>10231</v>
      </c>
    </row>
    <row r="136" s="1" customFormat="1" spans="1:58">
      <c r="A136" s="1" t="s">
        <v>9188</v>
      </c>
      <c r="B136" s="1" t="s">
        <v>8916</v>
      </c>
      <c r="C136" s="1" t="s">
        <v>8917</v>
      </c>
      <c r="D136" s="1" t="s">
        <v>3876</v>
      </c>
      <c r="E136" s="1" t="s">
        <v>8918</v>
      </c>
      <c r="F136" s="33">
        <v>46132</v>
      </c>
      <c r="G136" s="34">
        <v>46132.7538310185</v>
      </c>
      <c r="H136" s="34">
        <v>46132.7595601852</v>
      </c>
      <c r="I136" s="1" t="s">
        <v>10232</v>
      </c>
      <c r="J136" s="1">
        <v>495</v>
      </c>
      <c r="K136" s="1" t="s">
        <v>9483</v>
      </c>
      <c r="L136" s="1" t="s">
        <v>9484</v>
      </c>
      <c r="M136" s="35">
        <v>1</v>
      </c>
      <c r="N136" s="1" t="s">
        <v>10233</v>
      </c>
      <c r="O136" s="1" t="s">
        <v>341</v>
      </c>
      <c r="P136" s="1" t="s">
        <v>10234</v>
      </c>
      <c r="Q136" s="1" t="s">
        <v>10235</v>
      </c>
      <c r="R136" s="36">
        <v>1</v>
      </c>
      <c r="S136" s="35">
        <v>1</v>
      </c>
      <c r="T136" s="35">
        <v>1</v>
      </c>
      <c r="U136" s="35">
        <v>1</v>
      </c>
      <c r="V136" s="36">
        <v>1</v>
      </c>
      <c r="W136" s="1" t="s">
        <v>10236</v>
      </c>
      <c r="X136" s="36">
        <v>0</v>
      </c>
      <c r="Y136" s="35">
        <v>0</v>
      </c>
      <c r="Z136" s="1" t="s">
        <v>10237</v>
      </c>
      <c r="AA136" s="35">
        <v>1</v>
      </c>
      <c r="AB136" s="35">
        <v>1</v>
      </c>
      <c r="AC136" s="35">
        <v>1</v>
      </c>
      <c r="AD136" s="1" t="s">
        <v>10238</v>
      </c>
      <c r="AE136" s="35">
        <v>1</v>
      </c>
      <c r="AF136" s="35">
        <v>0</v>
      </c>
      <c r="AG136" s="35">
        <v>0</v>
      </c>
      <c r="AH136" s="36">
        <v>1</v>
      </c>
      <c r="AI136" s="36">
        <v>0</v>
      </c>
      <c r="AJ136" s="36">
        <v>1</v>
      </c>
      <c r="AK136" s="1" t="s">
        <v>8926</v>
      </c>
      <c r="AL136" s="37">
        <v>0</v>
      </c>
      <c r="AM136" s="36"/>
      <c r="AN136" s="1" t="s">
        <v>10239</v>
      </c>
      <c r="AO136" s="36">
        <v>0</v>
      </c>
      <c r="AP136" s="37">
        <v>1</v>
      </c>
      <c r="AQ136" s="37">
        <v>1</v>
      </c>
      <c r="AR136" s="35">
        <v>0</v>
      </c>
      <c r="AS136" s="37">
        <v>0</v>
      </c>
      <c r="AT136" s="35"/>
      <c r="AU136" s="1" t="s">
        <v>10240</v>
      </c>
      <c r="AV136" s="37">
        <v>1</v>
      </c>
      <c r="AW136" s="36">
        <v>0</v>
      </c>
      <c r="AX136" s="36">
        <v>0</v>
      </c>
      <c r="AY136" s="1" t="s">
        <v>10241</v>
      </c>
      <c r="AZ136" s="35">
        <v>1</v>
      </c>
      <c r="BA136" s="36">
        <v>0</v>
      </c>
      <c r="BB136" s="36">
        <v>0.4</v>
      </c>
      <c r="BC136" s="36">
        <v>0.4</v>
      </c>
      <c r="BD136" s="1" t="s">
        <v>9869</v>
      </c>
      <c r="BE136" s="1" t="s">
        <v>8948</v>
      </c>
      <c r="BF136" s="1" t="s">
        <v>10242</v>
      </c>
    </row>
    <row r="137" s="1" customFormat="1" spans="1:58">
      <c r="A137" s="1" t="s">
        <v>8915</v>
      </c>
      <c r="B137" s="1" t="s">
        <v>8916</v>
      </c>
      <c r="C137" s="1" t="s">
        <v>8917</v>
      </c>
      <c r="D137" s="1" t="s">
        <v>3876</v>
      </c>
      <c r="E137" s="1" t="s">
        <v>8918</v>
      </c>
      <c r="F137" s="33">
        <v>46132</v>
      </c>
      <c r="G137" s="34">
        <v>46132.7871875</v>
      </c>
      <c r="H137" s="34">
        <v>46132.7888310185</v>
      </c>
      <c r="I137" s="1" t="s">
        <v>10243</v>
      </c>
      <c r="J137" s="1">
        <v>142</v>
      </c>
      <c r="K137" s="1" t="s">
        <v>10244</v>
      </c>
      <c r="L137" s="1" t="s">
        <v>10245</v>
      </c>
      <c r="M137" s="35">
        <v>1</v>
      </c>
      <c r="N137" s="1" t="s">
        <v>10246</v>
      </c>
      <c r="O137" s="1" t="s">
        <v>10247</v>
      </c>
      <c r="P137" s="1" t="s">
        <v>10248</v>
      </c>
      <c r="Q137" s="1" t="s">
        <v>10249</v>
      </c>
      <c r="R137" s="36">
        <v>1</v>
      </c>
      <c r="S137" s="35">
        <v>1</v>
      </c>
      <c r="T137" s="35">
        <v>1</v>
      </c>
      <c r="U137" s="35">
        <v>1</v>
      </c>
      <c r="V137" s="36">
        <v>1</v>
      </c>
      <c r="W137" s="1" t="s">
        <v>10250</v>
      </c>
      <c r="X137" s="36">
        <v>1</v>
      </c>
      <c r="Y137" s="35">
        <v>1</v>
      </c>
      <c r="Z137" s="1" t="s">
        <v>10251</v>
      </c>
      <c r="AA137" s="35">
        <v>1</v>
      </c>
      <c r="AB137" s="35">
        <v>1</v>
      </c>
      <c r="AC137" s="35">
        <v>1</v>
      </c>
      <c r="AD137" s="1" t="s">
        <v>10252</v>
      </c>
      <c r="AE137" s="35">
        <v>1</v>
      </c>
      <c r="AF137" s="35">
        <v>0</v>
      </c>
      <c r="AG137" s="35">
        <v>1</v>
      </c>
      <c r="AH137" s="36">
        <v>1</v>
      </c>
      <c r="AI137" s="36">
        <v>0</v>
      </c>
      <c r="AJ137" s="36">
        <v>1</v>
      </c>
      <c r="AK137" s="1" t="s">
        <v>8926</v>
      </c>
      <c r="AL137" s="37">
        <v>0</v>
      </c>
      <c r="AM137" s="36"/>
      <c r="AN137" s="1" t="s">
        <v>10253</v>
      </c>
      <c r="AO137" s="36">
        <v>1</v>
      </c>
      <c r="AP137" s="37">
        <v>1</v>
      </c>
      <c r="AQ137" s="37">
        <v>0</v>
      </c>
      <c r="AR137" s="35"/>
      <c r="AS137" s="37">
        <v>1</v>
      </c>
      <c r="AT137" s="35">
        <v>1</v>
      </c>
      <c r="AU137" s="1" t="s">
        <v>8926</v>
      </c>
      <c r="AV137" s="37">
        <v>0</v>
      </c>
      <c r="AW137" s="36"/>
      <c r="AX137" s="36">
        <v>0</v>
      </c>
      <c r="AY137" s="1" t="s">
        <v>8926</v>
      </c>
      <c r="AZ137" s="35">
        <v>0</v>
      </c>
      <c r="BA137" s="36"/>
      <c r="BB137" s="36">
        <v>0.75</v>
      </c>
      <c r="BC137" s="36">
        <v>0.75</v>
      </c>
      <c r="BD137" s="1" t="s">
        <v>9869</v>
      </c>
      <c r="BE137" s="1" t="s">
        <v>8948</v>
      </c>
      <c r="BF137" s="1" t="s">
        <v>10254</v>
      </c>
    </row>
    <row r="138" s="1" customFormat="1" spans="1:58">
      <c r="A138" s="1" t="s">
        <v>8915</v>
      </c>
      <c r="B138" s="1" t="s">
        <v>8916</v>
      </c>
      <c r="C138" s="1" t="s">
        <v>8917</v>
      </c>
      <c r="D138" s="1" t="s">
        <v>3876</v>
      </c>
      <c r="E138" s="1" t="s">
        <v>8918</v>
      </c>
      <c r="F138" s="33">
        <v>46133</v>
      </c>
      <c r="G138" s="34">
        <v>46133.9755671296</v>
      </c>
      <c r="H138" s="34">
        <v>46133.9764930555</v>
      </c>
      <c r="I138" s="1" t="s">
        <v>8993</v>
      </c>
      <c r="J138" s="1">
        <v>80</v>
      </c>
      <c r="K138" s="1" t="s">
        <v>9236</v>
      </c>
      <c r="L138" s="1" t="s">
        <v>9237</v>
      </c>
      <c r="M138" s="35">
        <v>1</v>
      </c>
      <c r="N138" s="1" t="s">
        <v>10255</v>
      </c>
      <c r="O138" s="1" t="s">
        <v>10256</v>
      </c>
      <c r="P138" s="1" t="s">
        <v>341</v>
      </c>
      <c r="Q138" s="1" t="s">
        <v>10257</v>
      </c>
      <c r="R138" s="36">
        <v>1</v>
      </c>
      <c r="S138" s="35">
        <v>1</v>
      </c>
      <c r="T138" s="35">
        <v>1</v>
      </c>
      <c r="U138" s="35">
        <v>1</v>
      </c>
      <c r="V138" s="36">
        <v>1</v>
      </c>
      <c r="W138" s="1" t="s">
        <v>10258</v>
      </c>
      <c r="X138" s="36">
        <v>1</v>
      </c>
      <c r="Y138" s="35">
        <v>1</v>
      </c>
      <c r="Z138" s="1" t="s">
        <v>10259</v>
      </c>
      <c r="AA138" s="35">
        <v>1</v>
      </c>
      <c r="AB138" s="35">
        <v>1</v>
      </c>
      <c r="AC138" s="35">
        <v>1</v>
      </c>
      <c r="AD138" s="1" t="s">
        <v>10260</v>
      </c>
      <c r="AE138" s="35">
        <v>1</v>
      </c>
      <c r="AF138" s="35">
        <v>0</v>
      </c>
      <c r="AG138" s="35">
        <v>0</v>
      </c>
      <c r="AH138" s="36">
        <v>1</v>
      </c>
      <c r="AI138" s="36">
        <v>0</v>
      </c>
      <c r="AJ138" s="36">
        <v>1</v>
      </c>
      <c r="AK138" s="1" t="s">
        <v>8926</v>
      </c>
      <c r="AL138" s="37">
        <v>0</v>
      </c>
      <c r="AM138" s="36"/>
      <c r="AN138" s="1" t="s">
        <v>10261</v>
      </c>
      <c r="AO138" s="36">
        <v>0</v>
      </c>
      <c r="AP138" s="37">
        <v>1</v>
      </c>
      <c r="AQ138" s="37">
        <v>0</v>
      </c>
      <c r="AR138" s="35"/>
      <c r="AS138" s="37">
        <v>1</v>
      </c>
      <c r="AT138" s="35">
        <v>0</v>
      </c>
      <c r="AU138" s="1" t="s">
        <v>8926</v>
      </c>
      <c r="AV138" s="37">
        <v>0</v>
      </c>
      <c r="AW138" s="36"/>
      <c r="AX138" s="36">
        <v>0</v>
      </c>
      <c r="AY138" s="1" t="s">
        <v>8926</v>
      </c>
      <c r="AZ138" s="35">
        <v>0</v>
      </c>
      <c r="BA138" s="36"/>
      <c r="BB138" s="36">
        <v>0.5</v>
      </c>
      <c r="BC138" s="36">
        <v>0.75</v>
      </c>
      <c r="BD138" s="1" t="s">
        <v>8927</v>
      </c>
      <c r="BE138" s="1" t="s">
        <v>8928</v>
      </c>
      <c r="BF138" s="1" t="s">
        <v>10262</v>
      </c>
    </row>
    <row r="139" s="1" customFormat="1" spans="1:58">
      <c r="A139" s="1" t="s">
        <v>8915</v>
      </c>
      <c r="B139" s="1" t="s">
        <v>8916</v>
      </c>
      <c r="C139" s="1" t="s">
        <v>8917</v>
      </c>
      <c r="D139" s="1" t="s">
        <v>3876</v>
      </c>
      <c r="E139" s="1" t="s">
        <v>8918</v>
      </c>
      <c r="F139" s="33">
        <v>46133</v>
      </c>
      <c r="G139" s="34">
        <v>46133.877037037</v>
      </c>
      <c r="H139" s="34">
        <v>46133.8780439815</v>
      </c>
      <c r="I139" s="1" t="s">
        <v>9119</v>
      </c>
      <c r="J139" s="1">
        <v>87</v>
      </c>
      <c r="K139" s="1" t="s">
        <v>8940</v>
      </c>
      <c r="M139" s="35">
        <v>1</v>
      </c>
      <c r="N139" s="1" t="s">
        <v>10263</v>
      </c>
      <c r="O139" s="1" t="s">
        <v>10264</v>
      </c>
      <c r="P139" s="1" t="s">
        <v>341</v>
      </c>
      <c r="Q139" s="1" t="s">
        <v>10265</v>
      </c>
      <c r="R139" s="36">
        <v>1</v>
      </c>
      <c r="S139" s="35">
        <v>1</v>
      </c>
      <c r="T139" s="35">
        <v>1</v>
      </c>
      <c r="U139" s="35">
        <v>1</v>
      </c>
      <c r="V139" s="36">
        <v>1</v>
      </c>
      <c r="W139" s="1" t="s">
        <v>10266</v>
      </c>
      <c r="X139" s="36">
        <v>1</v>
      </c>
      <c r="Y139" s="35">
        <v>1</v>
      </c>
      <c r="Z139" s="1" t="s">
        <v>10267</v>
      </c>
      <c r="AA139" s="35">
        <v>1</v>
      </c>
      <c r="AB139" s="35">
        <v>1</v>
      </c>
      <c r="AC139" s="35">
        <v>1</v>
      </c>
      <c r="AD139" s="1" t="s">
        <v>10268</v>
      </c>
      <c r="AE139" s="35">
        <v>1</v>
      </c>
      <c r="AF139" s="35">
        <v>0</v>
      </c>
      <c r="AG139" s="35">
        <v>0</v>
      </c>
      <c r="AH139" s="36">
        <v>1</v>
      </c>
      <c r="AI139" s="36">
        <v>0</v>
      </c>
      <c r="AJ139" s="36">
        <v>1</v>
      </c>
      <c r="AK139" s="1" t="s">
        <v>8926</v>
      </c>
      <c r="AL139" s="37">
        <v>0</v>
      </c>
      <c r="AM139" s="36"/>
      <c r="AN139" s="1" t="s">
        <v>10269</v>
      </c>
      <c r="AO139" s="36">
        <v>0</v>
      </c>
      <c r="AP139" s="37">
        <v>1</v>
      </c>
      <c r="AQ139" s="37">
        <v>0</v>
      </c>
      <c r="AR139" s="35"/>
      <c r="AS139" s="37">
        <v>1</v>
      </c>
      <c r="AT139" s="35">
        <v>0</v>
      </c>
      <c r="AU139" s="1" t="s">
        <v>8926</v>
      </c>
      <c r="AV139" s="37">
        <v>0</v>
      </c>
      <c r="AW139" s="36"/>
      <c r="AX139" s="36">
        <v>0</v>
      </c>
      <c r="AY139" s="1" t="s">
        <v>8926</v>
      </c>
      <c r="AZ139" s="35">
        <v>0</v>
      </c>
      <c r="BA139" s="36"/>
      <c r="BB139" s="36">
        <v>0.5</v>
      </c>
      <c r="BC139" s="36">
        <v>0.75</v>
      </c>
      <c r="BD139" s="1" t="s">
        <v>8927</v>
      </c>
      <c r="BE139" s="1" t="s">
        <v>8948</v>
      </c>
      <c r="BF139" s="1" t="s">
        <v>10270</v>
      </c>
    </row>
    <row r="140" s="1" customFormat="1" spans="1:58">
      <c r="A140" s="1" t="s">
        <v>8915</v>
      </c>
      <c r="B140" s="1" t="s">
        <v>8916</v>
      </c>
      <c r="C140" s="1" t="s">
        <v>8917</v>
      </c>
      <c r="D140" s="1" t="s">
        <v>3876</v>
      </c>
      <c r="E140" s="1" t="s">
        <v>8918</v>
      </c>
      <c r="F140" s="33">
        <v>46133</v>
      </c>
      <c r="G140" s="34">
        <v>46133.7482060185</v>
      </c>
      <c r="H140" s="34">
        <v>46133.7495833333</v>
      </c>
      <c r="I140" s="1" t="s">
        <v>9599</v>
      </c>
      <c r="J140" s="1">
        <v>119</v>
      </c>
      <c r="K140" s="1" t="s">
        <v>9361</v>
      </c>
      <c r="L140" s="1" t="s">
        <v>9362</v>
      </c>
      <c r="M140" s="35">
        <v>1</v>
      </c>
      <c r="N140" s="1" t="s">
        <v>10271</v>
      </c>
      <c r="O140" s="1" t="s">
        <v>10272</v>
      </c>
      <c r="P140" s="1" t="s">
        <v>341</v>
      </c>
      <c r="Q140" s="1" t="s">
        <v>10273</v>
      </c>
      <c r="R140" s="36">
        <v>1</v>
      </c>
      <c r="S140" s="35">
        <v>1</v>
      </c>
      <c r="T140" s="35">
        <v>1</v>
      </c>
      <c r="U140" s="35">
        <v>1</v>
      </c>
      <c r="V140" s="36">
        <v>1</v>
      </c>
      <c r="W140" s="1" t="s">
        <v>10274</v>
      </c>
      <c r="X140" s="36">
        <v>1</v>
      </c>
      <c r="Y140" s="35">
        <v>1</v>
      </c>
      <c r="Z140" s="1" t="s">
        <v>10275</v>
      </c>
      <c r="AA140" s="35">
        <v>1</v>
      </c>
      <c r="AB140" s="35">
        <v>1</v>
      </c>
      <c r="AC140" s="35">
        <v>1</v>
      </c>
      <c r="AD140" s="1" t="s">
        <v>10276</v>
      </c>
      <c r="AE140" s="35">
        <v>1</v>
      </c>
      <c r="AF140" s="35">
        <v>0</v>
      </c>
      <c r="AG140" s="35">
        <v>0</v>
      </c>
      <c r="AH140" s="36">
        <v>1</v>
      </c>
      <c r="AI140" s="36">
        <v>0</v>
      </c>
      <c r="AJ140" s="36">
        <v>0</v>
      </c>
      <c r="AK140" s="1" t="s">
        <v>8926</v>
      </c>
      <c r="AL140" s="37">
        <v>0</v>
      </c>
      <c r="AM140" s="36"/>
      <c r="AN140" s="1" t="s">
        <v>10277</v>
      </c>
      <c r="AO140" s="36">
        <v>0</v>
      </c>
      <c r="AP140" s="37">
        <v>1</v>
      </c>
      <c r="AQ140" s="37">
        <v>0</v>
      </c>
      <c r="AR140" s="35"/>
      <c r="AS140" s="37">
        <v>1</v>
      </c>
      <c r="AT140" s="35">
        <v>0</v>
      </c>
      <c r="AU140" s="1" t="s">
        <v>8926</v>
      </c>
      <c r="AV140" s="37">
        <v>0</v>
      </c>
      <c r="AW140" s="36"/>
      <c r="AX140" s="36">
        <v>0</v>
      </c>
      <c r="AY140" s="1" t="s">
        <v>8926</v>
      </c>
      <c r="AZ140" s="35">
        <v>0</v>
      </c>
      <c r="BA140" s="36"/>
      <c r="BB140" s="36">
        <v>0.25</v>
      </c>
      <c r="BC140" s="36">
        <v>0.75</v>
      </c>
      <c r="BD140" s="1" t="s">
        <v>9869</v>
      </c>
      <c r="BE140" s="1" t="s">
        <v>8928</v>
      </c>
      <c r="BF140" s="1" t="s">
        <v>10278</v>
      </c>
    </row>
    <row r="141" s="1" customFormat="1" spans="1:58">
      <c r="A141" s="1" t="s">
        <v>8915</v>
      </c>
      <c r="B141" s="1" t="s">
        <v>8916</v>
      </c>
      <c r="C141" s="1" t="s">
        <v>8917</v>
      </c>
      <c r="D141" s="1" t="s">
        <v>3876</v>
      </c>
      <c r="E141" s="1" t="s">
        <v>8918</v>
      </c>
      <c r="F141" s="33">
        <v>46133</v>
      </c>
      <c r="G141" s="34">
        <v>46133.719837963</v>
      </c>
      <c r="H141" s="34">
        <v>46133.720775463</v>
      </c>
      <c r="I141" s="1" t="s">
        <v>9784</v>
      </c>
      <c r="J141" s="1">
        <v>81</v>
      </c>
      <c r="K141" s="1" t="s">
        <v>9699</v>
      </c>
      <c r="L141" s="1" t="s">
        <v>9700</v>
      </c>
      <c r="M141" s="35">
        <v>1</v>
      </c>
      <c r="N141" s="1" t="s">
        <v>10279</v>
      </c>
      <c r="O141" s="1" t="s">
        <v>10280</v>
      </c>
      <c r="P141" s="1" t="s">
        <v>341</v>
      </c>
      <c r="Q141" s="1" t="s">
        <v>10281</v>
      </c>
      <c r="R141" s="36">
        <v>1</v>
      </c>
      <c r="S141" s="35">
        <v>1</v>
      </c>
      <c r="T141" s="35">
        <v>1</v>
      </c>
      <c r="U141" s="35">
        <v>1</v>
      </c>
      <c r="V141" s="36">
        <v>1</v>
      </c>
      <c r="W141" s="1" t="s">
        <v>10282</v>
      </c>
      <c r="X141" s="36">
        <v>1</v>
      </c>
      <c r="Y141" s="35">
        <v>1</v>
      </c>
      <c r="Z141" s="1" t="s">
        <v>10283</v>
      </c>
      <c r="AA141" s="35">
        <v>1</v>
      </c>
      <c r="AB141" s="35">
        <v>1</v>
      </c>
      <c r="AC141" s="35">
        <v>1</v>
      </c>
      <c r="AD141" s="1" t="s">
        <v>10284</v>
      </c>
      <c r="AE141" s="35">
        <v>1</v>
      </c>
      <c r="AF141" s="35">
        <v>0</v>
      </c>
      <c r="AG141" s="35">
        <v>1</v>
      </c>
      <c r="AH141" s="36">
        <v>1</v>
      </c>
      <c r="AI141" s="36">
        <v>1</v>
      </c>
      <c r="AJ141" s="36">
        <v>0</v>
      </c>
      <c r="AK141" s="1" t="s">
        <v>8926</v>
      </c>
      <c r="AL141" s="37">
        <v>0</v>
      </c>
      <c r="AM141" s="36"/>
      <c r="AN141" s="1" t="s">
        <v>10285</v>
      </c>
      <c r="AO141" s="36">
        <v>1</v>
      </c>
      <c r="AP141" s="37">
        <v>1</v>
      </c>
      <c r="AQ141" s="37">
        <v>1</v>
      </c>
      <c r="AR141" s="35">
        <v>1</v>
      </c>
      <c r="AS141" s="37">
        <v>0</v>
      </c>
      <c r="AT141" s="35"/>
      <c r="AU141" s="1" t="s">
        <v>8926</v>
      </c>
      <c r="AV141" s="37">
        <v>0</v>
      </c>
      <c r="AW141" s="36"/>
      <c r="AX141" s="36">
        <v>0</v>
      </c>
      <c r="AY141" s="1" t="s">
        <v>8926</v>
      </c>
      <c r="AZ141" s="35">
        <v>0</v>
      </c>
      <c r="BA141" s="36"/>
      <c r="BB141" s="36">
        <v>0.75</v>
      </c>
      <c r="BC141" s="36">
        <v>0.75</v>
      </c>
      <c r="BD141" s="1" t="s">
        <v>8960</v>
      </c>
      <c r="BE141" s="1" t="s">
        <v>8928</v>
      </c>
      <c r="BF141" s="1" t="s">
        <v>10286</v>
      </c>
    </row>
    <row r="142" s="1" customFormat="1" spans="1:58">
      <c r="A142" s="1" t="s">
        <v>8915</v>
      </c>
      <c r="B142" s="1" t="s">
        <v>8916</v>
      </c>
      <c r="C142" s="1" t="s">
        <v>8917</v>
      </c>
      <c r="D142" s="1" t="s">
        <v>3876</v>
      </c>
      <c r="E142" s="1" t="s">
        <v>8918</v>
      </c>
      <c r="F142" s="33">
        <v>46133</v>
      </c>
      <c r="G142" s="34">
        <v>46133.8957175926</v>
      </c>
      <c r="H142" s="34">
        <v>46133.8963310185</v>
      </c>
      <c r="I142" s="1" t="s">
        <v>10287</v>
      </c>
      <c r="J142" s="1">
        <v>53</v>
      </c>
      <c r="K142" s="1" t="s">
        <v>9721</v>
      </c>
      <c r="L142" s="1" t="s">
        <v>9722</v>
      </c>
      <c r="M142" s="35">
        <v>1</v>
      </c>
      <c r="N142" s="1" t="s">
        <v>10288</v>
      </c>
      <c r="O142" s="1" t="s">
        <v>341</v>
      </c>
      <c r="P142" s="1" t="s">
        <v>341</v>
      </c>
      <c r="Q142" s="1" t="s">
        <v>10289</v>
      </c>
      <c r="R142" s="36">
        <v>1</v>
      </c>
      <c r="S142" s="35">
        <v>1</v>
      </c>
      <c r="T142" s="35">
        <v>1</v>
      </c>
      <c r="U142" s="35">
        <v>1</v>
      </c>
      <c r="V142" s="36">
        <v>1</v>
      </c>
      <c r="W142" s="1" t="s">
        <v>10290</v>
      </c>
      <c r="X142" s="36">
        <v>0</v>
      </c>
      <c r="Y142" s="35">
        <v>0</v>
      </c>
      <c r="Z142" s="1" t="s">
        <v>10291</v>
      </c>
      <c r="AA142" s="35">
        <v>1</v>
      </c>
      <c r="AB142" s="35">
        <v>1</v>
      </c>
      <c r="AC142" s="35">
        <v>1</v>
      </c>
      <c r="AD142" s="1" t="s">
        <v>10292</v>
      </c>
      <c r="AE142" s="35">
        <v>1</v>
      </c>
      <c r="AF142" s="35">
        <v>0</v>
      </c>
      <c r="AG142" s="35">
        <v>0</v>
      </c>
      <c r="AH142" s="36">
        <v>1</v>
      </c>
      <c r="AI142" s="36">
        <v>0</v>
      </c>
      <c r="AJ142" s="36">
        <v>0</v>
      </c>
      <c r="AK142" s="1" t="s">
        <v>8926</v>
      </c>
      <c r="AL142" s="37">
        <v>0</v>
      </c>
      <c r="AM142" s="36"/>
      <c r="AN142" s="1" t="s">
        <v>10293</v>
      </c>
      <c r="AO142" s="36"/>
      <c r="AP142" s="37">
        <v>1</v>
      </c>
      <c r="AQ142" s="37">
        <v>0</v>
      </c>
      <c r="AR142" s="35"/>
      <c r="AS142" s="37">
        <v>0</v>
      </c>
      <c r="AT142" s="35"/>
      <c r="AU142" s="1" t="s">
        <v>8926</v>
      </c>
      <c r="AV142" s="37">
        <v>0</v>
      </c>
      <c r="AW142" s="36"/>
      <c r="AX142" s="36">
        <v>0</v>
      </c>
      <c r="AY142" s="1" t="s">
        <v>8926</v>
      </c>
      <c r="AZ142" s="35">
        <v>0</v>
      </c>
      <c r="BA142" s="36"/>
      <c r="BB142" s="36">
        <v>0.333333333333333</v>
      </c>
      <c r="BC142" s="36">
        <v>0.5</v>
      </c>
      <c r="BD142" s="1" t="s">
        <v>8927</v>
      </c>
      <c r="BE142" s="1" t="s">
        <v>8928</v>
      </c>
      <c r="BF142" s="1" t="s">
        <v>10294</v>
      </c>
    </row>
    <row r="143" s="1" customFormat="1" spans="1:58">
      <c r="A143" s="1" t="s">
        <v>8915</v>
      </c>
      <c r="B143" s="1" t="s">
        <v>8916</v>
      </c>
      <c r="C143" s="1" t="s">
        <v>8917</v>
      </c>
      <c r="D143" s="1" t="s">
        <v>3876</v>
      </c>
      <c r="E143" s="1" t="s">
        <v>8918</v>
      </c>
      <c r="F143" s="33">
        <v>46133</v>
      </c>
      <c r="G143" s="34">
        <v>46133.7579976852</v>
      </c>
      <c r="H143" s="34">
        <v>46133.7587268518</v>
      </c>
      <c r="I143" s="1" t="s">
        <v>9177</v>
      </c>
      <c r="J143" s="1">
        <v>63</v>
      </c>
      <c r="K143" s="1" t="s">
        <v>9141</v>
      </c>
      <c r="M143" s="35">
        <v>1</v>
      </c>
      <c r="N143" s="1" t="s">
        <v>10295</v>
      </c>
      <c r="O143" s="1" t="s">
        <v>341</v>
      </c>
      <c r="P143" s="1" t="s">
        <v>341</v>
      </c>
      <c r="Q143" s="1" t="s">
        <v>10296</v>
      </c>
      <c r="R143" s="36">
        <v>0</v>
      </c>
      <c r="S143" s="35">
        <v>0</v>
      </c>
      <c r="T143" s="35">
        <v>0</v>
      </c>
      <c r="U143" s="35">
        <v>1</v>
      </c>
      <c r="V143" s="36">
        <v>1</v>
      </c>
      <c r="W143" s="1" t="s">
        <v>10297</v>
      </c>
      <c r="X143" s="36">
        <v>0</v>
      </c>
      <c r="Y143" s="35">
        <v>0</v>
      </c>
      <c r="Z143" s="1" t="s">
        <v>10298</v>
      </c>
      <c r="AA143" s="35">
        <v>1</v>
      </c>
      <c r="AB143" s="35">
        <v>1</v>
      </c>
      <c r="AC143" s="35">
        <v>1</v>
      </c>
      <c r="AD143" s="1" t="s">
        <v>10299</v>
      </c>
      <c r="AE143" s="35">
        <v>1</v>
      </c>
      <c r="AF143" s="35">
        <v>0</v>
      </c>
      <c r="AG143" s="35">
        <v>0</v>
      </c>
      <c r="AH143" s="36">
        <v>1</v>
      </c>
      <c r="AI143" s="36">
        <v>0</v>
      </c>
      <c r="AJ143" s="36">
        <v>1</v>
      </c>
      <c r="AK143" s="1" t="s">
        <v>8958</v>
      </c>
      <c r="AL143" s="37">
        <v>0</v>
      </c>
      <c r="AM143" s="36"/>
      <c r="AN143" s="1" t="s">
        <v>10300</v>
      </c>
      <c r="AO143" s="36">
        <v>0</v>
      </c>
      <c r="AP143" s="37">
        <v>1</v>
      </c>
      <c r="AQ143" s="37">
        <v>0</v>
      </c>
      <c r="AR143" s="35"/>
      <c r="AS143" s="37">
        <v>1</v>
      </c>
      <c r="AT143" s="35">
        <v>0</v>
      </c>
      <c r="AU143" s="1" t="s">
        <v>8958</v>
      </c>
      <c r="AV143" s="37">
        <v>0</v>
      </c>
      <c r="AW143" s="36"/>
      <c r="AX143" s="36">
        <v>0</v>
      </c>
      <c r="AY143" s="1" t="s">
        <v>8958</v>
      </c>
      <c r="AZ143" s="35">
        <v>0</v>
      </c>
      <c r="BA143" s="36"/>
      <c r="BB143" s="36">
        <v>0.5</v>
      </c>
      <c r="BC143" s="36">
        <v>0.25</v>
      </c>
      <c r="BD143" s="1" t="s">
        <v>8960</v>
      </c>
      <c r="BE143" s="1" t="s">
        <v>8948</v>
      </c>
      <c r="BF143" s="1" t="s">
        <v>10301</v>
      </c>
    </row>
    <row r="144" s="1" customFormat="1" spans="1:58">
      <c r="A144" s="1" t="s">
        <v>8915</v>
      </c>
      <c r="B144" s="1" t="s">
        <v>8916</v>
      </c>
      <c r="C144" s="1" t="s">
        <v>8917</v>
      </c>
      <c r="D144" s="1" t="s">
        <v>3876</v>
      </c>
      <c r="E144" s="1" t="s">
        <v>8918</v>
      </c>
      <c r="F144" s="33">
        <v>46133</v>
      </c>
      <c r="G144" s="34">
        <v>46133.9003125</v>
      </c>
      <c r="H144" s="34">
        <v>46133.9012037037</v>
      </c>
      <c r="I144" s="1" t="s">
        <v>10157</v>
      </c>
      <c r="J144" s="1">
        <v>77</v>
      </c>
      <c r="K144" s="1" t="s">
        <v>10302</v>
      </c>
      <c r="L144" s="1" t="s">
        <v>10303</v>
      </c>
      <c r="M144" s="35">
        <v>1</v>
      </c>
      <c r="N144" s="1" t="s">
        <v>10304</v>
      </c>
      <c r="O144" s="1" t="s">
        <v>10305</v>
      </c>
      <c r="P144" s="1" t="s">
        <v>341</v>
      </c>
      <c r="Q144" s="1" t="s">
        <v>10306</v>
      </c>
      <c r="R144" s="36">
        <v>1</v>
      </c>
      <c r="S144" s="35">
        <v>1</v>
      </c>
      <c r="T144" s="35">
        <v>1</v>
      </c>
      <c r="U144" s="35">
        <v>1</v>
      </c>
      <c r="V144" s="36">
        <v>1</v>
      </c>
      <c r="W144" s="1" t="s">
        <v>10307</v>
      </c>
      <c r="X144" s="36">
        <v>1</v>
      </c>
      <c r="Y144" s="35">
        <v>1</v>
      </c>
      <c r="Z144" s="1" t="s">
        <v>10308</v>
      </c>
      <c r="AA144" s="35">
        <v>1</v>
      </c>
      <c r="AB144" s="35">
        <v>1</v>
      </c>
      <c r="AC144" s="35">
        <v>1</v>
      </c>
      <c r="AD144" s="1" t="s">
        <v>10309</v>
      </c>
      <c r="AE144" s="35">
        <v>1</v>
      </c>
      <c r="AF144" s="35">
        <v>0</v>
      </c>
      <c r="AG144" s="35">
        <v>1</v>
      </c>
      <c r="AH144" s="36">
        <v>1</v>
      </c>
      <c r="AI144" s="36">
        <v>0</v>
      </c>
      <c r="AJ144" s="36">
        <v>1</v>
      </c>
      <c r="AK144" s="1" t="s">
        <v>8926</v>
      </c>
      <c r="AL144" s="37">
        <v>0</v>
      </c>
      <c r="AM144" s="36"/>
      <c r="AN144" s="1" t="s">
        <v>8926</v>
      </c>
      <c r="AO144" s="36"/>
      <c r="AP144" s="37">
        <v>0</v>
      </c>
      <c r="AQ144" s="37">
        <v>0</v>
      </c>
      <c r="AR144" s="35"/>
      <c r="AS144" s="37">
        <v>0</v>
      </c>
      <c r="AT144" s="35"/>
      <c r="AU144" s="1" t="s">
        <v>8926</v>
      </c>
      <c r="AV144" s="37">
        <v>0</v>
      </c>
      <c r="AW144" s="36"/>
      <c r="AX144" s="36">
        <v>0</v>
      </c>
      <c r="AY144" s="1" t="s">
        <v>10310</v>
      </c>
      <c r="AZ144" s="35">
        <v>1</v>
      </c>
      <c r="BA144" s="36">
        <v>1</v>
      </c>
      <c r="BB144" s="36">
        <v>0.666666666666667</v>
      </c>
      <c r="BC144" s="36">
        <v>0.8</v>
      </c>
      <c r="BD144" s="1" t="s">
        <v>8927</v>
      </c>
      <c r="BE144" s="1" t="s">
        <v>8928</v>
      </c>
      <c r="BF144" s="1" t="s">
        <v>10311</v>
      </c>
    </row>
    <row r="145" s="1" customFormat="1" spans="1:58">
      <c r="A145" s="1" t="s">
        <v>8915</v>
      </c>
      <c r="B145" s="1" t="s">
        <v>8916</v>
      </c>
      <c r="C145" s="1" t="s">
        <v>8917</v>
      </c>
      <c r="D145" s="1" t="s">
        <v>3876</v>
      </c>
      <c r="E145" s="1" t="s">
        <v>8918</v>
      </c>
      <c r="F145" s="33">
        <v>46133</v>
      </c>
      <c r="G145" s="34">
        <v>46133.7131134259</v>
      </c>
      <c r="H145" s="34">
        <v>46133.713912037</v>
      </c>
      <c r="I145" s="1" t="s">
        <v>9744</v>
      </c>
      <c r="J145" s="1">
        <v>69</v>
      </c>
      <c r="K145" s="1" t="s">
        <v>9620</v>
      </c>
      <c r="L145" s="1" t="s">
        <v>9621</v>
      </c>
      <c r="M145" s="35">
        <v>1</v>
      </c>
      <c r="N145" s="1" t="s">
        <v>10312</v>
      </c>
      <c r="O145" s="1" t="s">
        <v>341</v>
      </c>
      <c r="P145" s="1" t="s">
        <v>341</v>
      </c>
      <c r="Q145" s="1" t="s">
        <v>10313</v>
      </c>
      <c r="R145" s="36">
        <v>1</v>
      </c>
      <c r="S145" s="35">
        <v>1</v>
      </c>
      <c r="T145" s="35">
        <v>1</v>
      </c>
      <c r="U145" s="35">
        <v>1</v>
      </c>
      <c r="V145" s="36">
        <v>1</v>
      </c>
      <c r="W145" s="1" t="s">
        <v>10314</v>
      </c>
      <c r="X145" s="36">
        <v>1</v>
      </c>
      <c r="Y145" s="35">
        <v>1</v>
      </c>
      <c r="Z145" s="1" t="s">
        <v>10315</v>
      </c>
      <c r="AA145" s="35">
        <v>1</v>
      </c>
      <c r="AB145" s="35">
        <v>1</v>
      </c>
      <c r="AC145" s="35">
        <v>1</v>
      </c>
      <c r="AD145" s="1" t="s">
        <v>10316</v>
      </c>
      <c r="AE145" s="35">
        <v>1</v>
      </c>
      <c r="AF145" s="35">
        <v>0</v>
      </c>
      <c r="AG145" s="35">
        <v>0</v>
      </c>
      <c r="AH145" s="36">
        <v>1</v>
      </c>
      <c r="AI145" s="36">
        <v>0</v>
      </c>
      <c r="AJ145" s="36">
        <v>1</v>
      </c>
      <c r="AK145" s="1" t="s">
        <v>8926</v>
      </c>
      <c r="AL145" s="37">
        <v>0</v>
      </c>
      <c r="AM145" s="36"/>
      <c r="AN145" s="1" t="s">
        <v>10317</v>
      </c>
      <c r="AO145" s="36"/>
      <c r="AP145" s="37">
        <v>1</v>
      </c>
      <c r="AQ145" s="37">
        <v>0</v>
      </c>
      <c r="AR145" s="35"/>
      <c r="AS145" s="37">
        <v>0</v>
      </c>
      <c r="AT145" s="35"/>
      <c r="AU145" s="1" t="s">
        <v>8926</v>
      </c>
      <c r="AV145" s="37">
        <v>0</v>
      </c>
      <c r="AW145" s="36"/>
      <c r="AX145" s="36">
        <v>0</v>
      </c>
      <c r="AY145" s="1" t="s">
        <v>10318</v>
      </c>
      <c r="AZ145" s="35">
        <v>1</v>
      </c>
      <c r="BA145" s="36">
        <v>0</v>
      </c>
      <c r="BB145" s="36">
        <v>0.666666666666667</v>
      </c>
      <c r="BC145" s="36">
        <v>0.6</v>
      </c>
      <c r="BD145" s="1" t="s">
        <v>8960</v>
      </c>
      <c r="BE145" s="1" t="s">
        <v>8928</v>
      </c>
      <c r="BF145" s="1" t="s">
        <v>10319</v>
      </c>
    </row>
    <row r="146" s="1" customFormat="1" spans="1:58">
      <c r="A146" s="1" t="s">
        <v>8915</v>
      </c>
      <c r="B146" s="1" t="s">
        <v>8916</v>
      </c>
      <c r="C146" s="1" t="s">
        <v>8917</v>
      </c>
      <c r="D146" s="1" t="s">
        <v>3876</v>
      </c>
      <c r="E146" s="1" t="s">
        <v>8918</v>
      </c>
      <c r="F146" s="33">
        <v>46133</v>
      </c>
      <c r="G146" s="34">
        <v>46133.7396296296</v>
      </c>
      <c r="H146" s="34">
        <v>46133.7405787037</v>
      </c>
      <c r="I146" s="1" t="s">
        <v>9308</v>
      </c>
      <c r="J146" s="1">
        <v>82</v>
      </c>
      <c r="K146" s="1" t="s">
        <v>9382</v>
      </c>
      <c r="M146" s="35">
        <v>1</v>
      </c>
      <c r="N146" s="1" t="s">
        <v>10320</v>
      </c>
      <c r="O146" s="1" t="s">
        <v>10321</v>
      </c>
      <c r="P146" s="1" t="s">
        <v>341</v>
      </c>
      <c r="Q146" s="1" t="s">
        <v>10322</v>
      </c>
      <c r="R146" s="36">
        <v>0</v>
      </c>
      <c r="S146" s="35">
        <v>0</v>
      </c>
      <c r="T146" s="35">
        <v>1</v>
      </c>
      <c r="U146" s="35">
        <v>1</v>
      </c>
      <c r="V146" s="36">
        <v>1</v>
      </c>
      <c r="W146" s="1" t="s">
        <v>10323</v>
      </c>
      <c r="X146" s="36">
        <v>1</v>
      </c>
      <c r="Y146" s="35">
        <v>1</v>
      </c>
      <c r="Z146" s="1" t="s">
        <v>10324</v>
      </c>
      <c r="AA146" s="35">
        <v>1</v>
      </c>
      <c r="AB146" s="35">
        <v>1</v>
      </c>
      <c r="AC146" s="35">
        <v>1</v>
      </c>
      <c r="AD146" s="1" t="s">
        <v>10325</v>
      </c>
      <c r="AE146" s="35">
        <v>1</v>
      </c>
      <c r="AF146" s="35">
        <v>0</v>
      </c>
      <c r="AG146" s="35">
        <v>1</v>
      </c>
      <c r="AH146" s="36">
        <v>1</v>
      </c>
      <c r="AI146" s="36">
        <v>0</v>
      </c>
      <c r="AJ146" s="36">
        <v>1</v>
      </c>
      <c r="AK146" s="1" t="s">
        <v>8926</v>
      </c>
      <c r="AL146" s="37">
        <v>0</v>
      </c>
      <c r="AM146" s="36"/>
      <c r="AN146" s="1" t="s">
        <v>10326</v>
      </c>
      <c r="AO146" s="36">
        <v>0</v>
      </c>
      <c r="AP146" s="37">
        <v>1</v>
      </c>
      <c r="AQ146" s="37">
        <v>1</v>
      </c>
      <c r="AR146" s="35">
        <v>0</v>
      </c>
      <c r="AS146" s="37">
        <v>1</v>
      </c>
      <c r="AT146" s="35">
        <v>0</v>
      </c>
      <c r="AU146" s="1" t="s">
        <v>10327</v>
      </c>
      <c r="AV146" s="37">
        <v>1</v>
      </c>
      <c r="AW146" s="36">
        <v>0</v>
      </c>
      <c r="AX146" s="36">
        <v>0</v>
      </c>
      <c r="AY146" s="1" t="s">
        <v>8926</v>
      </c>
      <c r="AZ146" s="35">
        <v>0</v>
      </c>
      <c r="BA146" s="36"/>
      <c r="BB146" s="36">
        <v>0.4</v>
      </c>
      <c r="BC146" s="36">
        <v>0.5</v>
      </c>
      <c r="BD146" s="1" t="s">
        <v>9869</v>
      </c>
      <c r="BE146" s="1" t="s">
        <v>8948</v>
      </c>
      <c r="BF146" s="1" t="s">
        <v>10328</v>
      </c>
    </row>
    <row r="147" s="1" customFormat="1" spans="1:58">
      <c r="A147" s="1" t="s">
        <v>8915</v>
      </c>
      <c r="B147" s="1" t="s">
        <v>8916</v>
      </c>
      <c r="C147" s="1" t="s">
        <v>8917</v>
      </c>
      <c r="D147" s="1" t="s">
        <v>3876</v>
      </c>
      <c r="E147" s="1" t="s">
        <v>8918</v>
      </c>
      <c r="F147" s="33">
        <v>46133</v>
      </c>
      <c r="G147" s="34">
        <v>46133.9684027778</v>
      </c>
      <c r="H147" s="34">
        <v>46133.9687962963</v>
      </c>
      <c r="I147" s="1" t="s">
        <v>10329</v>
      </c>
      <c r="J147" s="1">
        <v>34</v>
      </c>
      <c r="K147" s="1" t="s">
        <v>10330</v>
      </c>
      <c r="L147" s="1" t="s">
        <v>10331</v>
      </c>
      <c r="M147" s="35">
        <v>1</v>
      </c>
      <c r="N147" s="1" t="s">
        <v>10332</v>
      </c>
      <c r="O147" s="1" t="s">
        <v>341</v>
      </c>
      <c r="P147" s="1" t="s">
        <v>341</v>
      </c>
      <c r="Q147" s="1" t="s">
        <v>10333</v>
      </c>
      <c r="R147" s="36">
        <v>1</v>
      </c>
      <c r="S147" s="35">
        <v>1</v>
      </c>
      <c r="T147" s="35">
        <v>1</v>
      </c>
      <c r="U147" s="35">
        <v>1</v>
      </c>
      <c r="V147" s="36">
        <v>1</v>
      </c>
      <c r="W147" s="1" t="s">
        <v>10334</v>
      </c>
      <c r="X147" s="36">
        <v>0</v>
      </c>
      <c r="Y147" s="35">
        <v>0</v>
      </c>
      <c r="Z147" s="1" t="s">
        <v>10335</v>
      </c>
      <c r="AA147" s="35">
        <v>1</v>
      </c>
      <c r="AB147" s="35">
        <v>1</v>
      </c>
      <c r="AC147" s="35">
        <v>1</v>
      </c>
      <c r="AD147" s="1" t="s">
        <v>10336</v>
      </c>
      <c r="AE147" s="35">
        <v>1</v>
      </c>
      <c r="AF147" s="35">
        <v>0</v>
      </c>
      <c r="AG147" s="35">
        <v>0</v>
      </c>
      <c r="AH147" s="36">
        <v>1</v>
      </c>
      <c r="AI147" s="36">
        <v>0</v>
      </c>
      <c r="AJ147" s="36">
        <v>1</v>
      </c>
      <c r="AK147" s="1" t="s">
        <v>8926</v>
      </c>
      <c r="AL147" s="37">
        <v>0</v>
      </c>
      <c r="AM147" s="36"/>
      <c r="AN147" s="1" t="s">
        <v>8926</v>
      </c>
      <c r="AO147" s="36"/>
      <c r="AP147" s="37">
        <v>0</v>
      </c>
      <c r="AQ147" s="37">
        <v>0</v>
      </c>
      <c r="AR147" s="35"/>
      <c r="AS147" s="37">
        <v>0</v>
      </c>
      <c r="AT147" s="35"/>
      <c r="AU147" s="1" t="s">
        <v>8926</v>
      </c>
      <c r="AV147" s="37">
        <v>0</v>
      </c>
      <c r="AW147" s="36"/>
      <c r="AX147" s="36">
        <v>0</v>
      </c>
      <c r="AY147" s="1" t="s">
        <v>8926</v>
      </c>
      <c r="AZ147" s="35">
        <v>0</v>
      </c>
      <c r="BA147" s="36"/>
      <c r="BB147" s="36">
        <v>0.666666666666667</v>
      </c>
      <c r="BC147" s="36">
        <v>0.5</v>
      </c>
      <c r="BD147" s="1" t="s">
        <v>8927</v>
      </c>
      <c r="BE147" s="1" t="s">
        <v>8948</v>
      </c>
      <c r="BF147" s="1" t="s">
        <v>10337</v>
      </c>
    </row>
    <row r="148" s="1" customFormat="1" spans="1:58">
      <c r="A148" s="1" t="s">
        <v>8915</v>
      </c>
      <c r="B148" s="1" t="s">
        <v>8916</v>
      </c>
      <c r="C148" s="1" t="s">
        <v>8917</v>
      </c>
      <c r="D148" s="1" t="s">
        <v>3876</v>
      </c>
      <c r="E148" s="1" t="s">
        <v>8918</v>
      </c>
      <c r="F148" s="33">
        <v>46133</v>
      </c>
      <c r="G148" s="34">
        <v>46133.7676388889</v>
      </c>
      <c r="H148" s="34">
        <v>46133.7690625</v>
      </c>
      <c r="I148" s="1" t="s">
        <v>10338</v>
      </c>
      <c r="J148" s="1">
        <v>123</v>
      </c>
      <c r="K148" s="1" t="s">
        <v>8973</v>
      </c>
      <c r="M148" s="35">
        <v>1</v>
      </c>
      <c r="N148" s="1" t="s">
        <v>10339</v>
      </c>
      <c r="O148" s="1" t="s">
        <v>10340</v>
      </c>
      <c r="P148" s="1" t="s">
        <v>341</v>
      </c>
      <c r="Q148" s="1" t="s">
        <v>10341</v>
      </c>
      <c r="R148" s="36">
        <v>1</v>
      </c>
      <c r="S148" s="35">
        <v>1</v>
      </c>
      <c r="T148" s="35">
        <v>1</v>
      </c>
      <c r="U148" s="35">
        <v>1</v>
      </c>
      <c r="V148" s="36">
        <v>1</v>
      </c>
      <c r="W148" s="1" t="s">
        <v>10342</v>
      </c>
      <c r="X148" s="36">
        <v>1</v>
      </c>
      <c r="Y148" s="35">
        <v>1</v>
      </c>
      <c r="Z148" s="1" t="s">
        <v>10343</v>
      </c>
      <c r="AA148" s="35">
        <v>1</v>
      </c>
      <c r="AB148" s="35">
        <v>1</v>
      </c>
      <c r="AC148" s="35">
        <v>1</v>
      </c>
      <c r="AD148" s="1" t="s">
        <v>10344</v>
      </c>
      <c r="AE148" s="35">
        <v>1</v>
      </c>
      <c r="AF148" s="35">
        <v>0</v>
      </c>
      <c r="AG148" s="35">
        <v>1</v>
      </c>
      <c r="AH148" s="36">
        <v>1</v>
      </c>
      <c r="AI148" s="36">
        <v>0</v>
      </c>
      <c r="AJ148" s="36">
        <v>1</v>
      </c>
      <c r="AK148" s="1" t="s">
        <v>8926</v>
      </c>
      <c r="AL148" s="37">
        <v>0</v>
      </c>
      <c r="AM148" s="36"/>
      <c r="AN148" s="1" t="s">
        <v>10345</v>
      </c>
      <c r="AO148" s="36"/>
      <c r="AP148" s="37">
        <v>1</v>
      </c>
      <c r="AQ148" s="37">
        <v>0</v>
      </c>
      <c r="AR148" s="35"/>
      <c r="AS148" s="37">
        <v>0</v>
      </c>
      <c r="AT148" s="35"/>
      <c r="AU148" s="1" t="s">
        <v>10346</v>
      </c>
      <c r="AV148" s="37">
        <v>1</v>
      </c>
      <c r="AW148" s="36">
        <v>1</v>
      </c>
      <c r="AX148" s="36">
        <v>0</v>
      </c>
      <c r="AY148" s="1" t="s">
        <v>8926</v>
      </c>
      <c r="AZ148" s="35">
        <v>0</v>
      </c>
      <c r="BA148" s="36"/>
      <c r="BB148" s="36">
        <v>0.75</v>
      </c>
      <c r="BC148" s="36">
        <v>0.75</v>
      </c>
      <c r="BD148" s="1" t="s">
        <v>9869</v>
      </c>
      <c r="BE148" s="1" t="s">
        <v>8928</v>
      </c>
      <c r="BF148" s="1" t="s">
        <v>10347</v>
      </c>
    </row>
    <row r="149" s="1" customFormat="1" spans="1:58">
      <c r="A149" s="1" t="s">
        <v>8915</v>
      </c>
      <c r="B149" s="1" t="s">
        <v>8916</v>
      </c>
      <c r="C149" s="1" t="s">
        <v>8917</v>
      </c>
      <c r="D149" s="1" t="s">
        <v>3876</v>
      </c>
      <c r="E149" s="1" t="s">
        <v>8918</v>
      </c>
      <c r="F149" s="33">
        <v>46133</v>
      </c>
      <c r="G149" s="34">
        <v>46133.7743287037</v>
      </c>
      <c r="H149" s="34">
        <v>46133.7751273148</v>
      </c>
      <c r="I149" s="1" t="s">
        <v>9744</v>
      </c>
      <c r="J149" s="1">
        <v>69</v>
      </c>
      <c r="K149" s="1" t="s">
        <v>9402</v>
      </c>
      <c r="L149" s="1" t="s">
        <v>9025</v>
      </c>
      <c r="M149" s="35">
        <v>1</v>
      </c>
      <c r="N149" s="1" t="s">
        <v>10348</v>
      </c>
      <c r="O149" s="1" t="s">
        <v>341</v>
      </c>
      <c r="P149" s="1" t="s">
        <v>341</v>
      </c>
      <c r="Q149" s="1" t="s">
        <v>10349</v>
      </c>
      <c r="R149" s="36">
        <v>1</v>
      </c>
      <c r="S149" s="35">
        <v>1</v>
      </c>
      <c r="T149" s="35">
        <v>1</v>
      </c>
      <c r="U149" s="35">
        <v>1</v>
      </c>
      <c r="V149" s="36">
        <v>1</v>
      </c>
      <c r="W149" s="1" t="s">
        <v>10350</v>
      </c>
      <c r="X149" s="36">
        <v>0</v>
      </c>
      <c r="Y149" s="35">
        <v>0</v>
      </c>
      <c r="Z149" s="1" t="s">
        <v>10351</v>
      </c>
      <c r="AA149" s="35">
        <v>1</v>
      </c>
      <c r="AB149" s="35">
        <v>1</v>
      </c>
      <c r="AC149" s="35">
        <v>1</v>
      </c>
      <c r="AD149" s="1" t="s">
        <v>10352</v>
      </c>
      <c r="AE149" s="35">
        <v>1</v>
      </c>
      <c r="AF149" s="35">
        <v>0</v>
      </c>
      <c r="AG149" s="35">
        <v>1</v>
      </c>
      <c r="AH149" s="36">
        <v>1</v>
      </c>
      <c r="AI149" s="36">
        <v>1</v>
      </c>
      <c r="AJ149" s="36">
        <v>1</v>
      </c>
      <c r="AK149" s="1" t="s">
        <v>8926</v>
      </c>
      <c r="AL149" s="37">
        <v>0</v>
      </c>
      <c r="AM149" s="36"/>
      <c r="AN149" s="1" t="s">
        <v>10353</v>
      </c>
      <c r="AO149" s="36">
        <v>1</v>
      </c>
      <c r="AP149" s="37">
        <v>1</v>
      </c>
      <c r="AQ149" s="37">
        <v>1</v>
      </c>
      <c r="AR149" s="35">
        <v>1</v>
      </c>
      <c r="AS149" s="37">
        <v>0</v>
      </c>
      <c r="AT149" s="35"/>
      <c r="AU149" s="1" t="s">
        <v>8926</v>
      </c>
      <c r="AV149" s="37">
        <v>0</v>
      </c>
      <c r="AW149" s="36"/>
      <c r="AX149" s="36">
        <v>0</v>
      </c>
      <c r="AY149" s="1" t="s">
        <v>10354</v>
      </c>
      <c r="AZ149" s="35">
        <v>1</v>
      </c>
      <c r="BA149" s="36">
        <v>0</v>
      </c>
      <c r="BB149" s="36">
        <v>1</v>
      </c>
      <c r="BC149" s="36">
        <v>0.4</v>
      </c>
      <c r="BD149" s="1" t="s">
        <v>8960</v>
      </c>
      <c r="BE149" s="1" t="s">
        <v>8928</v>
      </c>
      <c r="BF149" s="1" t="s">
        <v>10355</v>
      </c>
    </row>
    <row r="150" s="1" customFormat="1" spans="1:58">
      <c r="A150" s="1" t="s">
        <v>8992</v>
      </c>
      <c r="B150" s="1" t="s">
        <v>8916</v>
      </c>
      <c r="C150" s="1" t="s">
        <v>8917</v>
      </c>
      <c r="D150" s="1" t="s">
        <v>3876</v>
      </c>
      <c r="E150" s="1" t="s">
        <v>8918</v>
      </c>
      <c r="F150" s="33">
        <v>46133</v>
      </c>
      <c r="G150" s="34">
        <v>46133.8674189815</v>
      </c>
      <c r="H150" s="34">
        <v>46133.8681481481</v>
      </c>
      <c r="I150" s="1" t="s">
        <v>9177</v>
      </c>
      <c r="J150" s="1">
        <v>63</v>
      </c>
      <c r="K150" s="1" t="s">
        <v>8994</v>
      </c>
      <c r="M150" s="35">
        <v>1</v>
      </c>
      <c r="N150" s="1" t="s">
        <v>10356</v>
      </c>
      <c r="O150" s="1" t="s">
        <v>10357</v>
      </c>
      <c r="P150" s="1" t="s">
        <v>341</v>
      </c>
      <c r="Q150" s="1" t="s">
        <v>10358</v>
      </c>
      <c r="R150" s="36">
        <v>1</v>
      </c>
      <c r="S150" s="35">
        <v>1</v>
      </c>
      <c r="T150" s="35">
        <v>1</v>
      </c>
      <c r="U150" s="35">
        <v>1</v>
      </c>
      <c r="V150" s="36">
        <v>1</v>
      </c>
      <c r="W150" s="1" t="s">
        <v>10359</v>
      </c>
      <c r="X150" s="36">
        <v>1</v>
      </c>
      <c r="Y150" s="35">
        <v>1</v>
      </c>
      <c r="Z150" s="1" t="s">
        <v>10360</v>
      </c>
      <c r="AA150" s="35">
        <v>1</v>
      </c>
      <c r="AB150" s="35">
        <v>1</v>
      </c>
      <c r="AC150" s="35">
        <v>1</v>
      </c>
      <c r="AD150" s="1" t="s">
        <v>10361</v>
      </c>
      <c r="AE150" s="35">
        <v>1</v>
      </c>
      <c r="AF150" s="35">
        <v>0</v>
      </c>
      <c r="AG150" s="35">
        <v>0</v>
      </c>
      <c r="AH150" s="36">
        <v>1</v>
      </c>
      <c r="AI150" s="36">
        <v>0</v>
      </c>
      <c r="AJ150" s="36">
        <v>1</v>
      </c>
      <c r="AK150" s="1" t="s">
        <v>8926</v>
      </c>
      <c r="AL150" s="37">
        <v>0</v>
      </c>
      <c r="AM150" s="36"/>
      <c r="AN150" s="1" t="s">
        <v>10362</v>
      </c>
      <c r="AO150" s="36">
        <v>0</v>
      </c>
      <c r="AP150" s="37">
        <v>1</v>
      </c>
      <c r="AQ150" s="37">
        <v>0</v>
      </c>
      <c r="AR150" s="35"/>
      <c r="AS150" s="37">
        <v>1</v>
      </c>
      <c r="AT150" s="35">
        <v>0</v>
      </c>
      <c r="AU150" s="1" t="s">
        <v>8926</v>
      </c>
      <c r="AV150" s="37">
        <v>0</v>
      </c>
      <c r="AW150" s="36"/>
      <c r="AX150" s="36">
        <v>0</v>
      </c>
      <c r="AY150" s="1" t="s">
        <v>8926</v>
      </c>
      <c r="AZ150" s="35">
        <v>0</v>
      </c>
      <c r="BA150" s="36"/>
      <c r="BB150" s="36">
        <v>0.5</v>
      </c>
      <c r="BC150" s="36">
        <v>0.75</v>
      </c>
      <c r="BD150" s="1" t="s">
        <v>8927</v>
      </c>
      <c r="BE150" s="1" t="s">
        <v>8948</v>
      </c>
      <c r="BF150" s="1" t="s">
        <v>10363</v>
      </c>
    </row>
    <row r="151" s="1" customFormat="1" spans="1:58">
      <c r="A151" s="1" t="s">
        <v>8915</v>
      </c>
      <c r="B151" s="1" t="s">
        <v>8916</v>
      </c>
      <c r="C151" s="1" t="s">
        <v>8917</v>
      </c>
      <c r="D151" s="1" t="s">
        <v>3876</v>
      </c>
      <c r="E151" s="1" t="s">
        <v>8918</v>
      </c>
      <c r="F151" s="33">
        <v>46133</v>
      </c>
      <c r="G151" s="34">
        <v>46133.8972800926</v>
      </c>
      <c r="H151" s="34">
        <v>46133.8981134259</v>
      </c>
      <c r="I151" s="1" t="s">
        <v>9023</v>
      </c>
      <c r="J151" s="1">
        <v>72</v>
      </c>
      <c r="K151" s="1" t="s">
        <v>9003</v>
      </c>
      <c r="L151" s="1" t="s">
        <v>9004</v>
      </c>
      <c r="M151" s="35">
        <v>1</v>
      </c>
      <c r="N151" s="1" t="s">
        <v>10364</v>
      </c>
      <c r="O151" s="1" t="s">
        <v>10365</v>
      </c>
      <c r="P151" s="1" t="s">
        <v>341</v>
      </c>
      <c r="Q151" s="1" t="s">
        <v>10366</v>
      </c>
      <c r="R151" s="36">
        <v>0</v>
      </c>
      <c r="S151" s="35">
        <v>0</v>
      </c>
      <c r="T151" s="35">
        <v>0</v>
      </c>
      <c r="U151" s="35">
        <v>1</v>
      </c>
      <c r="V151" s="36">
        <v>1</v>
      </c>
      <c r="W151" s="1" t="s">
        <v>10367</v>
      </c>
      <c r="X151" s="36">
        <v>1</v>
      </c>
      <c r="Y151" s="35">
        <v>1</v>
      </c>
      <c r="Z151" s="1" t="s">
        <v>10368</v>
      </c>
      <c r="AA151" s="35">
        <v>1</v>
      </c>
      <c r="AB151" s="35">
        <v>1</v>
      </c>
      <c r="AC151" s="35">
        <v>1</v>
      </c>
      <c r="AD151" s="1" t="s">
        <v>10369</v>
      </c>
      <c r="AE151" s="35">
        <v>1</v>
      </c>
      <c r="AF151" s="35">
        <v>0</v>
      </c>
      <c r="AG151" s="35">
        <v>1</v>
      </c>
      <c r="AH151" s="36">
        <v>1</v>
      </c>
      <c r="AI151" s="36">
        <v>0</v>
      </c>
      <c r="AJ151" s="36">
        <v>1</v>
      </c>
      <c r="AK151" s="1" t="s">
        <v>8926</v>
      </c>
      <c r="AL151" s="37">
        <v>0</v>
      </c>
      <c r="AM151" s="36"/>
      <c r="AN151" s="1" t="s">
        <v>8926</v>
      </c>
      <c r="AO151" s="36"/>
      <c r="AP151" s="37">
        <v>0</v>
      </c>
      <c r="AQ151" s="37">
        <v>0</v>
      </c>
      <c r="AR151" s="35"/>
      <c r="AS151" s="37">
        <v>0</v>
      </c>
      <c r="AT151" s="35"/>
      <c r="AU151" s="1" t="s">
        <v>10370</v>
      </c>
      <c r="AV151" s="37">
        <v>1</v>
      </c>
      <c r="AW151" s="36">
        <v>0</v>
      </c>
      <c r="AX151" s="36">
        <v>0</v>
      </c>
      <c r="AY151" s="1" t="s">
        <v>8926</v>
      </c>
      <c r="AZ151" s="35">
        <v>0</v>
      </c>
      <c r="BA151" s="36"/>
      <c r="BB151" s="36">
        <v>0.5</v>
      </c>
      <c r="BC151" s="36">
        <v>0.5</v>
      </c>
      <c r="BD151" s="1" t="s">
        <v>8927</v>
      </c>
      <c r="BE151" s="1" t="s">
        <v>8948</v>
      </c>
      <c r="BF151" s="1" t="s">
        <v>10371</v>
      </c>
    </row>
    <row r="152" s="1" customFormat="1" spans="1:58">
      <c r="B152" s="1" t="s">
        <v>8916</v>
      </c>
      <c r="C152" s="1" t="s">
        <v>8917</v>
      </c>
      <c r="D152" s="1" t="s">
        <v>3876</v>
      </c>
      <c r="E152" s="1" t="s">
        <v>8918</v>
      </c>
      <c r="F152" s="33">
        <v>46134</v>
      </c>
      <c r="G152" s="34">
        <v>46134.7503703704</v>
      </c>
      <c r="H152" s="34">
        <v>46134.7508449074</v>
      </c>
      <c r="I152" s="1" t="s">
        <v>10372</v>
      </c>
      <c r="J152" s="1">
        <v>41</v>
      </c>
      <c r="K152" s="1" t="s">
        <v>9434</v>
      </c>
      <c r="L152" s="1" t="s">
        <v>9435</v>
      </c>
      <c r="M152" s="35">
        <v>0</v>
      </c>
      <c r="N152" s="1" t="s">
        <v>10373</v>
      </c>
      <c r="O152" s="1" t="s">
        <v>341</v>
      </c>
      <c r="P152" s="1" t="s">
        <v>341</v>
      </c>
      <c r="Q152" s="1" t="s">
        <v>10374</v>
      </c>
      <c r="R152" s="36"/>
      <c r="S152" s="35"/>
      <c r="T152" s="35"/>
      <c r="U152" s="35"/>
      <c r="V152" s="36"/>
      <c r="W152" s="1" t="s">
        <v>10375</v>
      </c>
      <c r="X152" s="36"/>
      <c r="Y152" s="35"/>
      <c r="Z152" s="1" t="s">
        <v>10376</v>
      </c>
      <c r="AA152" s="35"/>
      <c r="AB152" s="35"/>
      <c r="AC152" s="35"/>
      <c r="AD152" s="1" t="s">
        <v>10377</v>
      </c>
      <c r="AE152" s="35"/>
      <c r="AF152" s="35"/>
      <c r="AG152" s="35"/>
      <c r="AH152" s="36"/>
      <c r="AI152" s="36"/>
      <c r="AJ152" s="36"/>
      <c r="AK152" s="1" t="s">
        <v>8926</v>
      </c>
      <c r="AL152" s="37"/>
      <c r="AM152" s="36"/>
      <c r="AN152" s="1" t="s">
        <v>8926</v>
      </c>
      <c r="AO152" s="36"/>
      <c r="AP152" s="37"/>
      <c r="AQ152" s="37"/>
      <c r="AR152" s="35"/>
      <c r="AS152" s="37"/>
      <c r="AT152" s="35"/>
      <c r="AU152" s="1" t="s">
        <v>8926</v>
      </c>
      <c r="AV152" s="37"/>
      <c r="AW152" s="36"/>
      <c r="AX152" s="36"/>
      <c r="AY152" s="1" t="s">
        <v>8926</v>
      </c>
      <c r="AZ152" s="35"/>
      <c r="BA152" s="36"/>
      <c r="BB152" s="36"/>
      <c r="BC152" s="36"/>
      <c r="BD152" s="1" t="s">
        <v>10378</v>
      </c>
      <c r="BE152" s="1" t="s">
        <v>8928</v>
      </c>
      <c r="BF152" s="1" t="s">
        <v>10379</v>
      </c>
    </row>
    <row r="153" s="1" customFormat="1" spans="1:58">
      <c r="A153" s="1" t="s">
        <v>8915</v>
      </c>
      <c r="B153" s="1" t="s">
        <v>8916</v>
      </c>
      <c r="C153" s="1" t="s">
        <v>8917</v>
      </c>
      <c r="D153" s="1" t="s">
        <v>3876</v>
      </c>
      <c r="E153" s="1" t="s">
        <v>8918</v>
      </c>
      <c r="F153" s="33">
        <v>46134</v>
      </c>
      <c r="G153" s="34">
        <v>46134.9609722222</v>
      </c>
      <c r="H153" s="34">
        <v>46134.9622916667</v>
      </c>
      <c r="I153" s="1" t="s">
        <v>9189</v>
      </c>
      <c r="J153" s="1">
        <v>114</v>
      </c>
      <c r="K153" s="1" t="s">
        <v>9280</v>
      </c>
      <c r="L153" s="1" t="s">
        <v>9281</v>
      </c>
      <c r="M153" s="35">
        <v>1</v>
      </c>
      <c r="N153" s="1" t="s">
        <v>10380</v>
      </c>
      <c r="O153" s="1" t="s">
        <v>10381</v>
      </c>
      <c r="P153" s="1" t="s">
        <v>341</v>
      </c>
      <c r="Q153" s="1" t="s">
        <v>10382</v>
      </c>
      <c r="R153" s="36">
        <v>1</v>
      </c>
      <c r="S153" s="35">
        <v>1</v>
      </c>
      <c r="T153" s="35">
        <v>1</v>
      </c>
      <c r="U153" s="35">
        <v>1</v>
      </c>
      <c r="V153" s="36">
        <v>1</v>
      </c>
      <c r="W153" s="1" t="s">
        <v>10383</v>
      </c>
      <c r="X153" s="36">
        <v>0</v>
      </c>
      <c r="Y153" s="35">
        <v>0</v>
      </c>
      <c r="Z153" s="1" t="s">
        <v>10384</v>
      </c>
      <c r="AA153" s="35">
        <v>1</v>
      </c>
      <c r="AB153" s="35">
        <v>1</v>
      </c>
      <c r="AC153" s="35">
        <v>1</v>
      </c>
      <c r="AD153" s="1" t="s">
        <v>10385</v>
      </c>
      <c r="AE153" s="35">
        <v>1</v>
      </c>
      <c r="AF153" s="35">
        <v>0</v>
      </c>
      <c r="AG153" s="35">
        <v>0</v>
      </c>
      <c r="AH153" s="36">
        <v>1</v>
      </c>
      <c r="AI153" s="36">
        <v>0</v>
      </c>
      <c r="AJ153" s="36">
        <v>0</v>
      </c>
      <c r="AK153" s="1" t="s">
        <v>8926</v>
      </c>
      <c r="AL153" s="37">
        <v>0</v>
      </c>
      <c r="AM153" s="36"/>
      <c r="AN153" s="1" t="s">
        <v>10386</v>
      </c>
      <c r="AO153" s="36">
        <v>0</v>
      </c>
      <c r="AP153" s="37">
        <v>1</v>
      </c>
      <c r="AQ153" s="37">
        <v>0</v>
      </c>
      <c r="AR153" s="35"/>
      <c r="AS153" s="37">
        <v>1</v>
      </c>
      <c r="AT153" s="35">
        <v>0</v>
      </c>
      <c r="AU153" s="1" t="s">
        <v>8926</v>
      </c>
      <c r="AV153" s="37">
        <v>0</v>
      </c>
      <c r="AW153" s="36"/>
      <c r="AX153" s="36">
        <v>0</v>
      </c>
      <c r="AY153" s="1" t="s">
        <v>8926</v>
      </c>
      <c r="AZ153" s="35">
        <v>0</v>
      </c>
      <c r="BA153" s="36"/>
      <c r="BB153" s="36">
        <v>0.25</v>
      </c>
      <c r="BC153" s="36">
        <v>0.5</v>
      </c>
      <c r="BD153" s="1" t="s">
        <v>8927</v>
      </c>
      <c r="BE153" s="1" t="s">
        <v>8928</v>
      </c>
      <c r="BF153" s="1" t="s">
        <v>10387</v>
      </c>
    </row>
    <row r="154" s="1" customFormat="1" spans="1:58">
      <c r="A154" s="1" t="s">
        <v>8915</v>
      </c>
      <c r="B154" s="1" t="s">
        <v>8916</v>
      </c>
      <c r="C154" s="1" t="s">
        <v>8917</v>
      </c>
      <c r="D154" s="1" t="s">
        <v>3876</v>
      </c>
      <c r="E154" s="1" t="s">
        <v>8918</v>
      </c>
      <c r="F154" s="33">
        <v>46134</v>
      </c>
      <c r="G154" s="34">
        <v>46134.757037037</v>
      </c>
      <c r="H154" s="34">
        <v>46134.7580902778</v>
      </c>
      <c r="I154" s="1" t="s">
        <v>8950</v>
      </c>
      <c r="J154" s="1">
        <v>91</v>
      </c>
      <c r="K154" s="1" t="s">
        <v>9003</v>
      </c>
      <c r="L154" s="1" t="s">
        <v>9004</v>
      </c>
      <c r="M154" s="35">
        <v>1</v>
      </c>
      <c r="N154" s="1" t="s">
        <v>10388</v>
      </c>
      <c r="O154" s="1" t="s">
        <v>10389</v>
      </c>
      <c r="P154" s="1" t="s">
        <v>341</v>
      </c>
      <c r="Q154" s="1" t="s">
        <v>10390</v>
      </c>
      <c r="R154" s="36">
        <v>0</v>
      </c>
      <c r="S154" s="35">
        <v>0</v>
      </c>
      <c r="T154" s="35">
        <v>0</v>
      </c>
      <c r="U154" s="35">
        <v>1</v>
      </c>
      <c r="V154" s="36">
        <v>1</v>
      </c>
      <c r="W154" s="1" t="s">
        <v>10391</v>
      </c>
      <c r="X154" s="36">
        <v>0</v>
      </c>
      <c r="Y154" s="35">
        <v>0</v>
      </c>
      <c r="Z154" s="1" t="s">
        <v>10392</v>
      </c>
      <c r="AA154" s="35">
        <v>1</v>
      </c>
      <c r="AB154" s="35">
        <v>1</v>
      </c>
      <c r="AC154" s="35">
        <v>1</v>
      </c>
      <c r="AD154" s="1" t="s">
        <v>10393</v>
      </c>
      <c r="AE154" s="35">
        <v>1</v>
      </c>
      <c r="AF154" s="35">
        <v>0</v>
      </c>
      <c r="AG154" s="35">
        <v>1</v>
      </c>
      <c r="AH154" s="36">
        <v>1</v>
      </c>
      <c r="AI154" s="36">
        <v>1</v>
      </c>
      <c r="AJ154" s="36">
        <v>1</v>
      </c>
      <c r="AK154" s="1" t="s">
        <v>8926</v>
      </c>
      <c r="AL154" s="37">
        <v>0</v>
      </c>
      <c r="AM154" s="36"/>
      <c r="AN154" s="1" t="s">
        <v>10394</v>
      </c>
      <c r="AO154" s="36">
        <v>0</v>
      </c>
      <c r="AP154" s="37">
        <v>1</v>
      </c>
      <c r="AQ154" s="37">
        <v>0</v>
      </c>
      <c r="AR154" s="35"/>
      <c r="AS154" s="37">
        <v>1</v>
      </c>
      <c r="AT154" s="35">
        <v>0</v>
      </c>
      <c r="AU154" s="1" t="s">
        <v>8926</v>
      </c>
      <c r="AV154" s="37">
        <v>0</v>
      </c>
      <c r="AW154" s="36"/>
      <c r="AX154" s="36">
        <v>0</v>
      </c>
      <c r="AY154" s="1" t="s">
        <v>8926</v>
      </c>
      <c r="AZ154" s="35">
        <v>0</v>
      </c>
      <c r="BA154" s="36"/>
      <c r="BB154" s="36">
        <v>0.75</v>
      </c>
      <c r="BC154" s="36">
        <v>0.25</v>
      </c>
      <c r="BD154" s="1" t="s">
        <v>9869</v>
      </c>
      <c r="BE154" s="1" t="s">
        <v>8948</v>
      </c>
      <c r="BF154" s="1" t="s">
        <v>10395</v>
      </c>
    </row>
    <row r="155" s="1" customFormat="1" spans="1:58">
      <c r="A155" s="1" t="s">
        <v>8915</v>
      </c>
      <c r="B155" s="1" t="s">
        <v>8916</v>
      </c>
      <c r="C155" s="1" t="s">
        <v>8917</v>
      </c>
      <c r="D155" s="1" t="s">
        <v>3876</v>
      </c>
      <c r="E155" s="1" t="s">
        <v>8918</v>
      </c>
      <c r="F155" s="33">
        <v>46134</v>
      </c>
      <c r="G155" s="34">
        <v>46134.7523842593</v>
      </c>
      <c r="H155" s="34">
        <v>46134.7533333333</v>
      </c>
      <c r="I155" s="1" t="s">
        <v>9308</v>
      </c>
      <c r="J155" s="1">
        <v>82</v>
      </c>
      <c r="K155" s="1" t="s">
        <v>10396</v>
      </c>
      <c r="L155" s="1" t="s">
        <v>10397</v>
      </c>
      <c r="M155" s="35">
        <v>1</v>
      </c>
      <c r="N155" s="1" t="s">
        <v>10398</v>
      </c>
      <c r="O155" s="1" t="s">
        <v>341</v>
      </c>
      <c r="P155" s="1" t="s">
        <v>341</v>
      </c>
      <c r="Q155" s="1" t="s">
        <v>10399</v>
      </c>
      <c r="R155" s="36">
        <v>0</v>
      </c>
      <c r="S155" s="35">
        <v>0</v>
      </c>
      <c r="T155" s="35">
        <v>0</v>
      </c>
      <c r="U155" s="35">
        <v>1</v>
      </c>
      <c r="V155" s="36">
        <v>1</v>
      </c>
      <c r="W155" s="1" t="s">
        <v>10400</v>
      </c>
      <c r="X155" s="36">
        <v>1</v>
      </c>
      <c r="Y155" s="35">
        <v>1</v>
      </c>
      <c r="Z155" s="1" t="s">
        <v>10401</v>
      </c>
      <c r="AA155" s="35">
        <v>1</v>
      </c>
      <c r="AB155" s="35">
        <v>1</v>
      </c>
      <c r="AC155" s="35">
        <v>1</v>
      </c>
      <c r="AD155" s="1" t="s">
        <v>10402</v>
      </c>
      <c r="AE155" s="35">
        <v>1</v>
      </c>
      <c r="AF155" s="35">
        <v>1</v>
      </c>
      <c r="AG155" s="35">
        <v>0</v>
      </c>
      <c r="AH155" s="36">
        <v>1</v>
      </c>
      <c r="AI155" s="36">
        <v>0</v>
      </c>
      <c r="AJ155" s="36">
        <v>0</v>
      </c>
      <c r="AK155" s="1" t="s">
        <v>8926</v>
      </c>
      <c r="AL155" s="37">
        <v>0</v>
      </c>
      <c r="AM155" s="36"/>
      <c r="AN155" s="1" t="s">
        <v>10403</v>
      </c>
      <c r="AO155" s="36">
        <v>0</v>
      </c>
      <c r="AP155" s="37">
        <v>1</v>
      </c>
      <c r="AQ155" s="37">
        <v>0</v>
      </c>
      <c r="AR155" s="35"/>
      <c r="AS155" s="37">
        <v>1</v>
      </c>
      <c r="AT155" s="35">
        <v>0</v>
      </c>
      <c r="AU155" s="1" t="s">
        <v>8926</v>
      </c>
      <c r="AV155" s="37">
        <v>0</v>
      </c>
      <c r="AW155" s="36"/>
      <c r="AX155" s="36">
        <v>1</v>
      </c>
      <c r="AY155" s="1" t="s">
        <v>10404</v>
      </c>
      <c r="AZ155" s="35">
        <v>1</v>
      </c>
      <c r="BA155" s="36">
        <v>0</v>
      </c>
      <c r="BB155" s="36">
        <v>0.25</v>
      </c>
      <c r="BC155" s="36">
        <v>0.6</v>
      </c>
      <c r="BD155" s="1" t="s">
        <v>10405</v>
      </c>
      <c r="BE155" s="1" t="s">
        <v>8928</v>
      </c>
      <c r="BF155" s="1" t="s">
        <v>10406</v>
      </c>
    </row>
    <row r="156" s="1" customFormat="1" spans="1:58">
      <c r="A156" s="1" t="s">
        <v>8915</v>
      </c>
      <c r="B156" s="1" t="s">
        <v>8916</v>
      </c>
      <c r="C156" s="1" t="s">
        <v>8917</v>
      </c>
      <c r="D156" s="1" t="s">
        <v>3876</v>
      </c>
      <c r="E156" s="1" t="s">
        <v>8918</v>
      </c>
      <c r="F156" s="33">
        <v>46134</v>
      </c>
      <c r="G156" s="34">
        <v>46134.9563888889</v>
      </c>
      <c r="H156" s="34">
        <v>46134.9574768519</v>
      </c>
      <c r="I156" s="1" t="s">
        <v>9443</v>
      </c>
      <c r="J156" s="1">
        <v>94</v>
      </c>
      <c r="K156" s="1" t="s">
        <v>9084</v>
      </c>
      <c r="L156" s="1" t="s">
        <v>9085</v>
      </c>
      <c r="M156" s="35">
        <v>1</v>
      </c>
      <c r="N156" s="1" t="s">
        <v>10407</v>
      </c>
      <c r="O156" s="1" t="s">
        <v>10408</v>
      </c>
      <c r="P156" s="1" t="s">
        <v>341</v>
      </c>
      <c r="Q156" s="1" t="s">
        <v>10409</v>
      </c>
      <c r="R156" s="36">
        <v>1</v>
      </c>
      <c r="S156" s="35">
        <v>1</v>
      </c>
      <c r="T156" s="35">
        <v>1</v>
      </c>
      <c r="U156" s="35">
        <v>1</v>
      </c>
      <c r="V156" s="36">
        <v>1</v>
      </c>
      <c r="W156" s="1" t="s">
        <v>10410</v>
      </c>
      <c r="X156" s="36">
        <v>1</v>
      </c>
      <c r="Y156" s="35">
        <v>1</v>
      </c>
      <c r="Z156" s="1" t="s">
        <v>10411</v>
      </c>
      <c r="AA156" s="35">
        <v>1</v>
      </c>
      <c r="AB156" s="35">
        <v>1</v>
      </c>
      <c r="AC156" s="35">
        <v>1</v>
      </c>
      <c r="AD156" s="1" t="s">
        <v>10412</v>
      </c>
      <c r="AE156" s="35">
        <v>1</v>
      </c>
      <c r="AF156" s="35">
        <v>0</v>
      </c>
      <c r="AG156" s="35">
        <v>1</v>
      </c>
      <c r="AH156" s="36">
        <v>1</v>
      </c>
      <c r="AI156" s="36">
        <v>0</v>
      </c>
      <c r="AJ156" s="36">
        <v>1</v>
      </c>
      <c r="AK156" s="1" t="s">
        <v>8926</v>
      </c>
      <c r="AL156" s="37">
        <v>0</v>
      </c>
      <c r="AM156" s="36"/>
      <c r="AN156" s="1" t="s">
        <v>8926</v>
      </c>
      <c r="AO156" s="36"/>
      <c r="AP156" s="37">
        <v>0</v>
      </c>
      <c r="AQ156" s="37">
        <v>0</v>
      </c>
      <c r="AR156" s="35"/>
      <c r="AS156" s="37">
        <v>0</v>
      </c>
      <c r="AT156" s="35"/>
      <c r="AU156" s="1" t="s">
        <v>8926</v>
      </c>
      <c r="AV156" s="37">
        <v>0</v>
      </c>
      <c r="AW156" s="36"/>
      <c r="AX156" s="36">
        <v>0</v>
      </c>
      <c r="AY156" s="1" t="s">
        <v>10413</v>
      </c>
      <c r="AZ156" s="35">
        <v>1</v>
      </c>
      <c r="BA156" s="36">
        <v>1</v>
      </c>
      <c r="BB156" s="36">
        <v>0.666666666666667</v>
      </c>
      <c r="BC156" s="36">
        <v>0.8</v>
      </c>
      <c r="BD156" s="1" t="s">
        <v>8927</v>
      </c>
      <c r="BE156" s="1" t="s">
        <v>8948</v>
      </c>
      <c r="BF156" s="1" t="s">
        <v>10414</v>
      </c>
    </row>
    <row r="157" s="1" customFormat="1" spans="1:58">
      <c r="A157" s="1" t="s">
        <v>8915</v>
      </c>
      <c r="B157" s="1" t="s">
        <v>8916</v>
      </c>
      <c r="C157" s="1" t="s">
        <v>8917</v>
      </c>
      <c r="D157" s="1" t="s">
        <v>3876</v>
      </c>
      <c r="E157" s="1" t="s">
        <v>8918</v>
      </c>
      <c r="F157" s="33">
        <v>46135</v>
      </c>
      <c r="G157" s="34">
        <v>46135.8848263889</v>
      </c>
      <c r="H157" s="34">
        <v>46135.8860300926</v>
      </c>
      <c r="I157" s="1" t="s">
        <v>10415</v>
      </c>
      <c r="J157" s="1">
        <v>104</v>
      </c>
      <c r="K157" s="1" t="s">
        <v>8920</v>
      </c>
      <c r="M157" s="35">
        <v>1</v>
      </c>
      <c r="N157" s="1" t="s">
        <v>10416</v>
      </c>
      <c r="O157" s="1" t="s">
        <v>341</v>
      </c>
      <c r="P157" s="1" t="s">
        <v>341</v>
      </c>
      <c r="Q157" s="1" t="s">
        <v>10417</v>
      </c>
      <c r="R157" s="36">
        <v>0</v>
      </c>
      <c r="S157" s="35">
        <v>0</v>
      </c>
      <c r="T157" s="35">
        <v>0</v>
      </c>
      <c r="U157" s="35">
        <v>1</v>
      </c>
      <c r="V157" s="36">
        <v>1</v>
      </c>
      <c r="W157" s="1" t="s">
        <v>10418</v>
      </c>
      <c r="X157" s="36">
        <v>0</v>
      </c>
      <c r="Y157" s="35">
        <v>0</v>
      </c>
      <c r="Z157" s="1" t="s">
        <v>10419</v>
      </c>
      <c r="AA157" s="35">
        <v>1</v>
      </c>
      <c r="AB157" s="35">
        <v>1</v>
      </c>
      <c r="AC157" s="35">
        <v>1</v>
      </c>
      <c r="AD157" s="1" t="s">
        <v>10420</v>
      </c>
      <c r="AE157" s="35">
        <v>1</v>
      </c>
      <c r="AF157" s="35">
        <v>0</v>
      </c>
      <c r="AG157" s="35">
        <v>0</v>
      </c>
      <c r="AH157" s="36">
        <v>1</v>
      </c>
      <c r="AI157" s="36">
        <v>0</v>
      </c>
      <c r="AJ157" s="36">
        <v>1</v>
      </c>
      <c r="AK157" s="1" t="s">
        <v>8958</v>
      </c>
      <c r="AL157" s="37">
        <v>0</v>
      </c>
      <c r="AM157" s="36"/>
      <c r="AN157" s="1" t="s">
        <v>10421</v>
      </c>
      <c r="AO157" s="36"/>
      <c r="AP157" s="37">
        <v>1</v>
      </c>
      <c r="AQ157" s="37">
        <v>0</v>
      </c>
      <c r="AR157" s="35"/>
      <c r="AS157" s="37">
        <v>0</v>
      </c>
      <c r="AT157" s="35"/>
      <c r="AU157" s="1" t="s">
        <v>8958</v>
      </c>
      <c r="AV157" s="37">
        <v>0</v>
      </c>
      <c r="AW157" s="36"/>
      <c r="AX157" s="36">
        <v>0</v>
      </c>
      <c r="AY157" s="1" t="s">
        <v>8958</v>
      </c>
      <c r="AZ157" s="35">
        <v>0</v>
      </c>
      <c r="BA157" s="36"/>
      <c r="BB157" s="36">
        <v>0.666666666666667</v>
      </c>
      <c r="BC157" s="36">
        <v>0.25</v>
      </c>
      <c r="BD157" s="1" t="s">
        <v>8960</v>
      </c>
      <c r="BE157" s="1" t="s">
        <v>8928</v>
      </c>
      <c r="BF157" s="1" t="s">
        <v>10422</v>
      </c>
    </row>
    <row r="158" s="1" customFormat="1" spans="1:58">
      <c r="A158" s="1" t="s">
        <v>8915</v>
      </c>
      <c r="B158" s="1" t="s">
        <v>8916</v>
      </c>
      <c r="C158" s="1" t="s">
        <v>8917</v>
      </c>
      <c r="D158" s="1" t="s">
        <v>3876</v>
      </c>
      <c r="E158" s="1" t="s">
        <v>8918</v>
      </c>
      <c r="F158" s="33">
        <v>46135</v>
      </c>
      <c r="G158" s="34">
        <v>46135.7066782407</v>
      </c>
      <c r="H158" s="34">
        <v>46135.7086805556</v>
      </c>
      <c r="I158" s="1" t="s">
        <v>10423</v>
      </c>
      <c r="J158" s="1">
        <v>173</v>
      </c>
      <c r="K158" s="1" t="s">
        <v>9108</v>
      </c>
      <c r="L158" s="1" t="s">
        <v>9109</v>
      </c>
      <c r="M158" s="35">
        <v>1</v>
      </c>
      <c r="N158" s="1" t="s">
        <v>10424</v>
      </c>
      <c r="O158" s="1" t="s">
        <v>10425</v>
      </c>
      <c r="P158" s="1" t="s">
        <v>341</v>
      </c>
      <c r="Q158" s="1" t="s">
        <v>10426</v>
      </c>
      <c r="R158" s="36">
        <v>1</v>
      </c>
      <c r="S158" s="35">
        <v>1</v>
      </c>
      <c r="T158" s="35">
        <v>1</v>
      </c>
      <c r="U158" s="35">
        <v>1</v>
      </c>
      <c r="V158" s="36">
        <v>1</v>
      </c>
      <c r="W158" s="1" t="s">
        <v>10427</v>
      </c>
      <c r="X158" s="36">
        <v>1</v>
      </c>
      <c r="Y158" s="35">
        <v>1</v>
      </c>
      <c r="Z158" s="1" t="s">
        <v>10428</v>
      </c>
      <c r="AA158" s="35">
        <v>1</v>
      </c>
      <c r="AB158" s="35">
        <v>1</v>
      </c>
      <c r="AC158" s="35">
        <v>1</v>
      </c>
      <c r="AD158" s="1" t="s">
        <v>10429</v>
      </c>
      <c r="AE158" s="35">
        <v>1</v>
      </c>
      <c r="AF158" s="35">
        <v>1</v>
      </c>
      <c r="AG158" s="35">
        <v>1</v>
      </c>
      <c r="AH158" s="36">
        <v>1</v>
      </c>
      <c r="AI158" s="36">
        <v>0</v>
      </c>
      <c r="AJ158" s="36">
        <v>1</v>
      </c>
      <c r="AK158" s="1" t="s">
        <v>8926</v>
      </c>
      <c r="AL158" s="37">
        <v>0</v>
      </c>
      <c r="AM158" s="36"/>
      <c r="AN158" s="1" t="s">
        <v>10430</v>
      </c>
      <c r="AO158" s="36">
        <v>1</v>
      </c>
      <c r="AP158" s="37">
        <v>1</v>
      </c>
      <c r="AQ158" s="37">
        <v>0</v>
      </c>
      <c r="AR158" s="35"/>
      <c r="AS158" s="37">
        <v>1</v>
      </c>
      <c r="AT158" s="35">
        <v>1</v>
      </c>
      <c r="AU158" s="1" t="s">
        <v>8926</v>
      </c>
      <c r="AV158" s="37">
        <v>0</v>
      </c>
      <c r="AW158" s="36"/>
      <c r="AX158" s="36">
        <v>1</v>
      </c>
      <c r="AY158" s="1" t="s">
        <v>8926</v>
      </c>
      <c r="AZ158" s="35">
        <v>0</v>
      </c>
      <c r="BA158" s="36"/>
      <c r="BB158" s="36">
        <v>0.75</v>
      </c>
      <c r="BC158" s="36">
        <v>1</v>
      </c>
      <c r="BD158" s="1" t="s">
        <v>8960</v>
      </c>
      <c r="BE158" s="1" t="s">
        <v>8928</v>
      </c>
      <c r="BF158" s="1" t="s">
        <v>10431</v>
      </c>
    </row>
    <row r="159" s="1" customFormat="1" spans="1:58">
      <c r="A159" s="1" t="s">
        <v>8915</v>
      </c>
      <c r="B159" s="1" t="s">
        <v>8916</v>
      </c>
      <c r="C159" s="1" t="s">
        <v>8917</v>
      </c>
      <c r="D159" s="1" t="s">
        <v>3876</v>
      </c>
      <c r="E159" s="1" t="s">
        <v>8918</v>
      </c>
      <c r="F159" s="33">
        <v>46135</v>
      </c>
      <c r="G159" s="34">
        <v>46135.7648842593</v>
      </c>
      <c r="H159" s="34">
        <v>46135.7658564815</v>
      </c>
      <c r="I159" s="1" t="s">
        <v>10432</v>
      </c>
      <c r="J159" s="1">
        <v>84</v>
      </c>
      <c r="K159" s="1" t="s">
        <v>9434</v>
      </c>
      <c r="L159" s="1" t="s">
        <v>9435</v>
      </c>
      <c r="M159" s="35">
        <v>1</v>
      </c>
      <c r="N159" s="1" t="s">
        <v>10433</v>
      </c>
      <c r="O159" s="1" t="s">
        <v>10434</v>
      </c>
      <c r="P159" s="1" t="s">
        <v>341</v>
      </c>
      <c r="Q159" s="1" t="s">
        <v>10435</v>
      </c>
      <c r="R159" s="36">
        <v>1</v>
      </c>
      <c r="S159" s="35">
        <v>1</v>
      </c>
      <c r="T159" s="35">
        <v>1</v>
      </c>
      <c r="U159" s="35">
        <v>1</v>
      </c>
      <c r="V159" s="36">
        <v>1</v>
      </c>
      <c r="W159" s="1" t="s">
        <v>10436</v>
      </c>
      <c r="X159" s="36">
        <v>1</v>
      </c>
      <c r="Y159" s="35">
        <v>1</v>
      </c>
      <c r="Z159" s="1" t="s">
        <v>10437</v>
      </c>
      <c r="AA159" s="35">
        <v>1</v>
      </c>
      <c r="AB159" s="35">
        <v>1</v>
      </c>
      <c r="AC159" s="35">
        <v>1</v>
      </c>
      <c r="AD159" s="1" t="s">
        <v>10438</v>
      </c>
      <c r="AE159" s="35">
        <v>1</v>
      </c>
      <c r="AF159" s="35">
        <v>1</v>
      </c>
      <c r="AG159" s="35">
        <v>1</v>
      </c>
      <c r="AH159" s="36">
        <v>1</v>
      </c>
      <c r="AI159" s="36">
        <v>1</v>
      </c>
      <c r="AJ159" s="36">
        <v>0</v>
      </c>
      <c r="AK159" s="1" t="s">
        <v>8926</v>
      </c>
      <c r="AL159" s="37">
        <v>0</v>
      </c>
      <c r="AM159" s="36"/>
      <c r="AN159" s="1" t="s">
        <v>8926</v>
      </c>
      <c r="AO159" s="36"/>
      <c r="AP159" s="37">
        <v>0</v>
      </c>
      <c r="AQ159" s="37">
        <v>0</v>
      </c>
      <c r="AR159" s="35"/>
      <c r="AS159" s="37">
        <v>0</v>
      </c>
      <c r="AT159" s="35"/>
      <c r="AU159" s="1" t="s">
        <v>10439</v>
      </c>
      <c r="AV159" s="37">
        <v>1</v>
      </c>
      <c r="AW159" s="36">
        <v>1</v>
      </c>
      <c r="AX159" s="36">
        <v>1</v>
      </c>
      <c r="AY159" s="1" t="s">
        <v>10440</v>
      </c>
      <c r="AZ159" s="35">
        <v>1</v>
      </c>
      <c r="BA159" s="36">
        <v>1</v>
      </c>
      <c r="BB159" s="36">
        <v>0.75</v>
      </c>
      <c r="BC159" s="36">
        <v>1</v>
      </c>
      <c r="BD159" s="1" t="s">
        <v>8960</v>
      </c>
      <c r="BE159" s="1" t="s">
        <v>8928</v>
      </c>
      <c r="BF159" s="1" t="s">
        <v>10441</v>
      </c>
    </row>
    <row r="160" s="1" customFormat="1" spans="1:58">
      <c r="A160" s="1" t="s">
        <v>8915</v>
      </c>
      <c r="B160" s="1" t="s">
        <v>8916</v>
      </c>
      <c r="C160" s="1" t="s">
        <v>8917</v>
      </c>
      <c r="D160" s="1" t="s">
        <v>3876</v>
      </c>
      <c r="E160" s="1" t="s">
        <v>8918</v>
      </c>
      <c r="F160" s="33">
        <v>46135</v>
      </c>
      <c r="G160" s="34">
        <v>46135.9212731482</v>
      </c>
      <c r="H160" s="34">
        <v>46135.9220486111</v>
      </c>
      <c r="I160" s="1" t="s">
        <v>9504</v>
      </c>
      <c r="J160" s="1">
        <v>67</v>
      </c>
      <c r="K160" s="1" t="s">
        <v>9733</v>
      </c>
      <c r="L160" s="1" t="s">
        <v>9734</v>
      </c>
      <c r="M160" s="35">
        <v>1</v>
      </c>
      <c r="N160" s="1" t="s">
        <v>10442</v>
      </c>
      <c r="O160" s="1" t="s">
        <v>10443</v>
      </c>
      <c r="P160" s="1" t="s">
        <v>341</v>
      </c>
      <c r="Q160" s="1" t="s">
        <v>10444</v>
      </c>
      <c r="R160" s="36">
        <v>1</v>
      </c>
      <c r="S160" s="35">
        <v>1</v>
      </c>
      <c r="T160" s="35">
        <v>1</v>
      </c>
      <c r="U160" s="35">
        <v>1</v>
      </c>
      <c r="V160" s="36">
        <v>1</v>
      </c>
      <c r="W160" s="1" t="s">
        <v>10445</v>
      </c>
      <c r="X160" s="36">
        <v>0</v>
      </c>
      <c r="Y160" s="35">
        <v>0</v>
      </c>
      <c r="Z160" s="1" t="s">
        <v>10446</v>
      </c>
      <c r="AA160" s="35">
        <v>1</v>
      </c>
      <c r="AB160" s="35">
        <v>1</v>
      </c>
      <c r="AC160" s="35">
        <v>1</v>
      </c>
      <c r="AD160" s="1" t="s">
        <v>10447</v>
      </c>
      <c r="AE160" s="35">
        <v>1</v>
      </c>
      <c r="AF160" s="35">
        <v>0</v>
      </c>
      <c r="AG160" s="35">
        <v>1</v>
      </c>
      <c r="AH160" s="36">
        <v>1</v>
      </c>
      <c r="AI160" s="36">
        <v>0</v>
      </c>
      <c r="AJ160" s="36">
        <v>0</v>
      </c>
      <c r="AK160" s="1" t="s">
        <v>8926</v>
      </c>
      <c r="AL160" s="37">
        <v>0</v>
      </c>
      <c r="AM160" s="36"/>
      <c r="AN160" s="1" t="s">
        <v>10448</v>
      </c>
      <c r="AO160" s="36">
        <v>0</v>
      </c>
      <c r="AP160" s="37">
        <v>1</v>
      </c>
      <c r="AQ160" s="37">
        <v>1</v>
      </c>
      <c r="AR160" s="35">
        <v>0</v>
      </c>
      <c r="AS160" s="37">
        <v>0</v>
      </c>
      <c r="AT160" s="35"/>
      <c r="AU160" s="1" t="s">
        <v>10449</v>
      </c>
      <c r="AV160" s="37">
        <v>1</v>
      </c>
      <c r="AW160" s="36">
        <v>0</v>
      </c>
      <c r="AX160" s="36">
        <v>0</v>
      </c>
      <c r="AY160" s="1" t="s">
        <v>8926</v>
      </c>
      <c r="AZ160" s="35">
        <v>0</v>
      </c>
      <c r="BA160" s="36"/>
      <c r="BB160" s="36">
        <v>0.2</v>
      </c>
      <c r="BC160" s="36">
        <v>0.5</v>
      </c>
      <c r="BD160" s="1" t="s">
        <v>8927</v>
      </c>
      <c r="BE160" s="1" t="s">
        <v>8928</v>
      </c>
      <c r="BF160" s="1" t="s">
        <v>10450</v>
      </c>
    </row>
    <row r="161" s="1" customFormat="1" spans="1:58">
      <c r="A161" s="1" t="s">
        <v>8915</v>
      </c>
      <c r="B161" s="1" t="s">
        <v>8916</v>
      </c>
      <c r="C161" s="1" t="s">
        <v>8917</v>
      </c>
      <c r="D161" s="1" t="s">
        <v>3876</v>
      </c>
      <c r="E161" s="1" t="s">
        <v>8918</v>
      </c>
      <c r="F161" s="33">
        <v>46135</v>
      </c>
      <c r="G161" s="34">
        <v>46135.7738541667</v>
      </c>
      <c r="H161" s="34">
        <v>46135.7746527778</v>
      </c>
      <c r="I161" s="1" t="s">
        <v>9744</v>
      </c>
      <c r="J161" s="1">
        <v>69</v>
      </c>
      <c r="K161" s="1" t="s">
        <v>9444</v>
      </c>
      <c r="L161" s="1" t="s">
        <v>9445</v>
      </c>
      <c r="M161" s="35">
        <v>1</v>
      </c>
      <c r="N161" s="1" t="s">
        <v>10451</v>
      </c>
      <c r="O161" s="1" t="s">
        <v>10452</v>
      </c>
      <c r="P161" s="1" t="s">
        <v>341</v>
      </c>
      <c r="Q161" s="1" t="s">
        <v>10453</v>
      </c>
      <c r="R161" s="36">
        <v>1</v>
      </c>
      <c r="S161" s="35">
        <v>1</v>
      </c>
      <c r="T161" s="35">
        <v>1</v>
      </c>
      <c r="U161" s="35">
        <v>1</v>
      </c>
      <c r="V161" s="36">
        <v>1</v>
      </c>
      <c r="W161" s="1" t="s">
        <v>10454</v>
      </c>
      <c r="X161" s="36">
        <v>1</v>
      </c>
      <c r="Y161" s="35">
        <v>1</v>
      </c>
      <c r="Z161" s="1" t="s">
        <v>10455</v>
      </c>
      <c r="AA161" s="35">
        <v>1</v>
      </c>
      <c r="AB161" s="35">
        <v>1</v>
      </c>
      <c r="AC161" s="35">
        <v>1</v>
      </c>
      <c r="AD161" s="1" t="s">
        <v>10456</v>
      </c>
      <c r="AE161" s="35">
        <v>1</v>
      </c>
      <c r="AF161" s="35">
        <v>0</v>
      </c>
      <c r="AG161" s="35">
        <v>1</v>
      </c>
      <c r="AH161" s="36">
        <v>1</v>
      </c>
      <c r="AI161" s="36">
        <v>0</v>
      </c>
      <c r="AJ161" s="36">
        <v>1</v>
      </c>
      <c r="AK161" s="1" t="s">
        <v>10457</v>
      </c>
      <c r="AL161" s="37">
        <v>1</v>
      </c>
      <c r="AM161" s="36">
        <v>0</v>
      </c>
      <c r="AN161" s="1" t="s">
        <v>10458</v>
      </c>
      <c r="AO161" s="36"/>
      <c r="AP161" s="37">
        <v>1</v>
      </c>
      <c r="AQ161" s="37">
        <v>0</v>
      </c>
      <c r="AR161" s="35"/>
      <c r="AS161" s="37">
        <v>0</v>
      </c>
      <c r="AT161" s="35"/>
      <c r="AU161" s="1" t="s">
        <v>8926</v>
      </c>
      <c r="AV161" s="37">
        <v>0</v>
      </c>
      <c r="AW161" s="36"/>
      <c r="AX161" s="36">
        <v>0</v>
      </c>
      <c r="AY161" s="1" t="s">
        <v>8926</v>
      </c>
      <c r="AZ161" s="35">
        <v>0</v>
      </c>
      <c r="BA161" s="36"/>
      <c r="BB161" s="36">
        <v>0.5</v>
      </c>
      <c r="BC161" s="36">
        <v>0.75</v>
      </c>
      <c r="BD161" s="1" t="s">
        <v>8960</v>
      </c>
      <c r="BE161" s="1" t="s">
        <v>8948</v>
      </c>
      <c r="BF161" s="1" t="s">
        <v>10459</v>
      </c>
    </row>
    <row r="162" s="1" customFormat="1" spans="1:58">
      <c r="A162" s="1" t="s">
        <v>8992</v>
      </c>
      <c r="B162" s="1" t="s">
        <v>8916</v>
      </c>
      <c r="C162" s="1" t="s">
        <v>8917</v>
      </c>
      <c r="D162" s="1" t="s">
        <v>3876</v>
      </c>
      <c r="E162" s="1" t="s">
        <v>8918</v>
      </c>
      <c r="F162" s="33">
        <v>46135</v>
      </c>
      <c r="G162" s="34">
        <v>46135.8882175926</v>
      </c>
      <c r="H162" s="34">
        <v>46135.8909143518</v>
      </c>
      <c r="I162" s="1" t="s">
        <v>10460</v>
      </c>
      <c r="J162" s="1">
        <v>233</v>
      </c>
      <c r="K162" s="1" t="s">
        <v>9505</v>
      </c>
      <c r="M162" s="35">
        <v>1</v>
      </c>
      <c r="N162" s="1" t="s">
        <v>10461</v>
      </c>
      <c r="O162" s="1" t="s">
        <v>10462</v>
      </c>
      <c r="P162" s="1" t="s">
        <v>341</v>
      </c>
      <c r="Q162" s="1" t="s">
        <v>10463</v>
      </c>
      <c r="R162" s="36">
        <v>1</v>
      </c>
      <c r="S162" s="35">
        <v>1</v>
      </c>
      <c r="T162" s="35">
        <v>1</v>
      </c>
      <c r="U162" s="35">
        <v>1</v>
      </c>
      <c r="V162" s="36">
        <v>1</v>
      </c>
      <c r="W162" s="1" t="s">
        <v>10464</v>
      </c>
      <c r="X162" s="36">
        <v>1</v>
      </c>
      <c r="Y162" s="35">
        <v>1</v>
      </c>
      <c r="Z162" s="1" t="s">
        <v>10465</v>
      </c>
      <c r="AA162" s="35">
        <v>1</v>
      </c>
      <c r="AB162" s="35">
        <v>1</v>
      </c>
      <c r="AC162" s="35">
        <v>1</v>
      </c>
      <c r="AD162" s="1" t="s">
        <v>10466</v>
      </c>
      <c r="AE162" s="35">
        <v>1</v>
      </c>
      <c r="AF162" s="35">
        <v>0</v>
      </c>
      <c r="AG162" s="35">
        <v>1</v>
      </c>
      <c r="AH162" s="36">
        <v>1</v>
      </c>
      <c r="AI162" s="36">
        <v>1</v>
      </c>
      <c r="AJ162" s="36">
        <v>1</v>
      </c>
      <c r="AK162" s="1" t="s">
        <v>8926</v>
      </c>
      <c r="AL162" s="37">
        <v>0</v>
      </c>
      <c r="AM162" s="36"/>
      <c r="AN162" s="1" t="s">
        <v>10467</v>
      </c>
      <c r="AO162" s="36"/>
      <c r="AP162" s="37">
        <v>1</v>
      </c>
      <c r="AQ162" s="37">
        <v>0</v>
      </c>
      <c r="AR162" s="35"/>
      <c r="AS162" s="37">
        <v>0</v>
      </c>
      <c r="AT162" s="35"/>
      <c r="AU162" s="1" t="s">
        <v>10468</v>
      </c>
      <c r="AV162" s="37">
        <v>1</v>
      </c>
      <c r="AW162" s="36">
        <v>1</v>
      </c>
      <c r="AX162" s="36">
        <v>0</v>
      </c>
      <c r="AY162" s="1" t="s">
        <v>8926</v>
      </c>
      <c r="AZ162" s="35">
        <v>0</v>
      </c>
      <c r="BA162" s="36"/>
      <c r="BB162" s="36">
        <v>1</v>
      </c>
      <c r="BC162" s="36">
        <v>0.75</v>
      </c>
      <c r="BD162" s="1" t="s">
        <v>8960</v>
      </c>
      <c r="BE162" s="1" t="s">
        <v>8948</v>
      </c>
      <c r="BF162" s="1" t="s">
        <v>10469</v>
      </c>
    </row>
    <row r="163" s="1" customFormat="1" spans="1:58">
      <c r="A163" s="1" t="s">
        <v>8915</v>
      </c>
      <c r="B163" s="1" t="s">
        <v>8916</v>
      </c>
      <c r="C163" s="1" t="s">
        <v>8917</v>
      </c>
      <c r="D163" s="1" t="s">
        <v>3876</v>
      </c>
      <c r="E163" s="1" t="s">
        <v>8918</v>
      </c>
      <c r="F163" s="33">
        <v>46135</v>
      </c>
      <c r="G163" s="34">
        <v>46135.8934143518</v>
      </c>
      <c r="H163" s="34">
        <v>46135.8948263889</v>
      </c>
      <c r="I163" s="1" t="s">
        <v>9751</v>
      </c>
      <c r="J163" s="1">
        <v>122</v>
      </c>
      <c r="K163" s="1" t="s">
        <v>9650</v>
      </c>
      <c r="L163" s="1" t="s">
        <v>9651</v>
      </c>
      <c r="M163" s="35">
        <v>1</v>
      </c>
      <c r="N163" s="1" t="s">
        <v>10470</v>
      </c>
      <c r="O163" s="1" t="s">
        <v>10471</v>
      </c>
      <c r="P163" s="1" t="s">
        <v>341</v>
      </c>
      <c r="Q163" s="1" t="s">
        <v>10472</v>
      </c>
      <c r="R163" s="36">
        <v>1</v>
      </c>
      <c r="S163" s="35">
        <v>1</v>
      </c>
      <c r="T163" s="35">
        <v>1</v>
      </c>
      <c r="U163" s="35">
        <v>1</v>
      </c>
      <c r="V163" s="36">
        <v>1</v>
      </c>
      <c r="W163" s="1" t="s">
        <v>10473</v>
      </c>
      <c r="X163" s="36">
        <v>0</v>
      </c>
      <c r="Y163" s="35">
        <v>0</v>
      </c>
      <c r="Z163" s="1" t="s">
        <v>10474</v>
      </c>
      <c r="AA163" s="35">
        <v>1</v>
      </c>
      <c r="AB163" s="35">
        <v>1</v>
      </c>
      <c r="AC163" s="35">
        <v>1</v>
      </c>
      <c r="AD163" s="1" t="s">
        <v>10475</v>
      </c>
      <c r="AE163" s="35">
        <v>1</v>
      </c>
      <c r="AF163" s="35">
        <v>0</v>
      </c>
      <c r="AG163" s="35">
        <v>0</v>
      </c>
      <c r="AH163" s="36">
        <v>1</v>
      </c>
      <c r="AI163" s="36">
        <v>0</v>
      </c>
      <c r="AJ163" s="36">
        <v>0</v>
      </c>
      <c r="AK163" s="1" t="s">
        <v>8958</v>
      </c>
      <c r="AL163" s="37">
        <v>0</v>
      </c>
      <c r="AM163" s="36"/>
      <c r="AN163" s="1" t="s">
        <v>8958</v>
      </c>
      <c r="AO163" s="36"/>
      <c r="AP163" s="37">
        <v>0</v>
      </c>
      <c r="AQ163" s="37">
        <v>0</v>
      </c>
      <c r="AR163" s="35"/>
      <c r="AS163" s="37">
        <v>0</v>
      </c>
      <c r="AT163" s="35"/>
      <c r="AU163" s="1" t="s">
        <v>8958</v>
      </c>
      <c r="AV163" s="37">
        <v>0</v>
      </c>
      <c r="AW163" s="36"/>
      <c r="AX163" s="36">
        <v>0</v>
      </c>
      <c r="AY163" s="1" t="s">
        <v>10476</v>
      </c>
      <c r="AZ163" s="35">
        <v>1</v>
      </c>
      <c r="BA163" s="36">
        <v>1</v>
      </c>
      <c r="BB163" s="36">
        <v>0.333333333333333</v>
      </c>
      <c r="BC163" s="36">
        <v>0.6</v>
      </c>
      <c r="BD163" s="1" t="s">
        <v>8960</v>
      </c>
      <c r="BE163" s="1" t="s">
        <v>8948</v>
      </c>
      <c r="BF163" s="1" t="s">
        <v>10477</v>
      </c>
    </row>
    <row r="164" s="1" customFormat="1" spans="1:58">
      <c r="A164" s="1" t="s">
        <v>8915</v>
      </c>
      <c r="B164" s="1" t="s">
        <v>8916</v>
      </c>
      <c r="C164" s="1" t="s">
        <v>8917</v>
      </c>
      <c r="D164" s="1" t="s">
        <v>3876</v>
      </c>
      <c r="E164" s="1" t="s">
        <v>8918</v>
      </c>
      <c r="F164" s="33">
        <v>46136</v>
      </c>
      <c r="G164" s="34">
        <v>46136.7120717593</v>
      </c>
      <c r="H164" s="34">
        <v>46136.7131712963</v>
      </c>
      <c r="I164" s="1" t="s">
        <v>9208</v>
      </c>
      <c r="J164" s="1">
        <v>95</v>
      </c>
      <c r="K164" s="1" t="s">
        <v>9687</v>
      </c>
      <c r="L164" s="1" t="s">
        <v>9688</v>
      </c>
      <c r="M164" s="35">
        <v>1</v>
      </c>
      <c r="N164" s="1" t="s">
        <v>10478</v>
      </c>
      <c r="O164" s="1" t="s">
        <v>10479</v>
      </c>
      <c r="P164" s="1" t="s">
        <v>341</v>
      </c>
      <c r="Q164" s="1" t="s">
        <v>10480</v>
      </c>
      <c r="R164" s="36">
        <v>1</v>
      </c>
      <c r="S164" s="35">
        <v>1</v>
      </c>
      <c r="T164" s="35">
        <v>1</v>
      </c>
      <c r="U164" s="35">
        <v>1</v>
      </c>
      <c r="V164" s="36">
        <v>1</v>
      </c>
      <c r="W164" s="1" t="s">
        <v>10481</v>
      </c>
      <c r="X164" s="36">
        <v>1</v>
      </c>
      <c r="Y164" s="35">
        <v>1</v>
      </c>
      <c r="Z164" s="1" t="s">
        <v>10482</v>
      </c>
      <c r="AA164" s="35">
        <v>1</v>
      </c>
      <c r="AB164" s="35">
        <v>1</v>
      </c>
      <c r="AC164" s="35">
        <v>1</v>
      </c>
      <c r="AD164" s="1" t="s">
        <v>10483</v>
      </c>
      <c r="AE164" s="35">
        <v>1</v>
      </c>
      <c r="AF164" s="35">
        <v>0</v>
      </c>
      <c r="AG164" s="35">
        <v>1</v>
      </c>
      <c r="AH164" s="36">
        <v>1</v>
      </c>
      <c r="AI164" s="36">
        <v>0</v>
      </c>
      <c r="AJ164" s="36">
        <v>0</v>
      </c>
      <c r="AK164" s="1" t="s">
        <v>10484</v>
      </c>
      <c r="AL164" s="37">
        <v>1</v>
      </c>
      <c r="AM164" s="36">
        <v>0</v>
      </c>
      <c r="AN164" s="1" t="s">
        <v>10485</v>
      </c>
      <c r="AO164" s="36"/>
      <c r="AP164" s="37">
        <v>1</v>
      </c>
      <c r="AQ164" s="37">
        <v>0</v>
      </c>
      <c r="AR164" s="35"/>
      <c r="AS164" s="37">
        <v>0</v>
      </c>
      <c r="AT164" s="35"/>
      <c r="AU164" s="1" t="s">
        <v>10486</v>
      </c>
      <c r="AV164" s="37">
        <v>1</v>
      </c>
      <c r="AW164" s="36">
        <v>0</v>
      </c>
      <c r="AX164" s="36">
        <v>0</v>
      </c>
      <c r="AY164" s="1" t="s">
        <v>8926</v>
      </c>
      <c r="AZ164" s="35">
        <v>0</v>
      </c>
      <c r="BA164" s="36"/>
      <c r="BB164" s="36">
        <v>0.2</v>
      </c>
      <c r="BC164" s="36">
        <v>0.75</v>
      </c>
      <c r="BD164" s="1" t="s">
        <v>8927</v>
      </c>
      <c r="BE164" s="1" t="s">
        <v>8948</v>
      </c>
      <c r="BF164" s="1" t="s">
        <v>10487</v>
      </c>
    </row>
    <row r="165" s="1" customFormat="1" spans="1:58">
      <c r="A165" s="1" t="s">
        <v>8915</v>
      </c>
      <c r="B165" s="1" t="s">
        <v>8916</v>
      </c>
      <c r="C165" s="1" t="s">
        <v>8917</v>
      </c>
      <c r="D165" s="1" t="s">
        <v>3876</v>
      </c>
      <c r="E165" s="1" t="s">
        <v>8918</v>
      </c>
      <c r="F165" s="33">
        <v>46136</v>
      </c>
      <c r="G165" s="34">
        <v>46136.7187384259</v>
      </c>
      <c r="H165" s="34">
        <v>46136.7197569444</v>
      </c>
      <c r="I165" s="1" t="s">
        <v>9966</v>
      </c>
      <c r="J165" s="1">
        <v>88</v>
      </c>
      <c r="K165" s="1" t="s">
        <v>9271</v>
      </c>
      <c r="M165" s="35">
        <v>1</v>
      </c>
      <c r="N165" s="1" t="s">
        <v>10488</v>
      </c>
      <c r="O165" s="1" t="s">
        <v>10489</v>
      </c>
      <c r="P165" s="1" t="s">
        <v>341</v>
      </c>
      <c r="Q165" s="1" t="s">
        <v>10490</v>
      </c>
      <c r="R165" s="36">
        <v>1</v>
      </c>
      <c r="S165" s="35">
        <v>1</v>
      </c>
      <c r="T165" s="35">
        <v>1</v>
      </c>
      <c r="U165" s="35">
        <v>1</v>
      </c>
      <c r="V165" s="36">
        <v>1</v>
      </c>
      <c r="W165" s="1" t="s">
        <v>10491</v>
      </c>
      <c r="X165" s="36">
        <v>1</v>
      </c>
      <c r="Y165" s="35">
        <v>1</v>
      </c>
      <c r="Z165" s="1" t="s">
        <v>10492</v>
      </c>
      <c r="AA165" s="35">
        <v>1</v>
      </c>
      <c r="AB165" s="35">
        <v>1</v>
      </c>
      <c r="AC165" s="35">
        <v>1</v>
      </c>
      <c r="AD165" s="1" t="s">
        <v>10493</v>
      </c>
      <c r="AE165" s="35">
        <v>1</v>
      </c>
      <c r="AF165" s="35">
        <v>0</v>
      </c>
      <c r="AG165" s="35">
        <v>1</v>
      </c>
      <c r="AH165" s="36">
        <v>1</v>
      </c>
      <c r="AI165" s="36">
        <v>0</v>
      </c>
      <c r="AJ165" s="36">
        <v>1</v>
      </c>
      <c r="AK165" s="1" t="s">
        <v>8926</v>
      </c>
      <c r="AL165" s="37">
        <v>0</v>
      </c>
      <c r="AM165" s="36"/>
      <c r="AN165" s="1" t="s">
        <v>10494</v>
      </c>
      <c r="AO165" s="36">
        <v>0</v>
      </c>
      <c r="AP165" s="37">
        <v>1</v>
      </c>
      <c r="AQ165" s="37">
        <v>0</v>
      </c>
      <c r="AR165" s="35"/>
      <c r="AS165" s="37">
        <v>1</v>
      </c>
      <c r="AT165" s="35">
        <v>0</v>
      </c>
      <c r="AU165" s="1" t="s">
        <v>8926</v>
      </c>
      <c r="AV165" s="37">
        <v>0</v>
      </c>
      <c r="AW165" s="36"/>
      <c r="AX165" s="36">
        <v>0</v>
      </c>
      <c r="AY165" s="1" t="s">
        <v>8926</v>
      </c>
      <c r="AZ165" s="35">
        <v>0</v>
      </c>
      <c r="BA165" s="36"/>
      <c r="BB165" s="36">
        <v>0.5</v>
      </c>
      <c r="BC165" s="36">
        <v>0.75</v>
      </c>
      <c r="BD165" s="1" t="s">
        <v>8927</v>
      </c>
      <c r="BE165" s="1" t="s">
        <v>8928</v>
      </c>
      <c r="BF165" s="1" t="s">
        <v>10495</v>
      </c>
    </row>
    <row r="166" s="1" customFormat="1" spans="1:58">
      <c r="A166" s="1" t="s">
        <v>8915</v>
      </c>
      <c r="B166" s="1" t="s">
        <v>8916</v>
      </c>
      <c r="C166" s="1" t="s">
        <v>8917</v>
      </c>
      <c r="D166" s="1" t="s">
        <v>3876</v>
      </c>
      <c r="E166" s="1" t="s">
        <v>8918</v>
      </c>
      <c r="F166" s="33">
        <v>46136</v>
      </c>
      <c r="G166" s="34">
        <v>46136.7403935185</v>
      </c>
      <c r="H166" s="34">
        <v>46136.7412037037</v>
      </c>
      <c r="I166" s="1" t="s">
        <v>10496</v>
      </c>
      <c r="J166" s="1">
        <v>70</v>
      </c>
      <c r="K166" s="1" t="s">
        <v>9120</v>
      </c>
      <c r="M166" s="35">
        <v>1</v>
      </c>
      <c r="N166" s="1" t="s">
        <v>10497</v>
      </c>
      <c r="O166" s="1" t="s">
        <v>10498</v>
      </c>
      <c r="P166" s="1" t="s">
        <v>341</v>
      </c>
      <c r="Q166" s="1" t="s">
        <v>10499</v>
      </c>
      <c r="R166" s="36">
        <v>0</v>
      </c>
      <c r="S166" s="35">
        <v>0</v>
      </c>
      <c r="T166" s="35">
        <v>1</v>
      </c>
      <c r="U166" s="35">
        <v>1</v>
      </c>
      <c r="V166" s="36">
        <v>1</v>
      </c>
      <c r="W166" s="1" t="s">
        <v>10500</v>
      </c>
      <c r="X166" s="36">
        <v>0</v>
      </c>
      <c r="Y166" s="35">
        <v>0</v>
      </c>
      <c r="Z166" s="1" t="s">
        <v>10501</v>
      </c>
      <c r="AA166" s="35">
        <v>1</v>
      </c>
      <c r="AB166" s="35">
        <v>1</v>
      </c>
      <c r="AC166" s="35">
        <v>1</v>
      </c>
      <c r="AD166" s="1" t="s">
        <v>10502</v>
      </c>
      <c r="AE166" s="35">
        <v>1</v>
      </c>
      <c r="AF166" s="35">
        <v>0</v>
      </c>
      <c r="AG166" s="35">
        <v>0</v>
      </c>
      <c r="AH166" s="36">
        <v>1</v>
      </c>
      <c r="AI166" s="36">
        <v>0</v>
      </c>
      <c r="AJ166" s="36">
        <v>0</v>
      </c>
      <c r="AK166" s="1" t="s">
        <v>8926</v>
      </c>
      <c r="AL166" s="37">
        <v>0</v>
      </c>
      <c r="AM166" s="36"/>
      <c r="AN166" s="1" t="s">
        <v>10503</v>
      </c>
      <c r="AO166" s="36">
        <v>0</v>
      </c>
      <c r="AP166" s="37">
        <v>1</v>
      </c>
      <c r="AQ166" s="37">
        <v>0</v>
      </c>
      <c r="AR166" s="35"/>
      <c r="AS166" s="37">
        <v>1</v>
      </c>
      <c r="AT166" s="35">
        <v>0</v>
      </c>
      <c r="AU166" s="1" t="s">
        <v>8926</v>
      </c>
      <c r="AV166" s="37">
        <v>0</v>
      </c>
      <c r="AW166" s="36"/>
      <c r="AX166" s="36">
        <v>0</v>
      </c>
      <c r="AY166" s="1" t="s">
        <v>8926</v>
      </c>
      <c r="AZ166" s="35">
        <v>0</v>
      </c>
      <c r="BA166" s="36"/>
      <c r="BB166" s="36">
        <v>0.25</v>
      </c>
      <c r="BC166" s="36">
        <v>0.25</v>
      </c>
      <c r="BD166" s="1" t="s">
        <v>8960</v>
      </c>
      <c r="BE166" s="1" t="s">
        <v>8928</v>
      </c>
      <c r="BF166" s="1" t="s">
        <v>10504</v>
      </c>
    </row>
    <row r="167" s="1" customFormat="1" spans="1:58">
      <c r="A167" s="1" t="s">
        <v>8915</v>
      </c>
      <c r="B167" s="1" t="s">
        <v>8916</v>
      </c>
      <c r="C167" s="1" t="s">
        <v>8917</v>
      </c>
      <c r="D167" s="1" t="s">
        <v>3876</v>
      </c>
      <c r="E167" s="1" t="s">
        <v>8918</v>
      </c>
      <c r="F167" s="33">
        <v>46136</v>
      </c>
      <c r="G167" s="34">
        <v>46136.7323842593</v>
      </c>
      <c r="H167" s="34">
        <v>46136.7334606482</v>
      </c>
      <c r="I167" s="1" t="s">
        <v>9732</v>
      </c>
      <c r="J167" s="1">
        <v>93</v>
      </c>
      <c r="K167" s="1" t="s">
        <v>9129</v>
      </c>
      <c r="L167" s="1" t="s">
        <v>9130</v>
      </c>
      <c r="M167" s="35">
        <v>1</v>
      </c>
      <c r="N167" s="1" t="s">
        <v>10505</v>
      </c>
      <c r="O167" s="1" t="s">
        <v>10506</v>
      </c>
      <c r="P167" s="1" t="s">
        <v>341</v>
      </c>
      <c r="Q167" s="1" t="s">
        <v>10507</v>
      </c>
      <c r="R167" s="36">
        <v>1</v>
      </c>
      <c r="S167" s="35">
        <v>1</v>
      </c>
      <c r="T167" s="35">
        <v>1</v>
      </c>
      <c r="U167" s="35">
        <v>1</v>
      </c>
      <c r="V167" s="36">
        <v>1</v>
      </c>
      <c r="W167" s="1" t="s">
        <v>10508</v>
      </c>
      <c r="X167" s="36">
        <v>0</v>
      </c>
      <c r="Y167" s="35">
        <v>0</v>
      </c>
      <c r="Z167" s="1" t="s">
        <v>10509</v>
      </c>
      <c r="AA167" s="35">
        <v>1</v>
      </c>
      <c r="AB167" s="35">
        <v>1</v>
      </c>
      <c r="AC167" s="35">
        <v>1</v>
      </c>
      <c r="AD167" s="1" t="s">
        <v>10510</v>
      </c>
      <c r="AE167" s="35">
        <v>1</v>
      </c>
      <c r="AF167" s="35">
        <v>0</v>
      </c>
      <c r="AG167" s="35">
        <v>0</v>
      </c>
      <c r="AH167" s="36">
        <v>1</v>
      </c>
      <c r="AI167" s="36">
        <v>0</v>
      </c>
      <c r="AJ167" s="36">
        <v>0</v>
      </c>
      <c r="AK167" s="1" t="s">
        <v>8926</v>
      </c>
      <c r="AL167" s="37">
        <v>0</v>
      </c>
      <c r="AM167" s="36"/>
      <c r="AN167" s="1" t="s">
        <v>10511</v>
      </c>
      <c r="AO167" s="36">
        <v>0</v>
      </c>
      <c r="AP167" s="37">
        <v>1</v>
      </c>
      <c r="AQ167" s="37">
        <v>0</v>
      </c>
      <c r="AR167" s="35"/>
      <c r="AS167" s="37">
        <v>1</v>
      </c>
      <c r="AT167" s="35">
        <v>0</v>
      </c>
      <c r="AU167" s="1" t="s">
        <v>8926</v>
      </c>
      <c r="AV167" s="37">
        <v>0</v>
      </c>
      <c r="AW167" s="36"/>
      <c r="AX167" s="36">
        <v>0</v>
      </c>
      <c r="AY167" s="1" t="s">
        <v>8926</v>
      </c>
      <c r="AZ167" s="35">
        <v>0</v>
      </c>
      <c r="BA167" s="36"/>
      <c r="BB167" s="36">
        <v>0.25</v>
      </c>
      <c r="BC167" s="36">
        <v>0.5</v>
      </c>
      <c r="BD167" s="1" t="s">
        <v>8927</v>
      </c>
      <c r="BE167" s="1" t="s">
        <v>8948</v>
      </c>
      <c r="BF167" s="1" t="s">
        <v>10512</v>
      </c>
    </row>
    <row r="168" s="1" customFormat="1" spans="1:58">
      <c r="A168" s="1" t="s">
        <v>8915</v>
      </c>
      <c r="B168" s="1" t="s">
        <v>8916</v>
      </c>
      <c r="C168" s="1" t="s">
        <v>8917</v>
      </c>
      <c r="D168" s="1" t="s">
        <v>3876</v>
      </c>
      <c r="E168" s="1" t="s">
        <v>8918</v>
      </c>
      <c r="F168" s="33">
        <v>46136</v>
      </c>
      <c r="G168" s="34">
        <v>46136.7581712963</v>
      </c>
      <c r="H168" s="34">
        <v>46136.7596296296</v>
      </c>
      <c r="I168" s="1" t="s">
        <v>9107</v>
      </c>
      <c r="J168" s="1">
        <v>126</v>
      </c>
      <c r="K168" s="1" t="s">
        <v>9710</v>
      </c>
      <c r="L168" s="1" t="s">
        <v>9711</v>
      </c>
      <c r="M168" s="35">
        <v>1</v>
      </c>
      <c r="N168" s="1" t="s">
        <v>10513</v>
      </c>
      <c r="O168" s="1" t="s">
        <v>341</v>
      </c>
      <c r="P168" s="1" t="s">
        <v>341</v>
      </c>
      <c r="Q168" s="1" t="s">
        <v>10514</v>
      </c>
      <c r="R168" s="36">
        <v>1</v>
      </c>
      <c r="S168" s="35">
        <v>1</v>
      </c>
      <c r="T168" s="35">
        <v>1</v>
      </c>
      <c r="U168" s="35">
        <v>1</v>
      </c>
      <c r="V168" s="36">
        <v>1</v>
      </c>
      <c r="W168" s="1" t="s">
        <v>10515</v>
      </c>
      <c r="X168" s="36">
        <v>0</v>
      </c>
      <c r="Y168" s="35">
        <v>0</v>
      </c>
      <c r="Z168" s="1" t="s">
        <v>10516</v>
      </c>
      <c r="AA168" s="35">
        <v>1</v>
      </c>
      <c r="AB168" s="35">
        <v>1</v>
      </c>
      <c r="AC168" s="35">
        <v>1</v>
      </c>
      <c r="AD168" s="1" t="s">
        <v>10517</v>
      </c>
      <c r="AE168" s="35">
        <v>1</v>
      </c>
      <c r="AF168" s="35">
        <v>0</v>
      </c>
      <c r="AG168" s="35">
        <v>0</v>
      </c>
      <c r="AH168" s="36">
        <v>1</v>
      </c>
      <c r="AI168" s="36">
        <v>0</v>
      </c>
      <c r="AJ168" s="36">
        <v>0</v>
      </c>
      <c r="AK168" s="1" t="s">
        <v>8958</v>
      </c>
      <c r="AL168" s="37">
        <v>0</v>
      </c>
      <c r="AM168" s="36"/>
      <c r="AN168" s="1" t="s">
        <v>8958</v>
      </c>
      <c r="AO168" s="36"/>
      <c r="AP168" s="37">
        <v>0</v>
      </c>
      <c r="AQ168" s="37">
        <v>0</v>
      </c>
      <c r="AR168" s="35"/>
      <c r="AS168" s="37">
        <v>0</v>
      </c>
      <c r="AT168" s="35"/>
      <c r="AU168" s="1" t="s">
        <v>8958</v>
      </c>
      <c r="AV168" s="37">
        <v>0</v>
      </c>
      <c r="AW168" s="36"/>
      <c r="AX168" s="36">
        <v>0</v>
      </c>
      <c r="AY168" s="1" t="s">
        <v>8958</v>
      </c>
      <c r="AZ168" s="35">
        <v>0</v>
      </c>
      <c r="BA168" s="36"/>
      <c r="BB168" s="36">
        <v>0.333333333333333</v>
      </c>
      <c r="BC168" s="36">
        <v>0.5</v>
      </c>
      <c r="BD168" s="1" t="s">
        <v>8960</v>
      </c>
      <c r="BE168" s="1" t="s">
        <v>8928</v>
      </c>
      <c r="BF168" s="1" t="s">
        <v>10518</v>
      </c>
    </row>
    <row r="169" s="1" customFormat="1" spans="1:58">
      <c r="A169" s="1" t="s">
        <v>8915</v>
      </c>
      <c r="B169" s="1" t="s">
        <v>8916</v>
      </c>
      <c r="C169" s="1" t="s">
        <v>8917</v>
      </c>
      <c r="D169" s="1" t="s">
        <v>3876</v>
      </c>
      <c r="E169" s="1" t="s">
        <v>8918</v>
      </c>
      <c r="F169" s="33">
        <v>46136</v>
      </c>
      <c r="G169" s="34">
        <v>46136.7597685185</v>
      </c>
      <c r="H169" s="34">
        <v>46136.7606481481</v>
      </c>
      <c r="I169" s="1" t="s">
        <v>10519</v>
      </c>
      <c r="J169" s="1">
        <v>76</v>
      </c>
      <c r="K169" s="1" t="s">
        <v>9710</v>
      </c>
      <c r="L169" s="1" t="s">
        <v>9711</v>
      </c>
      <c r="M169" s="35">
        <v>1</v>
      </c>
      <c r="N169" s="1" t="s">
        <v>10520</v>
      </c>
      <c r="O169" s="1" t="s">
        <v>10521</v>
      </c>
      <c r="P169" s="1" t="s">
        <v>341</v>
      </c>
      <c r="Q169" s="1" t="s">
        <v>10522</v>
      </c>
      <c r="R169" s="36">
        <v>1</v>
      </c>
      <c r="S169" s="35">
        <v>1</v>
      </c>
      <c r="T169" s="35">
        <v>1</v>
      </c>
      <c r="U169" s="35">
        <v>1</v>
      </c>
      <c r="V169" s="36">
        <v>1</v>
      </c>
      <c r="W169" s="1" t="s">
        <v>10523</v>
      </c>
      <c r="X169" s="36">
        <v>1</v>
      </c>
      <c r="Y169" s="35">
        <v>1</v>
      </c>
      <c r="Z169" s="1" t="s">
        <v>10524</v>
      </c>
      <c r="AA169" s="35">
        <v>1</v>
      </c>
      <c r="AB169" s="35">
        <v>1</v>
      </c>
      <c r="AC169" s="35">
        <v>1</v>
      </c>
      <c r="AD169" s="1" t="s">
        <v>10525</v>
      </c>
      <c r="AE169" s="35">
        <v>1</v>
      </c>
      <c r="AF169" s="35">
        <v>0</v>
      </c>
      <c r="AG169" s="35">
        <v>0</v>
      </c>
      <c r="AH169" s="36">
        <v>1</v>
      </c>
      <c r="AI169" s="36">
        <v>0</v>
      </c>
      <c r="AJ169" s="36">
        <v>1</v>
      </c>
      <c r="AK169" s="1" t="s">
        <v>8926</v>
      </c>
      <c r="AL169" s="37">
        <v>0</v>
      </c>
      <c r="AM169" s="36"/>
      <c r="AN169" s="1" t="s">
        <v>10526</v>
      </c>
      <c r="AO169" s="36">
        <v>0</v>
      </c>
      <c r="AP169" s="37">
        <v>1</v>
      </c>
      <c r="AQ169" s="37">
        <v>0</v>
      </c>
      <c r="AR169" s="35"/>
      <c r="AS169" s="37">
        <v>1</v>
      </c>
      <c r="AT169" s="35">
        <v>0</v>
      </c>
      <c r="AU169" s="1" t="s">
        <v>8926</v>
      </c>
      <c r="AV169" s="37">
        <v>0</v>
      </c>
      <c r="AW169" s="36"/>
      <c r="AX169" s="36">
        <v>0</v>
      </c>
      <c r="AY169" s="1" t="s">
        <v>8926</v>
      </c>
      <c r="AZ169" s="35">
        <v>0</v>
      </c>
      <c r="BA169" s="36"/>
      <c r="BB169" s="36">
        <v>0.5</v>
      </c>
      <c r="BC169" s="36">
        <v>0.75</v>
      </c>
      <c r="BD169" s="1" t="s">
        <v>8960</v>
      </c>
      <c r="BE169" s="1" t="s">
        <v>8928</v>
      </c>
      <c r="BF169" s="1" t="s">
        <v>10527</v>
      </c>
    </row>
    <row r="170" s="1" customFormat="1" spans="1:58">
      <c r="A170" s="1" t="s">
        <v>8915</v>
      </c>
      <c r="B170" s="1" t="s">
        <v>8916</v>
      </c>
      <c r="C170" s="1" t="s">
        <v>8917</v>
      </c>
      <c r="D170" s="1" t="s">
        <v>3876</v>
      </c>
      <c r="E170" s="1" t="s">
        <v>8918</v>
      </c>
      <c r="F170" s="33">
        <v>46136</v>
      </c>
      <c r="G170" s="34">
        <v>46136.7368171296</v>
      </c>
      <c r="H170" s="34">
        <v>46136.7389930556</v>
      </c>
      <c r="I170" s="1" t="s">
        <v>10528</v>
      </c>
      <c r="J170" s="1">
        <v>188</v>
      </c>
      <c r="K170" s="1" t="s">
        <v>10529</v>
      </c>
      <c r="L170" s="1" t="s">
        <v>10530</v>
      </c>
      <c r="M170" s="35">
        <v>1</v>
      </c>
      <c r="N170" s="1" t="s">
        <v>10531</v>
      </c>
      <c r="O170" s="1" t="s">
        <v>10532</v>
      </c>
      <c r="P170" s="1" t="s">
        <v>341</v>
      </c>
      <c r="Q170" s="1" t="s">
        <v>10533</v>
      </c>
      <c r="R170" s="36">
        <v>1</v>
      </c>
      <c r="S170" s="35">
        <v>1</v>
      </c>
      <c r="T170" s="35">
        <v>1</v>
      </c>
      <c r="U170" s="35">
        <v>1</v>
      </c>
      <c r="V170" s="36">
        <v>1</v>
      </c>
      <c r="W170" s="1" t="s">
        <v>10534</v>
      </c>
      <c r="X170" s="36">
        <v>1</v>
      </c>
      <c r="Y170" s="35">
        <v>1</v>
      </c>
      <c r="Z170" s="1" t="s">
        <v>10535</v>
      </c>
      <c r="AA170" s="35">
        <v>1</v>
      </c>
      <c r="AB170" s="35">
        <v>1</v>
      </c>
      <c r="AC170" s="35">
        <v>1</v>
      </c>
      <c r="AD170" s="1" t="s">
        <v>10536</v>
      </c>
      <c r="AE170" s="35">
        <v>1</v>
      </c>
      <c r="AF170" s="35">
        <v>0</v>
      </c>
      <c r="AG170" s="35">
        <v>0</v>
      </c>
      <c r="AH170" s="36">
        <v>1</v>
      </c>
      <c r="AI170" s="36">
        <v>0</v>
      </c>
      <c r="AJ170" s="36">
        <v>1</v>
      </c>
      <c r="AK170" s="1" t="s">
        <v>8926</v>
      </c>
      <c r="AL170" s="37">
        <v>0</v>
      </c>
      <c r="AM170" s="36"/>
      <c r="AN170" s="1" t="s">
        <v>10537</v>
      </c>
      <c r="AO170" s="36">
        <v>0</v>
      </c>
      <c r="AP170" s="37">
        <v>1</v>
      </c>
      <c r="AQ170" s="37">
        <v>1</v>
      </c>
      <c r="AR170" s="35">
        <v>0</v>
      </c>
      <c r="AS170" s="37">
        <v>0</v>
      </c>
      <c r="AT170" s="35"/>
      <c r="AU170" s="1" t="s">
        <v>8926</v>
      </c>
      <c r="AV170" s="37">
        <v>0</v>
      </c>
      <c r="AW170" s="36"/>
      <c r="AX170" s="36">
        <v>0</v>
      </c>
      <c r="AY170" s="1" t="s">
        <v>10538</v>
      </c>
      <c r="AZ170" s="35">
        <v>1</v>
      </c>
      <c r="BA170" s="36">
        <v>0</v>
      </c>
      <c r="BB170" s="36">
        <v>0.5</v>
      </c>
      <c r="BC170" s="36">
        <v>0.6</v>
      </c>
      <c r="BD170" s="1" t="s">
        <v>8960</v>
      </c>
      <c r="BE170" s="1" t="s">
        <v>8928</v>
      </c>
      <c r="BF170" s="1" t="s">
        <v>10539</v>
      </c>
    </row>
    <row r="171" s="1" customFormat="1" spans="1:58">
      <c r="A171" s="1" t="s">
        <v>8915</v>
      </c>
      <c r="B171" s="1" t="s">
        <v>8916</v>
      </c>
      <c r="C171" s="1" t="s">
        <v>8917</v>
      </c>
      <c r="D171" s="1" t="s">
        <v>3876</v>
      </c>
      <c r="E171" s="1" t="s">
        <v>8918</v>
      </c>
      <c r="F171" s="33">
        <v>46136</v>
      </c>
      <c r="G171" s="34">
        <v>46136.7271412037</v>
      </c>
      <c r="H171" s="34">
        <v>46136.7289351852</v>
      </c>
      <c r="I171" s="1" t="s">
        <v>10540</v>
      </c>
      <c r="J171" s="1">
        <v>155</v>
      </c>
      <c r="K171" s="1" t="s">
        <v>9733</v>
      </c>
      <c r="L171" s="1" t="s">
        <v>9734</v>
      </c>
      <c r="M171" s="35">
        <v>1</v>
      </c>
      <c r="N171" s="1" t="s">
        <v>10541</v>
      </c>
      <c r="O171" s="1" t="s">
        <v>10542</v>
      </c>
      <c r="P171" s="1" t="s">
        <v>341</v>
      </c>
      <c r="Q171" s="1" t="s">
        <v>10543</v>
      </c>
      <c r="R171" s="36">
        <v>1</v>
      </c>
      <c r="S171" s="35">
        <v>1</v>
      </c>
      <c r="T171" s="35">
        <v>1</v>
      </c>
      <c r="U171" s="35">
        <v>1</v>
      </c>
      <c r="V171" s="36">
        <v>1</v>
      </c>
      <c r="W171" s="1" t="s">
        <v>10544</v>
      </c>
      <c r="X171" s="36">
        <v>0</v>
      </c>
      <c r="Y171" s="35">
        <v>0</v>
      </c>
      <c r="Z171" s="1" t="s">
        <v>10545</v>
      </c>
      <c r="AA171" s="35">
        <v>1</v>
      </c>
      <c r="AB171" s="35">
        <v>1</v>
      </c>
      <c r="AC171" s="35">
        <v>1</v>
      </c>
      <c r="AD171" s="1" t="s">
        <v>10546</v>
      </c>
      <c r="AE171" s="35">
        <v>1</v>
      </c>
      <c r="AF171" s="35">
        <v>0</v>
      </c>
      <c r="AG171" s="35">
        <v>0</v>
      </c>
      <c r="AH171" s="36">
        <v>1</v>
      </c>
      <c r="AI171" s="36">
        <v>0</v>
      </c>
      <c r="AJ171" s="36">
        <v>0</v>
      </c>
      <c r="AK171" s="1" t="s">
        <v>8926</v>
      </c>
      <c r="AL171" s="37">
        <v>0</v>
      </c>
      <c r="AM171" s="36"/>
      <c r="AN171" s="1" t="s">
        <v>8926</v>
      </c>
      <c r="AO171" s="36"/>
      <c r="AP171" s="37">
        <v>0</v>
      </c>
      <c r="AQ171" s="37">
        <v>0</v>
      </c>
      <c r="AR171" s="35"/>
      <c r="AS171" s="37">
        <v>0</v>
      </c>
      <c r="AT171" s="35"/>
      <c r="AU171" s="1" t="s">
        <v>10547</v>
      </c>
      <c r="AV171" s="37">
        <v>1</v>
      </c>
      <c r="AW171" s="36">
        <v>0</v>
      </c>
      <c r="AX171" s="36">
        <v>0</v>
      </c>
      <c r="AY171" s="1" t="s">
        <v>8926</v>
      </c>
      <c r="AZ171" s="35">
        <v>0</v>
      </c>
      <c r="BA171" s="36"/>
      <c r="BB171" s="36">
        <v>0.25</v>
      </c>
      <c r="BC171" s="36">
        <v>0.5</v>
      </c>
      <c r="BD171" s="1" t="s">
        <v>8927</v>
      </c>
      <c r="BE171" s="1" t="s">
        <v>8928</v>
      </c>
      <c r="BF171" s="1" t="s">
        <v>10548</v>
      </c>
    </row>
    <row r="172" s="1" customFormat="1" spans="1:58">
      <c r="A172" s="1" t="s">
        <v>8915</v>
      </c>
      <c r="B172" s="1" t="s">
        <v>8916</v>
      </c>
      <c r="C172" s="1" t="s">
        <v>8917</v>
      </c>
      <c r="D172" s="1" t="s">
        <v>3876</v>
      </c>
      <c r="E172" s="1" t="s">
        <v>8918</v>
      </c>
      <c r="F172" s="33">
        <v>46136</v>
      </c>
      <c r="G172" s="34">
        <v>46136.7454398148</v>
      </c>
      <c r="H172" s="34">
        <v>46136.7468865741</v>
      </c>
      <c r="I172" s="1" t="s">
        <v>10549</v>
      </c>
      <c r="J172" s="1">
        <v>125</v>
      </c>
      <c r="K172" s="1" t="s">
        <v>9600</v>
      </c>
      <c r="L172" s="1" t="s">
        <v>9601</v>
      </c>
      <c r="M172" s="35">
        <v>1</v>
      </c>
      <c r="N172" s="1" t="s">
        <v>10550</v>
      </c>
      <c r="O172" s="1" t="s">
        <v>10551</v>
      </c>
      <c r="P172" s="1" t="s">
        <v>341</v>
      </c>
      <c r="Q172" s="1" t="s">
        <v>10552</v>
      </c>
      <c r="R172" s="36">
        <v>1</v>
      </c>
      <c r="S172" s="35">
        <v>1</v>
      </c>
      <c r="T172" s="35">
        <v>1</v>
      </c>
      <c r="U172" s="35">
        <v>1</v>
      </c>
      <c r="V172" s="36">
        <v>1</v>
      </c>
      <c r="W172" s="1" t="s">
        <v>10553</v>
      </c>
      <c r="X172" s="36">
        <v>1</v>
      </c>
      <c r="Y172" s="35">
        <v>1</v>
      </c>
      <c r="Z172" s="1" t="s">
        <v>10554</v>
      </c>
      <c r="AA172" s="35">
        <v>1</v>
      </c>
      <c r="AB172" s="35">
        <v>1</v>
      </c>
      <c r="AC172" s="35">
        <v>1</v>
      </c>
      <c r="AD172" s="1" t="s">
        <v>10555</v>
      </c>
      <c r="AE172" s="35">
        <v>1</v>
      </c>
      <c r="AF172" s="35">
        <v>0</v>
      </c>
      <c r="AG172" s="35">
        <v>1</v>
      </c>
      <c r="AH172" s="36">
        <v>1</v>
      </c>
      <c r="AI172" s="36">
        <v>0</v>
      </c>
      <c r="AJ172" s="36">
        <v>0</v>
      </c>
      <c r="AK172" s="1" t="s">
        <v>8926</v>
      </c>
      <c r="AL172" s="37">
        <v>0</v>
      </c>
      <c r="AM172" s="36"/>
      <c r="AN172" s="1" t="s">
        <v>8926</v>
      </c>
      <c r="AO172" s="36"/>
      <c r="AP172" s="37">
        <v>0</v>
      </c>
      <c r="AQ172" s="37">
        <v>0</v>
      </c>
      <c r="AR172" s="35"/>
      <c r="AS172" s="37">
        <v>0</v>
      </c>
      <c r="AT172" s="35"/>
      <c r="AU172" s="1" t="s">
        <v>8926</v>
      </c>
      <c r="AV172" s="37">
        <v>0</v>
      </c>
      <c r="AW172" s="36"/>
      <c r="AX172" s="36">
        <v>0</v>
      </c>
      <c r="AY172" s="1" t="s">
        <v>8926</v>
      </c>
      <c r="AZ172" s="35">
        <v>0</v>
      </c>
      <c r="BA172" s="36"/>
      <c r="BB172" s="36">
        <v>0.333333333333333</v>
      </c>
      <c r="BC172" s="36">
        <v>0.75</v>
      </c>
      <c r="BD172" s="1" t="s">
        <v>8960</v>
      </c>
      <c r="BE172" s="1" t="s">
        <v>8928</v>
      </c>
      <c r="BF172" s="1" t="s">
        <v>10556</v>
      </c>
    </row>
    <row r="173" s="1" customFormat="1" spans="1:58">
      <c r="A173" s="1" t="s">
        <v>8915</v>
      </c>
      <c r="B173" s="1" t="s">
        <v>8916</v>
      </c>
      <c r="C173" s="1" t="s">
        <v>8917</v>
      </c>
      <c r="D173" s="1" t="s">
        <v>3876</v>
      </c>
      <c r="E173" s="1" t="s">
        <v>8918</v>
      </c>
      <c r="F173" s="33">
        <v>46136</v>
      </c>
      <c r="G173" s="34">
        <v>46136.9026851852</v>
      </c>
      <c r="H173" s="34">
        <v>46136.9042013889</v>
      </c>
      <c r="I173" s="1" t="s">
        <v>9279</v>
      </c>
      <c r="J173" s="1">
        <v>131</v>
      </c>
      <c r="K173" s="1" t="s">
        <v>9609</v>
      </c>
      <c r="L173" s="1" t="s">
        <v>9610</v>
      </c>
      <c r="M173" s="35">
        <v>1</v>
      </c>
      <c r="N173" s="1" t="s">
        <v>10557</v>
      </c>
      <c r="O173" s="1" t="s">
        <v>341</v>
      </c>
      <c r="P173" s="1" t="s">
        <v>341</v>
      </c>
      <c r="Q173" s="1" t="s">
        <v>10558</v>
      </c>
      <c r="R173" s="36">
        <v>0</v>
      </c>
      <c r="S173" s="35">
        <v>0</v>
      </c>
      <c r="T173" s="35">
        <v>1</v>
      </c>
      <c r="U173" s="35">
        <v>1</v>
      </c>
      <c r="V173" s="36">
        <v>1</v>
      </c>
      <c r="W173" s="1" t="s">
        <v>10559</v>
      </c>
      <c r="X173" s="36">
        <v>0</v>
      </c>
      <c r="Y173" s="35">
        <v>0</v>
      </c>
      <c r="Z173" s="1" t="s">
        <v>10560</v>
      </c>
      <c r="AA173" s="35">
        <v>1</v>
      </c>
      <c r="AB173" s="35">
        <v>1</v>
      </c>
      <c r="AC173" s="35">
        <v>1</v>
      </c>
      <c r="AD173" s="1" t="s">
        <v>10561</v>
      </c>
      <c r="AE173" s="35">
        <v>1</v>
      </c>
      <c r="AF173" s="35">
        <v>0</v>
      </c>
      <c r="AG173" s="35">
        <v>0</v>
      </c>
      <c r="AH173" s="36">
        <v>1</v>
      </c>
      <c r="AI173" s="36">
        <v>0</v>
      </c>
      <c r="AJ173" s="36">
        <v>1</v>
      </c>
      <c r="AK173" s="1" t="s">
        <v>8926</v>
      </c>
      <c r="AL173" s="37">
        <v>0</v>
      </c>
      <c r="AM173" s="36"/>
      <c r="AN173" s="1" t="s">
        <v>10562</v>
      </c>
      <c r="AO173" s="36">
        <v>0</v>
      </c>
      <c r="AP173" s="37">
        <v>1</v>
      </c>
      <c r="AQ173" s="37">
        <v>1</v>
      </c>
      <c r="AR173" s="35">
        <v>0</v>
      </c>
      <c r="AS173" s="37">
        <v>1</v>
      </c>
      <c r="AT173" s="35">
        <v>0</v>
      </c>
      <c r="AU173" s="1" t="s">
        <v>8926</v>
      </c>
      <c r="AV173" s="37">
        <v>0</v>
      </c>
      <c r="AW173" s="36"/>
      <c r="AX173" s="36">
        <v>0</v>
      </c>
      <c r="AY173" s="1" t="s">
        <v>8926</v>
      </c>
      <c r="AZ173" s="35">
        <v>0</v>
      </c>
      <c r="BA173" s="36"/>
      <c r="BB173" s="36">
        <v>0.5</v>
      </c>
      <c r="BC173" s="36">
        <v>0.25</v>
      </c>
      <c r="BD173" s="1" t="s">
        <v>8960</v>
      </c>
      <c r="BE173" s="1" t="s">
        <v>8948</v>
      </c>
      <c r="BF173" s="1" t="s">
        <v>10563</v>
      </c>
    </row>
    <row r="174" s="1" customFormat="1" spans="1:58">
      <c r="B174" s="1" t="s">
        <v>8916</v>
      </c>
      <c r="C174" s="1" t="s">
        <v>8917</v>
      </c>
      <c r="D174" s="1" t="s">
        <v>3876</v>
      </c>
      <c r="E174" s="1" t="s">
        <v>8918</v>
      </c>
      <c r="F174" s="33">
        <v>46136</v>
      </c>
      <c r="G174" s="34">
        <v>46136.9289930556</v>
      </c>
      <c r="H174" s="34">
        <v>46136.9294791667</v>
      </c>
      <c r="I174" s="1" t="s">
        <v>10564</v>
      </c>
      <c r="J174" s="1">
        <v>42</v>
      </c>
      <c r="K174" s="1" t="s">
        <v>9292</v>
      </c>
      <c r="M174" s="35">
        <v>0</v>
      </c>
      <c r="N174" s="1" t="s">
        <v>10565</v>
      </c>
      <c r="O174" s="1" t="s">
        <v>341</v>
      </c>
      <c r="P174" s="1" t="s">
        <v>341</v>
      </c>
      <c r="Q174" s="1" t="s">
        <v>10566</v>
      </c>
      <c r="R174" s="36"/>
      <c r="S174" s="35"/>
      <c r="T174" s="35"/>
      <c r="U174" s="35"/>
      <c r="V174" s="36"/>
      <c r="W174" s="1" t="s">
        <v>10567</v>
      </c>
      <c r="X174" s="36"/>
      <c r="Y174" s="35"/>
      <c r="Z174" s="1" t="s">
        <v>10568</v>
      </c>
      <c r="AA174" s="35"/>
      <c r="AB174" s="35"/>
      <c r="AC174" s="35"/>
      <c r="AD174" s="1" t="s">
        <v>10569</v>
      </c>
      <c r="AE174" s="35"/>
      <c r="AF174" s="35"/>
      <c r="AG174" s="35"/>
      <c r="AH174" s="36"/>
      <c r="AI174" s="36"/>
      <c r="AJ174" s="36"/>
      <c r="AK174" s="1" t="s">
        <v>8958</v>
      </c>
      <c r="AL174" s="37"/>
      <c r="AM174" s="36"/>
      <c r="AN174" s="1" t="s">
        <v>8958</v>
      </c>
      <c r="AO174" s="36"/>
      <c r="AP174" s="37"/>
      <c r="AQ174" s="37"/>
      <c r="AR174" s="35"/>
      <c r="AS174" s="37"/>
      <c r="AT174" s="35"/>
      <c r="AU174" s="1" t="s">
        <v>8958</v>
      </c>
      <c r="AV174" s="37"/>
      <c r="AW174" s="36"/>
      <c r="AX174" s="36"/>
      <c r="AY174" s="1" t="s">
        <v>8958</v>
      </c>
      <c r="AZ174" s="35"/>
      <c r="BA174" s="36"/>
      <c r="BB174" s="36"/>
      <c r="BC174" s="36"/>
      <c r="BD174" s="1" t="s">
        <v>8960</v>
      </c>
      <c r="BE174" s="1" t="s">
        <v>8928</v>
      </c>
      <c r="BF174" s="1" t="s">
        <v>10570</v>
      </c>
    </row>
    <row r="175" s="1" customFormat="1" spans="1:58">
      <c r="A175" s="1" t="s">
        <v>8915</v>
      </c>
      <c r="B175" s="1" t="s">
        <v>8916</v>
      </c>
      <c r="C175" s="1" t="s">
        <v>8917</v>
      </c>
      <c r="D175" s="1" t="s">
        <v>3876</v>
      </c>
      <c r="E175" s="1" t="s">
        <v>8918</v>
      </c>
      <c r="F175" s="33">
        <v>46136</v>
      </c>
      <c r="G175" s="34">
        <v>46136.9298032407</v>
      </c>
      <c r="H175" s="34">
        <v>46136.9307638889</v>
      </c>
      <c r="I175" s="1" t="s">
        <v>9270</v>
      </c>
      <c r="J175" s="1">
        <v>83</v>
      </c>
      <c r="K175" s="1" t="s">
        <v>9292</v>
      </c>
      <c r="M175" s="35">
        <v>1</v>
      </c>
      <c r="N175" s="1" t="s">
        <v>10571</v>
      </c>
      <c r="O175" s="1" t="s">
        <v>341</v>
      </c>
      <c r="P175" s="1" t="s">
        <v>341</v>
      </c>
      <c r="Q175" s="1" t="s">
        <v>10572</v>
      </c>
      <c r="R175" s="36">
        <v>1</v>
      </c>
      <c r="S175" s="35">
        <v>1</v>
      </c>
      <c r="T175" s="35">
        <v>1</v>
      </c>
      <c r="U175" s="35">
        <v>1</v>
      </c>
      <c r="V175" s="36">
        <v>1</v>
      </c>
      <c r="W175" s="1" t="s">
        <v>10573</v>
      </c>
      <c r="X175" s="36">
        <v>1</v>
      </c>
      <c r="Y175" s="35">
        <v>1</v>
      </c>
      <c r="Z175" s="1" t="s">
        <v>10574</v>
      </c>
      <c r="AA175" s="35">
        <v>1</v>
      </c>
      <c r="AB175" s="35">
        <v>1</v>
      </c>
      <c r="AC175" s="35">
        <v>1</v>
      </c>
      <c r="AD175" s="1" t="s">
        <v>10575</v>
      </c>
      <c r="AE175" s="35">
        <v>1</v>
      </c>
      <c r="AF175" s="35">
        <v>0</v>
      </c>
      <c r="AG175" s="35">
        <v>0</v>
      </c>
      <c r="AH175" s="36">
        <v>1</v>
      </c>
      <c r="AI175" s="36">
        <v>0</v>
      </c>
      <c r="AJ175" s="36">
        <v>1</v>
      </c>
      <c r="AK175" s="1" t="s">
        <v>8926</v>
      </c>
      <c r="AL175" s="37">
        <v>0</v>
      </c>
      <c r="AM175" s="36"/>
      <c r="AN175" s="1" t="s">
        <v>10576</v>
      </c>
      <c r="AO175" s="36">
        <v>0</v>
      </c>
      <c r="AP175" s="37">
        <v>1</v>
      </c>
      <c r="AQ175" s="37">
        <v>0</v>
      </c>
      <c r="AR175" s="35"/>
      <c r="AS175" s="37">
        <v>1</v>
      </c>
      <c r="AT175" s="35">
        <v>0</v>
      </c>
      <c r="AU175" s="1" t="s">
        <v>8926</v>
      </c>
      <c r="AV175" s="37">
        <v>0</v>
      </c>
      <c r="AW175" s="36"/>
      <c r="AX175" s="36">
        <v>0</v>
      </c>
      <c r="AY175" s="1" t="s">
        <v>8926</v>
      </c>
      <c r="AZ175" s="35">
        <v>0</v>
      </c>
      <c r="BA175" s="36"/>
      <c r="BB175" s="36">
        <v>0.5</v>
      </c>
      <c r="BC175" s="36">
        <v>0.75</v>
      </c>
      <c r="BD175" s="1" t="s">
        <v>8960</v>
      </c>
      <c r="BE175" s="1" t="s">
        <v>8948</v>
      </c>
      <c r="BF175" s="1" t="s">
        <v>10577</v>
      </c>
    </row>
    <row r="176" s="1" customFormat="1" spans="1:58">
      <c r="A176" s="1" t="s">
        <v>8915</v>
      </c>
      <c r="B176" s="1" t="s">
        <v>8916</v>
      </c>
      <c r="C176" s="1" t="s">
        <v>8917</v>
      </c>
      <c r="D176" s="1" t="s">
        <v>3876</v>
      </c>
      <c r="E176" s="1" t="s">
        <v>8918</v>
      </c>
      <c r="F176" s="33">
        <v>46136</v>
      </c>
      <c r="G176" s="34">
        <v>46136.7072337963</v>
      </c>
      <c r="H176" s="34">
        <v>46136.7080555556</v>
      </c>
      <c r="I176" s="1" t="s">
        <v>9573</v>
      </c>
      <c r="J176" s="1">
        <v>71</v>
      </c>
      <c r="K176" s="1" t="s">
        <v>9300</v>
      </c>
      <c r="M176" s="35">
        <v>1</v>
      </c>
      <c r="N176" s="1" t="s">
        <v>10578</v>
      </c>
      <c r="O176" s="1" t="s">
        <v>341</v>
      </c>
      <c r="P176" s="1" t="s">
        <v>341</v>
      </c>
      <c r="Q176" s="1" t="s">
        <v>10579</v>
      </c>
      <c r="R176" s="36">
        <v>0</v>
      </c>
      <c r="S176" s="35">
        <v>0</v>
      </c>
      <c r="T176" s="35">
        <v>1</v>
      </c>
      <c r="U176" s="35">
        <v>1</v>
      </c>
      <c r="V176" s="36">
        <v>1</v>
      </c>
      <c r="W176" s="1" t="s">
        <v>10580</v>
      </c>
      <c r="X176" s="36">
        <v>1</v>
      </c>
      <c r="Y176" s="35">
        <v>1</v>
      </c>
      <c r="Z176" s="1" t="s">
        <v>10581</v>
      </c>
      <c r="AA176" s="35">
        <v>1</v>
      </c>
      <c r="AB176" s="35">
        <v>1</v>
      </c>
      <c r="AC176" s="35">
        <v>1</v>
      </c>
      <c r="AD176" s="1" t="s">
        <v>10582</v>
      </c>
      <c r="AE176" s="35">
        <v>1</v>
      </c>
      <c r="AF176" s="35">
        <v>1</v>
      </c>
      <c r="AG176" s="35">
        <v>0</v>
      </c>
      <c r="AH176" s="36">
        <v>1</v>
      </c>
      <c r="AI176" s="36">
        <v>0</v>
      </c>
      <c r="AJ176" s="36">
        <v>1</v>
      </c>
      <c r="AK176" s="1" t="s">
        <v>10583</v>
      </c>
      <c r="AL176" s="37">
        <v>1</v>
      </c>
      <c r="AM176" s="36">
        <v>0</v>
      </c>
      <c r="AN176" s="1" t="s">
        <v>10584</v>
      </c>
      <c r="AO176" s="36">
        <v>0</v>
      </c>
      <c r="AP176" s="37">
        <v>1</v>
      </c>
      <c r="AQ176" s="37">
        <v>0</v>
      </c>
      <c r="AR176" s="35"/>
      <c r="AS176" s="37">
        <v>1</v>
      </c>
      <c r="AT176" s="35">
        <v>0</v>
      </c>
      <c r="AU176" s="1" t="s">
        <v>8926</v>
      </c>
      <c r="AV176" s="37">
        <v>0</v>
      </c>
      <c r="AW176" s="36"/>
      <c r="AX176" s="36">
        <v>1</v>
      </c>
      <c r="AY176" s="1" t="s">
        <v>8926</v>
      </c>
      <c r="AZ176" s="35">
        <v>0</v>
      </c>
      <c r="BA176" s="36"/>
      <c r="BB176" s="36">
        <v>0.4</v>
      </c>
      <c r="BC176" s="36">
        <v>0.75</v>
      </c>
      <c r="BD176" s="1" t="s">
        <v>8927</v>
      </c>
      <c r="BE176" s="1" t="s">
        <v>8948</v>
      </c>
      <c r="BF176" s="1" t="s">
        <v>10585</v>
      </c>
    </row>
    <row r="177" s="1" customFormat="1" spans="1:58">
      <c r="A177" s="1" t="s">
        <v>8915</v>
      </c>
      <c r="B177" s="1" t="s">
        <v>8916</v>
      </c>
      <c r="C177" s="1" t="s">
        <v>8917</v>
      </c>
      <c r="D177" s="1" t="s">
        <v>3876</v>
      </c>
      <c r="E177" s="1" t="s">
        <v>8918</v>
      </c>
      <c r="F177" s="33">
        <v>46136</v>
      </c>
      <c r="G177" s="34">
        <v>46136.7508333333</v>
      </c>
      <c r="H177" s="34">
        <v>46136.7517824074</v>
      </c>
      <c r="I177" s="1" t="s">
        <v>9308</v>
      </c>
      <c r="J177" s="1">
        <v>82</v>
      </c>
      <c r="K177" s="1" t="s">
        <v>9752</v>
      </c>
      <c r="L177" s="1" t="s">
        <v>9753</v>
      </c>
      <c r="M177" s="35">
        <v>1</v>
      </c>
      <c r="N177" s="1" t="s">
        <v>10586</v>
      </c>
      <c r="O177" s="1" t="s">
        <v>10587</v>
      </c>
      <c r="P177" s="1" t="s">
        <v>341</v>
      </c>
      <c r="Q177" s="1" t="s">
        <v>10588</v>
      </c>
      <c r="R177" s="36">
        <v>0</v>
      </c>
      <c r="S177" s="35">
        <v>1</v>
      </c>
      <c r="T177" s="35">
        <v>0</v>
      </c>
      <c r="U177" s="35">
        <v>1</v>
      </c>
      <c r="V177" s="36">
        <v>1</v>
      </c>
      <c r="W177" s="1" t="s">
        <v>10589</v>
      </c>
      <c r="X177" s="36">
        <v>1</v>
      </c>
      <c r="Y177" s="35">
        <v>1</v>
      </c>
      <c r="Z177" s="1" t="s">
        <v>10590</v>
      </c>
      <c r="AA177" s="35">
        <v>1</v>
      </c>
      <c r="AB177" s="35">
        <v>1</v>
      </c>
      <c r="AC177" s="35">
        <v>1</v>
      </c>
      <c r="AD177" s="1" t="s">
        <v>10591</v>
      </c>
      <c r="AE177" s="35">
        <v>1</v>
      </c>
      <c r="AF177" s="35">
        <v>0</v>
      </c>
      <c r="AG177" s="35">
        <v>1</v>
      </c>
      <c r="AH177" s="36">
        <v>1</v>
      </c>
      <c r="AI177" s="36">
        <v>0</v>
      </c>
      <c r="AJ177" s="36">
        <v>0</v>
      </c>
      <c r="AK177" s="1" t="s">
        <v>10592</v>
      </c>
      <c r="AL177" s="37">
        <v>1</v>
      </c>
      <c r="AM177" s="36">
        <v>0</v>
      </c>
      <c r="AN177" s="1" t="s">
        <v>10593</v>
      </c>
      <c r="AO177" s="36">
        <v>1</v>
      </c>
      <c r="AP177" s="37">
        <v>1</v>
      </c>
      <c r="AQ177" s="37">
        <v>0</v>
      </c>
      <c r="AR177" s="35"/>
      <c r="AS177" s="37">
        <v>1</v>
      </c>
      <c r="AT177" s="35">
        <v>1</v>
      </c>
      <c r="AU177" s="1" t="s">
        <v>8926</v>
      </c>
      <c r="AV177" s="37">
        <v>0</v>
      </c>
      <c r="AW177" s="36"/>
      <c r="AX177" s="36">
        <v>0</v>
      </c>
      <c r="AY177" s="1" t="s">
        <v>8926</v>
      </c>
      <c r="AZ177" s="35">
        <v>0</v>
      </c>
      <c r="BA177" s="36"/>
      <c r="BB177" s="36">
        <v>0.4</v>
      </c>
      <c r="BC177" s="36">
        <v>0.5</v>
      </c>
      <c r="BD177" s="1" t="s">
        <v>8960</v>
      </c>
      <c r="BE177" s="1" t="s">
        <v>8948</v>
      </c>
      <c r="BF177" s="1" t="s">
        <v>10594</v>
      </c>
    </row>
    <row r="178" s="1" customFormat="1" spans="1:58">
      <c r="A178" s="1" t="s">
        <v>8915</v>
      </c>
      <c r="B178" s="1" t="s">
        <v>8916</v>
      </c>
      <c r="C178" s="1" t="s">
        <v>8917</v>
      </c>
      <c r="D178" s="1" t="s">
        <v>3876</v>
      </c>
      <c r="E178" s="1" t="s">
        <v>8918</v>
      </c>
      <c r="F178" s="33">
        <v>46136</v>
      </c>
      <c r="G178" s="34">
        <v>46136.7549189815</v>
      </c>
      <c r="H178" s="34">
        <v>46136.7553125</v>
      </c>
      <c r="I178" s="1" t="s">
        <v>10329</v>
      </c>
      <c r="J178" s="1">
        <v>34</v>
      </c>
      <c r="K178" s="1" t="s">
        <v>9629</v>
      </c>
      <c r="L178" s="1" t="s">
        <v>9630</v>
      </c>
      <c r="M178" s="35">
        <v>1</v>
      </c>
      <c r="N178" s="1" t="s">
        <v>10595</v>
      </c>
      <c r="O178" s="1" t="s">
        <v>341</v>
      </c>
      <c r="P178" s="1" t="s">
        <v>341</v>
      </c>
      <c r="Q178" s="1" t="s">
        <v>10596</v>
      </c>
      <c r="R178" s="36">
        <v>1</v>
      </c>
      <c r="S178" s="35">
        <v>1</v>
      </c>
      <c r="T178" s="35">
        <v>1</v>
      </c>
      <c r="U178" s="35">
        <v>1</v>
      </c>
      <c r="V178" s="36">
        <v>1</v>
      </c>
      <c r="W178" s="1" t="s">
        <v>10597</v>
      </c>
      <c r="X178" s="36">
        <v>0</v>
      </c>
      <c r="Y178" s="35">
        <v>0</v>
      </c>
      <c r="Z178" s="1" t="s">
        <v>10598</v>
      </c>
      <c r="AA178" s="35">
        <v>1</v>
      </c>
      <c r="AB178" s="35">
        <v>0</v>
      </c>
      <c r="AC178" s="35">
        <v>1</v>
      </c>
      <c r="AD178" s="1" t="s">
        <v>10599</v>
      </c>
      <c r="AE178" s="35">
        <v>1</v>
      </c>
      <c r="AF178" s="35">
        <v>0</v>
      </c>
      <c r="AG178" s="35">
        <v>0</v>
      </c>
      <c r="AH178" s="36">
        <v>0</v>
      </c>
      <c r="AI178" s="36">
        <v>0</v>
      </c>
      <c r="AJ178" s="36">
        <v>1</v>
      </c>
      <c r="AK178" s="1" t="s">
        <v>8926</v>
      </c>
      <c r="AL178" s="37">
        <v>0</v>
      </c>
      <c r="AM178" s="36"/>
      <c r="AN178" s="1" t="s">
        <v>8926</v>
      </c>
      <c r="AO178" s="36"/>
      <c r="AP178" s="37">
        <v>0</v>
      </c>
      <c r="AQ178" s="37">
        <v>0</v>
      </c>
      <c r="AR178" s="35"/>
      <c r="AS178" s="37">
        <v>0</v>
      </c>
      <c r="AT178" s="35"/>
      <c r="AU178" s="1" t="s">
        <v>10600</v>
      </c>
      <c r="AV178" s="37">
        <v>1</v>
      </c>
      <c r="AW178" s="36">
        <v>0</v>
      </c>
      <c r="AX178" s="36">
        <v>0</v>
      </c>
      <c r="AY178" s="1" t="s">
        <v>8926</v>
      </c>
      <c r="AZ178" s="35">
        <v>0</v>
      </c>
      <c r="BA178" s="36"/>
      <c r="BB178" s="36">
        <v>0.5</v>
      </c>
      <c r="BC178" s="36">
        <v>0.25</v>
      </c>
      <c r="BD178" s="1" t="s">
        <v>8960</v>
      </c>
      <c r="BE178" s="1" t="s">
        <v>8948</v>
      </c>
      <c r="BF178" s="1" t="s">
        <v>10601</v>
      </c>
    </row>
    <row r="179" s="1" customFormat="1" spans="1:58">
      <c r="A179" s="1" t="s">
        <v>8915</v>
      </c>
      <c r="B179" s="1" t="s">
        <v>8916</v>
      </c>
      <c r="C179" s="1" t="s">
        <v>8917</v>
      </c>
      <c r="D179" s="1" t="s">
        <v>3876</v>
      </c>
      <c r="E179" s="1" t="s">
        <v>8918</v>
      </c>
      <c r="F179" s="33">
        <v>46139</v>
      </c>
      <c r="G179" s="34">
        <v>46139.722962963</v>
      </c>
      <c r="H179" s="34">
        <v>46139.7240277778</v>
      </c>
      <c r="I179" s="1" t="s">
        <v>10602</v>
      </c>
      <c r="J179" s="1">
        <v>92</v>
      </c>
      <c r="K179" s="1" t="s">
        <v>9244</v>
      </c>
      <c r="L179" s="1" t="s">
        <v>9245</v>
      </c>
      <c r="M179" s="35">
        <v>1</v>
      </c>
      <c r="N179" s="1" t="s">
        <v>10603</v>
      </c>
      <c r="O179" s="1" t="s">
        <v>10604</v>
      </c>
      <c r="P179" s="1" t="s">
        <v>341</v>
      </c>
      <c r="Q179" s="1" t="s">
        <v>10605</v>
      </c>
      <c r="R179" s="36">
        <v>0</v>
      </c>
      <c r="S179" s="35">
        <v>0</v>
      </c>
      <c r="T179" s="35">
        <v>0</v>
      </c>
      <c r="U179" s="35">
        <v>1</v>
      </c>
      <c r="V179" s="36">
        <v>1</v>
      </c>
      <c r="W179" s="1" t="s">
        <v>10606</v>
      </c>
      <c r="X179" s="36">
        <v>1</v>
      </c>
      <c r="Y179" s="35">
        <v>1</v>
      </c>
      <c r="Z179" s="1" t="s">
        <v>10607</v>
      </c>
      <c r="AA179" s="35">
        <v>1</v>
      </c>
      <c r="AB179" s="35">
        <v>0</v>
      </c>
      <c r="AC179" s="35">
        <v>1</v>
      </c>
      <c r="AD179" s="1" t="s">
        <v>10608</v>
      </c>
      <c r="AE179" s="35">
        <v>1</v>
      </c>
      <c r="AF179" s="35">
        <v>0</v>
      </c>
      <c r="AG179" s="35">
        <v>1</v>
      </c>
      <c r="AH179" s="36">
        <v>0</v>
      </c>
      <c r="AI179" s="36">
        <v>0</v>
      </c>
      <c r="AJ179" s="36">
        <v>1</v>
      </c>
      <c r="AK179" s="1" t="s">
        <v>10609</v>
      </c>
      <c r="AL179" s="37">
        <v>1</v>
      </c>
      <c r="AM179" s="36">
        <v>0</v>
      </c>
      <c r="AN179" s="1" t="s">
        <v>10610</v>
      </c>
      <c r="AO179" s="36">
        <v>0</v>
      </c>
      <c r="AP179" s="37">
        <v>1</v>
      </c>
      <c r="AQ179" s="37">
        <v>0</v>
      </c>
      <c r="AR179" s="35"/>
      <c r="AS179" s="37">
        <v>1</v>
      </c>
      <c r="AT179" s="35">
        <v>0</v>
      </c>
      <c r="AU179" s="1" t="s">
        <v>8926</v>
      </c>
      <c r="AV179" s="37">
        <v>0</v>
      </c>
      <c r="AW179" s="36"/>
      <c r="AX179" s="36">
        <v>0</v>
      </c>
      <c r="AY179" s="1" t="s">
        <v>8926</v>
      </c>
      <c r="AZ179" s="35">
        <v>0</v>
      </c>
      <c r="BA179" s="36"/>
      <c r="BB179" s="36">
        <v>0.4</v>
      </c>
      <c r="BC179" s="36">
        <v>0.25</v>
      </c>
      <c r="BD179" s="1" t="s">
        <v>8927</v>
      </c>
      <c r="BE179" s="1" t="s">
        <v>8928</v>
      </c>
      <c r="BF179" s="1" t="s">
        <v>10611</v>
      </c>
    </row>
    <row r="180" s="1" customFormat="1" spans="1:58">
      <c r="A180" s="1" t="s">
        <v>8915</v>
      </c>
      <c r="B180" s="1" t="s">
        <v>8916</v>
      </c>
      <c r="C180" s="1" t="s">
        <v>8917</v>
      </c>
      <c r="D180" s="1" t="s">
        <v>3876</v>
      </c>
      <c r="E180" s="1" t="s">
        <v>8918</v>
      </c>
      <c r="F180" s="33">
        <v>46139</v>
      </c>
      <c r="G180" s="34">
        <v>46139.7547337963</v>
      </c>
      <c r="H180" s="34">
        <v>46139.7556828704</v>
      </c>
      <c r="I180" s="1" t="s">
        <v>9308</v>
      </c>
      <c r="J180" s="1">
        <v>82</v>
      </c>
      <c r="K180" s="1" t="s">
        <v>9258</v>
      </c>
      <c r="L180" s="1" t="s">
        <v>9259</v>
      </c>
      <c r="M180" s="35">
        <v>1</v>
      </c>
      <c r="N180" s="1" t="s">
        <v>10612</v>
      </c>
      <c r="O180" s="1" t="s">
        <v>10613</v>
      </c>
      <c r="P180" s="1" t="s">
        <v>341</v>
      </c>
      <c r="Q180" s="1" t="s">
        <v>10614</v>
      </c>
      <c r="R180" s="36">
        <v>0</v>
      </c>
      <c r="S180" s="35">
        <v>0</v>
      </c>
      <c r="T180" s="35">
        <v>1</v>
      </c>
      <c r="U180" s="35">
        <v>1</v>
      </c>
      <c r="V180" s="36">
        <v>1</v>
      </c>
      <c r="W180" s="1" t="s">
        <v>10615</v>
      </c>
      <c r="X180" s="36">
        <v>1</v>
      </c>
      <c r="Y180" s="35">
        <v>1</v>
      </c>
      <c r="Z180" s="1" t="s">
        <v>10616</v>
      </c>
      <c r="AA180" s="35">
        <v>1</v>
      </c>
      <c r="AB180" s="35">
        <v>1</v>
      </c>
      <c r="AC180" s="35">
        <v>1</v>
      </c>
      <c r="AD180" s="1" t="s">
        <v>10617</v>
      </c>
      <c r="AE180" s="35">
        <v>1</v>
      </c>
      <c r="AF180" s="35">
        <v>1</v>
      </c>
      <c r="AG180" s="35">
        <v>1</v>
      </c>
      <c r="AH180" s="36">
        <v>1</v>
      </c>
      <c r="AI180" s="36">
        <v>0</v>
      </c>
      <c r="AJ180" s="36">
        <v>1</v>
      </c>
      <c r="AK180" s="1" t="s">
        <v>8926</v>
      </c>
      <c r="AL180" s="37">
        <v>0</v>
      </c>
      <c r="AM180" s="36"/>
      <c r="AN180" s="1" t="s">
        <v>10618</v>
      </c>
      <c r="AO180" s="36">
        <v>1</v>
      </c>
      <c r="AP180" s="37">
        <v>1</v>
      </c>
      <c r="AQ180" s="37">
        <v>0</v>
      </c>
      <c r="AR180" s="35"/>
      <c r="AS180" s="37">
        <v>1</v>
      </c>
      <c r="AT180" s="35">
        <v>1</v>
      </c>
      <c r="AU180" s="1" t="s">
        <v>8926</v>
      </c>
      <c r="AV180" s="37">
        <v>0</v>
      </c>
      <c r="AW180" s="36"/>
      <c r="AX180" s="36">
        <v>1</v>
      </c>
      <c r="AY180" s="1" t="s">
        <v>10619</v>
      </c>
      <c r="AZ180" s="35">
        <v>1</v>
      </c>
      <c r="BA180" s="36">
        <v>1</v>
      </c>
      <c r="BB180" s="36">
        <v>0.75</v>
      </c>
      <c r="BC180" s="36">
        <v>0.8</v>
      </c>
      <c r="BD180" s="1" t="s">
        <v>8960</v>
      </c>
      <c r="BE180" s="1" t="s">
        <v>8948</v>
      </c>
      <c r="BF180" s="1" t="s">
        <v>10620</v>
      </c>
    </row>
    <row r="181" s="1" customFormat="1" spans="1:58">
      <c r="A181" s="1" t="s">
        <v>8915</v>
      </c>
      <c r="B181" s="1" t="s">
        <v>8916</v>
      </c>
      <c r="C181" s="1" t="s">
        <v>8917</v>
      </c>
      <c r="D181" s="1" t="s">
        <v>3876</v>
      </c>
      <c r="E181" s="1" t="s">
        <v>8918</v>
      </c>
      <c r="F181" s="33">
        <v>46139</v>
      </c>
      <c r="G181" s="34">
        <v>46139.7161111111</v>
      </c>
      <c r="H181" s="34">
        <v>46139.7176388889</v>
      </c>
      <c r="I181" s="1" t="s">
        <v>9370</v>
      </c>
      <c r="J181" s="1">
        <v>132</v>
      </c>
      <c r="K181" s="1" t="s">
        <v>9677</v>
      </c>
      <c r="M181" s="35">
        <v>1</v>
      </c>
      <c r="N181" s="1" t="s">
        <v>10621</v>
      </c>
      <c r="O181" s="1" t="s">
        <v>10622</v>
      </c>
      <c r="P181" s="1" t="s">
        <v>341</v>
      </c>
      <c r="Q181" s="1" t="s">
        <v>10623</v>
      </c>
      <c r="R181" s="36">
        <v>0</v>
      </c>
      <c r="S181" s="35">
        <v>1</v>
      </c>
      <c r="T181" s="35">
        <v>0</v>
      </c>
      <c r="U181" s="35">
        <v>1</v>
      </c>
      <c r="V181" s="36">
        <v>1</v>
      </c>
      <c r="W181" s="1" t="s">
        <v>10624</v>
      </c>
      <c r="X181" s="36">
        <v>1</v>
      </c>
      <c r="Y181" s="35">
        <v>1</v>
      </c>
      <c r="Z181" s="1" t="s">
        <v>10625</v>
      </c>
      <c r="AA181" s="35">
        <v>1</v>
      </c>
      <c r="AB181" s="35">
        <v>1</v>
      </c>
      <c r="AC181" s="35">
        <v>1</v>
      </c>
      <c r="AD181" s="1" t="s">
        <v>10626</v>
      </c>
      <c r="AE181" s="35">
        <v>1</v>
      </c>
      <c r="AF181" s="35">
        <v>0</v>
      </c>
      <c r="AG181" s="35">
        <v>1</v>
      </c>
      <c r="AH181" s="36">
        <v>1</v>
      </c>
      <c r="AI181" s="36">
        <v>0</v>
      </c>
      <c r="AJ181" s="36">
        <v>1</v>
      </c>
      <c r="AK181" s="1" t="s">
        <v>8926</v>
      </c>
      <c r="AL181" s="37">
        <v>0</v>
      </c>
      <c r="AM181" s="36"/>
      <c r="AN181" s="1" t="s">
        <v>10627</v>
      </c>
      <c r="AO181" s="36">
        <v>1</v>
      </c>
      <c r="AP181" s="37">
        <v>1</v>
      </c>
      <c r="AQ181" s="37">
        <v>0</v>
      </c>
      <c r="AR181" s="35"/>
      <c r="AS181" s="37">
        <v>1</v>
      </c>
      <c r="AT181" s="35">
        <v>1</v>
      </c>
      <c r="AU181" s="1" t="s">
        <v>8926</v>
      </c>
      <c r="AV181" s="37">
        <v>0</v>
      </c>
      <c r="AW181" s="36"/>
      <c r="AX181" s="36">
        <v>0</v>
      </c>
      <c r="AY181" s="1" t="s">
        <v>10628</v>
      </c>
      <c r="AZ181" s="35">
        <v>1</v>
      </c>
      <c r="BA181" s="36">
        <v>1</v>
      </c>
      <c r="BB181" s="36">
        <v>0.75</v>
      </c>
      <c r="BC181" s="36">
        <v>0.6</v>
      </c>
      <c r="BD181" s="1" t="s">
        <v>8927</v>
      </c>
      <c r="BE181" s="1" t="s">
        <v>8948</v>
      </c>
      <c r="BF181" s="1" t="s">
        <v>10629</v>
      </c>
    </row>
    <row r="182" s="1" customFormat="1" spans="1:58">
      <c r="A182" s="1" t="s">
        <v>8915</v>
      </c>
      <c r="B182" s="1" t="s">
        <v>8916</v>
      </c>
      <c r="C182" s="1" t="s">
        <v>8917</v>
      </c>
      <c r="D182" s="1" t="s">
        <v>3876</v>
      </c>
      <c r="E182" s="1" t="s">
        <v>8918</v>
      </c>
      <c r="F182" s="33">
        <v>46139</v>
      </c>
      <c r="G182" s="34">
        <v>46139.7588888889</v>
      </c>
      <c r="H182" s="34">
        <v>46139.7599421296</v>
      </c>
      <c r="I182" s="1" t="s">
        <v>8950</v>
      </c>
      <c r="J182" s="1">
        <v>91</v>
      </c>
      <c r="K182" s="1" t="s">
        <v>9721</v>
      </c>
      <c r="L182" s="1" t="s">
        <v>9722</v>
      </c>
      <c r="M182" s="35">
        <v>1</v>
      </c>
      <c r="N182" s="1" t="s">
        <v>10630</v>
      </c>
      <c r="O182" s="1" t="s">
        <v>10631</v>
      </c>
      <c r="P182" s="1" t="s">
        <v>341</v>
      </c>
      <c r="Q182" s="1" t="s">
        <v>10632</v>
      </c>
      <c r="R182" s="36">
        <v>0</v>
      </c>
      <c r="S182" s="35">
        <v>0</v>
      </c>
      <c r="T182" s="35">
        <v>0</v>
      </c>
      <c r="U182" s="35">
        <v>1</v>
      </c>
      <c r="V182" s="36">
        <v>1</v>
      </c>
      <c r="W182" s="1" t="s">
        <v>10633</v>
      </c>
      <c r="X182" s="36">
        <v>0</v>
      </c>
      <c r="Y182" s="35">
        <v>0</v>
      </c>
      <c r="Z182" s="1" t="s">
        <v>10634</v>
      </c>
      <c r="AA182" s="35">
        <v>1</v>
      </c>
      <c r="AB182" s="35">
        <v>1</v>
      </c>
      <c r="AC182" s="35">
        <v>1</v>
      </c>
      <c r="AD182" s="1" t="s">
        <v>10635</v>
      </c>
      <c r="AE182" s="35">
        <v>1</v>
      </c>
      <c r="AF182" s="35">
        <v>0</v>
      </c>
      <c r="AG182" s="35">
        <v>0</v>
      </c>
      <c r="AH182" s="36">
        <v>1</v>
      </c>
      <c r="AI182" s="36">
        <v>0</v>
      </c>
      <c r="AJ182" s="36">
        <v>0</v>
      </c>
      <c r="AK182" s="1" t="s">
        <v>8926</v>
      </c>
      <c r="AL182" s="37">
        <v>0</v>
      </c>
      <c r="AM182" s="36"/>
      <c r="AN182" s="1" t="s">
        <v>10636</v>
      </c>
      <c r="AO182" s="36">
        <v>0</v>
      </c>
      <c r="AP182" s="37">
        <v>1</v>
      </c>
      <c r="AQ182" s="37">
        <v>0</v>
      </c>
      <c r="AR182" s="35"/>
      <c r="AS182" s="37">
        <v>1</v>
      </c>
      <c r="AT182" s="35">
        <v>0</v>
      </c>
      <c r="AU182" s="1" t="s">
        <v>8926</v>
      </c>
      <c r="AV182" s="37">
        <v>0</v>
      </c>
      <c r="AW182" s="36"/>
      <c r="AX182" s="36">
        <v>0</v>
      </c>
      <c r="AY182" s="1" t="s">
        <v>8926</v>
      </c>
      <c r="AZ182" s="35">
        <v>0</v>
      </c>
      <c r="BA182" s="36"/>
      <c r="BB182" s="36">
        <v>0.25</v>
      </c>
      <c r="BC182" s="36">
        <v>0.25</v>
      </c>
      <c r="BD182" s="1" t="s">
        <v>8960</v>
      </c>
      <c r="BE182" s="1" t="s">
        <v>8928</v>
      </c>
      <c r="BF182" s="1" t="s">
        <v>10637</v>
      </c>
    </row>
    <row r="183" s="1" customFormat="1" spans="1:58">
      <c r="A183" s="1" t="s">
        <v>8992</v>
      </c>
      <c r="B183" s="1" t="s">
        <v>8916</v>
      </c>
      <c r="C183" s="1" t="s">
        <v>8917</v>
      </c>
      <c r="D183" s="1" t="s">
        <v>3876</v>
      </c>
      <c r="E183" s="1" t="s">
        <v>8918</v>
      </c>
      <c r="F183" s="33">
        <v>46139</v>
      </c>
      <c r="G183" s="34">
        <v>46139.9218055555</v>
      </c>
      <c r="H183" s="34">
        <v>46139.9227777778</v>
      </c>
      <c r="I183" s="1" t="s">
        <v>10432</v>
      </c>
      <c r="J183" s="1">
        <v>84</v>
      </c>
      <c r="K183" s="1" t="s">
        <v>9371</v>
      </c>
      <c r="M183" s="35">
        <v>1</v>
      </c>
      <c r="N183" s="1" t="s">
        <v>10638</v>
      </c>
      <c r="O183" s="1" t="s">
        <v>10639</v>
      </c>
      <c r="P183" s="1" t="s">
        <v>341</v>
      </c>
      <c r="Q183" s="1" t="s">
        <v>10640</v>
      </c>
      <c r="R183" s="36">
        <v>1</v>
      </c>
      <c r="S183" s="35">
        <v>1</v>
      </c>
      <c r="T183" s="35">
        <v>1</v>
      </c>
      <c r="U183" s="35">
        <v>1</v>
      </c>
      <c r="V183" s="36">
        <v>1</v>
      </c>
      <c r="W183" s="1" t="s">
        <v>10641</v>
      </c>
      <c r="X183" s="36">
        <v>1</v>
      </c>
      <c r="Y183" s="35">
        <v>1</v>
      </c>
      <c r="Z183" s="1" t="s">
        <v>10642</v>
      </c>
      <c r="AA183" s="35">
        <v>1</v>
      </c>
      <c r="AB183" s="35">
        <v>1</v>
      </c>
      <c r="AC183" s="35">
        <v>1</v>
      </c>
      <c r="AD183" s="1" t="s">
        <v>10643</v>
      </c>
      <c r="AE183" s="35">
        <v>1</v>
      </c>
      <c r="AF183" s="35">
        <v>0</v>
      </c>
      <c r="AG183" s="35">
        <v>1</v>
      </c>
      <c r="AH183" s="36">
        <v>1</v>
      </c>
      <c r="AI183" s="36">
        <v>0</v>
      </c>
      <c r="AJ183" s="36">
        <v>1</v>
      </c>
      <c r="AK183" s="1" t="s">
        <v>8926</v>
      </c>
      <c r="AL183" s="37">
        <v>0</v>
      </c>
      <c r="AM183" s="36"/>
      <c r="AN183" s="1" t="s">
        <v>10644</v>
      </c>
      <c r="AO183" s="36">
        <v>1</v>
      </c>
      <c r="AP183" s="37">
        <v>1</v>
      </c>
      <c r="AQ183" s="37">
        <v>0</v>
      </c>
      <c r="AR183" s="35"/>
      <c r="AS183" s="37">
        <v>1</v>
      </c>
      <c r="AT183" s="35">
        <v>1</v>
      </c>
      <c r="AU183" s="1" t="s">
        <v>8926</v>
      </c>
      <c r="AV183" s="37">
        <v>0</v>
      </c>
      <c r="AW183" s="36"/>
      <c r="AX183" s="36">
        <v>0</v>
      </c>
      <c r="AY183" s="1" t="s">
        <v>8926</v>
      </c>
      <c r="AZ183" s="35">
        <v>0</v>
      </c>
      <c r="BA183" s="36"/>
      <c r="BB183" s="36">
        <v>0.75</v>
      </c>
      <c r="BC183" s="36">
        <v>0.75</v>
      </c>
      <c r="BD183" s="1" t="s">
        <v>8927</v>
      </c>
      <c r="BE183" s="1" t="s">
        <v>8928</v>
      </c>
      <c r="BF183" s="1" t="s">
        <v>10645</v>
      </c>
    </row>
    <row r="184" s="1" customFormat="1" spans="1:58">
      <c r="A184" s="1" t="s">
        <v>8915</v>
      </c>
      <c r="B184" s="1" t="s">
        <v>8916</v>
      </c>
      <c r="C184" s="1" t="s">
        <v>8917</v>
      </c>
      <c r="D184" s="1" t="s">
        <v>3876</v>
      </c>
      <c r="E184" s="1" t="s">
        <v>8918</v>
      </c>
      <c r="F184" s="33">
        <v>46139</v>
      </c>
      <c r="G184" s="34">
        <v>46139.7117592593</v>
      </c>
      <c r="H184" s="34">
        <v>46139.7125578704</v>
      </c>
      <c r="I184" s="1" t="s">
        <v>9744</v>
      </c>
      <c r="J184" s="1">
        <v>69</v>
      </c>
      <c r="K184" s="1" t="s">
        <v>8951</v>
      </c>
      <c r="L184" s="1" t="s">
        <v>8952</v>
      </c>
      <c r="M184" s="35">
        <v>1</v>
      </c>
      <c r="N184" s="1" t="s">
        <v>10646</v>
      </c>
      <c r="O184" s="1" t="s">
        <v>341</v>
      </c>
      <c r="P184" s="1" t="s">
        <v>341</v>
      </c>
      <c r="Q184" s="1" t="s">
        <v>10647</v>
      </c>
      <c r="R184" s="36">
        <v>0</v>
      </c>
      <c r="S184" s="35">
        <v>0</v>
      </c>
      <c r="T184" s="35">
        <v>1</v>
      </c>
      <c r="U184" s="35">
        <v>1</v>
      </c>
      <c r="V184" s="36">
        <v>1</v>
      </c>
      <c r="W184" s="1" t="s">
        <v>10648</v>
      </c>
      <c r="X184" s="36">
        <v>0</v>
      </c>
      <c r="Y184" s="35">
        <v>0</v>
      </c>
      <c r="Z184" s="1" t="s">
        <v>10649</v>
      </c>
      <c r="AA184" s="35">
        <v>1</v>
      </c>
      <c r="AB184" s="35">
        <v>1</v>
      </c>
      <c r="AC184" s="35">
        <v>1</v>
      </c>
      <c r="AD184" s="1" t="s">
        <v>9588</v>
      </c>
      <c r="AE184" s="35">
        <v>1</v>
      </c>
      <c r="AF184" s="35">
        <v>0</v>
      </c>
      <c r="AG184" s="35">
        <v>0</v>
      </c>
      <c r="AH184" s="36">
        <v>1</v>
      </c>
      <c r="AI184" s="36">
        <v>0</v>
      </c>
      <c r="AJ184" s="36">
        <v>1</v>
      </c>
      <c r="AK184" s="1" t="s">
        <v>8926</v>
      </c>
      <c r="AL184" s="37">
        <v>0</v>
      </c>
      <c r="AM184" s="36"/>
      <c r="AN184" s="1" t="s">
        <v>8926</v>
      </c>
      <c r="AO184" s="36"/>
      <c r="AP184" s="37">
        <v>0</v>
      </c>
      <c r="AQ184" s="37">
        <v>0</v>
      </c>
      <c r="AR184" s="35"/>
      <c r="AS184" s="37">
        <v>0</v>
      </c>
      <c r="AT184" s="35"/>
      <c r="AU184" s="1" t="s">
        <v>8926</v>
      </c>
      <c r="AV184" s="37">
        <v>0</v>
      </c>
      <c r="AW184" s="36"/>
      <c r="AX184" s="36">
        <v>0</v>
      </c>
      <c r="AY184" s="1" t="s">
        <v>8926</v>
      </c>
      <c r="AZ184" s="35">
        <v>0</v>
      </c>
      <c r="BA184" s="36"/>
      <c r="BB184" s="36">
        <v>0.666666666666667</v>
      </c>
      <c r="BC184" s="36">
        <v>0.25</v>
      </c>
      <c r="BD184" s="1" t="s">
        <v>8927</v>
      </c>
      <c r="BE184" s="1" t="s">
        <v>8928</v>
      </c>
      <c r="BF184" s="1" t="s">
        <v>10650</v>
      </c>
    </row>
    <row r="185" s="1" customFormat="1" spans="1:58">
      <c r="A185" s="1" t="s">
        <v>8915</v>
      </c>
      <c r="B185" s="1" t="s">
        <v>8916</v>
      </c>
      <c r="C185" s="1" t="s">
        <v>8917</v>
      </c>
      <c r="D185" s="1" t="s">
        <v>3876</v>
      </c>
      <c r="E185" s="1" t="s">
        <v>8918</v>
      </c>
      <c r="F185" s="33">
        <v>46139</v>
      </c>
      <c r="G185" s="34">
        <v>46139.7361342593</v>
      </c>
      <c r="H185" s="34">
        <v>46139.73875</v>
      </c>
      <c r="I185" s="1" t="s">
        <v>10651</v>
      </c>
      <c r="J185" s="1">
        <v>226</v>
      </c>
      <c r="K185" s="1" t="s">
        <v>9160</v>
      </c>
      <c r="M185" s="35">
        <v>1</v>
      </c>
      <c r="N185" s="1" t="s">
        <v>10652</v>
      </c>
      <c r="O185" s="1" t="s">
        <v>341</v>
      </c>
      <c r="P185" s="1" t="s">
        <v>341</v>
      </c>
      <c r="Q185" s="1" t="s">
        <v>10653</v>
      </c>
      <c r="R185" s="36">
        <v>1</v>
      </c>
      <c r="S185" s="35">
        <v>1</v>
      </c>
      <c r="T185" s="35">
        <v>1</v>
      </c>
      <c r="U185" s="35">
        <v>1</v>
      </c>
      <c r="V185" s="36">
        <v>1</v>
      </c>
      <c r="W185" s="1" t="s">
        <v>10654</v>
      </c>
      <c r="X185" s="36">
        <v>1</v>
      </c>
      <c r="Y185" s="35">
        <v>1</v>
      </c>
      <c r="Z185" s="1" t="s">
        <v>10655</v>
      </c>
      <c r="AA185" s="35">
        <v>1</v>
      </c>
      <c r="AB185" s="35">
        <v>1</v>
      </c>
      <c r="AC185" s="35">
        <v>1</v>
      </c>
      <c r="AD185" s="1" t="s">
        <v>10656</v>
      </c>
      <c r="AE185" s="35">
        <v>1</v>
      </c>
      <c r="AF185" s="35">
        <v>0</v>
      </c>
      <c r="AG185" s="35">
        <v>1</v>
      </c>
      <c r="AH185" s="36">
        <v>1</v>
      </c>
      <c r="AI185" s="36">
        <v>1</v>
      </c>
      <c r="AJ185" s="36">
        <v>0</v>
      </c>
      <c r="AK185" s="1" t="s">
        <v>8926</v>
      </c>
      <c r="AL185" s="37">
        <v>0</v>
      </c>
      <c r="AM185" s="36"/>
      <c r="AN185" s="1" t="s">
        <v>8926</v>
      </c>
      <c r="AO185" s="36"/>
      <c r="AP185" s="37">
        <v>0</v>
      </c>
      <c r="AQ185" s="37">
        <v>0</v>
      </c>
      <c r="AR185" s="35"/>
      <c r="AS185" s="37">
        <v>0</v>
      </c>
      <c r="AT185" s="35"/>
      <c r="AU185" s="1" t="s">
        <v>8926</v>
      </c>
      <c r="AV185" s="37">
        <v>0</v>
      </c>
      <c r="AW185" s="36"/>
      <c r="AX185" s="36">
        <v>0</v>
      </c>
      <c r="AY185" s="1" t="s">
        <v>8926</v>
      </c>
      <c r="AZ185" s="35">
        <v>0</v>
      </c>
      <c r="BA185" s="36"/>
      <c r="BB185" s="36">
        <v>0.666666666666667</v>
      </c>
      <c r="BC185" s="36">
        <v>0.75</v>
      </c>
      <c r="BD185" s="1" t="s">
        <v>8960</v>
      </c>
      <c r="BE185" s="1" t="s">
        <v>8948</v>
      </c>
      <c r="BF185" s="1" t="s">
        <v>10657</v>
      </c>
    </row>
    <row r="186" s="1" customFormat="1" spans="1:58">
      <c r="A186" s="1" t="s">
        <v>8915</v>
      </c>
      <c r="B186" s="1" t="s">
        <v>8916</v>
      </c>
      <c r="C186" s="1" t="s">
        <v>8917</v>
      </c>
      <c r="D186" s="1" t="s">
        <v>3876</v>
      </c>
      <c r="E186" s="1" t="s">
        <v>8918</v>
      </c>
      <c r="F186" s="33">
        <v>46139</v>
      </c>
      <c r="G186" s="34">
        <v>46139.7489467593</v>
      </c>
      <c r="H186" s="34">
        <v>46139.7498842593</v>
      </c>
      <c r="I186" s="1" t="s">
        <v>9784</v>
      </c>
      <c r="J186" s="1">
        <v>81</v>
      </c>
      <c r="K186" s="1" t="s">
        <v>9309</v>
      </c>
      <c r="M186" s="35">
        <v>1</v>
      </c>
      <c r="N186" s="1" t="s">
        <v>10658</v>
      </c>
      <c r="O186" s="1" t="s">
        <v>10659</v>
      </c>
      <c r="P186" s="1" t="s">
        <v>341</v>
      </c>
      <c r="Q186" s="1" t="s">
        <v>10660</v>
      </c>
      <c r="R186" s="36">
        <v>1</v>
      </c>
      <c r="S186" s="35">
        <v>1</v>
      </c>
      <c r="T186" s="35">
        <v>1</v>
      </c>
      <c r="U186" s="35">
        <v>1</v>
      </c>
      <c r="V186" s="36">
        <v>1</v>
      </c>
      <c r="W186" s="1" t="s">
        <v>10661</v>
      </c>
      <c r="X186" s="36">
        <v>1</v>
      </c>
      <c r="Y186" s="35">
        <v>1</v>
      </c>
      <c r="Z186" s="1" t="s">
        <v>10662</v>
      </c>
      <c r="AA186" s="35">
        <v>1</v>
      </c>
      <c r="AB186" s="35">
        <v>1</v>
      </c>
      <c r="AC186" s="35">
        <v>1</v>
      </c>
      <c r="AD186" s="1" t="s">
        <v>10663</v>
      </c>
      <c r="AE186" s="35">
        <v>1</v>
      </c>
      <c r="AF186" s="35">
        <v>1</v>
      </c>
      <c r="AG186" s="35">
        <v>1</v>
      </c>
      <c r="AH186" s="36">
        <v>1</v>
      </c>
      <c r="AI186" s="36">
        <v>0</v>
      </c>
      <c r="AJ186" s="36">
        <v>1</v>
      </c>
      <c r="AK186" s="1" t="s">
        <v>8926</v>
      </c>
      <c r="AL186" s="37">
        <v>0</v>
      </c>
      <c r="AM186" s="36"/>
      <c r="AN186" s="1" t="s">
        <v>8926</v>
      </c>
      <c r="AO186" s="36"/>
      <c r="AP186" s="37">
        <v>0</v>
      </c>
      <c r="AQ186" s="37">
        <v>0</v>
      </c>
      <c r="AR186" s="35"/>
      <c r="AS186" s="37">
        <v>0</v>
      </c>
      <c r="AT186" s="35"/>
      <c r="AU186" s="1" t="s">
        <v>8926</v>
      </c>
      <c r="AV186" s="37">
        <v>0</v>
      </c>
      <c r="AW186" s="36"/>
      <c r="AX186" s="36">
        <v>1</v>
      </c>
      <c r="AY186" s="1" t="s">
        <v>10664</v>
      </c>
      <c r="AZ186" s="35">
        <v>1</v>
      </c>
      <c r="BA186" s="36">
        <v>1</v>
      </c>
      <c r="BB186" s="36">
        <v>0.666666666666667</v>
      </c>
      <c r="BC186" s="36">
        <v>1</v>
      </c>
      <c r="BD186" s="1" t="s">
        <v>8960</v>
      </c>
      <c r="BE186" s="1" t="s">
        <v>8928</v>
      </c>
      <c r="BF186" s="1" t="s">
        <v>10665</v>
      </c>
    </row>
    <row r="187" s="1" customFormat="1" spans="1:58">
      <c r="A187" s="1" t="s">
        <v>8915</v>
      </c>
      <c r="B187" s="1" t="s">
        <v>8916</v>
      </c>
      <c r="C187" s="1" t="s">
        <v>8917</v>
      </c>
      <c r="D187" s="1" t="s">
        <v>3876</v>
      </c>
      <c r="E187" s="1" t="s">
        <v>8918</v>
      </c>
      <c r="F187" s="33">
        <v>46139</v>
      </c>
      <c r="G187" s="34">
        <v>46139.7319097222</v>
      </c>
      <c r="H187" s="34">
        <v>46139.7327083333</v>
      </c>
      <c r="I187" s="1" t="s">
        <v>9744</v>
      </c>
      <c r="J187" s="1">
        <v>69</v>
      </c>
      <c r="K187" s="1" t="s">
        <v>9352</v>
      </c>
      <c r="M187" s="35">
        <v>1</v>
      </c>
      <c r="N187" s="1" t="s">
        <v>10666</v>
      </c>
      <c r="O187" s="1" t="s">
        <v>10667</v>
      </c>
      <c r="P187" s="1" t="s">
        <v>341</v>
      </c>
      <c r="Q187" s="1" t="s">
        <v>10668</v>
      </c>
      <c r="R187" s="36">
        <v>1</v>
      </c>
      <c r="S187" s="35">
        <v>1</v>
      </c>
      <c r="T187" s="35">
        <v>1</v>
      </c>
      <c r="U187" s="35">
        <v>1</v>
      </c>
      <c r="V187" s="36">
        <v>1</v>
      </c>
      <c r="W187" s="1" t="s">
        <v>10669</v>
      </c>
      <c r="X187" s="36">
        <v>1</v>
      </c>
      <c r="Y187" s="35">
        <v>1</v>
      </c>
      <c r="Z187" s="1" t="s">
        <v>10670</v>
      </c>
      <c r="AA187" s="35">
        <v>1</v>
      </c>
      <c r="AB187" s="35">
        <v>1</v>
      </c>
      <c r="AC187" s="35">
        <v>1</v>
      </c>
      <c r="AD187" s="1" t="s">
        <v>10671</v>
      </c>
      <c r="AE187" s="35">
        <v>1</v>
      </c>
      <c r="AF187" s="35">
        <v>0</v>
      </c>
      <c r="AG187" s="35">
        <v>1</v>
      </c>
      <c r="AH187" s="36">
        <v>1</v>
      </c>
      <c r="AI187" s="36">
        <v>1</v>
      </c>
      <c r="AJ187" s="36">
        <v>1</v>
      </c>
      <c r="AK187" s="1" t="s">
        <v>8926</v>
      </c>
      <c r="AL187" s="37">
        <v>0</v>
      </c>
      <c r="AM187" s="36"/>
      <c r="AN187" s="1" t="s">
        <v>10672</v>
      </c>
      <c r="AO187" s="36">
        <v>1</v>
      </c>
      <c r="AP187" s="37">
        <v>1</v>
      </c>
      <c r="AQ187" s="37">
        <v>0</v>
      </c>
      <c r="AR187" s="35"/>
      <c r="AS187" s="37">
        <v>1</v>
      </c>
      <c r="AT187" s="35">
        <v>1</v>
      </c>
      <c r="AU187" s="1" t="s">
        <v>8926</v>
      </c>
      <c r="AV187" s="37">
        <v>0</v>
      </c>
      <c r="AW187" s="36"/>
      <c r="AX187" s="36">
        <v>0</v>
      </c>
      <c r="AY187" s="1" t="s">
        <v>8926</v>
      </c>
      <c r="AZ187" s="35">
        <v>0</v>
      </c>
      <c r="BA187" s="36"/>
      <c r="BB187" s="36">
        <v>1</v>
      </c>
      <c r="BC187" s="36">
        <v>0.75</v>
      </c>
      <c r="BD187" s="1" t="s">
        <v>8960</v>
      </c>
      <c r="BE187" s="1" t="s">
        <v>8928</v>
      </c>
      <c r="BF187" s="1" t="s">
        <v>10673</v>
      </c>
    </row>
    <row r="188" s="1" customFormat="1" spans="1:58">
      <c r="A188" s="1" t="s">
        <v>8915</v>
      </c>
      <c r="B188" s="1" t="s">
        <v>8916</v>
      </c>
      <c r="C188" s="1" t="s">
        <v>8917</v>
      </c>
      <c r="D188" s="1" t="s">
        <v>3876</v>
      </c>
      <c r="E188" s="1" t="s">
        <v>8918</v>
      </c>
      <c r="F188" s="33">
        <v>46139</v>
      </c>
      <c r="G188" s="34">
        <v>46139.707662037</v>
      </c>
      <c r="H188" s="34">
        <v>46139.7085185185</v>
      </c>
      <c r="I188" s="1" t="s">
        <v>9381</v>
      </c>
      <c r="J188" s="1">
        <v>74</v>
      </c>
      <c r="K188" s="1" t="s">
        <v>9169</v>
      </c>
      <c r="M188" s="35">
        <v>1</v>
      </c>
      <c r="N188" s="1" t="s">
        <v>10674</v>
      </c>
      <c r="O188" s="1" t="s">
        <v>10675</v>
      </c>
      <c r="P188" s="1" t="s">
        <v>341</v>
      </c>
      <c r="Q188" s="1" t="s">
        <v>10676</v>
      </c>
      <c r="R188" s="36">
        <v>1</v>
      </c>
      <c r="S188" s="35">
        <v>1</v>
      </c>
      <c r="T188" s="35">
        <v>1</v>
      </c>
      <c r="U188" s="35">
        <v>1</v>
      </c>
      <c r="V188" s="36">
        <v>1</v>
      </c>
      <c r="W188" s="1" t="s">
        <v>10677</v>
      </c>
      <c r="X188" s="36">
        <v>1</v>
      </c>
      <c r="Y188" s="35">
        <v>1</v>
      </c>
      <c r="Z188" s="1" t="s">
        <v>10678</v>
      </c>
      <c r="AA188" s="35">
        <v>1</v>
      </c>
      <c r="AB188" s="35">
        <v>1</v>
      </c>
      <c r="AC188" s="35">
        <v>1</v>
      </c>
      <c r="AD188" s="1" t="s">
        <v>10679</v>
      </c>
      <c r="AE188" s="35">
        <v>1</v>
      </c>
      <c r="AF188" s="35">
        <v>0</v>
      </c>
      <c r="AG188" s="35">
        <v>1</v>
      </c>
      <c r="AH188" s="36">
        <v>1</v>
      </c>
      <c r="AI188" s="36">
        <v>0</v>
      </c>
      <c r="AJ188" s="36">
        <v>0</v>
      </c>
      <c r="AK188" s="1" t="s">
        <v>8926</v>
      </c>
      <c r="AL188" s="37">
        <v>0</v>
      </c>
      <c r="AM188" s="36"/>
      <c r="AN188" s="1" t="s">
        <v>8926</v>
      </c>
      <c r="AO188" s="36"/>
      <c r="AP188" s="37">
        <v>0</v>
      </c>
      <c r="AQ188" s="37">
        <v>0</v>
      </c>
      <c r="AR188" s="35"/>
      <c r="AS188" s="37">
        <v>0</v>
      </c>
      <c r="AT188" s="35"/>
      <c r="AU188" s="1" t="s">
        <v>8926</v>
      </c>
      <c r="AV188" s="37">
        <v>0</v>
      </c>
      <c r="AW188" s="36"/>
      <c r="AX188" s="36">
        <v>0</v>
      </c>
      <c r="AY188" s="1" t="s">
        <v>10680</v>
      </c>
      <c r="AZ188" s="35">
        <v>1</v>
      </c>
      <c r="BA188" s="36">
        <v>1</v>
      </c>
      <c r="BB188" s="36">
        <v>0.333333333333333</v>
      </c>
      <c r="BC188" s="36">
        <v>0.8</v>
      </c>
      <c r="BD188" s="1" t="s">
        <v>8960</v>
      </c>
      <c r="BE188" s="1" t="s">
        <v>8948</v>
      </c>
      <c r="BF188" s="1" t="s">
        <v>10681</v>
      </c>
    </row>
    <row r="189" s="1" customFormat="1" spans="1:58">
      <c r="A189" s="1" t="s">
        <v>8915</v>
      </c>
      <c r="B189" s="1" t="s">
        <v>8916</v>
      </c>
      <c r="C189" s="1" t="s">
        <v>8917</v>
      </c>
      <c r="D189" s="1" t="s">
        <v>3876</v>
      </c>
      <c r="E189" s="1" t="s">
        <v>8918</v>
      </c>
      <c r="F189" s="33">
        <v>46139</v>
      </c>
      <c r="G189" s="34">
        <v>46139.9164930556</v>
      </c>
      <c r="H189" s="34">
        <v>46139.9182986111</v>
      </c>
      <c r="I189" s="1" t="s">
        <v>10682</v>
      </c>
      <c r="J189" s="1">
        <v>156</v>
      </c>
      <c r="K189" s="1" t="s">
        <v>10683</v>
      </c>
      <c r="L189" s="1" t="s">
        <v>10684</v>
      </c>
      <c r="M189" s="35">
        <v>1</v>
      </c>
      <c r="N189" s="1" t="s">
        <v>10685</v>
      </c>
      <c r="O189" s="1" t="s">
        <v>10686</v>
      </c>
      <c r="P189" s="1" t="s">
        <v>341</v>
      </c>
      <c r="Q189" s="1" t="s">
        <v>10687</v>
      </c>
      <c r="R189" s="36">
        <v>1</v>
      </c>
      <c r="S189" s="35">
        <v>1</v>
      </c>
      <c r="T189" s="35">
        <v>1</v>
      </c>
      <c r="U189" s="35">
        <v>1</v>
      </c>
      <c r="V189" s="36">
        <v>1</v>
      </c>
      <c r="W189" s="1" t="s">
        <v>10688</v>
      </c>
      <c r="X189" s="36">
        <v>1</v>
      </c>
      <c r="Y189" s="35">
        <v>1</v>
      </c>
      <c r="Z189" s="1" t="s">
        <v>10689</v>
      </c>
      <c r="AA189" s="35">
        <v>1</v>
      </c>
      <c r="AB189" s="35">
        <v>1</v>
      </c>
      <c r="AC189" s="35">
        <v>1</v>
      </c>
      <c r="AD189" s="1" t="s">
        <v>10690</v>
      </c>
      <c r="AE189" s="35">
        <v>1</v>
      </c>
      <c r="AF189" s="35">
        <v>1</v>
      </c>
      <c r="AG189" s="35">
        <v>1</v>
      </c>
      <c r="AH189" s="36">
        <v>1</v>
      </c>
      <c r="AI189" s="36">
        <v>1</v>
      </c>
      <c r="AJ189" s="36">
        <v>1</v>
      </c>
      <c r="AK189" s="1" t="s">
        <v>8926</v>
      </c>
      <c r="AL189" s="37">
        <v>0</v>
      </c>
      <c r="AM189" s="36"/>
      <c r="AN189" s="1" t="s">
        <v>10691</v>
      </c>
      <c r="AO189" s="36">
        <v>1</v>
      </c>
      <c r="AP189" s="37">
        <v>1</v>
      </c>
      <c r="AQ189" s="37">
        <v>0</v>
      </c>
      <c r="AR189" s="35"/>
      <c r="AS189" s="37">
        <v>1</v>
      </c>
      <c r="AT189" s="35">
        <v>1</v>
      </c>
      <c r="AU189" s="1" t="s">
        <v>10692</v>
      </c>
      <c r="AV189" s="37">
        <v>1</v>
      </c>
      <c r="AW189" s="36">
        <v>1</v>
      </c>
      <c r="AX189" s="36">
        <v>1</v>
      </c>
      <c r="AY189" s="1" t="s">
        <v>8926</v>
      </c>
      <c r="AZ189" s="35">
        <v>0</v>
      </c>
      <c r="BA189" s="36"/>
      <c r="BB189" s="36">
        <v>1</v>
      </c>
      <c r="BC189" s="36">
        <v>1</v>
      </c>
      <c r="BD189" s="1" t="s">
        <v>8927</v>
      </c>
      <c r="BE189" s="1" t="s">
        <v>8948</v>
      </c>
      <c r="BF189" s="1" t="s">
        <v>10693</v>
      </c>
    </row>
    <row r="190" s="1" customFormat="1" spans="1:58">
      <c r="A190" s="1" t="s">
        <v>8915</v>
      </c>
      <c r="B190" s="1" t="s">
        <v>8916</v>
      </c>
      <c r="C190" s="1" t="s">
        <v>8917</v>
      </c>
      <c r="D190" s="1" t="s">
        <v>3876</v>
      </c>
      <c r="E190" s="1" t="s">
        <v>8918</v>
      </c>
      <c r="F190" s="33">
        <v>46139</v>
      </c>
      <c r="G190" s="34">
        <v>46139.9282060185</v>
      </c>
      <c r="H190" s="34">
        <v>46139.9289583333</v>
      </c>
      <c r="I190" s="1" t="s">
        <v>9958</v>
      </c>
      <c r="J190" s="1">
        <v>65</v>
      </c>
      <c r="K190" s="1" t="s">
        <v>10694</v>
      </c>
      <c r="L190" s="1" t="s">
        <v>10695</v>
      </c>
      <c r="M190" s="35">
        <v>1</v>
      </c>
      <c r="N190" s="1" t="s">
        <v>10696</v>
      </c>
      <c r="O190" s="1" t="s">
        <v>10697</v>
      </c>
      <c r="P190" s="1" t="s">
        <v>341</v>
      </c>
      <c r="Q190" s="1" t="s">
        <v>10698</v>
      </c>
      <c r="R190" s="36">
        <v>1</v>
      </c>
      <c r="S190" s="35">
        <v>1</v>
      </c>
      <c r="T190" s="35">
        <v>1</v>
      </c>
      <c r="U190" s="35">
        <v>1</v>
      </c>
      <c r="V190" s="36">
        <v>1</v>
      </c>
      <c r="W190" s="1" t="s">
        <v>10699</v>
      </c>
      <c r="X190" s="36">
        <v>1</v>
      </c>
      <c r="Y190" s="35">
        <v>1</v>
      </c>
      <c r="Z190" s="1" t="s">
        <v>10700</v>
      </c>
      <c r="AA190" s="35">
        <v>1</v>
      </c>
      <c r="AB190" s="35">
        <v>1</v>
      </c>
      <c r="AC190" s="35">
        <v>1</v>
      </c>
      <c r="AD190" s="1" t="s">
        <v>10701</v>
      </c>
      <c r="AE190" s="35">
        <v>1</v>
      </c>
      <c r="AF190" s="35">
        <v>0</v>
      </c>
      <c r="AG190" s="35">
        <v>0</v>
      </c>
      <c r="AH190" s="36">
        <v>1</v>
      </c>
      <c r="AI190" s="36">
        <v>0</v>
      </c>
      <c r="AJ190" s="36">
        <v>0</v>
      </c>
      <c r="AK190" s="1" t="s">
        <v>8926</v>
      </c>
      <c r="AL190" s="37">
        <v>0</v>
      </c>
      <c r="AM190" s="36"/>
      <c r="AN190" s="1" t="s">
        <v>10702</v>
      </c>
      <c r="AO190" s="36">
        <v>0</v>
      </c>
      <c r="AP190" s="37">
        <v>1</v>
      </c>
      <c r="AQ190" s="37">
        <v>0</v>
      </c>
      <c r="AR190" s="35"/>
      <c r="AS190" s="37">
        <v>1</v>
      </c>
      <c r="AT190" s="35">
        <v>0</v>
      </c>
      <c r="AU190" s="1" t="s">
        <v>8926</v>
      </c>
      <c r="AV190" s="37">
        <v>0</v>
      </c>
      <c r="AW190" s="36"/>
      <c r="AX190" s="36">
        <v>0</v>
      </c>
      <c r="AY190" s="1" t="s">
        <v>8926</v>
      </c>
      <c r="AZ190" s="35">
        <v>0</v>
      </c>
      <c r="BA190" s="36"/>
      <c r="BB190" s="36">
        <v>0.25</v>
      </c>
      <c r="BC190" s="36">
        <v>0.75</v>
      </c>
      <c r="BD190" s="1" t="s">
        <v>8927</v>
      </c>
      <c r="BE190" s="1" t="s">
        <v>8948</v>
      </c>
      <c r="BF190" s="1" t="s">
        <v>10703</v>
      </c>
    </row>
    <row r="191" s="1" customFormat="1" spans="1:58">
      <c r="B191" s="1" t="s">
        <v>8916</v>
      </c>
      <c r="C191" s="1" t="s">
        <v>8917</v>
      </c>
      <c r="D191" s="1" t="s">
        <v>3876</v>
      </c>
      <c r="E191" s="1" t="s">
        <v>8918</v>
      </c>
      <c r="F191" s="33">
        <v>46139</v>
      </c>
      <c r="G191" s="34">
        <v>46139.8838541667</v>
      </c>
      <c r="H191" s="34">
        <v>46139.8842361111</v>
      </c>
      <c r="I191" s="1" t="s">
        <v>10704</v>
      </c>
      <c r="J191" s="1">
        <v>33</v>
      </c>
      <c r="K191" s="1" t="s">
        <v>9096</v>
      </c>
      <c r="L191" s="1" t="s">
        <v>9097</v>
      </c>
      <c r="M191" s="35">
        <v>0</v>
      </c>
      <c r="N191" s="1" t="s">
        <v>10705</v>
      </c>
      <c r="O191" s="1" t="s">
        <v>341</v>
      </c>
      <c r="P191" s="1" t="s">
        <v>341</v>
      </c>
      <c r="Q191" s="1" t="s">
        <v>10706</v>
      </c>
      <c r="R191" s="36"/>
      <c r="S191" s="35"/>
      <c r="T191" s="35"/>
      <c r="U191" s="35"/>
      <c r="V191" s="36"/>
      <c r="W191" s="1" t="s">
        <v>10707</v>
      </c>
      <c r="X191" s="36"/>
      <c r="Y191" s="35"/>
      <c r="Z191" s="1" t="s">
        <v>10708</v>
      </c>
      <c r="AA191" s="35"/>
      <c r="AB191" s="35"/>
      <c r="AC191" s="35"/>
      <c r="AD191" s="1" t="s">
        <v>10709</v>
      </c>
      <c r="AE191" s="35"/>
      <c r="AF191" s="35"/>
      <c r="AG191" s="35"/>
      <c r="AH191" s="36"/>
      <c r="AI191" s="36"/>
      <c r="AJ191" s="36"/>
      <c r="AK191" s="1" t="s">
        <v>8926</v>
      </c>
      <c r="AL191" s="37"/>
      <c r="AM191" s="36"/>
      <c r="AN191" s="1" t="s">
        <v>8926</v>
      </c>
      <c r="AO191" s="36"/>
      <c r="AP191" s="37"/>
      <c r="AQ191" s="37"/>
      <c r="AR191" s="35"/>
      <c r="AS191" s="37"/>
      <c r="AT191" s="35"/>
      <c r="AU191" s="1" t="s">
        <v>8926</v>
      </c>
      <c r="AV191" s="37"/>
      <c r="AW191" s="36"/>
      <c r="AX191" s="36"/>
      <c r="AY191" s="1" t="s">
        <v>8926</v>
      </c>
      <c r="AZ191" s="35"/>
      <c r="BA191" s="36"/>
      <c r="BB191" s="36"/>
      <c r="BC191" s="36"/>
      <c r="BD191" s="1" t="s">
        <v>10710</v>
      </c>
      <c r="BE191" s="1" t="s">
        <v>8948</v>
      </c>
      <c r="BF191" s="1" t="s">
        <v>10711</v>
      </c>
    </row>
    <row r="192" s="1" customFormat="1" spans="1:58">
      <c r="A192" s="1" t="s">
        <v>8915</v>
      </c>
      <c r="B192" s="1" t="s">
        <v>8916</v>
      </c>
      <c r="C192" s="1" t="s">
        <v>8917</v>
      </c>
      <c r="D192" s="1" t="s">
        <v>3876</v>
      </c>
      <c r="E192" s="1" t="s">
        <v>8918</v>
      </c>
      <c r="F192" s="33">
        <v>46139</v>
      </c>
      <c r="G192" s="34">
        <v>46139.9322800926</v>
      </c>
      <c r="H192" s="34">
        <v>46139.9331018518</v>
      </c>
      <c r="I192" s="1" t="s">
        <v>9573</v>
      </c>
      <c r="J192" s="1">
        <v>71</v>
      </c>
      <c r="K192" s="1" t="s">
        <v>9532</v>
      </c>
      <c r="L192" s="1" t="s">
        <v>9533</v>
      </c>
      <c r="M192" s="35">
        <v>1</v>
      </c>
      <c r="N192" s="1" t="s">
        <v>10712</v>
      </c>
      <c r="O192" s="1" t="s">
        <v>10713</v>
      </c>
      <c r="P192" s="1" t="s">
        <v>341</v>
      </c>
      <c r="Q192" s="1" t="s">
        <v>10714</v>
      </c>
      <c r="R192" s="36">
        <v>0</v>
      </c>
      <c r="S192" s="35">
        <v>0</v>
      </c>
      <c r="T192" s="35">
        <v>0</v>
      </c>
      <c r="U192" s="35">
        <v>1</v>
      </c>
      <c r="V192" s="36">
        <v>1</v>
      </c>
      <c r="W192" s="1" t="s">
        <v>10715</v>
      </c>
      <c r="X192" s="36">
        <v>1</v>
      </c>
      <c r="Y192" s="35">
        <v>1</v>
      </c>
      <c r="Z192" s="1" t="s">
        <v>10716</v>
      </c>
      <c r="AA192" s="35">
        <v>1</v>
      </c>
      <c r="AB192" s="35">
        <v>1</v>
      </c>
      <c r="AC192" s="35">
        <v>1</v>
      </c>
      <c r="AD192" s="1" t="s">
        <v>10717</v>
      </c>
      <c r="AE192" s="35">
        <v>1</v>
      </c>
      <c r="AF192" s="35">
        <v>0</v>
      </c>
      <c r="AG192" s="35">
        <v>0</v>
      </c>
      <c r="AH192" s="36">
        <v>1</v>
      </c>
      <c r="AI192" s="36">
        <v>0</v>
      </c>
      <c r="AJ192" s="36">
        <v>1</v>
      </c>
      <c r="AK192" s="1" t="s">
        <v>8958</v>
      </c>
      <c r="AL192" s="37">
        <v>0</v>
      </c>
      <c r="AM192" s="36"/>
      <c r="AN192" s="1" t="s">
        <v>10718</v>
      </c>
      <c r="AO192" s="36"/>
      <c r="AP192" s="37">
        <v>1</v>
      </c>
      <c r="AQ192" s="37">
        <v>0</v>
      </c>
      <c r="AR192" s="35"/>
      <c r="AS192" s="37">
        <v>0</v>
      </c>
      <c r="AT192" s="35"/>
      <c r="AU192" s="1" t="s">
        <v>8958</v>
      </c>
      <c r="AV192" s="37">
        <v>0</v>
      </c>
      <c r="AW192" s="36"/>
      <c r="AX192" s="36">
        <v>0</v>
      </c>
      <c r="AY192" s="1" t="s">
        <v>10719</v>
      </c>
      <c r="AZ192" s="35">
        <v>1</v>
      </c>
      <c r="BA192" s="36">
        <v>1</v>
      </c>
      <c r="BB192" s="36">
        <v>0.666666666666667</v>
      </c>
      <c r="BC192" s="36">
        <v>0.6</v>
      </c>
      <c r="BD192" s="1" t="s">
        <v>8927</v>
      </c>
      <c r="BE192" s="1" t="s">
        <v>8928</v>
      </c>
      <c r="BF192" s="1" t="s">
        <v>10720</v>
      </c>
    </row>
    <row r="193" s="1" customFormat="1" spans="1:58">
      <c r="A193" s="1" t="s">
        <v>8915</v>
      </c>
      <c r="B193" s="1" t="s">
        <v>8916</v>
      </c>
      <c r="C193" s="1" t="s">
        <v>8917</v>
      </c>
      <c r="D193" s="1" t="s">
        <v>3876</v>
      </c>
      <c r="E193" s="1" t="s">
        <v>8918</v>
      </c>
      <c r="F193" s="33">
        <v>46140</v>
      </c>
      <c r="G193" s="34">
        <v>46140.8958564815</v>
      </c>
      <c r="H193" s="34">
        <v>46140.8967476852</v>
      </c>
      <c r="I193" s="1" t="s">
        <v>10157</v>
      </c>
      <c r="J193" s="1">
        <v>77</v>
      </c>
      <c r="K193" s="1" t="s">
        <v>9236</v>
      </c>
      <c r="L193" s="1" t="s">
        <v>9237</v>
      </c>
      <c r="M193" s="35">
        <v>1</v>
      </c>
      <c r="N193" s="1" t="s">
        <v>10721</v>
      </c>
      <c r="O193" s="1" t="s">
        <v>10722</v>
      </c>
      <c r="P193" s="1" t="s">
        <v>341</v>
      </c>
      <c r="Q193" s="1" t="s">
        <v>10723</v>
      </c>
      <c r="R193" s="36">
        <v>0</v>
      </c>
      <c r="S193" s="35">
        <v>1</v>
      </c>
      <c r="T193" s="35">
        <v>0</v>
      </c>
      <c r="U193" s="35">
        <v>1</v>
      </c>
      <c r="V193" s="36">
        <v>1</v>
      </c>
      <c r="W193" s="1" t="s">
        <v>10724</v>
      </c>
      <c r="X193" s="36">
        <v>0</v>
      </c>
      <c r="Y193" s="35">
        <v>0</v>
      </c>
      <c r="Z193" s="1" t="s">
        <v>10725</v>
      </c>
      <c r="AA193" s="35">
        <v>1</v>
      </c>
      <c r="AB193" s="35">
        <v>1</v>
      </c>
      <c r="AC193" s="35">
        <v>1</v>
      </c>
      <c r="AD193" s="1" t="s">
        <v>10726</v>
      </c>
      <c r="AE193" s="35">
        <v>1</v>
      </c>
      <c r="AF193" s="35">
        <v>0</v>
      </c>
      <c r="AG193" s="35">
        <v>1</v>
      </c>
      <c r="AH193" s="36">
        <v>1</v>
      </c>
      <c r="AI193" s="36">
        <v>0</v>
      </c>
      <c r="AJ193" s="36">
        <v>0</v>
      </c>
      <c r="AK193" s="1" t="s">
        <v>8926</v>
      </c>
      <c r="AL193" s="37">
        <v>0</v>
      </c>
      <c r="AM193" s="36"/>
      <c r="AN193" s="1" t="s">
        <v>10727</v>
      </c>
      <c r="AO193" s="36">
        <v>0</v>
      </c>
      <c r="AP193" s="37">
        <v>1</v>
      </c>
      <c r="AQ193" s="37">
        <v>0</v>
      </c>
      <c r="AR193" s="35"/>
      <c r="AS193" s="37">
        <v>1</v>
      </c>
      <c r="AT193" s="35">
        <v>0</v>
      </c>
      <c r="AU193" s="1" t="s">
        <v>8926</v>
      </c>
      <c r="AV193" s="37">
        <v>0</v>
      </c>
      <c r="AW193" s="36"/>
      <c r="AX193" s="36">
        <v>0</v>
      </c>
      <c r="AY193" s="1" t="s">
        <v>8926</v>
      </c>
      <c r="AZ193" s="35">
        <v>0</v>
      </c>
      <c r="BA193" s="36"/>
      <c r="BB193" s="36">
        <v>0.25</v>
      </c>
      <c r="BC193" s="36">
        <v>0.25</v>
      </c>
      <c r="BD193" s="1" t="s">
        <v>9869</v>
      </c>
      <c r="BE193" s="1" t="s">
        <v>8928</v>
      </c>
      <c r="BF193" s="1" t="s">
        <v>10728</v>
      </c>
    </row>
    <row r="194" s="1" customFormat="1" spans="1:58">
      <c r="A194" s="1" t="s">
        <v>8915</v>
      </c>
      <c r="B194" s="1" t="s">
        <v>8916</v>
      </c>
      <c r="C194" s="1" t="s">
        <v>8917</v>
      </c>
      <c r="D194" s="1" t="s">
        <v>3876</v>
      </c>
      <c r="E194" s="1" t="s">
        <v>8918</v>
      </c>
      <c r="F194" s="33">
        <v>46140</v>
      </c>
      <c r="G194" s="34">
        <v>46140.7311574074</v>
      </c>
      <c r="H194" s="34">
        <v>46140.7323148148</v>
      </c>
      <c r="I194" s="1" t="s">
        <v>9880</v>
      </c>
      <c r="J194" s="1">
        <v>100</v>
      </c>
      <c r="K194" s="1" t="s">
        <v>9361</v>
      </c>
      <c r="L194" s="1" t="s">
        <v>9362</v>
      </c>
      <c r="M194" s="35">
        <v>1</v>
      </c>
      <c r="N194" s="1" t="s">
        <v>10729</v>
      </c>
      <c r="O194" s="1" t="s">
        <v>10730</v>
      </c>
      <c r="P194" s="1" t="s">
        <v>341</v>
      </c>
      <c r="Q194" s="1" t="s">
        <v>10731</v>
      </c>
      <c r="R194" s="36">
        <v>0</v>
      </c>
      <c r="S194" s="35">
        <v>0</v>
      </c>
      <c r="T194" s="35">
        <v>0</v>
      </c>
      <c r="U194" s="35">
        <v>1</v>
      </c>
      <c r="V194" s="36">
        <v>1</v>
      </c>
      <c r="W194" s="1" t="s">
        <v>10217</v>
      </c>
      <c r="X194" s="36">
        <v>0</v>
      </c>
      <c r="Y194" s="35">
        <v>0</v>
      </c>
      <c r="Z194" s="1" t="s">
        <v>10732</v>
      </c>
      <c r="AA194" s="35">
        <v>1</v>
      </c>
      <c r="AB194" s="35">
        <v>1</v>
      </c>
      <c r="AC194" s="35">
        <v>1</v>
      </c>
      <c r="AD194" s="1" t="s">
        <v>10733</v>
      </c>
      <c r="AE194" s="35">
        <v>1</v>
      </c>
      <c r="AF194" s="35">
        <v>1</v>
      </c>
      <c r="AG194" s="35">
        <v>0</v>
      </c>
      <c r="AH194" s="36">
        <v>1</v>
      </c>
      <c r="AI194" s="36">
        <v>0</v>
      </c>
      <c r="AJ194" s="36">
        <v>1</v>
      </c>
      <c r="AK194" s="1" t="s">
        <v>8926</v>
      </c>
      <c r="AL194" s="37">
        <v>0</v>
      </c>
      <c r="AM194" s="36"/>
      <c r="AN194" s="1" t="s">
        <v>10734</v>
      </c>
      <c r="AO194" s="36">
        <v>0</v>
      </c>
      <c r="AP194" s="37">
        <v>1</v>
      </c>
      <c r="AQ194" s="37">
        <v>0</v>
      </c>
      <c r="AR194" s="35"/>
      <c r="AS194" s="37">
        <v>1</v>
      </c>
      <c r="AT194" s="35">
        <v>0</v>
      </c>
      <c r="AU194" s="1" t="s">
        <v>8926</v>
      </c>
      <c r="AV194" s="37">
        <v>0</v>
      </c>
      <c r="AW194" s="36"/>
      <c r="AX194" s="36">
        <v>1</v>
      </c>
      <c r="AY194" s="1" t="s">
        <v>8926</v>
      </c>
      <c r="AZ194" s="35">
        <v>0</v>
      </c>
      <c r="BA194" s="36"/>
      <c r="BB194" s="36">
        <v>0.5</v>
      </c>
      <c r="BC194" s="36">
        <v>0.5</v>
      </c>
      <c r="BD194" s="1" t="s">
        <v>9869</v>
      </c>
      <c r="BE194" s="1" t="s">
        <v>8928</v>
      </c>
      <c r="BF194" s="1" t="s">
        <v>10735</v>
      </c>
    </row>
    <row r="195" s="1" customFormat="1" spans="1:58">
      <c r="A195" s="1" t="s">
        <v>8992</v>
      </c>
      <c r="B195" s="1" t="s">
        <v>8916</v>
      </c>
      <c r="C195" s="1" t="s">
        <v>8917</v>
      </c>
      <c r="D195" s="1" t="s">
        <v>3876</v>
      </c>
      <c r="E195" s="1" t="s">
        <v>8918</v>
      </c>
      <c r="F195" s="33">
        <v>46140</v>
      </c>
      <c r="G195" s="34">
        <v>46140.7585763889</v>
      </c>
      <c r="H195" s="34">
        <v>46140.7596643519</v>
      </c>
      <c r="I195" s="1" t="s">
        <v>9443</v>
      </c>
      <c r="J195" s="1">
        <v>94</v>
      </c>
      <c r="K195" s="1" t="s">
        <v>10158</v>
      </c>
      <c r="L195" s="1" t="s">
        <v>10159</v>
      </c>
      <c r="M195" s="35">
        <v>1</v>
      </c>
      <c r="N195" s="1" t="s">
        <v>10736</v>
      </c>
      <c r="O195" s="1" t="s">
        <v>10737</v>
      </c>
      <c r="P195" s="1" t="s">
        <v>341</v>
      </c>
      <c r="Q195" s="1" t="s">
        <v>10738</v>
      </c>
      <c r="R195" s="36">
        <v>0</v>
      </c>
      <c r="S195" s="35">
        <v>0</v>
      </c>
      <c r="T195" s="35">
        <v>1</v>
      </c>
      <c r="U195" s="35">
        <v>1</v>
      </c>
      <c r="V195" s="36">
        <v>1</v>
      </c>
      <c r="W195" s="1" t="s">
        <v>10739</v>
      </c>
      <c r="X195" s="36">
        <v>1</v>
      </c>
      <c r="Y195" s="35">
        <v>1</v>
      </c>
      <c r="Z195" s="1" t="s">
        <v>10740</v>
      </c>
      <c r="AA195" s="35">
        <v>1</v>
      </c>
      <c r="AB195" s="35">
        <v>1</v>
      </c>
      <c r="AC195" s="35">
        <v>1</v>
      </c>
      <c r="AD195" s="1" t="s">
        <v>10741</v>
      </c>
      <c r="AE195" s="35">
        <v>1</v>
      </c>
      <c r="AF195" s="35">
        <v>0</v>
      </c>
      <c r="AG195" s="35">
        <v>1</v>
      </c>
      <c r="AH195" s="36">
        <v>1</v>
      </c>
      <c r="AI195" s="36">
        <v>1</v>
      </c>
      <c r="AJ195" s="36">
        <v>1</v>
      </c>
      <c r="AK195" s="1" t="s">
        <v>8926</v>
      </c>
      <c r="AL195" s="37">
        <v>0</v>
      </c>
      <c r="AM195" s="36"/>
      <c r="AN195" s="1" t="s">
        <v>10742</v>
      </c>
      <c r="AO195" s="36">
        <v>1</v>
      </c>
      <c r="AP195" s="37">
        <v>1</v>
      </c>
      <c r="AQ195" s="37">
        <v>0</v>
      </c>
      <c r="AR195" s="35"/>
      <c r="AS195" s="37">
        <v>1</v>
      </c>
      <c r="AT195" s="35">
        <v>1</v>
      </c>
      <c r="AU195" s="1" t="s">
        <v>8926</v>
      </c>
      <c r="AV195" s="37">
        <v>0</v>
      </c>
      <c r="AW195" s="36"/>
      <c r="AX195" s="36">
        <v>0</v>
      </c>
      <c r="AY195" s="1" t="s">
        <v>8926</v>
      </c>
      <c r="AZ195" s="35">
        <v>0</v>
      </c>
      <c r="BA195" s="36"/>
      <c r="BB195" s="36">
        <v>1</v>
      </c>
      <c r="BC195" s="36">
        <v>0.5</v>
      </c>
      <c r="BD195" s="1" t="s">
        <v>9869</v>
      </c>
      <c r="BE195" s="1" t="s">
        <v>8928</v>
      </c>
      <c r="BF195" s="1" t="s">
        <v>10743</v>
      </c>
    </row>
    <row r="196" s="1" customFormat="1" spans="1:58">
      <c r="A196" s="1" t="s">
        <v>8915</v>
      </c>
      <c r="B196" s="1" t="s">
        <v>8916</v>
      </c>
      <c r="C196" s="1" t="s">
        <v>8917</v>
      </c>
      <c r="D196" s="1" t="s">
        <v>3876</v>
      </c>
      <c r="E196" s="1" t="s">
        <v>8918</v>
      </c>
      <c r="F196" s="33">
        <v>46140</v>
      </c>
      <c r="G196" s="34">
        <v>46140.7523842593</v>
      </c>
      <c r="H196" s="34">
        <v>46140.7532523148</v>
      </c>
      <c r="I196" s="1" t="s">
        <v>10017</v>
      </c>
      <c r="J196" s="1">
        <v>75</v>
      </c>
      <c r="K196" s="1" t="s">
        <v>10168</v>
      </c>
      <c r="M196" s="35">
        <v>1</v>
      </c>
      <c r="N196" s="1" t="s">
        <v>10744</v>
      </c>
      <c r="O196" s="1" t="s">
        <v>10745</v>
      </c>
      <c r="P196" s="1" t="s">
        <v>341</v>
      </c>
      <c r="Q196" s="1" t="s">
        <v>10746</v>
      </c>
      <c r="R196" s="36">
        <v>0</v>
      </c>
      <c r="S196" s="35">
        <v>1</v>
      </c>
      <c r="T196" s="35">
        <v>0</v>
      </c>
      <c r="U196" s="35">
        <v>1</v>
      </c>
      <c r="V196" s="36">
        <v>1</v>
      </c>
      <c r="W196" s="1" t="s">
        <v>10747</v>
      </c>
      <c r="X196" s="36">
        <v>1</v>
      </c>
      <c r="Y196" s="35">
        <v>1</v>
      </c>
      <c r="Z196" s="1" t="s">
        <v>10748</v>
      </c>
      <c r="AA196" s="35">
        <v>1</v>
      </c>
      <c r="AB196" s="35">
        <v>1</v>
      </c>
      <c r="AC196" s="35">
        <v>1</v>
      </c>
      <c r="AD196" s="1" t="s">
        <v>10749</v>
      </c>
      <c r="AE196" s="35">
        <v>1</v>
      </c>
      <c r="AF196" s="35">
        <v>0</v>
      </c>
      <c r="AG196" s="35">
        <v>1</v>
      </c>
      <c r="AH196" s="36">
        <v>1</v>
      </c>
      <c r="AI196" s="36">
        <v>0</v>
      </c>
      <c r="AJ196" s="36">
        <v>0</v>
      </c>
      <c r="AK196" s="1" t="s">
        <v>8926</v>
      </c>
      <c r="AL196" s="37">
        <v>0</v>
      </c>
      <c r="AM196" s="36"/>
      <c r="AN196" s="1" t="s">
        <v>10750</v>
      </c>
      <c r="AO196" s="36">
        <v>1</v>
      </c>
      <c r="AP196" s="37">
        <v>1</v>
      </c>
      <c r="AQ196" s="37">
        <v>0</v>
      </c>
      <c r="AR196" s="35"/>
      <c r="AS196" s="37">
        <v>1</v>
      </c>
      <c r="AT196" s="35">
        <v>1</v>
      </c>
      <c r="AU196" s="1" t="s">
        <v>8926</v>
      </c>
      <c r="AV196" s="37">
        <v>0</v>
      </c>
      <c r="AW196" s="36"/>
      <c r="AX196" s="36">
        <v>0</v>
      </c>
      <c r="AY196" s="1" t="s">
        <v>8926</v>
      </c>
      <c r="AZ196" s="35">
        <v>0</v>
      </c>
      <c r="BA196" s="36"/>
      <c r="BB196" s="36">
        <v>0.5</v>
      </c>
      <c r="BC196" s="36">
        <v>0.5</v>
      </c>
      <c r="BD196" s="1" t="s">
        <v>9869</v>
      </c>
      <c r="BE196" s="1" t="s">
        <v>8928</v>
      </c>
      <c r="BF196" s="1" t="s">
        <v>10751</v>
      </c>
    </row>
    <row r="197" s="1" customFormat="1" spans="1:58">
      <c r="A197" s="1" t="s">
        <v>8915</v>
      </c>
      <c r="B197" s="1" t="s">
        <v>8916</v>
      </c>
      <c r="C197" s="1" t="s">
        <v>8917</v>
      </c>
      <c r="D197" s="1" t="s">
        <v>3876</v>
      </c>
      <c r="E197" s="1" t="s">
        <v>8918</v>
      </c>
      <c r="F197" s="33">
        <v>46140</v>
      </c>
      <c r="G197" s="34">
        <v>46140.7203356481</v>
      </c>
      <c r="H197" s="34">
        <v>46140.7212847222</v>
      </c>
      <c r="I197" s="1" t="s">
        <v>9308</v>
      </c>
      <c r="J197" s="1">
        <v>82</v>
      </c>
      <c r="K197" s="1" t="s">
        <v>9699</v>
      </c>
      <c r="L197" s="1" t="s">
        <v>9700</v>
      </c>
      <c r="M197" s="35">
        <v>1</v>
      </c>
      <c r="N197" s="1" t="s">
        <v>10752</v>
      </c>
      <c r="O197" s="1" t="s">
        <v>10753</v>
      </c>
      <c r="P197" s="1" t="s">
        <v>341</v>
      </c>
      <c r="Q197" s="1" t="s">
        <v>10754</v>
      </c>
      <c r="R197" s="36">
        <v>1</v>
      </c>
      <c r="S197" s="35">
        <v>1</v>
      </c>
      <c r="T197" s="35">
        <v>1</v>
      </c>
      <c r="U197" s="35">
        <v>1</v>
      </c>
      <c r="V197" s="36">
        <v>1</v>
      </c>
      <c r="W197" s="1" t="s">
        <v>10755</v>
      </c>
      <c r="X197" s="36">
        <v>1</v>
      </c>
      <c r="Y197" s="35">
        <v>1</v>
      </c>
      <c r="Z197" s="1" t="s">
        <v>10756</v>
      </c>
      <c r="AA197" s="35">
        <v>1</v>
      </c>
      <c r="AB197" s="35">
        <v>1</v>
      </c>
      <c r="AC197" s="35">
        <v>1</v>
      </c>
      <c r="AD197" s="1" t="s">
        <v>10757</v>
      </c>
      <c r="AE197" s="35">
        <v>1</v>
      </c>
      <c r="AF197" s="35">
        <v>0</v>
      </c>
      <c r="AG197" s="35">
        <v>0</v>
      </c>
      <c r="AH197" s="36">
        <v>1</v>
      </c>
      <c r="AI197" s="36">
        <v>0</v>
      </c>
      <c r="AJ197" s="36">
        <v>0</v>
      </c>
      <c r="AK197" s="1" t="s">
        <v>8926</v>
      </c>
      <c r="AL197" s="37">
        <v>0</v>
      </c>
      <c r="AM197" s="36"/>
      <c r="AN197" s="1" t="s">
        <v>10758</v>
      </c>
      <c r="AO197" s="36">
        <v>0</v>
      </c>
      <c r="AP197" s="37">
        <v>1</v>
      </c>
      <c r="AQ197" s="37">
        <v>0</v>
      </c>
      <c r="AR197" s="35"/>
      <c r="AS197" s="37">
        <v>1</v>
      </c>
      <c r="AT197" s="35">
        <v>0</v>
      </c>
      <c r="AU197" s="1" t="s">
        <v>8926</v>
      </c>
      <c r="AV197" s="37">
        <v>0</v>
      </c>
      <c r="AW197" s="36"/>
      <c r="AX197" s="36">
        <v>0</v>
      </c>
      <c r="AY197" s="1" t="s">
        <v>10759</v>
      </c>
      <c r="AZ197" s="35">
        <v>1</v>
      </c>
      <c r="BA197" s="36">
        <v>0</v>
      </c>
      <c r="BB197" s="36">
        <v>0.25</v>
      </c>
      <c r="BC197" s="36">
        <v>0.6</v>
      </c>
      <c r="BD197" s="1" t="s">
        <v>8960</v>
      </c>
      <c r="BE197" s="1" t="s">
        <v>8928</v>
      </c>
      <c r="BF197" s="1" t="s">
        <v>10760</v>
      </c>
    </row>
    <row r="198" s="1" customFormat="1" spans="1:58">
      <c r="A198" s="1" t="s">
        <v>8915</v>
      </c>
      <c r="B198" s="1" t="s">
        <v>8916</v>
      </c>
      <c r="C198" s="1" t="s">
        <v>8917</v>
      </c>
      <c r="D198" s="1" t="s">
        <v>3876</v>
      </c>
      <c r="E198" s="1" t="s">
        <v>8918</v>
      </c>
      <c r="F198" s="33">
        <v>46140</v>
      </c>
      <c r="G198" s="34">
        <v>46140.9019560185</v>
      </c>
      <c r="H198" s="34">
        <v>46140.9028819444</v>
      </c>
      <c r="I198" s="1" t="s">
        <v>8993</v>
      </c>
      <c r="J198" s="1">
        <v>80</v>
      </c>
      <c r="K198" s="1" t="s">
        <v>9543</v>
      </c>
      <c r="L198" s="1" t="s">
        <v>9544</v>
      </c>
      <c r="M198" s="35">
        <v>1</v>
      </c>
      <c r="N198" s="1" t="s">
        <v>10761</v>
      </c>
      <c r="O198" s="1" t="s">
        <v>10762</v>
      </c>
      <c r="P198" s="1" t="s">
        <v>341</v>
      </c>
      <c r="Q198" s="1" t="s">
        <v>10763</v>
      </c>
      <c r="R198" s="36">
        <v>0</v>
      </c>
      <c r="S198" s="35">
        <v>0</v>
      </c>
      <c r="T198" s="35">
        <v>0</v>
      </c>
      <c r="U198" s="35">
        <v>0</v>
      </c>
      <c r="V198" s="36">
        <v>1</v>
      </c>
      <c r="W198" s="1" t="s">
        <v>10764</v>
      </c>
      <c r="X198" s="36">
        <v>1</v>
      </c>
      <c r="Y198" s="35">
        <v>1</v>
      </c>
      <c r="Z198" s="1" t="s">
        <v>10765</v>
      </c>
      <c r="AA198" s="35">
        <v>1</v>
      </c>
      <c r="AB198" s="35">
        <v>1</v>
      </c>
      <c r="AC198" s="35">
        <v>1</v>
      </c>
      <c r="AD198" s="1" t="s">
        <v>10766</v>
      </c>
      <c r="AE198" s="35">
        <v>1</v>
      </c>
      <c r="AF198" s="35">
        <v>0</v>
      </c>
      <c r="AG198" s="35">
        <v>0</v>
      </c>
      <c r="AH198" s="36">
        <v>1</v>
      </c>
      <c r="AI198" s="36">
        <v>0</v>
      </c>
      <c r="AJ198" s="36">
        <v>0</v>
      </c>
      <c r="AK198" s="1" t="s">
        <v>8926</v>
      </c>
      <c r="AL198" s="37">
        <v>0</v>
      </c>
      <c r="AM198" s="36"/>
      <c r="AN198" s="1" t="s">
        <v>10767</v>
      </c>
      <c r="AO198" s="36">
        <v>1</v>
      </c>
      <c r="AP198" s="37">
        <v>1</v>
      </c>
      <c r="AQ198" s="37">
        <v>0</v>
      </c>
      <c r="AR198" s="35"/>
      <c r="AS198" s="37">
        <v>1</v>
      </c>
      <c r="AT198" s="35">
        <v>1</v>
      </c>
      <c r="AU198" s="1" t="s">
        <v>8926</v>
      </c>
      <c r="AV198" s="37">
        <v>0</v>
      </c>
      <c r="AW198" s="36"/>
      <c r="AX198" s="36">
        <v>0</v>
      </c>
      <c r="AY198" s="1" t="s">
        <v>10768</v>
      </c>
      <c r="AZ198" s="35">
        <v>1</v>
      </c>
      <c r="BA198" s="36">
        <v>1</v>
      </c>
      <c r="BB198" s="36">
        <v>0.5</v>
      </c>
      <c r="BC198" s="36">
        <v>0.6</v>
      </c>
      <c r="BD198" s="1" t="s">
        <v>9869</v>
      </c>
      <c r="BE198" s="1" t="s">
        <v>8928</v>
      </c>
      <c r="BF198" s="1" t="s">
        <v>10769</v>
      </c>
    </row>
    <row r="199" s="1" customFormat="1" spans="1:58">
      <c r="A199" s="1" t="s">
        <v>8915</v>
      </c>
      <c r="B199" s="1" t="s">
        <v>8916</v>
      </c>
      <c r="C199" s="1" t="s">
        <v>8917</v>
      </c>
      <c r="D199" s="1" t="s">
        <v>3876</v>
      </c>
      <c r="E199" s="1" t="s">
        <v>8918</v>
      </c>
      <c r="F199" s="33">
        <v>46140</v>
      </c>
      <c r="G199" s="34">
        <v>46140.7342361111</v>
      </c>
      <c r="H199" s="34">
        <v>46140.7348148148</v>
      </c>
      <c r="I199" s="1" t="s">
        <v>9583</v>
      </c>
      <c r="J199" s="1">
        <v>50</v>
      </c>
      <c r="K199" s="1" t="s">
        <v>9141</v>
      </c>
      <c r="M199" s="35">
        <v>1</v>
      </c>
      <c r="N199" s="1" t="s">
        <v>10770</v>
      </c>
      <c r="O199" s="1" t="s">
        <v>10771</v>
      </c>
      <c r="P199" s="1" t="s">
        <v>341</v>
      </c>
      <c r="Q199" s="1" t="s">
        <v>10772</v>
      </c>
      <c r="R199" s="36">
        <v>1</v>
      </c>
      <c r="S199" s="35">
        <v>1</v>
      </c>
      <c r="T199" s="35">
        <v>1</v>
      </c>
      <c r="U199" s="35">
        <v>1</v>
      </c>
      <c r="V199" s="36">
        <v>1</v>
      </c>
      <c r="W199" s="1" t="s">
        <v>10773</v>
      </c>
      <c r="X199" s="36">
        <v>0</v>
      </c>
      <c r="Y199" s="35">
        <v>0</v>
      </c>
      <c r="Z199" s="1" t="s">
        <v>10774</v>
      </c>
      <c r="AA199" s="35">
        <v>1</v>
      </c>
      <c r="AB199" s="35">
        <v>1</v>
      </c>
      <c r="AC199" s="35">
        <v>1</v>
      </c>
      <c r="AD199" s="1" t="s">
        <v>10775</v>
      </c>
      <c r="AE199" s="35">
        <v>1</v>
      </c>
      <c r="AF199" s="35">
        <v>0</v>
      </c>
      <c r="AG199" s="35">
        <v>0</v>
      </c>
      <c r="AH199" s="36">
        <v>1</v>
      </c>
      <c r="AI199" s="36">
        <v>0</v>
      </c>
      <c r="AJ199" s="36">
        <v>1</v>
      </c>
      <c r="AK199" s="1" t="s">
        <v>8926</v>
      </c>
      <c r="AL199" s="37">
        <v>0</v>
      </c>
      <c r="AM199" s="36"/>
      <c r="AN199" s="1" t="s">
        <v>10776</v>
      </c>
      <c r="AO199" s="36">
        <v>0</v>
      </c>
      <c r="AP199" s="37">
        <v>1</v>
      </c>
      <c r="AQ199" s="37">
        <v>0</v>
      </c>
      <c r="AR199" s="35"/>
      <c r="AS199" s="37">
        <v>1</v>
      </c>
      <c r="AT199" s="35">
        <v>0</v>
      </c>
      <c r="AU199" s="1" t="s">
        <v>8926</v>
      </c>
      <c r="AV199" s="37">
        <v>0</v>
      </c>
      <c r="AW199" s="36"/>
      <c r="AX199" s="36">
        <v>0</v>
      </c>
      <c r="AY199" s="1" t="s">
        <v>8926</v>
      </c>
      <c r="AZ199" s="35">
        <v>0</v>
      </c>
      <c r="BA199" s="36"/>
      <c r="BB199" s="36">
        <v>0.5</v>
      </c>
      <c r="BC199" s="36">
        <v>0.5</v>
      </c>
      <c r="BD199" s="1" t="s">
        <v>9869</v>
      </c>
      <c r="BE199" s="1" t="s">
        <v>8948</v>
      </c>
      <c r="BF199" s="1" t="s">
        <v>10777</v>
      </c>
    </row>
    <row r="200" s="1" customFormat="1" spans="1:58">
      <c r="A200" s="1" t="s">
        <v>8915</v>
      </c>
      <c r="B200" s="1" t="s">
        <v>8916</v>
      </c>
      <c r="C200" s="1" t="s">
        <v>8917</v>
      </c>
      <c r="D200" s="1" t="s">
        <v>3876</v>
      </c>
      <c r="E200" s="1" t="s">
        <v>8918</v>
      </c>
      <c r="F200" s="33">
        <v>46140</v>
      </c>
      <c r="G200" s="34">
        <v>46140.8916087963</v>
      </c>
      <c r="H200" s="34">
        <v>46140.8930208333</v>
      </c>
      <c r="I200" s="1" t="s">
        <v>9751</v>
      </c>
      <c r="J200" s="1">
        <v>122</v>
      </c>
      <c r="K200" s="1" t="s">
        <v>10302</v>
      </c>
      <c r="L200" s="1" t="s">
        <v>10303</v>
      </c>
      <c r="M200" s="35">
        <v>1</v>
      </c>
      <c r="N200" s="1" t="s">
        <v>10778</v>
      </c>
      <c r="O200" s="1" t="s">
        <v>10779</v>
      </c>
      <c r="P200" s="1" t="s">
        <v>341</v>
      </c>
      <c r="Q200" s="1" t="s">
        <v>10780</v>
      </c>
      <c r="R200" s="36">
        <v>1</v>
      </c>
      <c r="S200" s="35">
        <v>1</v>
      </c>
      <c r="T200" s="35">
        <v>1</v>
      </c>
      <c r="U200" s="35">
        <v>1</v>
      </c>
      <c r="V200" s="36">
        <v>1</v>
      </c>
      <c r="W200" s="1" t="s">
        <v>10781</v>
      </c>
      <c r="X200" s="36">
        <v>1</v>
      </c>
      <c r="Y200" s="35">
        <v>1</v>
      </c>
      <c r="Z200" s="1" t="s">
        <v>10782</v>
      </c>
      <c r="AA200" s="35">
        <v>1</v>
      </c>
      <c r="AB200" s="35">
        <v>1</v>
      </c>
      <c r="AC200" s="35">
        <v>1</v>
      </c>
      <c r="AD200" s="1" t="s">
        <v>10783</v>
      </c>
      <c r="AE200" s="35">
        <v>1</v>
      </c>
      <c r="AF200" s="35">
        <v>0</v>
      </c>
      <c r="AG200" s="35">
        <v>1</v>
      </c>
      <c r="AH200" s="36">
        <v>1</v>
      </c>
      <c r="AI200" s="36">
        <v>0</v>
      </c>
      <c r="AJ200" s="36">
        <v>1</v>
      </c>
      <c r="AK200" s="1" t="s">
        <v>8926</v>
      </c>
      <c r="AL200" s="37">
        <v>0</v>
      </c>
      <c r="AM200" s="36"/>
      <c r="AN200" s="1" t="s">
        <v>10784</v>
      </c>
      <c r="AO200" s="36">
        <v>0</v>
      </c>
      <c r="AP200" s="37">
        <v>1</v>
      </c>
      <c r="AQ200" s="37">
        <v>0</v>
      </c>
      <c r="AR200" s="35"/>
      <c r="AS200" s="37">
        <v>1</v>
      </c>
      <c r="AT200" s="35">
        <v>0</v>
      </c>
      <c r="AU200" s="1" t="s">
        <v>8926</v>
      </c>
      <c r="AV200" s="37">
        <v>0</v>
      </c>
      <c r="AW200" s="36"/>
      <c r="AX200" s="36">
        <v>0</v>
      </c>
      <c r="AY200" s="1" t="s">
        <v>10785</v>
      </c>
      <c r="AZ200" s="35">
        <v>1</v>
      </c>
      <c r="BA200" s="36">
        <v>0</v>
      </c>
      <c r="BB200" s="36">
        <v>0.5</v>
      </c>
      <c r="BC200" s="36">
        <v>0.6</v>
      </c>
      <c r="BD200" s="1" t="s">
        <v>9869</v>
      </c>
      <c r="BE200" s="1" t="s">
        <v>8928</v>
      </c>
      <c r="BF200" s="1" t="s">
        <v>10786</v>
      </c>
    </row>
    <row r="201" s="1" customFormat="1" spans="1:58">
      <c r="A201" s="1" t="s">
        <v>8915</v>
      </c>
      <c r="B201" s="1" t="s">
        <v>8916</v>
      </c>
      <c r="C201" s="1" t="s">
        <v>8917</v>
      </c>
      <c r="D201" s="1" t="s">
        <v>3876</v>
      </c>
      <c r="E201" s="1" t="s">
        <v>8918</v>
      </c>
      <c r="F201" s="33">
        <v>46140</v>
      </c>
      <c r="G201" s="34">
        <v>46140.7115972222</v>
      </c>
      <c r="H201" s="34">
        <v>46140.7125347222</v>
      </c>
      <c r="I201" s="1" t="s">
        <v>9784</v>
      </c>
      <c r="J201" s="1">
        <v>81</v>
      </c>
      <c r="K201" s="1" t="s">
        <v>9620</v>
      </c>
      <c r="L201" s="1" t="s">
        <v>9621</v>
      </c>
      <c r="M201" s="35">
        <v>1</v>
      </c>
      <c r="N201" s="1" t="s">
        <v>10787</v>
      </c>
      <c r="O201" s="1" t="s">
        <v>341</v>
      </c>
      <c r="P201" s="1" t="s">
        <v>341</v>
      </c>
      <c r="Q201" s="1" t="s">
        <v>10788</v>
      </c>
      <c r="R201" s="36">
        <v>1</v>
      </c>
      <c r="S201" s="35">
        <v>1</v>
      </c>
      <c r="T201" s="35">
        <v>1</v>
      </c>
      <c r="U201" s="35">
        <v>1</v>
      </c>
      <c r="V201" s="36">
        <v>1</v>
      </c>
      <c r="W201" s="1" t="s">
        <v>10789</v>
      </c>
      <c r="X201" s="36">
        <v>0</v>
      </c>
      <c r="Y201" s="35">
        <v>0</v>
      </c>
      <c r="Z201" s="1" t="s">
        <v>10790</v>
      </c>
      <c r="AA201" s="35">
        <v>1</v>
      </c>
      <c r="AB201" s="35">
        <v>1</v>
      </c>
      <c r="AC201" s="35">
        <v>1</v>
      </c>
      <c r="AD201" s="1" t="s">
        <v>10791</v>
      </c>
      <c r="AE201" s="35">
        <v>1</v>
      </c>
      <c r="AF201" s="35">
        <v>0</v>
      </c>
      <c r="AG201" s="35">
        <v>0</v>
      </c>
      <c r="AH201" s="36">
        <v>1</v>
      </c>
      <c r="AI201" s="36">
        <v>0</v>
      </c>
      <c r="AJ201" s="36">
        <v>0</v>
      </c>
      <c r="AK201" s="1" t="s">
        <v>8926</v>
      </c>
      <c r="AL201" s="37">
        <v>0</v>
      </c>
      <c r="AM201" s="36"/>
      <c r="AN201" s="1" t="s">
        <v>10792</v>
      </c>
      <c r="AO201" s="36">
        <v>1</v>
      </c>
      <c r="AP201" s="37">
        <v>1</v>
      </c>
      <c r="AQ201" s="37">
        <v>0</v>
      </c>
      <c r="AR201" s="35"/>
      <c r="AS201" s="37">
        <v>1</v>
      </c>
      <c r="AT201" s="35">
        <v>1</v>
      </c>
      <c r="AU201" s="1" t="s">
        <v>8926</v>
      </c>
      <c r="AV201" s="37">
        <v>0</v>
      </c>
      <c r="AW201" s="36"/>
      <c r="AX201" s="36">
        <v>0</v>
      </c>
      <c r="AY201" s="1" t="s">
        <v>8926</v>
      </c>
      <c r="AZ201" s="35">
        <v>0</v>
      </c>
      <c r="BA201" s="36"/>
      <c r="BB201" s="36">
        <v>0.5</v>
      </c>
      <c r="BC201" s="36">
        <v>0.5</v>
      </c>
      <c r="BD201" s="1" t="s">
        <v>8960</v>
      </c>
      <c r="BE201" s="1" t="s">
        <v>8948</v>
      </c>
      <c r="BF201" s="1" t="s">
        <v>10793</v>
      </c>
    </row>
    <row r="202" s="1" customFormat="1" spans="1:58">
      <c r="A202" s="1" t="s">
        <v>8915</v>
      </c>
      <c r="B202" s="1" t="s">
        <v>8916</v>
      </c>
      <c r="C202" s="1" t="s">
        <v>8917</v>
      </c>
      <c r="D202" s="1" t="s">
        <v>3876</v>
      </c>
      <c r="E202" s="1" t="s">
        <v>8918</v>
      </c>
      <c r="F202" s="33">
        <v>46140</v>
      </c>
      <c r="G202" s="34">
        <v>46140.7269097222</v>
      </c>
      <c r="H202" s="34">
        <v>46140.7279282407</v>
      </c>
      <c r="I202" s="1" t="s">
        <v>9966</v>
      </c>
      <c r="J202" s="1">
        <v>88</v>
      </c>
      <c r="K202" s="1" t="s">
        <v>9382</v>
      </c>
      <c r="M202" s="35">
        <v>1</v>
      </c>
      <c r="N202" s="1" t="s">
        <v>10794</v>
      </c>
      <c r="O202" s="1" t="s">
        <v>10795</v>
      </c>
      <c r="P202" s="1" t="s">
        <v>341</v>
      </c>
      <c r="Q202" s="1" t="s">
        <v>10796</v>
      </c>
      <c r="R202" s="36">
        <v>0</v>
      </c>
      <c r="S202" s="35">
        <v>0</v>
      </c>
      <c r="T202" s="35">
        <v>1</v>
      </c>
      <c r="U202" s="35">
        <v>1</v>
      </c>
      <c r="V202" s="36">
        <v>1</v>
      </c>
      <c r="W202" s="1" t="s">
        <v>10797</v>
      </c>
      <c r="X202" s="36">
        <v>1</v>
      </c>
      <c r="Y202" s="35">
        <v>1</v>
      </c>
      <c r="Z202" s="1" t="s">
        <v>10798</v>
      </c>
      <c r="AA202" s="35">
        <v>1</v>
      </c>
      <c r="AB202" s="35">
        <v>1</v>
      </c>
      <c r="AC202" s="35">
        <v>1</v>
      </c>
      <c r="AD202" s="1" t="s">
        <v>10799</v>
      </c>
      <c r="AE202" s="35">
        <v>1</v>
      </c>
      <c r="AF202" s="35">
        <v>1</v>
      </c>
      <c r="AG202" s="35">
        <v>1</v>
      </c>
      <c r="AH202" s="36">
        <v>1</v>
      </c>
      <c r="AI202" s="36">
        <v>0</v>
      </c>
      <c r="AJ202" s="36">
        <v>0</v>
      </c>
      <c r="AK202" s="1" t="s">
        <v>8926</v>
      </c>
      <c r="AL202" s="37">
        <v>0</v>
      </c>
      <c r="AM202" s="36"/>
      <c r="AN202" s="1" t="s">
        <v>10800</v>
      </c>
      <c r="AO202" s="36">
        <v>0</v>
      </c>
      <c r="AP202" s="37">
        <v>1</v>
      </c>
      <c r="AQ202" s="37">
        <v>0</v>
      </c>
      <c r="AR202" s="35"/>
      <c r="AS202" s="37">
        <v>1</v>
      </c>
      <c r="AT202" s="35">
        <v>0</v>
      </c>
      <c r="AU202" s="1" t="s">
        <v>8926</v>
      </c>
      <c r="AV202" s="37">
        <v>0</v>
      </c>
      <c r="AW202" s="36"/>
      <c r="AX202" s="36">
        <v>1</v>
      </c>
      <c r="AY202" s="1" t="s">
        <v>10801</v>
      </c>
      <c r="AZ202" s="35">
        <v>1</v>
      </c>
      <c r="BA202" s="36">
        <v>1</v>
      </c>
      <c r="BB202" s="36">
        <v>0.25</v>
      </c>
      <c r="BC202" s="36">
        <v>0.8</v>
      </c>
      <c r="BD202" s="1" t="s">
        <v>9869</v>
      </c>
      <c r="BE202" s="1" t="s">
        <v>8948</v>
      </c>
      <c r="BF202" s="1" t="s">
        <v>10802</v>
      </c>
    </row>
    <row r="203" s="1" customFormat="1" spans="1:58">
      <c r="A203" s="1" t="s">
        <v>8915</v>
      </c>
      <c r="B203" s="1" t="s">
        <v>8916</v>
      </c>
      <c r="C203" s="1" t="s">
        <v>8917</v>
      </c>
      <c r="D203" s="1" t="s">
        <v>3876</v>
      </c>
      <c r="E203" s="1" t="s">
        <v>8918</v>
      </c>
      <c r="F203" s="33">
        <v>46140</v>
      </c>
      <c r="G203" s="34">
        <v>46140.7396990741</v>
      </c>
      <c r="H203" s="34">
        <v>46140.7405671296</v>
      </c>
      <c r="I203" s="1" t="s">
        <v>10017</v>
      </c>
      <c r="J203" s="1">
        <v>75</v>
      </c>
      <c r="K203" s="1" t="s">
        <v>9402</v>
      </c>
      <c r="L203" s="1" t="s">
        <v>9025</v>
      </c>
      <c r="M203" s="35">
        <v>1</v>
      </c>
      <c r="N203" s="1" t="s">
        <v>10803</v>
      </c>
      <c r="O203" s="1" t="s">
        <v>10804</v>
      </c>
      <c r="P203" s="1" t="s">
        <v>341</v>
      </c>
      <c r="Q203" s="1" t="s">
        <v>10805</v>
      </c>
      <c r="R203" s="36">
        <v>0</v>
      </c>
      <c r="S203" s="35">
        <v>0</v>
      </c>
      <c r="T203" s="35">
        <v>0</v>
      </c>
      <c r="U203" s="35">
        <v>1</v>
      </c>
      <c r="V203" s="36">
        <v>1</v>
      </c>
      <c r="W203" s="1" t="s">
        <v>10806</v>
      </c>
      <c r="X203" s="36">
        <v>1</v>
      </c>
      <c r="Y203" s="35">
        <v>1</v>
      </c>
      <c r="Z203" s="1" t="s">
        <v>10807</v>
      </c>
      <c r="AA203" s="35">
        <v>1</v>
      </c>
      <c r="AB203" s="35">
        <v>1</v>
      </c>
      <c r="AC203" s="35">
        <v>1</v>
      </c>
      <c r="AD203" s="1" t="s">
        <v>10808</v>
      </c>
      <c r="AE203" s="35">
        <v>1</v>
      </c>
      <c r="AF203" s="35">
        <v>1</v>
      </c>
      <c r="AG203" s="35">
        <v>1</v>
      </c>
      <c r="AH203" s="36">
        <v>1</v>
      </c>
      <c r="AI203" s="36">
        <v>0</v>
      </c>
      <c r="AJ203" s="36">
        <v>1</v>
      </c>
      <c r="AK203" s="1" t="s">
        <v>8926</v>
      </c>
      <c r="AL203" s="37">
        <v>0</v>
      </c>
      <c r="AM203" s="36"/>
      <c r="AN203" s="1" t="s">
        <v>10809</v>
      </c>
      <c r="AO203" s="36"/>
      <c r="AP203" s="37">
        <v>1</v>
      </c>
      <c r="AQ203" s="37">
        <v>0</v>
      </c>
      <c r="AR203" s="35"/>
      <c r="AS203" s="37">
        <v>0</v>
      </c>
      <c r="AT203" s="35"/>
      <c r="AU203" s="1" t="s">
        <v>8926</v>
      </c>
      <c r="AV203" s="37">
        <v>0</v>
      </c>
      <c r="AW203" s="36"/>
      <c r="AX203" s="36">
        <v>1</v>
      </c>
      <c r="AY203" s="1" t="s">
        <v>8926</v>
      </c>
      <c r="AZ203" s="35">
        <v>0</v>
      </c>
      <c r="BA203" s="36"/>
      <c r="BB203" s="36">
        <v>0.666666666666667</v>
      </c>
      <c r="BC203" s="36">
        <v>0.75</v>
      </c>
      <c r="BD203" s="1" t="s">
        <v>9869</v>
      </c>
      <c r="BE203" s="1" t="s">
        <v>8928</v>
      </c>
      <c r="BF203" s="1" t="s">
        <v>10810</v>
      </c>
    </row>
    <row r="204" s="1" customFormat="1" spans="1:58">
      <c r="A204" s="1" t="s">
        <v>8992</v>
      </c>
      <c r="B204" s="1" t="s">
        <v>8916</v>
      </c>
      <c r="C204" s="1" t="s">
        <v>8917</v>
      </c>
      <c r="D204" s="1" t="s">
        <v>3876</v>
      </c>
      <c r="E204" s="1" t="s">
        <v>8918</v>
      </c>
      <c r="F204" s="33">
        <v>46140</v>
      </c>
      <c r="G204" s="34">
        <v>46140.913900463</v>
      </c>
      <c r="H204" s="34">
        <v>46140.9148842593</v>
      </c>
      <c r="I204" s="1" t="s">
        <v>10811</v>
      </c>
      <c r="J204" s="1">
        <v>85</v>
      </c>
      <c r="K204" s="1" t="s">
        <v>10812</v>
      </c>
      <c r="L204" s="1" t="s">
        <v>10813</v>
      </c>
      <c r="M204" s="35">
        <v>1</v>
      </c>
      <c r="N204" s="1" t="s">
        <v>10814</v>
      </c>
      <c r="O204" s="1" t="s">
        <v>341</v>
      </c>
      <c r="P204" s="1" t="s">
        <v>341</v>
      </c>
      <c r="Q204" s="1" t="s">
        <v>10815</v>
      </c>
      <c r="R204" s="36">
        <v>1</v>
      </c>
      <c r="S204" s="35">
        <v>1</v>
      </c>
      <c r="T204" s="35">
        <v>1</v>
      </c>
      <c r="U204" s="35">
        <v>1</v>
      </c>
      <c r="V204" s="36">
        <v>1</v>
      </c>
      <c r="W204" s="1" t="s">
        <v>10816</v>
      </c>
      <c r="X204" s="36">
        <v>1</v>
      </c>
      <c r="Y204" s="35">
        <v>1</v>
      </c>
      <c r="Z204" s="1" t="s">
        <v>10817</v>
      </c>
      <c r="AA204" s="35">
        <v>1</v>
      </c>
      <c r="AB204" s="35">
        <v>1</v>
      </c>
      <c r="AC204" s="35">
        <v>1</v>
      </c>
      <c r="AD204" s="1" t="s">
        <v>10818</v>
      </c>
      <c r="AE204" s="35">
        <v>1</v>
      </c>
      <c r="AF204" s="35">
        <v>0</v>
      </c>
      <c r="AG204" s="35">
        <v>1</v>
      </c>
      <c r="AH204" s="36">
        <v>1</v>
      </c>
      <c r="AI204" s="36">
        <v>0</v>
      </c>
      <c r="AJ204" s="36">
        <v>1</v>
      </c>
      <c r="AK204" s="1" t="s">
        <v>8926</v>
      </c>
      <c r="AL204" s="37">
        <v>0</v>
      </c>
      <c r="AM204" s="36"/>
      <c r="AN204" s="1" t="s">
        <v>8926</v>
      </c>
      <c r="AO204" s="36"/>
      <c r="AP204" s="37">
        <v>0</v>
      </c>
      <c r="AQ204" s="37">
        <v>0</v>
      </c>
      <c r="AR204" s="35"/>
      <c r="AS204" s="37">
        <v>0</v>
      </c>
      <c r="AT204" s="35"/>
      <c r="AU204" s="1" t="s">
        <v>8926</v>
      </c>
      <c r="AV204" s="37">
        <v>0</v>
      </c>
      <c r="AW204" s="36"/>
      <c r="AX204" s="36">
        <v>0</v>
      </c>
      <c r="AY204" s="1" t="s">
        <v>8926</v>
      </c>
      <c r="AZ204" s="35">
        <v>0</v>
      </c>
      <c r="BA204" s="36"/>
      <c r="BB204" s="36">
        <v>0.666666666666667</v>
      </c>
      <c r="BC204" s="36">
        <v>0.75</v>
      </c>
      <c r="BD204" s="1" t="s">
        <v>9869</v>
      </c>
      <c r="BE204" s="1" t="s">
        <v>8948</v>
      </c>
      <c r="BF204" s="1" t="s">
        <v>10819</v>
      </c>
    </row>
    <row r="205" s="1" customFormat="1" spans="1:58">
      <c r="A205" s="1" t="s">
        <v>8915</v>
      </c>
      <c r="B205" s="1" t="s">
        <v>8916</v>
      </c>
      <c r="C205" s="1" t="s">
        <v>8917</v>
      </c>
      <c r="D205" s="1" t="s">
        <v>3876</v>
      </c>
      <c r="E205" s="1" t="s">
        <v>8918</v>
      </c>
      <c r="F205" s="33">
        <v>46141</v>
      </c>
      <c r="G205" s="34">
        <v>46141.7873263889</v>
      </c>
      <c r="H205" s="34">
        <v>46141.7882175926</v>
      </c>
      <c r="I205" s="1" t="s">
        <v>10157</v>
      </c>
      <c r="J205" s="1">
        <v>77</v>
      </c>
      <c r="K205" s="1" t="s">
        <v>9554</v>
      </c>
      <c r="L205" s="1" t="s">
        <v>9555</v>
      </c>
      <c r="M205" s="35">
        <v>1</v>
      </c>
      <c r="N205" s="1" t="s">
        <v>10820</v>
      </c>
      <c r="O205" s="1" t="s">
        <v>341</v>
      </c>
      <c r="P205" s="1" t="s">
        <v>341</v>
      </c>
      <c r="Q205" s="1" t="s">
        <v>10821</v>
      </c>
      <c r="R205" s="36">
        <v>0</v>
      </c>
      <c r="S205" s="35">
        <v>0</v>
      </c>
      <c r="T205" s="35">
        <v>1</v>
      </c>
      <c r="U205" s="35">
        <v>1</v>
      </c>
      <c r="V205" s="36">
        <v>1</v>
      </c>
      <c r="W205" s="1" t="s">
        <v>10822</v>
      </c>
      <c r="X205" s="36">
        <v>1</v>
      </c>
      <c r="Y205" s="35">
        <v>1</v>
      </c>
      <c r="Z205" s="1" t="s">
        <v>10823</v>
      </c>
      <c r="AA205" s="35">
        <v>1</v>
      </c>
      <c r="AB205" s="35">
        <v>1</v>
      </c>
      <c r="AC205" s="35">
        <v>1</v>
      </c>
      <c r="AD205" s="1" t="s">
        <v>10824</v>
      </c>
      <c r="AE205" s="35">
        <v>1</v>
      </c>
      <c r="AF205" s="35">
        <v>1</v>
      </c>
      <c r="AG205" s="35">
        <v>1</v>
      </c>
      <c r="AH205" s="36">
        <v>1</v>
      </c>
      <c r="AI205" s="36">
        <v>0</v>
      </c>
      <c r="AJ205" s="36">
        <v>1</v>
      </c>
      <c r="AK205" s="1" t="s">
        <v>8926</v>
      </c>
      <c r="AL205" s="37">
        <v>0</v>
      </c>
      <c r="AM205" s="36"/>
      <c r="AN205" s="1" t="s">
        <v>10825</v>
      </c>
      <c r="AO205" s="36">
        <v>0</v>
      </c>
      <c r="AP205" s="37">
        <v>1</v>
      </c>
      <c r="AQ205" s="37">
        <v>0</v>
      </c>
      <c r="AR205" s="35"/>
      <c r="AS205" s="37">
        <v>1</v>
      </c>
      <c r="AT205" s="35">
        <v>0</v>
      </c>
      <c r="AU205" s="1" t="s">
        <v>8926</v>
      </c>
      <c r="AV205" s="37">
        <v>0</v>
      </c>
      <c r="AW205" s="36"/>
      <c r="AX205" s="36">
        <v>1</v>
      </c>
      <c r="AY205" s="1" t="s">
        <v>8926</v>
      </c>
      <c r="AZ205" s="35">
        <v>0</v>
      </c>
      <c r="BA205" s="36"/>
      <c r="BB205" s="36">
        <v>0.5</v>
      </c>
      <c r="BC205" s="36">
        <v>0.75</v>
      </c>
      <c r="BD205" s="1" t="s">
        <v>9869</v>
      </c>
      <c r="BE205" s="1" t="s">
        <v>8928</v>
      </c>
      <c r="BF205" s="1" t="s">
        <v>10826</v>
      </c>
    </row>
    <row r="206" s="1" customFormat="1" spans="1:58">
      <c r="A206" s="1" t="s">
        <v>8992</v>
      </c>
      <c r="B206" s="1" t="s">
        <v>8916</v>
      </c>
      <c r="C206" s="1" t="s">
        <v>8917</v>
      </c>
      <c r="D206" s="1" t="s">
        <v>3876</v>
      </c>
      <c r="E206" s="1" t="s">
        <v>8918</v>
      </c>
      <c r="F206" s="33">
        <v>46141</v>
      </c>
      <c r="G206" s="34">
        <v>46141.9504166667</v>
      </c>
      <c r="H206" s="34">
        <v>46141.9514699074</v>
      </c>
      <c r="I206" s="1" t="s">
        <v>8950</v>
      </c>
      <c r="J206" s="1">
        <v>91</v>
      </c>
      <c r="K206" s="1" t="s">
        <v>9319</v>
      </c>
      <c r="L206" s="1" t="s">
        <v>9320</v>
      </c>
      <c r="M206" s="35">
        <v>1</v>
      </c>
      <c r="N206" s="1" t="s">
        <v>10827</v>
      </c>
      <c r="O206" s="1" t="s">
        <v>10828</v>
      </c>
      <c r="P206" s="1" t="s">
        <v>341</v>
      </c>
      <c r="Q206" s="1" t="s">
        <v>10829</v>
      </c>
      <c r="R206" s="36">
        <v>0</v>
      </c>
      <c r="S206" s="35">
        <v>1</v>
      </c>
      <c r="T206" s="35">
        <v>0</v>
      </c>
      <c r="U206" s="35">
        <v>1</v>
      </c>
      <c r="V206" s="36">
        <v>1</v>
      </c>
      <c r="W206" s="1" t="s">
        <v>10830</v>
      </c>
      <c r="X206" s="36">
        <v>1</v>
      </c>
      <c r="Y206" s="35">
        <v>1</v>
      </c>
      <c r="Z206" s="1" t="s">
        <v>10831</v>
      </c>
      <c r="AA206" s="35">
        <v>1</v>
      </c>
      <c r="AB206" s="35">
        <v>1</v>
      </c>
      <c r="AC206" s="35">
        <v>1</v>
      </c>
      <c r="AD206" s="1" t="s">
        <v>10832</v>
      </c>
      <c r="AE206" s="35">
        <v>1</v>
      </c>
      <c r="AF206" s="35">
        <v>0</v>
      </c>
      <c r="AG206" s="35">
        <v>1</v>
      </c>
      <c r="AH206" s="36">
        <v>1</v>
      </c>
      <c r="AI206" s="36">
        <v>1</v>
      </c>
      <c r="AJ206" s="36">
        <v>1</v>
      </c>
      <c r="AK206" s="1" t="s">
        <v>8926</v>
      </c>
      <c r="AL206" s="37">
        <v>0</v>
      </c>
      <c r="AM206" s="36"/>
      <c r="AN206" s="1" t="s">
        <v>8926</v>
      </c>
      <c r="AO206" s="36"/>
      <c r="AP206" s="37">
        <v>0</v>
      </c>
      <c r="AQ206" s="37">
        <v>0</v>
      </c>
      <c r="AR206" s="35"/>
      <c r="AS206" s="37">
        <v>0</v>
      </c>
      <c r="AT206" s="35"/>
      <c r="AU206" s="1" t="s">
        <v>8926</v>
      </c>
      <c r="AV206" s="37">
        <v>0</v>
      </c>
      <c r="AW206" s="36"/>
      <c r="AX206" s="36">
        <v>0</v>
      </c>
      <c r="AY206" s="1" t="s">
        <v>8926</v>
      </c>
      <c r="AZ206" s="35">
        <v>0</v>
      </c>
      <c r="BA206" s="36"/>
      <c r="BB206" s="36">
        <v>1</v>
      </c>
      <c r="BC206" s="36">
        <v>0.5</v>
      </c>
      <c r="BD206" s="1" t="s">
        <v>9869</v>
      </c>
      <c r="BE206" s="1" t="s">
        <v>8928</v>
      </c>
      <c r="BF206" s="1" t="s">
        <v>10833</v>
      </c>
    </row>
    <row r="207" s="1" customFormat="1" spans="1:58">
      <c r="A207" s="1" t="s">
        <v>8915</v>
      </c>
      <c r="B207" s="1" t="s">
        <v>8916</v>
      </c>
      <c r="C207" s="1" t="s">
        <v>8917</v>
      </c>
      <c r="D207" s="1" t="s">
        <v>3876</v>
      </c>
      <c r="E207" s="1" t="s">
        <v>8918</v>
      </c>
      <c r="F207" s="33">
        <v>46141</v>
      </c>
      <c r="G207" s="34">
        <v>46141.7162384259</v>
      </c>
      <c r="H207" s="34">
        <v>46141.7171412037</v>
      </c>
      <c r="I207" s="1" t="s">
        <v>10011</v>
      </c>
      <c r="J207" s="1">
        <v>78</v>
      </c>
      <c r="K207" s="1" t="s">
        <v>9178</v>
      </c>
      <c r="L207" s="1" t="s">
        <v>9179</v>
      </c>
      <c r="M207" s="35">
        <v>1</v>
      </c>
      <c r="N207" s="1" t="s">
        <v>10834</v>
      </c>
      <c r="O207" s="1" t="s">
        <v>10835</v>
      </c>
      <c r="P207" s="1" t="s">
        <v>341</v>
      </c>
      <c r="Q207" s="1" t="s">
        <v>10836</v>
      </c>
      <c r="R207" s="36">
        <v>1</v>
      </c>
      <c r="S207" s="35">
        <v>1</v>
      </c>
      <c r="T207" s="35">
        <v>1</v>
      </c>
      <c r="U207" s="35">
        <v>1</v>
      </c>
      <c r="V207" s="36">
        <v>1</v>
      </c>
      <c r="W207" s="1" t="s">
        <v>10837</v>
      </c>
      <c r="X207" s="36">
        <v>1</v>
      </c>
      <c r="Y207" s="35">
        <v>1</v>
      </c>
      <c r="Z207" s="1" t="s">
        <v>10838</v>
      </c>
      <c r="AA207" s="35">
        <v>1</v>
      </c>
      <c r="AB207" s="35">
        <v>1</v>
      </c>
      <c r="AC207" s="35">
        <v>1</v>
      </c>
      <c r="AD207" s="1" t="s">
        <v>10839</v>
      </c>
      <c r="AE207" s="35">
        <v>1</v>
      </c>
      <c r="AF207" s="35">
        <v>0</v>
      </c>
      <c r="AG207" s="35">
        <v>0</v>
      </c>
      <c r="AH207" s="36">
        <v>1</v>
      </c>
      <c r="AI207" s="36">
        <v>0</v>
      </c>
      <c r="AJ207" s="36">
        <v>1</v>
      </c>
      <c r="AK207" s="1" t="s">
        <v>8926</v>
      </c>
      <c r="AL207" s="37">
        <v>0</v>
      </c>
      <c r="AM207" s="36"/>
      <c r="AN207" s="1" t="s">
        <v>8926</v>
      </c>
      <c r="AO207" s="36"/>
      <c r="AP207" s="37">
        <v>0</v>
      </c>
      <c r="AQ207" s="37">
        <v>0</v>
      </c>
      <c r="AR207" s="35"/>
      <c r="AS207" s="37">
        <v>0</v>
      </c>
      <c r="AT207" s="35"/>
      <c r="AU207" s="1" t="s">
        <v>10840</v>
      </c>
      <c r="AV207" s="37">
        <v>1</v>
      </c>
      <c r="AW207" s="36">
        <v>1</v>
      </c>
      <c r="AX207" s="36">
        <v>0</v>
      </c>
      <c r="AY207" s="1" t="s">
        <v>8926</v>
      </c>
      <c r="AZ207" s="35">
        <v>0</v>
      </c>
      <c r="BA207" s="36"/>
      <c r="BB207" s="36">
        <v>0.75</v>
      </c>
      <c r="BC207" s="36">
        <v>0.75</v>
      </c>
      <c r="BD207" s="1" t="s">
        <v>9869</v>
      </c>
      <c r="BE207" s="1" t="s">
        <v>8948</v>
      </c>
      <c r="BF207" s="1" t="s">
        <v>10841</v>
      </c>
    </row>
    <row r="208" s="1" customFormat="1" spans="1:58">
      <c r="A208" s="1" t="s">
        <v>8915</v>
      </c>
      <c r="B208" s="1" t="s">
        <v>8916</v>
      </c>
      <c r="C208" s="1" t="s">
        <v>8917</v>
      </c>
      <c r="D208" s="1" t="s">
        <v>3876</v>
      </c>
      <c r="E208" s="1" t="s">
        <v>8918</v>
      </c>
      <c r="F208" s="33">
        <v>46141</v>
      </c>
      <c r="G208" s="34">
        <v>46141.760462963</v>
      </c>
      <c r="H208" s="34">
        <v>46141.7611921296</v>
      </c>
      <c r="I208" s="1" t="s">
        <v>9177</v>
      </c>
      <c r="J208" s="1">
        <v>63</v>
      </c>
      <c r="K208" s="1" t="s">
        <v>9013</v>
      </c>
      <c r="L208" s="1" t="s">
        <v>9014</v>
      </c>
      <c r="M208" s="35">
        <v>1</v>
      </c>
      <c r="N208" s="1" t="s">
        <v>10842</v>
      </c>
      <c r="O208" s="1" t="s">
        <v>10843</v>
      </c>
      <c r="P208" s="1" t="s">
        <v>341</v>
      </c>
      <c r="Q208" s="1" t="s">
        <v>10844</v>
      </c>
      <c r="R208" s="36">
        <v>0</v>
      </c>
      <c r="S208" s="35">
        <v>0</v>
      </c>
      <c r="T208" s="35">
        <v>0</v>
      </c>
      <c r="U208" s="35">
        <v>1</v>
      </c>
      <c r="V208" s="36">
        <v>1</v>
      </c>
      <c r="W208" s="1" t="s">
        <v>10845</v>
      </c>
      <c r="X208" s="36">
        <v>1</v>
      </c>
      <c r="Y208" s="35">
        <v>1</v>
      </c>
      <c r="Z208" s="1" t="s">
        <v>10846</v>
      </c>
      <c r="AA208" s="35">
        <v>1</v>
      </c>
      <c r="AB208" s="35">
        <v>1</v>
      </c>
      <c r="AC208" s="35">
        <v>1</v>
      </c>
      <c r="AD208" s="1" t="s">
        <v>10847</v>
      </c>
      <c r="AE208" s="35">
        <v>1</v>
      </c>
      <c r="AF208" s="35">
        <v>0</v>
      </c>
      <c r="AG208" s="35">
        <v>1</v>
      </c>
      <c r="AH208" s="36">
        <v>1</v>
      </c>
      <c r="AI208" s="36">
        <v>0</v>
      </c>
      <c r="AJ208" s="36">
        <v>1</v>
      </c>
      <c r="AK208" s="1" t="s">
        <v>8926</v>
      </c>
      <c r="AL208" s="37">
        <v>0</v>
      </c>
      <c r="AM208" s="36"/>
      <c r="AN208" s="1" t="s">
        <v>8926</v>
      </c>
      <c r="AO208" s="36"/>
      <c r="AP208" s="37">
        <v>0</v>
      </c>
      <c r="AQ208" s="37">
        <v>0</v>
      </c>
      <c r="AR208" s="35"/>
      <c r="AS208" s="37">
        <v>0</v>
      </c>
      <c r="AT208" s="35"/>
      <c r="AU208" s="1" t="s">
        <v>10848</v>
      </c>
      <c r="AV208" s="37">
        <v>1</v>
      </c>
      <c r="AW208" s="36">
        <v>0</v>
      </c>
      <c r="AX208" s="36">
        <v>0</v>
      </c>
      <c r="AY208" s="1" t="s">
        <v>8926</v>
      </c>
      <c r="AZ208" s="35">
        <v>0</v>
      </c>
      <c r="BA208" s="36"/>
      <c r="BB208" s="36">
        <v>0.5</v>
      </c>
      <c r="BC208" s="36">
        <v>0.5</v>
      </c>
      <c r="BD208" s="1" t="s">
        <v>9869</v>
      </c>
      <c r="BE208" s="1" t="s">
        <v>8948</v>
      </c>
      <c r="BF208" s="1" t="s">
        <v>10849</v>
      </c>
    </row>
    <row r="209" s="1" customFormat="1" spans="1:58">
      <c r="A209" s="1" t="s">
        <v>8915</v>
      </c>
      <c r="B209" s="1" t="s">
        <v>8916</v>
      </c>
      <c r="C209" s="1" t="s">
        <v>8917</v>
      </c>
      <c r="D209" s="1" t="s">
        <v>3876</v>
      </c>
      <c r="E209" s="1" t="s">
        <v>8918</v>
      </c>
      <c r="F209" s="33">
        <v>46141</v>
      </c>
      <c r="G209" s="34">
        <v>46141.7111921296</v>
      </c>
      <c r="H209" s="34">
        <v>46141.7138078704</v>
      </c>
      <c r="I209" s="1" t="s">
        <v>10651</v>
      </c>
      <c r="J209" s="1">
        <v>226</v>
      </c>
      <c r="K209" s="1" t="s">
        <v>10850</v>
      </c>
      <c r="M209" s="35">
        <v>1</v>
      </c>
      <c r="N209" s="1" t="s">
        <v>10851</v>
      </c>
      <c r="O209" s="1" t="s">
        <v>10852</v>
      </c>
      <c r="P209" s="1" t="s">
        <v>10853</v>
      </c>
      <c r="Q209" s="1" t="s">
        <v>10854</v>
      </c>
      <c r="R209" s="36">
        <v>1</v>
      </c>
      <c r="S209" s="35">
        <v>1</v>
      </c>
      <c r="T209" s="35">
        <v>1</v>
      </c>
      <c r="U209" s="35">
        <v>1</v>
      </c>
      <c r="V209" s="36">
        <v>1</v>
      </c>
      <c r="W209" s="1" t="s">
        <v>10855</v>
      </c>
      <c r="X209" s="36">
        <v>1</v>
      </c>
      <c r="Y209" s="35">
        <v>1</v>
      </c>
      <c r="Z209" s="1" t="s">
        <v>10856</v>
      </c>
      <c r="AA209" s="35">
        <v>1</v>
      </c>
      <c r="AB209" s="35">
        <v>1</v>
      </c>
      <c r="AC209" s="35">
        <v>1</v>
      </c>
      <c r="AD209" s="1" t="s">
        <v>10857</v>
      </c>
      <c r="AE209" s="35">
        <v>1</v>
      </c>
      <c r="AF209" s="35">
        <v>0</v>
      </c>
      <c r="AG209" s="35">
        <v>1</v>
      </c>
      <c r="AH209" s="36">
        <v>1</v>
      </c>
      <c r="AI209" s="36">
        <v>0</v>
      </c>
      <c r="AJ209" s="36">
        <v>1</v>
      </c>
      <c r="AK209" s="1" t="s">
        <v>8926</v>
      </c>
      <c r="AL209" s="37">
        <v>0</v>
      </c>
      <c r="AM209" s="36"/>
      <c r="AN209" s="1" t="s">
        <v>8926</v>
      </c>
      <c r="AO209" s="36"/>
      <c r="AP209" s="37">
        <v>0</v>
      </c>
      <c r="AQ209" s="37">
        <v>0</v>
      </c>
      <c r="AR209" s="35"/>
      <c r="AS209" s="37">
        <v>0</v>
      </c>
      <c r="AT209" s="35"/>
      <c r="AU209" s="1" t="s">
        <v>10858</v>
      </c>
      <c r="AV209" s="37">
        <v>1</v>
      </c>
      <c r="AW209" s="36">
        <v>0</v>
      </c>
      <c r="AX209" s="36">
        <v>0</v>
      </c>
      <c r="AY209" s="1" t="s">
        <v>8926</v>
      </c>
      <c r="AZ209" s="35">
        <v>0</v>
      </c>
      <c r="BA209" s="36"/>
      <c r="BB209" s="36">
        <v>0.5</v>
      </c>
      <c r="BC209" s="36">
        <v>0.75</v>
      </c>
      <c r="BD209" s="1" t="s">
        <v>9869</v>
      </c>
      <c r="BE209" s="1" t="s">
        <v>8948</v>
      </c>
      <c r="BF209" s="1" t="s">
        <v>10859</v>
      </c>
    </row>
    <row r="210" s="1" customFormat="1" spans="1:58">
      <c r="A210" s="1" t="s">
        <v>8915</v>
      </c>
      <c r="B210" s="1" t="s">
        <v>8916</v>
      </c>
      <c r="C210" s="1" t="s">
        <v>8917</v>
      </c>
      <c r="D210" s="1" t="s">
        <v>3876</v>
      </c>
      <c r="E210" s="1" t="s">
        <v>8918</v>
      </c>
      <c r="F210" s="33">
        <v>46141</v>
      </c>
      <c r="G210" s="34">
        <v>46141.7706134259</v>
      </c>
      <c r="H210" s="34">
        <v>46141.776412037</v>
      </c>
      <c r="I210" s="1" t="s">
        <v>10860</v>
      </c>
      <c r="J210" s="1">
        <v>501</v>
      </c>
      <c r="K210" s="1" t="s">
        <v>9072</v>
      </c>
      <c r="L210" s="1" t="s">
        <v>9073</v>
      </c>
      <c r="M210" s="35">
        <v>1</v>
      </c>
      <c r="N210" s="1" t="s">
        <v>10861</v>
      </c>
      <c r="O210" s="1" t="s">
        <v>10862</v>
      </c>
      <c r="P210" s="1" t="s">
        <v>341</v>
      </c>
      <c r="Q210" s="1" t="s">
        <v>10863</v>
      </c>
      <c r="R210" s="36">
        <v>1</v>
      </c>
      <c r="S210" s="35">
        <v>1</v>
      </c>
      <c r="T210" s="35">
        <v>1</v>
      </c>
      <c r="U210" s="35">
        <v>1</v>
      </c>
      <c r="V210" s="36">
        <v>1</v>
      </c>
      <c r="W210" s="1" t="s">
        <v>10864</v>
      </c>
      <c r="X210" s="36">
        <v>1</v>
      </c>
      <c r="Y210" s="35">
        <v>1</v>
      </c>
      <c r="Z210" s="1" t="s">
        <v>10865</v>
      </c>
      <c r="AA210" s="35">
        <v>1</v>
      </c>
      <c r="AB210" s="35">
        <v>1</v>
      </c>
      <c r="AC210" s="35">
        <v>1</v>
      </c>
      <c r="AD210" s="1" t="s">
        <v>10866</v>
      </c>
      <c r="AE210" s="35">
        <v>1</v>
      </c>
      <c r="AF210" s="35">
        <v>1</v>
      </c>
      <c r="AG210" s="35">
        <v>1</v>
      </c>
      <c r="AH210" s="36">
        <v>1</v>
      </c>
      <c r="AI210" s="36">
        <v>1</v>
      </c>
      <c r="AJ210" s="36">
        <v>1</v>
      </c>
      <c r="AK210" s="1" t="s">
        <v>8926</v>
      </c>
      <c r="AL210" s="37">
        <v>0</v>
      </c>
      <c r="AM210" s="36"/>
      <c r="AN210" s="1" t="s">
        <v>10867</v>
      </c>
      <c r="AO210" s="36">
        <v>0</v>
      </c>
      <c r="AP210" s="37">
        <v>1</v>
      </c>
      <c r="AQ210" s="37">
        <v>1</v>
      </c>
      <c r="AR210" s="35">
        <v>0</v>
      </c>
      <c r="AS210" s="37">
        <v>0</v>
      </c>
      <c r="AT210" s="35"/>
      <c r="AU210" s="1" t="s">
        <v>10868</v>
      </c>
      <c r="AV210" s="37">
        <v>1</v>
      </c>
      <c r="AW210" s="36">
        <v>0</v>
      </c>
      <c r="AX210" s="36">
        <v>1</v>
      </c>
      <c r="AY210" s="1" t="s">
        <v>10869</v>
      </c>
      <c r="AZ210" s="35">
        <v>1</v>
      </c>
      <c r="BA210" s="36">
        <v>1</v>
      </c>
      <c r="BB210" s="36">
        <v>0.6</v>
      </c>
      <c r="BC210" s="36">
        <v>1</v>
      </c>
      <c r="BD210" s="1" t="s">
        <v>9869</v>
      </c>
      <c r="BE210" s="1" t="s">
        <v>8928</v>
      </c>
      <c r="BF210" s="1" t="s">
        <v>10870</v>
      </c>
    </row>
    <row r="211" s="1" customFormat="1" spans="1:58">
      <c r="A211" s="1" t="s">
        <v>8915</v>
      </c>
      <c r="B211" s="1" t="s">
        <v>8916</v>
      </c>
      <c r="C211" s="1" t="s">
        <v>8917</v>
      </c>
      <c r="D211" s="1" t="s">
        <v>3876</v>
      </c>
      <c r="E211" s="1" t="s">
        <v>8918</v>
      </c>
      <c r="F211" s="33">
        <v>46141</v>
      </c>
      <c r="G211" s="34">
        <v>46141.75375</v>
      </c>
      <c r="H211" s="34">
        <v>46141.7545138889</v>
      </c>
      <c r="I211" s="1" t="s">
        <v>9590</v>
      </c>
      <c r="J211" s="1">
        <v>66</v>
      </c>
      <c r="K211" s="1" t="s">
        <v>9910</v>
      </c>
      <c r="M211" s="35">
        <v>1</v>
      </c>
      <c r="N211" s="1" t="s">
        <v>10871</v>
      </c>
      <c r="O211" s="1" t="s">
        <v>10872</v>
      </c>
      <c r="P211" s="1" t="s">
        <v>341</v>
      </c>
      <c r="Q211" s="1" t="s">
        <v>10873</v>
      </c>
      <c r="R211" s="36">
        <v>1</v>
      </c>
      <c r="S211" s="35">
        <v>1</v>
      </c>
      <c r="T211" s="35">
        <v>1</v>
      </c>
      <c r="U211" s="35">
        <v>1</v>
      </c>
      <c r="V211" s="36">
        <v>1</v>
      </c>
      <c r="W211" s="1" t="s">
        <v>10874</v>
      </c>
      <c r="X211" s="36">
        <v>1</v>
      </c>
      <c r="Y211" s="35">
        <v>1</v>
      </c>
      <c r="Z211" s="1" t="s">
        <v>10875</v>
      </c>
      <c r="AA211" s="35">
        <v>1</v>
      </c>
      <c r="AB211" s="35">
        <v>1</v>
      </c>
      <c r="AC211" s="35">
        <v>1</v>
      </c>
      <c r="AD211" s="1" t="s">
        <v>10876</v>
      </c>
      <c r="AE211" s="35">
        <v>1</v>
      </c>
      <c r="AF211" s="35">
        <v>0</v>
      </c>
      <c r="AG211" s="35">
        <v>1</v>
      </c>
      <c r="AH211" s="36">
        <v>1</v>
      </c>
      <c r="AI211" s="36">
        <v>0</v>
      </c>
      <c r="AJ211" s="36">
        <v>1</v>
      </c>
      <c r="AK211" s="1" t="s">
        <v>8926</v>
      </c>
      <c r="AL211" s="37">
        <v>0</v>
      </c>
      <c r="AM211" s="36"/>
      <c r="AN211" s="1" t="s">
        <v>10877</v>
      </c>
      <c r="AO211" s="36">
        <v>0</v>
      </c>
      <c r="AP211" s="37">
        <v>1</v>
      </c>
      <c r="AQ211" s="37">
        <v>0</v>
      </c>
      <c r="AR211" s="35"/>
      <c r="AS211" s="37">
        <v>1</v>
      </c>
      <c r="AT211" s="35">
        <v>0</v>
      </c>
      <c r="AU211" s="1" t="s">
        <v>8926</v>
      </c>
      <c r="AV211" s="37">
        <v>0</v>
      </c>
      <c r="AW211" s="36"/>
      <c r="AX211" s="36">
        <v>0</v>
      </c>
      <c r="AY211" s="1" t="s">
        <v>8926</v>
      </c>
      <c r="AZ211" s="35">
        <v>0</v>
      </c>
      <c r="BA211" s="36"/>
      <c r="BB211" s="36">
        <v>0.5</v>
      </c>
      <c r="BC211" s="36">
        <v>0.75</v>
      </c>
      <c r="BD211" s="1" t="s">
        <v>9869</v>
      </c>
      <c r="BE211" s="1" t="s">
        <v>8948</v>
      </c>
      <c r="BF211" s="1" t="s">
        <v>10878</v>
      </c>
    </row>
    <row r="212" s="1" customFormat="1" spans="1:58">
      <c r="A212" s="22" t="s">
        <v>3860</v>
      </c>
      <c r="B212" s="22"/>
      <c r="C212" s="22"/>
      <c r="D212" s="22"/>
      <c r="E212" s="22"/>
      <c r="F212" s="38"/>
      <c r="G212" s="39"/>
      <c r="H212" s="39"/>
      <c r="I212" s="22"/>
      <c r="J212" s="22"/>
      <c r="K212" s="22"/>
      <c r="L212" s="22"/>
      <c r="M212" s="40">
        <v>0.957142857142857</v>
      </c>
      <c r="N212" s="22"/>
      <c r="O212" s="22"/>
      <c r="P212" s="22"/>
      <c r="Q212" s="22"/>
      <c r="R212" s="41">
        <v>0.63681592039801</v>
      </c>
      <c r="S212" s="40">
        <v>0.73134328358209</v>
      </c>
      <c r="T212" s="40">
        <v>0.781094527363184</v>
      </c>
      <c r="U212" s="40">
        <v>0.985074626865672</v>
      </c>
      <c r="V212" s="41">
        <v>1</v>
      </c>
      <c r="W212" s="22"/>
      <c r="X212" s="41">
        <v>0.776119402985075</v>
      </c>
      <c r="Y212" s="40">
        <v>156</v>
      </c>
      <c r="Z212" s="22"/>
      <c r="AA212" s="40">
        <v>1</v>
      </c>
      <c r="AB212" s="40">
        <v>0.975124378109453</v>
      </c>
      <c r="AC212" s="40">
        <v>1</v>
      </c>
      <c r="AD212" s="22"/>
      <c r="AE212" s="40">
        <v>1</v>
      </c>
      <c r="AF212" s="40">
        <v>0.169154228855721</v>
      </c>
      <c r="AG212" s="40">
        <v>0.587064676616915</v>
      </c>
      <c r="AH212" s="41">
        <v>0.975124378109453</v>
      </c>
      <c r="AI212" s="41">
        <v>0.243781094527363</v>
      </c>
      <c r="AJ212" s="41">
        <v>0.631840796019901</v>
      </c>
      <c r="AK212" s="22"/>
      <c r="AL212" s="42">
        <v>15</v>
      </c>
      <c r="AM212" s="41">
        <v>0.466666666666667</v>
      </c>
      <c r="AN212" s="22"/>
      <c r="AO212" s="41">
        <v>0.398305084745763</v>
      </c>
      <c r="AP212" s="42">
        <v>137</v>
      </c>
      <c r="AQ212" s="42">
        <v>37</v>
      </c>
      <c r="AR212" s="40">
        <v>19</v>
      </c>
      <c r="AS212" s="42">
        <v>96</v>
      </c>
      <c r="AT212" s="40">
        <v>36</v>
      </c>
      <c r="AU212" s="22"/>
      <c r="AV212" s="42">
        <v>36</v>
      </c>
      <c r="AW212" s="41">
        <v>0.305555555555556</v>
      </c>
      <c r="AX212" s="41">
        <v>0.169154228855721</v>
      </c>
      <c r="AY212" s="22"/>
      <c r="AZ212" s="40">
        <v>78</v>
      </c>
      <c r="BA212" s="41">
        <v>0.628205128205128</v>
      </c>
      <c r="BB212" s="41">
        <v>0.575953565505805</v>
      </c>
      <c r="BC212" s="41">
        <v>0.634825870646766</v>
      </c>
      <c r="BD212" s="22"/>
      <c r="BE212" s="22"/>
      <c r="BF212" s="22"/>
    </row>
    <row r="214" s="1" customFormat="1" spans="1:58">
      <c r="A214" s="1" t="s">
        <v>8850</v>
      </c>
    </row>
  </sheetData>
  <pageMargins left="0.75" right="0.75" top="1" bottom="1" header="0.5" footer="0.5"/>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545"/>
  <sheetViews>
    <sheetView workbookViewId="0">
      <selection activeCell="F2" sqref="F2"/>
    </sheetView>
  </sheetViews>
  <sheetFormatPr defaultColWidth="8.72727272727273" defaultRowHeight="12.5"/>
  <sheetData>
    <row r="1" ht="98.75" customHeight="1" spans="1:21">
      <c r="A1" s="25" t="s">
        <v>3863</v>
      </c>
      <c r="B1" s="25" t="s">
        <v>10879</v>
      </c>
      <c r="C1" s="25" t="s">
        <v>3867</v>
      </c>
      <c r="D1" s="25" t="s">
        <v>10880</v>
      </c>
      <c r="E1" s="25" t="s">
        <v>3864</v>
      </c>
      <c r="F1" s="25" t="s">
        <v>10881</v>
      </c>
      <c r="G1" s="25" t="s">
        <v>10882</v>
      </c>
      <c r="H1" s="25" t="s">
        <v>10883</v>
      </c>
      <c r="I1" s="25" t="s">
        <v>10884</v>
      </c>
      <c r="J1" s="25" t="s">
        <v>10885</v>
      </c>
      <c r="K1" s="25" t="s">
        <v>10886</v>
      </c>
      <c r="L1" s="25" t="s">
        <v>10887</v>
      </c>
      <c r="M1" s="25" t="s">
        <v>10888</v>
      </c>
      <c r="N1" s="25" t="s">
        <v>10889</v>
      </c>
      <c r="O1" s="25" t="s">
        <v>10890</v>
      </c>
      <c r="P1" s="25" t="s">
        <v>10891</v>
      </c>
      <c r="Q1" s="25" t="s">
        <v>10892</v>
      </c>
      <c r="R1" s="25" t="s">
        <v>10893</v>
      </c>
      <c r="S1" s="25" t="s">
        <v>10894</v>
      </c>
      <c r="T1" s="25" t="s">
        <v>10895</v>
      </c>
      <c r="U1" s="25" t="s">
        <v>10896</v>
      </c>
    </row>
    <row r="2" ht="126.75" customHeight="1" spans="1:21">
      <c r="A2" s="26" t="s">
        <v>3874</v>
      </c>
      <c r="B2" s="27">
        <v>20111</v>
      </c>
      <c r="C2" s="26" t="s">
        <v>557</v>
      </c>
      <c r="D2" s="26" t="s">
        <v>3876</v>
      </c>
      <c r="E2" s="26" t="s">
        <v>3875</v>
      </c>
      <c r="F2" s="26" t="s">
        <v>10897</v>
      </c>
      <c r="G2" s="26" t="s">
        <v>10898</v>
      </c>
      <c r="H2" s="27">
        <v>673468</v>
      </c>
      <c r="I2" s="27">
        <v>26031534</v>
      </c>
      <c r="J2" s="27" t="s">
        <v>10899</v>
      </c>
      <c r="K2" s="27" t="s">
        <v>10900</v>
      </c>
      <c r="L2" s="28">
        <v>30000</v>
      </c>
      <c r="M2" s="28">
        <v>20</v>
      </c>
      <c r="N2" s="28">
        <v>14</v>
      </c>
      <c r="O2" s="29">
        <v>0.6995</v>
      </c>
      <c r="P2" s="30">
        <v>0</v>
      </c>
      <c r="Q2" s="28">
        <v>14</v>
      </c>
      <c r="R2" s="29">
        <v>0.6995</v>
      </c>
      <c r="S2" s="29">
        <v>0.0924</v>
      </c>
      <c r="T2" s="29">
        <v>0.0678</v>
      </c>
      <c r="U2" s="26" t="s">
        <v>10901</v>
      </c>
    </row>
    <row r="3" ht="126.75" customHeight="1" spans="1:21">
      <c r="A3" s="26" t="s">
        <v>3874</v>
      </c>
      <c r="B3" s="27">
        <v>20111</v>
      </c>
      <c r="C3" s="26" t="s">
        <v>557</v>
      </c>
      <c r="D3" s="26" t="s">
        <v>3876</v>
      </c>
      <c r="E3" s="26" t="s">
        <v>3875</v>
      </c>
      <c r="F3" s="26" t="s">
        <v>10902</v>
      </c>
      <c r="G3" s="26" t="s">
        <v>10898</v>
      </c>
      <c r="H3" s="27">
        <v>673468</v>
      </c>
      <c r="I3" s="27">
        <v>26087187</v>
      </c>
      <c r="J3" s="27" t="s">
        <v>10900</v>
      </c>
      <c r="K3" s="31">
        <v>46028</v>
      </c>
      <c r="L3" s="28">
        <v>30000</v>
      </c>
      <c r="M3" s="28">
        <v>20</v>
      </c>
      <c r="N3" s="28">
        <v>4</v>
      </c>
      <c r="O3" s="29">
        <v>0.1918</v>
      </c>
      <c r="P3" s="30">
        <v>0</v>
      </c>
      <c r="Q3" s="28">
        <v>4</v>
      </c>
      <c r="R3" s="29">
        <v>0.1918</v>
      </c>
      <c r="S3" s="29">
        <v>0.0924</v>
      </c>
      <c r="T3" s="29">
        <v>0.0678</v>
      </c>
      <c r="U3" s="26" t="s">
        <v>10901</v>
      </c>
    </row>
    <row r="4" ht="126.75" customHeight="1" spans="1:21">
      <c r="A4" s="26" t="s">
        <v>3874</v>
      </c>
      <c r="B4" s="27">
        <v>96611</v>
      </c>
      <c r="C4" s="26" t="s">
        <v>759</v>
      </c>
      <c r="D4" s="26" t="s">
        <v>3876</v>
      </c>
      <c r="E4" s="26" t="s">
        <v>3875</v>
      </c>
      <c r="F4" s="26" t="s">
        <v>10897</v>
      </c>
      <c r="G4" s="26" t="s">
        <v>10898</v>
      </c>
      <c r="H4" s="27">
        <v>831041</v>
      </c>
      <c r="I4" s="27">
        <v>25973116</v>
      </c>
      <c r="J4" s="31">
        <v>46300</v>
      </c>
      <c r="K4" s="27" t="s">
        <v>10903</v>
      </c>
      <c r="L4" s="28">
        <v>9233</v>
      </c>
      <c r="M4" s="28">
        <v>6</v>
      </c>
      <c r="N4" s="28">
        <v>4</v>
      </c>
      <c r="O4" s="29">
        <v>0.6799</v>
      </c>
      <c r="P4" s="30">
        <v>0</v>
      </c>
      <c r="Q4" s="28">
        <v>4</v>
      </c>
      <c r="R4" s="29">
        <v>0.6799</v>
      </c>
      <c r="S4" s="29">
        <v>0.0645</v>
      </c>
      <c r="T4" s="29">
        <v>0.0397</v>
      </c>
      <c r="U4" s="26" t="s">
        <v>10901</v>
      </c>
    </row>
    <row r="5" ht="126.75" customHeight="1" spans="1:21">
      <c r="A5" s="26" t="s">
        <v>3874</v>
      </c>
      <c r="B5" s="27">
        <v>96611</v>
      </c>
      <c r="C5" s="26" t="s">
        <v>759</v>
      </c>
      <c r="D5" s="26" t="s">
        <v>3876</v>
      </c>
      <c r="E5" s="26" t="s">
        <v>3875</v>
      </c>
      <c r="F5" s="26" t="s">
        <v>10897</v>
      </c>
      <c r="G5" s="26" t="s">
        <v>10898</v>
      </c>
      <c r="H5" s="27">
        <v>831041</v>
      </c>
      <c r="I5" s="27">
        <v>26022433</v>
      </c>
      <c r="J5" s="27" t="s">
        <v>10903</v>
      </c>
      <c r="K5" s="27" t="s">
        <v>10904</v>
      </c>
      <c r="L5" s="28">
        <v>9233</v>
      </c>
      <c r="M5" s="28">
        <v>6</v>
      </c>
      <c r="N5" s="28">
        <v>2</v>
      </c>
      <c r="O5" s="29">
        <v>0.3952</v>
      </c>
      <c r="P5" s="30">
        <v>0</v>
      </c>
      <c r="Q5" s="28">
        <v>2</v>
      </c>
      <c r="R5" s="29">
        <v>0.3952</v>
      </c>
      <c r="S5" s="29">
        <v>0.0645</v>
      </c>
      <c r="T5" s="29">
        <v>0.0397</v>
      </c>
      <c r="U5" s="26" t="s">
        <v>10901</v>
      </c>
    </row>
    <row r="6" ht="126.75" customHeight="1" spans="1:21">
      <c r="A6" s="26" t="s">
        <v>3874</v>
      </c>
      <c r="B6" s="27">
        <v>96611</v>
      </c>
      <c r="C6" s="26" t="s">
        <v>759</v>
      </c>
      <c r="D6" s="26" t="s">
        <v>3876</v>
      </c>
      <c r="E6" s="26" t="s">
        <v>3875</v>
      </c>
      <c r="F6" s="26" t="s">
        <v>10902</v>
      </c>
      <c r="G6" s="26" t="s">
        <v>10898</v>
      </c>
      <c r="H6" s="27">
        <v>831041</v>
      </c>
      <c r="I6" s="27">
        <v>26078549</v>
      </c>
      <c r="J6" s="27" t="s">
        <v>10904</v>
      </c>
      <c r="K6" s="27" t="s">
        <v>10905</v>
      </c>
      <c r="L6" s="28">
        <v>9233</v>
      </c>
      <c r="M6" s="28">
        <v>6</v>
      </c>
      <c r="N6" s="28">
        <v>2</v>
      </c>
      <c r="O6" s="29">
        <v>0.402</v>
      </c>
      <c r="P6" s="30">
        <v>0</v>
      </c>
      <c r="Q6" s="28">
        <v>2</v>
      </c>
      <c r="R6" s="29">
        <v>0.402</v>
      </c>
      <c r="S6" s="29">
        <v>0.0645</v>
      </c>
      <c r="T6" s="29">
        <v>0.0397</v>
      </c>
      <c r="U6" s="26" t="s">
        <v>10901</v>
      </c>
    </row>
    <row r="7" ht="56.75" customHeight="1" spans="1:21">
      <c r="A7" s="26" t="s">
        <v>3874</v>
      </c>
      <c r="B7" s="27">
        <v>103825</v>
      </c>
      <c r="C7" s="26" t="s">
        <v>4068</v>
      </c>
      <c r="D7" s="26" t="s">
        <v>3876</v>
      </c>
      <c r="E7" s="26" t="s">
        <v>3875</v>
      </c>
      <c r="F7" s="26" t="s">
        <v>10902</v>
      </c>
      <c r="G7" s="26" t="s">
        <v>10906</v>
      </c>
      <c r="H7" s="27">
        <v>1037241</v>
      </c>
      <c r="I7" s="27">
        <v>26068199</v>
      </c>
      <c r="J7" s="27" t="s">
        <v>10907</v>
      </c>
      <c r="K7" s="27" t="s">
        <v>10908</v>
      </c>
      <c r="L7" s="28">
        <v>200000</v>
      </c>
      <c r="M7" s="28">
        <v>134</v>
      </c>
      <c r="N7" s="28">
        <v>6</v>
      </c>
      <c r="O7" s="29">
        <v>0.0422</v>
      </c>
      <c r="P7" s="30">
        <v>5.67</v>
      </c>
      <c r="Q7" s="28">
        <v>0</v>
      </c>
      <c r="R7" s="29">
        <v>0</v>
      </c>
      <c r="S7" s="29">
        <v>1.2315</v>
      </c>
      <c r="T7" s="29">
        <v>0.096</v>
      </c>
      <c r="U7" s="26" t="s">
        <v>10909</v>
      </c>
    </row>
    <row r="8" ht="56.75" customHeight="1" spans="1:21">
      <c r="A8" s="26" t="s">
        <v>3874</v>
      </c>
      <c r="B8" s="27">
        <v>11022</v>
      </c>
      <c r="C8" s="26" t="s">
        <v>699</v>
      </c>
      <c r="D8" s="26" t="s">
        <v>3876</v>
      </c>
      <c r="E8" s="26" t="s">
        <v>3875</v>
      </c>
      <c r="F8" s="26" t="s">
        <v>10897</v>
      </c>
      <c r="G8" s="26" t="s">
        <v>10906</v>
      </c>
      <c r="H8" s="27">
        <v>1000544</v>
      </c>
      <c r="I8" s="27">
        <v>26029480</v>
      </c>
      <c r="J8" s="27" t="s">
        <v>10899</v>
      </c>
      <c r="K8" s="27" t="s">
        <v>10900</v>
      </c>
      <c r="L8" s="28">
        <v>21000</v>
      </c>
      <c r="M8" s="28">
        <v>14</v>
      </c>
      <c r="N8" s="28">
        <v>11</v>
      </c>
      <c r="O8" s="29">
        <v>0.7755</v>
      </c>
      <c r="P8" s="30">
        <v>0</v>
      </c>
      <c r="Q8" s="28">
        <v>11</v>
      </c>
      <c r="R8" s="29">
        <v>0.7755</v>
      </c>
      <c r="S8" s="29">
        <v>0.0665</v>
      </c>
      <c r="T8" s="29">
        <v>0.0553</v>
      </c>
      <c r="U8" s="26" t="s">
        <v>10909</v>
      </c>
    </row>
    <row r="9" ht="56.75" customHeight="1" spans="1:21">
      <c r="A9" s="26" t="s">
        <v>3874</v>
      </c>
      <c r="B9" s="27">
        <v>11022</v>
      </c>
      <c r="C9" s="26" t="s">
        <v>699</v>
      </c>
      <c r="D9" s="26" t="s">
        <v>3876</v>
      </c>
      <c r="E9" s="26" t="s">
        <v>3875</v>
      </c>
      <c r="F9" s="26" t="s">
        <v>10902</v>
      </c>
      <c r="G9" s="26" t="s">
        <v>10906</v>
      </c>
      <c r="H9" s="27">
        <v>1000544</v>
      </c>
      <c r="I9" s="27">
        <v>26085282</v>
      </c>
      <c r="J9" s="27" t="s">
        <v>10900</v>
      </c>
      <c r="K9" s="31">
        <v>46028</v>
      </c>
      <c r="L9" s="28">
        <v>21000</v>
      </c>
      <c r="M9" s="28">
        <v>14</v>
      </c>
      <c r="N9" s="28">
        <v>7</v>
      </c>
      <c r="O9" s="29">
        <v>0.4718</v>
      </c>
      <c r="P9" s="30">
        <v>0</v>
      </c>
      <c r="Q9" s="28">
        <v>7</v>
      </c>
      <c r="R9" s="29">
        <v>0.4718</v>
      </c>
      <c r="S9" s="29">
        <v>0.0665</v>
      </c>
      <c r="T9" s="29">
        <v>0.0553</v>
      </c>
      <c r="U9" s="26" t="s">
        <v>10909</v>
      </c>
    </row>
    <row r="10" ht="56.75" customHeight="1" spans="1:21">
      <c r="A10" s="26" t="s">
        <v>3874</v>
      </c>
      <c r="B10" s="27">
        <v>16831</v>
      </c>
      <c r="C10" s="26" t="s">
        <v>259</v>
      </c>
      <c r="D10" s="26" t="s">
        <v>3876</v>
      </c>
      <c r="E10" s="26" t="s">
        <v>3875</v>
      </c>
      <c r="F10" s="26" t="s">
        <v>10897</v>
      </c>
      <c r="G10" s="26" t="s">
        <v>10898</v>
      </c>
      <c r="H10" s="27">
        <v>670032</v>
      </c>
      <c r="I10" s="27">
        <v>25908828</v>
      </c>
      <c r="J10" s="31">
        <v>46058</v>
      </c>
      <c r="K10" s="31">
        <v>46270</v>
      </c>
      <c r="L10" s="28">
        <v>136000</v>
      </c>
      <c r="M10" s="28">
        <v>91</v>
      </c>
      <c r="N10" s="28">
        <v>33</v>
      </c>
      <c r="O10" s="29">
        <v>0.358</v>
      </c>
      <c r="P10" s="30">
        <v>0</v>
      </c>
      <c r="Q10" s="28">
        <v>33</v>
      </c>
      <c r="R10" s="29">
        <v>0.358</v>
      </c>
      <c r="S10" s="29">
        <v>0.1882</v>
      </c>
      <c r="T10" s="29">
        <v>0.1491</v>
      </c>
      <c r="U10" s="26" t="s">
        <v>10909</v>
      </c>
    </row>
    <row r="11" ht="56.75" customHeight="1" spans="1:21">
      <c r="A11" s="26" t="s">
        <v>3874</v>
      </c>
      <c r="B11" s="27">
        <v>16831</v>
      </c>
      <c r="C11" s="26" t="s">
        <v>259</v>
      </c>
      <c r="D11" s="26" t="s">
        <v>3876</v>
      </c>
      <c r="E11" s="26" t="s">
        <v>3875</v>
      </c>
      <c r="F11" s="26" t="s">
        <v>10897</v>
      </c>
      <c r="G11" s="26" t="s">
        <v>10898</v>
      </c>
      <c r="H11" s="27">
        <v>670032</v>
      </c>
      <c r="I11" s="27">
        <v>25967981</v>
      </c>
      <c r="J11" s="31">
        <v>46270</v>
      </c>
      <c r="K11" s="27" t="s">
        <v>10910</v>
      </c>
      <c r="L11" s="28">
        <v>136000</v>
      </c>
      <c r="M11" s="28">
        <v>91</v>
      </c>
      <c r="N11" s="28">
        <v>22</v>
      </c>
      <c r="O11" s="29">
        <v>0.2381</v>
      </c>
      <c r="P11" s="30">
        <v>0</v>
      </c>
      <c r="Q11" s="28">
        <v>22</v>
      </c>
      <c r="R11" s="29">
        <v>0.2381</v>
      </c>
      <c r="S11" s="29">
        <v>0.1882</v>
      </c>
      <c r="T11" s="29">
        <v>0.1491</v>
      </c>
      <c r="U11" s="26" t="s">
        <v>10909</v>
      </c>
    </row>
    <row r="12" ht="56.75" customHeight="1" spans="1:21">
      <c r="A12" s="26" t="s">
        <v>3874</v>
      </c>
      <c r="B12" s="27">
        <v>16831</v>
      </c>
      <c r="C12" s="26" t="s">
        <v>259</v>
      </c>
      <c r="D12" s="26" t="s">
        <v>3876</v>
      </c>
      <c r="E12" s="26" t="s">
        <v>3875</v>
      </c>
      <c r="F12" s="26" t="s">
        <v>10897</v>
      </c>
      <c r="G12" s="26" t="s">
        <v>10898</v>
      </c>
      <c r="H12" s="27">
        <v>670032</v>
      </c>
      <c r="I12" s="27">
        <v>26015805</v>
      </c>
      <c r="J12" s="27" t="s">
        <v>10910</v>
      </c>
      <c r="K12" s="27" t="s">
        <v>10911</v>
      </c>
      <c r="L12" s="28">
        <v>136000</v>
      </c>
      <c r="M12" s="28">
        <v>91</v>
      </c>
      <c r="N12" s="28">
        <v>23</v>
      </c>
      <c r="O12" s="29">
        <v>0.2491</v>
      </c>
      <c r="P12" s="30">
        <v>0</v>
      </c>
      <c r="Q12" s="28">
        <v>23</v>
      </c>
      <c r="R12" s="29">
        <v>0.2491</v>
      </c>
      <c r="S12" s="29">
        <v>0.1882</v>
      </c>
      <c r="T12" s="29">
        <v>0.1491</v>
      </c>
      <c r="U12" s="26" t="s">
        <v>10909</v>
      </c>
    </row>
    <row r="13" ht="56.75" customHeight="1" spans="1:21">
      <c r="A13" s="26" t="s">
        <v>3874</v>
      </c>
      <c r="B13" s="27">
        <v>16831</v>
      </c>
      <c r="C13" s="26" t="s">
        <v>259</v>
      </c>
      <c r="D13" s="26" t="s">
        <v>3876</v>
      </c>
      <c r="E13" s="26" t="s">
        <v>3875</v>
      </c>
      <c r="F13" s="26" t="s">
        <v>10902</v>
      </c>
      <c r="G13" s="26" t="s">
        <v>10898</v>
      </c>
      <c r="H13" s="27">
        <v>670032</v>
      </c>
      <c r="I13" s="27">
        <v>26073685</v>
      </c>
      <c r="J13" s="27" t="s">
        <v>10911</v>
      </c>
      <c r="K13" s="27" t="s">
        <v>10912</v>
      </c>
      <c r="L13" s="28">
        <v>136000</v>
      </c>
      <c r="M13" s="28">
        <v>91</v>
      </c>
      <c r="N13" s="28">
        <v>12</v>
      </c>
      <c r="O13" s="29">
        <v>0.1361</v>
      </c>
      <c r="P13" s="30">
        <v>0</v>
      </c>
      <c r="Q13" s="28">
        <v>12</v>
      </c>
      <c r="R13" s="29">
        <v>0.1361</v>
      </c>
      <c r="S13" s="29">
        <v>0.1882</v>
      </c>
      <c r="T13" s="29">
        <v>0.1491</v>
      </c>
      <c r="U13" s="26" t="s">
        <v>10909</v>
      </c>
    </row>
    <row r="14" ht="56.75" customHeight="1" spans="1:21">
      <c r="A14" s="26" t="s">
        <v>3874</v>
      </c>
      <c r="B14" s="27">
        <v>16914</v>
      </c>
      <c r="C14" s="26" t="s">
        <v>682</v>
      </c>
      <c r="D14" s="26" t="s">
        <v>3876</v>
      </c>
      <c r="E14" s="26" t="s">
        <v>3875</v>
      </c>
      <c r="F14" s="26" t="s">
        <v>10897</v>
      </c>
      <c r="G14" s="26" t="s">
        <v>10898</v>
      </c>
      <c r="H14" s="27">
        <v>41088</v>
      </c>
      <c r="I14" s="27">
        <v>25920378</v>
      </c>
      <c r="J14" s="31">
        <v>46117</v>
      </c>
      <c r="K14" s="31">
        <v>46331</v>
      </c>
      <c r="L14" s="28">
        <v>70843</v>
      </c>
      <c r="M14" s="28">
        <v>48</v>
      </c>
      <c r="N14" s="28">
        <v>0</v>
      </c>
      <c r="O14" s="29">
        <v>0</v>
      </c>
      <c r="P14" s="30">
        <v>0</v>
      </c>
      <c r="Q14" s="28">
        <v>0</v>
      </c>
      <c r="R14" s="29">
        <v>0</v>
      </c>
      <c r="S14" s="29">
        <v>0.1524</v>
      </c>
      <c r="T14" s="29">
        <v>0.0826</v>
      </c>
      <c r="U14" s="26" t="s">
        <v>10909</v>
      </c>
    </row>
    <row r="15" ht="56.75" customHeight="1" spans="1:21">
      <c r="A15" s="26" t="s">
        <v>3874</v>
      </c>
      <c r="B15" s="27">
        <v>16914</v>
      </c>
      <c r="C15" s="26" t="s">
        <v>682</v>
      </c>
      <c r="D15" s="26" t="s">
        <v>3876</v>
      </c>
      <c r="E15" s="26" t="s">
        <v>3875</v>
      </c>
      <c r="F15" s="26" t="s">
        <v>10897</v>
      </c>
      <c r="G15" s="26" t="s">
        <v>10898</v>
      </c>
      <c r="H15" s="27">
        <v>41088</v>
      </c>
      <c r="I15" s="27">
        <v>25979842</v>
      </c>
      <c r="J15" s="31">
        <v>46331</v>
      </c>
      <c r="K15" s="27" t="s">
        <v>10899</v>
      </c>
      <c r="L15" s="28">
        <v>70843</v>
      </c>
      <c r="M15" s="28">
        <v>48</v>
      </c>
      <c r="N15" s="28">
        <v>0</v>
      </c>
      <c r="O15" s="29">
        <v>0</v>
      </c>
      <c r="P15" s="30">
        <v>0</v>
      </c>
      <c r="Q15" s="28">
        <v>0</v>
      </c>
      <c r="R15" s="29">
        <v>0</v>
      </c>
      <c r="S15" s="29">
        <v>0.1524</v>
      </c>
      <c r="T15" s="29">
        <v>0.0826</v>
      </c>
      <c r="U15" s="26" t="s">
        <v>10909</v>
      </c>
    </row>
    <row r="16" ht="56.75" customHeight="1" spans="1:21">
      <c r="A16" s="26" t="s">
        <v>3874</v>
      </c>
      <c r="B16" s="27">
        <v>16914</v>
      </c>
      <c r="C16" s="26" t="s">
        <v>682</v>
      </c>
      <c r="D16" s="26" t="s">
        <v>3876</v>
      </c>
      <c r="E16" s="26" t="s">
        <v>3875</v>
      </c>
      <c r="F16" s="26" t="s">
        <v>10897</v>
      </c>
      <c r="G16" s="26" t="s">
        <v>10898</v>
      </c>
      <c r="H16" s="27">
        <v>41088</v>
      </c>
      <c r="I16" s="27">
        <v>26029301</v>
      </c>
      <c r="J16" s="27" t="s">
        <v>10899</v>
      </c>
      <c r="K16" s="27" t="s">
        <v>10900</v>
      </c>
      <c r="L16" s="28">
        <v>70843</v>
      </c>
      <c r="M16" s="28">
        <v>48</v>
      </c>
      <c r="N16" s="28">
        <v>0</v>
      </c>
      <c r="O16" s="29">
        <v>0</v>
      </c>
      <c r="P16" s="30">
        <v>0</v>
      </c>
      <c r="Q16" s="28">
        <v>0</v>
      </c>
      <c r="R16" s="29">
        <v>0</v>
      </c>
      <c r="S16" s="29">
        <v>0.1524</v>
      </c>
      <c r="T16" s="29">
        <v>0.0826</v>
      </c>
      <c r="U16" s="26" t="s">
        <v>10909</v>
      </c>
    </row>
    <row r="17" ht="56.75" customHeight="1" spans="1:21">
      <c r="A17" s="26" t="s">
        <v>3874</v>
      </c>
      <c r="B17" s="27">
        <v>16914</v>
      </c>
      <c r="C17" s="26" t="s">
        <v>682</v>
      </c>
      <c r="D17" s="26" t="s">
        <v>3876</v>
      </c>
      <c r="E17" s="26" t="s">
        <v>3875</v>
      </c>
      <c r="F17" s="26" t="s">
        <v>10902</v>
      </c>
      <c r="G17" s="26" t="s">
        <v>10898</v>
      </c>
      <c r="H17" s="27">
        <v>41088</v>
      </c>
      <c r="I17" s="27">
        <v>26084932</v>
      </c>
      <c r="J17" s="27" t="s">
        <v>10900</v>
      </c>
      <c r="K17" s="31">
        <v>46028</v>
      </c>
      <c r="L17" s="28">
        <v>70843</v>
      </c>
      <c r="M17" s="28">
        <v>48</v>
      </c>
      <c r="N17" s="28">
        <v>0</v>
      </c>
      <c r="O17" s="29">
        <v>0</v>
      </c>
      <c r="P17" s="30">
        <v>0</v>
      </c>
      <c r="Q17" s="28">
        <v>0</v>
      </c>
      <c r="R17" s="29">
        <v>0</v>
      </c>
      <c r="S17" s="29">
        <v>0.1524</v>
      </c>
      <c r="T17" s="29">
        <v>0.0826</v>
      </c>
      <c r="U17" s="26" t="s">
        <v>10909</v>
      </c>
    </row>
    <row r="18" ht="56.75" customHeight="1" spans="1:21">
      <c r="A18" s="26" t="s">
        <v>3874</v>
      </c>
      <c r="B18" s="27">
        <v>18844</v>
      </c>
      <c r="C18" s="26" t="s">
        <v>509</v>
      </c>
      <c r="D18" s="26" t="s">
        <v>3876</v>
      </c>
      <c r="E18" s="26" t="s">
        <v>3875</v>
      </c>
      <c r="F18" s="26" t="s">
        <v>10897</v>
      </c>
      <c r="G18" s="26" t="s">
        <v>10898</v>
      </c>
      <c r="H18" s="27">
        <v>169005</v>
      </c>
      <c r="I18" s="27">
        <v>25968976</v>
      </c>
      <c r="J18" s="31">
        <v>46270</v>
      </c>
      <c r="K18" s="27" t="s">
        <v>10910</v>
      </c>
      <c r="L18" s="28">
        <v>15000</v>
      </c>
      <c r="M18" s="28">
        <v>10</v>
      </c>
      <c r="N18" s="28">
        <v>4</v>
      </c>
      <c r="O18" s="29">
        <v>0.399</v>
      </c>
      <c r="P18" s="30">
        <v>0</v>
      </c>
      <c r="Q18" s="28">
        <v>4</v>
      </c>
      <c r="R18" s="29">
        <v>0.399</v>
      </c>
      <c r="S18" s="29">
        <v>0.1007</v>
      </c>
      <c r="T18" s="29">
        <v>0.0177</v>
      </c>
      <c r="U18" s="26" t="s">
        <v>10909</v>
      </c>
    </row>
    <row r="19" ht="56.75" customHeight="1" spans="1:21">
      <c r="A19" s="26" t="s">
        <v>3874</v>
      </c>
      <c r="B19" s="27">
        <v>18844</v>
      </c>
      <c r="C19" s="26" t="s">
        <v>509</v>
      </c>
      <c r="D19" s="26" t="s">
        <v>3876</v>
      </c>
      <c r="E19" s="26" t="s">
        <v>3875</v>
      </c>
      <c r="F19" s="26" t="s">
        <v>10897</v>
      </c>
      <c r="G19" s="26" t="s">
        <v>10898</v>
      </c>
      <c r="H19" s="27">
        <v>169005</v>
      </c>
      <c r="I19" s="27">
        <v>26016724</v>
      </c>
      <c r="J19" s="27" t="s">
        <v>10910</v>
      </c>
      <c r="K19" s="27" t="s">
        <v>10911</v>
      </c>
      <c r="L19" s="28">
        <v>15000</v>
      </c>
      <c r="M19" s="28">
        <v>10</v>
      </c>
      <c r="N19" s="28">
        <v>0</v>
      </c>
      <c r="O19" s="29">
        <v>0</v>
      </c>
      <c r="P19" s="30">
        <v>0</v>
      </c>
      <c r="Q19" s="28">
        <v>0</v>
      </c>
      <c r="R19" s="29">
        <v>0</v>
      </c>
      <c r="S19" s="29">
        <v>0.1007</v>
      </c>
      <c r="T19" s="29">
        <v>0.0177</v>
      </c>
      <c r="U19" s="26" t="s">
        <v>10909</v>
      </c>
    </row>
    <row r="20" ht="56.75" customHeight="1" spans="1:21">
      <c r="A20" s="26" t="s">
        <v>3874</v>
      </c>
      <c r="B20" s="27">
        <v>18844</v>
      </c>
      <c r="C20" s="26" t="s">
        <v>509</v>
      </c>
      <c r="D20" s="26" t="s">
        <v>3876</v>
      </c>
      <c r="E20" s="26" t="s">
        <v>3875</v>
      </c>
      <c r="F20" s="26" t="s">
        <v>10902</v>
      </c>
      <c r="G20" s="26" t="s">
        <v>10898</v>
      </c>
      <c r="H20" s="27">
        <v>169005</v>
      </c>
      <c r="I20" s="27">
        <v>26074479</v>
      </c>
      <c r="J20" s="27" t="s">
        <v>10911</v>
      </c>
      <c r="K20" s="27" t="s">
        <v>10912</v>
      </c>
      <c r="L20" s="28">
        <v>15000</v>
      </c>
      <c r="M20" s="28">
        <v>10</v>
      </c>
      <c r="N20" s="28">
        <v>0</v>
      </c>
      <c r="O20" s="29">
        <v>0</v>
      </c>
      <c r="P20" s="30">
        <v>0</v>
      </c>
      <c r="Q20" s="28">
        <v>0</v>
      </c>
      <c r="R20" s="29">
        <v>0</v>
      </c>
      <c r="S20" s="29">
        <v>0.1007</v>
      </c>
      <c r="T20" s="29">
        <v>0.0177</v>
      </c>
      <c r="U20" s="26" t="s">
        <v>10909</v>
      </c>
    </row>
    <row r="21" ht="56.75" customHeight="1" spans="1:21">
      <c r="A21" s="26" t="s">
        <v>3874</v>
      </c>
      <c r="B21" s="27">
        <v>19022</v>
      </c>
      <c r="C21" s="26" t="s">
        <v>472</v>
      </c>
      <c r="D21" s="26" t="s">
        <v>3876</v>
      </c>
      <c r="E21" s="26" t="s">
        <v>3875</v>
      </c>
      <c r="F21" s="26" t="s">
        <v>10897</v>
      </c>
      <c r="G21" s="26" t="s">
        <v>10898</v>
      </c>
      <c r="H21" s="27">
        <v>39082</v>
      </c>
      <c r="I21" s="27">
        <v>25915428</v>
      </c>
      <c r="J21" s="31">
        <v>46086</v>
      </c>
      <c r="K21" s="31">
        <v>46300</v>
      </c>
      <c r="L21" s="28">
        <v>28000</v>
      </c>
      <c r="M21" s="28">
        <v>19</v>
      </c>
      <c r="N21" s="28">
        <v>15</v>
      </c>
      <c r="O21" s="29">
        <v>0.8125</v>
      </c>
      <c r="P21" s="30">
        <v>0</v>
      </c>
      <c r="Q21" s="28">
        <v>15</v>
      </c>
      <c r="R21" s="29">
        <v>0.8125</v>
      </c>
      <c r="S21" s="29">
        <v>0.0571</v>
      </c>
      <c r="T21" s="29">
        <v>0.0405</v>
      </c>
      <c r="U21" s="26" t="s">
        <v>10909</v>
      </c>
    </row>
    <row r="22" ht="56.75" customHeight="1" spans="1:21">
      <c r="A22" s="26" t="s">
        <v>3874</v>
      </c>
      <c r="B22" s="27">
        <v>19022</v>
      </c>
      <c r="C22" s="26" t="s">
        <v>472</v>
      </c>
      <c r="D22" s="26" t="s">
        <v>3876</v>
      </c>
      <c r="E22" s="26" t="s">
        <v>3875</v>
      </c>
      <c r="F22" s="26" t="s">
        <v>10897</v>
      </c>
      <c r="G22" s="26" t="s">
        <v>10898</v>
      </c>
      <c r="H22" s="27">
        <v>39082</v>
      </c>
      <c r="I22" s="27">
        <v>26024461</v>
      </c>
      <c r="J22" s="27" t="s">
        <v>10903</v>
      </c>
      <c r="K22" s="27" t="s">
        <v>10904</v>
      </c>
      <c r="L22" s="28">
        <v>28000</v>
      </c>
      <c r="M22" s="28">
        <v>19</v>
      </c>
      <c r="N22" s="28">
        <v>14</v>
      </c>
      <c r="O22" s="29">
        <v>0.7317</v>
      </c>
      <c r="P22" s="30">
        <v>0</v>
      </c>
      <c r="Q22" s="28">
        <v>14</v>
      </c>
      <c r="R22" s="29">
        <v>0.7317</v>
      </c>
      <c r="S22" s="29">
        <v>0.0571</v>
      </c>
      <c r="T22" s="29">
        <v>0.0405</v>
      </c>
      <c r="U22" s="26" t="s">
        <v>10909</v>
      </c>
    </row>
    <row r="23" ht="56.75" customHeight="1" spans="1:21">
      <c r="A23" s="26" t="s">
        <v>3874</v>
      </c>
      <c r="B23" s="27">
        <v>19022</v>
      </c>
      <c r="C23" s="26" t="s">
        <v>472</v>
      </c>
      <c r="D23" s="26" t="s">
        <v>3876</v>
      </c>
      <c r="E23" s="26" t="s">
        <v>3875</v>
      </c>
      <c r="F23" s="26" t="s">
        <v>10902</v>
      </c>
      <c r="G23" s="26" t="s">
        <v>10898</v>
      </c>
      <c r="H23" s="27">
        <v>39082</v>
      </c>
      <c r="I23" s="27">
        <v>26080348</v>
      </c>
      <c r="J23" s="27" t="s">
        <v>10904</v>
      </c>
      <c r="K23" s="27" t="s">
        <v>10905</v>
      </c>
      <c r="L23" s="28">
        <v>28000</v>
      </c>
      <c r="M23" s="28">
        <v>19</v>
      </c>
      <c r="N23" s="28">
        <v>5</v>
      </c>
      <c r="O23" s="29">
        <v>0.2485</v>
      </c>
      <c r="P23" s="30">
        <v>0</v>
      </c>
      <c r="Q23" s="28">
        <v>5</v>
      </c>
      <c r="R23" s="29">
        <v>0.2485</v>
      </c>
      <c r="S23" s="29">
        <v>0.0571</v>
      </c>
      <c r="T23" s="29">
        <v>0.0405</v>
      </c>
      <c r="U23" s="26" t="s">
        <v>10909</v>
      </c>
    </row>
    <row r="24" ht="56.75" customHeight="1" spans="1:21">
      <c r="A24" s="26" t="s">
        <v>3874</v>
      </c>
      <c r="B24" s="27">
        <v>26900</v>
      </c>
      <c r="C24" s="26" t="s">
        <v>466</v>
      </c>
      <c r="D24" s="26" t="s">
        <v>3876</v>
      </c>
      <c r="E24" s="26" t="s">
        <v>3875</v>
      </c>
      <c r="F24" s="26" t="s">
        <v>10897</v>
      </c>
      <c r="G24" s="26" t="s">
        <v>10898</v>
      </c>
      <c r="H24" s="27">
        <v>574642</v>
      </c>
      <c r="I24" s="27">
        <v>25947546</v>
      </c>
      <c r="J24" s="31">
        <v>46178</v>
      </c>
      <c r="K24" s="27" t="s">
        <v>10913</v>
      </c>
      <c r="L24" s="28">
        <v>102000</v>
      </c>
      <c r="M24" s="28">
        <v>68</v>
      </c>
      <c r="N24" s="28">
        <v>47</v>
      </c>
      <c r="O24" s="29">
        <v>0.6898</v>
      </c>
      <c r="P24" s="30">
        <v>0</v>
      </c>
      <c r="Q24" s="28">
        <v>47</v>
      </c>
      <c r="R24" s="29">
        <v>0.6898</v>
      </c>
      <c r="S24" s="29">
        <v>0.2313</v>
      </c>
      <c r="T24" s="29">
        <v>0.1571</v>
      </c>
      <c r="U24" s="26" t="s">
        <v>10909</v>
      </c>
    </row>
    <row r="25" ht="56.75" customHeight="1" spans="1:21">
      <c r="A25" s="26" t="s">
        <v>3874</v>
      </c>
      <c r="B25" s="27">
        <v>26900</v>
      </c>
      <c r="C25" s="26" t="s">
        <v>466</v>
      </c>
      <c r="D25" s="26" t="s">
        <v>3876</v>
      </c>
      <c r="E25" s="26" t="s">
        <v>3875</v>
      </c>
      <c r="F25" s="26" t="s">
        <v>10897</v>
      </c>
      <c r="G25" s="26" t="s">
        <v>10898</v>
      </c>
      <c r="H25" s="27">
        <v>574642</v>
      </c>
      <c r="I25" s="27">
        <v>25995132</v>
      </c>
      <c r="J25" s="27" t="s">
        <v>10913</v>
      </c>
      <c r="K25" s="27" t="s">
        <v>10914</v>
      </c>
      <c r="L25" s="28">
        <v>102000</v>
      </c>
      <c r="M25" s="28">
        <v>68</v>
      </c>
      <c r="N25" s="28">
        <v>52</v>
      </c>
      <c r="O25" s="29">
        <v>0.7581</v>
      </c>
      <c r="P25" s="30">
        <v>0</v>
      </c>
      <c r="Q25" s="28">
        <v>52</v>
      </c>
      <c r="R25" s="29">
        <v>0.7581</v>
      </c>
      <c r="S25" s="29">
        <v>0.2313</v>
      </c>
      <c r="T25" s="29">
        <v>0.1571</v>
      </c>
      <c r="U25" s="26" t="s">
        <v>10909</v>
      </c>
    </row>
    <row r="26" ht="56.75" customHeight="1" spans="1:21">
      <c r="A26" s="26" t="s">
        <v>3874</v>
      </c>
      <c r="B26" s="27">
        <v>26900</v>
      </c>
      <c r="C26" s="26" t="s">
        <v>466</v>
      </c>
      <c r="D26" s="26" t="s">
        <v>3876</v>
      </c>
      <c r="E26" s="26" t="s">
        <v>3875</v>
      </c>
      <c r="F26" s="26" t="s">
        <v>10897</v>
      </c>
      <c r="G26" s="26" t="s">
        <v>10898</v>
      </c>
      <c r="H26" s="27">
        <v>574642</v>
      </c>
      <c r="I26" s="27">
        <v>26053258</v>
      </c>
      <c r="J26" s="27" t="s">
        <v>10915</v>
      </c>
      <c r="K26" s="27" t="s">
        <v>10916</v>
      </c>
      <c r="L26" s="28">
        <v>102000</v>
      </c>
      <c r="M26" s="28">
        <v>68</v>
      </c>
      <c r="N26" s="28">
        <v>57</v>
      </c>
      <c r="O26" s="29">
        <v>0.8257</v>
      </c>
      <c r="P26" s="30">
        <v>0</v>
      </c>
      <c r="Q26" s="28">
        <v>57</v>
      </c>
      <c r="R26" s="29">
        <v>0.8257</v>
      </c>
      <c r="S26" s="29">
        <v>0.2313</v>
      </c>
      <c r="T26" s="29">
        <v>0.1571</v>
      </c>
      <c r="U26" s="26" t="s">
        <v>10909</v>
      </c>
    </row>
    <row r="27" ht="56.75" customHeight="1" spans="1:21">
      <c r="A27" s="26" t="s">
        <v>3874</v>
      </c>
      <c r="B27" s="27">
        <v>62484</v>
      </c>
      <c r="C27" s="26" t="s">
        <v>674</v>
      </c>
      <c r="D27" s="26" t="s">
        <v>3876</v>
      </c>
      <c r="E27" s="26" t="s">
        <v>3875</v>
      </c>
      <c r="F27" s="26" t="s">
        <v>10897</v>
      </c>
      <c r="G27" s="26" t="s">
        <v>10898</v>
      </c>
      <c r="H27" s="27">
        <v>869415</v>
      </c>
      <c r="I27" s="27">
        <v>25953126</v>
      </c>
      <c r="J27" s="31">
        <v>46208</v>
      </c>
      <c r="K27" s="27" t="s">
        <v>10917</v>
      </c>
      <c r="L27" s="28">
        <v>170000</v>
      </c>
      <c r="M27" s="28">
        <v>114</v>
      </c>
      <c r="N27" s="28">
        <v>64</v>
      </c>
      <c r="O27" s="29">
        <v>0.5603</v>
      </c>
      <c r="P27" s="30">
        <v>0</v>
      </c>
      <c r="Q27" s="28">
        <v>64</v>
      </c>
      <c r="R27" s="29">
        <v>0.5603</v>
      </c>
      <c r="S27" s="29">
        <v>0.5705</v>
      </c>
      <c r="T27" s="29">
        <v>0.2451</v>
      </c>
      <c r="U27" s="26" t="s">
        <v>10909</v>
      </c>
    </row>
    <row r="28" ht="56.75" customHeight="1" spans="1:21">
      <c r="A28" s="26" t="s">
        <v>3874</v>
      </c>
      <c r="B28" s="27">
        <v>62484</v>
      </c>
      <c r="C28" s="26" t="s">
        <v>674</v>
      </c>
      <c r="D28" s="26" t="s">
        <v>3876</v>
      </c>
      <c r="E28" s="26" t="s">
        <v>3875</v>
      </c>
      <c r="F28" s="26" t="s">
        <v>10897</v>
      </c>
      <c r="G28" s="26" t="s">
        <v>10898</v>
      </c>
      <c r="H28" s="27">
        <v>869415</v>
      </c>
      <c r="I28" s="27">
        <v>26000086</v>
      </c>
      <c r="J28" s="27" t="s">
        <v>10917</v>
      </c>
      <c r="K28" s="27" t="s">
        <v>10915</v>
      </c>
      <c r="L28" s="28">
        <v>170000</v>
      </c>
      <c r="M28" s="28">
        <v>114</v>
      </c>
      <c r="N28" s="28">
        <v>62</v>
      </c>
      <c r="O28" s="29">
        <v>0.5457</v>
      </c>
      <c r="P28" s="30">
        <v>0</v>
      </c>
      <c r="Q28" s="28">
        <v>62</v>
      </c>
      <c r="R28" s="29">
        <v>0.5457</v>
      </c>
      <c r="S28" s="29">
        <v>0.5705</v>
      </c>
      <c r="T28" s="29">
        <v>0.2451</v>
      </c>
      <c r="U28" s="26" t="s">
        <v>10909</v>
      </c>
    </row>
    <row r="29" ht="56.75" customHeight="1" spans="1:21">
      <c r="A29" s="26" t="s">
        <v>3874</v>
      </c>
      <c r="B29" s="27">
        <v>62484</v>
      </c>
      <c r="C29" s="26" t="s">
        <v>674</v>
      </c>
      <c r="D29" s="26" t="s">
        <v>3876</v>
      </c>
      <c r="E29" s="26" t="s">
        <v>3875</v>
      </c>
      <c r="F29" s="26" t="s">
        <v>10902</v>
      </c>
      <c r="G29" s="26" t="s">
        <v>10898</v>
      </c>
      <c r="H29" s="27">
        <v>869415</v>
      </c>
      <c r="I29" s="27">
        <v>26059493</v>
      </c>
      <c r="J29" s="27" t="s">
        <v>10915</v>
      </c>
      <c r="K29" s="27" t="s">
        <v>10916</v>
      </c>
      <c r="L29" s="28">
        <v>170000</v>
      </c>
      <c r="M29" s="28">
        <v>114</v>
      </c>
      <c r="N29" s="28">
        <v>41</v>
      </c>
      <c r="O29" s="29">
        <v>0.3562</v>
      </c>
      <c r="P29" s="30">
        <v>0</v>
      </c>
      <c r="Q29" s="28">
        <v>41</v>
      </c>
      <c r="R29" s="29">
        <v>0.3562</v>
      </c>
      <c r="S29" s="29">
        <v>0.5705</v>
      </c>
      <c r="T29" s="29">
        <v>0.2451</v>
      </c>
      <c r="U29" s="26" t="s">
        <v>10909</v>
      </c>
    </row>
    <row r="30" ht="56.75" customHeight="1" spans="1:21">
      <c r="A30" s="26" t="s">
        <v>3874</v>
      </c>
      <c r="B30" s="27">
        <v>66908</v>
      </c>
      <c r="C30" s="26" t="s">
        <v>349</v>
      </c>
      <c r="D30" s="26" t="s">
        <v>3876</v>
      </c>
      <c r="E30" s="26" t="s">
        <v>3875</v>
      </c>
      <c r="F30" s="26" t="s">
        <v>10897</v>
      </c>
      <c r="G30" s="26" t="s">
        <v>10898</v>
      </c>
      <c r="H30" s="27">
        <v>77506</v>
      </c>
      <c r="I30" s="27">
        <v>26021566</v>
      </c>
      <c r="J30" s="27" t="s">
        <v>10910</v>
      </c>
      <c r="K30" s="27" t="s">
        <v>10911</v>
      </c>
      <c r="L30" s="28">
        <v>57000</v>
      </c>
      <c r="M30" s="28">
        <v>38</v>
      </c>
      <c r="N30" s="28">
        <v>32</v>
      </c>
      <c r="O30" s="29">
        <v>0.8425</v>
      </c>
      <c r="P30" s="30">
        <v>0</v>
      </c>
      <c r="Q30" s="28">
        <v>32</v>
      </c>
      <c r="R30" s="29">
        <v>0.8425</v>
      </c>
      <c r="S30" s="29">
        <v>0.3242</v>
      </c>
      <c r="T30" s="29">
        <v>0.2587</v>
      </c>
      <c r="U30" s="26" t="s">
        <v>10909</v>
      </c>
    </row>
    <row r="31" ht="56.75" customHeight="1" spans="1:21">
      <c r="A31" s="26" t="s">
        <v>3874</v>
      </c>
      <c r="B31" s="27">
        <v>66908</v>
      </c>
      <c r="C31" s="26" t="s">
        <v>349</v>
      </c>
      <c r="D31" s="26" t="s">
        <v>3876</v>
      </c>
      <c r="E31" s="26" t="s">
        <v>3875</v>
      </c>
      <c r="F31" s="26" t="s">
        <v>10902</v>
      </c>
      <c r="G31" s="26" t="s">
        <v>10898</v>
      </c>
      <c r="H31" s="27">
        <v>77506</v>
      </c>
      <c r="I31" s="27">
        <v>26077490</v>
      </c>
      <c r="J31" s="27" t="s">
        <v>10904</v>
      </c>
      <c r="K31" s="27" t="s">
        <v>10905</v>
      </c>
      <c r="L31" s="28">
        <v>57000</v>
      </c>
      <c r="M31" s="28">
        <v>38</v>
      </c>
      <c r="N31" s="28">
        <v>22</v>
      </c>
      <c r="O31" s="29">
        <v>0.582</v>
      </c>
      <c r="P31" s="30">
        <v>0</v>
      </c>
      <c r="Q31" s="28">
        <v>22</v>
      </c>
      <c r="R31" s="29">
        <v>0.582</v>
      </c>
      <c r="S31" s="29">
        <v>0.3242</v>
      </c>
      <c r="T31" s="29">
        <v>0.2587</v>
      </c>
      <c r="U31" s="26" t="s">
        <v>10909</v>
      </c>
    </row>
    <row r="32" ht="56.75" customHeight="1" spans="1:21">
      <c r="A32" s="26" t="s">
        <v>3874</v>
      </c>
      <c r="B32" s="27">
        <v>6735</v>
      </c>
      <c r="C32" s="26" t="s">
        <v>614</v>
      </c>
      <c r="D32" s="26" t="s">
        <v>3876</v>
      </c>
      <c r="E32" s="26" t="s">
        <v>3875</v>
      </c>
      <c r="F32" s="26" t="s">
        <v>10897</v>
      </c>
      <c r="G32" s="26" t="s">
        <v>10898</v>
      </c>
      <c r="H32" s="27">
        <v>723805</v>
      </c>
      <c r="I32" s="27">
        <v>25993075</v>
      </c>
      <c r="J32" s="27" t="s">
        <v>10913</v>
      </c>
      <c r="K32" s="27" t="s">
        <v>10914</v>
      </c>
      <c r="L32" s="28">
        <v>53000</v>
      </c>
      <c r="M32" s="28">
        <v>36</v>
      </c>
      <c r="N32" s="28">
        <v>22</v>
      </c>
      <c r="O32" s="29">
        <v>0.6302</v>
      </c>
      <c r="P32" s="30">
        <v>0</v>
      </c>
      <c r="Q32" s="28">
        <v>22</v>
      </c>
      <c r="R32" s="29">
        <v>0.6302</v>
      </c>
      <c r="S32" s="29">
        <v>0.2487</v>
      </c>
      <c r="T32" s="29">
        <v>0.2068</v>
      </c>
      <c r="U32" s="26" t="s">
        <v>10909</v>
      </c>
    </row>
    <row r="33" ht="56.75" customHeight="1" spans="1:21">
      <c r="A33" s="26" t="s">
        <v>3874</v>
      </c>
      <c r="B33" s="27">
        <v>6735</v>
      </c>
      <c r="C33" s="26" t="s">
        <v>614</v>
      </c>
      <c r="D33" s="26" t="s">
        <v>3876</v>
      </c>
      <c r="E33" s="26" t="s">
        <v>3875</v>
      </c>
      <c r="F33" s="26" t="s">
        <v>10897</v>
      </c>
      <c r="G33" s="26" t="s">
        <v>10898</v>
      </c>
      <c r="H33" s="27">
        <v>723805</v>
      </c>
      <c r="I33" s="27">
        <v>26051062</v>
      </c>
      <c r="J33" s="27" t="s">
        <v>10914</v>
      </c>
      <c r="K33" s="27" t="s">
        <v>10918</v>
      </c>
      <c r="L33" s="28">
        <v>53000</v>
      </c>
      <c r="M33" s="28">
        <v>36</v>
      </c>
      <c r="N33" s="28">
        <v>31</v>
      </c>
      <c r="O33" s="29">
        <v>0.8689</v>
      </c>
      <c r="P33" s="30">
        <v>0</v>
      </c>
      <c r="Q33" s="28">
        <v>31</v>
      </c>
      <c r="R33" s="29">
        <v>0.8689</v>
      </c>
      <c r="S33" s="29">
        <v>0.2487</v>
      </c>
      <c r="T33" s="29">
        <v>0.2068</v>
      </c>
      <c r="U33" s="26" t="s">
        <v>10909</v>
      </c>
    </row>
    <row r="34" ht="56.75" customHeight="1" spans="1:21">
      <c r="A34" s="26" t="s">
        <v>3874</v>
      </c>
      <c r="B34" s="27">
        <v>70315</v>
      </c>
      <c r="C34" s="26" t="s">
        <v>714</v>
      </c>
      <c r="D34" s="26" t="s">
        <v>3876</v>
      </c>
      <c r="E34" s="26" t="s">
        <v>3875</v>
      </c>
      <c r="F34" s="26" t="s">
        <v>10897</v>
      </c>
      <c r="G34" s="26" t="s">
        <v>10898</v>
      </c>
      <c r="H34" s="27">
        <v>871802</v>
      </c>
      <c r="I34" s="27">
        <v>25955882</v>
      </c>
      <c r="J34" s="31">
        <v>46208</v>
      </c>
      <c r="K34" s="27" t="s">
        <v>10917</v>
      </c>
      <c r="L34" s="28">
        <v>100000</v>
      </c>
      <c r="M34" s="28">
        <v>67</v>
      </c>
      <c r="N34" s="28">
        <v>48</v>
      </c>
      <c r="O34" s="29">
        <v>0.7105</v>
      </c>
      <c r="P34" s="30">
        <v>0</v>
      </c>
      <c r="Q34" s="28">
        <v>48</v>
      </c>
      <c r="R34" s="29">
        <v>0.7105</v>
      </c>
      <c r="S34" s="29">
        <v>0.1934</v>
      </c>
      <c r="T34" s="29">
        <v>0.09</v>
      </c>
      <c r="U34" s="26" t="s">
        <v>10909</v>
      </c>
    </row>
    <row r="35" ht="56.75" customHeight="1" spans="1:21">
      <c r="A35" s="26" t="s">
        <v>3874</v>
      </c>
      <c r="B35" s="27">
        <v>70315</v>
      </c>
      <c r="C35" s="26" t="s">
        <v>714</v>
      </c>
      <c r="D35" s="26" t="s">
        <v>3876</v>
      </c>
      <c r="E35" s="26" t="s">
        <v>3875</v>
      </c>
      <c r="F35" s="26" t="s">
        <v>10902</v>
      </c>
      <c r="G35" s="26" t="s">
        <v>10898</v>
      </c>
      <c r="H35" s="27">
        <v>871802</v>
      </c>
      <c r="I35" s="27">
        <v>26061670</v>
      </c>
      <c r="J35" s="27" t="s">
        <v>10907</v>
      </c>
      <c r="K35" s="27" t="s">
        <v>10908</v>
      </c>
      <c r="L35" s="28">
        <v>100000</v>
      </c>
      <c r="M35" s="28">
        <v>67</v>
      </c>
      <c r="N35" s="28">
        <v>20</v>
      </c>
      <c r="O35" s="29">
        <v>0.293</v>
      </c>
      <c r="P35" s="30">
        <v>0</v>
      </c>
      <c r="Q35" s="28">
        <v>20</v>
      </c>
      <c r="R35" s="29">
        <v>0.293</v>
      </c>
      <c r="S35" s="29">
        <v>0.1934</v>
      </c>
      <c r="T35" s="29">
        <v>0.09</v>
      </c>
      <c r="U35" s="26" t="s">
        <v>10909</v>
      </c>
    </row>
    <row r="36" ht="56.75" customHeight="1" spans="1:21">
      <c r="A36" s="26" t="s">
        <v>3874</v>
      </c>
      <c r="B36" s="27">
        <v>71862</v>
      </c>
      <c r="C36" s="26" t="s">
        <v>55</v>
      </c>
      <c r="D36" s="26" t="s">
        <v>3876</v>
      </c>
      <c r="E36" s="26" t="s">
        <v>3875</v>
      </c>
      <c r="F36" s="26" t="s">
        <v>10897</v>
      </c>
      <c r="G36" s="26" t="s">
        <v>10898</v>
      </c>
      <c r="H36" s="27">
        <v>72746</v>
      </c>
      <c r="I36" s="27">
        <v>26003168</v>
      </c>
      <c r="J36" s="27" t="s">
        <v>10919</v>
      </c>
      <c r="K36" s="27" t="s">
        <v>10907</v>
      </c>
      <c r="L36" s="28">
        <v>60000</v>
      </c>
      <c r="M36" s="28">
        <v>40</v>
      </c>
      <c r="N36" s="28">
        <v>34</v>
      </c>
      <c r="O36" s="29">
        <v>0.8387</v>
      </c>
      <c r="P36" s="30">
        <v>0</v>
      </c>
      <c r="Q36" s="28">
        <v>34</v>
      </c>
      <c r="R36" s="29">
        <v>0.8387</v>
      </c>
      <c r="S36" s="29">
        <v>0.5753</v>
      </c>
      <c r="T36" s="29">
        <v>0.3506</v>
      </c>
      <c r="U36" s="26" t="s">
        <v>10909</v>
      </c>
    </row>
    <row r="37" ht="56.75" customHeight="1" spans="1:21">
      <c r="A37" s="26" t="s">
        <v>3874</v>
      </c>
      <c r="B37" s="27">
        <v>71862</v>
      </c>
      <c r="C37" s="26" t="s">
        <v>55</v>
      </c>
      <c r="D37" s="26" t="s">
        <v>3876</v>
      </c>
      <c r="E37" s="26" t="s">
        <v>3875</v>
      </c>
      <c r="F37" s="26" t="s">
        <v>10902</v>
      </c>
      <c r="G37" s="26" t="s">
        <v>10898</v>
      </c>
      <c r="H37" s="27">
        <v>72746</v>
      </c>
      <c r="I37" s="27">
        <v>26061834</v>
      </c>
      <c r="J37" s="27" t="s">
        <v>10907</v>
      </c>
      <c r="K37" s="27" t="s">
        <v>10908</v>
      </c>
      <c r="L37" s="28">
        <v>60000</v>
      </c>
      <c r="M37" s="28">
        <v>40</v>
      </c>
      <c r="N37" s="28">
        <v>16</v>
      </c>
      <c r="O37" s="29">
        <v>0.3979</v>
      </c>
      <c r="P37" s="30">
        <v>0</v>
      </c>
      <c r="Q37" s="28">
        <v>16</v>
      </c>
      <c r="R37" s="29">
        <v>0.3979</v>
      </c>
      <c r="S37" s="29">
        <v>0.5753</v>
      </c>
      <c r="T37" s="29">
        <v>0.3506</v>
      </c>
      <c r="U37" s="26" t="s">
        <v>10909</v>
      </c>
    </row>
    <row r="38" ht="56.75" customHeight="1" spans="1:21">
      <c r="A38" s="26" t="s">
        <v>3874</v>
      </c>
      <c r="B38" s="27">
        <v>72481</v>
      </c>
      <c r="C38" s="26" t="s">
        <v>538</v>
      </c>
      <c r="D38" s="26" t="s">
        <v>3876</v>
      </c>
      <c r="E38" s="26" t="s">
        <v>3875</v>
      </c>
      <c r="F38" s="26" t="s">
        <v>10897</v>
      </c>
      <c r="G38" s="26" t="s">
        <v>10898</v>
      </c>
      <c r="H38" s="27">
        <v>831641</v>
      </c>
      <c r="I38" s="27">
        <v>26027293</v>
      </c>
      <c r="J38" s="27" t="s">
        <v>10899</v>
      </c>
      <c r="K38" s="27" t="s">
        <v>10900</v>
      </c>
      <c r="L38" s="28">
        <v>16797</v>
      </c>
      <c r="M38" s="28">
        <v>11</v>
      </c>
      <c r="N38" s="28">
        <v>6</v>
      </c>
      <c r="O38" s="29">
        <v>0.5275</v>
      </c>
      <c r="P38" s="30">
        <v>0</v>
      </c>
      <c r="Q38" s="28">
        <v>6</v>
      </c>
      <c r="R38" s="29">
        <v>0.5275</v>
      </c>
      <c r="S38" s="29">
        <v>0.052</v>
      </c>
      <c r="T38" s="29">
        <v>0.0134</v>
      </c>
      <c r="U38" s="26" t="s">
        <v>10909</v>
      </c>
    </row>
    <row r="39" ht="56.75" customHeight="1" spans="1:21">
      <c r="A39" s="26" t="s">
        <v>3874</v>
      </c>
      <c r="B39" s="27">
        <v>72481</v>
      </c>
      <c r="C39" s="26" t="s">
        <v>538</v>
      </c>
      <c r="D39" s="26" t="s">
        <v>3876</v>
      </c>
      <c r="E39" s="26" t="s">
        <v>3875</v>
      </c>
      <c r="F39" s="26" t="s">
        <v>10902</v>
      </c>
      <c r="G39" s="26" t="s">
        <v>10898</v>
      </c>
      <c r="H39" s="27">
        <v>831641</v>
      </c>
      <c r="I39" s="27">
        <v>26083459</v>
      </c>
      <c r="J39" s="27" t="s">
        <v>10900</v>
      </c>
      <c r="K39" s="31">
        <v>46028</v>
      </c>
      <c r="L39" s="28">
        <v>16797</v>
      </c>
      <c r="M39" s="28">
        <v>11</v>
      </c>
      <c r="N39" s="28">
        <v>0</v>
      </c>
      <c r="O39" s="29">
        <v>0</v>
      </c>
      <c r="P39" s="30">
        <v>0</v>
      </c>
      <c r="Q39" s="28">
        <v>0</v>
      </c>
      <c r="R39" s="29">
        <v>0</v>
      </c>
      <c r="S39" s="29">
        <v>0.052</v>
      </c>
      <c r="T39" s="29">
        <v>0.0134</v>
      </c>
      <c r="U39" s="26" t="s">
        <v>10909</v>
      </c>
    </row>
    <row r="40" ht="56.75" customHeight="1" spans="1:21">
      <c r="A40" s="26" t="s">
        <v>3874</v>
      </c>
      <c r="B40" s="27">
        <v>73909</v>
      </c>
      <c r="C40" s="26" t="s">
        <v>209</v>
      </c>
      <c r="D40" s="26" t="s">
        <v>3876</v>
      </c>
      <c r="E40" s="26" t="s">
        <v>3875</v>
      </c>
      <c r="F40" s="26" t="s">
        <v>10897</v>
      </c>
      <c r="G40" s="26" t="s">
        <v>10898</v>
      </c>
      <c r="H40" s="27">
        <v>39266</v>
      </c>
      <c r="I40" s="27">
        <v>25976972</v>
      </c>
      <c r="J40" s="31">
        <v>46300</v>
      </c>
      <c r="K40" s="27" t="s">
        <v>10903</v>
      </c>
      <c r="L40" s="28">
        <v>150000</v>
      </c>
      <c r="M40" s="28">
        <v>101</v>
      </c>
      <c r="N40" s="28">
        <v>81</v>
      </c>
      <c r="O40" s="29">
        <v>0.8065</v>
      </c>
      <c r="P40" s="30">
        <v>0</v>
      </c>
      <c r="Q40" s="28">
        <v>81</v>
      </c>
      <c r="R40" s="29">
        <v>0.8065</v>
      </c>
      <c r="S40" s="29">
        <v>0.2352</v>
      </c>
      <c r="T40" s="29">
        <v>0.1899</v>
      </c>
      <c r="U40" s="26" t="s">
        <v>10909</v>
      </c>
    </row>
    <row r="41" ht="56.75" customHeight="1" spans="1:21">
      <c r="A41" s="26" t="s">
        <v>3874</v>
      </c>
      <c r="B41" s="27">
        <v>73909</v>
      </c>
      <c r="C41" s="26" t="s">
        <v>209</v>
      </c>
      <c r="D41" s="26" t="s">
        <v>3876</v>
      </c>
      <c r="E41" s="26" t="s">
        <v>3875</v>
      </c>
      <c r="F41" s="26" t="s">
        <v>10902</v>
      </c>
      <c r="G41" s="26" t="s">
        <v>10898</v>
      </c>
      <c r="H41" s="27">
        <v>39266</v>
      </c>
      <c r="I41" s="27">
        <v>26082369</v>
      </c>
      <c r="J41" s="27" t="s">
        <v>10904</v>
      </c>
      <c r="K41" s="27" t="s">
        <v>10905</v>
      </c>
      <c r="L41" s="28">
        <v>150000</v>
      </c>
      <c r="M41" s="28">
        <v>101</v>
      </c>
      <c r="N41" s="28">
        <v>40</v>
      </c>
      <c r="O41" s="29">
        <v>0.3981</v>
      </c>
      <c r="P41" s="30">
        <v>0</v>
      </c>
      <c r="Q41" s="28">
        <v>40</v>
      </c>
      <c r="R41" s="29">
        <v>0.3981</v>
      </c>
      <c r="S41" s="29">
        <v>0.2352</v>
      </c>
      <c r="T41" s="29">
        <v>0.1899</v>
      </c>
      <c r="U41" s="26" t="s">
        <v>10909</v>
      </c>
    </row>
    <row r="42" ht="56.75" customHeight="1" spans="1:21">
      <c r="A42" s="26" t="s">
        <v>3874</v>
      </c>
      <c r="B42" s="27">
        <v>77315</v>
      </c>
      <c r="C42" s="26" t="s">
        <v>4031</v>
      </c>
      <c r="D42" s="26" t="s">
        <v>3876</v>
      </c>
      <c r="E42" s="26" t="s">
        <v>3875</v>
      </c>
      <c r="F42" s="26" t="s">
        <v>10897</v>
      </c>
      <c r="G42" s="26" t="s">
        <v>10898</v>
      </c>
      <c r="H42" s="27">
        <v>49646</v>
      </c>
      <c r="I42" s="27">
        <v>25926107</v>
      </c>
      <c r="J42" s="31">
        <v>46147</v>
      </c>
      <c r="K42" s="31">
        <v>46361</v>
      </c>
      <c r="L42" s="28">
        <v>8130</v>
      </c>
      <c r="M42" s="28">
        <v>5</v>
      </c>
      <c r="N42" s="28">
        <v>0</v>
      </c>
      <c r="O42" s="29">
        <v>0</v>
      </c>
      <c r="P42" s="30">
        <v>0</v>
      </c>
      <c r="Q42" s="28">
        <v>0</v>
      </c>
      <c r="R42" s="29">
        <v>0</v>
      </c>
      <c r="S42" s="29">
        <v>0.3897</v>
      </c>
      <c r="T42" s="29">
        <v>1.8405</v>
      </c>
      <c r="U42" s="26" t="s">
        <v>10909</v>
      </c>
    </row>
    <row r="43" ht="56.75" customHeight="1" spans="1:21">
      <c r="A43" s="26" t="s">
        <v>3874</v>
      </c>
      <c r="B43" s="27">
        <v>77315</v>
      </c>
      <c r="C43" s="26" t="s">
        <v>4031</v>
      </c>
      <c r="D43" s="26" t="s">
        <v>3876</v>
      </c>
      <c r="E43" s="26" t="s">
        <v>3875</v>
      </c>
      <c r="F43" s="26" t="s">
        <v>10897</v>
      </c>
      <c r="G43" s="26" t="s">
        <v>10898</v>
      </c>
      <c r="H43" s="27">
        <v>49646</v>
      </c>
      <c r="I43" s="27">
        <v>25986120</v>
      </c>
      <c r="J43" s="31">
        <v>46361</v>
      </c>
      <c r="K43" s="27" t="s">
        <v>10920</v>
      </c>
      <c r="L43" s="28">
        <v>8130</v>
      </c>
      <c r="M43" s="28">
        <v>5</v>
      </c>
      <c r="N43" s="28">
        <v>0</v>
      </c>
      <c r="O43" s="29">
        <v>0</v>
      </c>
      <c r="P43" s="30">
        <v>0</v>
      </c>
      <c r="Q43" s="28">
        <v>0</v>
      </c>
      <c r="R43" s="29">
        <v>0</v>
      </c>
      <c r="S43" s="29">
        <v>0.3897</v>
      </c>
      <c r="T43" s="29">
        <v>1.8405</v>
      </c>
      <c r="U43" s="26" t="s">
        <v>10909</v>
      </c>
    </row>
    <row r="44" ht="56.75" customHeight="1" spans="1:21">
      <c r="A44" s="26" t="s">
        <v>3874</v>
      </c>
      <c r="B44" s="27">
        <v>77315</v>
      </c>
      <c r="C44" s="26" t="s">
        <v>4031</v>
      </c>
      <c r="D44" s="26" t="s">
        <v>3876</v>
      </c>
      <c r="E44" s="26" t="s">
        <v>3875</v>
      </c>
      <c r="F44" s="26" t="s">
        <v>10897</v>
      </c>
      <c r="G44" s="26" t="s">
        <v>10898</v>
      </c>
      <c r="H44" s="27">
        <v>49646</v>
      </c>
      <c r="I44" s="27">
        <v>26044123</v>
      </c>
      <c r="J44" s="27" t="s">
        <v>10920</v>
      </c>
      <c r="K44" s="27" t="s">
        <v>10921</v>
      </c>
      <c r="L44" s="28">
        <v>8130</v>
      </c>
      <c r="M44" s="28">
        <v>5</v>
      </c>
      <c r="N44" s="28">
        <v>0</v>
      </c>
      <c r="O44" s="29">
        <v>0</v>
      </c>
      <c r="P44" s="30">
        <v>0</v>
      </c>
      <c r="Q44" s="28">
        <v>0</v>
      </c>
      <c r="R44" s="29">
        <v>0</v>
      </c>
      <c r="S44" s="29">
        <v>0.3897</v>
      </c>
      <c r="T44" s="29">
        <v>1.8405</v>
      </c>
      <c r="U44" s="26" t="s">
        <v>10909</v>
      </c>
    </row>
    <row r="45" ht="56.75" customHeight="1" spans="1:21">
      <c r="A45" s="26" t="s">
        <v>3874</v>
      </c>
      <c r="B45" s="27">
        <v>79560</v>
      </c>
      <c r="C45" s="26" t="s">
        <v>840</v>
      </c>
      <c r="D45" s="26" t="s">
        <v>3876</v>
      </c>
      <c r="E45" s="26" t="s">
        <v>3875</v>
      </c>
      <c r="F45" s="26" t="s">
        <v>10897</v>
      </c>
      <c r="G45" s="26" t="s">
        <v>10906</v>
      </c>
      <c r="H45" s="27">
        <v>602740</v>
      </c>
      <c r="I45" s="27">
        <v>25902637</v>
      </c>
      <c r="J45" s="31">
        <v>46027</v>
      </c>
      <c r="K45" s="31">
        <v>46239</v>
      </c>
      <c r="L45" s="28">
        <v>35000</v>
      </c>
      <c r="M45" s="28">
        <v>23</v>
      </c>
      <c r="N45" s="28">
        <v>16</v>
      </c>
      <c r="O45" s="29">
        <v>0.6644</v>
      </c>
      <c r="P45" s="30">
        <v>0</v>
      </c>
      <c r="Q45" s="28">
        <v>16</v>
      </c>
      <c r="R45" s="29">
        <v>0.6644</v>
      </c>
      <c r="S45" s="29">
        <v>0.2373</v>
      </c>
      <c r="T45" s="29">
        <v>0.1602</v>
      </c>
      <c r="U45" s="26" t="s">
        <v>10909</v>
      </c>
    </row>
    <row r="46" ht="56.75" customHeight="1" spans="1:21">
      <c r="A46" s="26" t="s">
        <v>3874</v>
      </c>
      <c r="B46" s="27">
        <v>79560</v>
      </c>
      <c r="C46" s="26" t="s">
        <v>840</v>
      </c>
      <c r="D46" s="26" t="s">
        <v>3876</v>
      </c>
      <c r="E46" s="26" t="s">
        <v>3875</v>
      </c>
      <c r="F46" s="26" t="s">
        <v>10902</v>
      </c>
      <c r="G46" s="26" t="s">
        <v>10906</v>
      </c>
      <c r="H46" s="27">
        <v>602740</v>
      </c>
      <c r="I46" s="27">
        <v>26066641</v>
      </c>
      <c r="J46" s="27" t="s">
        <v>10907</v>
      </c>
      <c r="K46" s="27" t="s">
        <v>10908</v>
      </c>
      <c r="L46" s="28">
        <v>35000</v>
      </c>
      <c r="M46" s="28">
        <v>23</v>
      </c>
      <c r="N46" s="28">
        <v>9</v>
      </c>
      <c r="O46" s="29">
        <v>0.3963</v>
      </c>
      <c r="P46" s="30">
        <v>0</v>
      </c>
      <c r="Q46" s="28">
        <v>9</v>
      </c>
      <c r="R46" s="29">
        <v>0.3963</v>
      </c>
      <c r="S46" s="29">
        <v>0.2373</v>
      </c>
      <c r="T46" s="29">
        <v>0.1602</v>
      </c>
      <c r="U46" s="26" t="s">
        <v>10909</v>
      </c>
    </row>
    <row r="47" ht="56.75" customHeight="1" spans="1:21">
      <c r="A47" s="26" t="s">
        <v>3874</v>
      </c>
      <c r="B47" s="27">
        <v>8800</v>
      </c>
      <c r="C47" s="26" t="s">
        <v>897</v>
      </c>
      <c r="D47" s="26" t="s">
        <v>3876</v>
      </c>
      <c r="E47" s="26" t="s">
        <v>3875</v>
      </c>
      <c r="F47" s="26" t="s">
        <v>10897</v>
      </c>
      <c r="G47" s="26" t="s">
        <v>10898</v>
      </c>
      <c r="H47" s="27">
        <v>451255</v>
      </c>
      <c r="I47" s="27">
        <v>25900483</v>
      </c>
      <c r="J47" s="31">
        <v>46027</v>
      </c>
      <c r="K47" s="31">
        <v>46239</v>
      </c>
      <c r="L47" s="28">
        <v>30000</v>
      </c>
      <c r="M47" s="28">
        <v>20</v>
      </c>
      <c r="N47" s="28">
        <v>14</v>
      </c>
      <c r="O47" s="29">
        <v>0.705</v>
      </c>
      <c r="P47" s="30">
        <v>7.1</v>
      </c>
      <c r="Q47" s="28">
        <v>7</v>
      </c>
      <c r="R47" s="29">
        <v>0.3525</v>
      </c>
      <c r="S47" s="29">
        <v>0.4109</v>
      </c>
      <c r="T47" s="29">
        <v>0.3084</v>
      </c>
      <c r="U47" s="26" t="s">
        <v>10909</v>
      </c>
    </row>
    <row r="48" ht="56.75" customHeight="1" spans="1:21">
      <c r="A48" s="26" t="s">
        <v>3874</v>
      </c>
      <c r="B48" s="27">
        <v>8800</v>
      </c>
      <c r="C48" s="26" t="s">
        <v>897</v>
      </c>
      <c r="D48" s="26" t="s">
        <v>3876</v>
      </c>
      <c r="E48" s="26" t="s">
        <v>3875</v>
      </c>
      <c r="F48" s="26" t="s">
        <v>10897</v>
      </c>
      <c r="G48" s="26" t="s">
        <v>10898</v>
      </c>
      <c r="H48" s="27">
        <v>451255</v>
      </c>
      <c r="I48" s="27">
        <v>25958158</v>
      </c>
      <c r="J48" s="31">
        <v>46239</v>
      </c>
      <c r="K48" s="27" t="s">
        <v>10919</v>
      </c>
      <c r="L48" s="28">
        <v>30000</v>
      </c>
      <c r="M48" s="28">
        <v>20</v>
      </c>
      <c r="N48" s="28">
        <v>16</v>
      </c>
      <c r="O48" s="29">
        <v>0.7984</v>
      </c>
      <c r="P48" s="30">
        <v>8.04</v>
      </c>
      <c r="Q48" s="28">
        <v>8</v>
      </c>
      <c r="R48" s="29">
        <v>0.3992</v>
      </c>
      <c r="S48" s="29">
        <v>0.4109</v>
      </c>
      <c r="T48" s="29">
        <v>0.3084</v>
      </c>
      <c r="U48" s="26" t="s">
        <v>10909</v>
      </c>
    </row>
    <row r="49" ht="56.75" customHeight="1" spans="1:21">
      <c r="A49" s="26" t="s">
        <v>3874</v>
      </c>
      <c r="B49" s="27">
        <v>8800</v>
      </c>
      <c r="C49" s="26" t="s">
        <v>897</v>
      </c>
      <c r="D49" s="26" t="s">
        <v>3876</v>
      </c>
      <c r="E49" s="26" t="s">
        <v>3875</v>
      </c>
      <c r="F49" s="26" t="s">
        <v>10902</v>
      </c>
      <c r="G49" s="26" t="s">
        <v>10898</v>
      </c>
      <c r="H49" s="27">
        <v>451255</v>
      </c>
      <c r="I49" s="27">
        <v>26064517</v>
      </c>
      <c r="J49" s="27" t="s">
        <v>10907</v>
      </c>
      <c r="K49" s="27" t="s">
        <v>10908</v>
      </c>
      <c r="L49" s="28">
        <v>30000</v>
      </c>
      <c r="M49" s="28">
        <v>20</v>
      </c>
      <c r="N49" s="28">
        <v>11</v>
      </c>
      <c r="O49" s="29">
        <v>0.5356</v>
      </c>
      <c r="P49" s="30">
        <v>5.39</v>
      </c>
      <c r="Q49" s="28">
        <v>5</v>
      </c>
      <c r="R49" s="29">
        <v>0.2678</v>
      </c>
      <c r="S49" s="29">
        <v>0.4109</v>
      </c>
      <c r="T49" s="29">
        <v>0.3084</v>
      </c>
      <c r="U49" s="26" t="s">
        <v>10909</v>
      </c>
    </row>
    <row r="50" ht="56.75" customHeight="1" spans="1:21">
      <c r="A50" s="26" t="s">
        <v>3874</v>
      </c>
      <c r="B50" s="27">
        <v>91339</v>
      </c>
      <c r="C50" s="26" t="s">
        <v>813</v>
      </c>
      <c r="D50" s="26" t="s">
        <v>3876</v>
      </c>
      <c r="E50" s="26" t="s">
        <v>3875</v>
      </c>
      <c r="F50" s="26" t="s">
        <v>10897</v>
      </c>
      <c r="G50" s="26" t="s">
        <v>10906</v>
      </c>
      <c r="H50" s="27">
        <v>849889</v>
      </c>
      <c r="I50" s="27">
        <v>25925167</v>
      </c>
      <c r="J50" s="31">
        <v>46147</v>
      </c>
      <c r="K50" s="31">
        <v>46361</v>
      </c>
      <c r="L50" s="28">
        <v>200000</v>
      </c>
      <c r="M50" s="28">
        <v>134</v>
      </c>
      <c r="N50" s="28">
        <v>21</v>
      </c>
      <c r="O50" s="29">
        <v>0.1586</v>
      </c>
      <c r="P50" s="30">
        <v>21.29</v>
      </c>
      <c r="Q50" s="28">
        <v>0</v>
      </c>
      <c r="R50" s="29">
        <v>0</v>
      </c>
      <c r="S50" s="29">
        <v>2.6319</v>
      </c>
      <c r="T50" s="29">
        <v>0.2978</v>
      </c>
      <c r="U50" s="26" t="s">
        <v>10909</v>
      </c>
    </row>
    <row r="51" ht="56.75" customHeight="1" spans="1:21">
      <c r="A51" s="26" t="s">
        <v>3874</v>
      </c>
      <c r="B51" s="27">
        <v>91339</v>
      </c>
      <c r="C51" s="26" t="s">
        <v>813</v>
      </c>
      <c r="D51" s="26" t="s">
        <v>3876</v>
      </c>
      <c r="E51" s="26" t="s">
        <v>3875</v>
      </c>
      <c r="F51" s="26" t="s">
        <v>10897</v>
      </c>
      <c r="G51" s="26" t="s">
        <v>10906</v>
      </c>
      <c r="H51" s="27">
        <v>849889</v>
      </c>
      <c r="I51" s="27">
        <v>25984819</v>
      </c>
      <c r="J51" s="31">
        <v>46361</v>
      </c>
      <c r="K51" s="27" t="s">
        <v>10920</v>
      </c>
      <c r="L51" s="28">
        <v>200000</v>
      </c>
      <c r="M51" s="28">
        <v>134</v>
      </c>
      <c r="N51" s="28">
        <v>19</v>
      </c>
      <c r="O51" s="29">
        <v>0.1398</v>
      </c>
      <c r="P51" s="30">
        <v>18.77</v>
      </c>
      <c r="Q51" s="28">
        <v>0</v>
      </c>
      <c r="R51" s="29">
        <v>0</v>
      </c>
      <c r="S51" s="29">
        <v>2.6319</v>
      </c>
      <c r="T51" s="29">
        <v>0.2978</v>
      </c>
      <c r="U51" s="26" t="s">
        <v>10909</v>
      </c>
    </row>
    <row r="52" ht="56.75" customHeight="1" spans="1:21">
      <c r="A52" s="26" t="s">
        <v>3874</v>
      </c>
      <c r="B52" s="27">
        <v>91339</v>
      </c>
      <c r="C52" s="26" t="s">
        <v>813</v>
      </c>
      <c r="D52" s="26" t="s">
        <v>3876</v>
      </c>
      <c r="E52" s="26" t="s">
        <v>3875</v>
      </c>
      <c r="F52" s="26" t="s">
        <v>10897</v>
      </c>
      <c r="G52" s="26" t="s">
        <v>10906</v>
      </c>
      <c r="H52" s="27">
        <v>849889</v>
      </c>
      <c r="I52" s="27">
        <v>26043107</v>
      </c>
      <c r="J52" s="27" t="s">
        <v>10920</v>
      </c>
      <c r="K52" s="27" t="s">
        <v>10921</v>
      </c>
      <c r="L52" s="28">
        <v>200000</v>
      </c>
      <c r="M52" s="28">
        <v>134</v>
      </c>
      <c r="N52" s="28">
        <v>13</v>
      </c>
      <c r="O52" s="29">
        <v>0.0985</v>
      </c>
      <c r="P52" s="30">
        <v>13.23</v>
      </c>
      <c r="Q52" s="28">
        <v>0</v>
      </c>
      <c r="R52" s="29">
        <v>0</v>
      </c>
      <c r="S52" s="29">
        <v>2.6319</v>
      </c>
      <c r="T52" s="29">
        <v>0.2978</v>
      </c>
      <c r="U52" s="26" t="s">
        <v>10909</v>
      </c>
    </row>
    <row r="53" ht="56.75" customHeight="1" spans="1:21">
      <c r="A53" s="26" t="s">
        <v>3874</v>
      </c>
      <c r="B53" s="27">
        <v>92813</v>
      </c>
      <c r="C53" s="26" t="s">
        <v>461</v>
      </c>
      <c r="D53" s="26" t="s">
        <v>3876</v>
      </c>
      <c r="E53" s="26" t="s">
        <v>3875</v>
      </c>
      <c r="F53" s="26" t="s">
        <v>10897</v>
      </c>
      <c r="G53" s="26" t="s">
        <v>10898</v>
      </c>
      <c r="H53" s="27">
        <v>871084</v>
      </c>
      <c r="I53" s="27">
        <v>25954338</v>
      </c>
      <c r="J53" s="31">
        <v>46208</v>
      </c>
      <c r="K53" s="27" t="s">
        <v>10917</v>
      </c>
      <c r="L53" s="28">
        <v>100000</v>
      </c>
      <c r="M53" s="28">
        <v>67</v>
      </c>
      <c r="N53" s="28">
        <v>46</v>
      </c>
      <c r="O53" s="29">
        <v>0.6799</v>
      </c>
      <c r="P53" s="30">
        <v>18.25</v>
      </c>
      <c r="Q53" s="28">
        <v>27</v>
      </c>
      <c r="R53" s="29">
        <v>0.408</v>
      </c>
      <c r="S53" s="29">
        <v>0.5456</v>
      </c>
      <c r="T53" s="29">
        <v>0.4038</v>
      </c>
      <c r="U53" s="26" t="s">
        <v>10909</v>
      </c>
    </row>
    <row r="54" ht="56.75" customHeight="1" spans="1:21">
      <c r="A54" s="26" t="s">
        <v>3874</v>
      </c>
      <c r="B54" s="27">
        <v>92813</v>
      </c>
      <c r="C54" s="26" t="s">
        <v>461</v>
      </c>
      <c r="D54" s="26" t="s">
        <v>3876</v>
      </c>
      <c r="E54" s="26" t="s">
        <v>3875</v>
      </c>
      <c r="F54" s="26" t="s">
        <v>10897</v>
      </c>
      <c r="G54" s="26" t="s">
        <v>10898</v>
      </c>
      <c r="H54" s="27">
        <v>871084</v>
      </c>
      <c r="I54" s="27">
        <v>26001789</v>
      </c>
      <c r="J54" s="27" t="s">
        <v>10917</v>
      </c>
      <c r="K54" s="27" t="s">
        <v>10915</v>
      </c>
      <c r="L54" s="28">
        <v>100000</v>
      </c>
      <c r="M54" s="28">
        <v>67</v>
      </c>
      <c r="N54" s="28">
        <v>49</v>
      </c>
      <c r="O54" s="29">
        <v>0.7329</v>
      </c>
      <c r="P54" s="30">
        <v>19.67</v>
      </c>
      <c r="Q54" s="28">
        <v>30</v>
      </c>
      <c r="R54" s="29">
        <v>0.4397</v>
      </c>
      <c r="S54" s="29">
        <v>0.5456</v>
      </c>
      <c r="T54" s="29">
        <v>0.4038</v>
      </c>
      <c r="U54" s="26" t="s">
        <v>10909</v>
      </c>
    </row>
    <row r="55" ht="56.75" customHeight="1" spans="1:21">
      <c r="A55" s="26" t="s">
        <v>3874</v>
      </c>
      <c r="B55" s="27">
        <v>92813</v>
      </c>
      <c r="C55" s="26" t="s">
        <v>461</v>
      </c>
      <c r="D55" s="26" t="s">
        <v>3876</v>
      </c>
      <c r="E55" s="26" t="s">
        <v>3875</v>
      </c>
      <c r="F55" s="26" t="s">
        <v>10902</v>
      </c>
      <c r="G55" s="26" t="s">
        <v>10898</v>
      </c>
      <c r="H55" s="27">
        <v>871084</v>
      </c>
      <c r="I55" s="27">
        <v>26060754</v>
      </c>
      <c r="J55" s="27" t="s">
        <v>10915</v>
      </c>
      <c r="K55" s="27" t="s">
        <v>10916</v>
      </c>
      <c r="L55" s="28">
        <v>100000</v>
      </c>
      <c r="M55" s="28">
        <v>67</v>
      </c>
      <c r="N55" s="28">
        <v>50</v>
      </c>
      <c r="O55" s="29">
        <v>0.7418</v>
      </c>
      <c r="P55" s="30">
        <v>19.92</v>
      </c>
      <c r="Q55" s="28">
        <v>30</v>
      </c>
      <c r="R55" s="29">
        <v>0.4451</v>
      </c>
      <c r="S55" s="29">
        <v>0.5456</v>
      </c>
      <c r="T55" s="29">
        <v>0.4038</v>
      </c>
      <c r="U55" s="26" t="s">
        <v>10909</v>
      </c>
    </row>
    <row r="56" ht="56.75" customHeight="1" spans="1:21">
      <c r="A56" s="26" t="s">
        <v>3874</v>
      </c>
      <c r="B56" s="27">
        <v>96112</v>
      </c>
      <c r="C56" s="26" t="s">
        <v>927</v>
      </c>
      <c r="D56" s="26" t="s">
        <v>3876</v>
      </c>
      <c r="E56" s="26" t="s">
        <v>3875</v>
      </c>
      <c r="F56" s="26" t="s">
        <v>10902</v>
      </c>
      <c r="G56" s="26" t="s">
        <v>10898</v>
      </c>
      <c r="H56" s="27">
        <v>881380</v>
      </c>
      <c r="I56" s="27">
        <v>26088539</v>
      </c>
      <c r="J56" s="27" t="s">
        <v>10921</v>
      </c>
      <c r="K56" s="31">
        <v>46059</v>
      </c>
      <c r="L56" s="28">
        <v>20000</v>
      </c>
      <c r="M56" s="28">
        <v>13</v>
      </c>
      <c r="N56" s="28">
        <v>0</v>
      </c>
      <c r="O56" s="29">
        <v>0.0171</v>
      </c>
      <c r="P56" s="30">
        <v>0</v>
      </c>
      <c r="Q56" s="28">
        <v>0</v>
      </c>
      <c r="R56" s="29">
        <v>0.0171</v>
      </c>
      <c r="S56" s="29">
        <v>0.2237</v>
      </c>
      <c r="T56" s="29">
        <v>0.1861</v>
      </c>
      <c r="U56" s="26" t="s">
        <v>10909</v>
      </c>
    </row>
    <row r="57" ht="56.75" customHeight="1" spans="1:21">
      <c r="A57" s="26" t="s">
        <v>3874</v>
      </c>
      <c r="B57" s="27">
        <v>98311</v>
      </c>
      <c r="C57" s="26" t="s">
        <v>559</v>
      </c>
      <c r="D57" s="26" t="s">
        <v>3876</v>
      </c>
      <c r="E57" s="26" t="s">
        <v>3875</v>
      </c>
      <c r="F57" s="26" t="s">
        <v>10897</v>
      </c>
      <c r="G57" s="26" t="s">
        <v>10906</v>
      </c>
      <c r="H57" s="27">
        <v>987365</v>
      </c>
      <c r="I57" s="27">
        <v>25945443</v>
      </c>
      <c r="J57" s="31">
        <v>46178</v>
      </c>
      <c r="K57" s="27" t="s">
        <v>10913</v>
      </c>
      <c r="L57" s="28">
        <v>30000</v>
      </c>
      <c r="M57" s="28">
        <v>20</v>
      </c>
      <c r="N57" s="28">
        <v>17</v>
      </c>
      <c r="O57" s="29">
        <v>0.8532</v>
      </c>
      <c r="P57" s="30">
        <v>0</v>
      </c>
      <c r="Q57" s="28">
        <v>17</v>
      </c>
      <c r="R57" s="29">
        <v>0.8532</v>
      </c>
      <c r="S57" s="29">
        <v>0.1389</v>
      </c>
      <c r="T57" s="29">
        <v>0.0996</v>
      </c>
      <c r="U57" s="26" t="s">
        <v>10909</v>
      </c>
    </row>
    <row r="58" ht="56.75" customHeight="1" spans="1:21">
      <c r="A58" s="26" t="s">
        <v>3874</v>
      </c>
      <c r="B58" s="27">
        <v>98311</v>
      </c>
      <c r="C58" s="26" t="s">
        <v>559</v>
      </c>
      <c r="D58" s="26" t="s">
        <v>3876</v>
      </c>
      <c r="E58" s="26" t="s">
        <v>3875</v>
      </c>
      <c r="F58" s="26" t="s">
        <v>10897</v>
      </c>
      <c r="G58" s="26" t="s">
        <v>10906</v>
      </c>
      <c r="H58" s="27">
        <v>987365</v>
      </c>
      <c r="I58" s="27">
        <v>26050779</v>
      </c>
      <c r="J58" s="27" t="s">
        <v>10914</v>
      </c>
      <c r="K58" s="27" t="s">
        <v>10918</v>
      </c>
      <c r="L58" s="28">
        <v>30000</v>
      </c>
      <c r="M58" s="28">
        <v>20</v>
      </c>
      <c r="N58" s="28">
        <v>13</v>
      </c>
      <c r="O58" s="29">
        <v>0.6674</v>
      </c>
      <c r="P58" s="30">
        <v>0</v>
      </c>
      <c r="Q58" s="28">
        <v>13</v>
      </c>
      <c r="R58" s="29">
        <v>0.6674</v>
      </c>
      <c r="S58" s="29">
        <v>0.1389</v>
      </c>
      <c r="T58" s="29">
        <v>0.0996</v>
      </c>
      <c r="U58" s="26" t="s">
        <v>10909</v>
      </c>
    </row>
    <row r="59" ht="56.75" customHeight="1" spans="1:21">
      <c r="A59" s="26" t="s">
        <v>3874</v>
      </c>
      <c r="B59" s="27">
        <v>98691</v>
      </c>
      <c r="C59" s="26" t="s">
        <v>819</v>
      </c>
      <c r="D59" s="26" t="s">
        <v>3876</v>
      </c>
      <c r="E59" s="26" t="s">
        <v>3875</v>
      </c>
      <c r="F59" s="26" t="s">
        <v>10902</v>
      </c>
      <c r="G59" s="26" t="s">
        <v>10898</v>
      </c>
      <c r="H59" s="27">
        <v>856967</v>
      </c>
      <c r="I59" s="27">
        <v>26061280</v>
      </c>
      <c r="J59" s="27" t="s">
        <v>10915</v>
      </c>
      <c r="K59" s="27" t="s">
        <v>10916</v>
      </c>
      <c r="L59" s="28">
        <v>100000</v>
      </c>
      <c r="M59" s="28">
        <v>67</v>
      </c>
      <c r="N59" s="28">
        <v>56</v>
      </c>
      <c r="O59" s="29">
        <v>0.8343</v>
      </c>
      <c r="P59" s="30">
        <v>0</v>
      </c>
      <c r="Q59" s="28">
        <v>56</v>
      </c>
      <c r="R59" s="29">
        <v>0.8343</v>
      </c>
      <c r="S59" s="29">
        <v>0.8185</v>
      </c>
      <c r="T59" s="29">
        <v>0.6978</v>
      </c>
      <c r="U59" s="26" t="s">
        <v>10909</v>
      </c>
    </row>
    <row r="60" ht="112.75" customHeight="1" spans="1:21">
      <c r="A60" s="26" t="s">
        <v>3874</v>
      </c>
      <c r="B60" s="27">
        <v>16026</v>
      </c>
      <c r="C60" s="26" t="s">
        <v>407</v>
      </c>
      <c r="D60" s="26" t="s">
        <v>3876</v>
      </c>
      <c r="E60" s="26" t="s">
        <v>3875</v>
      </c>
      <c r="F60" s="26" t="s">
        <v>10897</v>
      </c>
      <c r="G60" s="26" t="s">
        <v>10906</v>
      </c>
      <c r="H60" s="27">
        <v>756571</v>
      </c>
      <c r="I60" s="27">
        <v>25949357</v>
      </c>
      <c r="J60" s="31">
        <v>46208</v>
      </c>
      <c r="K60" s="27" t="s">
        <v>10917</v>
      </c>
      <c r="L60" s="28">
        <v>30000</v>
      </c>
      <c r="M60" s="28">
        <v>20</v>
      </c>
      <c r="N60" s="28">
        <v>12</v>
      </c>
      <c r="O60" s="29">
        <v>0.5984</v>
      </c>
      <c r="P60" s="30">
        <v>0</v>
      </c>
      <c r="Q60" s="28">
        <v>12</v>
      </c>
      <c r="R60" s="29">
        <v>0.5984</v>
      </c>
      <c r="S60" s="29">
        <v>1.4382</v>
      </c>
      <c r="T60" s="29">
        <v>0.9928</v>
      </c>
      <c r="U60" s="26" t="s">
        <v>10922</v>
      </c>
    </row>
    <row r="61" ht="112.75" customHeight="1" spans="1:21">
      <c r="A61" s="26" t="s">
        <v>3874</v>
      </c>
      <c r="B61" s="27">
        <v>16026</v>
      </c>
      <c r="C61" s="26" t="s">
        <v>407</v>
      </c>
      <c r="D61" s="26" t="s">
        <v>3876</v>
      </c>
      <c r="E61" s="26" t="s">
        <v>3875</v>
      </c>
      <c r="F61" s="26" t="s">
        <v>10897</v>
      </c>
      <c r="G61" s="26" t="s">
        <v>10906</v>
      </c>
      <c r="H61" s="27">
        <v>756571</v>
      </c>
      <c r="I61" s="27">
        <v>25996709</v>
      </c>
      <c r="J61" s="27" t="s">
        <v>10917</v>
      </c>
      <c r="K61" s="27" t="s">
        <v>10915</v>
      </c>
      <c r="L61" s="28">
        <v>30000</v>
      </c>
      <c r="M61" s="28">
        <v>20</v>
      </c>
      <c r="N61" s="28">
        <v>15</v>
      </c>
      <c r="O61" s="29">
        <v>0.7374</v>
      </c>
      <c r="P61" s="30">
        <v>0</v>
      </c>
      <c r="Q61" s="28">
        <v>15</v>
      </c>
      <c r="R61" s="29">
        <v>0.7374</v>
      </c>
      <c r="S61" s="29">
        <v>1.4382</v>
      </c>
      <c r="T61" s="29">
        <v>0.9928</v>
      </c>
      <c r="U61" s="26" t="s">
        <v>10922</v>
      </c>
    </row>
    <row r="62" ht="112.75" customHeight="1" spans="1:21">
      <c r="A62" s="26" t="s">
        <v>3874</v>
      </c>
      <c r="B62" s="27">
        <v>16545</v>
      </c>
      <c r="C62" s="26" t="s">
        <v>651</v>
      </c>
      <c r="D62" s="26" t="s">
        <v>3876</v>
      </c>
      <c r="E62" s="26" t="s">
        <v>3875</v>
      </c>
      <c r="F62" s="26" t="s">
        <v>10902</v>
      </c>
      <c r="G62" s="26" t="s">
        <v>10906</v>
      </c>
      <c r="H62" s="27">
        <v>900849</v>
      </c>
      <c r="I62" s="27">
        <v>26099520</v>
      </c>
      <c r="J62" s="27" t="s">
        <v>10918</v>
      </c>
      <c r="K62" s="31">
        <v>46087</v>
      </c>
      <c r="L62" s="28">
        <v>5900</v>
      </c>
      <c r="M62" s="28">
        <v>4</v>
      </c>
      <c r="N62" s="28">
        <v>0</v>
      </c>
      <c r="O62" s="29">
        <v>0</v>
      </c>
      <c r="P62" s="32"/>
      <c r="Q62" s="28">
        <v>0</v>
      </c>
      <c r="R62" s="29">
        <v>0</v>
      </c>
      <c r="S62" s="32"/>
      <c r="T62" s="32"/>
      <c r="U62" s="26" t="s">
        <v>10923</v>
      </c>
    </row>
    <row r="63" ht="112.75" customHeight="1" spans="1:21">
      <c r="A63" s="26" t="s">
        <v>3874</v>
      </c>
      <c r="B63" s="27">
        <v>27170</v>
      </c>
      <c r="C63" s="26" t="s">
        <v>677</v>
      </c>
      <c r="D63" s="26" t="s">
        <v>3876</v>
      </c>
      <c r="E63" s="26" t="s">
        <v>3875</v>
      </c>
      <c r="F63" s="26" t="s">
        <v>10897</v>
      </c>
      <c r="G63" s="26" t="s">
        <v>10898</v>
      </c>
      <c r="H63" s="27">
        <v>609625</v>
      </c>
      <c r="I63" s="27">
        <v>25946291</v>
      </c>
      <c r="J63" s="31">
        <v>46178</v>
      </c>
      <c r="K63" s="27" t="s">
        <v>10913</v>
      </c>
      <c r="L63" s="28">
        <v>8000</v>
      </c>
      <c r="M63" s="28">
        <v>5</v>
      </c>
      <c r="N63" s="28">
        <v>0</v>
      </c>
      <c r="O63" s="29">
        <v>0</v>
      </c>
      <c r="P63" s="30">
        <v>0</v>
      </c>
      <c r="Q63" s="28">
        <v>0</v>
      </c>
      <c r="R63" s="29">
        <v>0</v>
      </c>
      <c r="S63" s="29">
        <v>0.0363</v>
      </c>
      <c r="T63" s="29">
        <v>0.1741</v>
      </c>
      <c r="U63" s="26" t="s">
        <v>10923</v>
      </c>
    </row>
    <row r="64" ht="112.75" customHeight="1" spans="1:21">
      <c r="A64" s="26" t="s">
        <v>3874</v>
      </c>
      <c r="B64" s="27">
        <v>27170</v>
      </c>
      <c r="C64" s="26" t="s">
        <v>677</v>
      </c>
      <c r="D64" s="26" t="s">
        <v>3876</v>
      </c>
      <c r="E64" s="26" t="s">
        <v>3875</v>
      </c>
      <c r="F64" s="26" t="s">
        <v>10897</v>
      </c>
      <c r="G64" s="26" t="s">
        <v>10898</v>
      </c>
      <c r="H64" s="27">
        <v>609625</v>
      </c>
      <c r="I64" s="27">
        <v>25993937</v>
      </c>
      <c r="J64" s="27" t="s">
        <v>10913</v>
      </c>
      <c r="K64" s="27" t="s">
        <v>10914</v>
      </c>
      <c r="L64" s="28">
        <v>8000</v>
      </c>
      <c r="M64" s="28">
        <v>5</v>
      </c>
      <c r="N64" s="28">
        <v>0</v>
      </c>
      <c r="O64" s="29">
        <v>0</v>
      </c>
      <c r="P64" s="30">
        <v>0</v>
      </c>
      <c r="Q64" s="28">
        <v>0</v>
      </c>
      <c r="R64" s="29">
        <v>0</v>
      </c>
      <c r="S64" s="29">
        <v>0.0363</v>
      </c>
      <c r="T64" s="29">
        <v>0.1741</v>
      </c>
      <c r="U64" s="26" t="s">
        <v>10923</v>
      </c>
    </row>
    <row r="65" ht="112.75" customHeight="1" spans="1:21">
      <c r="A65" s="26" t="s">
        <v>3874</v>
      </c>
      <c r="B65" s="27">
        <v>27170</v>
      </c>
      <c r="C65" s="26" t="s">
        <v>677</v>
      </c>
      <c r="D65" s="26" t="s">
        <v>3876</v>
      </c>
      <c r="E65" s="26" t="s">
        <v>3875</v>
      </c>
      <c r="F65" s="26" t="s">
        <v>10897</v>
      </c>
      <c r="G65" s="26" t="s">
        <v>10898</v>
      </c>
      <c r="H65" s="27">
        <v>609625</v>
      </c>
      <c r="I65" s="27">
        <v>26052005</v>
      </c>
      <c r="J65" s="27" t="s">
        <v>10914</v>
      </c>
      <c r="K65" s="27" t="s">
        <v>10918</v>
      </c>
      <c r="L65" s="28">
        <v>8000</v>
      </c>
      <c r="M65" s="28">
        <v>5</v>
      </c>
      <c r="N65" s="28">
        <v>0</v>
      </c>
      <c r="O65" s="29">
        <v>0</v>
      </c>
      <c r="P65" s="30">
        <v>0</v>
      </c>
      <c r="Q65" s="28">
        <v>0</v>
      </c>
      <c r="R65" s="29">
        <v>0</v>
      </c>
      <c r="S65" s="29">
        <v>0.0363</v>
      </c>
      <c r="T65" s="29">
        <v>0.1741</v>
      </c>
      <c r="U65" s="26" t="s">
        <v>10923</v>
      </c>
    </row>
    <row r="66" ht="112.75" customHeight="1" spans="1:21">
      <c r="A66" s="26" t="s">
        <v>3874</v>
      </c>
      <c r="B66" s="27">
        <v>27170</v>
      </c>
      <c r="C66" s="26" t="s">
        <v>677</v>
      </c>
      <c r="D66" s="26" t="s">
        <v>3876</v>
      </c>
      <c r="E66" s="26" t="s">
        <v>3875</v>
      </c>
      <c r="F66" s="26" t="s">
        <v>10902</v>
      </c>
      <c r="G66" s="26" t="s">
        <v>10898</v>
      </c>
      <c r="H66" s="27">
        <v>609625</v>
      </c>
      <c r="I66" s="27">
        <v>26098718</v>
      </c>
      <c r="J66" s="27" t="s">
        <v>10918</v>
      </c>
      <c r="K66" s="31">
        <v>46087</v>
      </c>
      <c r="L66" s="28">
        <v>8000</v>
      </c>
      <c r="M66" s="28">
        <v>5</v>
      </c>
      <c r="N66" s="28">
        <v>0</v>
      </c>
      <c r="O66" s="29">
        <v>0</v>
      </c>
      <c r="P66" s="32"/>
      <c r="Q66" s="28">
        <v>0</v>
      </c>
      <c r="R66" s="29">
        <v>0</v>
      </c>
      <c r="S66" s="32"/>
      <c r="T66" s="32"/>
      <c r="U66" s="26" t="s">
        <v>10923</v>
      </c>
    </row>
    <row r="67" ht="112.75" customHeight="1" spans="1:21">
      <c r="A67" s="26" t="s">
        <v>3874</v>
      </c>
      <c r="B67" s="27">
        <v>99161</v>
      </c>
      <c r="C67" s="26" t="s">
        <v>140</v>
      </c>
      <c r="D67" s="26" t="s">
        <v>3876</v>
      </c>
      <c r="E67" s="26" t="s">
        <v>3875</v>
      </c>
      <c r="F67" s="26" t="s">
        <v>10897</v>
      </c>
      <c r="G67" s="26" t="s">
        <v>10906</v>
      </c>
      <c r="H67" s="27">
        <v>983370</v>
      </c>
      <c r="I67" s="27">
        <v>25932244</v>
      </c>
      <c r="J67" s="31">
        <v>46147</v>
      </c>
      <c r="K67" s="31">
        <v>46361</v>
      </c>
      <c r="L67" s="28">
        <v>7013</v>
      </c>
      <c r="M67" s="28">
        <v>5</v>
      </c>
      <c r="N67" s="28">
        <v>1</v>
      </c>
      <c r="O67" s="29">
        <v>0.2315</v>
      </c>
      <c r="P67" s="30">
        <v>0</v>
      </c>
      <c r="Q67" s="28">
        <v>1</v>
      </c>
      <c r="R67" s="29">
        <v>0.2315</v>
      </c>
      <c r="S67" s="29">
        <v>0.0166</v>
      </c>
      <c r="T67" s="29">
        <v>0.1059</v>
      </c>
      <c r="U67" s="26" t="s">
        <v>10923</v>
      </c>
    </row>
    <row r="68" ht="112.75" customHeight="1" spans="1:21">
      <c r="A68" s="26" t="s">
        <v>3874</v>
      </c>
      <c r="B68" s="27">
        <v>99161</v>
      </c>
      <c r="C68" s="26" t="s">
        <v>140</v>
      </c>
      <c r="D68" s="26" t="s">
        <v>3876</v>
      </c>
      <c r="E68" s="26" t="s">
        <v>3875</v>
      </c>
      <c r="F68" s="26" t="s">
        <v>10897</v>
      </c>
      <c r="G68" s="26" t="s">
        <v>10906</v>
      </c>
      <c r="H68" s="27">
        <v>983370</v>
      </c>
      <c r="I68" s="27">
        <v>25987193</v>
      </c>
      <c r="J68" s="31">
        <v>46361</v>
      </c>
      <c r="K68" s="27" t="s">
        <v>10920</v>
      </c>
      <c r="L68" s="28">
        <v>7013</v>
      </c>
      <c r="M68" s="28">
        <v>5</v>
      </c>
      <c r="N68" s="28">
        <v>1</v>
      </c>
      <c r="O68" s="29">
        <v>0.314</v>
      </c>
      <c r="P68" s="30">
        <v>0</v>
      </c>
      <c r="Q68" s="28">
        <v>1</v>
      </c>
      <c r="R68" s="29">
        <v>0.314</v>
      </c>
      <c r="S68" s="29">
        <v>0.0166</v>
      </c>
      <c r="T68" s="29">
        <v>0.1059</v>
      </c>
      <c r="U68" s="26" t="s">
        <v>10923</v>
      </c>
    </row>
    <row r="69" ht="112.75" customHeight="1" spans="1:21">
      <c r="A69" s="26" t="s">
        <v>3874</v>
      </c>
      <c r="B69" s="27">
        <v>99161</v>
      </c>
      <c r="C69" s="26" t="s">
        <v>140</v>
      </c>
      <c r="D69" s="26" t="s">
        <v>3876</v>
      </c>
      <c r="E69" s="26" t="s">
        <v>3875</v>
      </c>
      <c r="F69" s="26" t="s">
        <v>10897</v>
      </c>
      <c r="G69" s="26" t="s">
        <v>10906</v>
      </c>
      <c r="H69" s="27">
        <v>983370</v>
      </c>
      <c r="I69" s="27">
        <v>26045276</v>
      </c>
      <c r="J69" s="27" t="s">
        <v>10920</v>
      </c>
      <c r="K69" s="27" t="s">
        <v>10921</v>
      </c>
      <c r="L69" s="28">
        <v>7013</v>
      </c>
      <c r="M69" s="28">
        <v>5</v>
      </c>
      <c r="N69" s="28">
        <v>2</v>
      </c>
      <c r="O69" s="29">
        <v>0.4606</v>
      </c>
      <c r="P69" s="30">
        <v>0</v>
      </c>
      <c r="Q69" s="28">
        <v>2</v>
      </c>
      <c r="R69" s="29">
        <v>0.4606</v>
      </c>
      <c r="S69" s="29">
        <v>0.0166</v>
      </c>
      <c r="T69" s="29">
        <v>0.1059</v>
      </c>
      <c r="U69" s="26" t="s">
        <v>10923</v>
      </c>
    </row>
    <row r="70" ht="112.75" customHeight="1" spans="1:21">
      <c r="A70" s="26" t="s">
        <v>3874</v>
      </c>
      <c r="B70" s="27">
        <v>99161</v>
      </c>
      <c r="C70" s="26" t="s">
        <v>140</v>
      </c>
      <c r="D70" s="26" t="s">
        <v>3876</v>
      </c>
      <c r="E70" s="26" t="s">
        <v>3875</v>
      </c>
      <c r="F70" s="26" t="s">
        <v>10902</v>
      </c>
      <c r="G70" s="26" t="s">
        <v>10906</v>
      </c>
      <c r="H70" s="27">
        <v>983370</v>
      </c>
      <c r="I70" s="27">
        <v>26092221</v>
      </c>
      <c r="J70" s="27" t="s">
        <v>10921</v>
      </c>
      <c r="K70" s="31">
        <v>46059</v>
      </c>
      <c r="L70" s="28">
        <v>7013</v>
      </c>
      <c r="M70" s="28">
        <v>5</v>
      </c>
      <c r="N70" s="28">
        <v>0</v>
      </c>
      <c r="O70" s="29">
        <v>0</v>
      </c>
      <c r="P70" s="30">
        <v>0</v>
      </c>
      <c r="Q70" s="28">
        <v>0</v>
      </c>
      <c r="R70" s="29">
        <v>0</v>
      </c>
      <c r="S70" s="32"/>
      <c r="T70" s="32"/>
      <c r="U70" s="26" t="s">
        <v>10923</v>
      </c>
    </row>
    <row r="71" ht="126.75" customHeight="1" spans="1:21">
      <c r="A71" s="26" t="s">
        <v>3874</v>
      </c>
      <c r="B71" s="27">
        <v>99207</v>
      </c>
      <c r="C71" s="26" t="s">
        <v>145</v>
      </c>
      <c r="D71" s="26" t="s">
        <v>3876</v>
      </c>
      <c r="E71" s="26" t="s">
        <v>3875</v>
      </c>
      <c r="F71" s="26" t="s">
        <v>10897</v>
      </c>
      <c r="G71" s="26" t="s">
        <v>10898</v>
      </c>
      <c r="H71" s="27">
        <v>845619</v>
      </c>
      <c r="I71" s="27">
        <v>25908320</v>
      </c>
      <c r="J71" s="31">
        <v>46058</v>
      </c>
      <c r="K71" s="31">
        <v>46270</v>
      </c>
      <c r="L71" s="28">
        <v>20000</v>
      </c>
      <c r="M71" s="28">
        <v>13</v>
      </c>
      <c r="N71" s="28">
        <v>4</v>
      </c>
      <c r="O71" s="29">
        <v>0.2677</v>
      </c>
      <c r="P71" s="30">
        <v>0</v>
      </c>
      <c r="Q71" s="28">
        <v>4</v>
      </c>
      <c r="R71" s="29">
        <v>0.2677</v>
      </c>
      <c r="S71" s="29">
        <v>0.0562</v>
      </c>
      <c r="T71" s="29">
        <v>0.0771</v>
      </c>
      <c r="U71" s="26" t="s">
        <v>10924</v>
      </c>
    </row>
    <row r="72" ht="126.75" customHeight="1" spans="1:21">
      <c r="A72" s="26" t="s">
        <v>3874</v>
      </c>
      <c r="B72" s="27">
        <v>99207</v>
      </c>
      <c r="C72" s="26" t="s">
        <v>145</v>
      </c>
      <c r="D72" s="26" t="s">
        <v>3876</v>
      </c>
      <c r="E72" s="26" t="s">
        <v>3875</v>
      </c>
      <c r="F72" s="26" t="s">
        <v>10897</v>
      </c>
      <c r="G72" s="26" t="s">
        <v>10898</v>
      </c>
      <c r="H72" s="27">
        <v>845619</v>
      </c>
      <c r="I72" s="27">
        <v>25967108</v>
      </c>
      <c r="J72" s="31">
        <v>46270</v>
      </c>
      <c r="K72" s="27" t="s">
        <v>10910</v>
      </c>
      <c r="L72" s="28">
        <v>20000</v>
      </c>
      <c r="M72" s="28">
        <v>13</v>
      </c>
      <c r="N72" s="28">
        <v>0</v>
      </c>
      <c r="O72" s="29">
        <v>0.0189</v>
      </c>
      <c r="P72" s="30">
        <v>0</v>
      </c>
      <c r="Q72" s="28">
        <v>0</v>
      </c>
      <c r="R72" s="29">
        <v>0.0189</v>
      </c>
      <c r="S72" s="29">
        <v>0.0562</v>
      </c>
      <c r="T72" s="29">
        <v>0.0771</v>
      </c>
      <c r="U72" s="26" t="s">
        <v>10924</v>
      </c>
    </row>
    <row r="73" ht="126.75" customHeight="1" spans="1:21">
      <c r="A73" s="26" t="s">
        <v>3874</v>
      </c>
      <c r="B73" s="27">
        <v>99207</v>
      </c>
      <c r="C73" s="26" t="s">
        <v>145</v>
      </c>
      <c r="D73" s="26" t="s">
        <v>3876</v>
      </c>
      <c r="E73" s="26" t="s">
        <v>3875</v>
      </c>
      <c r="F73" s="26" t="s">
        <v>10897</v>
      </c>
      <c r="G73" s="26" t="s">
        <v>10898</v>
      </c>
      <c r="H73" s="27">
        <v>845619</v>
      </c>
      <c r="I73" s="27">
        <v>26014388</v>
      </c>
      <c r="J73" s="27" t="s">
        <v>10910</v>
      </c>
      <c r="K73" s="27" t="s">
        <v>10911</v>
      </c>
      <c r="L73" s="28">
        <v>20000</v>
      </c>
      <c r="M73" s="28">
        <v>13</v>
      </c>
      <c r="N73" s="28">
        <v>2</v>
      </c>
      <c r="O73" s="29">
        <v>0.1791</v>
      </c>
      <c r="P73" s="30">
        <v>0</v>
      </c>
      <c r="Q73" s="28">
        <v>2</v>
      </c>
      <c r="R73" s="29">
        <v>0.1791</v>
      </c>
      <c r="S73" s="29">
        <v>0.0562</v>
      </c>
      <c r="T73" s="29">
        <v>0.0771</v>
      </c>
      <c r="U73" s="26" t="s">
        <v>10924</v>
      </c>
    </row>
    <row r="74" ht="126.75" customHeight="1" spans="1:21">
      <c r="A74" s="26" t="s">
        <v>3874</v>
      </c>
      <c r="B74" s="27">
        <v>99207</v>
      </c>
      <c r="C74" s="26" t="s">
        <v>145</v>
      </c>
      <c r="D74" s="26" t="s">
        <v>3876</v>
      </c>
      <c r="E74" s="26" t="s">
        <v>3875</v>
      </c>
      <c r="F74" s="26" t="s">
        <v>10902</v>
      </c>
      <c r="G74" s="26" t="s">
        <v>10898</v>
      </c>
      <c r="H74" s="27">
        <v>845619</v>
      </c>
      <c r="I74" s="27">
        <v>26073326</v>
      </c>
      <c r="J74" s="27" t="s">
        <v>10911</v>
      </c>
      <c r="K74" s="27" t="s">
        <v>10912</v>
      </c>
      <c r="L74" s="28">
        <v>20000</v>
      </c>
      <c r="M74" s="28">
        <v>13</v>
      </c>
      <c r="N74" s="28">
        <v>1</v>
      </c>
      <c r="O74" s="29">
        <v>0.0722</v>
      </c>
      <c r="P74" s="30">
        <v>0</v>
      </c>
      <c r="Q74" s="28">
        <v>1</v>
      </c>
      <c r="R74" s="29">
        <v>0.0722</v>
      </c>
      <c r="S74" s="29">
        <v>0.0562</v>
      </c>
      <c r="T74" s="29">
        <v>0.0771</v>
      </c>
      <c r="U74" s="26" t="s">
        <v>10924</v>
      </c>
    </row>
    <row r="75" ht="56.75" customHeight="1" spans="1:21">
      <c r="A75" s="26" t="s">
        <v>3874</v>
      </c>
      <c r="B75" s="27">
        <v>99450</v>
      </c>
      <c r="C75" s="26" t="s">
        <v>155</v>
      </c>
      <c r="D75" s="26" t="s">
        <v>3876</v>
      </c>
      <c r="E75" s="26" t="s">
        <v>3875</v>
      </c>
      <c r="F75" s="26" t="s">
        <v>10902</v>
      </c>
      <c r="G75" s="26" t="s">
        <v>10906</v>
      </c>
      <c r="H75" s="27">
        <v>983339</v>
      </c>
      <c r="I75" s="27">
        <v>26092222</v>
      </c>
      <c r="J75" s="27" t="s">
        <v>10921</v>
      </c>
      <c r="K75" s="31">
        <v>46059</v>
      </c>
      <c r="L75" s="28">
        <v>9000</v>
      </c>
      <c r="M75" s="28">
        <v>6</v>
      </c>
      <c r="N75" s="28">
        <v>3</v>
      </c>
      <c r="O75" s="29">
        <v>0.4178</v>
      </c>
      <c r="P75" s="30">
        <v>0</v>
      </c>
      <c r="Q75" s="28">
        <v>3</v>
      </c>
      <c r="R75" s="29">
        <v>0.4178</v>
      </c>
      <c r="S75" s="32"/>
      <c r="T75" s="32"/>
      <c r="U75" s="26" t="s">
        <v>10925</v>
      </c>
    </row>
    <row r="76" ht="182.75" customHeight="1" spans="1:21">
      <c r="A76" s="26" t="s">
        <v>3874</v>
      </c>
      <c r="B76" s="27">
        <v>68158</v>
      </c>
      <c r="C76" s="26" t="s">
        <v>825</v>
      </c>
      <c r="D76" s="26" t="s">
        <v>3876</v>
      </c>
      <c r="E76" s="26" t="s">
        <v>3875</v>
      </c>
      <c r="F76" s="26" t="s">
        <v>10897</v>
      </c>
      <c r="G76" s="26" t="s">
        <v>10898</v>
      </c>
      <c r="H76" s="27">
        <v>22044</v>
      </c>
      <c r="I76" s="27">
        <v>25953120</v>
      </c>
      <c r="J76" s="31">
        <v>46208</v>
      </c>
      <c r="K76" s="27" t="s">
        <v>10917</v>
      </c>
      <c r="L76" s="28">
        <v>30000</v>
      </c>
      <c r="M76" s="28">
        <v>20</v>
      </c>
      <c r="N76" s="28">
        <v>17</v>
      </c>
      <c r="O76" s="29">
        <v>0.8667</v>
      </c>
      <c r="P76" s="30">
        <v>0</v>
      </c>
      <c r="Q76" s="28">
        <v>17</v>
      </c>
      <c r="R76" s="29">
        <v>0.8667</v>
      </c>
      <c r="S76" s="29">
        <v>0.1814</v>
      </c>
      <c r="T76" s="29">
        <v>0.1466</v>
      </c>
      <c r="U76" s="26" t="s">
        <v>10926</v>
      </c>
    </row>
    <row r="77" ht="182.75" customHeight="1" spans="1:21">
      <c r="A77" s="26" t="s">
        <v>3874</v>
      </c>
      <c r="B77" s="27">
        <v>68158</v>
      </c>
      <c r="C77" s="26" t="s">
        <v>825</v>
      </c>
      <c r="D77" s="26" t="s">
        <v>3876</v>
      </c>
      <c r="E77" s="26" t="s">
        <v>3875</v>
      </c>
      <c r="F77" s="26" t="s">
        <v>10897</v>
      </c>
      <c r="G77" s="26" t="s">
        <v>10898</v>
      </c>
      <c r="H77" s="27">
        <v>22044</v>
      </c>
      <c r="I77" s="27">
        <v>26000130</v>
      </c>
      <c r="J77" s="27" t="s">
        <v>10917</v>
      </c>
      <c r="K77" s="27" t="s">
        <v>10915</v>
      </c>
      <c r="L77" s="28">
        <v>30000</v>
      </c>
      <c r="M77" s="28">
        <v>20</v>
      </c>
      <c r="N77" s="28">
        <v>16</v>
      </c>
      <c r="O77" s="29">
        <v>0.7764</v>
      </c>
      <c r="P77" s="30">
        <v>0</v>
      </c>
      <c r="Q77" s="28">
        <v>16</v>
      </c>
      <c r="R77" s="29">
        <v>0.7764</v>
      </c>
      <c r="S77" s="29">
        <v>0.1814</v>
      </c>
      <c r="T77" s="29">
        <v>0.1466</v>
      </c>
      <c r="U77" s="26" t="s">
        <v>10926</v>
      </c>
    </row>
    <row r="78" ht="112.75" customHeight="1" spans="1:21">
      <c r="A78" s="26" t="s">
        <v>3874</v>
      </c>
      <c r="B78" s="27">
        <v>10785</v>
      </c>
      <c r="C78" s="26" t="s">
        <v>245</v>
      </c>
      <c r="D78" s="26" t="s">
        <v>3876</v>
      </c>
      <c r="E78" s="26" t="s">
        <v>3875</v>
      </c>
      <c r="F78" s="26" t="s">
        <v>10897</v>
      </c>
      <c r="G78" s="26" t="s">
        <v>10898</v>
      </c>
      <c r="H78" s="27">
        <v>227423</v>
      </c>
      <c r="I78" s="27">
        <v>25917729</v>
      </c>
      <c r="J78" s="31">
        <v>46086</v>
      </c>
      <c r="K78" s="31">
        <v>46300</v>
      </c>
      <c r="L78" s="28">
        <v>140000</v>
      </c>
      <c r="M78" s="28">
        <v>94</v>
      </c>
      <c r="N78" s="28">
        <v>37</v>
      </c>
      <c r="O78" s="29">
        <v>0.3969</v>
      </c>
      <c r="P78" s="30">
        <v>0</v>
      </c>
      <c r="Q78" s="28">
        <v>37</v>
      </c>
      <c r="R78" s="29">
        <v>0.3969</v>
      </c>
      <c r="S78" s="29">
        <v>0.2973</v>
      </c>
      <c r="T78" s="29">
        <v>0.2331</v>
      </c>
      <c r="U78" s="26" t="s">
        <v>10927</v>
      </c>
    </row>
    <row r="79" ht="112.75" customHeight="1" spans="1:21">
      <c r="A79" s="26" t="s">
        <v>3874</v>
      </c>
      <c r="B79" s="27">
        <v>10785</v>
      </c>
      <c r="C79" s="26" t="s">
        <v>245</v>
      </c>
      <c r="D79" s="26" t="s">
        <v>3876</v>
      </c>
      <c r="E79" s="26" t="s">
        <v>3875</v>
      </c>
      <c r="F79" s="26" t="s">
        <v>10897</v>
      </c>
      <c r="G79" s="26" t="s">
        <v>10898</v>
      </c>
      <c r="H79" s="27">
        <v>227423</v>
      </c>
      <c r="I79" s="27">
        <v>25977488</v>
      </c>
      <c r="J79" s="31">
        <v>46300</v>
      </c>
      <c r="K79" s="27" t="s">
        <v>10903</v>
      </c>
      <c r="L79" s="28">
        <v>140000</v>
      </c>
      <c r="M79" s="28">
        <v>94</v>
      </c>
      <c r="N79" s="28">
        <v>61</v>
      </c>
      <c r="O79" s="29">
        <v>0.6463</v>
      </c>
      <c r="P79" s="30">
        <v>0</v>
      </c>
      <c r="Q79" s="28">
        <v>61</v>
      </c>
      <c r="R79" s="29">
        <v>0.6463</v>
      </c>
      <c r="S79" s="29">
        <v>0.2973</v>
      </c>
      <c r="T79" s="29">
        <v>0.2331</v>
      </c>
      <c r="U79" s="26" t="s">
        <v>10927</v>
      </c>
    </row>
    <row r="80" ht="112.75" customHeight="1" spans="1:21">
      <c r="A80" s="26" t="s">
        <v>3874</v>
      </c>
      <c r="B80" s="27">
        <v>10785</v>
      </c>
      <c r="C80" s="26" t="s">
        <v>245</v>
      </c>
      <c r="D80" s="26" t="s">
        <v>3876</v>
      </c>
      <c r="E80" s="26" t="s">
        <v>3875</v>
      </c>
      <c r="F80" s="26" t="s">
        <v>10902</v>
      </c>
      <c r="G80" s="26" t="s">
        <v>10898</v>
      </c>
      <c r="H80" s="27">
        <v>227423</v>
      </c>
      <c r="I80" s="27">
        <v>26082817</v>
      </c>
      <c r="J80" s="27" t="s">
        <v>10904</v>
      </c>
      <c r="K80" s="27" t="s">
        <v>10905</v>
      </c>
      <c r="L80" s="28">
        <v>140000</v>
      </c>
      <c r="M80" s="28">
        <v>94</v>
      </c>
      <c r="N80" s="28">
        <v>72</v>
      </c>
      <c r="O80" s="29">
        <v>0.7653</v>
      </c>
      <c r="P80" s="30">
        <v>0</v>
      </c>
      <c r="Q80" s="28">
        <v>72</v>
      </c>
      <c r="R80" s="29">
        <v>0.7653</v>
      </c>
      <c r="S80" s="29">
        <v>0.2973</v>
      </c>
      <c r="T80" s="29">
        <v>0.2331</v>
      </c>
      <c r="U80" s="26" t="s">
        <v>10927</v>
      </c>
    </row>
    <row r="81" ht="112.75" customHeight="1" spans="1:21">
      <c r="A81" s="26" t="s">
        <v>3874</v>
      </c>
      <c r="B81" s="27">
        <v>27444</v>
      </c>
      <c r="C81" s="26" t="s">
        <v>469</v>
      </c>
      <c r="D81" s="26" t="s">
        <v>3876</v>
      </c>
      <c r="E81" s="26" t="s">
        <v>3875</v>
      </c>
      <c r="F81" s="26" t="s">
        <v>10897</v>
      </c>
      <c r="G81" s="26" t="s">
        <v>10898</v>
      </c>
      <c r="H81" s="27">
        <v>241540</v>
      </c>
      <c r="I81" s="27">
        <v>25911777</v>
      </c>
      <c r="J81" s="31">
        <v>46058</v>
      </c>
      <c r="K81" s="31">
        <v>46270</v>
      </c>
      <c r="L81" s="28">
        <v>120000</v>
      </c>
      <c r="M81" s="28">
        <v>81</v>
      </c>
      <c r="N81" s="28">
        <v>26</v>
      </c>
      <c r="O81" s="29">
        <v>0.322</v>
      </c>
      <c r="P81" s="30">
        <v>2.59</v>
      </c>
      <c r="Q81" s="28">
        <v>23</v>
      </c>
      <c r="R81" s="29">
        <v>0.2898</v>
      </c>
      <c r="S81" s="29">
        <v>0.3817</v>
      </c>
      <c r="T81" s="29">
        <v>0.3054</v>
      </c>
      <c r="U81" s="26" t="s">
        <v>10927</v>
      </c>
    </row>
    <row r="82" ht="112.75" customHeight="1" spans="1:21">
      <c r="A82" s="26" t="s">
        <v>3874</v>
      </c>
      <c r="B82" s="27">
        <v>27444</v>
      </c>
      <c r="C82" s="26" t="s">
        <v>469</v>
      </c>
      <c r="D82" s="26" t="s">
        <v>3876</v>
      </c>
      <c r="E82" s="26" t="s">
        <v>3875</v>
      </c>
      <c r="F82" s="26" t="s">
        <v>10897</v>
      </c>
      <c r="G82" s="26" t="s">
        <v>10898</v>
      </c>
      <c r="H82" s="27">
        <v>241540</v>
      </c>
      <c r="I82" s="27">
        <v>25970961</v>
      </c>
      <c r="J82" s="31">
        <v>46270</v>
      </c>
      <c r="K82" s="27" t="s">
        <v>10910</v>
      </c>
      <c r="L82" s="28">
        <v>120000</v>
      </c>
      <c r="M82" s="28">
        <v>81</v>
      </c>
      <c r="N82" s="28">
        <v>61</v>
      </c>
      <c r="O82" s="29">
        <v>0.7547</v>
      </c>
      <c r="P82" s="30">
        <v>6.08</v>
      </c>
      <c r="Q82" s="28">
        <v>55</v>
      </c>
      <c r="R82" s="29">
        <v>0.6792</v>
      </c>
      <c r="S82" s="29">
        <v>0.3817</v>
      </c>
      <c r="T82" s="29">
        <v>0.3054</v>
      </c>
      <c r="U82" s="26" t="s">
        <v>10927</v>
      </c>
    </row>
    <row r="83" ht="112.75" customHeight="1" spans="1:21">
      <c r="A83" s="26" t="s">
        <v>3874</v>
      </c>
      <c r="B83" s="27">
        <v>27444</v>
      </c>
      <c r="C83" s="26" t="s">
        <v>469</v>
      </c>
      <c r="D83" s="26" t="s">
        <v>3876</v>
      </c>
      <c r="E83" s="26" t="s">
        <v>3875</v>
      </c>
      <c r="F83" s="26" t="s">
        <v>10902</v>
      </c>
      <c r="G83" s="26" t="s">
        <v>10898</v>
      </c>
      <c r="H83" s="27">
        <v>241540</v>
      </c>
      <c r="I83" s="27">
        <v>26076706</v>
      </c>
      <c r="J83" s="27" t="s">
        <v>10911</v>
      </c>
      <c r="K83" s="27" t="s">
        <v>10912</v>
      </c>
      <c r="L83" s="28">
        <v>120000</v>
      </c>
      <c r="M83" s="28">
        <v>81</v>
      </c>
      <c r="N83" s="28">
        <v>22</v>
      </c>
      <c r="O83" s="29">
        <v>0.2754</v>
      </c>
      <c r="P83" s="30">
        <v>2.22</v>
      </c>
      <c r="Q83" s="28">
        <v>20</v>
      </c>
      <c r="R83" s="29">
        <v>0.2478</v>
      </c>
      <c r="S83" s="29">
        <v>0.3817</v>
      </c>
      <c r="T83" s="29">
        <v>0.3054</v>
      </c>
      <c r="U83" s="26" t="s">
        <v>10927</v>
      </c>
    </row>
    <row r="84" ht="112.75" customHeight="1" spans="1:21">
      <c r="A84" s="26" t="s">
        <v>3874</v>
      </c>
      <c r="B84" s="27">
        <v>3637</v>
      </c>
      <c r="C84" s="26" t="s">
        <v>283</v>
      </c>
      <c r="D84" s="26" t="s">
        <v>3876</v>
      </c>
      <c r="E84" s="26" t="s">
        <v>3875</v>
      </c>
      <c r="F84" s="26" t="s">
        <v>10902</v>
      </c>
      <c r="G84" s="26" t="s">
        <v>10898</v>
      </c>
      <c r="H84" s="27">
        <v>17679</v>
      </c>
      <c r="I84" s="27">
        <v>26087285</v>
      </c>
      <c r="J84" s="27" t="s">
        <v>10900</v>
      </c>
      <c r="K84" s="31">
        <v>46028</v>
      </c>
      <c r="L84" s="28">
        <v>170000</v>
      </c>
      <c r="M84" s="28">
        <v>114</v>
      </c>
      <c r="N84" s="28">
        <v>48</v>
      </c>
      <c r="O84" s="29">
        <v>0.422</v>
      </c>
      <c r="P84" s="30">
        <v>0</v>
      </c>
      <c r="Q84" s="28">
        <v>48</v>
      </c>
      <c r="R84" s="29">
        <v>0.422</v>
      </c>
      <c r="S84" s="29">
        <v>0.5382</v>
      </c>
      <c r="T84" s="29">
        <v>0.7339</v>
      </c>
      <c r="U84" s="26" t="s">
        <v>10927</v>
      </c>
    </row>
    <row r="85" ht="112.75" customHeight="1" spans="1:21">
      <c r="A85" s="26" t="s">
        <v>3874</v>
      </c>
      <c r="B85" s="27">
        <v>4177</v>
      </c>
      <c r="C85" s="26" t="s">
        <v>254</v>
      </c>
      <c r="D85" s="26" t="s">
        <v>3876</v>
      </c>
      <c r="E85" s="26" t="s">
        <v>3875</v>
      </c>
      <c r="F85" s="26" t="s">
        <v>10897</v>
      </c>
      <c r="G85" s="26" t="s">
        <v>10898</v>
      </c>
      <c r="H85" s="27">
        <v>62921</v>
      </c>
      <c r="I85" s="27">
        <v>26051332</v>
      </c>
      <c r="J85" s="27" t="s">
        <v>10914</v>
      </c>
      <c r="K85" s="27" t="s">
        <v>10918</v>
      </c>
      <c r="L85" s="28">
        <v>106000</v>
      </c>
      <c r="M85" s="28">
        <v>71</v>
      </c>
      <c r="N85" s="28">
        <v>49</v>
      </c>
      <c r="O85" s="29">
        <v>0.6928</v>
      </c>
      <c r="P85" s="30">
        <v>0</v>
      </c>
      <c r="Q85" s="28">
        <v>49</v>
      </c>
      <c r="R85" s="29">
        <v>0.6928</v>
      </c>
      <c r="S85" s="29">
        <v>0.1574</v>
      </c>
      <c r="T85" s="29">
        <v>0.121</v>
      </c>
      <c r="U85" s="26" t="s">
        <v>10927</v>
      </c>
    </row>
    <row r="86" ht="112.75" customHeight="1" spans="1:21">
      <c r="A86" s="26" t="s">
        <v>3874</v>
      </c>
      <c r="B86" s="27">
        <v>63326</v>
      </c>
      <c r="C86" s="26" t="s">
        <v>598</v>
      </c>
      <c r="D86" s="26" t="s">
        <v>3876</v>
      </c>
      <c r="E86" s="26" t="s">
        <v>3875</v>
      </c>
      <c r="F86" s="26" t="s">
        <v>10897</v>
      </c>
      <c r="G86" s="26" t="s">
        <v>10898</v>
      </c>
      <c r="H86" s="27">
        <v>799779</v>
      </c>
      <c r="I86" s="27">
        <v>25925237</v>
      </c>
      <c r="J86" s="31">
        <v>46147</v>
      </c>
      <c r="K86" s="31">
        <v>46361</v>
      </c>
      <c r="L86" s="28">
        <v>10000</v>
      </c>
      <c r="M86" s="28">
        <v>7</v>
      </c>
      <c r="N86" s="28">
        <v>5</v>
      </c>
      <c r="O86" s="29">
        <v>0.6787</v>
      </c>
      <c r="P86" s="30">
        <v>0</v>
      </c>
      <c r="Q86" s="28">
        <v>5</v>
      </c>
      <c r="R86" s="29">
        <v>0.6787</v>
      </c>
      <c r="S86" s="29">
        <v>0.0579</v>
      </c>
      <c r="T86" s="29">
        <v>0.0269</v>
      </c>
      <c r="U86" s="26" t="s">
        <v>10927</v>
      </c>
    </row>
    <row r="87" ht="112.75" customHeight="1" spans="1:21">
      <c r="A87" s="26" t="s">
        <v>3874</v>
      </c>
      <c r="B87" s="27">
        <v>63326</v>
      </c>
      <c r="C87" s="26" t="s">
        <v>598</v>
      </c>
      <c r="D87" s="26" t="s">
        <v>3876</v>
      </c>
      <c r="E87" s="26" t="s">
        <v>3875</v>
      </c>
      <c r="F87" s="26" t="s">
        <v>10897</v>
      </c>
      <c r="G87" s="26" t="s">
        <v>10898</v>
      </c>
      <c r="H87" s="27">
        <v>799779</v>
      </c>
      <c r="I87" s="27">
        <v>25985029</v>
      </c>
      <c r="J87" s="31">
        <v>46361</v>
      </c>
      <c r="K87" s="27" t="s">
        <v>10920</v>
      </c>
      <c r="L87" s="28">
        <v>10000</v>
      </c>
      <c r="M87" s="28">
        <v>7</v>
      </c>
      <c r="N87" s="28">
        <v>0</v>
      </c>
      <c r="O87" s="29">
        <v>0</v>
      </c>
      <c r="P87" s="30">
        <v>0</v>
      </c>
      <c r="Q87" s="28">
        <v>0</v>
      </c>
      <c r="R87" s="29">
        <v>0</v>
      </c>
      <c r="S87" s="29">
        <v>0.0579</v>
      </c>
      <c r="T87" s="29">
        <v>0.0269</v>
      </c>
      <c r="U87" s="26" t="s">
        <v>10927</v>
      </c>
    </row>
    <row r="88" ht="112.75" customHeight="1" spans="1:21">
      <c r="A88" s="26" t="s">
        <v>3874</v>
      </c>
      <c r="B88" s="27">
        <v>63326</v>
      </c>
      <c r="C88" s="26" t="s">
        <v>598</v>
      </c>
      <c r="D88" s="26" t="s">
        <v>3876</v>
      </c>
      <c r="E88" s="26" t="s">
        <v>3875</v>
      </c>
      <c r="F88" s="26" t="s">
        <v>10897</v>
      </c>
      <c r="G88" s="26" t="s">
        <v>10898</v>
      </c>
      <c r="H88" s="27">
        <v>799779</v>
      </c>
      <c r="I88" s="27">
        <v>26043276</v>
      </c>
      <c r="J88" s="27" t="s">
        <v>10920</v>
      </c>
      <c r="K88" s="27" t="s">
        <v>10921</v>
      </c>
      <c r="L88" s="28">
        <v>10000</v>
      </c>
      <c r="M88" s="28">
        <v>7</v>
      </c>
      <c r="N88" s="28">
        <v>0</v>
      </c>
      <c r="O88" s="29">
        <v>0</v>
      </c>
      <c r="P88" s="30">
        <v>0</v>
      </c>
      <c r="Q88" s="28">
        <v>0</v>
      </c>
      <c r="R88" s="29">
        <v>0</v>
      </c>
      <c r="S88" s="29">
        <v>0.0579</v>
      </c>
      <c r="T88" s="29">
        <v>0.0269</v>
      </c>
      <c r="U88" s="26" t="s">
        <v>10927</v>
      </c>
    </row>
    <row r="89" ht="112.75" customHeight="1" spans="1:21">
      <c r="A89" s="26" t="s">
        <v>3874</v>
      </c>
      <c r="B89" s="27">
        <v>74692</v>
      </c>
      <c r="C89" s="26" t="s">
        <v>376</v>
      </c>
      <c r="D89" s="26" t="s">
        <v>3876</v>
      </c>
      <c r="E89" s="26" t="s">
        <v>3875</v>
      </c>
      <c r="F89" s="26" t="s">
        <v>10897</v>
      </c>
      <c r="G89" s="26" t="s">
        <v>10898</v>
      </c>
      <c r="H89" s="27">
        <v>260985</v>
      </c>
      <c r="I89" s="27">
        <v>25911589</v>
      </c>
      <c r="J89" s="31">
        <v>46058</v>
      </c>
      <c r="K89" s="31">
        <v>46270</v>
      </c>
      <c r="L89" s="28">
        <v>64000</v>
      </c>
      <c r="M89" s="28">
        <v>43</v>
      </c>
      <c r="N89" s="28">
        <v>24</v>
      </c>
      <c r="O89" s="29">
        <v>0.5584</v>
      </c>
      <c r="P89" s="30">
        <v>0</v>
      </c>
      <c r="Q89" s="28">
        <v>24</v>
      </c>
      <c r="R89" s="29">
        <v>0.5584</v>
      </c>
      <c r="S89" s="29">
        <v>0.1691</v>
      </c>
      <c r="T89" s="29">
        <v>0.1163</v>
      </c>
      <c r="U89" s="26" t="s">
        <v>10927</v>
      </c>
    </row>
    <row r="90" ht="112.75" customHeight="1" spans="1:21">
      <c r="A90" s="26" t="s">
        <v>3874</v>
      </c>
      <c r="B90" s="27">
        <v>74692</v>
      </c>
      <c r="C90" s="26" t="s">
        <v>376</v>
      </c>
      <c r="D90" s="26" t="s">
        <v>3876</v>
      </c>
      <c r="E90" s="26" t="s">
        <v>3875</v>
      </c>
      <c r="F90" s="26" t="s">
        <v>10897</v>
      </c>
      <c r="G90" s="26" t="s">
        <v>10898</v>
      </c>
      <c r="H90" s="27">
        <v>260985</v>
      </c>
      <c r="I90" s="27">
        <v>25970877</v>
      </c>
      <c r="J90" s="31">
        <v>46270</v>
      </c>
      <c r="K90" s="27" t="s">
        <v>10910</v>
      </c>
      <c r="L90" s="28">
        <v>64000</v>
      </c>
      <c r="M90" s="28">
        <v>43</v>
      </c>
      <c r="N90" s="28">
        <v>21</v>
      </c>
      <c r="O90" s="29">
        <v>0.4982</v>
      </c>
      <c r="P90" s="30">
        <v>0</v>
      </c>
      <c r="Q90" s="28">
        <v>21</v>
      </c>
      <c r="R90" s="29">
        <v>0.4982</v>
      </c>
      <c r="S90" s="29">
        <v>0.1691</v>
      </c>
      <c r="T90" s="29">
        <v>0.1163</v>
      </c>
      <c r="U90" s="26" t="s">
        <v>10927</v>
      </c>
    </row>
    <row r="91" ht="112.75" customHeight="1" spans="1:21">
      <c r="A91" s="26" t="s">
        <v>3874</v>
      </c>
      <c r="B91" s="27">
        <v>74692</v>
      </c>
      <c r="C91" s="26" t="s">
        <v>376</v>
      </c>
      <c r="D91" s="26" t="s">
        <v>3876</v>
      </c>
      <c r="E91" s="26" t="s">
        <v>3875</v>
      </c>
      <c r="F91" s="26" t="s">
        <v>10897</v>
      </c>
      <c r="G91" s="26" t="s">
        <v>10898</v>
      </c>
      <c r="H91" s="27">
        <v>260985</v>
      </c>
      <c r="I91" s="27">
        <v>26020530</v>
      </c>
      <c r="J91" s="27" t="s">
        <v>10910</v>
      </c>
      <c r="K91" s="27" t="s">
        <v>10911</v>
      </c>
      <c r="L91" s="28">
        <v>64000</v>
      </c>
      <c r="M91" s="28">
        <v>43</v>
      </c>
      <c r="N91" s="28">
        <v>15</v>
      </c>
      <c r="O91" s="29">
        <v>0.3559</v>
      </c>
      <c r="P91" s="30">
        <v>0</v>
      </c>
      <c r="Q91" s="28">
        <v>15</v>
      </c>
      <c r="R91" s="29">
        <v>0.3559</v>
      </c>
      <c r="S91" s="29">
        <v>0.1691</v>
      </c>
      <c r="T91" s="29">
        <v>0.1163</v>
      </c>
      <c r="U91" s="26" t="s">
        <v>10927</v>
      </c>
    </row>
    <row r="92" ht="112.75" customHeight="1" spans="1:21">
      <c r="A92" s="26" t="s">
        <v>3874</v>
      </c>
      <c r="B92" s="27">
        <v>74692</v>
      </c>
      <c r="C92" s="26" t="s">
        <v>376</v>
      </c>
      <c r="D92" s="26" t="s">
        <v>3876</v>
      </c>
      <c r="E92" s="26" t="s">
        <v>3875</v>
      </c>
      <c r="F92" s="26" t="s">
        <v>10902</v>
      </c>
      <c r="G92" s="26" t="s">
        <v>10898</v>
      </c>
      <c r="H92" s="27">
        <v>260985</v>
      </c>
      <c r="I92" s="27">
        <v>26076570</v>
      </c>
      <c r="J92" s="27" t="s">
        <v>10911</v>
      </c>
      <c r="K92" s="27" t="s">
        <v>10912</v>
      </c>
      <c r="L92" s="28">
        <v>64000</v>
      </c>
      <c r="M92" s="28">
        <v>43</v>
      </c>
      <c r="N92" s="28">
        <v>5</v>
      </c>
      <c r="O92" s="29">
        <v>0.1118</v>
      </c>
      <c r="P92" s="30">
        <v>0</v>
      </c>
      <c r="Q92" s="28">
        <v>5</v>
      </c>
      <c r="R92" s="29">
        <v>0.1118</v>
      </c>
      <c r="S92" s="29">
        <v>0.1691</v>
      </c>
      <c r="T92" s="29">
        <v>0.1163</v>
      </c>
      <c r="U92" s="26" t="s">
        <v>10927</v>
      </c>
    </row>
    <row r="93" ht="112.75" customHeight="1" spans="1:21">
      <c r="A93" s="26" t="s">
        <v>3874</v>
      </c>
      <c r="B93" s="27">
        <v>8915</v>
      </c>
      <c r="C93" s="26" t="s">
        <v>475</v>
      </c>
      <c r="D93" s="26" t="s">
        <v>3876</v>
      </c>
      <c r="E93" s="26" t="s">
        <v>3875</v>
      </c>
      <c r="F93" s="26" t="s">
        <v>10897</v>
      </c>
      <c r="G93" s="26" t="s">
        <v>10898</v>
      </c>
      <c r="H93" s="27">
        <v>21576</v>
      </c>
      <c r="I93" s="27">
        <v>25926146</v>
      </c>
      <c r="J93" s="31">
        <v>46147</v>
      </c>
      <c r="K93" s="31">
        <v>46361</v>
      </c>
      <c r="L93" s="28">
        <v>100000</v>
      </c>
      <c r="M93" s="28">
        <v>67</v>
      </c>
      <c r="N93" s="28">
        <v>35</v>
      </c>
      <c r="O93" s="29">
        <v>0.5258</v>
      </c>
      <c r="P93" s="30">
        <v>0</v>
      </c>
      <c r="Q93" s="28">
        <v>35</v>
      </c>
      <c r="R93" s="29">
        <v>0.5258</v>
      </c>
      <c r="S93" s="29">
        <v>0.1968</v>
      </c>
      <c r="T93" s="29">
        <v>0.0883</v>
      </c>
      <c r="U93" s="26" t="s">
        <v>10927</v>
      </c>
    </row>
    <row r="94" ht="112.75" customHeight="1" spans="1:21">
      <c r="A94" s="26" t="s">
        <v>3874</v>
      </c>
      <c r="B94" s="27">
        <v>8915</v>
      </c>
      <c r="C94" s="26" t="s">
        <v>475</v>
      </c>
      <c r="D94" s="26" t="s">
        <v>3876</v>
      </c>
      <c r="E94" s="26" t="s">
        <v>3875</v>
      </c>
      <c r="F94" s="26" t="s">
        <v>10897</v>
      </c>
      <c r="G94" s="26" t="s">
        <v>10898</v>
      </c>
      <c r="H94" s="27">
        <v>21576</v>
      </c>
      <c r="I94" s="27">
        <v>25986213</v>
      </c>
      <c r="J94" s="31">
        <v>46361</v>
      </c>
      <c r="K94" s="27" t="s">
        <v>10920</v>
      </c>
      <c r="L94" s="28">
        <v>100000</v>
      </c>
      <c r="M94" s="28">
        <v>67</v>
      </c>
      <c r="N94" s="28">
        <v>25</v>
      </c>
      <c r="O94" s="29">
        <v>0.3736</v>
      </c>
      <c r="P94" s="30">
        <v>0</v>
      </c>
      <c r="Q94" s="28">
        <v>25</v>
      </c>
      <c r="R94" s="29">
        <v>0.3736</v>
      </c>
      <c r="S94" s="29">
        <v>0.1968</v>
      </c>
      <c r="T94" s="29">
        <v>0.0883</v>
      </c>
      <c r="U94" s="26" t="s">
        <v>10927</v>
      </c>
    </row>
    <row r="95" ht="112.75" customHeight="1" spans="1:21">
      <c r="A95" s="26" t="s">
        <v>3874</v>
      </c>
      <c r="B95" s="27">
        <v>8915</v>
      </c>
      <c r="C95" s="26" t="s">
        <v>475</v>
      </c>
      <c r="D95" s="26" t="s">
        <v>3876</v>
      </c>
      <c r="E95" s="26" t="s">
        <v>3875</v>
      </c>
      <c r="F95" s="26" t="s">
        <v>10897</v>
      </c>
      <c r="G95" s="26" t="s">
        <v>10898</v>
      </c>
      <c r="H95" s="27">
        <v>21576</v>
      </c>
      <c r="I95" s="27">
        <v>26044184</v>
      </c>
      <c r="J95" s="27" t="s">
        <v>10920</v>
      </c>
      <c r="K95" s="27" t="s">
        <v>10921</v>
      </c>
      <c r="L95" s="28">
        <v>100000</v>
      </c>
      <c r="M95" s="28">
        <v>67</v>
      </c>
      <c r="N95" s="28">
        <v>17</v>
      </c>
      <c r="O95" s="29">
        <v>0.2557</v>
      </c>
      <c r="P95" s="30">
        <v>0</v>
      </c>
      <c r="Q95" s="28">
        <v>17</v>
      </c>
      <c r="R95" s="29">
        <v>0.2557</v>
      </c>
      <c r="S95" s="29">
        <v>0.1968</v>
      </c>
      <c r="T95" s="29">
        <v>0.0883</v>
      </c>
      <c r="U95" s="26" t="s">
        <v>10927</v>
      </c>
    </row>
    <row r="96" ht="112.75" customHeight="1" spans="1:21">
      <c r="A96" s="26" t="s">
        <v>3874</v>
      </c>
      <c r="B96" s="27">
        <v>9366</v>
      </c>
      <c r="C96" s="26" t="s">
        <v>752</v>
      </c>
      <c r="D96" s="26" t="s">
        <v>3876</v>
      </c>
      <c r="E96" s="26" t="s">
        <v>3875</v>
      </c>
      <c r="F96" s="26" t="s">
        <v>10897</v>
      </c>
      <c r="G96" s="26" t="s">
        <v>10898</v>
      </c>
      <c r="H96" s="27">
        <v>112346</v>
      </c>
      <c r="I96" s="27">
        <v>26021623</v>
      </c>
      <c r="J96" s="27" t="s">
        <v>10903</v>
      </c>
      <c r="K96" s="27" t="s">
        <v>10904</v>
      </c>
      <c r="L96" s="28">
        <v>25000</v>
      </c>
      <c r="M96" s="28">
        <v>17</v>
      </c>
      <c r="N96" s="28">
        <v>6</v>
      </c>
      <c r="O96" s="29">
        <v>0.3757</v>
      </c>
      <c r="P96" s="30">
        <v>0</v>
      </c>
      <c r="Q96" s="28">
        <v>6</v>
      </c>
      <c r="R96" s="29">
        <v>0.3757</v>
      </c>
      <c r="S96" s="29">
        <v>0.2097</v>
      </c>
      <c r="T96" s="29">
        <v>0.104</v>
      </c>
      <c r="U96" s="26" t="s">
        <v>10927</v>
      </c>
    </row>
    <row r="97" ht="112.75" customHeight="1" spans="1:21">
      <c r="A97" s="26" t="s">
        <v>3874</v>
      </c>
      <c r="B97" s="27">
        <v>9366</v>
      </c>
      <c r="C97" s="26" t="s">
        <v>752</v>
      </c>
      <c r="D97" s="26" t="s">
        <v>3876</v>
      </c>
      <c r="E97" s="26" t="s">
        <v>3875</v>
      </c>
      <c r="F97" s="26" t="s">
        <v>10902</v>
      </c>
      <c r="G97" s="26" t="s">
        <v>10898</v>
      </c>
      <c r="H97" s="27">
        <v>112346</v>
      </c>
      <c r="I97" s="27">
        <v>26077867</v>
      </c>
      <c r="J97" s="27" t="s">
        <v>10904</v>
      </c>
      <c r="K97" s="27" t="s">
        <v>10905</v>
      </c>
      <c r="L97" s="28">
        <v>25000</v>
      </c>
      <c r="M97" s="28">
        <v>17</v>
      </c>
      <c r="N97" s="28">
        <v>2</v>
      </c>
      <c r="O97" s="29">
        <v>0.1365</v>
      </c>
      <c r="P97" s="30">
        <v>0</v>
      </c>
      <c r="Q97" s="28">
        <v>2</v>
      </c>
      <c r="R97" s="29">
        <v>0.1365</v>
      </c>
      <c r="S97" s="29">
        <v>0.2097</v>
      </c>
      <c r="T97" s="29">
        <v>0.104</v>
      </c>
      <c r="U97" s="26" t="s">
        <v>10927</v>
      </c>
    </row>
    <row r="98" ht="56.75" customHeight="1" spans="1:21">
      <c r="A98" s="26" t="s">
        <v>3874</v>
      </c>
      <c r="B98" s="27">
        <v>15241</v>
      </c>
      <c r="C98" s="26" t="s">
        <v>903</v>
      </c>
      <c r="D98" s="26" t="s">
        <v>3876</v>
      </c>
      <c r="E98" s="26" t="s">
        <v>3875</v>
      </c>
      <c r="F98" s="26" t="s">
        <v>10902</v>
      </c>
      <c r="G98" s="26" t="s">
        <v>10898</v>
      </c>
      <c r="H98" s="27">
        <v>434973</v>
      </c>
      <c r="I98" s="27">
        <v>26096479</v>
      </c>
      <c r="J98" s="27" t="s">
        <v>10918</v>
      </c>
      <c r="K98" s="31">
        <v>46087</v>
      </c>
      <c r="L98" s="28">
        <v>50000</v>
      </c>
      <c r="M98" s="28">
        <v>34</v>
      </c>
      <c r="N98" s="28">
        <v>7</v>
      </c>
      <c r="O98" s="29">
        <v>0.2165</v>
      </c>
      <c r="P98" s="30">
        <v>0</v>
      </c>
      <c r="Q98" s="28">
        <v>7</v>
      </c>
      <c r="R98" s="29">
        <v>0.2165</v>
      </c>
      <c r="S98" s="32"/>
      <c r="T98" s="32"/>
      <c r="U98" s="26" t="s">
        <v>10928</v>
      </c>
    </row>
    <row r="99" ht="56.75" customHeight="1" spans="1:21">
      <c r="A99" s="26" t="s">
        <v>3874</v>
      </c>
      <c r="B99" s="27">
        <v>15604</v>
      </c>
      <c r="C99" s="26" t="s">
        <v>271</v>
      </c>
      <c r="D99" s="26" t="s">
        <v>3876</v>
      </c>
      <c r="E99" s="26" t="s">
        <v>3875</v>
      </c>
      <c r="F99" s="26" t="s">
        <v>10897</v>
      </c>
      <c r="G99" s="26" t="s">
        <v>10898</v>
      </c>
      <c r="H99" s="27">
        <v>246627</v>
      </c>
      <c r="I99" s="27">
        <v>25954958</v>
      </c>
      <c r="J99" s="31">
        <v>46208</v>
      </c>
      <c r="K99" s="27" t="s">
        <v>10917</v>
      </c>
      <c r="L99" s="28">
        <v>150000</v>
      </c>
      <c r="M99" s="28">
        <v>101</v>
      </c>
      <c r="N99" s="28">
        <v>30</v>
      </c>
      <c r="O99" s="29">
        <v>0.2972</v>
      </c>
      <c r="P99" s="30">
        <v>0</v>
      </c>
      <c r="Q99" s="28">
        <v>30</v>
      </c>
      <c r="R99" s="29">
        <v>0.2972</v>
      </c>
      <c r="S99" s="29">
        <v>0.1776</v>
      </c>
      <c r="T99" s="29">
        <v>0.2262</v>
      </c>
      <c r="U99" s="26" t="s">
        <v>10928</v>
      </c>
    </row>
    <row r="100" ht="56.75" customHeight="1" spans="1:21">
      <c r="A100" s="26" t="s">
        <v>3874</v>
      </c>
      <c r="B100" s="27">
        <v>15604</v>
      </c>
      <c r="C100" s="26" t="s">
        <v>271</v>
      </c>
      <c r="D100" s="26" t="s">
        <v>3876</v>
      </c>
      <c r="E100" s="26" t="s">
        <v>3875</v>
      </c>
      <c r="F100" s="26" t="s">
        <v>10897</v>
      </c>
      <c r="G100" s="26" t="s">
        <v>10898</v>
      </c>
      <c r="H100" s="27">
        <v>246627</v>
      </c>
      <c r="I100" s="27">
        <v>26002086</v>
      </c>
      <c r="J100" s="27" t="s">
        <v>10917</v>
      </c>
      <c r="K100" s="27" t="s">
        <v>10915</v>
      </c>
      <c r="L100" s="28">
        <v>150000</v>
      </c>
      <c r="M100" s="28">
        <v>101</v>
      </c>
      <c r="N100" s="28">
        <v>38</v>
      </c>
      <c r="O100" s="29">
        <v>0.3777</v>
      </c>
      <c r="P100" s="30">
        <v>0</v>
      </c>
      <c r="Q100" s="28">
        <v>38</v>
      </c>
      <c r="R100" s="29">
        <v>0.3777</v>
      </c>
      <c r="S100" s="29">
        <v>0.1776</v>
      </c>
      <c r="T100" s="29">
        <v>0.2262</v>
      </c>
      <c r="U100" s="26" t="s">
        <v>10928</v>
      </c>
    </row>
    <row r="101" ht="56.75" customHeight="1" spans="1:21">
      <c r="A101" s="26" t="s">
        <v>3874</v>
      </c>
      <c r="B101" s="27">
        <v>15604</v>
      </c>
      <c r="C101" s="26" t="s">
        <v>271</v>
      </c>
      <c r="D101" s="26" t="s">
        <v>3876</v>
      </c>
      <c r="E101" s="26" t="s">
        <v>3875</v>
      </c>
      <c r="F101" s="26" t="s">
        <v>10902</v>
      </c>
      <c r="G101" s="26" t="s">
        <v>10898</v>
      </c>
      <c r="H101" s="27">
        <v>246627</v>
      </c>
      <c r="I101" s="27">
        <v>26061037</v>
      </c>
      <c r="J101" s="27" t="s">
        <v>10915</v>
      </c>
      <c r="K101" s="27" t="s">
        <v>10916</v>
      </c>
      <c r="L101" s="28">
        <v>150000</v>
      </c>
      <c r="M101" s="28">
        <v>101</v>
      </c>
      <c r="N101" s="28">
        <v>30</v>
      </c>
      <c r="O101" s="29">
        <v>0.3029</v>
      </c>
      <c r="P101" s="30">
        <v>0</v>
      </c>
      <c r="Q101" s="28">
        <v>30</v>
      </c>
      <c r="R101" s="29">
        <v>0.3029</v>
      </c>
      <c r="S101" s="29">
        <v>0.1776</v>
      </c>
      <c r="T101" s="29">
        <v>0.2262</v>
      </c>
      <c r="U101" s="26" t="s">
        <v>10928</v>
      </c>
    </row>
    <row r="102" ht="56.75" customHeight="1" spans="1:21">
      <c r="A102" s="26" t="s">
        <v>3874</v>
      </c>
      <c r="B102" s="27">
        <v>16273</v>
      </c>
      <c r="C102" s="26" t="s">
        <v>793</v>
      </c>
      <c r="D102" s="26" t="s">
        <v>3876</v>
      </c>
      <c r="E102" s="26" t="s">
        <v>3875</v>
      </c>
      <c r="F102" s="26" t="s">
        <v>10897</v>
      </c>
      <c r="G102" s="26" t="s">
        <v>10898</v>
      </c>
      <c r="H102" s="27">
        <v>692372</v>
      </c>
      <c r="I102" s="27">
        <v>25967386</v>
      </c>
      <c r="J102" s="31">
        <v>46270</v>
      </c>
      <c r="K102" s="27" t="s">
        <v>10910</v>
      </c>
      <c r="L102" s="28">
        <v>15000</v>
      </c>
      <c r="M102" s="28">
        <v>10</v>
      </c>
      <c r="N102" s="28">
        <v>6</v>
      </c>
      <c r="O102" s="29">
        <v>0.6212</v>
      </c>
      <c r="P102" s="30">
        <v>0.63</v>
      </c>
      <c r="Q102" s="28">
        <v>6</v>
      </c>
      <c r="R102" s="29">
        <v>0.5591</v>
      </c>
      <c r="S102" s="29">
        <v>0.1573</v>
      </c>
      <c r="T102" s="29">
        <v>0.1477</v>
      </c>
      <c r="U102" s="26" t="s">
        <v>10928</v>
      </c>
    </row>
    <row r="103" ht="56.75" customHeight="1" spans="1:21">
      <c r="A103" s="26" t="s">
        <v>3874</v>
      </c>
      <c r="B103" s="27">
        <v>16273</v>
      </c>
      <c r="C103" s="26" t="s">
        <v>793</v>
      </c>
      <c r="D103" s="26" t="s">
        <v>3876</v>
      </c>
      <c r="E103" s="26" t="s">
        <v>3875</v>
      </c>
      <c r="F103" s="26" t="s">
        <v>10902</v>
      </c>
      <c r="G103" s="26" t="s">
        <v>10898</v>
      </c>
      <c r="H103" s="27">
        <v>692372</v>
      </c>
      <c r="I103" s="27">
        <v>26073479</v>
      </c>
      <c r="J103" s="27" t="s">
        <v>10911</v>
      </c>
      <c r="K103" s="27" t="s">
        <v>10912</v>
      </c>
      <c r="L103" s="28">
        <v>15000</v>
      </c>
      <c r="M103" s="28">
        <v>10</v>
      </c>
      <c r="N103" s="28">
        <v>7</v>
      </c>
      <c r="O103" s="29">
        <v>0.7109</v>
      </c>
      <c r="P103" s="30">
        <v>0.72</v>
      </c>
      <c r="Q103" s="28">
        <v>6</v>
      </c>
      <c r="R103" s="29">
        <v>0.6398</v>
      </c>
      <c r="S103" s="29">
        <v>0.1573</v>
      </c>
      <c r="T103" s="29">
        <v>0.1477</v>
      </c>
      <c r="U103" s="26" t="s">
        <v>10928</v>
      </c>
    </row>
    <row r="104" ht="56.75" customHeight="1" spans="1:21">
      <c r="A104" s="26" t="s">
        <v>3874</v>
      </c>
      <c r="B104" s="27">
        <v>16747</v>
      </c>
      <c r="C104" s="26" t="s">
        <v>549</v>
      </c>
      <c r="D104" s="26" t="s">
        <v>3876</v>
      </c>
      <c r="E104" s="26" t="s">
        <v>3875</v>
      </c>
      <c r="F104" s="26" t="s">
        <v>10897</v>
      </c>
      <c r="G104" s="26" t="s">
        <v>10898</v>
      </c>
      <c r="H104" s="27">
        <v>682517</v>
      </c>
      <c r="I104" s="27">
        <v>25961596</v>
      </c>
      <c r="J104" s="31">
        <v>46239</v>
      </c>
      <c r="K104" s="27" t="s">
        <v>10919</v>
      </c>
      <c r="L104" s="28">
        <v>33788</v>
      </c>
      <c r="M104" s="28">
        <v>23</v>
      </c>
      <c r="N104" s="28">
        <v>17</v>
      </c>
      <c r="O104" s="29">
        <v>0.7513</v>
      </c>
      <c r="P104" s="30">
        <v>0</v>
      </c>
      <c r="Q104" s="28">
        <v>17</v>
      </c>
      <c r="R104" s="29">
        <v>0.7513</v>
      </c>
      <c r="S104" s="29">
        <v>0.0471</v>
      </c>
      <c r="T104" s="29">
        <v>0.0646</v>
      </c>
      <c r="U104" s="26" t="s">
        <v>10928</v>
      </c>
    </row>
    <row r="105" ht="56.75" customHeight="1" spans="1:21">
      <c r="A105" s="26" t="s">
        <v>3874</v>
      </c>
      <c r="B105" s="27">
        <v>17590</v>
      </c>
      <c r="C105" s="26" t="s">
        <v>488</v>
      </c>
      <c r="D105" s="26" t="s">
        <v>3876</v>
      </c>
      <c r="E105" s="26" t="s">
        <v>3875</v>
      </c>
      <c r="F105" s="26" t="s">
        <v>10902</v>
      </c>
      <c r="G105" s="26" t="s">
        <v>10898</v>
      </c>
      <c r="H105" s="27">
        <v>263418</v>
      </c>
      <c r="I105" s="27">
        <v>26082814</v>
      </c>
      <c r="J105" s="27" t="s">
        <v>10904</v>
      </c>
      <c r="K105" s="27" t="s">
        <v>10905</v>
      </c>
      <c r="L105" s="28">
        <v>80000</v>
      </c>
      <c r="M105" s="28">
        <v>54</v>
      </c>
      <c r="N105" s="28">
        <v>36</v>
      </c>
      <c r="O105" s="29">
        <v>0.6778</v>
      </c>
      <c r="P105" s="30">
        <v>0</v>
      </c>
      <c r="Q105" s="28">
        <v>36</v>
      </c>
      <c r="R105" s="29">
        <v>0.6778</v>
      </c>
      <c r="S105" s="29">
        <v>0.1996</v>
      </c>
      <c r="T105" s="29">
        <v>0.3032</v>
      </c>
      <c r="U105" s="26" t="s">
        <v>10928</v>
      </c>
    </row>
    <row r="106" ht="56.75" customHeight="1" spans="1:21">
      <c r="A106" s="26" t="s">
        <v>3874</v>
      </c>
      <c r="B106" s="27">
        <v>18392</v>
      </c>
      <c r="C106" s="26" t="s">
        <v>732</v>
      </c>
      <c r="D106" s="26" t="s">
        <v>3876</v>
      </c>
      <c r="E106" s="26" t="s">
        <v>3875</v>
      </c>
      <c r="F106" s="26" t="s">
        <v>10897</v>
      </c>
      <c r="G106" s="26" t="s">
        <v>10898</v>
      </c>
      <c r="H106" s="27">
        <v>302644</v>
      </c>
      <c r="I106" s="27">
        <v>26025959</v>
      </c>
      <c r="J106" s="27" t="s">
        <v>10903</v>
      </c>
      <c r="K106" s="27" t="s">
        <v>10904</v>
      </c>
      <c r="L106" s="28">
        <v>4442</v>
      </c>
      <c r="M106" s="28">
        <v>3</v>
      </c>
      <c r="N106" s="28">
        <v>2</v>
      </c>
      <c r="O106" s="29">
        <v>0.6702</v>
      </c>
      <c r="P106" s="30">
        <v>0</v>
      </c>
      <c r="Q106" s="28">
        <v>2</v>
      </c>
      <c r="R106" s="29">
        <v>0.6702</v>
      </c>
      <c r="S106" s="29">
        <v>0.0445</v>
      </c>
      <c r="T106" s="29">
        <v>0.1502</v>
      </c>
      <c r="U106" s="26" t="s">
        <v>10928</v>
      </c>
    </row>
    <row r="107" ht="56.75" customHeight="1" spans="1:21">
      <c r="A107" s="26" t="s">
        <v>3874</v>
      </c>
      <c r="B107" s="27">
        <v>20767</v>
      </c>
      <c r="C107" s="26" t="s">
        <v>342</v>
      </c>
      <c r="D107" s="26" t="s">
        <v>3876</v>
      </c>
      <c r="E107" s="26" t="s">
        <v>3875</v>
      </c>
      <c r="F107" s="26" t="s">
        <v>10897</v>
      </c>
      <c r="G107" s="26" t="s">
        <v>10898</v>
      </c>
      <c r="H107" s="27">
        <v>540327</v>
      </c>
      <c r="I107" s="27">
        <v>25997964</v>
      </c>
      <c r="J107" s="27" t="s">
        <v>10917</v>
      </c>
      <c r="K107" s="27" t="s">
        <v>10915</v>
      </c>
      <c r="L107" s="28">
        <v>60000</v>
      </c>
      <c r="M107" s="28">
        <v>40</v>
      </c>
      <c r="N107" s="28">
        <v>33</v>
      </c>
      <c r="O107" s="29">
        <v>0.8117</v>
      </c>
      <c r="P107" s="30">
        <v>0</v>
      </c>
      <c r="Q107" s="28">
        <v>33</v>
      </c>
      <c r="R107" s="29">
        <v>0.8117</v>
      </c>
      <c r="S107" s="29">
        <v>0.2355</v>
      </c>
      <c r="T107" s="29">
        <v>0.2857</v>
      </c>
      <c r="U107" s="26" t="s">
        <v>10928</v>
      </c>
    </row>
    <row r="108" ht="56.75" customHeight="1" spans="1:21">
      <c r="A108" s="26" t="s">
        <v>3874</v>
      </c>
      <c r="B108" s="27">
        <v>20767</v>
      </c>
      <c r="C108" s="26" t="s">
        <v>342</v>
      </c>
      <c r="D108" s="26" t="s">
        <v>3876</v>
      </c>
      <c r="E108" s="26" t="s">
        <v>3875</v>
      </c>
      <c r="F108" s="26" t="s">
        <v>10902</v>
      </c>
      <c r="G108" s="26" t="s">
        <v>10898</v>
      </c>
      <c r="H108" s="27">
        <v>540327</v>
      </c>
      <c r="I108" s="27">
        <v>26056684</v>
      </c>
      <c r="J108" s="27" t="s">
        <v>10915</v>
      </c>
      <c r="K108" s="27" t="s">
        <v>10916</v>
      </c>
      <c r="L108" s="28">
        <v>60000</v>
      </c>
      <c r="M108" s="28">
        <v>40</v>
      </c>
      <c r="N108" s="28">
        <v>29</v>
      </c>
      <c r="O108" s="29">
        <v>0.7204</v>
      </c>
      <c r="P108" s="30">
        <v>0</v>
      </c>
      <c r="Q108" s="28">
        <v>29</v>
      </c>
      <c r="R108" s="29">
        <v>0.7204</v>
      </c>
      <c r="S108" s="29">
        <v>0.2355</v>
      </c>
      <c r="T108" s="29">
        <v>0.2857</v>
      </c>
      <c r="U108" s="26" t="s">
        <v>10928</v>
      </c>
    </row>
    <row r="109" ht="56.75" customHeight="1" spans="1:21">
      <c r="A109" s="26" t="s">
        <v>3874</v>
      </c>
      <c r="B109" s="27">
        <v>4177</v>
      </c>
      <c r="C109" s="26" t="s">
        <v>254</v>
      </c>
      <c r="D109" s="26" t="s">
        <v>3876</v>
      </c>
      <c r="E109" s="26" t="s">
        <v>3875</v>
      </c>
      <c r="F109" s="26" t="s">
        <v>10902</v>
      </c>
      <c r="G109" s="26" t="s">
        <v>10898</v>
      </c>
      <c r="H109" s="27">
        <v>62921</v>
      </c>
      <c r="I109" s="27">
        <v>26098102</v>
      </c>
      <c r="J109" s="27" t="s">
        <v>10918</v>
      </c>
      <c r="K109" s="31">
        <v>46087</v>
      </c>
      <c r="L109" s="28">
        <v>106000</v>
      </c>
      <c r="M109" s="28">
        <v>71</v>
      </c>
      <c r="N109" s="28">
        <v>2</v>
      </c>
      <c r="O109" s="29">
        <v>0.0301</v>
      </c>
      <c r="P109" s="30">
        <v>0</v>
      </c>
      <c r="Q109" s="28">
        <v>2</v>
      </c>
      <c r="R109" s="29">
        <v>0.0301</v>
      </c>
      <c r="S109" s="32"/>
      <c r="T109" s="32"/>
      <c r="U109" s="26" t="s">
        <v>10928</v>
      </c>
    </row>
    <row r="110" ht="56.75" customHeight="1" spans="1:21">
      <c r="A110" s="26" t="s">
        <v>3874</v>
      </c>
      <c r="B110" s="27">
        <v>5570</v>
      </c>
      <c r="C110" s="26" t="s">
        <v>884</v>
      </c>
      <c r="D110" s="26" t="s">
        <v>3876</v>
      </c>
      <c r="E110" s="26" t="s">
        <v>3875</v>
      </c>
      <c r="F110" s="26" t="s">
        <v>10902</v>
      </c>
      <c r="G110" s="26" t="s">
        <v>10898</v>
      </c>
      <c r="H110" s="27">
        <v>445366</v>
      </c>
      <c r="I110" s="27">
        <v>26073188</v>
      </c>
      <c r="J110" s="27" t="s">
        <v>10911</v>
      </c>
      <c r="K110" s="27" t="s">
        <v>10912</v>
      </c>
      <c r="L110" s="28">
        <v>20000</v>
      </c>
      <c r="M110" s="28">
        <v>13</v>
      </c>
      <c r="N110" s="28">
        <v>10</v>
      </c>
      <c r="O110" s="29">
        <v>0.7663</v>
      </c>
      <c r="P110" s="30">
        <v>0</v>
      </c>
      <c r="Q110" s="28">
        <v>10</v>
      </c>
      <c r="R110" s="29">
        <v>0.7663</v>
      </c>
      <c r="S110" s="29">
        <v>0.0907</v>
      </c>
      <c r="T110" s="29">
        <v>0.1706</v>
      </c>
      <c r="U110" s="26" t="s">
        <v>10928</v>
      </c>
    </row>
    <row r="111" ht="56.75" customHeight="1" spans="1:21">
      <c r="A111" s="26" t="s">
        <v>3874</v>
      </c>
      <c r="B111" s="27">
        <v>62396</v>
      </c>
      <c r="C111" s="26" t="s">
        <v>337</v>
      </c>
      <c r="D111" s="26" t="s">
        <v>3876</v>
      </c>
      <c r="E111" s="26" t="s">
        <v>3875</v>
      </c>
      <c r="F111" s="26" t="s">
        <v>10902</v>
      </c>
      <c r="G111" s="26" t="s">
        <v>10898</v>
      </c>
      <c r="H111" s="27">
        <v>723874</v>
      </c>
      <c r="I111" s="27">
        <v>26097931</v>
      </c>
      <c r="J111" s="27" t="s">
        <v>10918</v>
      </c>
      <c r="K111" s="31">
        <v>46087</v>
      </c>
      <c r="L111" s="28">
        <v>20000</v>
      </c>
      <c r="M111" s="28">
        <v>13</v>
      </c>
      <c r="N111" s="28">
        <v>2</v>
      </c>
      <c r="O111" s="29">
        <v>0.135</v>
      </c>
      <c r="P111" s="30">
        <v>0</v>
      </c>
      <c r="Q111" s="28">
        <v>2</v>
      </c>
      <c r="R111" s="29">
        <v>0.135</v>
      </c>
      <c r="S111" s="32"/>
      <c r="T111" s="32"/>
      <c r="U111" s="26" t="s">
        <v>10928</v>
      </c>
    </row>
    <row r="112" ht="56.75" customHeight="1" spans="1:21">
      <c r="A112" s="26" t="s">
        <v>3874</v>
      </c>
      <c r="B112" s="27">
        <v>63326</v>
      </c>
      <c r="C112" s="26" t="s">
        <v>598</v>
      </c>
      <c r="D112" s="26" t="s">
        <v>3876</v>
      </c>
      <c r="E112" s="26" t="s">
        <v>3875</v>
      </c>
      <c r="F112" s="26" t="s">
        <v>10902</v>
      </c>
      <c r="G112" s="26" t="s">
        <v>10898</v>
      </c>
      <c r="H112" s="27">
        <v>799779</v>
      </c>
      <c r="I112" s="27">
        <v>26089742</v>
      </c>
      <c r="J112" s="27" t="s">
        <v>10921</v>
      </c>
      <c r="K112" s="31">
        <v>46059</v>
      </c>
      <c r="L112" s="28">
        <v>10000</v>
      </c>
      <c r="M112" s="28">
        <v>7</v>
      </c>
      <c r="N112" s="28">
        <v>3</v>
      </c>
      <c r="O112" s="29">
        <v>0.495</v>
      </c>
      <c r="P112" s="30">
        <v>0</v>
      </c>
      <c r="Q112" s="28">
        <v>3</v>
      </c>
      <c r="R112" s="29">
        <v>0.495</v>
      </c>
      <c r="S112" s="32"/>
      <c r="T112" s="32"/>
      <c r="U112" s="26" t="s">
        <v>10928</v>
      </c>
    </row>
    <row r="113" ht="56.75" customHeight="1" spans="1:21">
      <c r="A113" s="26" t="s">
        <v>3874</v>
      </c>
      <c r="B113" s="27">
        <v>64046</v>
      </c>
      <c r="C113" s="26" t="s">
        <v>923</v>
      </c>
      <c r="D113" s="26" t="s">
        <v>3876</v>
      </c>
      <c r="E113" s="26" t="s">
        <v>3875</v>
      </c>
      <c r="F113" s="26" t="s">
        <v>10897</v>
      </c>
      <c r="G113" s="26" t="s">
        <v>10898</v>
      </c>
      <c r="H113" s="27">
        <v>723830</v>
      </c>
      <c r="I113" s="27">
        <v>25952775</v>
      </c>
      <c r="J113" s="31">
        <v>46208</v>
      </c>
      <c r="K113" s="27" t="s">
        <v>10917</v>
      </c>
      <c r="L113" s="28">
        <v>35000</v>
      </c>
      <c r="M113" s="28">
        <v>23</v>
      </c>
      <c r="N113" s="28">
        <v>18</v>
      </c>
      <c r="O113" s="29">
        <v>0.7655</v>
      </c>
      <c r="P113" s="30">
        <v>1.8</v>
      </c>
      <c r="Q113" s="28">
        <v>16</v>
      </c>
      <c r="R113" s="29">
        <v>0.689</v>
      </c>
      <c r="S113" s="29">
        <v>0.0897</v>
      </c>
      <c r="T113" s="29">
        <v>0.0923</v>
      </c>
      <c r="U113" s="26" t="s">
        <v>10928</v>
      </c>
    </row>
    <row r="114" ht="56.75" customHeight="1" spans="1:21">
      <c r="A114" s="26" t="s">
        <v>3874</v>
      </c>
      <c r="B114" s="27">
        <v>64046</v>
      </c>
      <c r="C114" s="26" t="s">
        <v>923</v>
      </c>
      <c r="D114" s="26" t="s">
        <v>3876</v>
      </c>
      <c r="E114" s="26" t="s">
        <v>3875</v>
      </c>
      <c r="F114" s="26" t="s">
        <v>10897</v>
      </c>
      <c r="G114" s="26" t="s">
        <v>10898</v>
      </c>
      <c r="H114" s="27">
        <v>723830</v>
      </c>
      <c r="I114" s="27">
        <v>25999812</v>
      </c>
      <c r="J114" s="27" t="s">
        <v>10917</v>
      </c>
      <c r="K114" s="27" t="s">
        <v>10915</v>
      </c>
      <c r="L114" s="28">
        <v>35000</v>
      </c>
      <c r="M114" s="28">
        <v>23</v>
      </c>
      <c r="N114" s="28">
        <v>16</v>
      </c>
      <c r="O114" s="29">
        <v>0.6976</v>
      </c>
      <c r="P114" s="30">
        <v>1.64</v>
      </c>
      <c r="Q114" s="28">
        <v>15</v>
      </c>
      <c r="R114" s="29">
        <v>0.6278</v>
      </c>
      <c r="S114" s="29">
        <v>0.0897</v>
      </c>
      <c r="T114" s="29">
        <v>0.0923</v>
      </c>
      <c r="U114" s="26" t="s">
        <v>10928</v>
      </c>
    </row>
    <row r="115" ht="56.75" customHeight="1" spans="1:21">
      <c r="A115" s="26" t="s">
        <v>3874</v>
      </c>
      <c r="B115" s="27">
        <v>64046</v>
      </c>
      <c r="C115" s="26" t="s">
        <v>923</v>
      </c>
      <c r="D115" s="26" t="s">
        <v>3876</v>
      </c>
      <c r="E115" s="26" t="s">
        <v>3875</v>
      </c>
      <c r="F115" s="26" t="s">
        <v>10902</v>
      </c>
      <c r="G115" s="26" t="s">
        <v>10898</v>
      </c>
      <c r="H115" s="27">
        <v>723830</v>
      </c>
      <c r="I115" s="27">
        <v>26059230</v>
      </c>
      <c r="J115" s="27" t="s">
        <v>10915</v>
      </c>
      <c r="K115" s="27" t="s">
        <v>10916</v>
      </c>
      <c r="L115" s="28">
        <v>35000</v>
      </c>
      <c r="M115" s="28">
        <v>23</v>
      </c>
      <c r="N115" s="28">
        <v>19</v>
      </c>
      <c r="O115" s="29">
        <v>0.8</v>
      </c>
      <c r="P115" s="30">
        <v>1.88</v>
      </c>
      <c r="Q115" s="28">
        <v>17</v>
      </c>
      <c r="R115" s="29">
        <v>0.72</v>
      </c>
      <c r="S115" s="29">
        <v>0.0897</v>
      </c>
      <c r="T115" s="29">
        <v>0.0923</v>
      </c>
      <c r="U115" s="26" t="s">
        <v>10928</v>
      </c>
    </row>
    <row r="116" ht="56.75" customHeight="1" spans="1:21">
      <c r="A116" s="26" t="s">
        <v>3874</v>
      </c>
      <c r="B116" s="27">
        <v>69478</v>
      </c>
      <c r="C116" s="26" t="s">
        <v>658</v>
      </c>
      <c r="D116" s="26" t="s">
        <v>3876</v>
      </c>
      <c r="E116" s="26" t="s">
        <v>3875</v>
      </c>
      <c r="F116" s="26" t="s">
        <v>10902</v>
      </c>
      <c r="G116" s="26" t="s">
        <v>10898</v>
      </c>
      <c r="H116" s="27">
        <v>723888</v>
      </c>
      <c r="I116" s="27">
        <v>26097933</v>
      </c>
      <c r="J116" s="27" t="s">
        <v>10918</v>
      </c>
      <c r="K116" s="31">
        <v>46087</v>
      </c>
      <c r="L116" s="28">
        <v>20000</v>
      </c>
      <c r="M116" s="28">
        <v>13</v>
      </c>
      <c r="N116" s="28">
        <v>3</v>
      </c>
      <c r="O116" s="29">
        <v>0.2304</v>
      </c>
      <c r="P116" s="30">
        <v>1.55</v>
      </c>
      <c r="Q116" s="28">
        <v>2</v>
      </c>
      <c r="R116" s="29">
        <v>0.1152</v>
      </c>
      <c r="S116" s="32"/>
      <c r="T116" s="32"/>
      <c r="U116" s="26" t="s">
        <v>10928</v>
      </c>
    </row>
    <row r="117" ht="56.75" customHeight="1" spans="1:21">
      <c r="A117" s="26" t="s">
        <v>3874</v>
      </c>
      <c r="B117" s="27">
        <v>70733</v>
      </c>
      <c r="C117" s="26" t="s">
        <v>806</v>
      </c>
      <c r="D117" s="26" t="s">
        <v>3876</v>
      </c>
      <c r="E117" s="26" t="s">
        <v>3875</v>
      </c>
      <c r="F117" s="26" t="s">
        <v>10902</v>
      </c>
      <c r="G117" s="26" t="s">
        <v>10898</v>
      </c>
      <c r="H117" s="27">
        <v>723861</v>
      </c>
      <c r="I117" s="27">
        <v>26095398</v>
      </c>
      <c r="J117" s="27" t="s">
        <v>10918</v>
      </c>
      <c r="K117" s="31">
        <v>46087</v>
      </c>
      <c r="L117" s="28">
        <v>20000</v>
      </c>
      <c r="M117" s="28">
        <v>13</v>
      </c>
      <c r="N117" s="28">
        <v>7</v>
      </c>
      <c r="O117" s="29">
        <v>0.5259</v>
      </c>
      <c r="P117" s="30">
        <v>0</v>
      </c>
      <c r="Q117" s="28">
        <v>7</v>
      </c>
      <c r="R117" s="29">
        <v>0.5259</v>
      </c>
      <c r="S117" s="32"/>
      <c r="T117" s="32"/>
      <c r="U117" s="26" t="s">
        <v>10928</v>
      </c>
    </row>
    <row r="118" ht="56.75" customHeight="1" spans="1:21">
      <c r="A118" s="26" t="s">
        <v>3874</v>
      </c>
      <c r="B118" s="27">
        <v>71386</v>
      </c>
      <c r="C118" s="26" t="s">
        <v>458</v>
      </c>
      <c r="D118" s="26" t="s">
        <v>3876</v>
      </c>
      <c r="E118" s="26" t="s">
        <v>3875</v>
      </c>
      <c r="F118" s="26" t="s">
        <v>10902</v>
      </c>
      <c r="G118" s="26" t="s">
        <v>10898</v>
      </c>
      <c r="H118" s="27">
        <v>723829</v>
      </c>
      <c r="I118" s="27">
        <v>26097929</v>
      </c>
      <c r="J118" s="27" t="s">
        <v>10918</v>
      </c>
      <c r="K118" s="31">
        <v>46087</v>
      </c>
      <c r="L118" s="28">
        <v>34000</v>
      </c>
      <c r="M118" s="28">
        <v>23</v>
      </c>
      <c r="N118" s="28">
        <v>10</v>
      </c>
      <c r="O118" s="29">
        <v>0.4311</v>
      </c>
      <c r="P118" s="30">
        <v>0</v>
      </c>
      <c r="Q118" s="28">
        <v>10</v>
      </c>
      <c r="R118" s="29">
        <v>0.4311</v>
      </c>
      <c r="S118" s="32"/>
      <c r="T118" s="32"/>
      <c r="U118" s="26" t="s">
        <v>10928</v>
      </c>
    </row>
    <row r="119" ht="56.75" customHeight="1" spans="1:21">
      <c r="A119" s="26" t="s">
        <v>3874</v>
      </c>
      <c r="B119" s="27">
        <v>71563</v>
      </c>
      <c r="C119" s="26" t="s">
        <v>773</v>
      </c>
      <c r="D119" s="26" t="s">
        <v>3876</v>
      </c>
      <c r="E119" s="26" t="s">
        <v>3875</v>
      </c>
      <c r="F119" s="26" t="s">
        <v>10897</v>
      </c>
      <c r="G119" s="26" t="s">
        <v>10898</v>
      </c>
      <c r="H119" s="27">
        <v>16478</v>
      </c>
      <c r="I119" s="27">
        <v>25973699</v>
      </c>
      <c r="J119" s="31">
        <v>46300</v>
      </c>
      <c r="K119" s="27" t="s">
        <v>10903</v>
      </c>
      <c r="L119" s="28">
        <v>60000</v>
      </c>
      <c r="M119" s="28">
        <v>40</v>
      </c>
      <c r="N119" s="28">
        <v>34</v>
      </c>
      <c r="O119" s="29">
        <v>0.8449</v>
      </c>
      <c r="P119" s="30">
        <v>0</v>
      </c>
      <c r="Q119" s="28">
        <v>34</v>
      </c>
      <c r="R119" s="29">
        <v>0.8449</v>
      </c>
      <c r="S119" s="29">
        <v>0.1295</v>
      </c>
      <c r="T119" s="29">
        <v>0.1507</v>
      </c>
      <c r="U119" s="26" t="s">
        <v>10928</v>
      </c>
    </row>
    <row r="120" ht="56.75" customHeight="1" spans="1:21">
      <c r="A120" s="26" t="s">
        <v>3874</v>
      </c>
      <c r="B120" s="27">
        <v>71563</v>
      </c>
      <c r="C120" s="26" t="s">
        <v>773</v>
      </c>
      <c r="D120" s="26" t="s">
        <v>3876</v>
      </c>
      <c r="E120" s="26" t="s">
        <v>3875</v>
      </c>
      <c r="F120" s="26" t="s">
        <v>10902</v>
      </c>
      <c r="G120" s="26" t="s">
        <v>10898</v>
      </c>
      <c r="H120" s="27">
        <v>16478</v>
      </c>
      <c r="I120" s="27">
        <v>26079383</v>
      </c>
      <c r="J120" s="27" t="s">
        <v>10904</v>
      </c>
      <c r="K120" s="27" t="s">
        <v>10905</v>
      </c>
      <c r="L120" s="28">
        <v>60000</v>
      </c>
      <c r="M120" s="28">
        <v>40</v>
      </c>
      <c r="N120" s="28">
        <v>14</v>
      </c>
      <c r="O120" s="29">
        <v>0.3411</v>
      </c>
      <c r="P120" s="30">
        <v>0</v>
      </c>
      <c r="Q120" s="28">
        <v>14</v>
      </c>
      <c r="R120" s="29">
        <v>0.3411</v>
      </c>
      <c r="S120" s="29">
        <v>0.1295</v>
      </c>
      <c r="T120" s="29">
        <v>0.1507</v>
      </c>
      <c r="U120" s="26" t="s">
        <v>10928</v>
      </c>
    </row>
    <row r="121" ht="56.75" customHeight="1" spans="1:21">
      <c r="A121" s="26" t="s">
        <v>3874</v>
      </c>
      <c r="B121" s="27">
        <v>72439</v>
      </c>
      <c r="C121" s="26" t="s">
        <v>353</v>
      </c>
      <c r="D121" s="26" t="s">
        <v>3876</v>
      </c>
      <c r="E121" s="26" t="s">
        <v>3875</v>
      </c>
      <c r="F121" s="26" t="s">
        <v>10902</v>
      </c>
      <c r="G121" s="26" t="s">
        <v>10898</v>
      </c>
      <c r="H121" s="27">
        <v>480698</v>
      </c>
      <c r="I121" s="27">
        <v>26063413</v>
      </c>
      <c r="J121" s="27" t="s">
        <v>10907</v>
      </c>
      <c r="K121" s="27" t="s">
        <v>10908</v>
      </c>
      <c r="L121" s="28">
        <v>40000</v>
      </c>
      <c r="M121" s="28">
        <v>27</v>
      </c>
      <c r="N121" s="28">
        <v>22</v>
      </c>
      <c r="O121" s="29">
        <v>0.8377</v>
      </c>
      <c r="P121" s="30">
        <v>0</v>
      </c>
      <c r="Q121" s="28">
        <v>22</v>
      </c>
      <c r="R121" s="29">
        <v>0.8377</v>
      </c>
      <c r="S121" s="29">
        <v>0.098</v>
      </c>
      <c r="T121" s="29">
        <v>0.1151</v>
      </c>
      <c r="U121" s="26" t="s">
        <v>10928</v>
      </c>
    </row>
    <row r="122" ht="56.75" customHeight="1" spans="1:21">
      <c r="A122" s="26" t="s">
        <v>3874</v>
      </c>
      <c r="B122" s="27">
        <v>72998</v>
      </c>
      <c r="C122" s="26" t="s">
        <v>755</v>
      </c>
      <c r="D122" s="26" t="s">
        <v>3876</v>
      </c>
      <c r="E122" s="26" t="s">
        <v>3875</v>
      </c>
      <c r="F122" s="26" t="s">
        <v>10902</v>
      </c>
      <c r="G122" s="26" t="s">
        <v>10898</v>
      </c>
      <c r="H122" s="27">
        <v>58740</v>
      </c>
      <c r="I122" s="27">
        <v>26075698</v>
      </c>
      <c r="J122" s="27" t="s">
        <v>10911</v>
      </c>
      <c r="K122" s="27" t="s">
        <v>10912</v>
      </c>
      <c r="L122" s="28">
        <v>42000</v>
      </c>
      <c r="M122" s="28">
        <v>28</v>
      </c>
      <c r="N122" s="28">
        <v>23</v>
      </c>
      <c r="O122" s="29">
        <v>0.8022</v>
      </c>
      <c r="P122" s="30">
        <v>0</v>
      </c>
      <c r="Q122" s="28">
        <v>23</v>
      </c>
      <c r="R122" s="29">
        <v>0.8022</v>
      </c>
      <c r="S122" s="29">
        <v>0.2255</v>
      </c>
      <c r="T122" s="29">
        <v>0.3295</v>
      </c>
      <c r="U122" s="26" t="s">
        <v>10928</v>
      </c>
    </row>
    <row r="123" ht="56.75" customHeight="1" spans="1:21">
      <c r="A123" s="26" t="s">
        <v>3874</v>
      </c>
      <c r="B123" s="27">
        <v>73175</v>
      </c>
      <c r="C123" s="26" t="s">
        <v>531</v>
      </c>
      <c r="D123" s="26" t="s">
        <v>3876</v>
      </c>
      <c r="E123" s="26" t="s">
        <v>3875</v>
      </c>
      <c r="F123" s="26" t="s">
        <v>10902</v>
      </c>
      <c r="G123" s="26" t="s">
        <v>10898</v>
      </c>
      <c r="H123" s="27">
        <v>560107</v>
      </c>
      <c r="I123" s="27">
        <v>26082776</v>
      </c>
      <c r="J123" s="27" t="s">
        <v>10904</v>
      </c>
      <c r="K123" s="27" t="s">
        <v>10905</v>
      </c>
      <c r="L123" s="28">
        <v>15000</v>
      </c>
      <c r="M123" s="28">
        <v>10</v>
      </c>
      <c r="N123" s="28">
        <v>4</v>
      </c>
      <c r="O123" s="29">
        <v>0.4256</v>
      </c>
      <c r="P123" s="30">
        <v>0</v>
      </c>
      <c r="Q123" s="28">
        <v>4</v>
      </c>
      <c r="R123" s="29">
        <v>0.4256</v>
      </c>
      <c r="S123" s="29">
        <v>0.0308</v>
      </c>
      <c r="T123" s="29">
        <v>0.0484</v>
      </c>
      <c r="U123" s="26" t="s">
        <v>10928</v>
      </c>
    </row>
    <row r="124" ht="56.75" customHeight="1" spans="1:21">
      <c r="A124" s="26" t="s">
        <v>3874</v>
      </c>
      <c r="B124" s="27">
        <v>73228</v>
      </c>
      <c r="C124" s="26" t="s">
        <v>364</v>
      </c>
      <c r="D124" s="26" t="s">
        <v>3876</v>
      </c>
      <c r="E124" s="26" t="s">
        <v>3875</v>
      </c>
      <c r="F124" s="26" t="s">
        <v>10897</v>
      </c>
      <c r="G124" s="26" t="s">
        <v>10898</v>
      </c>
      <c r="H124" s="27">
        <v>162160</v>
      </c>
      <c r="I124" s="27">
        <v>26023841</v>
      </c>
      <c r="J124" s="27" t="s">
        <v>10903</v>
      </c>
      <c r="K124" s="27" t="s">
        <v>10904</v>
      </c>
      <c r="L124" s="28">
        <v>20000</v>
      </c>
      <c r="M124" s="28">
        <v>13</v>
      </c>
      <c r="N124" s="28">
        <v>7</v>
      </c>
      <c r="O124" s="29">
        <v>0.5318</v>
      </c>
      <c r="P124" s="30">
        <v>0</v>
      </c>
      <c r="Q124" s="28">
        <v>7</v>
      </c>
      <c r="R124" s="29">
        <v>0.5318</v>
      </c>
      <c r="S124" s="29">
        <v>0.0518</v>
      </c>
      <c r="T124" s="29">
        <v>0.0793</v>
      </c>
      <c r="U124" s="26" t="s">
        <v>10928</v>
      </c>
    </row>
    <row r="125" ht="56.75" customHeight="1" spans="1:21">
      <c r="A125" s="26" t="s">
        <v>3874</v>
      </c>
      <c r="B125" s="27">
        <v>73228</v>
      </c>
      <c r="C125" s="26" t="s">
        <v>364</v>
      </c>
      <c r="D125" s="26" t="s">
        <v>3876</v>
      </c>
      <c r="E125" s="26" t="s">
        <v>3875</v>
      </c>
      <c r="F125" s="26" t="s">
        <v>10902</v>
      </c>
      <c r="G125" s="26" t="s">
        <v>10898</v>
      </c>
      <c r="H125" s="27">
        <v>162160</v>
      </c>
      <c r="I125" s="27">
        <v>26079744</v>
      </c>
      <c r="J125" s="27" t="s">
        <v>10904</v>
      </c>
      <c r="K125" s="27" t="s">
        <v>10905</v>
      </c>
      <c r="L125" s="28">
        <v>20000</v>
      </c>
      <c r="M125" s="28">
        <v>13</v>
      </c>
      <c r="N125" s="28">
        <v>5</v>
      </c>
      <c r="O125" s="29">
        <v>0.3417</v>
      </c>
      <c r="P125" s="30">
        <v>0</v>
      </c>
      <c r="Q125" s="28">
        <v>5</v>
      </c>
      <c r="R125" s="29">
        <v>0.3417</v>
      </c>
      <c r="S125" s="29">
        <v>0.0518</v>
      </c>
      <c r="T125" s="29">
        <v>0.0793</v>
      </c>
      <c r="U125" s="26" t="s">
        <v>10928</v>
      </c>
    </row>
    <row r="126" ht="56.75" customHeight="1" spans="1:21">
      <c r="A126" s="26" t="s">
        <v>3874</v>
      </c>
      <c r="B126" s="27">
        <v>74388</v>
      </c>
      <c r="C126" s="26" t="s">
        <v>224</v>
      </c>
      <c r="D126" s="26" t="s">
        <v>3876</v>
      </c>
      <c r="E126" s="26" t="s">
        <v>3875</v>
      </c>
      <c r="F126" s="26" t="s">
        <v>10897</v>
      </c>
      <c r="G126" s="26" t="s">
        <v>10898</v>
      </c>
      <c r="H126" s="27">
        <v>75689</v>
      </c>
      <c r="I126" s="27">
        <v>26004101</v>
      </c>
      <c r="J126" s="27" t="s">
        <v>10919</v>
      </c>
      <c r="K126" s="27" t="s">
        <v>10907</v>
      </c>
      <c r="L126" s="28">
        <v>42706</v>
      </c>
      <c r="M126" s="28">
        <v>29</v>
      </c>
      <c r="N126" s="28">
        <v>23</v>
      </c>
      <c r="O126" s="29">
        <v>0.8015</v>
      </c>
      <c r="P126" s="30">
        <v>0</v>
      </c>
      <c r="Q126" s="28">
        <v>23</v>
      </c>
      <c r="R126" s="29">
        <v>0.8015</v>
      </c>
      <c r="S126" s="29">
        <v>0.0919</v>
      </c>
      <c r="T126" s="29">
        <v>0.1211</v>
      </c>
      <c r="U126" s="26" t="s">
        <v>10928</v>
      </c>
    </row>
    <row r="127" ht="56.75" customHeight="1" spans="1:21">
      <c r="A127" s="26" t="s">
        <v>3874</v>
      </c>
      <c r="B127" s="27">
        <v>74388</v>
      </c>
      <c r="C127" s="26" t="s">
        <v>224</v>
      </c>
      <c r="D127" s="26" t="s">
        <v>3876</v>
      </c>
      <c r="E127" s="26" t="s">
        <v>3875</v>
      </c>
      <c r="F127" s="26" t="s">
        <v>10902</v>
      </c>
      <c r="G127" s="26" t="s">
        <v>10898</v>
      </c>
      <c r="H127" s="27">
        <v>75689</v>
      </c>
      <c r="I127" s="27">
        <v>26063293</v>
      </c>
      <c r="J127" s="27" t="s">
        <v>10907</v>
      </c>
      <c r="K127" s="27" t="s">
        <v>10908</v>
      </c>
      <c r="L127" s="28">
        <v>42706</v>
      </c>
      <c r="M127" s="28">
        <v>29</v>
      </c>
      <c r="N127" s="28">
        <v>9</v>
      </c>
      <c r="O127" s="29">
        <v>0.2969</v>
      </c>
      <c r="P127" s="30">
        <v>0</v>
      </c>
      <c r="Q127" s="28">
        <v>9</v>
      </c>
      <c r="R127" s="29">
        <v>0.2969</v>
      </c>
      <c r="S127" s="29">
        <v>0.0919</v>
      </c>
      <c r="T127" s="29">
        <v>0.1211</v>
      </c>
      <c r="U127" s="26" t="s">
        <v>10928</v>
      </c>
    </row>
    <row r="128" ht="56.75" customHeight="1" spans="1:21">
      <c r="A128" s="26" t="s">
        <v>3874</v>
      </c>
      <c r="B128" s="27">
        <v>76383</v>
      </c>
      <c r="C128" s="26" t="s">
        <v>686</v>
      </c>
      <c r="D128" s="26" t="s">
        <v>3876</v>
      </c>
      <c r="E128" s="26" t="s">
        <v>3875</v>
      </c>
      <c r="F128" s="26" t="s">
        <v>10897</v>
      </c>
      <c r="G128" s="26" t="s">
        <v>10898</v>
      </c>
      <c r="H128" s="27">
        <v>107201</v>
      </c>
      <c r="I128" s="27">
        <v>25947722</v>
      </c>
      <c r="J128" s="31">
        <v>46178</v>
      </c>
      <c r="K128" s="27" t="s">
        <v>10913</v>
      </c>
      <c r="L128" s="28">
        <v>70000</v>
      </c>
      <c r="M128" s="28">
        <v>47</v>
      </c>
      <c r="N128" s="28">
        <v>0</v>
      </c>
      <c r="O128" s="29">
        <v>0</v>
      </c>
      <c r="P128" s="30">
        <v>0</v>
      </c>
      <c r="Q128" s="28">
        <v>0</v>
      </c>
      <c r="R128" s="29">
        <v>0</v>
      </c>
      <c r="S128" s="29">
        <v>0.2061</v>
      </c>
      <c r="T128" s="29">
        <v>0.2181</v>
      </c>
      <c r="U128" s="26" t="s">
        <v>10928</v>
      </c>
    </row>
    <row r="129" ht="56.75" customHeight="1" spans="1:21">
      <c r="A129" s="26" t="s">
        <v>3874</v>
      </c>
      <c r="B129" s="27">
        <v>76383</v>
      </c>
      <c r="C129" s="26" t="s">
        <v>686</v>
      </c>
      <c r="D129" s="26" t="s">
        <v>3876</v>
      </c>
      <c r="E129" s="26" t="s">
        <v>3875</v>
      </c>
      <c r="F129" s="26" t="s">
        <v>10897</v>
      </c>
      <c r="G129" s="26" t="s">
        <v>10898</v>
      </c>
      <c r="H129" s="27">
        <v>107201</v>
      </c>
      <c r="I129" s="27">
        <v>25995415</v>
      </c>
      <c r="J129" s="27" t="s">
        <v>10917</v>
      </c>
      <c r="K129" s="27" t="s">
        <v>10915</v>
      </c>
      <c r="L129" s="28">
        <v>70000</v>
      </c>
      <c r="M129" s="28">
        <v>47</v>
      </c>
      <c r="N129" s="28">
        <v>0</v>
      </c>
      <c r="O129" s="29">
        <v>0</v>
      </c>
      <c r="P129" s="30">
        <v>0</v>
      </c>
      <c r="Q129" s="28">
        <v>0</v>
      </c>
      <c r="R129" s="29">
        <v>0</v>
      </c>
      <c r="S129" s="29">
        <v>0.2061</v>
      </c>
      <c r="T129" s="29">
        <v>0.2181</v>
      </c>
      <c r="U129" s="26" t="s">
        <v>10928</v>
      </c>
    </row>
    <row r="130" ht="56.75" customHeight="1" spans="1:21">
      <c r="A130" s="26" t="s">
        <v>3874</v>
      </c>
      <c r="B130" s="27">
        <v>76383</v>
      </c>
      <c r="C130" s="26" t="s">
        <v>686</v>
      </c>
      <c r="D130" s="26" t="s">
        <v>3876</v>
      </c>
      <c r="E130" s="26" t="s">
        <v>3875</v>
      </c>
      <c r="F130" s="26" t="s">
        <v>10897</v>
      </c>
      <c r="G130" s="26" t="s">
        <v>10898</v>
      </c>
      <c r="H130" s="27">
        <v>107201</v>
      </c>
      <c r="I130" s="27">
        <v>26053425</v>
      </c>
      <c r="J130" s="27" t="s">
        <v>10915</v>
      </c>
      <c r="K130" s="27" t="s">
        <v>10916</v>
      </c>
      <c r="L130" s="28">
        <v>70000</v>
      </c>
      <c r="M130" s="28">
        <v>47</v>
      </c>
      <c r="N130" s="28">
        <v>0</v>
      </c>
      <c r="O130" s="29">
        <v>0</v>
      </c>
      <c r="P130" s="30">
        <v>0</v>
      </c>
      <c r="Q130" s="28">
        <v>0</v>
      </c>
      <c r="R130" s="29">
        <v>0</v>
      </c>
      <c r="S130" s="29">
        <v>0.2061</v>
      </c>
      <c r="T130" s="29">
        <v>0.2181</v>
      </c>
      <c r="U130" s="26" t="s">
        <v>10928</v>
      </c>
    </row>
    <row r="131" ht="56.75" customHeight="1" spans="1:21">
      <c r="A131" s="26" t="s">
        <v>3874</v>
      </c>
      <c r="B131" s="27">
        <v>76383</v>
      </c>
      <c r="C131" s="26" t="s">
        <v>686</v>
      </c>
      <c r="D131" s="26" t="s">
        <v>3876</v>
      </c>
      <c r="E131" s="26" t="s">
        <v>3875</v>
      </c>
      <c r="F131" s="26" t="s">
        <v>10902</v>
      </c>
      <c r="G131" s="26" t="s">
        <v>10898</v>
      </c>
      <c r="H131" s="27">
        <v>107201</v>
      </c>
      <c r="I131" s="27">
        <v>26100419</v>
      </c>
      <c r="J131" s="27" t="s">
        <v>10916</v>
      </c>
      <c r="K131" s="31">
        <v>46118</v>
      </c>
      <c r="L131" s="28">
        <v>70000</v>
      </c>
      <c r="M131" s="28">
        <v>47</v>
      </c>
      <c r="N131" s="28">
        <v>0</v>
      </c>
      <c r="O131" s="29">
        <v>0</v>
      </c>
      <c r="P131" s="32"/>
      <c r="Q131" s="28">
        <v>0</v>
      </c>
      <c r="R131" s="29">
        <v>0</v>
      </c>
      <c r="S131" s="32"/>
      <c r="T131" s="32"/>
      <c r="U131" s="26" t="s">
        <v>10928</v>
      </c>
    </row>
    <row r="132" ht="56.75" customHeight="1" spans="1:21">
      <c r="A132" s="26" t="s">
        <v>3874</v>
      </c>
      <c r="B132" s="27">
        <v>77068</v>
      </c>
      <c r="C132" s="26" t="s">
        <v>780</v>
      </c>
      <c r="D132" s="26" t="s">
        <v>3876</v>
      </c>
      <c r="E132" s="26" t="s">
        <v>3875</v>
      </c>
      <c r="F132" s="26" t="s">
        <v>10902</v>
      </c>
      <c r="G132" s="26" t="s">
        <v>10906</v>
      </c>
      <c r="H132" s="27">
        <v>803447</v>
      </c>
      <c r="I132" s="27">
        <v>26095272</v>
      </c>
      <c r="J132" s="27" t="s">
        <v>10918</v>
      </c>
      <c r="K132" s="31">
        <v>46087</v>
      </c>
      <c r="L132" s="28">
        <v>5000</v>
      </c>
      <c r="M132" s="28">
        <v>3</v>
      </c>
      <c r="N132" s="28">
        <v>0</v>
      </c>
      <c r="O132" s="29">
        <v>0.0683</v>
      </c>
      <c r="P132" s="30">
        <v>0</v>
      </c>
      <c r="Q132" s="28">
        <v>0</v>
      </c>
      <c r="R132" s="29">
        <v>0.0683</v>
      </c>
      <c r="S132" s="32"/>
      <c r="T132" s="32"/>
      <c r="U132" s="26" t="s">
        <v>10928</v>
      </c>
    </row>
    <row r="133" ht="56.75" customHeight="1" spans="1:21">
      <c r="A133" s="26" t="s">
        <v>3874</v>
      </c>
      <c r="B133" s="27">
        <v>7727</v>
      </c>
      <c r="C133" s="26" t="s">
        <v>236</v>
      </c>
      <c r="D133" s="26" t="s">
        <v>3876</v>
      </c>
      <c r="E133" s="26" t="s">
        <v>3875</v>
      </c>
      <c r="F133" s="26" t="s">
        <v>10902</v>
      </c>
      <c r="G133" s="26" t="s">
        <v>10898</v>
      </c>
      <c r="H133" s="27">
        <v>5115</v>
      </c>
      <c r="I133" s="27">
        <v>26086286</v>
      </c>
      <c r="J133" s="27" t="s">
        <v>10900</v>
      </c>
      <c r="K133" s="31">
        <v>46028</v>
      </c>
      <c r="L133" s="28">
        <v>90000</v>
      </c>
      <c r="M133" s="28">
        <v>60</v>
      </c>
      <c r="N133" s="28">
        <v>18</v>
      </c>
      <c r="O133" s="29">
        <v>0.3044</v>
      </c>
      <c r="P133" s="30">
        <v>0</v>
      </c>
      <c r="Q133" s="28">
        <v>18</v>
      </c>
      <c r="R133" s="29">
        <v>0.3044</v>
      </c>
      <c r="S133" s="29">
        <v>0.0941</v>
      </c>
      <c r="T133" s="29">
        <v>0.1323</v>
      </c>
      <c r="U133" s="26" t="s">
        <v>10928</v>
      </c>
    </row>
    <row r="134" ht="56.75" customHeight="1" spans="1:21">
      <c r="A134" s="26" t="s">
        <v>3874</v>
      </c>
      <c r="B134" s="27">
        <v>7747</v>
      </c>
      <c r="C134" s="26" t="s">
        <v>441</v>
      </c>
      <c r="D134" s="26" t="s">
        <v>3876</v>
      </c>
      <c r="E134" s="26" t="s">
        <v>3875</v>
      </c>
      <c r="F134" s="26" t="s">
        <v>10897</v>
      </c>
      <c r="G134" s="26" t="s">
        <v>10898</v>
      </c>
      <c r="H134" s="27">
        <v>616330</v>
      </c>
      <c r="I134" s="27">
        <v>25904187</v>
      </c>
      <c r="J134" s="31">
        <v>46027</v>
      </c>
      <c r="K134" s="31">
        <v>46239</v>
      </c>
      <c r="L134" s="28">
        <v>60000</v>
      </c>
      <c r="M134" s="28">
        <v>40</v>
      </c>
      <c r="N134" s="28">
        <v>23</v>
      </c>
      <c r="O134" s="29">
        <v>0.5734</v>
      </c>
      <c r="P134" s="30">
        <v>0</v>
      </c>
      <c r="Q134" s="28">
        <v>23</v>
      </c>
      <c r="R134" s="29">
        <v>0.5734</v>
      </c>
      <c r="S134" s="29">
        <v>0.0885</v>
      </c>
      <c r="T134" s="29">
        <v>0.0805</v>
      </c>
      <c r="U134" s="26" t="s">
        <v>10928</v>
      </c>
    </row>
    <row r="135" ht="56.75" customHeight="1" spans="1:21">
      <c r="A135" s="26" t="s">
        <v>3874</v>
      </c>
      <c r="B135" s="27">
        <v>7747</v>
      </c>
      <c r="C135" s="26" t="s">
        <v>441</v>
      </c>
      <c r="D135" s="26" t="s">
        <v>3876</v>
      </c>
      <c r="E135" s="26" t="s">
        <v>3875</v>
      </c>
      <c r="F135" s="26" t="s">
        <v>10897</v>
      </c>
      <c r="G135" s="26" t="s">
        <v>10898</v>
      </c>
      <c r="H135" s="27">
        <v>616330</v>
      </c>
      <c r="I135" s="27">
        <v>25962255</v>
      </c>
      <c r="J135" s="31">
        <v>46239</v>
      </c>
      <c r="K135" s="27" t="s">
        <v>10919</v>
      </c>
      <c r="L135" s="28">
        <v>60000</v>
      </c>
      <c r="M135" s="28">
        <v>40</v>
      </c>
      <c r="N135" s="28">
        <v>22</v>
      </c>
      <c r="O135" s="29">
        <v>0.5518</v>
      </c>
      <c r="P135" s="30">
        <v>0</v>
      </c>
      <c r="Q135" s="28">
        <v>22</v>
      </c>
      <c r="R135" s="29">
        <v>0.5518</v>
      </c>
      <c r="S135" s="29">
        <v>0.0885</v>
      </c>
      <c r="T135" s="29">
        <v>0.0805</v>
      </c>
      <c r="U135" s="26" t="s">
        <v>10928</v>
      </c>
    </row>
    <row r="136" ht="56.75" customHeight="1" spans="1:21">
      <c r="A136" s="26" t="s">
        <v>3874</v>
      </c>
      <c r="B136" s="27">
        <v>7747</v>
      </c>
      <c r="C136" s="26" t="s">
        <v>441</v>
      </c>
      <c r="D136" s="26" t="s">
        <v>3876</v>
      </c>
      <c r="E136" s="26" t="s">
        <v>3875</v>
      </c>
      <c r="F136" s="26" t="s">
        <v>10897</v>
      </c>
      <c r="G136" s="26" t="s">
        <v>10898</v>
      </c>
      <c r="H136" s="27">
        <v>616330</v>
      </c>
      <c r="I136" s="27">
        <v>26009616</v>
      </c>
      <c r="J136" s="27" t="s">
        <v>10919</v>
      </c>
      <c r="K136" s="27" t="s">
        <v>10907</v>
      </c>
      <c r="L136" s="28">
        <v>60000</v>
      </c>
      <c r="M136" s="28">
        <v>40</v>
      </c>
      <c r="N136" s="28">
        <v>24</v>
      </c>
      <c r="O136" s="29">
        <v>0.604</v>
      </c>
      <c r="P136" s="30">
        <v>0</v>
      </c>
      <c r="Q136" s="28">
        <v>24</v>
      </c>
      <c r="R136" s="29">
        <v>0.604</v>
      </c>
      <c r="S136" s="29">
        <v>0.0885</v>
      </c>
      <c r="T136" s="29">
        <v>0.0805</v>
      </c>
      <c r="U136" s="26" t="s">
        <v>10928</v>
      </c>
    </row>
    <row r="137" ht="56.75" customHeight="1" spans="1:21">
      <c r="A137" s="26" t="s">
        <v>3874</v>
      </c>
      <c r="B137" s="27">
        <v>7747</v>
      </c>
      <c r="C137" s="26" t="s">
        <v>441</v>
      </c>
      <c r="D137" s="26" t="s">
        <v>3876</v>
      </c>
      <c r="E137" s="26" t="s">
        <v>3875</v>
      </c>
      <c r="F137" s="26" t="s">
        <v>10902</v>
      </c>
      <c r="G137" s="26" t="s">
        <v>10898</v>
      </c>
      <c r="H137" s="27">
        <v>616330</v>
      </c>
      <c r="I137" s="27">
        <v>26068343</v>
      </c>
      <c r="J137" s="27" t="s">
        <v>10907</v>
      </c>
      <c r="K137" s="27" t="s">
        <v>10908</v>
      </c>
      <c r="L137" s="28">
        <v>60000</v>
      </c>
      <c r="M137" s="28">
        <v>40</v>
      </c>
      <c r="N137" s="28">
        <v>19</v>
      </c>
      <c r="O137" s="29">
        <v>0.4734</v>
      </c>
      <c r="P137" s="30">
        <v>0</v>
      </c>
      <c r="Q137" s="28">
        <v>19</v>
      </c>
      <c r="R137" s="29">
        <v>0.4734</v>
      </c>
      <c r="S137" s="29">
        <v>0.0885</v>
      </c>
      <c r="T137" s="29">
        <v>0.0805</v>
      </c>
      <c r="U137" s="26" t="s">
        <v>10928</v>
      </c>
    </row>
    <row r="138" ht="56.75" customHeight="1" spans="1:21">
      <c r="A138" s="26" t="s">
        <v>3874</v>
      </c>
      <c r="B138" s="27">
        <v>80974</v>
      </c>
      <c r="C138" s="26" t="s">
        <v>412</v>
      </c>
      <c r="D138" s="26" t="s">
        <v>3876</v>
      </c>
      <c r="E138" s="26" t="s">
        <v>3875</v>
      </c>
      <c r="F138" s="26" t="s">
        <v>10897</v>
      </c>
      <c r="G138" s="26" t="s">
        <v>10898</v>
      </c>
      <c r="H138" s="27">
        <v>530293</v>
      </c>
      <c r="I138" s="27">
        <v>25904217</v>
      </c>
      <c r="J138" s="31">
        <v>46027</v>
      </c>
      <c r="K138" s="31">
        <v>46239</v>
      </c>
      <c r="L138" s="28">
        <v>30000</v>
      </c>
      <c r="M138" s="28">
        <v>20</v>
      </c>
      <c r="N138" s="28">
        <v>17</v>
      </c>
      <c r="O138" s="29">
        <v>0.836</v>
      </c>
      <c r="P138" s="30">
        <v>0</v>
      </c>
      <c r="Q138" s="28">
        <v>17</v>
      </c>
      <c r="R138" s="29">
        <v>0.836</v>
      </c>
      <c r="S138" s="29">
        <v>0.1077</v>
      </c>
      <c r="T138" s="29">
        <v>0.2285</v>
      </c>
      <c r="U138" s="26" t="s">
        <v>10928</v>
      </c>
    </row>
    <row r="139" ht="56.75" customHeight="1" spans="1:21">
      <c r="A139" s="26" t="s">
        <v>3874</v>
      </c>
      <c r="B139" s="27">
        <v>80996</v>
      </c>
      <c r="C139" s="26" t="s">
        <v>240</v>
      </c>
      <c r="D139" s="26" t="s">
        <v>3876</v>
      </c>
      <c r="E139" s="26" t="s">
        <v>3875</v>
      </c>
      <c r="F139" s="26" t="s">
        <v>10897</v>
      </c>
      <c r="G139" s="26" t="s">
        <v>10898</v>
      </c>
      <c r="H139" s="27">
        <v>319384</v>
      </c>
      <c r="I139" s="27">
        <v>25970023</v>
      </c>
      <c r="J139" s="31">
        <v>46270</v>
      </c>
      <c r="K139" s="27" t="s">
        <v>10910</v>
      </c>
      <c r="L139" s="28">
        <v>50000</v>
      </c>
      <c r="M139" s="28">
        <v>34</v>
      </c>
      <c r="N139" s="28">
        <v>23</v>
      </c>
      <c r="O139" s="29">
        <v>0.687</v>
      </c>
      <c r="P139" s="30">
        <v>0</v>
      </c>
      <c r="Q139" s="28">
        <v>23</v>
      </c>
      <c r="R139" s="29">
        <v>0.687</v>
      </c>
      <c r="S139" s="29">
        <v>0.1029</v>
      </c>
      <c r="T139" s="29">
        <v>0.1529</v>
      </c>
      <c r="U139" s="26" t="s">
        <v>10928</v>
      </c>
    </row>
    <row r="140" ht="56.75" customHeight="1" spans="1:21">
      <c r="A140" s="26" t="s">
        <v>3874</v>
      </c>
      <c r="B140" s="27">
        <v>80996</v>
      </c>
      <c r="C140" s="26" t="s">
        <v>240</v>
      </c>
      <c r="D140" s="26" t="s">
        <v>3876</v>
      </c>
      <c r="E140" s="26" t="s">
        <v>3875</v>
      </c>
      <c r="F140" s="26" t="s">
        <v>10897</v>
      </c>
      <c r="G140" s="26" t="s">
        <v>10898</v>
      </c>
      <c r="H140" s="27">
        <v>319384</v>
      </c>
      <c r="I140" s="27">
        <v>26019581</v>
      </c>
      <c r="J140" s="27" t="s">
        <v>10910</v>
      </c>
      <c r="K140" s="27" t="s">
        <v>10911</v>
      </c>
      <c r="L140" s="28">
        <v>50000</v>
      </c>
      <c r="M140" s="28">
        <v>34</v>
      </c>
      <c r="N140" s="28">
        <v>25</v>
      </c>
      <c r="O140" s="29">
        <v>0.7535</v>
      </c>
      <c r="P140" s="30">
        <v>0</v>
      </c>
      <c r="Q140" s="28">
        <v>25</v>
      </c>
      <c r="R140" s="29">
        <v>0.7535</v>
      </c>
      <c r="S140" s="29">
        <v>0.1029</v>
      </c>
      <c r="T140" s="29">
        <v>0.1529</v>
      </c>
      <c r="U140" s="26" t="s">
        <v>10928</v>
      </c>
    </row>
    <row r="141" ht="56.75" customHeight="1" spans="1:21">
      <c r="A141" s="26" t="s">
        <v>3874</v>
      </c>
      <c r="B141" s="27">
        <v>80996</v>
      </c>
      <c r="C141" s="26" t="s">
        <v>240</v>
      </c>
      <c r="D141" s="26" t="s">
        <v>3876</v>
      </c>
      <c r="E141" s="26" t="s">
        <v>3875</v>
      </c>
      <c r="F141" s="26" t="s">
        <v>10902</v>
      </c>
      <c r="G141" s="26" t="s">
        <v>10898</v>
      </c>
      <c r="H141" s="27">
        <v>319384</v>
      </c>
      <c r="I141" s="27">
        <v>26075746</v>
      </c>
      <c r="J141" s="27" t="s">
        <v>10911</v>
      </c>
      <c r="K141" s="27" t="s">
        <v>10912</v>
      </c>
      <c r="L141" s="28">
        <v>50000</v>
      </c>
      <c r="M141" s="28">
        <v>34</v>
      </c>
      <c r="N141" s="28">
        <v>16</v>
      </c>
      <c r="O141" s="29">
        <v>0.4865</v>
      </c>
      <c r="P141" s="30">
        <v>0</v>
      </c>
      <c r="Q141" s="28">
        <v>16</v>
      </c>
      <c r="R141" s="29">
        <v>0.4865</v>
      </c>
      <c r="S141" s="29">
        <v>0.1029</v>
      </c>
      <c r="T141" s="29">
        <v>0.1529</v>
      </c>
      <c r="U141" s="26" t="s">
        <v>10928</v>
      </c>
    </row>
    <row r="142" ht="56.75" customHeight="1" spans="1:21">
      <c r="A142" s="26" t="s">
        <v>3874</v>
      </c>
      <c r="B142" s="27">
        <v>83210</v>
      </c>
      <c r="C142" s="26" t="s">
        <v>893</v>
      </c>
      <c r="D142" s="26" t="s">
        <v>3876</v>
      </c>
      <c r="E142" s="26" t="s">
        <v>3875</v>
      </c>
      <c r="F142" s="26" t="s">
        <v>10897</v>
      </c>
      <c r="G142" s="26" t="s">
        <v>10898</v>
      </c>
      <c r="H142" s="27">
        <v>460962</v>
      </c>
      <c r="I142" s="27">
        <v>26022984</v>
      </c>
      <c r="J142" s="27" t="s">
        <v>10903</v>
      </c>
      <c r="K142" s="27" t="s">
        <v>10904</v>
      </c>
      <c r="L142" s="28">
        <v>30000</v>
      </c>
      <c r="M142" s="28">
        <v>20</v>
      </c>
      <c r="N142" s="28">
        <v>11</v>
      </c>
      <c r="O142" s="29">
        <v>0.5462</v>
      </c>
      <c r="P142" s="30">
        <v>0</v>
      </c>
      <c r="Q142" s="28">
        <v>11</v>
      </c>
      <c r="R142" s="29">
        <v>0.5462</v>
      </c>
      <c r="S142" s="29">
        <v>0.1637</v>
      </c>
      <c r="T142" s="29">
        <v>0.1698</v>
      </c>
      <c r="U142" s="26" t="s">
        <v>10928</v>
      </c>
    </row>
    <row r="143" ht="56.75" customHeight="1" spans="1:21">
      <c r="A143" s="26" t="s">
        <v>3874</v>
      </c>
      <c r="B143" s="27">
        <v>83210</v>
      </c>
      <c r="C143" s="26" t="s">
        <v>893</v>
      </c>
      <c r="D143" s="26" t="s">
        <v>3876</v>
      </c>
      <c r="E143" s="26" t="s">
        <v>3875</v>
      </c>
      <c r="F143" s="26" t="s">
        <v>10902</v>
      </c>
      <c r="G143" s="26" t="s">
        <v>10898</v>
      </c>
      <c r="H143" s="27">
        <v>460962</v>
      </c>
      <c r="I143" s="27">
        <v>26079142</v>
      </c>
      <c r="J143" s="27" t="s">
        <v>10904</v>
      </c>
      <c r="K143" s="27" t="s">
        <v>10905</v>
      </c>
      <c r="L143" s="28">
        <v>30000</v>
      </c>
      <c r="M143" s="28">
        <v>20</v>
      </c>
      <c r="N143" s="28">
        <v>3</v>
      </c>
      <c r="O143" s="29">
        <v>0.1591</v>
      </c>
      <c r="P143" s="30">
        <v>0</v>
      </c>
      <c r="Q143" s="28">
        <v>3</v>
      </c>
      <c r="R143" s="29">
        <v>0.1591</v>
      </c>
      <c r="S143" s="29">
        <v>0.1637</v>
      </c>
      <c r="T143" s="29">
        <v>0.1698</v>
      </c>
      <c r="U143" s="26" t="s">
        <v>10928</v>
      </c>
    </row>
    <row r="144" ht="56.75" customHeight="1" spans="1:21">
      <c r="A144" s="26" t="s">
        <v>3874</v>
      </c>
      <c r="B144" s="27">
        <v>88630</v>
      </c>
      <c r="C144" s="26" t="s">
        <v>672</v>
      </c>
      <c r="D144" s="26" t="s">
        <v>3876</v>
      </c>
      <c r="E144" s="26" t="s">
        <v>3875</v>
      </c>
      <c r="F144" s="26" t="s">
        <v>10902</v>
      </c>
      <c r="G144" s="26" t="s">
        <v>10898</v>
      </c>
      <c r="H144" s="27">
        <v>933248</v>
      </c>
      <c r="I144" s="27">
        <v>26086861</v>
      </c>
      <c r="J144" s="27" t="s">
        <v>10900</v>
      </c>
      <c r="K144" s="31">
        <v>46028</v>
      </c>
      <c r="L144" s="28">
        <v>10000</v>
      </c>
      <c r="M144" s="28">
        <v>7</v>
      </c>
      <c r="N144" s="28">
        <v>0</v>
      </c>
      <c r="O144" s="29">
        <v>0.0701</v>
      </c>
      <c r="P144" s="30">
        <v>0</v>
      </c>
      <c r="Q144" s="28">
        <v>0</v>
      </c>
      <c r="R144" s="29">
        <v>0.0701</v>
      </c>
      <c r="S144" s="29">
        <v>0.0987</v>
      </c>
      <c r="T144" s="29">
        <v>0.1894</v>
      </c>
      <c r="U144" s="26" t="s">
        <v>10928</v>
      </c>
    </row>
    <row r="145" ht="56.75" customHeight="1" spans="1:21">
      <c r="A145" s="26" t="s">
        <v>3874</v>
      </c>
      <c r="B145" s="27">
        <v>8915</v>
      </c>
      <c r="C145" s="26" t="s">
        <v>475</v>
      </c>
      <c r="D145" s="26" t="s">
        <v>3876</v>
      </c>
      <c r="E145" s="26" t="s">
        <v>3875</v>
      </c>
      <c r="F145" s="26" t="s">
        <v>10902</v>
      </c>
      <c r="G145" s="26" t="s">
        <v>10898</v>
      </c>
      <c r="H145" s="27">
        <v>21576</v>
      </c>
      <c r="I145" s="27">
        <v>26091115</v>
      </c>
      <c r="J145" s="27" t="s">
        <v>10921</v>
      </c>
      <c r="K145" s="31">
        <v>46059</v>
      </c>
      <c r="L145" s="28">
        <v>100000</v>
      </c>
      <c r="M145" s="28">
        <v>67</v>
      </c>
      <c r="N145" s="28">
        <v>2</v>
      </c>
      <c r="O145" s="29">
        <v>0.0317</v>
      </c>
      <c r="P145" s="30">
        <v>0</v>
      </c>
      <c r="Q145" s="28">
        <v>2</v>
      </c>
      <c r="R145" s="29">
        <v>0.0317</v>
      </c>
      <c r="S145" s="32"/>
      <c r="T145" s="32"/>
      <c r="U145" s="26" t="s">
        <v>10928</v>
      </c>
    </row>
    <row r="146" ht="56.75" customHeight="1" spans="1:21">
      <c r="A146" s="26" t="s">
        <v>3874</v>
      </c>
      <c r="B146" s="27">
        <v>91411</v>
      </c>
      <c r="C146" s="26" t="s">
        <v>88</v>
      </c>
      <c r="D146" s="26" t="s">
        <v>3876</v>
      </c>
      <c r="E146" s="26" t="s">
        <v>3875</v>
      </c>
      <c r="F146" s="26" t="s">
        <v>10902</v>
      </c>
      <c r="G146" s="26" t="s">
        <v>10906</v>
      </c>
      <c r="H146" s="27">
        <v>1027197</v>
      </c>
      <c r="I146" s="27">
        <v>26092430</v>
      </c>
      <c r="J146" s="27" t="s">
        <v>10921</v>
      </c>
      <c r="K146" s="31">
        <v>46059</v>
      </c>
      <c r="L146" s="28">
        <v>15000</v>
      </c>
      <c r="M146" s="28">
        <v>10</v>
      </c>
      <c r="N146" s="28">
        <v>1</v>
      </c>
      <c r="O146" s="29">
        <v>0.1382</v>
      </c>
      <c r="P146" s="30">
        <v>0</v>
      </c>
      <c r="Q146" s="28">
        <v>1</v>
      </c>
      <c r="R146" s="29">
        <v>0.1382</v>
      </c>
      <c r="S146" s="32"/>
      <c r="T146" s="32"/>
      <c r="U146" s="26" t="s">
        <v>10928</v>
      </c>
    </row>
    <row r="147" ht="56.75" customHeight="1" spans="1:21">
      <c r="A147" s="26" t="s">
        <v>3874</v>
      </c>
      <c r="B147" s="27">
        <v>98845</v>
      </c>
      <c r="C147" s="26" t="s">
        <v>119</v>
      </c>
      <c r="D147" s="26" t="s">
        <v>3876</v>
      </c>
      <c r="E147" s="26" t="s">
        <v>3875</v>
      </c>
      <c r="F147" s="26" t="s">
        <v>10902</v>
      </c>
      <c r="G147" s="26" t="s">
        <v>10898</v>
      </c>
      <c r="H147" s="27">
        <v>917561</v>
      </c>
      <c r="I147" s="27">
        <v>26097669</v>
      </c>
      <c r="J147" s="27" t="s">
        <v>10918</v>
      </c>
      <c r="K147" s="31">
        <v>46087</v>
      </c>
      <c r="L147" s="28">
        <v>35000</v>
      </c>
      <c r="M147" s="28">
        <v>23</v>
      </c>
      <c r="N147" s="28">
        <v>5</v>
      </c>
      <c r="O147" s="29">
        <v>0.1929</v>
      </c>
      <c r="P147" s="30">
        <v>0</v>
      </c>
      <c r="Q147" s="28">
        <v>5</v>
      </c>
      <c r="R147" s="29">
        <v>0.1929</v>
      </c>
      <c r="S147" s="32"/>
      <c r="T147" s="32"/>
      <c r="U147" s="26" t="s">
        <v>10928</v>
      </c>
    </row>
    <row r="148" ht="42.75" customHeight="1" spans="1:21">
      <c r="A148" s="26" t="s">
        <v>3874</v>
      </c>
      <c r="B148" s="27">
        <v>103825</v>
      </c>
      <c r="C148" s="26" t="s">
        <v>4068</v>
      </c>
      <c r="D148" s="26" t="s">
        <v>3876</v>
      </c>
      <c r="E148" s="26" t="s">
        <v>3875</v>
      </c>
      <c r="F148" s="26" t="s">
        <v>10902</v>
      </c>
      <c r="G148" s="26" t="s">
        <v>10898</v>
      </c>
      <c r="H148" s="27">
        <v>1044699</v>
      </c>
      <c r="I148" s="27">
        <v>26091684</v>
      </c>
      <c r="J148" s="27" t="s">
        <v>10921</v>
      </c>
      <c r="K148" s="31">
        <v>46059</v>
      </c>
      <c r="L148" s="28">
        <v>500000</v>
      </c>
      <c r="M148" s="28">
        <v>336</v>
      </c>
      <c r="N148" s="28">
        <v>11</v>
      </c>
      <c r="O148" s="29">
        <v>0.0333</v>
      </c>
      <c r="P148" s="30">
        <v>11.17</v>
      </c>
      <c r="Q148" s="28">
        <v>0</v>
      </c>
      <c r="R148" s="29">
        <v>0</v>
      </c>
      <c r="S148" s="32"/>
      <c r="T148" s="32"/>
      <c r="U148" s="32"/>
    </row>
    <row r="149" ht="42.75" customHeight="1" spans="1:21">
      <c r="A149" s="26" t="s">
        <v>3874</v>
      </c>
      <c r="B149" s="27">
        <v>10785</v>
      </c>
      <c r="C149" s="26" t="s">
        <v>245</v>
      </c>
      <c r="D149" s="26" t="s">
        <v>3876</v>
      </c>
      <c r="E149" s="26" t="s">
        <v>3875</v>
      </c>
      <c r="F149" s="26" t="s">
        <v>10897</v>
      </c>
      <c r="G149" s="26" t="s">
        <v>10898</v>
      </c>
      <c r="H149" s="27">
        <v>227423</v>
      </c>
      <c r="I149" s="27">
        <v>26026864</v>
      </c>
      <c r="J149" s="27" t="s">
        <v>10903</v>
      </c>
      <c r="K149" s="27" t="s">
        <v>10904</v>
      </c>
      <c r="L149" s="28">
        <v>140000</v>
      </c>
      <c r="M149" s="28">
        <v>94</v>
      </c>
      <c r="N149" s="28">
        <v>94</v>
      </c>
      <c r="O149" s="29">
        <v>1.0035</v>
      </c>
      <c r="P149" s="30">
        <v>0</v>
      </c>
      <c r="Q149" s="28">
        <v>94</v>
      </c>
      <c r="R149" s="29">
        <v>1</v>
      </c>
      <c r="S149" s="29">
        <v>0.2973</v>
      </c>
      <c r="T149" s="29">
        <v>0.2331</v>
      </c>
      <c r="U149" s="32"/>
    </row>
    <row r="150" ht="42.75" customHeight="1" spans="1:21">
      <c r="A150" s="26" t="s">
        <v>3874</v>
      </c>
      <c r="B150" s="27">
        <v>11022</v>
      </c>
      <c r="C150" s="26" t="s">
        <v>699</v>
      </c>
      <c r="D150" s="26" t="s">
        <v>3876</v>
      </c>
      <c r="E150" s="26" t="s">
        <v>3875</v>
      </c>
      <c r="F150" s="26" t="s">
        <v>10897</v>
      </c>
      <c r="G150" s="26" t="s">
        <v>10906</v>
      </c>
      <c r="H150" s="27">
        <v>1000544</v>
      </c>
      <c r="I150" s="27">
        <v>25980148</v>
      </c>
      <c r="J150" s="31">
        <v>46331</v>
      </c>
      <c r="K150" s="27" t="s">
        <v>10899</v>
      </c>
      <c r="L150" s="28">
        <v>21000</v>
      </c>
      <c r="M150" s="28">
        <v>14</v>
      </c>
      <c r="N150" s="28">
        <v>15</v>
      </c>
      <c r="O150" s="29">
        <v>1.0308</v>
      </c>
      <c r="P150" s="30">
        <v>0</v>
      </c>
      <c r="Q150" s="28">
        <v>14</v>
      </c>
      <c r="R150" s="29">
        <v>1</v>
      </c>
      <c r="S150" s="29">
        <v>0.0665</v>
      </c>
      <c r="T150" s="29">
        <v>0.0553</v>
      </c>
      <c r="U150" s="32"/>
    </row>
    <row r="151" ht="56.75" customHeight="1" spans="1:21">
      <c r="A151" s="26" t="s">
        <v>3874</v>
      </c>
      <c r="B151" s="27">
        <v>11094</v>
      </c>
      <c r="C151" s="26" t="s">
        <v>569</v>
      </c>
      <c r="D151" s="26" t="s">
        <v>3876</v>
      </c>
      <c r="E151" s="26" t="s">
        <v>3875</v>
      </c>
      <c r="F151" s="26" t="s">
        <v>10897</v>
      </c>
      <c r="G151" s="26" t="s">
        <v>10898</v>
      </c>
      <c r="H151" s="27">
        <v>825362</v>
      </c>
      <c r="I151" s="27">
        <v>25900013</v>
      </c>
      <c r="J151" s="31">
        <v>46027</v>
      </c>
      <c r="K151" s="31">
        <v>46239</v>
      </c>
      <c r="L151" s="28">
        <v>20000</v>
      </c>
      <c r="M151" s="28">
        <v>13</v>
      </c>
      <c r="N151" s="28">
        <v>14</v>
      </c>
      <c r="O151" s="29">
        <v>1.0184</v>
      </c>
      <c r="P151" s="30">
        <v>0</v>
      </c>
      <c r="Q151" s="28">
        <v>13</v>
      </c>
      <c r="R151" s="29">
        <v>1</v>
      </c>
      <c r="S151" s="29">
        <v>0.0714</v>
      </c>
      <c r="T151" s="29">
        <v>0.3509</v>
      </c>
      <c r="U151" s="32"/>
    </row>
    <row r="152" ht="56.75" customHeight="1" spans="1:21">
      <c r="A152" s="26" t="s">
        <v>3874</v>
      </c>
      <c r="B152" s="27">
        <v>11094</v>
      </c>
      <c r="C152" s="26" t="s">
        <v>569</v>
      </c>
      <c r="D152" s="26" t="s">
        <v>3876</v>
      </c>
      <c r="E152" s="26" t="s">
        <v>3875</v>
      </c>
      <c r="F152" s="26" t="s">
        <v>10897</v>
      </c>
      <c r="G152" s="26" t="s">
        <v>10898</v>
      </c>
      <c r="H152" s="27">
        <v>825362</v>
      </c>
      <c r="I152" s="27">
        <v>25957879</v>
      </c>
      <c r="J152" s="31">
        <v>46239</v>
      </c>
      <c r="K152" s="27" t="s">
        <v>10919</v>
      </c>
      <c r="L152" s="28">
        <v>20000</v>
      </c>
      <c r="M152" s="28">
        <v>13</v>
      </c>
      <c r="N152" s="28">
        <v>15</v>
      </c>
      <c r="O152" s="29">
        <v>1.1254</v>
      </c>
      <c r="P152" s="30">
        <v>0</v>
      </c>
      <c r="Q152" s="28">
        <v>13</v>
      </c>
      <c r="R152" s="29">
        <v>1</v>
      </c>
      <c r="S152" s="29">
        <v>0.0714</v>
      </c>
      <c r="T152" s="29">
        <v>0.3509</v>
      </c>
      <c r="U152" s="32"/>
    </row>
    <row r="153" ht="56.75" customHeight="1" spans="1:21">
      <c r="A153" s="26" t="s">
        <v>3874</v>
      </c>
      <c r="B153" s="27">
        <v>11094</v>
      </c>
      <c r="C153" s="26" t="s">
        <v>569</v>
      </c>
      <c r="D153" s="26" t="s">
        <v>3876</v>
      </c>
      <c r="E153" s="26" t="s">
        <v>3875</v>
      </c>
      <c r="F153" s="26" t="s">
        <v>10897</v>
      </c>
      <c r="G153" s="26" t="s">
        <v>10898</v>
      </c>
      <c r="H153" s="27">
        <v>825362</v>
      </c>
      <c r="I153" s="27">
        <v>26004582</v>
      </c>
      <c r="J153" s="27" t="s">
        <v>10919</v>
      </c>
      <c r="K153" s="27" t="s">
        <v>10907</v>
      </c>
      <c r="L153" s="28">
        <v>20000</v>
      </c>
      <c r="M153" s="28">
        <v>13</v>
      </c>
      <c r="N153" s="28">
        <v>15</v>
      </c>
      <c r="O153" s="29">
        <v>1.0953</v>
      </c>
      <c r="P153" s="30">
        <v>0</v>
      </c>
      <c r="Q153" s="28">
        <v>13</v>
      </c>
      <c r="R153" s="29">
        <v>1</v>
      </c>
      <c r="S153" s="29">
        <v>0.0714</v>
      </c>
      <c r="T153" s="29">
        <v>0.3509</v>
      </c>
      <c r="U153" s="32"/>
    </row>
    <row r="154" ht="56.75" customHeight="1" spans="1:21">
      <c r="A154" s="26" t="s">
        <v>3874</v>
      </c>
      <c r="B154" s="27">
        <v>11094</v>
      </c>
      <c r="C154" s="26" t="s">
        <v>569</v>
      </c>
      <c r="D154" s="26" t="s">
        <v>3876</v>
      </c>
      <c r="E154" s="26" t="s">
        <v>3875</v>
      </c>
      <c r="F154" s="26" t="s">
        <v>10929</v>
      </c>
      <c r="G154" s="26" t="s">
        <v>10898</v>
      </c>
      <c r="H154" s="27">
        <v>825362</v>
      </c>
      <c r="I154" s="27">
        <v>26063793</v>
      </c>
      <c r="J154" s="27" t="s">
        <v>10907</v>
      </c>
      <c r="K154" s="27" t="s">
        <v>10908</v>
      </c>
      <c r="L154" s="28">
        <v>20000</v>
      </c>
      <c r="M154" s="28">
        <v>13</v>
      </c>
      <c r="N154" s="28">
        <v>14</v>
      </c>
      <c r="O154" s="29">
        <v>1.0292</v>
      </c>
      <c r="P154" s="30">
        <v>0</v>
      </c>
      <c r="Q154" s="28">
        <v>13</v>
      </c>
      <c r="R154" s="29">
        <v>1</v>
      </c>
      <c r="S154" s="29">
        <v>0.0714</v>
      </c>
      <c r="T154" s="29">
        <v>0.3509</v>
      </c>
      <c r="U154" s="32"/>
    </row>
    <row r="155" ht="42.75" customHeight="1" spans="1:21">
      <c r="A155" s="26" t="s">
        <v>3874</v>
      </c>
      <c r="B155" s="27">
        <v>12287</v>
      </c>
      <c r="C155" s="26" t="s">
        <v>455</v>
      </c>
      <c r="D155" s="26" t="s">
        <v>3876</v>
      </c>
      <c r="E155" s="26" t="s">
        <v>3875</v>
      </c>
      <c r="F155" s="26" t="s">
        <v>10897</v>
      </c>
      <c r="G155" s="26" t="s">
        <v>10898</v>
      </c>
      <c r="H155" s="27">
        <v>723924</v>
      </c>
      <c r="I155" s="27">
        <v>25952892</v>
      </c>
      <c r="J155" s="31">
        <v>46208</v>
      </c>
      <c r="K155" s="27" t="s">
        <v>10917</v>
      </c>
      <c r="L155" s="28">
        <v>10000</v>
      </c>
      <c r="M155" s="28">
        <v>7</v>
      </c>
      <c r="N155" s="28">
        <v>7</v>
      </c>
      <c r="O155" s="29">
        <v>1.0516</v>
      </c>
      <c r="P155" s="30">
        <v>0</v>
      </c>
      <c r="Q155" s="28">
        <v>7</v>
      </c>
      <c r="R155" s="29">
        <v>1</v>
      </c>
      <c r="S155" s="29">
        <v>0.0386</v>
      </c>
      <c r="T155" s="29">
        <v>0.1237</v>
      </c>
      <c r="U155" s="32"/>
    </row>
    <row r="156" ht="42.75" customHeight="1" spans="1:21">
      <c r="A156" s="26" t="s">
        <v>3874</v>
      </c>
      <c r="B156" s="27">
        <v>12287</v>
      </c>
      <c r="C156" s="26" t="s">
        <v>455</v>
      </c>
      <c r="D156" s="26" t="s">
        <v>3876</v>
      </c>
      <c r="E156" s="26" t="s">
        <v>3875</v>
      </c>
      <c r="F156" s="26" t="s">
        <v>10897</v>
      </c>
      <c r="G156" s="26" t="s">
        <v>10898</v>
      </c>
      <c r="H156" s="27">
        <v>723924</v>
      </c>
      <c r="I156" s="27">
        <v>25999860</v>
      </c>
      <c r="J156" s="27" t="s">
        <v>10917</v>
      </c>
      <c r="K156" s="27" t="s">
        <v>10915</v>
      </c>
      <c r="L156" s="28">
        <v>10000</v>
      </c>
      <c r="M156" s="28">
        <v>7</v>
      </c>
      <c r="N156" s="28">
        <v>7</v>
      </c>
      <c r="O156" s="29">
        <v>1.0442</v>
      </c>
      <c r="P156" s="30">
        <v>0</v>
      </c>
      <c r="Q156" s="28">
        <v>7</v>
      </c>
      <c r="R156" s="29">
        <v>1</v>
      </c>
      <c r="S156" s="29">
        <v>0.0386</v>
      </c>
      <c r="T156" s="29">
        <v>0.1237</v>
      </c>
      <c r="U156" s="32"/>
    </row>
    <row r="157" ht="42.75" customHeight="1" spans="1:21">
      <c r="A157" s="26" t="s">
        <v>3874</v>
      </c>
      <c r="B157" s="27">
        <v>12287</v>
      </c>
      <c r="C157" s="26" t="s">
        <v>455</v>
      </c>
      <c r="D157" s="26" t="s">
        <v>3876</v>
      </c>
      <c r="E157" s="26" t="s">
        <v>3875</v>
      </c>
      <c r="F157" s="26" t="s">
        <v>10929</v>
      </c>
      <c r="G157" s="26" t="s">
        <v>10898</v>
      </c>
      <c r="H157" s="27">
        <v>723924</v>
      </c>
      <c r="I157" s="27">
        <v>26059163</v>
      </c>
      <c r="J157" s="27" t="s">
        <v>10915</v>
      </c>
      <c r="K157" s="27" t="s">
        <v>10916</v>
      </c>
      <c r="L157" s="28">
        <v>10000</v>
      </c>
      <c r="M157" s="28">
        <v>7</v>
      </c>
      <c r="N157" s="28">
        <v>7</v>
      </c>
      <c r="O157" s="29">
        <v>1.0865</v>
      </c>
      <c r="P157" s="30">
        <v>0</v>
      </c>
      <c r="Q157" s="28">
        <v>7</v>
      </c>
      <c r="R157" s="29">
        <v>1</v>
      </c>
      <c r="S157" s="29">
        <v>0.0386</v>
      </c>
      <c r="T157" s="29">
        <v>0.1237</v>
      </c>
      <c r="U157" s="32"/>
    </row>
    <row r="158" ht="42.75" customHeight="1" spans="1:21">
      <c r="A158" s="26" t="s">
        <v>3874</v>
      </c>
      <c r="B158" s="27">
        <v>12289</v>
      </c>
      <c r="C158" s="26" t="s">
        <v>633</v>
      </c>
      <c r="D158" s="26" t="s">
        <v>3876</v>
      </c>
      <c r="E158" s="26" t="s">
        <v>3875</v>
      </c>
      <c r="F158" s="26" t="s">
        <v>10897</v>
      </c>
      <c r="G158" s="26" t="s">
        <v>10898</v>
      </c>
      <c r="H158" s="27">
        <v>808735</v>
      </c>
      <c r="I158" s="27">
        <v>25905186</v>
      </c>
      <c r="J158" s="31">
        <v>46027</v>
      </c>
      <c r="K158" s="31">
        <v>46239</v>
      </c>
      <c r="L158" s="28">
        <v>12000</v>
      </c>
      <c r="M158" s="28">
        <v>8</v>
      </c>
      <c r="N158" s="28">
        <v>10</v>
      </c>
      <c r="O158" s="29">
        <v>1.2046</v>
      </c>
      <c r="P158" s="30">
        <v>0</v>
      </c>
      <c r="Q158" s="28">
        <v>8</v>
      </c>
      <c r="R158" s="29">
        <v>1</v>
      </c>
      <c r="S158" s="29">
        <v>0.07</v>
      </c>
      <c r="T158" s="29">
        <v>0.0765</v>
      </c>
      <c r="U158" s="32"/>
    </row>
    <row r="159" ht="42.75" customHeight="1" spans="1:21">
      <c r="A159" s="26" t="s">
        <v>3874</v>
      </c>
      <c r="B159" s="27">
        <v>12289</v>
      </c>
      <c r="C159" s="26" t="s">
        <v>633</v>
      </c>
      <c r="D159" s="26" t="s">
        <v>3876</v>
      </c>
      <c r="E159" s="26" t="s">
        <v>3875</v>
      </c>
      <c r="F159" s="26" t="s">
        <v>10897</v>
      </c>
      <c r="G159" s="26" t="s">
        <v>10898</v>
      </c>
      <c r="H159" s="27">
        <v>808735</v>
      </c>
      <c r="I159" s="27">
        <v>25963734</v>
      </c>
      <c r="J159" s="31">
        <v>46239</v>
      </c>
      <c r="K159" s="27" t="s">
        <v>10919</v>
      </c>
      <c r="L159" s="28">
        <v>12000</v>
      </c>
      <c r="M159" s="28">
        <v>8</v>
      </c>
      <c r="N159" s="28">
        <v>8</v>
      </c>
      <c r="O159" s="29">
        <v>1.0012</v>
      </c>
      <c r="P159" s="30">
        <v>0</v>
      </c>
      <c r="Q159" s="28">
        <v>8</v>
      </c>
      <c r="R159" s="29">
        <v>1</v>
      </c>
      <c r="S159" s="29">
        <v>0.07</v>
      </c>
      <c r="T159" s="29">
        <v>0.0765</v>
      </c>
      <c r="U159" s="32"/>
    </row>
    <row r="160" ht="42.75" customHeight="1" spans="1:21">
      <c r="A160" s="26" t="s">
        <v>3874</v>
      </c>
      <c r="B160" s="27">
        <v>12289</v>
      </c>
      <c r="C160" s="26" t="s">
        <v>633</v>
      </c>
      <c r="D160" s="26" t="s">
        <v>3876</v>
      </c>
      <c r="E160" s="26" t="s">
        <v>3875</v>
      </c>
      <c r="F160" s="26" t="s">
        <v>10897</v>
      </c>
      <c r="G160" s="26" t="s">
        <v>10898</v>
      </c>
      <c r="H160" s="27">
        <v>808735</v>
      </c>
      <c r="I160" s="27">
        <v>26011372</v>
      </c>
      <c r="J160" s="27" t="s">
        <v>10919</v>
      </c>
      <c r="K160" s="27" t="s">
        <v>10907</v>
      </c>
      <c r="L160" s="28">
        <v>12000</v>
      </c>
      <c r="M160" s="28">
        <v>8</v>
      </c>
      <c r="N160" s="28">
        <v>9</v>
      </c>
      <c r="O160" s="29">
        <v>1.0612</v>
      </c>
      <c r="P160" s="30">
        <v>0</v>
      </c>
      <c r="Q160" s="28">
        <v>8</v>
      </c>
      <c r="R160" s="29">
        <v>1</v>
      </c>
      <c r="S160" s="29">
        <v>0.07</v>
      </c>
      <c r="T160" s="29">
        <v>0.0765</v>
      </c>
      <c r="U160" s="32"/>
    </row>
    <row r="161" ht="42.75" customHeight="1" spans="1:21">
      <c r="A161" s="26" t="s">
        <v>3874</v>
      </c>
      <c r="B161" s="27">
        <v>12289</v>
      </c>
      <c r="C161" s="26" t="s">
        <v>633</v>
      </c>
      <c r="D161" s="26" t="s">
        <v>3876</v>
      </c>
      <c r="E161" s="26" t="s">
        <v>3875</v>
      </c>
      <c r="F161" s="26" t="s">
        <v>10929</v>
      </c>
      <c r="G161" s="26" t="s">
        <v>10898</v>
      </c>
      <c r="H161" s="27">
        <v>808735</v>
      </c>
      <c r="I161" s="27">
        <v>26069554</v>
      </c>
      <c r="J161" s="27" t="s">
        <v>10907</v>
      </c>
      <c r="K161" s="27" t="s">
        <v>10908</v>
      </c>
      <c r="L161" s="28">
        <v>12000</v>
      </c>
      <c r="M161" s="28">
        <v>8</v>
      </c>
      <c r="N161" s="28">
        <v>9</v>
      </c>
      <c r="O161" s="29">
        <v>1.0629</v>
      </c>
      <c r="P161" s="30">
        <v>0</v>
      </c>
      <c r="Q161" s="28">
        <v>8</v>
      </c>
      <c r="R161" s="29">
        <v>1</v>
      </c>
      <c r="S161" s="29">
        <v>0.07</v>
      </c>
      <c r="T161" s="29">
        <v>0.0765</v>
      </c>
      <c r="U161" s="32"/>
    </row>
    <row r="162" ht="42.75" customHeight="1" spans="1:21">
      <c r="A162" s="26" t="s">
        <v>3874</v>
      </c>
      <c r="B162" s="27">
        <v>12497</v>
      </c>
      <c r="C162" s="26" t="s">
        <v>463</v>
      </c>
      <c r="D162" s="26" t="s">
        <v>3876</v>
      </c>
      <c r="E162" s="26" t="s">
        <v>3875</v>
      </c>
      <c r="F162" s="26" t="s">
        <v>10897</v>
      </c>
      <c r="G162" s="26" t="s">
        <v>10898</v>
      </c>
      <c r="H162" s="27">
        <v>523157</v>
      </c>
      <c r="I162" s="27">
        <v>25942696</v>
      </c>
      <c r="J162" s="31">
        <v>46178</v>
      </c>
      <c r="K162" s="27" t="s">
        <v>10913</v>
      </c>
      <c r="L162" s="28">
        <v>70000</v>
      </c>
      <c r="M162" s="28">
        <v>47</v>
      </c>
      <c r="N162" s="28">
        <v>51</v>
      </c>
      <c r="O162" s="29">
        <v>1.0883</v>
      </c>
      <c r="P162" s="30">
        <v>0</v>
      </c>
      <c r="Q162" s="28">
        <v>47</v>
      </c>
      <c r="R162" s="29">
        <v>1</v>
      </c>
      <c r="S162" s="29">
        <v>0.2237</v>
      </c>
      <c r="T162" s="29">
        <v>0.3537</v>
      </c>
      <c r="U162" s="32"/>
    </row>
    <row r="163" ht="42.75" customHeight="1" spans="1:21">
      <c r="A163" s="26" t="s">
        <v>3874</v>
      </c>
      <c r="B163" s="27">
        <v>12497</v>
      </c>
      <c r="C163" s="26" t="s">
        <v>463</v>
      </c>
      <c r="D163" s="26" t="s">
        <v>3876</v>
      </c>
      <c r="E163" s="26" t="s">
        <v>3875</v>
      </c>
      <c r="F163" s="26" t="s">
        <v>10897</v>
      </c>
      <c r="G163" s="26" t="s">
        <v>10898</v>
      </c>
      <c r="H163" s="27">
        <v>523157</v>
      </c>
      <c r="I163" s="27">
        <v>25990487</v>
      </c>
      <c r="J163" s="27" t="s">
        <v>10913</v>
      </c>
      <c r="K163" s="27" t="s">
        <v>10914</v>
      </c>
      <c r="L163" s="28">
        <v>70000</v>
      </c>
      <c r="M163" s="28">
        <v>47</v>
      </c>
      <c r="N163" s="28">
        <v>47</v>
      </c>
      <c r="O163" s="29">
        <v>1.0077</v>
      </c>
      <c r="P163" s="30">
        <v>0</v>
      </c>
      <c r="Q163" s="28">
        <v>47</v>
      </c>
      <c r="R163" s="29">
        <v>1</v>
      </c>
      <c r="S163" s="29">
        <v>0.2237</v>
      </c>
      <c r="T163" s="29">
        <v>0.3537</v>
      </c>
      <c r="U163" s="32"/>
    </row>
    <row r="164" ht="42.75" customHeight="1" spans="1:21">
      <c r="A164" s="26" t="s">
        <v>3874</v>
      </c>
      <c r="B164" s="27">
        <v>12497</v>
      </c>
      <c r="C164" s="26" t="s">
        <v>463</v>
      </c>
      <c r="D164" s="26" t="s">
        <v>3876</v>
      </c>
      <c r="E164" s="26" t="s">
        <v>3875</v>
      </c>
      <c r="F164" s="26" t="s">
        <v>10897</v>
      </c>
      <c r="G164" s="26" t="s">
        <v>10898</v>
      </c>
      <c r="H164" s="27">
        <v>523157</v>
      </c>
      <c r="I164" s="27">
        <v>26048595</v>
      </c>
      <c r="J164" s="27" t="s">
        <v>10914</v>
      </c>
      <c r="K164" s="27" t="s">
        <v>10918</v>
      </c>
      <c r="L164" s="28">
        <v>70000</v>
      </c>
      <c r="M164" s="28">
        <v>47</v>
      </c>
      <c r="N164" s="28">
        <v>49</v>
      </c>
      <c r="O164" s="29">
        <v>1.0381</v>
      </c>
      <c r="P164" s="30">
        <v>0</v>
      </c>
      <c r="Q164" s="28">
        <v>47</v>
      </c>
      <c r="R164" s="29">
        <v>1</v>
      </c>
      <c r="S164" s="29">
        <v>0.2237</v>
      </c>
      <c r="T164" s="29">
        <v>0.3537</v>
      </c>
      <c r="U164" s="32"/>
    </row>
    <row r="165" ht="42.75" customHeight="1" spans="1:21">
      <c r="A165" s="26" t="s">
        <v>3874</v>
      </c>
      <c r="B165" s="27">
        <v>12497</v>
      </c>
      <c r="C165" s="26" t="s">
        <v>463</v>
      </c>
      <c r="D165" s="26" t="s">
        <v>3876</v>
      </c>
      <c r="E165" s="26" t="s">
        <v>3875</v>
      </c>
      <c r="F165" s="26" t="s">
        <v>10902</v>
      </c>
      <c r="G165" s="26" t="s">
        <v>10898</v>
      </c>
      <c r="H165" s="27">
        <v>523157</v>
      </c>
      <c r="I165" s="27">
        <v>26095285</v>
      </c>
      <c r="J165" s="27" t="s">
        <v>10918</v>
      </c>
      <c r="K165" s="31">
        <v>46087</v>
      </c>
      <c r="L165" s="28">
        <v>70000</v>
      </c>
      <c r="M165" s="28">
        <v>47</v>
      </c>
      <c r="N165" s="28">
        <v>6</v>
      </c>
      <c r="O165" s="29">
        <v>0.1242</v>
      </c>
      <c r="P165" s="30">
        <v>0</v>
      </c>
      <c r="Q165" s="28">
        <v>6</v>
      </c>
      <c r="R165" s="29">
        <v>0.1242</v>
      </c>
      <c r="S165" s="32"/>
      <c r="T165" s="32"/>
      <c r="U165" s="32"/>
    </row>
    <row r="166" ht="42.75" customHeight="1" spans="1:21">
      <c r="A166" s="26" t="s">
        <v>3874</v>
      </c>
      <c r="B166" s="27">
        <v>15241</v>
      </c>
      <c r="C166" s="26" t="s">
        <v>903</v>
      </c>
      <c r="D166" s="26" t="s">
        <v>3876</v>
      </c>
      <c r="E166" s="26" t="s">
        <v>3875</v>
      </c>
      <c r="F166" s="26" t="s">
        <v>10897</v>
      </c>
      <c r="G166" s="26" t="s">
        <v>10898</v>
      </c>
      <c r="H166" s="27">
        <v>434973</v>
      </c>
      <c r="I166" s="27">
        <v>25943310</v>
      </c>
      <c r="J166" s="31">
        <v>46178</v>
      </c>
      <c r="K166" s="27" t="s">
        <v>10913</v>
      </c>
      <c r="L166" s="28">
        <v>50000</v>
      </c>
      <c r="M166" s="28">
        <v>34</v>
      </c>
      <c r="N166" s="28">
        <v>35</v>
      </c>
      <c r="O166" s="29">
        <v>1.0553</v>
      </c>
      <c r="P166" s="30">
        <v>0</v>
      </c>
      <c r="Q166" s="28">
        <v>34</v>
      </c>
      <c r="R166" s="29">
        <v>1</v>
      </c>
      <c r="S166" s="29">
        <v>0.173</v>
      </c>
      <c r="T166" s="29">
        <v>0.3614</v>
      </c>
      <c r="U166" s="32"/>
    </row>
    <row r="167" ht="42.75" customHeight="1" spans="1:21">
      <c r="A167" s="26" t="s">
        <v>3874</v>
      </c>
      <c r="B167" s="27">
        <v>15241</v>
      </c>
      <c r="C167" s="26" t="s">
        <v>903</v>
      </c>
      <c r="D167" s="26" t="s">
        <v>3876</v>
      </c>
      <c r="E167" s="26" t="s">
        <v>3875</v>
      </c>
      <c r="F167" s="26" t="s">
        <v>10897</v>
      </c>
      <c r="G167" s="26" t="s">
        <v>10898</v>
      </c>
      <c r="H167" s="27">
        <v>434973</v>
      </c>
      <c r="I167" s="27">
        <v>25991669</v>
      </c>
      <c r="J167" s="27" t="s">
        <v>10913</v>
      </c>
      <c r="K167" s="27" t="s">
        <v>10914</v>
      </c>
      <c r="L167" s="28">
        <v>50000</v>
      </c>
      <c r="M167" s="28">
        <v>34</v>
      </c>
      <c r="N167" s="28">
        <v>34</v>
      </c>
      <c r="O167" s="29">
        <v>1.0051</v>
      </c>
      <c r="P167" s="30">
        <v>0</v>
      </c>
      <c r="Q167" s="28">
        <v>34</v>
      </c>
      <c r="R167" s="29">
        <v>1</v>
      </c>
      <c r="S167" s="29">
        <v>0.173</v>
      </c>
      <c r="T167" s="29">
        <v>0.3614</v>
      </c>
      <c r="U167" s="32"/>
    </row>
    <row r="168" ht="42.75" customHeight="1" spans="1:21">
      <c r="A168" s="26" t="s">
        <v>3874</v>
      </c>
      <c r="B168" s="27">
        <v>15241</v>
      </c>
      <c r="C168" s="26" t="s">
        <v>903</v>
      </c>
      <c r="D168" s="26" t="s">
        <v>3876</v>
      </c>
      <c r="E168" s="26" t="s">
        <v>3875</v>
      </c>
      <c r="F168" s="26" t="s">
        <v>10897</v>
      </c>
      <c r="G168" s="26" t="s">
        <v>10898</v>
      </c>
      <c r="H168" s="27">
        <v>434973</v>
      </c>
      <c r="I168" s="27">
        <v>26049577</v>
      </c>
      <c r="J168" s="27" t="s">
        <v>10914</v>
      </c>
      <c r="K168" s="27" t="s">
        <v>10918</v>
      </c>
      <c r="L168" s="28">
        <v>50000</v>
      </c>
      <c r="M168" s="28">
        <v>34</v>
      </c>
      <c r="N168" s="28">
        <v>34</v>
      </c>
      <c r="O168" s="29">
        <v>1.0092</v>
      </c>
      <c r="P168" s="30">
        <v>0</v>
      </c>
      <c r="Q168" s="28">
        <v>34</v>
      </c>
      <c r="R168" s="29">
        <v>1</v>
      </c>
      <c r="S168" s="29">
        <v>0.173</v>
      </c>
      <c r="T168" s="29">
        <v>0.3614</v>
      </c>
      <c r="U168" s="32"/>
    </row>
    <row r="169" ht="42.75" customHeight="1" spans="1:21">
      <c r="A169" s="26" t="s">
        <v>3874</v>
      </c>
      <c r="B169" s="27">
        <v>15376</v>
      </c>
      <c r="C169" s="26" t="s">
        <v>735</v>
      </c>
      <c r="D169" s="26" t="s">
        <v>3876</v>
      </c>
      <c r="E169" s="26" t="s">
        <v>3875</v>
      </c>
      <c r="F169" s="26" t="s">
        <v>10897</v>
      </c>
      <c r="G169" s="26" t="s">
        <v>10906</v>
      </c>
      <c r="H169" s="27">
        <v>1001628</v>
      </c>
      <c r="I169" s="27">
        <v>25981061</v>
      </c>
      <c r="J169" s="31">
        <v>46331</v>
      </c>
      <c r="K169" s="27" t="s">
        <v>10899</v>
      </c>
      <c r="L169" s="28">
        <v>21000</v>
      </c>
      <c r="M169" s="28">
        <v>14</v>
      </c>
      <c r="N169" s="28">
        <v>14</v>
      </c>
      <c r="O169" s="29">
        <v>1.0024</v>
      </c>
      <c r="P169" s="30">
        <v>0</v>
      </c>
      <c r="Q169" s="28">
        <v>14</v>
      </c>
      <c r="R169" s="29">
        <v>1</v>
      </c>
      <c r="S169" s="29">
        <v>0.1532</v>
      </c>
      <c r="T169" s="29">
        <v>0.7276</v>
      </c>
      <c r="U169" s="32"/>
    </row>
    <row r="170" ht="42.75" customHeight="1" spans="1:21">
      <c r="A170" s="26" t="s">
        <v>3874</v>
      </c>
      <c r="B170" s="27">
        <v>15376</v>
      </c>
      <c r="C170" s="26" t="s">
        <v>735</v>
      </c>
      <c r="D170" s="26" t="s">
        <v>3876</v>
      </c>
      <c r="E170" s="26" t="s">
        <v>3875</v>
      </c>
      <c r="F170" s="26" t="s">
        <v>10897</v>
      </c>
      <c r="G170" s="26" t="s">
        <v>10906</v>
      </c>
      <c r="H170" s="27">
        <v>1001628</v>
      </c>
      <c r="I170" s="27">
        <v>26030530</v>
      </c>
      <c r="J170" s="27" t="s">
        <v>10899</v>
      </c>
      <c r="K170" s="27" t="s">
        <v>10900</v>
      </c>
      <c r="L170" s="28">
        <v>21000</v>
      </c>
      <c r="M170" s="28">
        <v>14</v>
      </c>
      <c r="N170" s="28">
        <v>14</v>
      </c>
      <c r="O170" s="29">
        <v>1.0089</v>
      </c>
      <c r="P170" s="30">
        <v>0</v>
      </c>
      <c r="Q170" s="28">
        <v>14</v>
      </c>
      <c r="R170" s="29">
        <v>1</v>
      </c>
      <c r="S170" s="29">
        <v>0.1532</v>
      </c>
      <c r="T170" s="29">
        <v>0.7276</v>
      </c>
      <c r="U170" s="32"/>
    </row>
    <row r="171" ht="42.75" customHeight="1" spans="1:21">
      <c r="A171" s="26" t="s">
        <v>3874</v>
      </c>
      <c r="B171" s="27">
        <v>15376</v>
      </c>
      <c r="C171" s="26" t="s">
        <v>735</v>
      </c>
      <c r="D171" s="26" t="s">
        <v>3876</v>
      </c>
      <c r="E171" s="26" t="s">
        <v>3875</v>
      </c>
      <c r="F171" s="26" t="s">
        <v>10929</v>
      </c>
      <c r="G171" s="26" t="s">
        <v>10906</v>
      </c>
      <c r="H171" s="27">
        <v>1001628</v>
      </c>
      <c r="I171" s="27">
        <v>26086212</v>
      </c>
      <c r="J171" s="27" t="s">
        <v>10900</v>
      </c>
      <c r="K171" s="31">
        <v>46028</v>
      </c>
      <c r="L171" s="28">
        <v>21000</v>
      </c>
      <c r="M171" s="28">
        <v>14</v>
      </c>
      <c r="N171" s="28">
        <v>15</v>
      </c>
      <c r="O171" s="29">
        <v>1.0578</v>
      </c>
      <c r="P171" s="30">
        <v>0</v>
      </c>
      <c r="Q171" s="28">
        <v>14</v>
      </c>
      <c r="R171" s="29">
        <v>1</v>
      </c>
      <c r="S171" s="29">
        <v>0.1532</v>
      </c>
      <c r="T171" s="29">
        <v>0.7276</v>
      </c>
      <c r="U171" s="32"/>
    </row>
    <row r="172" ht="42.75" customHeight="1" spans="1:21">
      <c r="A172" s="26" t="s">
        <v>3874</v>
      </c>
      <c r="B172" s="27">
        <v>16026</v>
      </c>
      <c r="C172" s="26" t="s">
        <v>407</v>
      </c>
      <c r="D172" s="26" t="s">
        <v>3876</v>
      </c>
      <c r="E172" s="26" t="s">
        <v>3875</v>
      </c>
      <c r="F172" s="26" t="s">
        <v>10897</v>
      </c>
      <c r="G172" s="26" t="s">
        <v>10906</v>
      </c>
      <c r="H172" s="27">
        <v>756571</v>
      </c>
      <c r="I172" s="27">
        <v>26055147</v>
      </c>
      <c r="J172" s="27" t="s">
        <v>10915</v>
      </c>
      <c r="K172" s="27" t="s">
        <v>10916</v>
      </c>
      <c r="L172" s="28">
        <v>30000</v>
      </c>
      <c r="M172" s="28">
        <v>20</v>
      </c>
      <c r="N172" s="28">
        <v>18</v>
      </c>
      <c r="O172" s="29">
        <v>0.8821</v>
      </c>
      <c r="P172" s="30">
        <v>0</v>
      </c>
      <c r="Q172" s="28">
        <v>18</v>
      </c>
      <c r="R172" s="29">
        <v>0.8821</v>
      </c>
      <c r="S172" s="29">
        <v>1.4382</v>
      </c>
      <c r="T172" s="29">
        <v>0.9928</v>
      </c>
      <c r="U172" s="32"/>
    </row>
    <row r="173" ht="42.75" customHeight="1" spans="1:21">
      <c r="A173" s="26" t="s">
        <v>3874</v>
      </c>
      <c r="B173" s="27">
        <v>16107</v>
      </c>
      <c r="C173" s="26" t="s">
        <v>591</v>
      </c>
      <c r="D173" s="26" t="s">
        <v>3876</v>
      </c>
      <c r="E173" s="26" t="s">
        <v>3875</v>
      </c>
      <c r="F173" s="26" t="s">
        <v>10897</v>
      </c>
      <c r="G173" s="26" t="s">
        <v>10898</v>
      </c>
      <c r="H173" s="27">
        <v>745980</v>
      </c>
      <c r="I173" s="27">
        <v>25907308</v>
      </c>
      <c r="J173" s="31">
        <v>46058</v>
      </c>
      <c r="K173" s="31">
        <v>46270</v>
      </c>
      <c r="L173" s="28">
        <v>30000</v>
      </c>
      <c r="M173" s="28">
        <v>20</v>
      </c>
      <c r="N173" s="28">
        <v>21</v>
      </c>
      <c r="O173" s="29">
        <v>1.0318</v>
      </c>
      <c r="P173" s="30">
        <v>4.03</v>
      </c>
      <c r="Q173" s="28">
        <v>16</v>
      </c>
      <c r="R173" s="29">
        <v>0.8</v>
      </c>
      <c r="S173" s="29">
        <v>0.0623</v>
      </c>
      <c r="T173" s="29">
        <v>0.0991</v>
      </c>
      <c r="U173" s="32"/>
    </row>
    <row r="174" ht="42.75" customHeight="1" spans="1:21">
      <c r="A174" s="26" t="s">
        <v>3874</v>
      </c>
      <c r="B174" s="27">
        <v>16107</v>
      </c>
      <c r="C174" s="26" t="s">
        <v>591</v>
      </c>
      <c r="D174" s="26" t="s">
        <v>3876</v>
      </c>
      <c r="E174" s="26" t="s">
        <v>3875</v>
      </c>
      <c r="F174" s="26" t="s">
        <v>10897</v>
      </c>
      <c r="G174" s="26" t="s">
        <v>10898</v>
      </c>
      <c r="H174" s="27">
        <v>745980</v>
      </c>
      <c r="I174" s="27">
        <v>25966219</v>
      </c>
      <c r="J174" s="31">
        <v>46270</v>
      </c>
      <c r="K174" s="27" t="s">
        <v>10910</v>
      </c>
      <c r="L174" s="28">
        <v>30000</v>
      </c>
      <c r="M174" s="28">
        <v>20</v>
      </c>
      <c r="N174" s="28">
        <v>21</v>
      </c>
      <c r="O174" s="29">
        <v>1.0282</v>
      </c>
      <c r="P174" s="30">
        <v>4.03</v>
      </c>
      <c r="Q174" s="28">
        <v>16</v>
      </c>
      <c r="R174" s="29">
        <v>0.8</v>
      </c>
      <c r="S174" s="29">
        <v>0.0623</v>
      </c>
      <c r="T174" s="29">
        <v>0.0991</v>
      </c>
      <c r="U174" s="32"/>
    </row>
    <row r="175" ht="42.75" customHeight="1" spans="1:21">
      <c r="A175" s="26" t="s">
        <v>3874</v>
      </c>
      <c r="B175" s="27">
        <v>16107</v>
      </c>
      <c r="C175" s="26" t="s">
        <v>591</v>
      </c>
      <c r="D175" s="26" t="s">
        <v>3876</v>
      </c>
      <c r="E175" s="26" t="s">
        <v>3875</v>
      </c>
      <c r="F175" s="26" t="s">
        <v>10897</v>
      </c>
      <c r="G175" s="26" t="s">
        <v>10898</v>
      </c>
      <c r="H175" s="27">
        <v>745980</v>
      </c>
      <c r="I175" s="27">
        <v>26013588</v>
      </c>
      <c r="J175" s="27" t="s">
        <v>10910</v>
      </c>
      <c r="K175" s="27" t="s">
        <v>10911</v>
      </c>
      <c r="L175" s="28">
        <v>30000</v>
      </c>
      <c r="M175" s="28">
        <v>20</v>
      </c>
      <c r="N175" s="28">
        <v>20</v>
      </c>
      <c r="O175" s="29">
        <v>1.0038</v>
      </c>
      <c r="P175" s="30">
        <v>4.03</v>
      </c>
      <c r="Q175" s="28">
        <v>16</v>
      </c>
      <c r="R175" s="29">
        <v>0.8</v>
      </c>
      <c r="S175" s="29">
        <v>0.0623</v>
      </c>
      <c r="T175" s="29">
        <v>0.0991</v>
      </c>
      <c r="U175" s="32"/>
    </row>
    <row r="176" ht="42.75" customHeight="1" spans="1:21">
      <c r="A176" s="26" t="s">
        <v>3874</v>
      </c>
      <c r="B176" s="27">
        <v>16107</v>
      </c>
      <c r="C176" s="26" t="s">
        <v>591</v>
      </c>
      <c r="D176" s="26" t="s">
        <v>3876</v>
      </c>
      <c r="E176" s="26" t="s">
        <v>3875</v>
      </c>
      <c r="F176" s="26" t="s">
        <v>10929</v>
      </c>
      <c r="G176" s="26" t="s">
        <v>10898</v>
      </c>
      <c r="H176" s="27">
        <v>745980</v>
      </c>
      <c r="I176" s="27">
        <v>26072141</v>
      </c>
      <c r="J176" s="27" t="s">
        <v>10911</v>
      </c>
      <c r="K176" s="27" t="s">
        <v>10912</v>
      </c>
      <c r="L176" s="28">
        <v>30000</v>
      </c>
      <c r="M176" s="28">
        <v>20</v>
      </c>
      <c r="N176" s="28">
        <v>20</v>
      </c>
      <c r="O176" s="29">
        <v>1.0103</v>
      </c>
      <c r="P176" s="30">
        <v>4.03</v>
      </c>
      <c r="Q176" s="28">
        <v>16</v>
      </c>
      <c r="R176" s="29">
        <v>0.8</v>
      </c>
      <c r="S176" s="29">
        <v>0.0623</v>
      </c>
      <c r="T176" s="29">
        <v>0.0991</v>
      </c>
      <c r="U176" s="32"/>
    </row>
    <row r="177" ht="42.75" customHeight="1" spans="1:21">
      <c r="A177" s="26" t="s">
        <v>3874</v>
      </c>
      <c r="B177" s="27">
        <v>16273</v>
      </c>
      <c r="C177" s="26" t="s">
        <v>793</v>
      </c>
      <c r="D177" s="26" t="s">
        <v>3876</v>
      </c>
      <c r="E177" s="26" t="s">
        <v>3875</v>
      </c>
      <c r="F177" s="26" t="s">
        <v>10897</v>
      </c>
      <c r="G177" s="26" t="s">
        <v>10898</v>
      </c>
      <c r="H177" s="27">
        <v>692372</v>
      </c>
      <c r="I177" s="27">
        <v>25908540</v>
      </c>
      <c r="J177" s="31">
        <v>46058</v>
      </c>
      <c r="K177" s="31">
        <v>46270</v>
      </c>
      <c r="L177" s="28">
        <v>15000</v>
      </c>
      <c r="M177" s="28">
        <v>10</v>
      </c>
      <c r="N177" s="28">
        <v>10</v>
      </c>
      <c r="O177" s="29">
        <v>1.0429</v>
      </c>
      <c r="P177" s="30">
        <v>1.01</v>
      </c>
      <c r="Q177" s="28">
        <v>9</v>
      </c>
      <c r="R177" s="29">
        <v>0.9</v>
      </c>
      <c r="S177" s="29">
        <v>0.1573</v>
      </c>
      <c r="T177" s="29">
        <v>0.1477</v>
      </c>
      <c r="U177" s="32"/>
    </row>
    <row r="178" ht="42.75" customHeight="1" spans="1:21">
      <c r="A178" s="26" t="s">
        <v>3874</v>
      </c>
      <c r="B178" s="27">
        <v>16273</v>
      </c>
      <c r="C178" s="26" t="s">
        <v>793</v>
      </c>
      <c r="D178" s="26" t="s">
        <v>3876</v>
      </c>
      <c r="E178" s="26" t="s">
        <v>3875</v>
      </c>
      <c r="F178" s="26" t="s">
        <v>10897</v>
      </c>
      <c r="G178" s="26" t="s">
        <v>10898</v>
      </c>
      <c r="H178" s="27">
        <v>692372</v>
      </c>
      <c r="I178" s="27">
        <v>26015551</v>
      </c>
      <c r="J178" s="27" t="s">
        <v>10910</v>
      </c>
      <c r="K178" s="27" t="s">
        <v>10911</v>
      </c>
      <c r="L178" s="28">
        <v>15000</v>
      </c>
      <c r="M178" s="28">
        <v>10</v>
      </c>
      <c r="N178" s="28">
        <v>11</v>
      </c>
      <c r="O178" s="29">
        <v>1.0948</v>
      </c>
      <c r="P178" s="30">
        <v>1.01</v>
      </c>
      <c r="Q178" s="28">
        <v>9</v>
      </c>
      <c r="R178" s="29">
        <v>0.9</v>
      </c>
      <c r="S178" s="29">
        <v>0.1573</v>
      </c>
      <c r="T178" s="29">
        <v>0.1477</v>
      </c>
      <c r="U178" s="32"/>
    </row>
    <row r="179" ht="42.75" customHeight="1" spans="1:21">
      <c r="A179" s="26" t="s">
        <v>3874</v>
      </c>
      <c r="B179" s="27">
        <v>16545</v>
      </c>
      <c r="C179" s="26" t="s">
        <v>651</v>
      </c>
      <c r="D179" s="26" t="s">
        <v>3876</v>
      </c>
      <c r="E179" s="26" t="s">
        <v>3875</v>
      </c>
      <c r="F179" s="26" t="s">
        <v>10897</v>
      </c>
      <c r="G179" s="26" t="s">
        <v>10906</v>
      </c>
      <c r="H179" s="27">
        <v>900849</v>
      </c>
      <c r="I179" s="27">
        <v>25947114</v>
      </c>
      <c r="J179" s="31">
        <v>46178</v>
      </c>
      <c r="K179" s="27" t="s">
        <v>10913</v>
      </c>
      <c r="L179" s="28">
        <v>2900</v>
      </c>
      <c r="M179" s="28">
        <v>2</v>
      </c>
      <c r="N179" s="28">
        <v>2</v>
      </c>
      <c r="O179" s="29">
        <v>1.0071</v>
      </c>
      <c r="P179" s="30">
        <v>0</v>
      </c>
      <c r="Q179" s="28">
        <v>2</v>
      </c>
      <c r="R179" s="29">
        <v>1</v>
      </c>
      <c r="S179" s="29">
        <v>0.0201</v>
      </c>
      <c r="T179" s="29">
        <v>0.0773</v>
      </c>
      <c r="U179" s="32"/>
    </row>
    <row r="180" ht="42.75" customHeight="1" spans="1:21">
      <c r="A180" s="26" t="s">
        <v>3874</v>
      </c>
      <c r="B180" s="27">
        <v>16545</v>
      </c>
      <c r="C180" s="26" t="s">
        <v>651</v>
      </c>
      <c r="D180" s="26" t="s">
        <v>3876</v>
      </c>
      <c r="E180" s="26" t="s">
        <v>3875</v>
      </c>
      <c r="F180" s="26" t="s">
        <v>10897</v>
      </c>
      <c r="G180" s="26" t="s">
        <v>10906</v>
      </c>
      <c r="H180" s="27">
        <v>900849</v>
      </c>
      <c r="I180" s="27">
        <v>25994786</v>
      </c>
      <c r="J180" s="27" t="s">
        <v>10913</v>
      </c>
      <c r="K180" s="27" t="s">
        <v>10914</v>
      </c>
      <c r="L180" s="28">
        <v>2900</v>
      </c>
      <c r="M180" s="28">
        <v>2</v>
      </c>
      <c r="N180" s="28">
        <v>2</v>
      </c>
      <c r="O180" s="29">
        <v>1.021</v>
      </c>
      <c r="P180" s="30">
        <v>0</v>
      </c>
      <c r="Q180" s="28">
        <v>2</v>
      </c>
      <c r="R180" s="29">
        <v>1</v>
      </c>
      <c r="S180" s="29">
        <v>0.0201</v>
      </c>
      <c r="T180" s="29">
        <v>0.0773</v>
      </c>
      <c r="U180" s="32"/>
    </row>
    <row r="181" ht="42.75" customHeight="1" spans="1:21">
      <c r="A181" s="26" t="s">
        <v>3874</v>
      </c>
      <c r="B181" s="27">
        <v>16545</v>
      </c>
      <c r="C181" s="26" t="s">
        <v>651</v>
      </c>
      <c r="D181" s="26" t="s">
        <v>3876</v>
      </c>
      <c r="E181" s="26" t="s">
        <v>3875</v>
      </c>
      <c r="F181" s="26" t="s">
        <v>10897</v>
      </c>
      <c r="G181" s="26" t="s">
        <v>10906</v>
      </c>
      <c r="H181" s="27">
        <v>900849</v>
      </c>
      <c r="I181" s="27">
        <v>26052780</v>
      </c>
      <c r="J181" s="27" t="s">
        <v>10914</v>
      </c>
      <c r="K181" s="27" t="s">
        <v>10918</v>
      </c>
      <c r="L181" s="28">
        <v>5900</v>
      </c>
      <c r="M181" s="28">
        <v>4</v>
      </c>
      <c r="N181" s="28">
        <v>4</v>
      </c>
      <c r="O181" s="29">
        <v>1.0248</v>
      </c>
      <c r="P181" s="30">
        <v>0</v>
      </c>
      <c r="Q181" s="28">
        <v>4</v>
      </c>
      <c r="R181" s="29">
        <v>1</v>
      </c>
      <c r="S181" s="29">
        <v>0.0408</v>
      </c>
      <c r="T181" s="29">
        <v>0.0773</v>
      </c>
      <c r="U181" s="32"/>
    </row>
    <row r="182" ht="42.75" customHeight="1" spans="1:21">
      <c r="A182" s="26" t="s">
        <v>3874</v>
      </c>
      <c r="B182" s="27">
        <v>16747</v>
      </c>
      <c r="C182" s="26" t="s">
        <v>549</v>
      </c>
      <c r="D182" s="26" t="s">
        <v>3876</v>
      </c>
      <c r="E182" s="26" t="s">
        <v>3875</v>
      </c>
      <c r="F182" s="26" t="s">
        <v>10897</v>
      </c>
      <c r="G182" s="26" t="s">
        <v>10898</v>
      </c>
      <c r="H182" s="27">
        <v>682517</v>
      </c>
      <c r="I182" s="27">
        <v>25903792</v>
      </c>
      <c r="J182" s="31">
        <v>46027</v>
      </c>
      <c r="K182" s="31">
        <v>46239</v>
      </c>
      <c r="L182" s="28">
        <v>33788</v>
      </c>
      <c r="M182" s="28">
        <v>23</v>
      </c>
      <c r="N182" s="28">
        <v>23</v>
      </c>
      <c r="O182" s="29">
        <v>1.0245</v>
      </c>
      <c r="P182" s="30">
        <v>0</v>
      </c>
      <c r="Q182" s="28">
        <v>23</v>
      </c>
      <c r="R182" s="29">
        <v>1</v>
      </c>
      <c r="S182" s="29">
        <v>0.0471</v>
      </c>
      <c r="T182" s="29">
        <v>0.0646</v>
      </c>
      <c r="U182" s="32"/>
    </row>
    <row r="183" ht="42.75" customHeight="1" spans="1:21">
      <c r="A183" s="26" t="s">
        <v>3874</v>
      </c>
      <c r="B183" s="27">
        <v>16747</v>
      </c>
      <c r="C183" s="26" t="s">
        <v>549</v>
      </c>
      <c r="D183" s="26" t="s">
        <v>3876</v>
      </c>
      <c r="E183" s="26" t="s">
        <v>3875</v>
      </c>
      <c r="F183" s="26" t="s">
        <v>10897</v>
      </c>
      <c r="G183" s="26" t="s">
        <v>10898</v>
      </c>
      <c r="H183" s="27">
        <v>682517</v>
      </c>
      <c r="I183" s="27">
        <v>26009003</v>
      </c>
      <c r="J183" s="27" t="s">
        <v>10919</v>
      </c>
      <c r="K183" s="27" t="s">
        <v>10907</v>
      </c>
      <c r="L183" s="28">
        <v>33788</v>
      </c>
      <c r="M183" s="28">
        <v>23</v>
      </c>
      <c r="N183" s="28">
        <v>22</v>
      </c>
      <c r="O183" s="29">
        <v>0.9896</v>
      </c>
      <c r="P183" s="30">
        <v>0</v>
      </c>
      <c r="Q183" s="28">
        <v>22</v>
      </c>
      <c r="R183" s="29">
        <v>0.9896</v>
      </c>
      <c r="S183" s="29">
        <v>0.0471</v>
      </c>
      <c r="T183" s="29">
        <v>0.0646</v>
      </c>
      <c r="U183" s="32"/>
    </row>
    <row r="184" ht="42.75" customHeight="1" spans="1:21">
      <c r="A184" s="26" t="s">
        <v>3874</v>
      </c>
      <c r="B184" s="27">
        <v>16747</v>
      </c>
      <c r="C184" s="26" t="s">
        <v>549</v>
      </c>
      <c r="D184" s="26" t="s">
        <v>3876</v>
      </c>
      <c r="E184" s="26" t="s">
        <v>3875</v>
      </c>
      <c r="F184" s="26" t="s">
        <v>10929</v>
      </c>
      <c r="G184" s="26" t="s">
        <v>10898</v>
      </c>
      <c r="H184" s="27">
        <v>682517</v>
      </c>
      <c r="I184" s="27">
        <v>26067806</v>
      </c>
      <c r="J184" s="27" t="s">
        <v>10907</v>
      </c>
      <c r="K184" s="27" t="s">
        <v>10908</v>
      </c>
      <c r="L184" s="28">
        <v>33788</v>
      </c>
      <c r="M184" s="28">
        <v>23</v>
      </c>
      <c r="N184" s="28">
        <v>23</v>
      </c>
      <c r="O184" s="29">
        <v>1.0054</v>
      </c>
      <c r="P184" s="30">
        <v>0</v>
      </c>
      <c r="Q184" s="28">
        <v>23</v>
      </c>
      <c r="R184" s="29">
        <v>1</v>
      </c>
      <c r="S184" s="29">
        <v>0.0471</v>
      </c>
      <c r="T184" s="29">
        <v>0.0646</v>
      </c>
      <c r="U184" s="32"/>
    </row>
    <row r="185" ht="56.75" customHeight="1" spans="1:21">
      <c r="A185" s="26" t="s">
        <v>3874</v>
      </c>
      <c r="B185" s="27">
        <v>16804</v>
      </c>
      <c r="C185" s="26" t="s">
        <v>429</v>
      </c>
      <c r="D185" s="26" t="s">
        <v>3876</v>
      </c>
      <c r="E185" s="26" t="s">
        <v>3875</v>
      </c>
      <c r="F185" s="26" t="s">
        <v>10897</v>
      </c>
      <c r="G185" s="26" t="s">
        <v>10898</v>
      </c>
      <c r="H185" s="27">
        <v>507168</v>
      </c>
      <c r="I185" s="27">
        <v>25942734</v>
      </c>
      <c r="J185" s="31">
        <v>46178</v>
      </c>
      <c r="K185" s="27" t="s">
        <v>10913</v>
      </c>
      <c r="L185" s="28">
        <v>60000</v>
      </c>
      <c r="M185" s="28">
        <v>40</v>
      </c>
      <c r="N185" s="28">
        <v>41</v>
      </c>
      <c r="O185" s="29">
        <v>1.0181</v>
      </c>
      <c r="P185" s="30">
        <v>0</v>
      </c>
      <c r="Q185" s="28">
        <v>40</v>
      </c>
      <c r="R185" s="29">
        <v>1</v>
      </c>
      <c r="S185" s="29">
        <v>0.0561</v>
      </c>
      <c r="T185" s="29">
        <v>0.0826</v>
      </c>
      <c r="U185" s="32"/>
    </row>
    <row r="186" ht="56.75" customHeight="1" spans="1:21">
      <c r="A186" s="26" t="s">
        <v>3874</v>
      </c>
      <c r="B186" s="27">
        <v>16804</v>
      </c>
      <c r="C186" s="26" t="s">
        <v>429</v>
      </c>
      <c r="D186" s="26" t="s">
        <v>3876</v>
      </c>
      <c r="E186" s="26" t="s">
        <v>3875</v>
      </c>
      <c r="F186" s="26" t="s">
        <v>10897</v>
      </c>
      <c r="G186" s="26" t="s">
        <v>10898</v>
      </c>
      <c r="H186" s="27">
        <v>507168</v>
      </c>
      <c r="I186" s="27">
        <v>25990433</v>
      </c>
      <c r="J186" s="27" t="s">
        <v>10913</v>
      </c>
      <c r="K186" s="27" t="s">
        <v>10914</v>
      </c>
      <c r="L186" s="28">
        <v>60000</v>
      </c>
      <c r="M186" s="28">
        <v>40</v>
      </c>
      <c r="N186" s="28">
        <v>40</v>
      </c>
      <c r="O186" s="29">
        <v>1.0053</v>
      </c>
      <c r="P186" s="30">
        <v>0</v>
      </c>
      <c r="Q186" s="28">
        <v>40</v>
      </c>
      <c r="R186" s="29">
        <v>1</v>
      </c>
      <c r="S186" s="29">
        <v>0.0561</v>
      </c>
      <c r="T186" s="29">
        <v>0.0826</v>
      </c>
      <c r="U186" s="32"/>
    </row>
    <row r="187" ht="56.75" customHeight="1" spans="1:21">
      <c r="A187" s="26" t="s">
        <v>3874</v>
      </c>
      <c r="B187" s="27">
        <v>16804</v>
      </c>
      <c r="C187" s="26" t="s">
        <v>429</v>
      </c>
      <c r="D187" s="26" t="s">
        <v>3876</v>
      </c>
      <c r="E187" s="26" t="s">
        <v>3875</v>
      </c>
      <c r="F187" s="26" t="s">
        <v>10897</v>
      </c>
      <c r="G187" s="26" t="s">
        <v>10898</v>
      </c>
      <c r="H187" s="27">
        <v>507168</v>
      </c>
      <c r="I187" s="27">
        <v>26048579</v>
      </c>
      <c r="J187" s="27" t="s">
        <v>10914</v>
      </c>
      <c r="K187" s="27" t="s">
        <v>10918</v>
      </c>
      <c r="L187" s="28">
        <v>60000</v>
      </c>
      <c r="M187" s="28">
        <v>40</v>
      </c>
      <c r="N187" s="28">
        <v>41</v>
      </c>
      <c r="O187" s="29">
        <v>1.01</v>
      </c>
      <c r="P187" s="30">
        <v>0</v>
      </c>
      <c r="Q187" s="28">
        <v>40</v>
      </c>
      <c r="R187" s="29">
        <v>1</v>
      </c>
      <c r="S187" s="29">
        <v>0.0561</v>
      </c>
      <c r="T187" s="29">
        <v>0.0826</v>
      </c>
      <c r="U187" s="32"/>
    </row>
    <row r="188" ht="56.75" customHeight="1" spans="1:21">
      <c r="A188" s="26" t="s">
        <v>3874</v>
      </c>
      <c r="B188" s="27">
        <v>16804</v>
      </c>
      <c r="C188" s="26" t="s">
        <v>429</v>
      </c>
      <c r="D188" s="26" t="s">
        <v>3876</v>
      </c>
      <c r="E188" s="26" t="s">
        <v>3875</v>
      </c>
      <c r="F188" s="26" t="s">
        <v>10902</v>
      </c>
      <c r="G188" s="26" t="s">
        <v>10898</v>
      </c>
      <c r="H188" s="27">
        <v>507168</v>
      </c>
      <c r="I188" s="27">
        <v>26095345</v>
      </c>
      <c r="J188" s="27" t="s">
        <v>10918</v>
      </c>
      <c r="K188" s="31">
        <v>46087</v>
      </c>
      <c r="L188" s="28">
        <v>60000</v>
      </c>
      <c r="M188" s="28">
        <v>40</v>
      </c>
      <c r="N188" s="28">
        <v>11</v>
      </c>
      <c r="O188" s="29">
        <v>0.267</v>
      </c>
      <c r="P188" s="30">
        <v>0</v>
      </c>
      <c r="Q188" s="28">
        <v>11</v>
      </c>
      <c r="R188" s="29">
        <v>0.267</v>
      </c>
      <c r="S188" s="32"/>
      <c r="T188" s="32"/>
      <c r="U188" s="32"/>
    </row>
    <row r="189" ht="42.75" customHeight="1" spans="1:21">
      <c r="A189" s="26" t="s">
        <v>3874</v>
      </c>
      <c r="B189" s="27">
        <v>16914</v>
      </c>
      <c r="C189" s="26" t="s">
        <v>682</v>
      </c>
      <c r="D189" s="26" t="s">
        <v>3876</v>
      </c>
      <c r="E189" s="26" t="s">
        <v>3875</v>
      </c>
      <c r="F189" s="26" t="s">
        <v>10897</v>
      </c>
      <c r="G189" s="26" t="s">
        <v>10898</v>
      </c>
      <c r="H189" s="27">
        <v>724853</v>
      </c>
      <c r="I189" s="27">
        <v>25948324</v>
      </c>
      <c r="J189" s="31">
        <v>46208</v>
      </c>
      <c r="K189" s="27" t="s">
        <v>10917</v>
      </c>
      <c r="L189" s="28">
        <v>14890</v>
      </c>
      <c r="M189" s="28">
        <v>10</v>
      </c>
      <c r="N189" s="28">
        <v>10</v>
      </c>
      <c r="O189" s="29">
        <v>1.0342</v>
      </c>
      <c r="P189" s="30">
        <v>0</v>
      </c>
      <c r="Q189" s="28">
        <v>10</v>
      </c>
      <c r="R189" s="29">
        <v>1</v>
      </c>
      <c r="S189" s="29">
        <v>0.0416</v>
      </c>
      <c r="T189" s="29">
        <v>0.4117</v>
      </c>
      <c r="U189" s="32"/>
    </row>
    <row r="190" ht="42.75" customHeight="1" spans="1:21">
      <c r="A190" s="26" t="s">
        <v>3874</v>
      </c>
      <c r="B190" s="27">
        <v>16914</v>
      </c>
      <c r="C190" s="26" t="s">
        <v>682</v>
      </c>
      <c r="D190" s="26" t="s">
        <v>3876</v>
      </c>
      <c r="E190" s="26" t="s">
        <v>3875</v>
      </c>
      <c r="F190" s="26" t="s">
        <v>10897</v>
      </c>
      <c r="G190" s="26" t="s">
        <v>10898</v>
      </c>
      <c r="H190" s="27">
        <v>724853</v>
      </c>
      <c r="I190" s="27">
        <v>25995909</v>
      </c>
      <c r="J190" s="27" t="s">
        <v>10917</v>
      </c>
      <c r="K190" s="27" t="s">
        <v>10915</v>
      </c>
      <c r="L190" s="28">
        <v>14890</v>
      </c>
      <c r="M190" s="28">
        <v>10</v>
      </c>
      <c r="N190" s="28">
        <v>11</v>
      </c>
      <c r="O190" s="29">
        <v>1.0575</v>
      </c>
      <c r="P190" s="30">
        <v>0</v>
      </c>
      <c r="Q190" s="28">
        <v>10</v>
      </c>
      <c r="R190" s="29">
        <v>1</v>
      </c>
      <c r="S190" s="29">
        <v>0.0416</v>
      </c>
      <c r="T190" s="29">
        <v>0.4117</v>
      </c>
      <c r="U190" s="32"/>
    </row>
    <row r="191" ht="42.75" customHeight="1" spans="1:21">
      <c r="A191" s="26" t="s">
        <v>3874</v>
      </c>
      <c r="B191" s="27">
        <v>16914</v>
      </c>
      <c r="C191" s="26" t="s">
        <v>682</v>
      </c>
      <c r="D191" s="26" t="s">
        <v>3876</v>
      </c>
      <c r="E191" s="26" t="s">
        <v>3875</v>
      </c>
      <c r="F191" s="26" t="s">
        <v>10897</v>
      </c>
      <c r="G191" s="26" t="s">
        <v>10898</v>
      </c>
      <c r="H191" s="27">
        <v>724853</v>
      </c>
      <c r="I191" s="27">
        <v>26054596</v>
      </c>
      <c r="J191" s="27" t="s">
        <v>10915</v>
      </c>
      <c r="K191" s="27" t="s">
        <v>10916</v>
      </c>
      <c r="L191" s="28">
        <v>14890</v>
      </c>
      <c r="M191" s="28">
        <v>10</v>
      </c>
      <c r="N191" s="28">
        <v>12</v>
      </c>
      <c r="O191" s="29">
        <v>1.156</v>
      </c>
      <c r="P191" s="30">
        <v>0</v>
      </c>
      <c r="Q191" s="28">
        <v>10</v>
      </c>
      <c r="R191" s="29">
        <v>1</v>
      </c>
      <c r="S191" s="29">
        <v>0.0416</v>
      </c>
      <c r="T191" s="29">
        <v>0.4117</v>
      </c>
      <c r="U191" s="32"/>
    </row>
    <row r="192" ht="42.75" customHeight="1" spans="1:21">
      <c r="A192" s="26" t="s">
        <v>3874</v>
      </c>
      <c r="B192" s="27">
        <v>16914</v>
      </c>
      <c r="C192" s="26" t="s">
        <v>682</v>
      </c>
      <c r="D192" s="26" t="s">
        <v>3876</v>
      </c>
      <c r="E192" s="26" t="s">
        <v>3875</v>
      </c>
      <c r="F192" s="26" t="s">
        <v>10902</v>
      </c>
      <c r="G192" s="26" t="s">
        <v>10898</v>
      </c>
      <c r="H192" s="27">
        <v>724853</v>
      </c>
      <c r="I192" s="27">
        <v>26100756</v>
      </c>
      <c r="J192" s="27" t="s">
        <v>10916</v>
      </c>
      <c r="K192" s="31">
        <v>46118</v>
      </c>
      <c r="L192" s="28">
        <v>14890</v>
      </c>
      <c r="M192" s="28">
        <v>10</v>
      </c>
      <c r="N192" s="28">
        <v>0</v>
      </c>
      <c r="O192" s="29">
        <v>0</v>
      </c>
      <c r="P192" s="32"/>
      <c r="Q192" s="28">
        <v>0</v>
      </c>
      <c r="R192" s="29">
        <v>0</v>
      </c>
      <c r="S192" s="32"/>
      <c r="T192" s="32"/>
      <c r="U192" s="32"/>
    </row>
    <row r="193" ht="56.75" customHeight="1" spans="1:21">
      <c r="A193" s="26" t="s">
        <v>3874</v>
      </c>
      <c r="B193" s="27">
        <v>17590</v>
      </c>
      <c r="C193" s="26" t="s">
        <v>488</v>
      </c>
      <c r="D193" s="26" t="s">
        <v>3876</v>
      </c>
      <c r="E193" s="26" t="s">
        <v>3875</v>
      </c>
      <c r="F193" s="26" t="s">
        <v>10897</v>
      </c>
      <c r="G193" s="26" t="s">
        <v>10898</v>
      </c>
      <c r="H193" s="27">
        <v>263418</v>
      </c>
      <c r="I193" s="27">
        <v>25917723</v>
      </c>
      <c r="J193" s="31">
        <v>46086</v>
      </c>
      <c r="K193" s="31">
        <v>46300</v>
      </c>
      <c r="L193" s="28">
        <v>80000</v>
      </c>
      <c r="M193" s="28">
        <v>54</v>
      </c>
      <c r="N193" s="28">
        <v>55</v>
      </c>
      <c r="O193" s="29">
        <v>1.0187</v>
      </c>
      <c r="P193" s="30">
        <v>0</v>
      </c>
      <c r="Q193" s="28">
        <v>54</v>
      </c>
      <c r="R193" s="29">
        <v>1</v>
      </c>
      <c r="S193" s="29">
        <v>0.1996</v>
      </c>
      <c r="T193" s="29">
        <v>0.3032</v>
      </c>
      <c r="U193" s="32"/>
    </row>
    <row r="194" ht="56.75" customHeight="1" spans="1:21">
      <c r="A194" s="26" t="s">
        <v>3874</v>
      </c>
      <c r="B194" s="27">
        <v>17590</v>
      </c>
      <c r="C194" s="26" t="s">
        <v>488</v>
      </c>
      <c r="D194" s="26" t="s">
        <v>3876</v>
      </c>
      <c r="E194" s="26" t="s">
        <v>3875</v>
      </c>
      <c r="F194" s="26" t="s">
        <v>10897</v>
      </c>
      <c r="G194" s="26" t="s">
        <v>10898</v>
      </c>
      <c r="H194" s="27">
        <v>263418</v>
      </c>
      <c r="I194" s="27">
        <v>25977581</v>
      </c>
      <c r="J194" s="31">
        <v>46300</v>
      </c>
      <c r="K194" s="27" t="s">
        <v>10903</v>
      </c>
      <c r="L194" s="28">
        <v>80000</v>
      </c>
      <c r="M194" s="28">
        <v>54</v>
      </c>
      <c r="N194" s="28">
        <v>54</v>
      </c>
      <c r="O194" s="29">
        <v>1.0012</v>
      </c>
      <c r="P194" s="30">
        <v>0</v>
      </c>
      <c r="Q194" s="28">
        <v>54</v>
      </c>
      <c r="R194" s="29">
        <v>1</v>
      </c>
      <c r="S194" s="29">
        <v>0.1996</v>
      </c>
      <c r="T194" s="29">
        <v>0.3032</v>
      </c>
      <c r="U194" s="32"/>
    </row>
    <row r="195" ht="56.75" customHeight="1" spans="1:21">
      <c r="A195" s="26" t="s">
        <v>3874</v>
      </c>
      <c r="B195" s="27">
        <v>17590</v>
      </c>
      <c r="C195" s="26" t="s">
        <v>488</v>
      </c>
      <c r="D195" s="26" t="s">
        <v>3876</v>
      </c>
      <c r="E195" s="26" t="s">
        <v>3875</v>
      </c>
      <c r="F195" s="26" t="s">
        <v>10897</v>
      </c>
      <c r="G195" s="26" t="s">
        <v>10898</v>
      </c>
      <c r="H195" s="27">
        <v>263418</v>
      </c>
      <c r="I195" s="27">
        <v>26026892</v>
      </c>
      <c r="J195" s="27" t="s">
        <v>10903</v>
      </c>
      <c r="K195" s="27" t="s">
        <v>10904</v>
      </c>
      <c r="L195" s="28">
        <v>80000</v>
      </c>
      <c r="M195" s="28">
        <v>54</v>
      </c>
      <c r="N195" s="28">
        <v>55</v>
      </c>
      <c r="O195" s="29">
        <v>1.0154</v>
      </c>
      <c r="P195" s="30">
        <v>0</v>
      </c>
      <c r="Q195" s="28">
        <v>54</v>
      </c>
      <c r="R195" s="29">
        <v>1</v>
      </c>
      <c r="S195" s="29">
        <v>0.1996</v>
      </c>
      <c r="T195" s="29">
        <v>0.3032</v>
      </c>
      <c r="U195" s="32"/>
    </row>
    <row r="196" ht="42.75" customHeight="1" spans="1:21">
      <c r="A196" s="26" t="s">
        <v>3874</v>
      </c>
      <c r="B196" s="27">
        <v>18392</v>
      </c>
      <c r="C196" s="26" t="s">
        <v>732</v>
      </c>
      <c r="D196" s="26" t="s">
        <v>3876</v>
      </c>
      <c r="E196" s="26" t="s">
        <v>3875</v>
      </c>
      <c r="F196" s="26" t="s">
        <v>10897</v>
      </c>
      <c r="G196" s="26" t="s">
        <v>10898</v>
      </c>
      <c r="H196" s="27">
        <v>302644</v>
      </c>
      <c r="I196" s="27">
        <v>25916975</v>
      </c>
      <c r="J196" s="31">
        <v>46086</v>
      </c>
      <c r="K196" s="31">
        <v>46300</v>
      </c>
      <c r="L196" s="28">
        <v>4442</v>
      </c>
      <c r="M196" s="28">
        <v>3</v>
      </c>
      <c r="N196" s="28">
        <v>3</v>
      </c>
      <c r="O196" s="29">
        <v>1.0693</v>
      </c>
      <c r="P196" s="30">
        <v>0</v>
      </c>
      <c r="Q196" s="28">
        <v>3</v>
      </c>
      <c r="R196" s="29">
        <v>1</v>
      </c>
      <c r="S196" s="29">
        <v>0.0445</v>
      </c>
      <c r="T196" s="29">
        <v>0.1502</v>
      </c>
      <c r="U196" s="32"/>
    </row>
    <row r="197" ht="42.75" customHeight="1" spans="1:21">
      <c r="A197" s="26" t="s">
        <v>3874</v>
      </c>
      <c r="B197" s="27">
        <v>18392</v>
      </c>
      <c r="C197" s="26" t="s">
        <v>732</v>
      </c>
      <c r="D197" s="26" t="s">
        <v>3876</v>
      </c>
      <c r="E197" s="26" t="s">
        <v>3875</v>
      </c>
      <c r="F197" s="26" t="s">
        <v>10897</v>
      </c>
      <c r="G197" s="26" t="s">
        <v>10898</v>
      </c>
      <c r="H197" s="27">
        <v>302644</v>
      </c>
      <c r="I197" s="27">
        <v>25976586</v>
      </c>
      <c r="J197" s="31">
        <v>46300</v>
      </c>
      <c r="K197" s="27" t="s">
        <v>10903</v>
      </c>
      <c r="L197" s="28">
        <v>4442</v>
      </c>
      <c r="M197" s="28">
        <v>3</v>
      </c>
      <c r="N197" s="28">
        <v>3</v>
      </c>
      <c r="O197" s="29">
        <v>1.0276</v>
      </c>
      <c r="P197" s="30">
        <v>0</v>
      </c>
      <c r="Q197" s="28">
        <v>3</v>
      </c>
      <c r="R197" s="29">
        <v>1</v>
      </c>
      <c r="S197" s="29">
        <v>0.0445</v>
      </c>
      <c r="T197" s="29">
        <v>0.1502</v>
      </c>
      <c r="U197" s="32"/>
    </row>
    <row r="198" ht="42.75" customHeight="1" spans="1:21">
      <c r="A198" s="26" t="s">
        <v>3874</v>
      </c>
      <c r="B198" s="27">
        <v>18392</v>
      </c>
      <c r="C198" s="26" t="s">
        <v>732</v>
      </c>
      <c r="D198" s="26" t="s">
        <v>3876</v>
      </c>
      <c r="E198" s="26" t="s">
        <v>3875</v>
      </c>
      <c r="F198" s="26" t="s">
        <v>10902</v>
      </c>
      <c r="G198" s="26" t="s">
        <v>10898</v>
      </c>
      <c r="H198" s="27">
        <v>302644</v>
      </c>
      <c r="I198" s="27">
        <v>26081691</v>
      </c>
      <c r="J198" s="27" t="s">
        <v>10904</v>
      </c>
      <c r="K198" s="27" t="s">
        <v>10905</v>
      </c>
      <c r="L198" s="28">
        <v>4442</v>
      </c>
      <c r="M198" s="28">
        <v>3</v>
      </c>
      <c r="N198" s="28">
        <v>3</v>
      </c>
      <c r="O198" s="29">
        <v>0.8864</v>
      </c>
      <c r="P198" s="30">
        <v>0</v>
      </c>
      <c r="Q198" s="28">
        <v>3</v>
      </c>
      <c r="R198" s="29">
        <v>0.8864</v>
      </c>
      <c r="S198" s="29">
        <v>0.0445</v>
      </c>
      <c r="T198" s="29">
        <v>0.1502</v>
      </c>
      <c r="U198" s="32"/>
    </row>
    <row r="199" ht="42.75" customHeight="1" spans="1:21">
      <c r="A199" s="26" t="s">
        <v>3874</v>
      </c>
      <c r="B199" s="27">
        <v>18753</v>
      </c>
      <c r="C199" s="26" t="s">
        <v>762</v>
      </c>
      <c r="D199" s="26" t="s">
        <v>3876</v>
      </c>
      <c r="E199" s="26" t="s">
        <v>3875</v>
      </c>
      <c r="F199" s="26" t="s">
        <v>10897</v>
      </c>
      <c r="G199" s="26" t="s">
        <v>10906</v>
      </c>
      <c r="H199" s="27">
        <v>1003877</v>
      </c>
      <c r="I199" s="27">
        <v>25986437</v>
      </c>
      <c r="J199" s="31">
        <v>46361</v>
      </c>
      <c r="K199" s="27" t="s">
        <v>10920</v>
      </c>
      <c r="L199" s="28">
        <v>30000</v>
      </c>
      <c r="M199" s="28">
        <v>20</v>
      </c>
      <c r="N199" s="28">
        <v>20</v>
      </c>
      <c r="O199" s="29">
        <v>1.0003</v>
      </c>
      <c r="P199" s="30">
        <v>0</v>
      </c>
      <c r="Q199" s="28">
        <v>20</v>
      </c>
      <c r="R199" s="29">
        <v>1</v>
      </c>
      <c r="S199" s="29">
        <v>0.1814</v>
      </c>
      <c r="T199" s="29">
        <v>0.2233</v>
      </c>
      <c r="U199" s="32"/>
    </row>
    <row r="200" ht="42.75" customHeight="1" spans="1:21">
      <c r="A200" s="26" t="s">
        <v>3874</v>
      </c>
      <c r="B200" s="27">
        <v>18753</v>
      </c>
      <c r="C200" s="26" t="s">
        <v>762</v>
      </c>
      <c r="D200" s="26" t="s">
        <v>3876</v>
      </c>
      <c r="E200" s="26" t="s">
        <v>3875</v>
      </c>
      <c r="F200" s="26" t="s">
        <v>10897</v>
      </c>
      <c r="G200" s="26" t="s">
        <v>10906</v>
      </c>
      <c r="H200" s="27">
        <v>1003877</v>
      </c>
      <c r="I200" s="27">
        <v>26044457</v>
      </c>
      <c r="J200" s="27" t="s">
        <v>10920</v>
      </c>
      <c r="K200" s="27" t="s">
        <v>10921</v>
      </c>
      <c r="L200" s="28">
        <v>30000</v>
      </c>
      <c r="M200" s="28">
        <v>20</v>
      </c>
      <c r="N200" s="28">
        <v>21</v>
      </c>
      <c r="O200" s="29">
        <v>1.0262</v>
      </c>
      <c r="P200" s="30">
        <v>0</v>
      </c>
      <c r="Q200" s="28">
        <v>20</v>
      </c>
      <c r="R200" s="29">
        <v>1</v>
      </c>
      <c r="S200" s="29">
        <v>0.1814</v>
      </c>
      <c r="T200" s="29">
        <v>0.2233</v>
      </c>
      <c r="U200" s="32"/>
    </row>
    <row r="201" ht="42.75" customHeight="1" spans="1:21">
      <c r="A201" s="26" t="s">
        <v>3874</v>
      </c>
      <c r="B201" s="27">
        <v>18753</v>
      </c>
      <c r="C201" s="26" t="s">
        <v>762</v>
      </c>
      <c r="D201" s="26" t="s">
        <v>3876</v>
      </c>
      <c r="E201" s="26" t="s">
        <v>3875</v>
      </c>
      <c r="F201" s="26" t="s">
        <v>10902</v>
      </c>
      <c r="G201" s="26" t="s">
        <v>10906</v>
      </c>
      <c r="H201" s="27">
        <v>1003877</v>
      </c>
      <c r="I201" s="27">
        <v>26091415</v>
      </c>
      <c r="J201" s="27" t="s">
        <v>10921</v>
      </c>
      <c r="K201" s="31">
        <v>46059</v>
      </c>
      <c r="L201" s="28">
        <v>30000</v>
      </c>
      <c r="M201" s="28">
        <v>20</v>
      </c>
      <c r="N201" s="28">
        <v>16</v>
      </c>
      <c r="O201" s="29">
        <v>0.7846</v>
      </c>
      <c r="P201" s="30">
        <v>0</v>
      </c>
      <c r="Q201" s="28">
        <v>16</v>
      </c>
      <c r="R201" s="29">
        <v>0.7846</v>
      </c>
      <c r="S201" s="32"/>
      <c r="T201" s="32"/>
      <c r="U201" s="32"/>
    </row>
    <row r="202" ht="42.75" customHeight="1" spans="1:21">
      <c r="A202" s="26" t="s">
        <v>3874</v>
      </c>
      <c r="B202" s="27">
        <v>18844</v>
      </c>
      <c r="C202" s="26" t="s">
        <v>509</v>
      </c>
      <c r="D202" s="26" t="s">
        <v>3876</v>
      </c>
      <c r="E202" s="26" t="s">
        <v>3875</v>
      </c>
      <c r="F202" s="26" t="s">
        <v>10897</v>
      </c>
      <c r="G202" s="26" t="s">
        <v>10898</v>
      </c>
      <c r="H202" s="27">
        <v>169005</v>
      </c>
      <c r="I202" s="27">
        <v>25909607</v>
      </c>
      <c r="J202" s="31">
        <v>46058</v>
      </c>
      <c r="K202" s="31">
        <v>46270</v>
      </c>
      <c r="L202" s="28">
        <v>15000</v>
      </c>
      <c r="M202" s="28">
        <v>10</v>
      </c>
      <c r="N202" s="28">
        <v>10</v>
      </c>
      <c r="O202" s="29">
        <v>1.0156</v>
      </c>
      <c r="P202" s="30">
        <v>0</v>
      </c>
      <c r="Q202" s="28">
        <v>10</v>
      </c>
      <c r="R202" s="29">
        <v>1</v>
      </c>
      <c r="S202" s="29">
        <v>0.1007</v>
      </c>
      <c r="T202" s="29">
        <v>0.0177</v>
      </c>
      <c r="U202" s="32"/>
    </row>
    <row r="203" ht="42.75" customHeight="1" spans="1:21">
      <c r="A203" s="26" t="s">
        <v>3874</v>
      </c>
      <c r="B203" s="27">
        <v>18940</v>
      </c>
      <c r="C203" s="26" t="s">
        <v>319</v>
      </c>
      <c r="D203" s="26" t="s">
        <v>3876</v>
      </c>
      <c r="E203" s="26" t="s">
        <v>3875</v>
      </c>
      <c r="F203" s="26" t="s">
        <v>10897</v>
      </c>
      <c r="G203" s="26" t="s">
        <v>10898</v>
      </c>
      <c r="H203" s="27">
        <v>523143</v>
      </c>
      <c r="I203" s="27">
        <v>25942695</v>
      </c>
      <c r="J203" s="31">
        <v>46178</v>
      </c>
      <c r="K203" s="27" t="s">
        <v>10913</v>
      </c>
      <c r="L203" s="28">
        <v>50000</v>
      </c>
      <c r="M203" s="28">
        <v>34</v>
      </c>
      <c r="N203" s="28">
        <v>35</v>
      </c>
      <c r="O203" s="29">
        <v>1.0309</v>
      </c>
      <c r="P203" s="30">
        <v>0</v>
      </c>
      <c r="Q203" s="28">
        <v>34</v>
      </c>
      <c r="R203" s="29">
        <v>1</v>
      </c>
      <c r="S203" s="29">
        <v>0.1266</v>
      </c>
      <c r="T203" s="29">
        <v>0.6009</v>
      </c>
      <c r="U203" s="32"/>
    </row>
    <row r="204" ht="42.75" customHeight="1" spans="1:21">
      <c r="A204" s="26" t="s">
        <v>3874</v>
      </c>
      <c r="B204" s="27">
        <v>18940</v>
      </c>
      <c r="C204" s="26" t="s">
        <v>319</v>
      </c>
      <c r="D204" s="26" t="s">
        <v>3876</v>
      </c>
      <c r="E204" s="26" t="s">
        <v>3875</v>
      </c>
      <c r="F204" s="26" t="s">
        <v>10897</v>
      </c>
      <c r="G204" s="26" t="s">
        <v>10898</v>
      </c>
      <c r="H204" s="27">
        <v>523143</v>
      </c>
      <c r="I204" s="27">
        <v>25990371</v>
      </c>
      <c r="J204" s="27" t="s">
        <v>10913</v>
      </c>
      <c r="K204" s="27" t="s">
        <v>10914</v>
      </c>
      <c r="L204" s="28">
        <v>50000</v>
      </c>
      <c r="M204" s="28">
        <v>34</v>
      </c>
      <c r="N204" s="28">
        <v>34</v>
      </c>
      <c r="O204" s="29">
        <v>1.0226</v>
      </c>
      <c r="P204" s="30">
        <v>0</v>
      </c>
      <c r="Q204" s="28">
        <v>34</v>
      </c>
      <c r="R204" s="29">
        <v>1</v>
      </c>
      <c r="S204" s="29">
        <v>0.1266</v>
      </c>
      <c r="T204" s="29">
        <v>0.6009</v>
      </c>
      <c r="U204" s="32"/>
    </row>
    <row r="205" ht="42.75" customHeight="1" spans="1:21">
      <c r="A205" s="26" t="s">
        <v>3874</v>
      </c>
      <c r="B205" s="27">
        <v>18940</v>
      </c>
      <c r="C205" s="26" t="s">
        <v>319</v>
      </c>
      <c r="D205" s="26" t="s">
        <v>3876</v>
      </c>
      <c r="E205" s="26" t="s">
        <v>3875</v>
      </c>
      <c r="F205" s="26" t="s">
        <v>10897</v>
      </c>
      <c r="G205" s="26" t="s">
        <v>10898</v>
      </c>
      <c r="H205" s="27">
        <v>523143</v>
      </c>
      <c r="I205" s="27">
        <v>26048591</v>
      </c>
      <c r="J205" s="27" t="s">
        <v>10914</v>
      </c>
      <c r="K205" s="27" t="s">
        <v>10918</v>
      </c>
      <c r="L205" s="28">
        <v>50000</v>
      </c>
      <c r="M205" s="28">
        <v>34</v>
      </c>
      <c r="N205" s="28">
        <v>35</v>
      </c>
      <c r="O205" s="29">
        <v>1.0357</v>
      </c>
      <c r="P205" s="30">
        <v>0</v>
      </c>
      <c r="Q205" s="28">
        <v>34</v>
      </c>
      <c r="R205" s="29">
        <v>1</v>
      </c>
      <c r="S205" s="29">
        <v>0.1266</v>
      </c>
      <c r="T205" s="29">
        <v>0.6009</v>
      </c>
      <c r="U205" s="32"/>
    </row>
    <row r="206" ht="42.75" customHeight="1" spans="1:21">
      <c r="A206" s="26" t="s">
        <v>3874</v>
      </c>
      <c r="B206" s="27">
        <v>18940</v>
      </c>
      <c r="C206" s="26" t="s">
        <v>319</v>
      </c>
      <c r="D206" s="26" t="s">
        <v>3876</v>
      </c>
      <c r="E206" s="26" t="s">
        <v>3875</v>
      </c>
      <c r="F206" s="26" t="s">
        <v>10902</v>
      </c>
      <c r="G206" s="26" t="s">
        <v>10898</v>
      </c>
      <c r="H206" s="27">
        <v>523143</v>
      </c>
      <c r="I206" s="27">
        <v>26095321</v>
      </c>
      <c r="J206" s="27" t="s">
        <v>10918</v>
      </c>
      <c r="K206" s="31">
        <v>46087</v>
      </c>
      <c r="L206" s="28">
        <v>50000</v>
      </c>
      <c r="M206" s="28">
        <v>34</v>
      </c>
      <c r="N206" s="28">
        <v>30</v>
      </c>
      <c r="O206" s="29">
        <v>0.9012</v>
      </c>
      <c r="P206" s="30">
        <v>0</v>
      </c>
      <c r="Q206" s="28">
        <v>30</v>
      </c>
      <c r="R206" s="29">
        <v>0.9012</v>
      </c>
      <c r="S206" s="32"/>
      <c r="T206" s="32"/>
      <c r="U206" s="32"/>
    </row>
    <row r="207" ht="42.75" customHeight="1" spans="1:21">
      <c r="A207" s="26" t="s">
        <v>3874</v>
      </c>
      <c r="B207" s="27">
        <v>19022</v>
      </c>
      <c r="C207" s="26" t="s">
        <v>472</v>
      </c>
      <c r="D207" s="26" t="s">
        <v>3876</v>
      </c>
      <c r="E207" s="26" t="s">
        <v>3875</v>
      </c>
      <c r="F207" s="26" t="s">
        <v>10897</v>
      </c>
      <c r="G207" s="26" t="s">
        <v>10898</v>
      </c>
      <c r="H207" s="27">
        <v>39082</v>
      </c>
      <c r="I207" s="27">
        <v>25975069</v>
      </c>
      <c r="J207" s="31">
        <v>46300</v>
      </c>
      <c r="K207" s="27" t="s">
        <v>10903</v>
      </c>
      <c r="L207" s="28">
        <v>28000</v>
      </c>
      <c r="M207" s="28">
        <v>19</v>
      </c>
      <c r="N207" s="28">
        <v>19</v>
      </c>
      <c r="O207" s="29">
        <v>1.0247</v>
      </c>
      <c r="P207" s="30">
        <v>0</v>
      </c>
      <c r="Q207" s="28">
        <v>19</v>
      </c>
      <c r="R207" s="29">
        <v>1</v>
      </c>
      <c r="S207" s="29">
        <v>0.0571</v>
      </c>
      <c r="T207" s="29">
        <v>0.0405</v>
      </c>
      <c r="U207" s="32"/>
    </row>
    <row r="208" ht="42.75" customHeight="1" spans="1:21">
      <c r="A208" s="26" t="s">
        <v>3874</v>
      </c>
      <c r="B208" s="27">
        <v>20111</v>
      </c>
      <c r="C208" s="26" t="s">
        <v>557</v>
      </c>
      <c r="D208" s="26" t="s">
        <v>3876</v>
      </c>
      <c r="E208" s="26" t="s">
        <v>3875</v>
      </c>
      <c r="F208" s="26" t="s">
        <v>10897</v>
      </c>
      <c r="G208" s="26" t="s">
        <v>10898</v>
      </c>
      <c r="H208" s="27">
        <v>673468</v>
      </c>
      <c r="I208" s="27">
        <v>25922499</v>
      </c>
      <c r="J208" s="31">
        <v>46117</v>
      </c>
      <c r="K208" s="31">
        <v>46331</v>
      </c>
      <c r="L208" s="28">
        <v>30000</v>
      </c>
      <c r="M208" s="28">
        <v>20</v>
      </c>
      <c r="N208" s="28">
        <v>18</v>
      </c>
      <c r="O208" s="29">
        <v>0.9065</v>
      </c>
      <c r="P208" s="30">
        <v>0</v>
      </c>
      <c r="Q208" s="28">
        <v>18</v>
      </c>
      <c r="R208" s="29">
        <v>0.9065</v>
      </c>
      <c r="S208" s="29">
        <v>0.0924</v>
      </c>
      <c r="T208" s="29">
        <v>0.0678</v>
      </c>
      <c r="U208" s="32"/>
    </row>
    <row r="209" ht="42.75" customHeight="1" spans="1:21">
      <c r="A209" s="26" t="s">
        <v>3874</v>
      </c>
      <c r="B209" s="27">
        <v>20111</v>
      </c>
      <c r="C209" s="26" t="s">
        <v>557</v>
      </c>
      <c r="D209" s="26" t="s">
        <v>3876</v>
      </c>
      <c r="E209" s="26" t="s">
        <v>3875</v>
      </c>
      <c r="F209" s="26" t="s">
        <v>10897</v>
      </c>
      <c r="G209" s="26" t="s">
        <v>10898</v>
      </c>
      <c r="H209" s="27">
        <v>673468</v>
      </c>
      <c r="I209" s="27">
        <v>25982006</v>
      </c>
      <c r="J209" s="31">
        <v>46331</v>
      </c>
      <c r="K209" s="27" t="s">
        <v>10899</v>
      </c>
      <c r="L209" s="28">
        <v>30000</v>
      </c>
      <c r="M209" s="28">
        <v>20</v>
      </c>
      <c r="N209" s="28">
        <v>19</v>
      </c>
      <c r="O209" s="29">
        <v>0.9249</v>
      </c>
      <c r="P209" s="30">
        <v>0</v>
      </c>
      <c r="Q209" s="28">
        <v>19</v>
      </c>
      <c r="R209" s="29">
        <v>0.9249</v>
      </c>
      <c r="S209" s="29">
        <v>0.0924</v>
      </c>
      <c r="T209" s="29">
        <v>0.0678</v>
      </c>
      <c r="U209" s="32"/>
    </row>
    <row r="210" ht="42.75" customHeight="1" spans="1:21">
      <c r="A210" s="26" t="s">
        <v>3874</v>
      </c>
      <c r="B210" s="27">
        <v>20217</v>
      </c>
      <c r="C210" s="26" t="s">
        <v>201</v>
      </c>
      <c r="D210" s="26" t="s">
        <v>3876</v>
      </c>
      <c r="E210" s="26" t="s">
        <v>3875</v>
      </c>
      <c r="F210" s="26" t="s">
        <v>10897</v>
      </c>
      <c r="G210" s="26" t="s">
        <v>10898</v>
      </c>
      <c r="H210" s="27">
        <v>828034</v>
      </c>
      <c r="I210" s="27">
        <v>25907230</v>
      </c>
      <c r="J210" s="31">
        <v>46058</v>
      </c>
      <c r="K210" s="31">
        <v>46270</v>
      </c>
      <c r="L210" s="28">
        <v>63376</v>
      </c>
      <c r="M210" s="28">
        <v>43</v>
      </c>
      <c r="N210" s="28">
        <v>43</v>
      </c>
      <c r="O210" s="29">
        <v>1.0099</v>
      </c>
      <c r="P210" s="30">
        <v>0</v>
      </c>
      <c r="Q210" s="28">
        <v>43</v>
      </c>
      <c r="R210" s="29">
        <v>1</v>
      </c>
      <c r="S210" s="29">
        <v>0.1113</v>
      </c>
      <c r="T210" s="29">
        <v>0.3971</v>
      </c>
      <c r="U210" s="32"/>
    </row>
    <row r="211" ht="42.75" customHeight="1" spans="1:21">
      <c r="A211" s="26" t="s">
        <v>3874</v>
      </c>
      <c r="B211" s="27">
        <v>20217</v>
      </c>
      <c r="C211" s="26" t="s">
        <v>201</v>
      </c>
      <c r="D211" s="26" t="s">
        <v>3876</v>
      </c>
      <c r="E211" s="26" t="s">
        <v>3875</v>
      </c>
      <c r="F211" s="26" t="s">
        <v>10897</v>
      </c>
      <c r="G211" s="26" t="s">
        <v>10898</v>
      </c>
      <c r="H211" s="27">
        <v>828034</v>
      </c>
      <c r="I211" s="27">
        <v>25966292</v>
      </c>
      <c r="J211" s="31">
        <v>46270</v>
      </c>
      <c r="K211" s="27" t="s">
        <v>10910</v>
      </c>
      <c r="L211" s="28">
        <v>63376</v>
      </c>
      <c r="M211" s="28">
        <v>43</v>
      </c>
      <c r="N211" s="28">
        <v>43</v>
      </c>
      <c r="O211" s="29">
        <v>1.0103</v>
      </c>
      <c r="P211" s="30">
        <v>0</v>
      </c>
      <c r="Q211" s="28">
        <v>43</v>
      </c>
      <c r="R211" s="29">
        <v>1</v>
      </c>
      <c r="S211" s="29">
        <v>0.1113</v>
      </c>
      <c r="T211" s="29">
        <v>0.3971</v>
      </c>
      <c r="U211" s="32"/>
    </row>
    <row r="212" ht="42.75" customHeight="1" spans="1:21">
      <c r="A212" s="26" t="s">
        <v>3874</v>
      </c>
      <c r="B212" s="27">
        <v>20217</v>
      </c>
      <c r="C212" s="26" t="s">
        <v>201</v>
      </c>
      <c r="D212" s="26" t="s">
        <v>3876</v>
      </c>
      <c r="E212" s="26" t="s">
        <v>3875</v>
      </c>
      <c r="F212" s="26" t="s">
        <v>10897</v>
      </c>
      <c r="G212" s="26" t="s">
        <v>10898</v>
      </c>
      <c r="H212" s="27">
        <v>828034</v>
      </c>
      <c r="I212" s="27">
        <v>26013533</v>
      </c>
      <c r="J212" s="27" t="s">
        <v>10910</v>
      </c>
      <c r="K212" s="27" t="s">
        <v>10911</v>
      </c>
      <c r="L212" s="28">
        <v>63376</v>
      </c>
      <c r="M212" s="28">
        <v>43</v>
      </c>
      <c r="N212" s="28">
        <v>43</v>
      </c>
      <c r="O212" s="29">
        <v>1.0209</v>
      </c>
      <c r="P212" s="30">
        <v>0</v>
      </c>
      <c r="Q212" s="28">
        <v>43</v>
      </c>
      <c r="R212" s="29">
        <v>1</v>
      </c>
      <c r="S212" s="29">
        <v>0.1113</v>
      </c>
      <c r="T212" s="29">
        <v>0.3971</v>
      </c>
      <c r="U212" s="32"/>
    </row>
    <row r="213" ht="42.75" customHeight="1" spans="1:21">
      <c r="A213" s="26" t="s">
        <v>3874</v>
      </c>
      <c r="B213" s="27">
        <v>20217</v>
      </c>
      <c r="C213" s="26" t="s">
        <v>201</v>
      </c>
      <c r="D213" s="26" t="s">
        <v>3876</v>
      </c>
      <c r="E213" s="26" t="s">
        <v>3875</v>
      </c>
      <c r="F213" s="26" t="s">
        <v>10929</v>
      </c>
      <c r="G213" s="26" t="s">
        <v>10898</v>
      </c>
      <c r="H213" s="27">
        <v>828034</v>
      </c>
      <c r="I213" s="27">
        <v>26072077</v>
      </c>
      <c r="J213" s="27" t="s">
        <v>10911</v>
      </c>
      <c r="K213" s="27" t="s">
        <v>10912</v>
      </c>
      <c r="L213" s="28">
        <v>63376</v>
      </c>
      <c r="M213" s="28">
        <v>43</v>
      </c>
      <c r="N213" s="28">
        <v>43</v>
      </c>
      <c r="O213" s="29">
        <v>1.022</v>
      </c>
      <c r="P213" s="30">
        <v>0</v>
      </c>
      <c r="Q213" s="28">
        <v>43</v>
      </c>
      <c r="R213" s="29">
        <v>1</v>
      </c>
      <c r="S213" s="29">
        <v>0.1113</v>
      </c>
      <c r="T213" s="29">
        <v>0.3971</v>
      </c>
      <c r="U213" s="32"/>
    </row>
    <row r="214" ht="56.75" customHeight="1" spans="1:21">
      <c r="A214" s="26" t="s">
        <v>3874</v>
      </c>
      <c r="B214" s="27">
        <v>20767</v>
      </c>
      <c r="C214" s="26" t="s">
        <v>342</v>
      </c>
      <c r="D214" s="26" t="s">
        <v>3876</v>
      </c>
      <c r="E214" s="26" t="s">
        <v>3875</v>
      </c>
      <c r="F214" s="26" t="s">
        <v>10897</v>
      </c>
      <c r="G214" s="26" t="s">
        <v>10898</v>
      </c>
      <c r="H214" s="27">
        <v>540327</v>
      </c>
      <c r="I214" s="27">
        <v>25950663</v>
      </c>
      <c r="J214" s="31">
        <v>46208</v>
      </c>
      <c r="K214" s="27" t="s">
        <v>10917</v>
      </c>
      <c r="L214" s="28">
        <v>60000</v>
      </c>
      <c r="M214" s="28">
        <v>40</v>
      </c>
      <c r="N214" s="28">
        <v>41</v>
      </c>
      <c r="O214" s="29">
        <v>1.0129</v>
      </c>
      <c r="P214" s="30">
        <v>0</v>
      </c>
      <c r="Q214" s="28">
        <v>40</v>
      </c>
      <c r="R214" s="29">
        <v>1</v>
      </c>
      <c r="S214" s="29">
        <v>0.2355</v>
      </c>
      <c r="T214" s="29">
        <v>0.2857</v>
      </c>
      <c r="U214" s="32"/>
    </row>
    <row r="215" ht="56.75" customHeight="1" spans="1:21">
      <c r="A215" s="26" t="s">
        <v>3874</v>
      </c>
      <c r="B215" s="27">
        <v>25565</v>
      </c>
      <c r="C215" s="26" t="s">
        <v>385</v>
      </c>
      <c r="D215" s="26" t="s">
        <v>3876</v>
      </c>
      <c r="E215" s="26" t="s">
        <v>3875</v>
      </c>
      <c r="F215" s="26" t="s">
        <v>10897</v>
      </c>
      <c r="G215" s="26" t="s">
        <v>10898</v>
      </c>
      <c r="H215" s="27">
        <v>684179</v>
      </c>
      <c r="I215" s="27">
        <v>25909873</v>
      </c>
      <c r="J215" s="31">
        <v>46058</v>
      </c>
      <c r="K215" s="31">
        <v>46270</v>
      </c>
      <c r="L215" s="28">
        <v>43376</v>
      </c>
      <c r="M215" s="28">
        <v>29</v>
      </c>
      <c r="N215" s="28">
        <v>30</v>
      </c>
      <c r="O215" s="29">
        <v>1.0343</v>
      </c>
      <c r="P215" s="30">
        <v>0</v>
      </c>
      <c r="Q215" s="28">
        <v>29</v>
      </c>
      <c r="R215" s="29">
        <v>1</v>
      </c>
      <c r="S215" s="29">
        <v>0.0791</v>
      </c>
      <c r="T215" s="29">
        <v>0.2643</v>
      </c>
      <c r="U215" s="32"/>
    </row>
    <row r="216" ht="56.75" customHeight="1" spans="1:21">
      <c r="A216" s="26" t="s">
        <v>3874</v>
      </c>
      <c r="B216" s="27">
        <v>25565</v>
      </c>
      <c r="C216" s="26" t="s">
        <v>385</v>
      </c>
      <c r="D216" s="26" t="s">
        <v>3876</v>
      </c>
      <c r="E216" s="26" t="s">
        <v>3875</v>
      </c>
      <c r="F216" s="26" t="s">
        <v>10897</v>
      </c>
      <c r="G216" s="26" t="s">
        <v>10898</v>
      </c>
      <c r="H216" s="27">
        <v>684179</v>
      </c>
      <c r="I216" s="27">
        <v>25969133</v>
      </c>
      <c r="J216" s="31">
        <v>46270</v>
      </c>
      <c r="K216" s="27" t="s">
        <v>10910</v>
      </c>
      <c r="L216" s="28">
        <v>43376</v>
      </c>
      <c r="M216" s="28">
        <v>29</v>
      </c>
      <c r="N216" s="28">
        <v>30</v>
      </c>
      <c r="O216" s="29">
        <v>1.0167</v>
      </c>
      <c r="P216" s="30">
        <v>0</v>
      </c>
      <c r="Q216" s="28">
        <v>29</v>
      </c>
      <c r="R216" s="29">
        <v>1</v>
      </c>
      <c r="S216" s="29">
        <v>0.0791</v>
      </c>
      <c r="T216" s="29">
        <v>0.2643</v>
      </c>
      <c r="U216" s="32"/>
    </row>
    <row r="217" ht="56.75" customHeight="1" spans="1:21">
      <c r="A217" s="26" t="s">
        <v>3874</v>
      </c>
      <c r="B217" s="27">
        <v>25565</v>
      </c>
      <c r="C217" s="26" t="s">
        <v>385</v>
      </c>
      <c r="D217" s="26" t="s">
        <v>3876</v>
      </c>
      <c r="E217" s="26" t="s">
        <v>3875</v>
      </c>
      <c r="F217" s="26" t="s">
        <v>10897</v>
      </c>
      <c r="G217" s="26" t="s">
        <v>10898</v>
      </c>
      <c r="H217" s="27">
        <v>684179</v>
      </c>
      <c r="I217" s="27">
        <v>26016851</v>
      </c>
      <c r="J217" s="27" t="s">
        <v>10910</v>
      </c>
      <c r="K217" s="27" t="s">
        <v>10911</v>
      </c>
      <c r="L217" s="28">
        <v>43376</v>
      </c>
      <c r="M217" s="28">
        <v>29</v>
      </c>
      <c r="N217" s="28">
        <v>29</v>
      </c>
      <c r="O217" s="29">
        <v>1.0084</v>
      </c>
      <c r="P217" s="30">
        <v>0</v>
      </c>
      <c r="Q217" s="28">
        <v>29</v>
      </c>
      <c r="R217" s="29">
        <v>1</v>
      </c>
      <c r="S217" s="29">
        <v>0.0791</v>
      </c>
      <c r="T217" s="29">
        <v>0.2643</v>
      </c>
      <c r="U217" s="32"/>
    </row>
    <row r="218" ht="56.75" customHeight="1" spans="1:21">
      <c r="A218" s="26" t="s">
        <v>3874</v>
      </c>
      <c r="B218" s="27">
        <v>25565</v>
      </c>
      <c r="C218" s="26" t="s">
        <v>385</v>
      </c>
      <c r="D218" s="26" t="s">
        <v>3876</v>
      </c>
      <c r="E218" s="26" t="s">
        <v>3875</v>
      </c>
      <c r="F218" s="26" t="s">
        <v>10929</v>
      </c>
      <c r="G218" s="26" t="s">
        <v>10898</v>
      </c>
      <c r="H218" s="27">
        <v>684179</v>
      </c>
      <c r="I218" s="27">
        <v>26074617</v>
      </c>
      <c r="J218" s="27" t="s">
        <v>10911</v>
      </c>
      <c r="K218" s="27" t="s">
        <v>10912</v>
      </c>
      <c r="L218" s="28">
        <v>43376</v>
      </c>
      <c r="M218" s="28">
        <v>29</v>
      </c>
      <c r="N218" s="28">
        <v>30</v>
      </c>
      <c r="O218" s="29">
        <v>1.0379</v>
      </c>
      <c r="P218" s="30">
        <v>0</v>
      </c>
      <c r="Q218" s="28">
        <v>29</v>
      </c>
      <c r="R218" s="29">
        <v>1</v>
      </c>
      <c r="S218" s="29">
        <v>0.0791</v>
      </c>
      <c r="T218" s="29">
        <v>0.2643</v>
      </c>
      <c r="U218" s="32"/>
    </row>
    <row r="219" ht="42.75" customHeight="1" spans="1:21">
      <c r="A219" s="26" t="s">
        <v>3874</v>
      </c>
      <c r="B219" s="27">
        <v>26900</v>
      </c>
      <c r="C219" s="26" t="s">
        <v>466</v>
      </c>
      <c r="D219" s="26" t="s">
        <v>3876</v>
      </c>
      <c r="E219" s="26" t="s">
        <v>3875</v>
      </c>
      <c r="F219" s="26" t="s">
        <v>10902</v>
      </c>
      <c r="G219" s="26" t="s">
        <v>10898</v>
      </c>
      <c r="H219" s="27">
        <v>574642</v>
      </c>
      <c r="I219" s="27">
        <v>26099816</v>
      </c>
      <c r="J219" s="27" t="s">
        <v>10916</v>
      </c>
      <c r="K219" s="31">
        <v>46118</v>
      </c>
      <c r="L219" s="28">
        <v>102000</v>
      </c>
      <c r="M219" s="28">
        <v>68</v>
      </c>
      <c r="N219" s="28">
        <v>0</v>
      </c>
      <c r="O219" s="29">
        <v>0</v>
      </c>
      <c r="P219" s="32"/>
      <c r="Q219" s="28">
        <v>0</v>
      </c>
      <c r="R219" s="29">
        <v>0</v>
      </c>
      <c r="S219" s="32"/>
      <c r="T219" s="32"/>
      <c r="U219" s="32"/>
    </row>
    <row r="220" ht="42.75" customHeight="1" spans="1:21">
      <c r="A220" s="26" t="s">
        <v>3874</v>
      </c>
      <c r="B220" s="27">
        <v>26944</v>
      </c>
      <c r="C220" s="26" t="s">
        <v>279</v>
      </c>
      <c r="D220" s="26" t="s">
        <v>3876</v>
      </c>
      <c r="E220" s="26" t="s">
        <v>3875</v>
      </c>
      <c r="F220" s="26" t="s">
        <v>10897</v>
      </c>
      <c r="G220" s="26" t="s">
        <v>10898</v>
      </c>
      <c r="H220" s="27">
        <v>684061</v>
      </c>
      <c r="I220" s="27">
        <v>25909794</v>
      </c>
      <c r="J220" s="31">
        <v>46058</v>
      </c>
      <c r="K220" s="31">
        <v>46270</v>
      </c>
      <c r="L220" s="28">
        <v>21542</v>
      </c>
      <c r="M220" s="28">
        <v>14</v>
      </c>
      <c r="N220" s="28">
        <v>16</v>
      </c>
      <c r="O220" s="29">
        <v>1.0846</v>
      </c>
      <c r="P220" s="30">
        <v>0</v>
      </c>
      <c r="Q220" s="28">
        <v>14</v>
      </c>
      <c r="R220" s="29">
        <v>1</v>
      </c>
      <c r="S220" s="29">
        <v>0.0468</v>
      </c>
      <c r="T220" s="29">
        <v>0.2625</v>
      </c>
      <c r="U220" s="32"/>
    </row>
    <row r="221" ht="42.75" customHeight="1" spans="1:21">
      <c r="A221" s="26" t="s">
        <v>3874</v>
      </c>
      <c r="B221" s="27">
        <v>26944</v>
      </c>
      <c r="C221" s="26" t="s">
        <v>279</v>
      </c>
      <c r="D221" s="26" t="s">
        <v>3876</v>
      </c>
      <c r="E221" s="26" t="s">
        <v>3875</v>
      </c>
      <c r="F221" s="26" t="s">
        <v>10897</v>
      </c>
      <c r="G221" s="26" t="s">
        <v>10898</v>
      </c>
      <c r="H221" s="27">
        <v>684061</v>
      </c>
      <c r="I221" s="27">
        <v>25968993</v>
      </c>
      <c r="J221" s="31">
        <v>46270</v>
      </c>
      <c r="K221" s="27" t="s">
        <v>10910</v>
      </c>
      <c r="L221" s="28">
        <v>21542</v>
      </c>
      <c r="M221" s="28">
        <v>14</v>
      </c>
      <c r="N221" s="28">
        <v>15</v>
      </c>
      <c r="O221" s="29">
        <v>1.0108</v>
      </c>
      <c r="P221" s="30">
        <v>0</v>
      </c>
      <c r="Q221" s="28">
        <v>14</v>
      </c>
      <c r="R221" s="29">
        <v>1</v>
      </c>
      <c r="S221" s="29">
        <v>0.0468</v>
      </c>
      <c r="T221" s="29">
        <v>0.2625</v>
      </c>
      <c r="U221" s="32"/>
    </row>
    <row r="222" ht="42.75" customHeight="1" spans="1:21">
      <c r="A222" s="26" t="s">
        <v>3874</v>
      </c>
      <c r="B222" s="27">
        <v>26944</v>
      </c>
      <c r="C222" s="26" t="s">
        <v>279</v>
      </c>
      <c r="D222" s="26" t="s">
        <v>3876</v>
      </c>
      <c r="E222" s="26" t="s">
        <v>3875</v>
      </c>
      <c r="F222" s="26" t="s">
        <v>10897</v>
      </c>
      <c r="G222" s="26" t="s">
        <v>10898</v>
      </c>
      <c r="H222" s="27">
        <v>684061</v>
      </c>
      <c r="I222" s="27">
        <v>26016684</v>
      </c>
      <c r="J222" s="27" t="s">
        <v>10910</v>
      </c>
      <c r="K222" s="27" t="s">
        <v>10911</v>
      </c>
      <c r="L222" s="28">
        <v>21542</v>
      </c>
      <c r="M222" s="28">
        <v>14</v>
      </c>
      <c r="N222" s="28">
        <v>15</v>
      </c>
      <c r="O222" s="29">
        <v>1.0183</v>
      </c>
      <c r="P222" s="30">
        <v>0</v>
      </c>
      <c r="Q222" s="28">
        <v>14</v>
      </c>
      <c r="R222" s="29">
        <v>1</v>
      </c>
      <c r="S222" s="29">
        <v>0.0468</v>
      </c>
      <c r="T222" s="29">
        <v>0.2625</v>
      </c>
      <c r="U222" s="32"/>
    </row>
    <row r="223" ht="42.75" customHeight="1" spans="1:21">
      <c r="A223" s="26" t="s">
        <v>3874</v>
      </c>
      <c r="B223" s="27">
        <v>26944</v>
      </c>
      <c r="C223" s="26" t="s">
        <v>279</v>
      </c>
      <c r="D223" s="26" t="s">
        <v>3876</v>
      </c>
      <c r="E223" s="26" t="s">
        <v>3875</v>
      </c>
      <c r="F223" s="26" t="s">
        <v>10929</v>
      </c>
      <c r="G223" s="26" t="s">
        <v>10898</v>
      </c>
      <c r="H223" s="27">
        <v>684061</v>
      </c>
      <c r="I223" s="27">
        <v>26074397</v>
      </c>
      <c r="J223" s="27" t="s">
        <v>10911</v>
      </c>
      <c r="K223" s="27" t="s">
        <v>10912</v>
      </c>
      <c r="L223" s="28">
        <v>21542</v>
      </c>
      <c r="M223" s="28">
        <v>14</v>
      </c>
      <c r="N223" s="28">
        <v>15</v>
      </c>
      <c r="O223" s="29">
        <v>1.0348</v>
      </c>
      <c r="P223" s="30">
        <v>0</v>
      </c>
      <c r="Q223" s="28">
        <v>14</v>
      </c>
      <c r="R223" s="29">
        <v>1</v>
      </c>
      <c r="S223" s="29">
        <v>0.0468</v>
      </c>
      <c r="T223" s="29">
        <v>0.2625</v>
      </c>
      <c r="U223" s="32"/>
    </row>
    <row r="224" ht="42.75" customHeight="1" spans="1:21">
      <c r="A224" s="26" t="s">
        <v>3874</v>
      </c>
      <c r="B224" s="27">
        <v>27444</v>
      </c>
      <c r="C224" s="26" t="s">
        <v>469</v>
      </c>
      <c r="D224" s="26" t="s">
        <v>3876</v>
      </c>
      <c r="E224" s="26" t="s">
        <v>3875</v>
      </c>
      <c r="F224" s="26" t="s">
        <v>10897</v>
      </c>
      <c r="G224" s="26" t="s">
        <v>10898</v>
      </c>
      <c r="H224" s="27">
        <v>241540</v>
      </c>
      <c r="I224" s="27">
        <v>26020514</v>
      </c>
      <c r="J224" s="27" t="s">
        <v>10910</v>
      </c>
      <c r="K224" s="27" t="s">
        <v>10911</v>
      </c>
      <c r="L224" s="28">
        <v>120000</v>
      </c>
      <c r="M224" s="28">
        <v>81</v>
      </c>
      <c r="N224" s="28">
        <v>72</v>
      </c>
      <c r="O224" s="29">
        <v>0.8949</v>
      </c>
      <c r="P224" s="30">
        <v>7.21</v>
      </c>
      <c r="Q224" s="28">
        <v>65</v>
      </c>
      <c r="R224" s="29">
        <v>0.8054</v>
      </c>
      <c r="S224" s="29">
        <v>0.3817</v>
      </c>
      <c r="T224" s="29">
        <v>0.3054</v>
      </c>
      <c r="U224" s="32"/>
    </row>
    <row r="225" ht="42.75" customHeight="1" spans="1:21">
      <c r="A225" s="26" t="s">
        <v>3874</v>
      </c>
      <c r="B225" s="27">
        <v>28270</v>
      </c>
      <c r="C225" s="26" t="s">
        <v>665</v>
      </c>
      <c r="D225" s="26" t="s">
        <v>3876</v>
      </c>
      <c r="E225" s="26" t="s">
        <v>3875</v>
      </c>
      <c r="F225" s="26" t="s">
        <v>10897</v>
      </c>
      <c r="G225" s="26" t="s">
        <v>10898</v>
      </c>
      <c r="H225" s="27">
        <v>1024270</v>
      </c>
      <c r="I225" s="27">
        <v>26030262</v>
      </c>
      <c r="J225" s="27" t="s">
        <v>10899</v>
      </c>
      <c r="K225" s="27" t="s">
        <v>10900</v>
      </c>
      <c r="L225" s="28">
        <v>20000</v>
      </c>
      <c r="M225" s="28">
        <v>13</v>
      </c>
      <c r="N225" s="28">
        <v>14</v>
      </c>
      <c r="O225" s="29">
        <v>1.009</v>
      </c>
      <c r="P225" s="30">
        <v>0</v>
      </c>
      <c r="Q225" s="28">
        <v>13</v>
      </c>
      <c r="R225" s="29">
        <v>1</v>
      </c>
      <c r="S225" s="29">
        <v>0.0866</v>
      </c>
      <c r="T225" s="29">
        <v>0.928</v>
      </c>
      <c r="U225" s="32"/>
    </row>
    <row r="226" ht="42.75" customHeight="1" spans="1:21">
      <c r="A226" s="26" t="s">
        <v>3874</v>
      </c>
      <c r="B226" s="27">
        <v>28270</v>
      </c>
      <c r="C226" s="26" t="s">
        <v>665</v>
      </c>
      <c r="D226" s="26" t="s">
        <v>3876</v>
      </c>
      <c r="E226" s="26" t="s">
        <v>3875</v>
      </c>
      <c r="F226" s="26" t="s">
        <v>10929</v>
      </c>
      <c r="G226" s="26" t="s">
        <v>10898</v>
      </c>
      <c r="H226" s="27">
        <v>1024270</v>
      </c>
      <c r="I226" s="27">
        <v>26085661</v>
      </c>
      <c r="J226" s="27" t="s">
        <v>10900</v>
      </c>
      <c r="K226" s="31">
        <v>46028</v>
      </c>
      <c r="L226" s="28">
        <v>20000</v>
      </c>
      <c r="M226" s="28">
        <v>13</v>
      </c>
      <c r="N226" s="28">
        <v>14</v>
      </c>
      <c r="O226" s="29">
        <v>1.0313</v>
      </c>
      <c r="P226" s="30">
        <v>0</v>
      </c>
      <c r="Q226" s="28">
        <v>13</v>
      </c>
      <c r="R226" s="29">
        <v>1</v>
      </c>
      <c r="S226" s="29">
        <v>0.0866</v>
      </c>
      <c r="T226" s="29">
        <v>0.928</v>
      </c>
      <c r="U226" s="32"/>
    </row>
    <row r="227" ht="42.75" customHeight="1" spans="1:21">
      <c r="A227" s="26" t="s">
        <v>3874</v>
      </c>
      <c r="B227" s="27">
        <v>3637</v>
      </c>
      <c r="C227" s="26" t="s">
        <v>283</v>
      </c>
      <c r="D227" s="26" t="s">
        <v>3876</v>
      </c>
      <c r="E227" s="26" t="s">
        <v>3875</v>
      </c>
      <c r="F227" s="26" t="s">
        <v>10897</v>
      </c>
      <c r="G227" s="26" t="s">
        <v>10898</v>
      </c>
      <c r="H227" s="27">
        <v>17679</v>
      </c>
      <c r="I227" s="27">
        <v>25922593</v>
      </c>
      <c r="J227" s="31">
        <v>46117</v>
      </c>
      <c r="K227" s="31">
        <v>46331</v>
      </c>
      <c r="L227" s="28">
        <v>170000</v>
      </c>
      <c r="M227" s="28">
        <v>114</v>
      </c>
      <c r="N227" s="28">
        <v>115</v>
      </c>
      <c r="O227" s="29">
        <v>1.0063</v>
      </c>
      <c r="P227" s="30">
        <v>0</v>
      </c>
      <c r="Q227" s="28">
        <v>114</v>
      </c>
      <c r="R227" s="29">
        <v>1</v>
      </c>
      <c r="S227" s="29">
        <v>0.5382</v>
      </c>
      <c r="T227" s="29">
        <v>0.7339</v>
      </c>
      <c r="U227" s="32"/>
    </row>
    <row r="228" ht="42.75" customHeight="1" spans="1:21">
      <c r="A228" s="26" t="s">
        <v>3874</v>
      </c>
      <c r="B228" s="27">
        <v>3637</v>
      </c>
      <c r="C228" s="26" t="s">
        <v>283</v>
      </c>
      <c r="D228" s="26" t="s">
        <v>3876</v>
      </c>
      <c r="E228" s="26" t="s">
        <v>3875</v>
      </c>
      <c r="F228" s="26" t="s">
        <v>10897</v>
      </c>
      <c r="G228" s="26" t="s">
        <v>10898</v>
      </c>
      <c r="H228" s="27">
        <v>17679</v>
      </c>
      <c r="I228" s="27">
        <v>25981990</v>
      </c>
      <c r="J228" s="31">
        <v>46331</v>
      </c>
      <c r="K228" s="27" t="s">
        <v>10899</v>
      </c>
      <c r="L228" s="28">
        <v>170000</v>
      </c>
      <c r="M228" s="28">
        <v>114</v>
      </c>
      <c r="N228" s="28">
        <v>115</v>
      </c>
      <c r="O228" s="29">
        <v>1.0046</v>
      </c>
      <c r="P228" s="30">
        <v>0</v>
      </c>
      <c r="Q228" s="28">
        <v>114</v>
      </c>
      <c r="R228" s="29">
        <v>1</v>
      </c>
      <c r="S228" s="29">
        <v>0.5382</v>
      </c>
      <c r="T228" s="29">
        <v>0.7339</v>
      </c>
      <c r="U228" s="32"/>
    </row>
    <row r="229" ht="42.75" customHeight="1" spans="1:21">
      <c r="A229" s="26" t="s">
        <v>3874</v>
      </c>
      <c r="B229" s="27">
        <v>3637</v>
      </c>
      <c r="C229" s="26" t="s">
        <v>283</v>
      </c>
      <c r="D229" s="26" t="s">
        <v>3876</v>
      </c>
      <c r="E229" s="26" t="s">
        <v>3875</v>
      </c>
      <c r="F229" s="26" t="s">
        <v>10897</v>
      </c>
      <c r="G229" s="26" t="s">
        <v>10898</v>
      </c>
      <c r="H229" s="27">
        <v>17679</v>
      </c>
      <c r="I229" s="27">
        <v>26031838</v>
      </c>
      <c r="J229" s="27" t="s">
        <v>10899</v>
      </c>
      <c r="K229" s="27" t="s">
        <v>10900</v>
      </c>
      <c r="L229" s="28">
        <v>170000</v>
      </c>
      <c r="M229" s="28">
        <v>114</v>
      </c>
      <c r="N229" s="28">
        <v>114</v>
      </c>
      <c r="O229" s="29">
        <v>1.0034</v>
      </c>
      <c r="P229" s="30">
        <v>0</v>
      </c>
      <c r="Q229" s="28">
        <v>114</v>
      </c>
      <c r="R229" s="29">
        <v>1</v>
      </c>
      <c r="S229" s="29">
        <v>0.5382</v>
      </c>
      <c r="T229" s="29">
        <v>0.7339</v>
      </c>
      <c r="U229" s="32"/>
    </row>
    <row r="230" ht="42.75" customHeight="1" spans="1:21">
      <c r="A230" s="26" t="s">
        <v>3874</v>
      </c>
      <c r="B230" s="27">
        <v>4177</v>
      </c>
      <c r="C230" s="26" t="s">
        <v>254</v>
      </c>
      <c r="D230" s="26" t="s">
        <v>3876</v>
      </c>
      <c r="E230" s="26" t="s">
        <v>3875</v>
      </c>
      <c r="F230" s="26" t="s">
        <v>10897</v>
      </c>
      <c r="G230" s="26" t="s">
        <v>10898</v>
      </c>
      <c r="H230" s="27">
        <v>62921</v>
      </c>
      <c r="I230" s="27">
        <v>25945833</v>
      </c>
      <c r="J230" s="31">
        <v>46178</v>
      </c>
      <c r="K230" s="27" t="s">
        <v>10913</v>
      </c>
      <c r="L230" s="28">
        <v>106000</v>
      </c>
      <c r="M230" s="28">
        <v>71</v>
      </c>
      <c r="N230" s="28">
        <v>62</v>
      </c>
      <c r="O230" s="29">
        <v>0.8777</v>
      </c>
      <c r="P230" s="30">
        <v>0</v>
      </c>
      <c r="Q230" s="28">
        <v>62</v>
      </c>
      <c r="R230" s="29">
        <v>0.8777</v>
      </c>
      <c r="S230" s="29">
        <v>0.1574</v>
      </c>
      <c r="T230" s="29">
        <v>0.121</v>
      </c>
      <c r="U230" s="32"/>
    </row>
    <row r="231" ht="42.75" customHeight="1" spans="1:21">
      <c r="A231" s="26" t="s">
        <v>3874</v>
      </c>
      <c r="B231" s="27">
        <v>4177</v>
      </c>
      <c r="C231" s="26" t="s">
        <v>254</v>
      </c>
      <c r="D231" s="26" t="s">
        <v>3876</v>
      </c>
      <c r="E231" s="26" t="s">
        <v>3875</v>
      </c>
      <c r="F231" s="26" t="s">
        <v>10897</v>
      </c>
      <c r="G231" s="26" t="s">
        <v>10898</v>
      </c>
      <c r="H231" s="27">
        <v>62921</v>
      </c>
      <c r="I231" s="27">
        <v>25993327</v>
      </c>
      <c r="J231" s="27" t="s">
        <v>10913</v>
      </c>
      <c r="K231" s="27" t="s">
        <v>10914</v>
      </c>
      <c r="L231" s="28">
        <v>106000</v>
      </c>
      <c r="M231" s="28">
        <v>71</v>
      </c>
      <c r="N231" s="28">
        <v>68</v>
      </c>
      <c r="O231" s="29">
        <v>0.9578</v>
      </c>
      <c r="P231" s="30">
        <v>0</v>
      </c>
      <c r="Q231" s="28">
        <v>68</v>
      </c>
      <c r="R231" s="29">
        <v>0.9578</v>
      </c>
      <c r="S231" s="29">
        <v>0.1574</v>
      </c>
      <c r="T231" s="29">
        <v>0.121</v>
      </c>
      <c r="U231" s="32"/>
    </row>
    <row r="232" ht="56.75" customHeight="1" spans="1:21">
      <c r="A232" s="26" t="s">
        <v>3874</v>
      </c>
      <c r="B232" s="27">
        <v>4468</v>
      </c>
      <c r="C232" s="26" t="s">
        <v>494</v>
      </c>
      <c r="D232" s="26" t="s">
        <v>3876</v>
      </c>
      <c r="E232" s="26" t="s">
        <v>3875</v>
      </c>
      <c r="F232" s="26" t="s">
        <v>10897</v>
      </c>
      <c r="G232" s="26" t="s">
        <v>10898</v>
      </c>
      <c r="H232" s="27">
        <v>49280</v>
      </c>
      <c r="I232" s="27">
        <v>25917264</v>
      </c>
      <c r="J232" s="31">
        <v>46086</v>
      </c>
      <c r="K232" s="31">
        <v>46300</v>
      </c>
      <c r="L232" s="28">
        <v>68000</v>
      </c>
      <c r="M232" s="28">
        <v>46</v>
      </c>
      <c r="N232" s="28">
        <v>46</v>
      </c>
      <c r="O232" s="29">
        <v>1.0092</v>
      </c>
      <c r="P232" s="30">
        <v>0</v>
      </c>
      <c r="Q232" s="28">
        <v>46</v>
      </c>
      <c r="R232" s="29">
        <v>1</v>
      </c>
      <c r="S232" s="29">
        <v>0.13</v>
      </c>
      <c r="T232" s="29">
        <v>0.3024</v>
      </c>
      <c r="U232" s="32"/>
    </row>
    <row r="233" ht="56.75" customHeight="1" spans="1:21">
      <c r="A233" s="26" t="s">
        <v>3874</v>
      </c>
      <c r="B233" s="27">
        <v>4468</v>
      </c>
      <c r="C233" s="26" t="s">
        <v>494</v>
      </c>
      <c r="D233" s="26" t="s">
        <v>3876</v>
      </c>
      <c r="E233" s="26" t="s">
        <v>3875</v>
      </c>
      <c r="F233" s="26" t="s">
        <v>10897</v>
      </c>
      <c r="G233" s="26" t="s">
        <v>10898</v>
      </c>
      <c r="H233" s="27">
        <v>49280</v>
      </c>
      <c r="I233" s="27">
        <v>25976900</v>
      </c>
      <c r="J233" s="31">
        <v>46300</v>
      </c>
      <c r="K233" s="27" t="s">
        <v>10903</v>
      </c>
      <c r="L233" s="28">
        <v>68000</v>
      </c>
      <c r="M233" s="28">
        <v>46</v>
      </c>
      <c r="N233" s="28">
        <v>46</v>
      </c>
      <c r="O233" s="29">
        <v>1.0092</v>
      </c>
      <c r="P233" s="30">
        <v>0</v>
      </c>
      <c r="Q233" s="28">
        <v>46</v>
      </c>
      <c r="R233" s="29">
        <v>1</v>
      </c>
      <c r="S233" s="29">
        <v>0.13</v>
      </c>
      <c r="T233" s="29">
        <v>0.3024</v>
      </c>
      <c r="U233" s="32"/>
    </row>
    <row r="234" ht="56.75" customHeight="1" spans="1:21">
      <c r="A234" s="26" t="s">
        <v>3874</v>
      </c>
      <c r="B234" s="27">
        <v>4468</v>
      </c>
      <c r="C234" s="26" t="s">
        <v>494</v>
      </c>
      <c r="D234" s="26" t="s">
        <v>3876</v>
      </c>
      <c r="E234" s="26" t="s">
        <v>3875</v>
      </c>
      <c r="F234" s="26" t="s">
        <v>10897</v>
      </c>
      <c r="G234" s="26" t="s">
        <v>10898</v>
      </c>
      <c r="H234" s="27">
        <v>49280</v>
      </c>
      <c r="I234" s="27">
        <v>26026352</v>
      </c>
      <c r="J234" s="27" t="s">
        <v>10903</v>
      </c>
      <c r="K234" s="27" t="s">
        <v>10904</v>
      </c>
      <c r="L234" s="28">
        <v>68000</v>
      </c>
      <c r="M234" s="28">
        <v>46</v>
      </c>
      <c r="N234" s="28">
        <v>46</v>
      </c>
      <c r="O234" s="29">
        <v>1.0078</v>
      </c>
      <c r="P234" s="30">
        <v>0</v>
      </c>
      <c r="Q234" s="28">
        <v>46</v>
      </c>
      <c r="R234" s="29">
        <v>1</v>
      </c>
      <c r="S234" s="29">
        <v>0.13</v>
      </c>
      <c r="T234" s="29">
        <v>0.3024</v>
      </c>
      <c r="U234" s="32"/>
    </row>
    <row r="235" ht="56.75" customHeight="1" spans="1:21">
      <c r="A235" s="26" t="s">
        <v>3874</v>
      </c>
      <c r="B235" s="27">
        <v>4468</v>
      </c>
      <c r="C235" s="26" t="s">
        <v>494</v>
      </c>
      <c r="D235" s="26" t="s">
        <v>3876</v>
      </c>
      <c r="E235" s="26" t="s">
        <v>3875</v>
      </c>
      <c r="F235" s="26" t="s">
        <v>10902</v>
      </c>
      <c r="G235" s="26" t="s">
        <v>10898</v>
      </c>
      <c r="H235" s="27">
        <v>49280</v>
      </c>
      <c r="I235" s="27">
        <v>26082359</v>
      </c>
      <c r="J235" s="27" t="s">
        <v>10904</v>
      </c>
      <c r="K235" s="27" t="s">
        <v>10905</v>
      </c>
      <c r="L235" s="28">
        <v>68000</v>
      </c>
      <c r="M235" s="28">
        <v>46</v>
      </c>
      <c r="N235" s="28">
        <v>42</v>
      </c>
      <c r="O235" s="29">
        <v>0.9153</v>
      </c>
      <c r="P235" s="30">
        <v>0</v>
      </c>
      <c r="Q235" s="28">
        <v>42</v>
      </c>
      <c r="R235" s="29">
        <v>0.9153</v>
      </c>
      <c r="S235" s="29">
        <v>0.13</v>
      </c>
      <c r="T235" s="29">
        <v>0.3024</v>
      </c>
      <c r="U235" s="32"/>
    </row>
    <row r="236" ht="42.75" customHeight="1" spans="1:21">
      <c r="A236" s="26" t="s">
        <v>3874</v>
      </c>
      <c r="B236" s="27">
        <v>4656</v>
      </c>
      <c r="C236" s="26" t="s">
        <v>702</v>
      </c>
      <c r="D236" s="26" t="s">
        <v>3876</v>
      </c>
      <c r="E236" s="26" t="s">
        <v>3875</v>
      </c>
      <c r="F236" s="26" t="s">
        <v>10897</v>
      </c>
      <c r="G236" s="26" t="s">
        <v>10906</v>
      </c>
      <c r="H236" s="27">
        <v>1003872</v>
      </c>
      <c r="I236" s="27">
        <v>25986434</v>
      </c>
      <c r="J236" s="31">
        <v>46361</v>
      </c>
      <c r="K236" s="27" t="s">
        <v>10920</v>
      </c>
      <c r="L236" s="28">
        <v>60000</v>
      </c>
      <c r="M236" s="28">
        <v>40</v>
      </c>
      <c r="N236" s="28">
        <v>40</v>
      </c>
      <c r="O236" s="29">
        <v>0.999</v>
      </c>
      <c r="P236" s="30">
        <v>0</v>
      </c>
      <c r="Q236" s="28">
        <v>40</v>
      </c>
      <c r="R236" s="29">
        <v>0.999</v>
      </c>
      <c r="S236" s="29">
        <v>0.2288</v>
      </c>
      <c r="T236" s="29">
        <v>0.2751</v>
      </c>
      <c r="U236" s="32"/>
    </row>
    <row r="237" ht="42.75" customHeight="1" spans="1:21">
      <c r="A237" s="26" t="s">
        <v>3874</v>
      </c>
      <c r="B237" s="27">
        <v>4656</v>
      </c>
      <c r="C237" s="26" t="s">
        <v>702</v>
      </c>
      <c r="D237" s="26" t="s">
        <v>3876</v>
      </c>
      <c r="E237" s="26" t="s">
        <v>3875</v>
      </c>
      <c r="F237" s="26" t="s">
        <v>10897</v>
      </c>
      <c r="G237" s="26" t="s">
        <v>10906</v>
      </c>
      <c r="H237" s="27">
        <v>1003872</v>
      </c>
      <c r="I237" s="27">
        <v>26044546</v>
      </c>
      <c r="J237" s="27" t="s">
        <v>10920</v>
      </c>
      <c r="K237" s="27" t="s">
        <v>10921</v>
      </c>
      <c r="L237" s="28">
        <v>60000</v>
      </c>
      <c r="M237" s="28">
        <v>40</v>
      </c>
      <c r="N237" s="28">
        <v>40</v>
      </c>
      <c r="O237" s="29">
        <v>1.0026</v>
      </c>
      <c r="P237" s="30">
        <v>0</v>
      </c>
      <c r="Q237" s="28">
        <v>40</v>
      </c>
      <c r="R237" s="29">
        <v>1</v>
      </c>
      <c r="S237" s="29">
        <v>0.2288</v>
      </c>
      <c r="T237" s="29">
        <v>0.2751</v>
      </c>
      <c r="U237" s="32"/>
    </row>
    <row r="238" ht="42.75" customHeight="1" spans="1:21">
      <c r="A238" s="26" t="s">
        <v>3874</v>
      </c>
      <c r="B238" s="27">
        <v>4656</v>
      </c>
      <c r="C238" s="26" t="s">
        <v>702</v>
      </c>
      <c r="D238" s="26" t="s">
        <v>3876</v>
      </c>
      <c r="E238" s="26" t="s">
        <v>3875</v>
      </c>
      <c r="F238" s="26" t="s">
        <v>10902</v>
      </c>
      <c r="G238" s="26" t="s">
        <v>10906</v>
      </c>
      <c r="H238" s="27">
        <v>1003872</v>
      </c>
      <c r="I238" s="27">
        <v>26091414</v>
      </c>
      <c r="J238" s="27" t="s">
        <v>10921</v>
      </c>
      <c r="K238" s="31">
        <v>46059</v>
      </c>
      <c r="L238" s="28">
        <v>60000</v>
      </c>
      <c r="M238" s="28">
        <v>40</v>
      </c>
      <c r="N238" s="28">
        <v>11</v>
      </c>
      <c r="O238" s="29">
        <v>0.2717</v>
      </c>
      <c r="P238" s="30">
        <v>0</v>
      </c>
      <c r="Q238" s="28">
        <v>11</v>
      </c>
      <c r="R238" s="29">
        <v>0.2717</v>
      </c>
      <c r="S238" s="32"/>
      <c r="T238" s="32"/>
      <c r="U238" s="32"/>
    </row>
    <row r="239" ht="42.75" customHeight="1" spans="1:21">
      <c r="A239" s="26" t="s">
        <v>3874</v>
      </c>
      <c r="B239" s="27">
        <v>5570</v>
      </c>
      <c r="C239" s="26" t="s">
        <v>884</v>
      </c>
      <c r="D239" s="26" t="s">
        <v>3876</v>
      </c>
      <c r="E239" s="26" t="s">
        <v>3875</v>
      </c>
      <c r="F239" s="26" t="s">
        <v>10897</v>
      </c>
      <c r="G239" s="26" t="s">
        <v>10898</v>
      </c>
      <c r="H239" s="27">
        <v>569112</v>
      </c>
      <c r="I239" s="27">
        <v>25906120</v>
      </c>
      <c r="J239" s="31">
        <v>46027</v>
      </c>
      <c r="K239" s="31">
        <v>46239</v>
      </c>
      <c r="L239" s="28">
        <v>150000</v>
      </c>
      <c r="M239" s="28">
        <v>101</v>
      </c>
      <c r="N239" s="28">
        <v>0</v>
      </c>
      <c r="O239" s="29">
        <v>0.0025</v>
      </c>
      <c r="P239" s="30">
        <v>0</v>
      </c>
      <c r="Q239" s="28">
        <v>0</v>
      </c>
      <c r="R239" s="29">
        <v>0.0025</v>
      </c>
      <c r="S239" s="29">
        <v>0.1053</v>
      </c>
      <c r="T239" s="29">
        <v>0.2854</v>
      </c>
      <c r="U239" s="32"/>
    </row>
    <row r="240" ht="42.75" customHeight="1" spans="1:21">
      <c r="A240" s="26" t="s">
        <v>3874</v>
      </c>
      <c r="B240" s="27">
        <v>5570</v>
      </c>
      <c r="C240" s="26" t="s">
        <v>884</v>
      </c>
      <c r="D240" s="26" t="s">
        <v>3876</v>
      </c>
      <c r="E240" s="26" t="s">
        <v>3875</v>
      </c>
      <c r="F240" s="26" t="s">
        <v>10897</v>
      </c>
      <c r="G240" s="26" t="s">
        <v>10898</v>
      </c>
      <c r="H240" s="27">
        <v>445366</v>
      </c>
      <c r="I240" s="27">
        <v>25908471</v>
      </c>
      <c r="J240" s="31">
        <v>46058</v>
      </c>
      <c r="K240" s="31">
        <v>46270</v>
      </c>
      <c r="L240" s="28">
        <v>20000</v>
      </c>
      <c r="M240" s="28">
        <v>13</v>
      </c>
      <c r="N240" s="28">
        <v>13</v>
      </c>
      <c r="O240" s="29">
        <v>1.0037</v>
      </c>
      <c r="P240" s="30">
        <v>0</v>
      </c>
      <c r="Q240" s="28">
        <v>13</v>
      </c>
      <c r="R240" s="29">
        <v>1</v>
      </c>
      <c r="S240" s="29">
        <v>0.0907</v>
      </c>
      <c r="T240" s="29">
        <v>0.1706</v>
      </c>
      <c r="U240" s="32"/>
    </row>
    <row r="241" ht="42.75" customHeight="1" spans="1:21">
      <c r="A241" s="26" t="s">
        <v>3874</v>
      </c>
      <c r="B241" s="27">
        <v>5570</v>
      </c>
      <c r="C241" s="26" t="s">
        <v>884</v>
      </c>
      <c r="D241" s="26" t="s">
        <v>3876</v>
      </c>
      <c r="E241" s="26" t="s">
        <v>3875</v>
      </c>
      <c r="F241" s="26" t="s">
        <v>10897</v>
      </c>
      <c r="G241" s="26" t="s">
        <v>10898</v>
      </c>
      <c r="H241" s="27">
        <v>569112</v>
      </c>
      <c r="I241" s="27">
        <v>25965003</v>
      </c>
      <c r="J241" s="31">
        <v>46239</v>
      </c>
      <c r="K241" s="27" t="s">
        <v>10919</v>
      </c>
      <c r="L241" s="28">
        <v>150000</v>
      </c>
      <c r="M241" s="28">
        <v>101</v>
      </c>
      <c r="N241" s="28">
        <v>0</v>
      </c>
      <c r="O241" s="29">
        <v>0.0023</v>
      </c>
      <c r="P241" s="30">
        <v>0</v>
      </c>
      <c r="Q241" s="28">
        <v>0</v>
      </c>
      <c r="R241" s="29">
        <v>0.0023</v>
      </c>
      <c r="S241" s="29">
        <v>0.1053</v>
      </c>
      <c r="T241" s="29">
        <v>0.2854</v>
      </c>
      <c r="U241" s="32"/>
    </row>
    <row r="242" ht="42.75" customHeight="1" spans="1:21">
      <c r="A242" s="26" t="s">
        <v>3874</v>
      </c>
      <c r="B242" s="27">
        <v>5570</v>
      </c>
      <c r="C242" s="26" t="s">
        <v>884</v>
      </c>
      <c r="D242" s="26" t="s">
        <v>3876</v>
      </c>
      <c r="E242" s="26" t="s">
        <v>3875</v>
      </c>
      <c r="F242" s="26" t="s">
        <v>10897</v>
      </c>
      <c r="G242" s="26" t="s">
        <v>10898</v>
      </c>
      <c r="H242" s="27">
        <v>445366</v>
      </c>
      <c r="I242" s="27">
        <v>25967085</v>
      </c>
      <c r="J242" s="31">
        <v>46270</v>
      </c>
      <c r="K242" s="27" t="s">
        <v>10910</v>
      </c>
      <c r="L242" s="28">
        <v>20000</v>
      </c>
      <c r="M242" s="28">
        <v>13</v>
      </c>
      <c r="N242" s="28">
        <v>14</v>
      </c>
      <c r="O242" s="29">
        <v>1.0171</v>
      </c>
      <c r="P242" s="30">
        <v>0</v>
      </c>
      <c r="Q242" s="28">
        <v>13</v>
      </c>
      <c r="R242" s="29">
        <v>1</v>
      </c>
      <c r="S242" s="29">
        <v>0.0907</v>
      </c>
      <c r="T242" s="29">
        <v>0.1706</v>
      </c>
      <c r="U242" s="32"/>
    </row>
    <row r="243" ht="42.75" customHeight="1" spans="1:21">
      <c r="A243" s="26" t="s">
        <v>3874</v>
      </c>
      <c r="B243" s="27">
        <v>5570</v>
      </c>
      <c r="C243" s="26" t="s">
        <v>884</v>
      </c>
      <c r="D243" s="26" t="s">
        <v>3876</v>
      </c>
      <c r="E243" s="26" t="s">
        <v>3875</v>
      </c>
      <c r="F243" s="26" t="s">
        <v>10897</v>
      </c>
      <c r="G243" s="26" t="s">
        <v>10898</v>
      </c>
      <c r="H243" s="27">
        <v>569112</v>
      </c>
      <c r="I243" s="27">
        <v>26012263</v>
      </c>
      <c r="J243" s="27" t="s">
        <v>10910</v>
      </c>
      <c r="K243" s="27" t="s">
        <v>10911</v>
      </c>
      <c r="L243" s="28">
        <v>150000</v>
      </c>
      <c r="M243" s="28">
        <v>101</v>
      </c>
      <c r="N243" s="28">
        <v>0</v>
      </c>
      <c r="O243" s="29">
        <v>0</v>
      </c>
      <c r="P243" s="30">
        <v>0</v>
      </c>
      <c r="Q243" s="28">
        <v>0</v>
      </c>
      <c r="R243" s="29">
        <v>0</v>
      </c>
      <c r="S243" s="29">
        <v>0.1053</v>
      </c>
      <c r="T243" s="29">
        <v>0.2854</v>
      </c>
      <c r="U243" s="32"/>
    </row>
    <row r="244" ht="42.75" customHeight="1" spans="1:21">
      <c r="A244" s="26" t="s">
        <v>3874</v>
      </c>
      <c r="B244" s="27">
        <v>5570</v>
      </c>
      <c r="C244" s="26" t="s">
        <v>884</v>
      </c>
      <c r="D244" s="26" t="s">
        <v>3876</v>
      </c>
      <c r="E244" s="26" t="s">
        <v>3875</v>
      </c>
      <c r="F244" s="26" t="s">
        <v>10897</v>
      </c>
      <c r="G244" s="26" t="s">
        <v>10898</v>
      </c>
      <c r="H244" s="27">
        <v>445366</v>
      </c>
      <c r="I244" s="27">
        <v>26014444</v>
      </c>
      <c r="J244" s="27" t="s">
        <v>10910</v>
      </c>
      <c r="K244" s="27" t="s">
        <v>10911</v>
      </c>
      <c r="L244" s="28">
        <v>20000</v>
      </c>
      <c r="M244" s="28">
        <v>13</v>
      </c>
      <c r="N244" s="28">
        <v>13</v>
      </c>
      <c r="O244" s="29">
        <v>1.0039</v>
      </c>
      <c r="P244" s="30">
        <v>0</v>
      </c>
      <c r="Q244" s="28">
        <v>13</v>
      </c>
      <c r="R244" s="29">
        <v>1</v>
      </c>
      <c r="S244" s="29">
        <v>0.0907</v>
      </c>
      <c r="T244" s="29">
        <v>0.1706</v>
      </c>
      <c r="U244" s="32"/>
    </row>
    <row r="245" ht="42.75" customHeight="1" spans="1:21">
      <c r="A245" s="26" t="s">
        <v>3874</v>
      </c>
      <c r="B245" s="27">
        <v>5570</v>
      </c>
      <c r="C245" s="26" t="s">
        <v>884</v>
      </c>
      <c r="D245" s="26" t="s">
        <v>3876</v>
      </c>
      <c r="E245" s="26" t="s">
        <v>3875</v>
      </c>
      <c r="F245" s="26" t="s">
        <v>10902</v>
      </c>
      <c r="G245" s="26" t="s">
        <v>10898</v>
      </c>
      <c r="H245" s="27">
        <v>569112</v>
      </c>
      <c r="I245" s="27">
        <v>26070631</v>
      </c>
      <c r="J245" s="27" t="s">
        <v>10911</v>
      </c>
      <c r="K245" s="27" t="s">
        <v>10912</v>
      </c>
      <c r="L245" s="28">
        <v>150000</v>
      </c>
      <c r="M245" s="28">
        <v>101</v>
      </c>
      <c r="N245" s="28">
        <v>0</v>
      </c>
      <c r="O245" s="29">
        <v>0</v>
      </c>
      <c r="P245" s="30">
        <v>0</v>
      </c>
      <c r="Q245" s="28">
        <v>0</v>
      </c>
      <c r="R245" s="29">
        <v>0</v>
      </c>
      <c r="S245" s="29">
        <v>0.1053</v>
      </c>
      <c r="T245" s="29">
        <v>0.2854</v>
      </c>
      <c r="U245" s="32"/>
    </row>
    <row r="246" ht="42.75" customHeight="1" spans="1:21">
      <c r="A246" s="26" t="s">
        <v>3874</v>
      </c>
      <c r="B246" s="27">
        <v>5704</v>
      </c>
      <c r="C246" s="26" t="s">
        <v>267</v>
      </c>
      <c r="D246" s="26" t="s">
        <v>3876</v>
      </c>
      <c r="E246" s="26" t="s">
        <v>3875</v>
      </c>
      <c r="F246" s="26" t="s">
        <v>10897</v>
      </c>
      <c r="G246" s="26" t="s">
        <v>10898</v>
      </c>
      <c r="H246" s="27">
        <v>560935</v>
      </c>
      <c r="I246" s="27">
        <v>25939269</v>
      </c>
      <c r="J246" s="31">
        <v>46147</v>
      </c>
      <c r="K246" s="31">
        <v>46361</v>
      </c>
      <c r="L246" s="28">
        <v>60000</v>
      </c>
      <c r="M246" s="28">
        <v>40</v>
      </c>
      <c r="N246" s="28">
        <v>40</v>
      </c>
      <c r="O246" s="29">
        <v>1.0007</v>
      </c>
      <c r="P246" s="30">
        <v>0</v>
      </c>
      <c r="Q246" s="28">
        <v>40</v>
      </c>
      <c r="R246" s="29">
        <v>1</v>
      </c>
      <c r="S246" s="29">
        <v>0.0868</v>
      </c>
      <c r="T246" s="29">
        <v>0.2883</v>
      </c>
      <c r="U246" s="32"/>
    </row>
    <row r="247" ht="42.75" customHeight="1" spans="1:21">
      <c r="A247" s="26" t="s">
        <v>3874</v>
      </c>
      <c r="B247" s="27">
        <v>5704</v>
      </c>
      <c r="C247" s="26" t="s">
        <v>267</v>
      </c>
      <c r="D247" s="26" t="s">
        <v>3876</v>
      </c>
      <c r="E247" s="26" t="s">
        <v>3875</v>
      </c>
      <c r="F247" s="26" t="s">
        <v>10897</v>
      </c>
      <c r="G247" s="26" t="s">
        <v>10898</v>
      </c>
      <c r="H247" s="27">
        <v>560935</v>
      </c>
      <c r="I247" s="27">
        <v>25989072</v>
      </c>
      <c r="J247" s="31">
        <v>46361</v>
      </c>
      <c r="K247" s="27" t="s">
        <v>10920</v>
      </c>
      <c r="L247" s="28">
        <v>60000</v>
      </c>
      <c r="M247" s="28">
        <v>40</v>
      </c>
      <c r="N247" s="28">
        <v>41</v>
      </c>
      <c r="O247" s="29">
        <v>1.016</v>
      </c>
      <c r="P247" s="30">
        <v>0</v>
      </c>
      <c r="Q247" s="28">
        <v>40</v>
      </c>
      <c r="R247" s="29">
        <v>1</v>
      </c>
      <c r="S247" s="29">
        <v>0.0868</v>
      </c>
      <c r="T247" s="29">
        <v>0.2883</v>
      </c>
      <c r="U247" s="32"/>
    </row>
    <row r="248" ht="42.75" customHeight="1" spans="1:21">
      <c r="A248" s="26" t="s">
        <v>3874</v>
      </c>
      <c r="B248" s="27">
        <v>5704</v>
      </c>
      <c r="C248" s="26" t="s">
        <v>267</v>
      </c>
      <c r="D248" s="26" t="s">
        <v>3876</v>
      </c>
      <c r="E248" s="26" t="s">
        <v>3875</v>
      </c>
      <c r="F248" s="26" t="s">
        <v>10897</v>
      </c>
      <c r="G248" s="26" t="s">
        <v>10898</v>
      </c>
      <c r="H248" s="27">
        <v>560935</v>
      </c>
      <c r="I248" s="27">
        <v>26046988</v>
      </c>
      <c r="J248" s="27" t="s">
        <v>10920</v>
      </c>
      <c r="K248" s="27" t="s">
        <v>10921</v>
      </c>
      <c r="L248" s="28">
        <v>60000</v>
      </c>
      <c r="M248" s="28">
        <v>40</v>
      </c>
      <c r="N248" s="28">
        <v>41</v>
      </c>
      <c r="O248" s="29">
        <v>1.0153</v>
      </c>
      <c r="P248" s="30">
        <v>0</v>
      </c>
      <c r="Q248" s="28">
        <v>40</v>
      </c>
      <c r="R248" s="29">
        <v>1</v>
      </c>
      <c r="S248" s="29">
        <v>0.0868</v>
      </c>
      <c r="T248" s="29">
        <v>0.2883</v>
      </c>
      <c r="U248" s="32"/>
    </row>
    <row r="249" ht="42.75" customHeight="1" spans="1:21">
      <c r="A249" s="26" t="s">
        <v>3874</v>
      </c>
      <c r="B249" s="27">
        <v>5704</v>
      </c>
      <c r="C249" s="26" t="s">
        <v>267</v>
      </c>
      <c r="D249" s="26" t="s">
        <v>3876</v>
      </c>
      <c r="E249" s="26" t="s">
        <v>3875</v>
      </c>
      <c r="F249" s="26" t="s">
        <v>10902</v>
      </c>
      <c r="G249" s="26" t="s">
        <v>10898</v>
      </c>
      <c r="H249" s="27">
        <v>560935</v>
      </c>
      <c r="I249" s="27">
        <v>26093919</v>
      </c>
      <c r="J249" s="27" t="s">
        <v>10921</v>
      </c>
      <c r="K249" s="31">
        <v>46059</v>
      </c>
      <c r="L249" s="28">
        <v>60000</v>
      </c>
      <c r="M249" s="28">
        <v>40</v>
      </c>
      <c r="N249" s="28">
        <v>37</v>
      </c>
      <c r="O249" s="29">
        <v>0.9211</v>
      </c>
      <c r="P249" s="30">
        <v>0</v>
      </c>
      <c r="Q249" s="28">
        <v>37</v>
      </c>
      <c r="R249" s="29">
        <v>0.9211</v>
      </c>
      <c r="S249" s="32"/>
      <c r="T249" s="32"/>
      <c r="U249" s="32"/>
    </row>
    <row r="250" ht="42.75" customHeight="1" spans="1:21">
      <c r="A250" s="26" t="s">
        <v>3874</v>
      </c>
      <c r="B250" s="27">
        <v>58663</v>
      </c>
      <c r="C250" s="26" t="s">
        <v>740</v>
      </c>
      <c r="D250" s="26" t="s">
        <v>3876</v>
      </c>
      <c r="E250" s="26" t="s">
        <v>3875</v>
      </c>
      <c r="F250" s="26" t="s">
        <v>10897</v>
      </c>
      <c r="G250" s="26" t="s">
        <v>10898</v>
      </c>
      <c r="H250" s="27">
        <v>299787</v>
      </c>
      <c r="I250" s="27">
        <v>25953041</v>
      </c>
      <c r="J250" s="31">
        <v>46208</v>
      </c>
      <c r="K250" s="27" t="s">
        <v>10917</v>
      </c>
      <c r="L250" s="28">
        <v>20000</v>
      </c>
      <c r="M250" s="28">
        <v>13</v>
      </c>
      <c r="N250" s="28">
        <v>14</v>
      </c>
      <c r="O250" s="29">
        <v>1.0123</v>
      </c>
      <c r="P250" s="30">
        <v>0</v>
      </c>
      <c r="Q250" s="28">
        <v>13</v>
      </c>
      <c r="R250" s="29">
        <v>1</v>
      </c>
      <c r="S250" s="29">
        <v>0.0539</v>
      </c>
      <c r="T250" s="29">
        <v>0.1005</v>
      </c>
      <c r="U250" s="32"/>
    </row>
    <row r="251" ht="42.75" customHeight="1" spans="1:21">
      <c r="A251" s="26" t="s">
        <v>3874</v>
      </c>
      <c r="B251" s="27">
        <v>58663</v>
      </c>
      <c r="C251" s="26" t="s">
        <v>740</v>
      </c>
      <c r="D251" s="26" t="s">
        <v>3876</v>
      </c>
      <c r="E251" s="26" t="s">
        <v>3875</v>
      </c>
      <c r="F251" s="26" t="s">
        <v>10897</v>
      </c>
      <c r="G251" s="26" t="s">
        <v>10898</v>
      </c>
      <c r="H251" s="27">
        <v>299787</v>
      </c>
      <c r="I251" s="27">
        <v>26000238</v>
      </c>
      <c r="J251" s="27" t="s">
        <v>10917</v>
      </c>
      <c r="K251" s="27" t="s">
        <v>10915</v>
      </c>
      <c r="L251" s="28">
        <v>20000</v>
      </c>
      <c r="M251" s="28">
        <v>13</v>
      </c>
      <c r="N251" s="28">
        <v>14</v>
      </c>
      <c r="O251" s="29">
        <v>1.0181</v>
      </c>
      <c r="P251" s="30">
        <v>0</v>
      </c>
      <c r="Q251" s="28">
        <v>13</v>
      </c>
      <c r="R251" s="29">
        <v>1</v>
      </c>
      <c r="S251" s="29">
        <v>0.0539</v>
      </c>
      <c r="T251" s="29">
        <v>0.1005</v>
      </c>
      <c r="U251" s="32"/>
    </row>
    <row r="252" ht="42.75" customHeight="1" spans="1:21">
      <c r="A252" s="26" t="s">
        <v>3874</v>
      </c>
      <c r="B252" s="27">
        <v>58663</v>
      </c>
      <c r="C252" s="26" t="s">
        <v>740</v>
      </c>
      <c r="D252" s="26" t="s">
        <v>3876</v>
      </c>
      <c r="E252" s="26" t="s">
        <v>3875</v>
      </c>
      <c r="F252" s="26" t="s">
        <v>10929</v>
      </c>
      <c r="G252" s="26" t="s">
        <v>10898</v>
      </c>
      <c r="H252" s="27">
        <v>299787</v>
      </c>
      <c r="I252" s="27">
        <v>26059327</v>
      </c>
      <c r="J252" s="27" t="s">
        <v>10915</v>
      </c>
      <c r="K252" s="27" t="s">
        <v>10916</v>
      </c>
      <c r="L252" s="28">
        <v>20000</v>
      </c>
      <c r="M252" s="28">
        <v>13</v>
      </c>
      <c r="N252" s="28">
        <v>14</v>
      </c>
      <c r="O252" s="29">
        <v>1.0091</v>
      </c>
      <c r="P252" s="30">
        <v>0</v>
      </c>
      <c r="Q252" s="28">
        <v>13</v>
      </c>
      <c r="R252" s="29">
        <v>1</v>
      </c>
      <c r="S252" s="29">
        <v>0.0539</v>
      </c>
      <c r="T252" s="29">
        <v>0.1005</v>
      </c>
      <c r="U252" s="32"/>
    </row>
    <row r="253" ht="42.75" customHeight="1" spans="1:21">
      <c r="A253" s="26" t="s">
        <v>3874</v>
      </c>
      <c r="B253" s="27">
        <v>59416</v>
      </c>
      <c r="C253" s="26" t="s">
        <v>330</v>
      </c>
      <c r="D253" s="26" t="s">
        <v>3876</v>
      </c>
      <c r="E253" s="26" t="s">
        <v>3875</v>
      </c>
      <c r="F253" s="26" t="s">
        <v>10897</v>
      </c>
      <c r="G253" s="26" t="s">
        <v>10906</v>
      </c>
      <c r="H253" s="27">
        <v>524891</v>
      </c>
      <c r="I253" s="27">
        <v>25949187</v>
      </c>
      <c r="J253" s="31">
        <v>46208</v>
      </c>
      <c r="K253" s="27" t="s">
        <v>10917</v>
      </c>
      <c r="L253" s="28">
        <v>35000</v>
      </c>
      <c r="M253" s="28">
        <v>23</v>
      </c>
      <c r="N253" s="28">
        <v>24</v>
      </c>
      <c r="O253" s="29">
        <v>1.0038</v>
      </c>
      <c r="P253" s="30">
        <v>0</v>
      </c>
      <c r="Q253" s="28">
        <v>23</v>
      </c>
      <c r="R253" s="29">
        <v>1</v>
      </c>
      <c r="S253" s="29">
        <v>0.0753</v>
      </c>
      <c r="T253" s="29">
        <v>0.0878</v>
      </c>
      <c r="U253" s="32"/>
    </row>
    <row r="254" ht="42.75" customHeight="1" spans="1:21">
      <c r="A254" s="26" t="s">
        <v>3874</v>
      </c>
      <c r="B254" s="27">
        <v>59416</v>
      </c>
      <c r="C254" s="26" t="s">
        <v>330</v>
      </c>
      <c r="D254" s="26" t="s">
        <v>3876</v>
      </c>
      <c r="E254" s="26" t="s">
        <v>3875</v>
      </c>
      <c r="F254" s="26" t="s">
        <v>10897</v>
      </c>
      <c r="G254" s="26" t="s">
        <v>10906</v>
      </c>
      <c r="H254" s="27">
        <v>524891</v>
      </c>
      <c r="I254" s="27">
        <v>25996516</v>
      </c>
      <c r="J254" s="27" t="s">
        <v>10917</v>
      </c>
      <c r="K254" s="27" t="s">
        <v>10915</v>
      </c>
      <c r="L254" s="28">
        <v>35000</v>
      </c>
      <c r="M254" s="28">
        <v>23</v>
      </c>
      <c r="N254" s="28">
        <v>24</v>
      </c>
      <c r="O254" s="29">
        <v>1.0128</v>
      </c>
      <c r="P254" s="30">
        <v>0</v>
      </c>
      <c r="Q254" s="28">
        <v>23</v>
      </c>
      <c r="R254" s="29">
        <v>1</v>
      </c>
      <c r="S254" s="29">
        <v>0.0753</v>
      </c>
      <c r="T254" s="29">
        <v>0.0878</v>
      </c>
      <c r="U254" s="32"/>
    </row>
    <row r="255" ht="42.75" customHeight="1" spans="1:21">
      <c r="A255" s="26" t="s">
        <v>3874</v>
      </c>
      <c r="B255" s="27">
        <v>59416</v>
      </c>
      <c r="C255" s="26" t="s">
        <v>330</v>
      </c>
      <c r="D255" s="26" t="s">
        <v>3876</v>
      </c>
      <c r="E255" s="26" t="s">
        <v>3875</v>
      </c>
      <c r="F255" s="26" t="s">
        <v>10897</v>
      </c>
      <c r="G255" s="26" t="s">
        <v>10906</v>
      </c>
      <c r="H255" s="27">
        <v>524891</v>
      </c>
      <c r="I255" s="27">
        <v>26055049</v>
      </c>
      <c r="J255" s="27" t="s">
        <v>10915</v>
      </c>
      <c r="K255" s="27" t="s">
        <v>10916</v>
      </c>
      <c r="L255" s="28">
        <v>35000</v>
      </c>
      <c r="M255" s="28">
        <v>23</v>
      </c>
      <c r="N255" s="28">
        <v>23</v>
      </c>
      <c r="O255" s="29">
        <v>1.0004</v>
      </c>
      <c r="P255" s="30">
        <v>0</v>
      </c>
      <c r="Q255" s="28">
        <v>23</v>
      </c>
      <c r="R255" s="29">
        <v>1</v>
      </c>
      <c r="S255" s="29">
        <v>0.0753</v>
      </c>
      <c r="T255" s="29">
        <v>0.0878</v>
      </c>
      <c r="U255" s="32"/>
    </row>
    <row r="256" ht="42.75" customHeight="1" spans="1:21">
      <c r="A256" s="26" t="s">
        <v>3874</v>
      </c>
      <c r="B256" s="27">
        <v>59416</v>
      </c>
      <c r="C256" s="26" t="s">
        <v>330</v>
      </c>
      <c r="D256" s="26" t="s">
        <v>3876</v>
      </c>
      <c r="E256" s="26" t="s">
        <v>3875</v>
      </c>
      <c r="F256" s="26" t="s">
        <v>10902</v>
      </c>
      <c r="G256" s="26" t="s">
        <v>10906</v>
      </c>
      <c r="H256" s="27">
        <v>524891</v>
      </c>
      <c r="I256" s="27">
        <v>26101315</v>
      </c>
      <c r="J256" s="27" t="s">
        <v>10916</v>
      </c>
      <c r="K256" s="31">
        <v>46118</v>
      </c>
      <c r="L256" s="28">
        <v>35000</v>
      </c>
      <c r="M256" s="28">
        <v>23</v>
      </c>
      <c r="N256" s="28">
        <v>0</v>
      </c>
      <c r="O256" s="29">
        <v>0</v>
      </c>
      <c r="P256" s="32"/>
      <c r="Q256" s="28">
        <v>0</v>
      </c>
      <c r="R256" s="29">
        <v>0</v>
      </c>
      <c r="S256" s="32"/>
      <c r="T256" s="32"/>
      <c r="U256" s="32"/>
    </row>
    <row r="257" ht="42.75" customHeight="1" spans="1:21">
      <c r="A257" s="26" t="s">
        <v>3874</v>
      </c>
      <c r="B257" s="27">
        <v>61250</v>
      </c>
      <c r="C257" s="26" t="s">
        <v>249</v>
      </c>
      <c r="D257" s="26" t="s">
        <v>3876</v>
      </c>
      <c r="E257" s="26" t="s">
        <v>3875</v>
      </c>
      <c r="F257" s="26" t="s">
        <v>10897</v>
      </c>
      <c r="G257" s="26" t="s">
        <v>10898</v>
      </c>
      <c r="H257" s="27">
        <v>827898</v>
      </c>
      <c r="I257" s="27">
        <v>25907063</v>
      </c>
      <c r="J257" s="31">
        <v>46058</v>
      </c>
      <c r="K257" s="31">
        <v>46270</v>
      </c>
      <c r="L257" s="28">
        <v>50000</v>
      </c>
      <c r="M257" s="28">
        <v>34</v>
      </c>
      <c r="N257" s="28">
        <v>34</v>
      </c>
      <c r="O257" s="29">
        <v>1.0039</v>
      </c>
      <c r="P257" s="30">
        <v>0</v>
      </c>
      <c r="Q257" s="28">
        <v>34</v>
      </c>
      <c r="R257" s="29">
        <v>1</v>
      </c>
      <c r="S257" s="29">
        <v>0.1008</v>
      </c>
      <c r="T257" s="29">
        <v>0.1412</v>
      </c>
      <c r="U257" s="32"/>
    </row>
    <row r="258" ht="42.75" customHeight="1" spans="1:21">
      <c r="A258" s="26" t="s">
        <v>3874</v>
      </c>
      <c r="B258" s="27">
        <v>61250</v>
      </c>
      <c r="C258" s="26" t="s">
        <v>249</v>
      </c>
      <c r="D258" s="26" t="s">
        <v>3876</v>
      </c>
      <c r="E258" s="26" t="s">
        <v>3875</v>
      </c>
      <c r="F258" s="26" t="s">
        <v>10897</v>
      </c>
      <c r="G258" s="26" t="s">
        <v>10898</v>
      </c>
      <c r="H258" s="27">
        <v>827898</v>
      </c>
      <c r="I258" s="27">
        <v>25965517</v>
      </c>
      <c r="J258" s="31">
        <v>46270</v>
      </c>
      <c r="K258" s="27" t="s">
        <v>10910</v>
      </c>
      <c r="L258" s="28">
        <v>50000</v>
      </c>
      <c r="M258" s="28">
        <v>34</v>
      </c>
      <c r="N258" s="28">
        <v>34</v>
      </c>
      <c r="O258" s="29">
        <v>1.0059</v>
      </c>
      <c r="P258" s="30">
        <v>0</v>
      </c>
      <c r="Q258" s="28">
        <v>34</v>
      </c>
      <c r="R258" s="29">
        <v>1</v>
      </c>
      <c r="S258" s="29">
        <v>0.1008</v>
      </c>
      <c r="T258" s="29">
        <v>0.1412</v>
      </c>
      <c r="U258" s="32"/>
    </row>
    <row r="259" ht="42.75" customHeight="1" spans="1:21">
      <c r="A259" s="26" t="s">
        <v>3874</v>
      </c>
      <c r="B259" s="27">
        <v>61250</v>
      </c>
      <c r="C259" s="26" t="s">
        <v>249</v>
      </c>
      <c r="D259" s="26" t="s">
        <v>3876</v>
      </c>
      <c r="E259" s="26" t="s">
        <v>3875</v>
      </c>
      <c r="F259" s="26" t="s">
        <v>10897</v>
      </c>
      <c r="G259" s="26" t="s">
        <v>10898</v>
      </c>
      <c r="H259" s="27">
        <v>827898</v>
      </c>
      <c r="I259" s="27">
        <v>26013222</v>
      </c>
      <c r="J259" s="27" t="s">
        <v>10910</v>
      </c>
      <c r="K259" s="27" t="s">
        <v>10911</v>
      </c>
      <c r="L259" s="28">
        <v>50000</v>
      </c>
      <c r="M259" s="28">
        <v>34</v>
      </c>
      <c r="N259" s="28">
        <v>34</v>
      </c>
      <c r="O259" s="29">
        <v>1.0075</v>
      </c>
      <c r="P259" s="30">
        <v>0</v>
      </c>
      <c r="Q259" s="28">
        <v>34</v>
      </c>
      <c r="R259" s="29">
        <v>1</v>
      </c>
      <c r="S259" s="29">
        <v>0.1008</v>
      </c>
      <c r="T259" s="29">
        <v>0.1412</v>
      </c>
      <c r="U259" s="32"/>
    </row>
    <row r="260" ht="42.75" customHeight="1" spans="1:21">
      <c r="A260" s="26" t="s">
        <v>3874</v>
      </c>
      <c r="B260" s="27">
        <v>61250</v>
      </c>
      <c r="C260" s="26" t="s">
        <v>249</v>
      </c>
      <c r="D260" s="26" t="s">
        <v>3876</v>
      </c>
      <c r="E260" s="26" t="s">
        <v>3875</v>
      </c>
      <c r="F260" s="26" t="s">
        <v>10902</v>
      </c>
      <c r="G260" s="26" t="s">
        <v>10898</v>
      </c>
      <c r="H260" s="27">
        <v>827898</v>
      </c>
      <c r="I260" s="27">
        <v>26071586</v>
      </c>
      <c r="J260" s="27" t="s">
        <v>10911</v>
      </c>
      <c r="K260" s="27" t="s">
        <v>10912</v>
      </c>
      <c r="L260" s="28">
        <v>50000</v>
      </c>
      <c r="M260" s="28">
        <v>34</v>
      </c>
      <c r="N260" s="28">
        <v>31</v>
      </c>
      <c r="O260" s="29">
        <v>0.9265</v>
      </c>
      <c r="P260" s="30">
        <v>0</v>
      </c>
      <c r="Q260" s="28">
        <v>31</v>
      </c>
      <c r="R260" s="29">
        <v>0.9265</v>
      </c>
      <c r="S260" s="29">
        <v>0.1008</v>
      </c>
      <c r="T260" s="29">
        <v>0.1412</v>
      </c>
      <c r="U260" s="32"/>
    </row>
    <row r="261" ht="42.75" customHeight="1" spans="1:21">
      <c r="A261" s="26" t="s">
        <v>3874</v>
      </c>
      <c r="B261" s="27">
        <v>61721</v>
      </c>
      <c r="C261" s="26" t="s">
        <v>197</v>
      </c>
      <c r="D261" s="26" t="s">
        <v>3876</v>
      </c>
      <c r="E261" s="26" t="s">
        <v>3875</v>
      </c>
      <c r="F261" s="26" t="s">
        <v>10897</v>
      </c>
      <c r="G261" s="26" t="s">
        <v>10898</v>
      </c>
      <c r="H261" s="27">
        <v>19162</v>
      </c>
      <c r="I261" s="27">
        <v>25954106</v>
      </c>
      <c r="J261" s="31">
        <v>46208</v>
      </c>
      <c r="K261" s="27" t="s">
        <v>10917</v>
      </c>
      <c r="L261" s="28">
        <v>120000</v>
      </c>
      <c r="M261" s="28">
        <v>81</v>
      </c>
      <c r="N261" s="28">
        <v>81</v>
      </c>
      <c r="O261" s="29">
        <v>1.0091</v>
      </c>
      <c r="P261" s="30">
        <v>0</v>
      </c>
      <c r="Q261" s="28">
        <v>81</v>
      </c>
      <c r="R261" s="29">
        <v>1</v>
      </c>
      <c r="S261" s="29">
        <v>0.1333</v>
      </c>
      <c r="T261" s="29">
        <v>0.2387</v>
      </c>
      <c r="U261" s="32"/>
    </row>
    <row r="262" ht="42.75" customHeight="1" spans="1:21">
      <c r="A262" s="26" t="s">
        <v>3874</v>
      </c>
      <c r="B262" s="27">
        <v>61721</v>
      </c>
      <c r="C262" s="26" t="s">
        <v>197</v>
      </c>
      <c r="D262" s="26" t="s">
        <v>3876</v>
      </c>
      <c r="E262" s="26" t="s">
        <v>3875</v>
      </c>
      <c r="F262" s="26" t="s">
        <v>10897</v>
      </c>
      <c r="G262" s="26" t="s">
        <v>10898</v>
      </c>
      <c r="H262" s="27">
        <v>19162</v>
      </c>
      <c r="I262" s="27">
        <v>26000989</v>
      </c>
      <c r="J262" s="27" t="s">
        <v>10917</v>
      </c>
      <c r="K262" s="27" t="s">
        <v>10915</v>
      </c>
      <c r="L262" s="28">
        <v>120000</v>
      </c>
      <c r="M262" s="28">
        <v>81</v>
      </c>
      <c r="N262" s="28">
        <v>85</v>
      </c>
      <c r="O262" s="29">
        <v>1.0571</v>
      </c>
      <c r="P262" s="30">
        <v>0</v>
      </c>
      <c r="Q262" s="28">
        <v>81</v>
      </c>
      <c r="R262" s="29">
        <v>1</v>
      </c>
      <c r="S262" s="29">
        <v>0.1333</v>
      </c>
      <c r="T262" s="29">
        <v>0.2387</v>
      </c>
      <c r="U262" s="32"/>
    </row>
    <row r="263" ht="42.75" customHeight="1" spans="1:21">
      <c r="A263" s="26" t="s">
        <v>3874</v>
      </c>
      <c r="B263" s="27">
        <v>61721</v>
      </c>
      <c r="C263" s="26" t="s">
        <v>197</v>
      </c>
      <c r="D263" s="26" t="s">
        <v>3876</v>
      </c>
      <c r="E263" s="26" t="s">
        <v>3875</v>
      </c>
      <c r="F263" s="26" t="s">
        <v>10929</v>
      </c>
      <c r="G263" s="26" t="s">
        <v>10898</v>
      </c>
      <c r="H263" s="27">
        <v>19162</v>
      </c>
      <c r="I263" s="27">
        <v>26060113</v>
      </c>
      <c r="J263" s="27" t="s">
        <v>10915</v>
      </c>
      <c r="K263" s="27" t="s">
        <v>10916</v>
      </c>
      <c r="L263" s="28">
        <v>120000</v>
      </c>
      <c r="M263" s="28">
        <v>81</v>
      </c>
      <c r="N263" s="28">
        <v>81</v>
      </c>
      <c r="O263" s="29">
        <v>1.0056</v>
      </c>
      <c r="P263" s="30">
        <v>0</v>
      </c>
      <c r="Q263" s="28">
        <v>81</v>
      </c>
      <c r="R263" s="29">
        <v>1</v>
      </c>
      <c r="S263" s="29">
        <v>0.1333</v>
      </c>
      <c r="T263" s="29">
        <v>0.2387</v>
      </c>
      <c r="U263" s="32"/>
    </row>
    <row r="264" ht="56.75" customHeight="1" spans="1:21">
      <c r="A264" s="26" t="s">
        <v>3874</v>
      </c>
      <c r="B264" s="27">
        <v>62040</v>
      </c>
      <c r="C264" s="26" t="s">
        <v>323</v>
      </c>
      <c r="D264" s="26" t="s">
        <v>3876</v>
      </c>
      <c r="E264" s="26" t="s">
        <v>3875</v>
      </c>
      <c r="F264" s="26" t="s">
        <v>10897</v>
      </c>
      <c r="G264" s="26" t="s">
        <v>10898</v>
      </c>
      <c r="H264" s="27">
        <v>902051</v>
      </c>
      <c r="I264" s="27">
        <v>25949696</v>
      </c>
      <c r="J264" s="31">
        <v>46208</v>
      </c>
      <c r="K264" s="27" t="s">
        <v>10917</v>
      </c>
      <c r="L264" s="28">
        <v>45000</v>
      </c>
      <c r="M264" s="28">
        <v>30</v>
      </c>
      <c r="N264" s="28">
        <v>31</v>
      </c>
      <c r="O264" s="29">
        <v>1.0256</v>
      </c>
      <c r="P264" s="30">
        <v>0</v>
      </c>
      <c r="Q264" s="28">
        <v>30</v>
      </c>
      <c r="R264" s="29">
        <v>1</v>
      </c>
      <c r="S264" s="29">
        <v>0.1974</v>
      </c>
      <c r="T264" s="29">
        <v>0.5998</v>
      </c>
      <c r="U264" s="32"/>
    </row>
    <row r="265" ht="56.75" customHeight="1" spans="1:21">
      <c r="A265" s="26" t="s">
        <v>3874</v>
      </c>
      <c r="B265" s="27">
        <v>62040</v>
      </c>
      <c r="C265" s="26" t="s">
        <v>323</v>
      </c>
      <c r="D265" s="26" t="s">
        <v>3876</v>
      </c>
      <c r="E265" s="26" t="s">
        <v>3875</v>
      </c>
      <c r="F265" s="26" t="s">
        <v>10897</v>
      </c>
      <c r="G265" s="26" t="s">
        <v>10898</v>
      </c>
      <c r="H265" s="27">
        <v>902051</v>
      </c>
      <c r="I265" s="27">
        <v>25997183</v>
      </c>
      <c r="J265" s="27" t="s">
        <v>10917</v>
      </c>
      <c r="K265" s="27" t="s">
        <v>10915</v>
      </c>
      <c r="L265" s="28">
        <v>45000</v>
      </c>
      <c r="M265" s="28">
        <v>30</v>
      </c>
      <c r="N265" s="28">
        <v>31</v>
      </c>
      <c r="O265" s="29">
        <v>1.011</v>
      </c>
      <c r="P265" s="30">
        <v>0</v>
      </c>
      <c r="Q265" s="28">
        <v>30</v>
      </c>
      <c r="R265" s="29">
        <v>1</v>
      </c>
      <c r="S265" s="29">
        <v>0.1974</v>
      </c>
      <c r="T265" s="29">
        <v>0.5998</v>
      </c>
      <c r="U265" s="32"/>
    </row>
    <row r="266" ht="56.75" customHeight="1" spans="1:21">
      <c r="A266" s="26" t="s">
        <v>3874</v>
      </c>
      <c r="B266" s="27">
        <v>62040</v>
      </c>
      <c r="C266" s="26" t="s">
        <v>323</v>
      </c>
      <c r="D266" s="26" t="s">
        <v>3876</v>
      </c>
      <c r="E266" s="26" t="s">
        <v>3875</v>
      </c>
      <c r="F266" s="26" t="s">
        <v>10929</v>
      </c>
      <c r="G266" s="26" t="s">
        <v>10898</v>
      </c>
      <c r="H266" s="27">
        <v>902051</v>
      </c>
      <c r="I266" s="27">
        <v>26056048</v>
      </c>
      <c r="J266" s="27" t="s">
        <v>10915</v>
      </c>
      <c r="K266" s="27" t="s">
        <v>10916</v>
      </c>
      <c r="L266" s="28">
        <v>45000</v>
      </c>
      <c r="M266" s="28">
        <v>30</v>
      </c>
      <c r="N266" s="28">
        <v>31</v>
      </c>
      <c r="O266" s="29">
        <v>1.0232</v>
      </c>
      <c r="P266" s="30">
        <v>0</v>
      </c>
      <c r="Q266" s="28">
        <v>30</v>
      </c>
      <c r="R266" s="29">
        <v>1</v>
      </c>
      <c r="S266" s="29">
        <v>0.1974</v>
      </c>
      <c r="T266" s="29">
        <v>0.5998</v>
      </c>
      <c r="U266" s="32"/>
    </row>
    <row r="267" ht="42.75" customHeight="1" spans="1:21">
      <c r="A267" s="26" t="s">
        <v>3874</v>
      </c>
      <c r="B267" s="27">
        <v>62396</v>
      </c>
      <c r="C267" s="26" t="s">
        <v>337</v>
      </c>
      <c r="D267" s="26" t="s">
        <v>3876</v>
      </c>
      <c r="E267" s="26" t="s">
        <v>3875</v>
      </c>
      <c r="F267" s="26" t="s">
        <v>10897</v>
      </c>
      <c r="G267" s="26" t="s">
        <v>10898</v>
      </c>
      <c r="H267" s="27">
        <v>723874</v>
      </c>
      <c r="I267" s="27">
        <v>25945472</v>
      </c>
      <c r="J267" s="31">
        <v>46178</v>
      </c>
      <c r="K267" s="27" t="s">
        <v>10913</v>
      </c>
      <c r="L267" s="28">
        <v>20000</v>
      </c>
      <c r="M267" s="28">
        <v>13</v>
      </c>
      <c r="N267" s="28">
        <v>14</v>
      </c>
      <c r="O267" s="29">
        <v>1.0648</v>
      </c>
      <c r="P267" s="30">
        <v>0</v>
      </c>
      <c r="Q267" s="28">
        <v>13</v>
      </c>
      <c r="R267" s="29">
        <v>1</v>
      </c>
      <c r="S267" s="29">
        <v>0.0541</v>
      </c>
      <c r="T267" s="29">
        <v>0.3797</v>
      </c>
      <c r="U267" s="32"/>
    </row>
    <row r="268" ht="42.75" customHeight="1" spans="1:21">
      <c r="A268" s="26" t="s">
        <v>3874</v>
      </c>
      <c r="B268" s="27">
        <v>62396</v>
      </c>
      <c r="C268" s="26" t="s">
        <v>337</v>
      </c>
      <c r="D268" s="26" t="s">
        <v>3876</v>
      </c>
      <c r="E268" s="26" t="s">
        <v>3875</v>
      </c>
      <c r="F268" s="26" t="s">
        <v>10897</v>
      </c>
      <c r="G268" s="26" t="s">
        <v>10898</v>
      </c>
      <c r="H268" s="27">
        <v>723874</v>
      </c>
      <c r="I268" s="27">
        <v>25993205</v>
      </c>
      <c r="J268" s="27" t="s">
        <v>10913</v>
      </c>
      <c r="K268" s="27" t="s">
        <v>10914</v>
      </c>
      <c r="L268" s="28">
        <v>20000</v>
      </c>
      <c r="M268" s="28">
        <v>13</v>
      </c>
      <c r="N268" s="28">
        <v>14</v>
      </c>
      <c r="O268" s="29">
        <v>1.0156</v>
      </c>
      <c r="P268" s="30">
        <v>0</v>
      </c>
      <c r="Q268" s="28">
        <v>13</v>
      </c>
      <c r="R268" s="29">
        <v>1</v>
      </c>
      <c r="S268" s="29">
        <v>0.0541</v>
      </c>
      <c r="T268" s="29">
        <v>0.3797</v>
      </c>
      <c r="U268" s="32"/>
    </row>
    <row r="269" ht="42.75" customHeight="1" spans="1:21">
      <c r="A269" s="26" t="s">
        <v>3874</v>
      </c>
      <c r="B269" s="27">
        <v>62396</v>
      </c>
      <c r="C269" s="26" t="s">
        <v>337</v>
      </c>
      <c r="D269" s="26" t="s">
        <v>3876</v>
      </c>
      <c r="E269" s="26" t="s">
        <v>3875</v>
      </c>
      <c r="F269" s="26" t="s">
        <v>10897</v>
      </c>
      <c r="G269" s="26" t="s">
        <v>10898</v>
      </c>
      <c r="H269" s="27">
        <v>723874</v>
      </c>
      <c r="I269" s="27">
        <v>26051031</v>
      </c>
      <c r="J269" s="27" t="s">
        <v>10914</v>
      </c>
      <c r="K269" s="27" t="s">
        <v>10918</v>
      </c>
      <c r="L269" s="28">
        <v>20000</v>
      </c>
      <c r="M269" s="28">
        <v>13</v>
      </c>
      <c r="N269" s="28">
        <v>14</v>
      </c>
      <c r="O269" s="29">
        <v>1.0076</v>
      </c>
      <c r="P269" s="30">
        <v>0</v>
      </c>
      <c r="Q269" s="28">
        <v>13</v>
      </c>
      <c r="R269" s="29">
        <v>1</v>
      </c>
      <c r="S269" s="29">
        <v>0.0541</v>
      </c>
      <c r="T269" s="29">
        <v>0.3797</v>
      </c>
      <c r="U269" s="32"/>
    </row>
    <row r="270" ht="42.75" customHeight="1" spans="1:21">
      <c r="A270" s="26" t="s">
        <v>3874</v>
      </c>
      <c r="B270" s="27">
        <v>65184</v>
      </c>
      <c r="C270" s="26" t="s">
        <v>189</v>
      </c>
      <c r="D270" s="26" t="s">
        <v>3876</v>
      </c>
      <c r="E270" s="26" t="s">
        <v>3875</v>
      </c>
      <c r="F270" s="26" t="s">
        <v>10897</v>
      </c>
      <c r="G270" s="26" t="s">
        <v>10898</v>
      </c>
      <c r="H270" s="27">
        <v>92532</v>
      </c>
      <c r="I270" s="27">
        <v>25912866</v>
      </c>
      <c r="J270" s="31">
        <v>46058</v>
      </c>
      <c r="K270" s="31">
        <v>46270</v>
      </c>
      <c r="L270" s="28">
        <v>90000</v>
      </c>
      <c r="M270" s="28">
        <v>60</v>
      </c>
      <c r="N270" s="28">
        <v>61</v>
      </c>
      <c r="O270" s="29">
        <v>1.0019</v>
      </c>
      <c r="P270" s="30">
        <v>0</v>
      </c>
      <c r="Q270" s="28">
        <v>60</v>
      </c>
      <c r="R270" s="29">
        <v>1</v>
      </c>
      <c r="S270" s="29">
        <v>0.1683</v>
      </c>
      <c r="T270" s="29">
        <v>0.1489</v>
      </c>
      <c r="U270" s="32"/>
    </row>
    <row r="271" ht="42.75" customHeight="1" spans="1:21">
      <c r="A271" s="26" t="s">
        <v>3874</v>
      </c>
      <c r="B271" s="27">
        <v>65184</v>
      </c>
      <c r="C271" s="26" t="s">
        <v>189</v>
      </c>
      <c r="D271" s="26" t="s">
        <v>3876</v>
      </c>
      <c r="E271" s="26" t="s">
        <v>3875</v>
      </c>
      <c r="F271" s="26" t="s">
        <v>10897</v>
      </c>
      <c r="G271" s="26" t="s">
        <v>10898</v>
      </c>
      <c r="H271" s="27">
        <v>92532</v>
      </c>
      <c r="I271" s="27">
        <v>25972124</v>
      </c>
      <c r="J271" s="31">
        <v>46270</v>
      </c>
      <c r="K271" s="27" t="s">
        <v>10910</v>
      </c>
      <c r="L271" s="28">
        <v>90000</v>
      </c>
      <c r="M271" s="28">
        <v>60</v>
      </c>
      <c r="N271" s="28">
        <v>61</v>
      </c>
      <c r="O271" s="29">
        <v>1.0032</v>
      </c>
      <c r="P271" s="30">
        <v>0</v>
      </c>
      <c r="Q271" s="28">
        <v>60</v>
      </c>
      <c r="R271" s="29">
        <v>1</v>
      </c>
      <c r="S271" s="29">
        <v>0.1683</v>
      </c>
      <c r="T271" s="29">
        <v>0.1489</v>
      </c>
      <c r="U271" s="32"/>
    </row>
    <row r="272" ht="42.75" customHeight="1" spans="1:21">
      <c r="A272" s="26" t="s">
        <v>3874</v>
      </c>
      <c r="B272" s="27">
        <v>65184</v>
      </c>
      <c r="C272" s="26" t="s">
        <v>189</v>
      </c>
      <c r="D272" s="26" t="s">
        <v>3876</v>
      </c>
      <c r="E272" s="26" t="s">
        <v>3875</v>
      </c>
      <c r="F272" s="26" t="s">
        <v>10897</v>
      </c>
      <c r="G272" s="26" t="s">
        <v>10898</v>
      </c>
      <c r="H272" s="27">
        <v>92532</v>
      </c>
      <c r="I272" s="27">
        <v>26021688</v>
      </c>
      <c r="J272" s="27" t="s">
        <v>10903</v>
      </c>
      <c r="K272" s="27" t="s">
        <v>10904</v>
      </c>
      <c r="L272" s="28">
        <v>90000</v>
      </c>
      <c r="M272" s="28">
        <v>60</v>
      </c>
      <c r="N272" s="28">
        <v>61</v>
      </c>
      <c r="O272" s="29">
        <v>1.0073</v>
      </c>
      <c r="P272" s="30">
        <v>0</v>
      </c>
      <c r="Q272" s="28">
        <v>60</v>
      </c>
      <c r="R272" s="29">
        <v>1</v>
      </c>
      <c r="S272" s="29">
        <v>0.1683</v>
      </c>
      <c r="T272" s="29">
        <v>0.1489</v>
      </c>
      <c r="U272" s="32"/>
    </row>
    <row r="273" ht="42.75" customHeight="1" spans="1:21">
      <c r="A273" s="26" t="s">
        <v>3874</v>
      </c>
      <c r="B273" s="27">
        <v>65184</v>
      </c>
      <c r="C273" s="26" t="s">
        <v>189</v>
      </c>
      <c r="D273" s="26" t="s">
        <v>3876</v>
      </c>
      <c r="E273" s="26" t="s">
        <v>3875</v>
      </c>
      <c r="F273" s="26" t="s">
        <v>10902</v>
      </c>
      <c r="G273" s="26" t="s">
        <v>10898</v>
      </c>
      <c r="H273" s="27">
        <v>92532</v>
      </c>
      <c r="I273" s="27">
        <v>26077788</v>
      </c>
      <c r="J273" s="27" t="s">
        <v>10904</v>
      </c>
      <c r="K273" s="27" t="s">
        <v>10905</v>
      </c>
      <c r="L273" s="28">
        <v>90000</v>
      </c>
      <c r="M273" s="28">
        <v>60</v>
      </c>
      <c r="N273" s="28">
        <v>46</v>
      </c>
      <c r="O273" s="29">
        <v>0.7591</v>
      </c>
      <c r="P273" s="30">
        <v>0</v>
      </c>
      <c r="Q273" s="28">
        <v>46</v>
      </c>
      <c r="R273" s="29">
        <v>0.7591</v>
      </c>
      <c r="S273" s="29">
        <v>0.1683</v>
      </c>
      <c r="T273" s="29">
        <v>0.1489</v>
      </c>
      <c r="U273" s="32"/>
    </row>
    <row r="274" ht="42.75" customHeight="1" spans="1:21">
      <c r="A274" s="26" t="s">
        <v>3874</v>
      </c>
      <c r="B274" s="27">
        <v>6539</v>
      </c>
      <c r="C274" s="26" t="s">
        <v>746</v>
      </c>
      <c r="D274" s="26" t="s">
        <v>3876</v>
      </c>
      <c r="E274" s="26" t="s">
        <v>3875</v>
      </c>
      <c r="F274" s="26" t="s">
        <v>10897</v>
      </c>
      <c r="G274" s="26" t="s">
        <v>10898</v>
      </c>
      <c r="H274" s="27">
        <v>859939</v>
      </c>
      <c r="I274" s="27">
        <v>25906644</v>
      </c>
      <c r="J274" s="31">
        <v>46027</v>
      </c>
      <c r="K274" s="31">
        <v>46239</v>
      </c>
      <c r="L274" s="28">
        <v>25000</v>
      </c>
      <c r="M274" s="28">
        <v>17</v>
      </c>
      <c r="N274" s="28">
        <v>18</v>
      </c>
      <c r="O274" s="29">
        <v>1.0505</v>
      </c>
      <c r="P274" s="30">
        <v>0</v>
      </c>
      <c r="Q274" s="28">
        <v>17</v>
      </c>
      <c r="R274" s="29">
        <v>1</v>
      </c>
      <c r="S274" s="29">
        <v>0.0907</v>
      </c>
      <c r="T274" s="29">
        <v>0.3393</v>
      </c>
      <c r="U274" s="32"/>
    </row>
    <row r="275" ht="42.75" customHeight="1" spans="1:21">
      <c r="A275" s="26" t="s">
        <v>3874</v>
      </c>
      <c r="B275" s="27">
        <v>6539</v>
      </c>
      <c r="C275" s="26" t="s">
        <v>746</v>
      </c>
      <c r="D275" s="26" t="s">
        <v>3876</v>
      </c>
      <c r="E275" s="26" t="s">
        <v>3875</v>
      </c>
      <c r="F275" s="26" t="s">
        <v>10897</v>
      </c>
      <c r="G275" s="26" t="s">
        <v>10898</v>
      </c>
      <c r="H275" s="27">
        <v>859939</v>
      </c>
      <c r="I275" s="27">
        <v>25965298</v>
      </c>
      <c r="J275" s="31">
        <v>46270</v>
      </c>
      <c r="K275" s="27" t="s">
        <v>10910</v>
      </c>
      <c r="L275" s="28">
        <v>25000</v>
      </c>
      <c r="M275" s="28">
        <v>17</v>
      </c>
      <c r="N275" s="28">
        <v>17</v>
      </c>
      <c r="O275" s="29">
        <v>1.018</v>
      </c>
      <c r="P275" s="30">
        <v>0</v>
      </c>
      <c r="Q275" s="28">
        <v>17</v>
      </c>
      <c r="R275" s="29">
        <v>1</v>
      </c>
      <c r="S275" s="29">
        <v>0.0907</v>
      </c>
      <c r="T275" s="29">
        <v>0.3393</v>
      </c>
      <c r="U275" s="32"/>
    </row>
    <row r="276" ht="42.75" customHeight="1" spans="1:21">
      <c r="A276" s="26" t="s">
        <v>3874</v>
      </c>
      <c r="B276" s="27">
        <v>6539</v>
      </c>
      <c r="C276" s="26" t="s">
        <v>746</v>
      </c>
      <c r="D276" s="26" t="s">
        <v>3876</v>
      </c>
      <c r="E276" s="26" t="s">
        <v>3875</v>
      </c>
      <c r="F276" s="26" t="s">
        <v>10897</v>
      </c>
      <c r="G276" s="26" t="s">
        <v>10898</v>
      </c>
      <c r="H276" s="27">
        <v>859939</v>
      </c>
      <c r="I276" s="27">
        <v>26012561</v>
      </c>
      <c r="J276" s="27" t="s">
        <v>10910</v>
      </c>
      <c r="K276" s="27" t="s">
        <v>10911</v>
      </c>
      <c r="L276" s="28">
        <v>25000</v>
      </c>
      <c r="M276" s="28">
        <v>17</v>
      </c>
      <c r="N276" s="28">
        <v>17</v>
      </c>
      <c r="O276" s="29">
        <v>1.0006</v>
      </c>
      <c r="P276" s="30">
        <v>0</v>
      </c>
      <c r="Q276" s="28">
        <v>17</v>
      </c>
      <c r="R276" s="29">
        <v>1</v>
      </c>
      <c r="S276" s="29">
        <v>0.0907</v>
      </c>
      <c r="T276" s="29">
        <v>0.3393</v>
      </c>
      <c r="U276" s="32"/>
    </row>
    <row r="277" ht="42.75" customHeight="1" spans="1:21">
      <c r="A277" s="26" t="s">
        <v>3874</v>
      </c>
      <c r="B277" s="27">
        <v>6539</v>
      </c>
      <c r="C277" s="26" t="s">
        <v>746</v>
      </c>
      <c r="D277" s="26" t="s">
        <v>3876</v>
      </c>
      <c r="E277" s="26" t="s">
        <v>3875</v>
      </c>
      <c r="F277" s="26" t="s">
        <v>10929</v>
      </c>
      <c r="G277" s="26" t="s">
        <v>10898</v>
      </c>
      <c r="H277" s="27">
        <v>859939</v>
      </c>
      <c r="I277" s="27">
        <v>26071337</v>
      </c>
      <c r="J277" s="27" t="s">
        <v>10911</v>
      </c>
      <c r="K277" s="27" t="s">
        <v>10912</v>
      </c>
      <c r="L277" s="28">
        <v>25000</v>
      </c>
      <c r="M277" s="28">
        <v>17</v>
      </c>
      <c r="N277" s="28">
        <v>18</v>
      </c>
      <c r="O277" s="29">
        <v>1.0475</v>
      </c>
      <c r="P277" s="30">
        <v>0</v>
      </c>
      <c r="Q277" s="28">
        <v>17</v>
      </c>
      <c r="R277" s="29">
        <v>1</v>
      </c>
      <c r="S277" s="29">
        <v>0.0907</v>
      </c>
      <c r="T277" s="29">
        <v>0.3393</v>
      </c>
      <c r="U277" s="32"/>
    </row>
    <row r="278" ht="70.75" customHeight="1" spans="1:21">
      <c r="A278" s="26" t="s">
        <v>3874</v>
      </c>
      <c r="B278" s="27">
        <v>65409</v>
      </c>
      <c r="C278" s="26" t="s">
        <v>297</v>
      </c>
      <c r="D278" s="26" t="s">
        <v>3876</v>
      </c>
      <c r="E278" s="26" t="s">
        <v>3875</v>
      </c>
      <c r="F278" s="26" t="s">
        <v>10897</v>
      </c>
      <c r="G278" s="26" t="s">
        <v>10898</v>
      </c>
      <c r="H278" s="27">
        <v>562291</v>
      </c>
      <c r="I278" s="27">
        <v>25947756</v>
      </c>
      <c r="J278" s="31">
        <v>46178</v>
      </c>
      <c r="K278" s="27" t="s">
        <v>10913</v>
      </c>
      <c r="L278" s="28">
        <v>62000</v>
      </c>
      <c r="M278" s="28">
        <v>42</v>
      </c>
      <c r="N278" s="28">
        <v>42</v>
      </c>
      <c r="O278" s="29">
        <v>1.0098</v>
      </c>
      <c r="P278" s="30">
        <v>0</v>
      </c>
      <c r="Q278" s="28">
        <v>42</v>
      </c>
      <c r="R278" s="29">
        <v>1</v>
      </c>
      <c r="S278" s="29">
        <v>0.1056</v>
      </c>
      <c r="T278" s="29">
        <v>0.1432</v>
      </c>
      <c r="U278" s="32"/>
    </row>
    <row r="279" ht="70.75" customHeight="1" spans="1:21">
      <c r="A279" s="26" t="s">
        <v>3874</v>
      </c>
      <c r="B279" s="27">
        <v>65409</v>
      </c>
      <c r="C279" s="26" t="s">
        <v>297</v>
      </c>
      <c r="D279" s="26" t="s">
        <v>3876</v>
      </c>
      <c r="E279" s="26" t="s">
        <v>3875</v>
      </c>
      <c r="F279" s="26" t="s">
        <v>10897</v>
      </c>
      <c r="G279" s="26" t="s">
        <v>10898</v>
      </c>
      <c r="H279" s="27">
        <v>562291</v>
      </c>
      <c r="I279" s="27">
        <v>25995395</v>
      </c>
      <c r="J279" s="27" t="s">
        <v>10917</v>
      </c>
      <c r="K279" s="27" t="s">
        <v>10915</v>
      </c>
      <c r="L279" s="28">
        <v>62000</v>
      </c>
      <c r="M279" s="28">
        <v>42</v>
      </c>
      <c r="N279" s="28">
        <v>42</v>
      </c>
      <c r="O279" s="29">
        <v>1.0115</v>
      </c>
      <c r="P279" s="30">
        <v>0</v>
      </c>
      <c r="Q279" s="28">
        <v>42</v>
      </c>
      <c r="R279" s="29">
        <v>1</v>
      </c>
      <c r="S279" s="29">
        <v>0.1056</v>
      </c>
      <c r="T279" s="29">
        <v>0.1432</v>
      </c>
      <c r="U279" s="32"/>
    </row>
    <row r="280" ht="70.75" customHeight="1" spans="1:21">
      <c r="A280" s="26" t="s">
        <v>3874</v>
      </c>
      <c r="B280" s="27">
        <v>65409</v>
      </c>
      <c r="C280" s="26" t="s">
        <v>297</v>
      </c>
      <c r="D280" s="26" t="s">
        <v>3876</v>
      </c>
      <c r="E280" s="26" t="s">
        <v>3875</v>
      </c>
      <c r="F280" s="26" t="s">
        <v>10897</v>
      </c>
      <c r="G280" s="26" t="s">
        <v>10898</v>
      </c>
      <c r="H280" s="27">
        <v>562291</v>
      </c>
      <c r="I280" s="27">
        <v>26053467</v>
      </c>
      <c r="J280" s="27" t="s">
        <v>10915</v>
      </c>
      <c r="K280" s="27" t="s">
        <v>10916</v>
      </c>
      <c r="L280" s="28">
        <v>62000</v>
      </c>
      <c r="M280" s="28">
        <v>42</v>
      </c>
      <c r="N280" s="28">
        <v>42</v>
      </c>
      <c r="O280" s="29">
        <v>1.014</v>
      </c>
      <c r="P280" s="30">
        <v>0</v>
      </c>
      <c r="Q280" s="28">
        <v>42</v>
      </c>
      <c r="R280" s="29">
        <v>1</v>
      </c>
      <c r="S280" s="29">
        <v>0.1056</v>
      </c>
      <c r="T280" s="29">
        <v>0.1432</v>
      </c>
      <c r="U280" s="32"/>
    </row>
    <row r="281" ht="70.75" customHeight="1" spans="1:21">
      <c r="A281" s="26" t="s">
        <v>3874</v>
      </c>
      <c r="B281" s="27">
        <v>65409</v>
      </c>
      <c r="C281" s="26" t="s">
        <v>297</v>
      </c>
      <c r="D281" s="26" t="s">
        <v>3876</v>
      </c>
      <c r="E281" s="26" t="s">
        <v>3875</v>
      </c>
      <c r="F281" s="26" t="s">
        <v>10902</v>
      </c>
      <c r="G281" s="26" t="s">
        <v>10898</v>
      </c>
      <c r="H281" s="27">
        <v>562291</v>
      </c>
      <c r="I281" s="27">
        <v>26100390</v>
      </c>
      <c r="J281" s="27" t="s">
        <v>10916</v>
      </c>
      <c r="K281" s="31">
        <v>46118</v>
      </c>
      <c r="L281" s="28">
        <v>62000</v>
      </c>
      <c r="M281" s="28">
        <v>42</v>
      </c>
      <c r="N281" s="28">
        <v>0</v>
      </c>
      <c r="O281" s="29">
        <v>0</v>
      </c>
      <c r="P281" s="32"/>
      <c r="Q281" s="28">
        <v>0</v>
      </c>
      <c r="R281" s="29">
        <v>0</v>
      </c>
      <c r="S281" s="32"/>
      <c r="T281" s="32"/>
      <c r="U281" s="32"/>
    </row>
    <row r="282" ht="42.75" customHeight="1" spans="1:21">
      <c r="A282" s="26" t="s">
        <v>3874</v>
      </c>
      <c r="B282" s="27">
        <v>65927</v>
      </c>
      <c r="C282" s="26" t="s">
        <v>290</v>
      </c>
      <c r="D282" s="26" t="s">
        <v>3876</v>
      </c>
      <c r="E282" s="26" t="s">
        <v>3875</v>
      </c>
      <c r="F282" s="26" t="s">
        <v>10897</v>
      </c>
      <c r="G282" s="26" t="s">
        <v>10898</v>
      </c>
      <c r="H282" s="27">
        <v>760778</v>
      </c>
      <c r="I282" s="27">
        <v>25906445</v>
      </c>
      <c r="J282" s="31">
        <v>46027</v>
      </c>
      <c r="K282" s="31">
        <v>46239</v>
      </c>
      <c r="L282" s="28">
        <v>20000</v>
      </c>
      <c r="M282" s="28">
        <v>13</v>
      </c>
      <c r="N282" s="28">
        <v>14</v>
      </c>
      <c r="O282" s="29">
        <v>1.0722</v>
      </c>
      <c r="P282" s="30">
        <v>4.03</v>
      </c>
      <c r="Q282" s="28">
        <v>9</v>
      </c>
      <c r="R282" s="29">
        <v>0.7</v>
      </c>
      <c r="S282" s="29">
        <v>0.0658</v>
      </c>
      <c r="T282" s="29">
        <v>0.2033</v>
      </c>
      <c r="U282" s="32"/>
    </row>
    <row r="283" ht="42.75" customHeight="1" spans="1:21">
      <c r="A283" s="26" t="s">
        <v>3874</v>
      </c>
      <c r="B283" s="27">
        <v>65927</v>
      </c>
      <c r="C283" s="26" t="s">
        <v>290</v>
      </c>
      <c r="D283" s="26" t="s">
        <v>3876</v>
      </c>
      <c r="E283" s="26" t="s">
        <v>3875</v>
      </c>
      <c r="F283" s="26" t="s">
        <v>10897</v>
      </c>
      <c r="G283" s="26" t="s">
        <v>10898</v>
      </c>
      <c r="H283" s="27">
        <v>760778</v>
      </c>
      <c r="I283" s="27">
        <v>25965156</v>
      </c>
      <c r="J283" s="31">
        <v>46270</v>
      </c>
      <c r="K283" s="27" t="s">
        <v>10910</v>
      </c>
      <c r="L283" s="28">
        <v>56000</v>
      </c>
      <c r="M283" s="28">
        <v>38</v>
      </c>
      <c r="N283" s="28">
        <v>38</v>
      </c>
      <c r="O283" s="29">
        <v>1.0153</v>
      </c>
      <c r="P283" s="30">
        <v>11.28</v>
      </c>
      <c r="Q283" s="28">
        <v>26</v>
      </c>
      <c r="R283" s="29">
        <v>0.7</v>
      </c>
      <c r="S283" s="29">
        <v>0.1842</v>
      </c>
      <c r="T283" s="29">
        <v>0.2033</v>
      </c>
      <c r="U283" s="32"/>
    </row>
    <row r="284" ht="42.75" customHeight="1" spans="1:21">
      <c r="A284" s="26" t="s">
        <v>3874</v>
      </c>
      <c r="B284" s="27">
        <v>65927</v>
      </c>
      <c r="C284" s="26" t="s">
        <v>290</v>
      </c>
      <c r="D284" s="26" t="s">
        <v>3876</v>
      </c>
      <c r="E284" s="26" t="s">
        <v>3875</v>
      </c>
      <c r="F284" s="26" t="s">
        <v>10897</v>
      </c>
      <c r="G284" s="26" t="s">
        <v>10898</v>
      </c>
      <c r="H284" s="27">
        <v>760778</v>
      </c>
      <c r="I284" s="27">
        <v>26012554</v>
      </c>
      <c r="J284" s="27" t="s">
        <v>10910</v>
      </c>
      <c r="K284" s="27" t="s">
        <v>10911</v>
      </c>
      <c r="L284" s="28">
        <v>56000</v>
      </c>
      <c r="M284" s="28">
        <v>38</v>
      </c>
      <c r="N284" s="28">
        <v>38</v>
      </c>
      <c r="O284" s="29">
        <v>1.0065</v>
      </c>
      <c r="P284" s="30">
        <v>11.28</v>
      </c>
      <c r="Q284" s="28">
        <v>26</v>
      </c>
      <c r="R284" s="29">
        <v>0.7</v>
      </c>
      <c r="S284" s="29">
        <v>0.1842</v>
      </c>
      <c r="T284" s="29">
        <v>0.2033</v>
      </c>
      <c r="U284" s="32"/>
    </row>
    <row r="285" ht="42.75" customHeight="1" spans="1:21">
      <c r="A285" s="26" t="s">
        <v>3874</v>
      </c>
      <c r="B285" s="27">
        <v>65927</v>
      </c>
      <c r="C285" s="26" t="s">
        <v>290</v>
      </c>
      <c r="D285" s="26" t="s">
        <v>3876</v>
      </c>
      <c r="E285" s="26" t="s">
        <v>3875</v>
      </c>
      <c r="F285" s="26" t="s">
        <v>10929</v>
      </c>
      <c r="G285" s="26" t="s">
        <v>10898</v>
      </c>
      <c r="H285" s="27">
        <v>760778</v>
      </c>
      <c r="I285" s="27">
        <v>26071261</v>
      </c>
      <c r="J285" s="27" t="s">
        <v>10911</v>
      </c>
      <c r="K285" s="27" t="s">
        <v>10912</v>
      </c>
      <c r="L285" s="28">
        <v>56000</v>
      </c>
      <c r="M285" s="28">
        <v>38</v>
      </c>
      <c r="N285" s="28">
        <v>38</v>
      </c>
      <c r="O285" s="29">
        <v>1.015</v>
      </c>
      <c r="P285" s="30">
        <v>11.28</v>
      </c>
      <c r="Q285" s="28">
        <v>26</v>
      </c>
      <c r="R285" s="29">
        <v>0.7</v>
      </c>
      <c r="S285" s="29">
        <v>0.1842</v>
      </c>
      <c r="T285" s="29">
        <v>0.2033</v>
      </c>
      <c r="U285" s="32"/>
    </row>
    <row r="286" ht="42.75" customHeight="1" spans="1:21">
      <c r="A286" s="26" t="s">
        <v>3874</v>
      </c>
      <c r="B286" s="27">
        <v>6630</v>
      </c>
      <c r="C286" s="26" t="s">
        <v>696</v>
      </c>
      <c r="D286" s="26" t="s">
        <v>3876</v>
      </c>
      <c r="E286" s="26" t="s">
        <v>3875</v>
      </c>
      <c r="F286" s="26" t="s">
        <v>10897</v>
      </c>
      <c r="G286" s="26" t="s">
        <v>10898</v>
      </c>
      <c r="H286" s="27">
        <v>473360</v>
      </c>
      <c r="I286" s="27">
        <v>25913479</v>
      </c>
      <c r="J286" s="31">
        <v>46086</v>
      </c>
      <c r="K286" s="31">
        <v>46300</v>
      </c>
      <c r="L286" s="28">
        <v>30000</v>
      </c>
      <c r="M286" s="28">
        <v>20</v>
      </c>
      <c r="N286" s="28">
        <v>22</v>
      </c>
      <c r="O286" s="29">
        <v>1.0953</v>
      </c>
      <c r="P286" s="30">
        <v>0</v>
      </c>
      <c r="Q286" s="28">
        <v>20</v>
      </c>
      <c r="R286" s="29">
        <v>1</v>
      </c>
      <c r="S286" s="29">
        <v>0.1549</v>
      </c>
      <c r="T286" s="29">
        <v>0.32</v>
      </c>
      <c r="U286" s="32"/>
    </row>
    <row r="287" ht="42.75" customHeight="1" spans="1:21">
      <c r="A287" s="26" t="s">
        <v>3874</v>
      </c>
      <c r="B287" s="27">
        <v>6630</v>
      </c>
      <c r="C287" s="26" t="s">
        <v>696</v>
      </c>
      <c r="D287" s="26" t="s">
        <v>3876</v>
      </c>
      <c r="E287" s="26" t="s">
        <v>3875</v>
      </c>
      <c r="F287" s="26" t="s">
        <v>10897</v>
      </c>
      <c r="G287" s="26" t="s">
        <v>10898</v>
      </c>
      <c r="H287" s="27">
        <v>473360</v>
      </c>
      <c r="I287" s="27">
        <v>25973149</v>
      </c>
      <c r="J287" s="31">
        <v>46300</v>
      </c>
      <c r="K287" s="27" t="s">
        <v>10903</v>
      </c>
      <c r="L287" s="28">
        <v>30000</v>
      </c>
      <c r="M287" s="28">
        <v>20</v>
      </c>
      <c r="N287" s="28">
        <v>20</v>
      </c>
      <c r="O287" s="29">
        <v>1.0123</v>
      </c>
      <c r="P287" s="30">
        <v>0</v>
      </c>
      <c r="Q287" s="28">
        <v>20</v>
      </c>
      <c r="R287" s="29">
        <v>1</v>
      </c>
      <c r="S287" s="29">
        <v>0.1549</v>
      </c>
      <c r="T287" s="29">
        <v>0.32</v>
      </c>
      <c r="U287" s="32"/>
    </row>
    <row r="288" ht="42.75" customHeight="1" spans="1:21">
      <c r="A288" s="26" t="s">
        <v>3874</v>
      </c>
      <c r="B288" s="27">
        <v>6630</v>
      </c>
      <c r="C288" s="26" t="s">
        <v>696</v>
      </c>
      <c r="D288" s="26" t="s">
        <v>3876</v>
      </c>
      <c r="E288" s="26" t="s">
        <v>3875</v>
      </c>
      <c r="F288" s="26" t="s">
        <v>10897</v>
      </c>
      <c r="G288" s="26" t="s">
        <v>10898</v>
      </c>
      <c r="H288" s="27">
        <v>473360</v>
      </c>
      <c r="I288" s="27">
        <v>26022353</v>
      </c>
      <c r="J288" s="27" t="s">
        <v>10903</v>
      </c>
      <c r="K288" s="27" t="s">
        <v>10904</v>
      </c>
      <c r="L288" s="28">
        <v>30000</v>
      </c>
      <c r="M288" s="28">
        <v>20</v>
      </c>
      <c r="N288" s="28">
        <v>24</v>
      </c>
      <c r="O288" s="29">
        <v>1.209</v>
      </c>
      <c r="P288" s="30">
        <v>0</v>
      </c>
      <c r="Q288" s="28">
        <v>20</v>
      </c>
      <c r="R288" s="29">
        <v>1</v>
      </c>
      <c r="S288" s="29">
        <v>0.1549</v>
      </c>
      <c r="T288" s="29">
        <v>0.32</v>
      </c>
      <c r="U288" s="32"/>
    </row>
    <row r="289" ht="42.75" customHeight="1" spans="1:21">
      <c r="A289" s="26" t="s">
        <v>3874</v>
      </c>
      <c r="B289" s="27">
        <v>6630</v>
      </c>
      <c r="C289" s="26" t="s">
        <v>696</v>
      </c>
      <c r="D289" s="26" t="s">
        <v>3876</v>
      </c>
      <c r="E289" s="26" t="s">
        <v>3875</v>
      </c>
      <c r="F289" s="26" t="s">
        <v>10929</v>
      </c>
      <c r="G289" s="26" t="s">
        <v>10898</v>
      </c>
      <c r="H289" s="27">
        <v>473360</v>
      </c>
      <c r="I289" s="27">
        <v>26078586</v>
      </c>
      <c r="J289" s="27" t="s">
        <v>10904</v>
      </c>
      <c r="K289" s="27" t="s">
        <v>10905</v>
      </c>
      <c r="L289" s="28">
        <v>30000</v>
      </c>
      <c r="M289" s="28">
        <v>20</v>
      </c>
      <c r="N289" s="28">
        <v>23</v>
      </c>
      <c r="O289" s="29">
        <v>1.1279</v>
      </c>
      <c r="P289" s="30">
        <v>0</v>
      </c>
      <c r="Q289" s="28">
        <v>20</v>
      </c>
      <c r="R289" s="29">
        <v>1</v>
      </c>
      <c r="S289" s="29">
        <v>0.1549</v>
      </c>
      <c r="T289" s="29">
        <v>0.32</v>
      </c>
      <c r="U289" s="32"/>
    </row>
    <row r="290" ht="42.75" customHeight="1" spans="1:21">
      <c r="A290" s="26" t="s">
        <v>3874</v>
      </c>
      <c r="B290" s="27">
        <v>6640</v>
      </c>
      <c r="C290" s="26" t="s">
        <v>451</v>
      </c>
      <c r="D290" s="26" t="s">
        <v>3876</v>
      </c>
      <c r="E290" s="26" t="s">
        <v>3875</v>
      </c>
      <c r="F290" s="26" t="s">
        <v>10897</v>
      </c>
      <c r="G290" s="26" t="s">
        <v>10906</v>
      </c>
      <c r="H290" s="27">
        <v>1004863</v>
      </c>
      <c r="I290" s="27">
        <v>25987085</v>
      </c>
      <c r="J290" s="31">
        <v>46361</v>
      </c>
      <c r="K290" s="27" t="s">
        <v>10920</v>
      </c>
      <c r="L290" s="28">
        <v>35000</v>
      </c>
      <c r="M290" s="28">
        <v>23</v>
      </c>
      <c r="N290" s="28">
        <v>24</v>
      </c>
      <c r="O290" s="29">
        <v>1.017</v>
      </c>
      <c r="P290" s="30">
        <v>0</v>
      </c>
      <c r="Q290" s="28">
        <v>23</v>
      </c>
      <c r="R290" s="29">
        <v>1</v>
      </c>
      <c r="S290" s="29">
        <v>0.1366</v>
      </c>
      <c r="T290" s="29">
        <v>0.1745</v>
      </c>
      <c r="U290" s="32"/>
    </row>
    <row r="291" ht="42.75" customHeight="1" spans="1:21">
      <c r="A291" s="26" t="s">
        <v>3874</v>
      </c>
      <c r="B291" s="27">
        <v>6640</v>
      </c>
      <c r="C291" s="26" t="s">
        <v>451</v>
      </c>
      <c r="D291" s="26" t="s">
        <v>3876</v>
      </c>
      <c r="E291" s="26" t="s">
        <v>3875</v>
      </c>
      <c r="F291" s="26" t="s">
        <v>10897</v>
      </c>
      <c r="G291" s="26" t="s">
        <v>10906</v>
      </c>
      <c r="H291" s="27">
        <v>1004863</v>
      </c>
      <c r="I291" s="27">
        <v>26045037</v>
      </c>
      <c r="J291" s="27" t="s">
        <v>10920</v>
      </c>
      <c r="K291" s="27" t="s">
        <v>10921</v>
      </c>
      <c r="L291" s="28">
        <v>35000</v>
      </c>
      <c r="M291" s="28">
        <v>23</v>
      </c>
      <c r="N291" s="28">
        <v>24</v>
      </c>
      <c r="O291" s="29">
        <v>1.021</v>
      </c>
      <c r="P291" s="30">
        <v>0</v>
      </c>
      <c r="Q291" s="28">
        <v>23</v>
      </c>
      <c r="R291" s="29">
        <v>1</v>
      </c>
      <c r="S291" s="29">
        <v>0.1366</v>
      </c>
      <c r="T291" s="29">
        <v>0.1745</v>
      </c>
      <c r="U291" s="32"/>
    </row>
    <row r="292" ht="42.75" customHeight="1" spans="1:21">
      <c r="A292" s="26" t="s">
        <v>3874</v>
      </c>
      <c r="B292" s="27">
        <v>6640</v>
      </c>
      <c r="C292" s="26" t="s">
        <v>451</v>
      </c>
      <c r="D292" s="26" t="s">
        <v>3876</v>
      </c>
      <c r="E292" s="26" t="s">
        <v>3875</v>
      </c>
      <c r="F292" s="26" t="s">
        <v>10902</v>
      </c>
      <c r="G292" s="26" t="s">
        <v>10906</v>
      </c>
      <c r="H292" s="27">
        <v>1004863</v>
      </c>
      <c r="I292" s="27">
        <v>26091851</v>
      </c>
      <c r="J292" s="27" t="s">
        <v>10921</v>
      </c>
      <c r="K292" s="31">
        <v>46059</v>
      </c>
      <c r="L292" s="28">
        <v>35000</v>
      </c>
      <c r="M292" s="28">
        <v>23</v>
      </c>
      <c r="N292" s="28">
        <v>15</v>
      </c>
      <c r="O292" s="29">
        <v>0.6512</v>
      </c>
      <c r="P292" s="30">
        <v>0</v>
      </c>
      <c r="Q292" s="28">
        <v>15</v>
      </c>
      <c r="R292" s="29">
        <v>0.6512</v>
      </c>
      <c r="S292" s="32"/>
      <c r="T292" s="32"/>
      <c r="U292" s="32"/>
    </row>
    <row r="293" ht="42.75" customHeight="1" spans="1:21">
      <c r="A293" s="26" t="s">
        <v>3874</v>
      </c>
      <c r="B293" s="27">
        <v>66908</v>
      </c>
      <c r="C293" s="26" t="s">
        <v>349</v>
      </c>
      <c r="D293" s="26" t="s">
        <v>3876</v>
      </c>
      <c r="E293" s="26" t="s">
        <v>3875</v>
      </c>
      <c r="F293" s="26" t="s">
        <v>10897</v>
      </c>
      <c r="G293" s="26" t="s">
        <v>10898</v>
      </c>
      <c r="H293" s="27">
        <v>77506</v>
      </c>
      <c r="I293" s="27">
        <v>25912668</v>
      </c>
      <c r="J293" s="31">
        <v>46058</v>
      </c>
      <c r="K293" s="31">
        <v>46270</v>
      </c>
      <c r="L293" s="28">
        <v>57000</v>
      </c>
      <c r="M293" s="28">
        <v>38</v>
      </c>
      <c r="N293" s="28">
        <v>38</v>
      </c>
      <c r="O293" s="29">
        <v>1.0003</v>
      </c>
      <c r="P293" s="30">
        <v>0</v>
      </c>
      <c r="Q293" s="28">
        <v>38</v>
      </c>
      <c r="R293" s="29">
        <v>1</v>
      </c>
      <c r="S293" s="29">
        <v>0.3242</v>
      </c>
      <c r="T293" s="29">
        <v>0.2587</v>
      </c>
      <c r="U293" s="32"/>
    </row>
    <row r="294" ht="42.75" customHeight="1" spans="1:21">
      <c r="A294" s="26" t="s">
        <v>3874</v>
      </c>
      <c r="B294" s="27">
        <v>66908</v>
      </c>
      <c r="C294" s="26" t="s">
        <v>349</v>
      </c>
      <c r="D294" s="26" t="s">
        <v>3876</v>
      </c>
      <c r="E294" s="26" t="s">
        <v>3875</v>
      </c>
      <c r="F294" s="26" t="s">
        <v>10897</v>
      </c>
      <c r="G294" s="26" t="s">
        <v>10898</v>
      </c>
      <c r="H294" s="27">
        <v>77506</v>
      </c>
      <c r="I294" s="27">
        <v>25972041</v>
      </c>
      <c r="J294" s="31">
        <v>46270</v>
      </c>
      <c r="K294" s="27" t="s">
        <v>10910</v>
      </c>
      <c r="L294" s="28">
        <v>57000</v>
      </c>
      <c r="M294" s="28">
        <v>38</v>
      </c>
      <c r="N294" s="28">
        <v>39</v>
      </c>
      <c r="O294" s="29">
        <v>1.0138</v>
      </c>
      <c r="P294" s="30">
        <v>0</v>
      </c>
      <c r="Q294" s="28">
        <v>38</v>
      </c>
      <c r="R294" s="29">
        <v>1</v>
      </c>
      <c r="S294" s="29">
        <v>0.3242</v>
      </c>
      <c r="T294" s="29">
        <v>0.2587</v>
      </c>
      <c r="U294" s="32"/>
    </row>
    <row r="295" ht="42.75" customHeight="1" spans="1:21">
      <c r="A295" s="26" t="s">
        <v>3874</v>
      </c>
      <c r="B295" s="27">
        <v>6735</v>
      </c>
      <c r="C295" s="26" t="s">
        <v>614</v>
      </c>
      <c r="D295" s="26" t="s">
        <v>3876</v>
      </c>
      <c r="E295" s="26" t="s">
        <v>3875</v>
      </c>
      <c r="F295" s="26" t="s">
        <v>10897</v>
      </c>
      <c r="G295" s="26" t="s">
        <v>10898</v>
      </c>
      <c r="H295" s="27">
        <v>723805</v>
      </c>
      <c r="I295" s="27">
        <v>25945617</v>
      </c>
      <c r="J295" s="31">
        <v>46178</v>
      </c>
      <c r="K295" s="27" t="s">
        <v>10913</v>
      </c>
      <c r="L295" s="28">
        <v>53000</v>
      </c>
      <c r="M295" s="28">
        <v>36</v>
      </c>
      <c r="N295" s="28">
        <v>36</v>
      </c>
      <c r="O295" s="29">
        <v>1.0044</v>
      </c>
      <c r="P295" s="30">
        <v>0</v>
      </c>
      <c r="Q295" s="28">
        <v>36</v>
      </c>
      <c r="R295" s="29">
        <v>1</v>
      </c>
      <c r="S295" s="29">
        <v>0.2487</v>
      </c>
      <c r="T295" s="29">
        <v>0.2068</v>
      </c>
      <c r="U295" s="32"/>
    </row>
    <row r="296" ht="42.75" customHeight="1" spans="1:21">
      <c r="A296" s="26" t="s">
        <v>3874</v>
      </c>
      <c r="B296" s="27">
        <v>6735</v>
      </c>
      <c r="C296" s="26" t="s">
        <v>614</v>
      </c>
      <c r="D296" s="26" t="s">
        <v>3876</v>
      </c>
      <c r="E296" s="26" t="s">
        <v>3875</v>
      </c>
      <c r="F296" s="26" t="s">
        <v>10902</v>
      </c>
      <c r="G296" s="26" t="s">
        <v>10898</v>
      </c>
      <c r="H296" s="27">
        <v>723805</v>
      </c>
      <c r="I296" s="27">
        <v>26097898</v>
      </c>
      <c r="J296" s="27" t="s">
        <v>10918</v>
      </c>
      <c r="K296" s="31">
        <v>46087</v>
      </c>
      <c r="L296" s="28">
        <v>53000</v>
      </c>
      <c r="M296" s="28">
        <v>36</v>
      </c>
      <c r="N296" s="28">
        <v>3</v>
      </c>
      <c r="O296" s="29">
        <v>0.0831</v>
      </c>
      <c r="P296" s="30">
        <v>0</v>
      </c>
      <c r="Q296" s="28">
        <v>3</v>
      </c>
      <c r="R296" s="29">
        <v>0.0831</v>
      </c>
      <c r="S296" s="32"/>
      <c r="T296" s="32"/>
      <c r="U296" s="32"/>
    </row>
    <row r="297" ht="42.75" customHeight="1" spans="1:21">
      <c r="A297" s="26" t="s">
        <v>3874</v>
      </c>
      <c r="B297" s="27">
        <v>68158</v>
      </c>
      <c r="C297" s="26" t="s">
        <v>825</v>
      </c>
      <c r="D297" s="26" t="s">
        <v>3876</v>
      </c>
      <c r="E297" s="26" t="s">
        <v>3875</v>
      </c>
      <c r="F297" s="26" t="s">
        <v>10902</v>
      </c>
      <c r="G297" s="26" t="s">
        <v>10898</v>
      </c>
      <c r="H297" s="27">
        <v>22044</v>
      </c>
      <c r="I297" s="27">
        <v>26059349</v>
      </c>
      <c r="J297" s="27" t="s">
        <v>10915</v>
      </c>
      <c r="K297" s="27" t="s">
        <v>10916</v>
      </c>
      <c r="L297" s="28">
        <v>30000</v>
      </c>
      <c r="M297" s="28">
        <v>20</v>
      </c>
      <c r="N297" s="28">
        <v>19</v>
      </c>
      <c r="O297" s="29">
        <v>0.9278</v>
      </c>
      <c r="P297" s="30">
        <v>0</v>
      </c>
      <c r="Q297" s="28">
        <v>19</v>
      </c>
      <c r="R297" s="29">
        <v>0.9278</v>
      </c>
      <c r="S297" s="29">
        <v>0.1814</v>
      </c>
      <c r="T297" s="29">
        <v>0.1466</v>
      </c>
      <c r="U297" s="32"/>
    </row>
    <row r="298" ht="42.75" customHeight="1" spans="1:21">
      <c r="A298" s="26" t="s">
        <v>3874</v>
      </c>
      <c r="B298" s="27">
        <v>69475</v>
      </c>
      <c r="C298" s="26" t="s">
        <v>276</v>
      </c>
      <c r="D298" s="26" t="s">
        <v>3876</v>
      </c>
      <c r="E298" s="26" t="s">
        <v>3875</v>
      </c>
      <c r="F298" s="26" t="s">
        <v>10897</v>
      </c>
      <c r="G298" s="26" t="s">
        <v>10898</v>
      </c>
      <c r="H298" s="27">
        <v>261144</v>
      </c>
      <c r="I298" s="27">
        <v>25912424</v>
      </c>
      <c r="J298" s="31">
        <v>46058</v>
      </c>
      <c r="K298" s="31">
        <v>46270</v>
      </c>
      <c r="L298" s="28">
        <v>15000</v>
      </c>
      <c r="M298" s="28">
        <v>10</v>
      </c>
      <c r="N298" s="28">
        <v>11</v>
      </c>
      <c r="O298" s="29">
        <v>1.0614</v>
      </c>
      <c r="P298" s="30">
        <v>0</v>
      </c>
      <c r="Q298" s="28">
        <v>10</v>
      </c>
      <c r="R298" s="29">
        <v>1</v>
      </c>
      <c r="S298" s="29">
        <v>0.031</v>
      </c>
      <c r="T298" s="29">
        <v>0.1099</v>
      </c>
      <c r="U298" s="32"/>
    </row>
    <row r="299" ht="42.75" customHeight="1" spans="1:21">
      <c r="A299" s="26" t="s">
        <v>3874</v>
      </c>
      <c r="B299" s="27">
        <v>69475</v>
      </c>
      <c r="C299" s="26" t="s">
        <v>276</v>
      </c>
      <c r="D299" s="26" t="s">
        <v>3876</v>
      </c>
      <c r="E299" s="26" t="s">
        <v>3875</v>
      </c>
      <c r="F299" s="26" t="s">
        <v>10897</v>
      </c>
      <c r="G299" s="26" t="s">
        <v>10898</v>
      </c>
      <c r="H299" s="27">
        <v>261144</v>
      </c>
      <c r="I299" s="27">
        <v>25971643</v>
      </c>
      <c r="J299" s="31">
        <v>46270</v>
      </c>
      <c r="K299" s="27" t="s">
        <v>10910</v>
      </c>
      <c r="L299" s="28">
        <v>15000</v>
      </c>
      <c r="M299" s="28">
        <v>10</v>
      </c>
      <c r="N299" s="28">
        <v>10</v>
      </c>
      <c r="O299" s="29">
        <v>1.0155</v>
      </c>
      <c r="P299" s="30">
        <v>0</v>
      </c>
      <c r="Q299" s="28">
        <v>10</v>
      </c>
      <c r="R299" s="29">
        <v>1</v>
      </c>
      <c r="S299" s="29">
        <v>0.031</v>
      </c>
      <c r="T299" s="29">
        <v>0.1099</v>
      </c>
      <c r="U299" s="32"/>
    </row>
    <row r="300" ht="42.75" customHeight="1" spans="1:21">
      <c r="A300" s="26" t="s">
        <v>3874</v>
      </c>
      <c r="B300" s="27">
        <v>69475</v>
      </c>
      <c r="C300" s="26" t="s">
        <v>276</v>
      </c>
      <c r="D300" s="26" t="s">
        <v>3876</v>
      </c>
      <c r="E300" s="26" t="s">
        <v>3875</v>
      </c>
      <c r="F300" s="26" t="s">
        <v>10897</v>
      </c>
      <c r="G300" s="26" t="s">
        <v>10898</v>
      </c>
      <c r="H300" s="27">
        <v>261144</v>
      </c>
      <c r="I300" s="27">
        <v>26021198</v>
      </c>
      <c r="J300" s="27" t="s">
        <v>10910</v>
      </c>
      <c r="K300" s="27" t="s">
        <v>10911</v>
      </c>
      <c r="L300" s="28">
        <v>15000</v>
      </c>
      <c r="M300" s="28">
        <v>10</v>
      </c>
      <c r="N300" s="28">
        <v>10</v>
      </c>
      <c r="O300" s="29">
        <v>1.0273</v>
      </c>
      <c r="P300" s="30">
        <v>0</v>
      </c>
      <c r="Q300" s="28">
        <v>10</v>
      </c>
      <c r="R300" s="29">
        <v>1</v>
      </c>
      <c r="S300" s="29">
        <v>0.031</v>
      </c>
      <c r="T300" s="29">
        <v>0.1099</v>
      </c>
      <c r="U300" s="32"/>
    </row>
    <row r="301" ht="42.75" customHeight="1" spans="1:21">
      <c r="A301" s="26" t="s">
        <v>3874</v>
      </c>
      <c r="B301" s="27">
        <v>69475</v>
      </c>
      <c r="C301" s="26" t="s">
        <v>276</v>
      </c>
      <c r="D301" s="26" t="s">
        <v>3876</v>
      </c>
      <c r="E301" s="26" t="s">
        <v>3875</v>
      </c>
      <c r="F301" s="26" t="s">
        <v>10929</v>
      </c>
      <c r="G301" s="26" t="s">
        <v>10898</v>
      </c>
      <c r="H301" s="27">
        <v>261144</v>
      </c>
      <c r="I301" s="27">
        <v>26077407</v>
      </c>
      <c r="J301" s="27" t="s">
        <v>10911</v>
      </c>
      <c r="K301" s="27" t="s">
        <v>10912</v>
      </c>
      <c r="L301" s="28">
        <v>15000</v>
      </c>
      <c r="M301" s="28">
        <v>10</v>
      </c>
      <c r="N301" s="28">
        <v>10</v>
      </c>
      <c r="O301" s="29">
        <v>1.0154</v>
      </c>
      <c r="P301" s="30">
        <v>0</v>
      </c>
      <c r="Q301" s="28">
        <v>10</v>
      </c>
      <c r="R301" s="29">
        <v>1</v>
      </c>
      <c r="S301" s="29">
        <v>0.031</v>
      </c>
      <c r="T301" s="29">
        <v>0.1099</v>
      </c>
      <c r="U301" s="32"/>
    </row>
    <row r="302" ht="42.75" customHeight="1" spans="1:21">
      <c r="A302" s="26" t="s">
        <v>3874</v>
      </c>
      <c r="B302" s="27">
        <v>69478</v>
      </c>
      <c r="C302" s="26" t="s">
        <v>658</v>
      </c>
      <c r="D302" s="26" t="s">
        <v>3876</v>
      </c>
      <c r="E302" s="26" t="s">
        <v>3875</v>
      </c>
      <c r="F302" s="26" t="s">
        <v>10897</v>
      </c>
      <c r="G302" s="26" t="s">
        <v>10898</v>
      </c>
      <c r="H302" s="27">
        <v>723888</v>
      </c>
      <c r="I302" s="27">
        <v>25945474</v>
      </c>
      <c r="J302" s="31">
        <v>46178</v>
      </c>
      <c r="K302" s="27" t="s">
        <v>10913</v>
      </c>
      <c r="L302" s="28">
        <v>20000</v>
      </c>
      <c r="M302" s="28">
        <v>13</v>
      </c>
      <c r="N302" s="28">
        <v>14</v>
      </c>
      <c r="O302" s="29">
        <v>1.01</v>
      </c>
      <c r="P302" s="30">
        <v>0</v>
      </c>
      <c r="Q302" s="28">
        <v>13</v>
      </c>
      <c r="R302" s="29">
        <v>1</v>
      </c>
      <c r="S302" s="29">
        <v>0.0919</v>
      </c>
      <c r="T302" s="29">
        <v>0.15</v>
      </c>
      <c r="U302" s="32"/>
    </row>
    <row r="303" ht="42.75" customHeight="1" spans="1:21">
      <c r="A303" s="26" t="s">
        <v>3874</v>
      </c>
      <c r="B303" s="27">
        <v>69478</v>
      </c>
      <c r="C303" s="26" t="s">
        <v>658</v>
      </c>
      <c r="D303" s="26" t="s">
        <v>3876</v>
      </c>
      <c r="E303" s="26" t="s">
        <v>3875</v>
      </c>
      <c r="F303" s="26" t="s">
        <v>10897</v>
      </c>
      <c r="G303" s="26" t="s">
        <v>10898</v>
      </c>
      <c r="H303" s="27">
        <v>723888</v>
      </c>
      <c r="I303" s="27">
        <v>25993206</v>
      </c>
      <c r="J303" s="27" t="s">
        <v>10913</v>
      </c>
      <c r="K303" s="27" t="s">
        <v>10914</v>
      </c>
      <c r="L303" s="28">
        <v>20000</v>
      </c>
      <c r="M303" s="28">
        <v>13</v>
      </c>
      <c r="N303" s="28">
        <v>14</v>
      </c>
      <c r="O303" s="29">
        <v>1.044</v>
      </c>
      <c r="P303" s="30">
        <v>6.71</v>
      </c>
      <c r="Q303" s="28">
        <v>7</v>
      </c>
      <c r="R303" s="29">
        <v>0.5</v>
      </c>
      <c r="S303" s="29">
        <v>0.0919</v>
      </c>
      <c r="T303" s="29">
        <v>0.15</v>
      </c>
      <c r="U303" s="32"/>
    </row>
    <row r="304" ht="42.75" customHeight="1" spans="1:21">
      <c r="A304" s="26" t="s">
        <v>3874</v>
      </c>
      <c r="B304" s="27">
        <v>69478</v>
      </c>
      <c r="C304" s="26" t="s">
        <v>658</v>
      </c>
      <c r="D304" s="26" t="s">
        <v>3876</v>
      </c>
      <c r="E304" s="26" t="s">
        <v>3875</v>
      </c>
      <c r="F304" s="26" t="s">
        <v>10897</v>
      </c>
      <c r="G304" s="26" t="s">
        <v>10898</v>
      </c>
      <c r="H304" s="27">
        <v>723888</v>
      </c>
      <c r="I304" s="27">
        <v>26051033</v>
      </c>
      <c r="J304" s="27" t="s">
        <v>10914</v>
      </c>
      <c r="K304" s="27" t="s">
        <v>10918</v>
      </c>
      <c r="L304" s="28">
        <v>20000</v>
      </c>
      <c r="M304" s="28">
        <v>13</v>
      </c>
      <c r="N304" s="28">
        <v>14</v>
      </c>
      <c r="O304" s="29">
        <v>1.0229</v>
      </c>
      <c r="P304" s="30">
        <v>6.71</v>
      </c>
      <c r="Q304" s="28">
        <v>7</v>
      </c>
      <c r="R304" s="29">
        <v>0.5</v>
      </c>
      <c r="S304" s="29">
        <v>0.0919</v>
      </c>
      <c r="T304" s="29">
        <v>0.15</v>
      </c>
      <c r="U304" s="32"/>
    </row>
    <row r="305" ht="42.75" customHeight="1" spans="1:21">
      <c r="A305" s="26" t="s">
        <v>3874</v>
      </c>
      <c r="B305" s="27">
        <v>70315</v>
      </c>
      <c r="C305" s="26" t="s">
        <v>714</v>
      </c>
      <c r="D305" s="26" t="s">
        <v>3876</v>
      </c>
      <c r="E305" s="26" t="s">
        <v>3875</v>
      </c>
      <c r="F305" s="26" t="s">
        <v>10897</v>
      </c>
      <c r="G305" s="26" t="s">
        <v>10898</v>
      </c>
      <c r="H305" s="27">
        <v>871802</v>
      </c>
      <c r="I305" s="27">
        <v>26002876</v>
      </c>
      <c r="J305" s="27" t="s">
        <v>10917</v>
      </c>
      <c r="K305" s="27" t="s">
        <v>10915</v>
      </c>
      <c r="L305" s="28">
        <v>100000</v>
      </c>
      <c r="M305" s="28">
        <v>67</v>
      </c>
      <c r="N305" s="28">
        <v>65</v>
      </c>
      <c r="O305" s="29">
        <v>0.9736</v>
      </c>
      <c r="P305" s="30">
        <v>0</v>
      </c>
      <c r="Q305" s="28">
        <v>65</v>
      </c>
      <c r="R305" s="29">
        <v>0.9736</v>
      </c>
      <c r="S305" s="29">
        <v>0.1934</v>
      </c>
      <c r="T305" s="29">
        <v>0.09</v>
      </c>
      <c r="U305" s="32"/>
    </row>
    <row r="306" ht="42.75" customHeight="1" spans="1:21">
      <c r="A306" s="26" t="s">
        <v>3874</v>
      </c>
      <c r="B306" s="27">
        <v>70733</v>
      </c>
      <c r="C306" s="26" t="s">
        <v>806</v>
      </c>
      <c r="D306" s="26" t="s">
        <v>3876</v>
      </c>
      <c r="E306" s="26" t="s">
        <v>3875</v>
      </c>
      <c r="F306" s="26" t="s">
        <v>10897</v>
      </c>
      <c r="G306" s="26" t="s">
        <v>10898</v>
      </c>
      <c r="H306" s="27">
        <v>723861</v>
      </c>
      <c r="I306" s="27">
        <v>25942955</v>
      </c>
      <c r="J306" s="31">
        <v>46178</v>
      </c>
      <c r="K306" s="27" t="s">
        <v>10913</v>
      </c>
      <c r="L306" s="28">
        <v>20000</v>
      </c>
      <c r="M306" s="28">
        <v>13</v>
      </c>
      <c r="N306" s="28">
        <v>14</v>
      </c>
      <c r="O306" s="29">
        <v>1.0373</v>
      </c>
      <c r="P306" s="30">
        <v>0</v>
      </c>
      <c r="Q306" s="28">
        <v>13</v>
      </c>
      <c r="R306" s="29">
        <v>1</v>
      </c>
      <c r="S306" s="29">
        <v>0.1254</v>
      </c>
      <c r="T306" s="29">
        <v>0.201</v>
      </c>
      <c r="U306" s="32"/>
    </row>
    <row r="307" ht="42.75" customHeight="1" spans="1:21">
      <c r="A307" s="26" t="s">
        <v>3874</v>
      </c>
      <c r="B307" s="27">
        <v>70733</v>
      </c>
      <c r="C307" s="26" t="s">
        <v>806</v>
      </c>
      <c r="D307" s="26" t="s">
        <v>3876</v>
      </c>
      <c r="E307" s="26" t="s">
        <v>3875</v>
      </c>
      <c r="F307" s="26" t="s">
        <v>10897</v>
      </c>
      <c r="G307" s="26" t="s">
        <v>10898</v>
      </c>
      <c r="H307" s="27">
        <v>723861</v>
      </c>
      <c r="I307" s="27">
        <v>25990578</v>
      </c>
      <c r="J307" s="27" t="s">
        <v>10913</v>
      </c>
      <c r="K307" s="27" t="s">
        <v>10914</v>
      </c>
      <c r="L307" s="28">
        <v>20000</v>
      </c>
      <c r="M307" s="28">
        <v>13</v>
      </c>
      <c r="N307" s="28">
        <v>14</v>
      </c>
      <c r="O307" s="29">
        <v>1.0171</v>
      </c>
      <c r="P307" s="30">
        <v>0</v>
      </c>
      <c r="Q307" s="28">
        <v>13</v>
      </c>
      <c r="R307" s="29">
        <v>1</v>
      </c>
      <c r="S307" s="29">
        <v>0.1254</v>
      </c>
      <c r="T307" s="29">
        <v>0.201</v>
      </c>
      <c r="U307" s="32"/>
    </row>
    <row r="308" ht="42.75" customHeight="1" spans="1:21">
      <c r="A308" s="26" t="s">
        <v>3874</v>
      </c>
      <c r="B308" s="27">
        <v>70733</v>
      </c>
      <c r="C308" s="26" t="s">
        <v>806</v>
      </c>
      <c r="D308" s="26" t="s">
        <v>3876</v>
      </c>
      <c r="E308" s="26" t="s">
        <v>3875</v>
      </c>
      <c r="F308" s="26" t="s">
        <v>10897</v>
      </c>
      <c r="G308" s="26" t="s">
        <v>10898</v>
      </c>
      <c r="H308" s="27">
        <v>723861</v>
      </c>
      <c r="I308" s="27">
        <v>26048718</v>
      </c>
      <c r="J308" s="27" t="s">
        <v>10914</v>
      </c>
      <c r="K308" s="27" t="s">
        <v>10918</v>
      </c>
      <c r="L308" s="28">
        <v>20000</v>
      </c>
      <c r="M308" s="28">
        <v>13</v>
      </c>
      <c r="N308" s="28">
        <v>14</v>
      </c>
      <c r="O308" s="29">
        <v>1.0178</v>
      </c>
      <c r="P308" s="30">
        <v>0</v>
      </c>
      <c r="Q308" s="28">
        <v>13</v>
      </c>
      <c r="R308" s="29">
        <v>1</v>
      </c>
      <c r="S308" s="29">
        <v>0.1254</v>
      </c>
      <c r="T308" s="29">
        <v>0.201</v>
      </c>
      <c r="U308" s="32"/>
    </row>
    <row r="309" ht="42.75" customHeight="1" spans="1:21">
      <c r="A309" s="26" t="s">
        <v>3874</v>
      </c>
      <c r="B309" s="27">
        <v>7105</v>
      </c>
      <c r="C309" s="26" t="s">
        <v>498</v>
      </c>
      <c r="D309" s="26" t="s">
        <v>3876</v>
      </c>
      <c r="E309" s="26" t="s">
        <v>3875</v>
      </c>
      <c r="F309" s="26" t="s">
        <v>10897</v>
      </c>
      <c r="G309" s="26" t="s">
        <v>10898</v>
      </c>
      <c r="H309" s="27">
        <v>506481</v>
      </c>
      <c r="I309" s="27">
        <v>25933594</v>
      </c>
      <c r="J309" s="31">
        <v>46147</v>
      </c>
      <c r="K309" s="31">
        <v>46361</v>
      </c>
      <c r="L309" s="28">
        <v>90000</v>
      </c>
      <c r="M309" s="28">
        <v>60</v>
      </c>
      <c r="N309" s="28">
        <v>61</v>
      </c>
      <c r="O309" s="29">
        <v>1.0055</v>
      </c>
      <c r="P309" s="30">
        <v>0</v>
      </c>
      <c r="Q309" s="28">
        <v>60</v>
      </c>
      <c r="R309" s="29">
        <v>1</v>
      </c>
      <c r="S309" s="29">
        <v>0.2237</v>
      </c>
      <c r="T309" s="29">
        <v>0.323</v>
      </c>
      <c r="U309" s="32"/>
    </row>
    <row r="310" ht="42.75" customHeight="1" spans="1:21">
      <c r="A310" s="26" t="s">
        <v>3874</v>
      </c>
      <c r="B310" s="27">
        <v>7105</v>
      </c>
      <c r="C310" s="26" t="s">
        <v>498</v>
      </c>
      <c r="D310" s="26" t="s">
        <v>3876</v>
      </c>
      <c r="E310" s="26" t="s">
        <v>3875</v>
      </c>
      <c r="F310" s="26" t="s">
        <v>10897</v>
      </c>
      <c r="G310" s="26" t="s">
        <v>10898</v>
      </c>
      <c r="H310" s="27">
        <v>506481</v>
      </c>
      <c r="I310" s="27">
        <v>25988632</v>
      </c>
      <c r="J310" s="31">
        <v>46361</v>
      </c>
      <c r="K310" s="27" t="s">
        <v>10920</v>
      </c>
      <c r="L310" s="28">
        <v>90000</v>
      </c>
      <c r="M310" s="28">
        <v>60</v>
      </c>
      <c r="N310" s="28">
        <v>61</v>
      </c>
      <c r="O310" s="29">
        <v>1.0148</v>
      </c>
      <c r="P310" s="30">
        <v>0</v>
      </c>
      <c r="Q310" s="28">
        <v>60</v>
      </c>
      <c r="R310" s="29">
        <v>1</v>
      </c>
      <c r="S310" s="29">
        <v>0.2237</v>
      </c>
      <c r="T310" s="29">
        <v>0.323</v>
      </c>
      <c r="U310" s="32"/>
    </row>
    <row r="311" ht="42.75" customHeight="1" spans="1:21">
      <c r="A311" s="26" t="s">
        <v>3874</v>
      </c>
      <c r="B311" s="27">
        <v>7105</v>
      </c>
      <c r="C311" s="26" t="s">
        <v>498</v>
      </c>
      <c r="D311" s="26" t="s">
        <v>3876</v>
      </c>
      <c r="E311" s="26" t="s">
        <v>3875</v>
      </c>
      <c r="F311" s="26" t="s">
        <v>10897</v>
      </c>
      <c r="G311" s="26" t="s">
        <v>10898</v>
      </c>
      <c r="H311" s="27">
        <v>506481</v>
      </c>
      <c r="I311" s="27">
        <v>26046486</v>
      </c>
      <c r="J311" s="27" t="s">
        <v>10920</v>
      </c>
      <c r="K311" s="27" t="s">
        <v>10921</v>
      </c>
      <c r="L311" s="28">
        <v>90000</v>
      </c>
      <c r="M311" s="28">
        <v>60</v>
      </c>
      <c r="N311" s="28">
        <v>61</v>
      </c>
      <c r="O311" s="29">
        <v>1.0144</v>
      </c>
      <c r="P311" s="30">
        <v>0</v>
      </c>
      <c r="Q311" s="28">
        <v>60</v>
      </c>
      <c r="R311" s="29">
        <v>1</v>
      </c>
      <c r="S311" s="29">
        <v>0.2237</v>
      </c>
      <c r="T311" s="29">
        <v>0.323</v>
      </c>
      <c r="U311" s="32"/>
    </row>
    <row r="312" ht="42.75" customHeight="1" spans="1:21">
      <c r="A312" s="26" t="s">
        <v>3874</v>
      </c>
      <c r="B312" s="27">
        <v>7105</v>
      </c>
      <c r="C312" s="26" t="s">
        <v>498</v>
      </c>
      <c r="D312" s="26" t="s">
        <v>3876</v>
      </c>
      <c r="E312" s="26" t="s">
        <v>3875</v>
      </c>
      <c r="F312" s="26" t="s">
        <v>10902</v>
      </c>
      <c r="G312" s="26" t="s">
        <v>10898</v>
      </c>
      <c r="H312" s="27">
        <v>506481</v>
      </c>
      <c r="I312" s="27">
        <v>26093396</v>
      </c>
      <c r="J312" s="27" t="s">
        <v>10921</v>
      </c>
      <c r="K312" s="31">
        <v>46059</v>
      </c>
      <c r="L312" s="28">
        <v>90000</v>
      </c>
      <c r="M312" s="28">
        <v>60</v>
      </c>
      <c r="N312" s="28">
        <v>0</v>
      </c>
      <c r="O312" s="29">
        <v>0</v>
      </c>
      <c r="P312" s="30">
        <v>0</v>
      </c>
      <c r="Q312" s="28">
        <v>0</v>
      </c>
      <c r="R312" s="29">
        <v>0</v>
      </c>
      <c r="S312" s="32"/>
      <c r="T312" s="32"/>
      <c r="U312" s="32"/>
    </row>
    <row r="313" ht="56.75" customHeight="1" spans="1:21">
      <c r="A313" s="26" t="s">
        <v>3874</v>
      </c>
      <c r="B313" s="27">
        <v>71386</v>
      </c>
      <c r="C313" s="26" t="s">
        <v>458</v>
      </c>
      <c r="D313" s="26" t="s">
        <v>3876</v>
      </c>
      <c r="E313" s="26" t="s">
        <v>3875</v>
      </c>
      <c r="F313" s="26" t="s">
        <v>10897</v>
      </c>
      <c r="G313" s="26" t="s">
        <v>10898</v>
      </c>
      <c r="H313" s="27">
        <v>723829</v>
      </c>
      <c r="I313" s="27">
        <v>25945469</v>
      </c>
      <c r="J313" s="31">
        <v>46178</v>
      </c>
      <c r="K313" s="27" t="s">
        <v>10913</v>
      </c>
      <c r="L313" s="28">
        <v>34000</v>
      </c>
      <c r="M313" s="28">
        <v>23</v>
      </c>
      <c r="N313" s="28">
        <v>24</v>
      </c>
      <c r="O313" s="29">
        <v>1.0436</v>
      </c>
      <c r="P313" s="30">
        <v>0</v>
      </c>
      <c r="Q313" s="28">
        <v>23</v>
      </c>
      <c r="R313" s="29">
        <v>1</v>
      </c>
      <c r="S313" s="29">
        <v>0.1334</v>
      </c>
      <c r="T313" s="29">
        <v>0.2009</v>
      </c>
      <c r="U313" s="32"/>
    </row>
    <row r="314" ht="56.75" customHeight="1" spans="1:21">
      <c r="A314" s="26" t="s">
        <v>3874</v>
      </c>
      <c r="B314" s="27">
        <v>71386</v>
      </c>
      <c r="C314" s="26" t="s">
        <v>458</v>
      </c>
      <c r="D314" s="26" t="s">
        <v>3876</v>
      </c>
      <c r="E314" s="26" t="s">
        <v>3875</v>
      </c>
      <c r="F314" s="26" t="s">
        <v>10897</v>
      </c>
      <c r="G314" s="26" t="s">
        <v>10898</v>
      </c>
      <c r="H314" s="27">
        <v>723829</v>
      </c>
      <c r="I314" s="27">
        <v>25993201</v>
      </c>
      <c r="J314" s="27" t="s">
        <v>10913</v>
      </c>
      <c r="K314" s="27" t="s">
        <v>10914</v>
      </c>
      <c r="L314" s="28">
        <v>34000</v>
      </c>
      <c r="M314" s="28">
        <v>23</v>
      </c>
      <c r="N314" s="28">
        <v>25</v>
      </c>
      <c r="O314" s="29">
        <v>1.0822</v>
      </c>
      <c r="P314" s="30">
        <v>0</v>
      </c>
      <c r="Q314" s="28">
        <v>23</v>
      </c>
      <c r="R314" s="29">
        <v>1</v>
      </c>
      <c r="S314" s="29">
        <v>0.1334</v>
      </c>
      <c r="T314" s="29">
        <v>0.2009</v>
      </c>
      <c r="U314" s="32"/>
    </row>
    <row r="315" ht="56.75" customHeight="1" spans="1:21">
      <c r="A315" s="26" t="s">
        <v>3874</v>
      </c>
      <c r="B315" s="27">
        <v>71386</v>
      </c>
      <c r="C315" s="26" t="s">
        <v>458</v>
      </c>
      <c r="D315" s="26" t="s">
        <v>3876</v>
      </c>
      <c r="E315" s="26" t="s">
        <v>3875</v>
      </c>
      <c r="F315" s="26" t="s">
        <v>10897</v>
      </c>
      <c r="G315" s="26" t="s">
        <v>10898</v>
      </c>
      <c r="H315" s="27">
        <v>723829</v>
      </c>
      <c r="I315" s="27">
        <v>26051029</v>
      </c>
      <c r="J315" s="27" t="s">
        <v>10914</v>
      </c>
      <c r="K315" s="27" t="s">
        <v>10918</v>
      </c>
      <c r="L315" s="28">
        <v>34000</v>
      </c>
      <c r="M315" s="28">
        <v>23</v>
      </c>
      <c r="N315" s="28">
        <v>23</v>
      </c>
      <c r="O315" s="29">
        <v>1.0223</v>
      </c>
      <c r="P315" s="30">
        <v>0</v>
      </c>
      <c r="Q315" s="28">
        <v>23</v>
      </c>
      <c r="R315" s="29">
        <v>1</v>
      </c>
      <c r="S315" s="29">
        <v>0.1334</v>
      </c>
      <c r="T315" s="29">
        <v>0.2009</v>
      </c>
      <c r="U315" s="32"/>
    </row>
    <row r="316" ht="42.75" customHeight="1" spans="1:21">
      <c r="A316" s="26" t="s">
        <v>3874</v>
      </c>
      <c r="B316" s="27">
        <v>71563</v>
      </c>
      <c r="C316" s="26" t="s">
        <v>773</v>
      </c>
      <c r="D316" s="26" t="s">
        <v>3876</v>
      </c>
      <c r="E316" s="26" t="s">
        <v>3875</v>
      </c>
      <c r="F316" s="26" t="s">
        <v>10897</v>
      </c>
      <c r="G316" s="26" t="s">
        <v>10898</v>
      </c>
      <c r="H316" s="27">
        <v>16478</v>
      </c>
      <c r="I316" s="27">
        <v>25914384</v>
      </c>
      <c r="J316" s="31">
        <v>46086</v>
      </c>
      <c r="K316" s="31">
        <v>46300</v>
      </c>
      <c r="L316" s="28">
        <v>60000</v>
      </c>
      <c r="M316" s="28">
        <v>40</v>
      </c>
      <c r="N316" s="28">
        <v>37</v>
      </c>
      <c r="O316" s="29">
        <v>0.9156</v>
      </c>
      <c r="P316" s="30">
        <v>0</v>
      </c>
      <c r="Q316" s="28">
        <v>37</v>
      </c>
      <c r="R316" s="29">
        <v>0.9156</v>
      </c>
      <c r="S316" s="29">
        <v>0.1295</v>
      </c>
      <c r="T316" s="29">
        <v>0.1507</v>
      </c>
      <c r="U316" s="32"/>
    </row>
    <row r="317" ht="42.75" customHeight="1" spans="1:21">
      <c r="A317" s="26" t="s">
        <v>3874</v>
      </c>
      <c r="B317" s="27">
        <v>71563</v>
      </c>
      <c r="C317" s="26" t="s">
        <v>773</v>
      </c>
      <c r="D317" s="26" t="s">
        <v>3876</v>
      </c>
      <c r="E317" s="26" t="s">
        <v>3875</v>
      </c>
      <c r="F317" s="26" t="s">
        <v>10897</v>
      </c>
      <c r="G317" s="26" t="s">
        <v>10898</v>
      </c>
      <c r="H317" s="27">
        <v>16478</v>
      </c>
      <c r="I317" s="27">
        <v>26023180</v>
      </c>
      <c r="J317" s="27" t="s">
        <v>10903</v>
      </c>
      <c r="K317" s="27" t="s">
        <v>10904</v>
      </c>
      <c r="L317" s="28">
        <v>60000</v>
      </c>
      <c r="M317" s="28">
        <v>40</v>
      </c>
      <c r="N317" s="28">
        <v>41</v>
      </c>
      <c r="O317" s="29">
        <v>1.0104</v>
      </c>
      <c r="P317" s="30">
        <v>0</v>
      </c>
      <c r="Q317" s="28">
        <v>40</v>
      </c>
      <c r="R317" s="29">
        <v>1</v>
      </c>
      <c r="S317" s="29">
        <v>0.1295</v>
      </c>
      <c r="T317" s="29">
        <v>0.1507</v>
      </c>
      <c r="U317" s="32"/>
    </row>
    <row r="318" ht="42.75" customHeight="1" spans="1:21">
      <c r="A318" s="26" t="s">
        <v>3874</v>
      </c>
      <c r="B318" s="27">
        <v>71862</v>
      </c>
      <c r="C318" s="26" t="s">
        <v>55</v>
      </c>
      <c r="D318" s="26" t="s">
        <v>3876</v>
      </c>
      <c r="E318" s="26" t="s">
        <v>3875</v>
      </c>
      <c r="F318" s="26" t="s">
        <v>10897</v>
      </c>
      <c r="G318" s="26" t="s">
        <v>10898</v>
      </c>
      <c r="H318" s="27">
        <v>72746</v>
      </c>
      <c r="I318" s="27">
        <v>25955963</v>
      </c>
      <c r="J318" s="31">
        <v>46208</v>
      </c>
      <c r="K318" s="27" t="s">
        <v>10917</v>
      </c>
      <c r="L318" s="28">
        <v>60000</v>
      </c>
      <c r="M318" s="28">
        <v>40</v>
      </c>
      <c r="N318" s="28">
        <v>40</v>
      </c>
      <c r="O318" s="29">
        <v>1.0001</v>
      </c>
      <c r="P318" s="30">
        <v>0</v>
      </c>
      <c r="Q318" s="28">
        <v>40</v>
      </c>
      <c r="R318" s="29">
        <v>1</v>
      </c>
      <c r="S318" s="29">
        <v>0.5753</v>
      </c>
      <c r="T318" s="29">
        <v>0.3506</v>
      </c>
      <c r="U318" s="32"/>
    </row>
    <row r="319" ht="70.75" customHeight="1" spans="1:21">
      <c r="A319" s="26" t="s">
        <v>3874</v>
      </c>
      <c r="B319" s="27">
        <v>71969</v>
      </c>
      <c r="C319" s="26" t="s">
        <v>642</v>
      </c>
      <c r="D319" s="26" t="s">
        <v>3876</v>
      </c>
      <c r="E319" s="26" t="s">
        <v>3875</v>
      </c>
      <c r="F319" s="26" t="s">
        <v>10897</v>
      </c>
      <c r="G319" s="26" t="s">
        <v>10898</v>
      </c>
      <c r="H319" s="27">
        <v>58628</v>
      </c>
      <c r="I319" s="27">
        <v>25907983</v>
      </c>
      <c r="J319" s="31">
        <v>46058</v>
      </c>
      <c r="K319" s="31">
        <v>46270</v>
      </c>
      <c r="L319" s="28">
        <v>22000</v>
      </c>
      <c r="M319" s="28">
        <v>15</v>
      </c>
      <c r="N319" s="28">
        <v>15</v>
      </c>
      <c r="O319" s="29">
        <v>1.0262</v>
      </c>
      <c r="P319" s="30">
        <v>0</v>
      </c>
      <c r="Q319" s="28">
        <v>15</v>
      </c>
      <c r="R319" s="29">
        <v>1</v>
      </c>
      <c r="S319" s="29">
        <v>0.1758</v>
      </c>
      <c r="T319" s="29">
        <v>0.5122</v>
      </c>
      <c r="U319" s="32"/>
    </row>
    <row r="320" ht="70.75" customHeight="1" spans="1:21">
      <c r="A320" s="26" t="s">
        <v>3874</v>
      </c>
      <c r="B320" s="27">
        <v>71969</v>
      </c>
      <c r="C320" s="26" t="s">
        <v>642</v>
      </c>
      <c r="D320" s="26" t="s">
        <v>3876</v>
      </c>
      <c r="E320" s="26" t="s">
        <v>3875</v>
      </c>
      <c r="F320" s="26" t="s">
        <v>10897</v>
      </c>
      <c r="G320" s="26" t="s">
        <v>10898</v>
      </c>
      <c r="H320" s="27">
        <v>58628</v>
      </c>
      <c r="I320" s="27">
        <v>25966705</v>
      </c>
      <c r="J320" s="31">
        <v>46270</v>
      </c>
      <c r="K320" s="27" t="s">
        <v>10910</v>
      </c>
      <c r="L320" s="28">
        <v>22000</v>
      </c>
      <c r="M320" s="28">
        <v>15</v>
      </c>
      <c r="N320" s="28">
        <v>15</v>
      </c>
      <c r="O320" s="29">
        <v>1.0344</v>
      </c>
      <c r="P320" s="30">
        <v>0</v>
      </c>
      <c r="Q320" s="28">
        <v>15</v>
      </c>
      <c r="R320" s="29">
        <v>1</v>
      </c>
      <c r="S320" s="29">
        <v>0.1758</v>
      </c>
      <c r="T320" s="29">
        <v>0.5122</v>
      </c>
      <c r="U320" s="32"/>
    </row>
    <row r="321" ht="70.75" customHeight="1" spans="1:21">
      <c r="A321" s="26" t="s">
        <v>3874</v>
      </c>
      <c r="B321" s="27">
        <v>71969</v>
      </c>
      <c r="C321" s="26" t="s">
        <v>642</v>
      </c>
      <c r="D321" s="26" t="s">
        <v>3876</v>
      </c>
      <c r="E321" s="26" t="s">
        <v>3875</v>
      </c>
      <c r="F321" s="26" t="s">
        <v>10897</v>
      </c>
      <c r="G321" s="26" t="s">
        <v>10898</v>
      </c>
      <c r="H321" s="27">
        <v>58628</v>
      </c>
      <c r="I321" s="27">
        <v>26014018</v>
      </c>
      <c r="J321" s="27" t="s">
        <v>10910</v>
      </c>
      <c r="K321" s="27" t="s">
        <v>10911</v>
      </c>
      <c r="L321" s="28">
        <v>22000</v>
      </c>
      <c r="M321" s="28">
        <v>15</v>
      </c>
      <c r="N321" s="28">
        <v>15</v>
      </c>
      <c r="O321" s="29">
        <v>1.0238</v>
      </c>
      <c r="P321" s="30">
        <v>0</v>
      </c>
      <c r="Q321" s="28">
        <v>15</v>
      </c>
      <c r="R321" s="29">
        <v>1</v>
      </c>
      <c r="S321" s="29">
        <v>0.1758</v>
      </c>
      <c r="T321" s="29">
        <v>0.5122</v>
      </c>
      <c r="U321" s="32"/>
    </row>
    <row r="322" ht="70.75" customHeight="1" spans="1:21">
      <c r="A322" s="26" t="s">
        <v>3874</v>
      </c>
      <c r="B322" s="27">
        <v>71969</v>
      </c>
      <c r="C322" s="26" t="s">
        <v>642</v>
      </c>
      <c r="D322" s="26" t="s">
        <v>3876</v>
      </c>
      <c r="E322" s="26" t="s">
        <v>3875</v>
      </c>
      <c r="F322" s="26" t="s">
        <v>10929</v>
      </c>
      <c r="G322" s="26" t="s">
        <v>10898</v>
      </c>
      <c r="H322" s="27">
        <v>58628</v>
      </c>
      <c r="I322" s="27">
        <v>26072416</v>
      </c>
      <c r="J322" s="27" t="s">
        <v>10911</v>
      </c>
      <c r="K322" s="27" t="s">
        <v>10912</v>
      </c>
      <c r="L322" s="28">
        <v>22000</v>
      </c>
      <c r="M322" s="28">
        <v>15</v>
      </c>
      <c r="N322" s="28">
        <v>16</v>
      </c>
      <c r="O322" s="29">
        <v>1.0626</v>
      </c>
      <c r="P322" s="30">
        <v>0</v>
      </c>
      <c r="Q322" s="28">
        <v>15</v>
      </c>
      <c r="R322" s="29">
        <v>1</v>
      </c>
      <c r="S322" s="29">
        <v>0.1758</v>
      </c>
      <c r="T322" s="29">
        <v>0.5122</v>
      </c>
      <c r="U322" s="32"/>
    </row>
    <row r="323" ht="56.75" customHeight="1" spans="1:21">
      <c r="A323" s="26" t="s">
        <v>3874</v>
      </c>
      <c r="B323" s="27">
        <v>72023</v>
      </c>
      <c r="C323" s="26" t="s">
        <v>308</v>
      </c>
      <c r="D323" s="26" t="s">
        <v>3876</v>
      </c>
      <c r="E323" s="26" t="s">
        <v>3875</v>
      </c>
      <c r="F323" s="26" t="s">
        <v>10897</v>
      </c>
      <c r="G323" s="26" t="s">
        <v>10898</v>
      </c>
      <c r="H323" s="27">
        <v>863642</v>
      </c>
      <c r="I323" s="27">
        <v>25922617</v>
      </c>
      <c r="J323" s="31">
        <v>46117</v>
      </c>
      <c r="K323" s="31">
        <v>46331</v>
      </c>
      <c r="L323" s="28">
        <v>40000</v>
      </c>
      <c r="M323" s="28">
        <v>27</v>
      </c>
      <c r="N323" s="28">
        <v>27</v>
      </c>
      <c r="O323" s="29">
        <v>1.016</v>
      </c>
      <c r="P323" s="30">
        <v>13.42</v>
      </c>
      <c r="Q323" s="28">
        <v>13</v>
      </c>
      <c r="R323" s="29">
        <v>0.5</v>
      </c>
      <c r="S323" s="29">
        <v>0.1167</v>
      </c>
      <c r="T323" s="29">
        <v>0.1802</v>
      </c>
      <c r="U323" s="32"/>
    </row>
    <row r="324" ht="56.75" customHeight="1" spans="1:21">
      <c r="A324" s="26" t="s">
        <v>3874</v>
      </c>
      <c r="B324" s="27">
        <v>72023</v>
      </c>
      <c r="C324" s="26" t="s">
        <v>308</v>
      </c>
      <c r="D324" s="26" t="s">
        <v>3876</v>
      </c>
      <c r="E324" s="26" t="s">
        <v>3875</v>
      </c>
      <c r="F324" s="26" t="s">
        <v>10897</v>
      </c>
      <c r="G324" s="26" t="s">
        <v>10898</v>
      </c>
      <c r="H324" s="27">
        <v>863642</v>
      </c>
      <c r="I324" s="27">
        <v>25982023</v>
      </c>
      <c r="J324" s="31">
        <v>46331</v>
      </c>
      <c r="K324" s="27" t="s">
        <v>10899</v>
      </c>
      <c r="L324" s="28">
        <v>40000</v>
      </c>
      <c r="M324" s="28">
        <v>27</v>
      </c>
      <c r="N324" s="28">
        <v>27</v>
      </c>
      <c r="O324" s="29">
        <v>1.0052</v>
      </c>
      <c r="P324" s="30">
        <v>13.42</v>
      </c>
      <c r="Q324" s="28">
        <v>13</v>
      </c>
      <c r="R324" s="29">
        <v>0.5</v>
      </c>
      <c r="S324" s="29">
        <v>0.1167</v>
      </c>
      <c r="T324" s="29">
        <v>0.1802</v>
      </c>
      <c r="U324" s="32"/>
    </row>
    <row r="325" ht="56.75" customHeight="1" spans="1:21">
      <c r="A325" s="26" t="s">
        <v>3874</v>
      </c>
      <c r="B325" s="27">
        <v>72023</v>
      </c>
      <c r="C325" s="26" t="s">
        <v>308</v>
      </c>
      <c r="D325" s="26" t="s">
        <v>3876</v>
      </c>
      <c r="E325" s="26" t="s">
        <v>3875</v>
      </c>
      <c r="F325" s="26" t="s">
        <v>10897</v>
      </c>
      <c r="G325" s="26" t="s">
        <v>10898</v>
      </c>
      <c r="H325" s="27">
        <v>863642</v>
      </c>
      <c r="I325" s="27">
        <v>26031756</v>
      </c>
      <c r="J325" s="27" t="s">
        <v>10899</v>
      </c>
      <c r="K325" s="27" t="s">
        <v>10900</v>
      </c>
      <c r="L325" s="28">
        <v>40000</v>
      </c>
      <c r="M325" s="28">
        <v>27</v>
      </c>
      <c r="N325" s="28">
        <v>27</v>
      </c>
      <c r="O325" s="29">
        <v>1.0013</v>
      </c>
      <c r="P325" s="30">
        <v>13.42</v>
      </c>
      <c r="Q325" s="28">
        <v>13</v>
      </c>
      <c r="R325" s="29">
        <v>0.5</v>
      </c>
      <c r="S325" s="29">
        <v>0.1167</v>
      </c>
      <c r="T325" s="29">
        <v>0.1802</v>
      </c>
      <c r="U325" s="32"/>
    </row>
    <row r="326" ht="56.75" customHeight="1" spans="1:21">
      <c r="A326" s="26" t="s">
        <v>3874</v>
      </c>
      <c r="B326" s="27">
        <v>72023</v>
      </c>
      <c r="C326" s="26" t="s">
        <v>308</v>
      </c>
      <c r="D326" s="26" t="s">
        <v>3876</v>
      </c>
      <c r="E326" s="26" t="s">
        <v>3875</v>
      </c>
      <c r="F326" s="26" t="s">
        <v>10902</v>
      </c>
      <c r="G326" s="26" t="s">
        <v>10898</v>
      </c>
      <c r="H326" s="27">
        <v>863642</v>
      </c>
      <c r="I326" s="27">
        <v>26087203</v>
      </c>
      <c r="J326" s="27" t="s">
        <v>10900</v>
      </c>
      <c r="K326" s="31">
        <v>46028</v>
      </c>
      <c r="L326" s="28">
        <v>40000</v>
      </c>
      <c r="M326" s="28">
        <v>27</v>
      </c>
      <c r="N326" s="28">
        <v>14</v>
      </c>
      <c r="O326" s="29">
        <v>0.5275</v>
      </c>
      <c r="P326" s="30">
        <v>7.08</v>
      </c>
      <c r="Q326" s="28">
        <v>7</v>
      </c>
      <c r="R326" s="29">
        <v>0.2638</v>
      </c>
      <c r="S326" s="29">
        <v>0.1167</v>
      </c>
      <c r="T326" s="29">
        <v>0.1802</v>
      </c>
      <c r="U326" s="32"/>
    </row>
    <row r="327" ht="56.75" customHeight="1" spans="1:21">
      <c r="A327" s="26" t="s">
        <v>3874</v>
      </c>
      <c r="B327" s="27">
        <v>72301</v>
      </c>
      <c r="C327" s="26" t="s">
        <v>737</v>
      </c>
      <c r="D327" s="26" t="s">
        <v>3876</v>
      </c>
      <c r="E327" s="26" t="s">
        <v>3875</v>
      </c>
      <c r="F327" s="26" t="s">
        <v>10897</v>
      </c>
      <c r="G327" s="26" t="s">
        <v>10898</v>
      </c>
      <c r="H327" s="27">
        <v>810281</v>
      </c>
      <c r="I327" s="27">
        <v>25905953</v>
      </c>
      <c r="J327" s="31">
        <v>46027</v>
      </c>
      <c r="K327" s="31">
        <v>46239</v>
      </c>
      <c r="L327" s="28">
        <v>15000</v>
      </c>
      <c r="M327" s="28">
        <v>10</v>
      </c>
      <c r="N327" s="28">
        <v>10</v>
      </c>
      <c r="O327" s="29">
        <v>1.041</v>
      </c>
      <c r="P327" s="30">
        <v>0</v>
      </c>
      <c r="Q327" s="28">
        <v>10</v>
      </c>
      <c r="R327" s="29">
        <v>1</v>
      </c>
      <c r="S327" s="29">
        <v>0.0658</v>
      </c>
      <c r="T327" s="29">
        <v>0.0871</v>
      </c>
      <c r="U327" s="32"/>
    </row>
    <row r="328" ht="56.75" customHeight="1" spans="1:21">
      <c r="A328" s="26" t="s">
        <v>3874</v>
      </c>
      <c r="B328" s="27">
        <v>72301</v>
      </c>
      <c r="C328" s="26" t="s">
        <v>737</v>
      </c>
      <c r="D328" s="26" t="s">
        <v>3876</v>
      </c>
      <c r="E328" s="26" t="s">
        <v>3875</v>
      </c>
      <c r="F328" s="26" t="s">
        <v>10897</v>
      </c>
      <c r="G328" s="26" t="s">
        <v>10898</v>
      </c>
      <c r="H328" s="27">
        <v>810281</v>
      </c>
      <c r="I328" s="27">
        <v>25964707</v>
      </c>
      <c r="J328" s="31">
        <v>46239</v>
      </c>
      <c r="K328" s="27" t="s">
        <v>10919</v>
      </c>
      <c r="L328" s="28">
        <v>15000</v>
      </c>
      <c r="M328" s="28">
        <v>10</v>
      </c>
      <c r="N328" s="28">
        <v>11</v>
      </c>
      <c r="O328" s="29">
        <v>1.0546</v>
      </c>
      <c r="P328" s="30">
        <v>0</v>
      </c>
      <c r="Q328" s="28">
        <v>10</v>
      </c>
      <c r="R328" s="29">
        <v>1</v>
      </c>
      <c r="S328" s="29">
        <v>0.0658</v>
      </c>
      <c r="T328" s="29">
        <v>0.0871</v>
      </c>
      <c r="U328" s="32"/>
    </row>
    <row r="329" ht="56.75" customHeight="1" spans="1:21">
      <c r="A329" s="26" t="s">
        <v>3874</v>
      </c>
      <c r="B329" s="27">
        <v>72301</v>
      </c>
      <c r="C329" s="26" t="s">
        <v>737</v>
      </c>
      <c r="D329" s="26" t="s">
        <v>3876</v>
      </c>
      <c r="E329" s="26" t="s">
        <v>3875</v>
      </c>
      <c r="F329" s="26" t="s">
        <v>10897</v>
      </c>
      <c r="G329" s="26" t="s">
        <v>10898</v>
      </c>
      <c r="H329" s="27">
        <v>810281</v>
      </c>
      <c r="I329" s="27">
        <v>26011945</v>
      </c>
      <c r="J329" s="27" t="s">
        <v>10919</v>
      </c>
      <c r="K329" s="27" t="s">
        <v>10907</v>
      </c>
      <c r="L329" s="28">
        <v>15000</v>
      </c>
      <c r="M329" s="28">
        <v>10</v>
      </c>
      <c r="N329" s="28">
        <v>11</v>
      </c>
      <c r="O329" s="29">
        <v>1.0615</v>
      </c>
      <c r="P329" s="30">
        <v>0</v>
      </c>
      <c r="Q329" s="28">
        <v>10</v>
      </c>
      <c r="R329" s="29">
        <v>1</v>
      </c>
      <c r="S329" s="29">
        <v>0.0658</v>
      </c>
      <c r="T329" s="29">
        <v>0.0871</v>
      </c>
      <c r="U329" s="32"/>
    </row>
    <row r="330" ht="56.75" customHeight="1" spans="1:21">
      <c r="A330" s="26" t="s">
        <v>3874</v>
      </c>
      <c r="B330" s="27">
        <v>72301</v>
      </c>
      <c r="C330" s="26" t="s">
        <v>737</v>
      </c>
      <c r="D330" s="26" t="s">
        <v>3876</v>
      </c>
      <c r="E330" s="26" t="s">
        <v>3875</v>
      </c>
      <c r="F330" s="26" t="s">
        <v>10929</v>
      </c>
      <c r="G330" s="26" t="s">
        <v>10898</v>
      </c>
      <c r="H330" s="27">
        <v>810281</v>
      </c>
      <c r="I330" s="27">
        <v>26070296</v>
      </c>
      <c r="J330" s="27" t="s">
        <v>10911</v>
      </c>
      <c r="K330" s="27" t="s">
        <v>10912</v>
      </c>
      <c r="L330" s="28">
        <v>15000</v>
      </c>
      <c r="M330" s="28">
        <v>10</v>
      </c>
      <c r="N330" s="28">
        <v>11</v>
      </c>
      <c r="O330" s="29">
        <v>1.1197</v>
      </c>
      <c r="P330" s="30">
        <v>0</v>
      </c>
      <c r="Q330" s="28">
        <v>10</v>
      </c>
      <c r="R330" s="29">
        <v>1</v>
      </c>
      <c r="S330" s="29">
        <v>0.0658</v>
      </c>
      <c r="T330" s="29">
        <v>0.0871</v>
      </c>
      <c r="U330" s="32"/>
    </row>
    <row r="331" ht="42.75" customHeight="1" spans="1:21">
      <c r="A331" s="26" t="s">
        <v>3874</v>
      </c>
      <c r="B331" s="27">
        <v>72400</v>
      </c>
      <c r="C331" s="26" t="s">
        <v>220</v>
      </c>
      <c r="D331" s="26" t="s">
        <v>3876</v>
      </c>
      <c r="E331" s="26" t="s">
        <v>3875</v>
      </c>
      <c r="F331" s="26" t="s">
        <v>10897</v>
      </c>
      <c r="G331" s="26" t="s">
        <v>10898</v>
      </c>
      <c r="H331" s="27">
        <v>532826</v>
      </c>
      <c r="I331" s="27">
        <v>25907644</v>
      </c>
      <c r="J331" s="31">
        <v>46058</v>
      </c>
      <c r="K331" s="31">
        <v>46270</v>
      </c>
      <c r="L331" s="28">
        <v>60000</v>
      </c>
      <c r="M331" s="28">
        <v>40</v>
      </c>
      <c r="N331" s="28">
        <v>42</v>
      </c>
      <c r="O331" s="29">
        <v>1.0496</v>
      </c>
      <c r="P331" s="30">
        <v>0</v>
      </c>
      <c r="Q331" s="28">
        <v>40</v>
      </c>
      <c r="R331" s="29">
        <v>1</v>
      </c>
      <c r="S331" s="29">
        <v>0.1774</v>
      </c>
      <c r="T331" s="29">
        <v>0.2576</v>
      </c>
      <c r="U331" s="32"/>
    </row>
    <row r="332" ht="42.75" customHeight="1" spans="1:21">
      <c r="A332" s="26" t="s">
        <v>3874</v>
      </c>
      <c r="B332" s="27">
        <v>72400</v>
      </c>
      <c r="C332" s="26" t="s">
        <v>220</v>
      </c>
      <c r="D332" s="26" t="s">
        <v>3876</v>
      </c>
      <c r="E332" s="26" t="s">
        <v>3875</v>
      </c>
      <c r="F332" s="26" t="s">
        <v>10897</v>
      </c>
      <c r="G332" s="26" t="s">
        <v>10898</v>
      </c>
      <c r="H332" s="27">
        <v>532826</v>
      </c>
      <c r="I332" s="27">
        <v>25966502</v>
      </c>
      <c r="J332" s="31">
        <v>46270</v>
      </c>
      <c r="K332" s="27" t="s">
        <v>10910</v>
      </c>
      <c r="L332" s="28">
        <v>60000</v>
      </c>
      <c r="M332" s="28">
        <v>40</v>
      </c>
      <c r="N332" s="28">
        <v>41</v>
      </c>
      <c r="O332" s="29">
        <v>1.012</v>
      </c>
      <c r="P332" s="30">
        <v>0</v>
      </c>
      <c r="Q332" s="28">
        <v>40</v>
      </c>
      <c r="R332" s="29">
        <v>1</v>
      </c>
      <c r="S332" s="29">
        <v>0.1774</v>
      </c>
      <c r="T332" s="29">
        <v>0.2576</v>
      </c>
      <c r="U332" s="32"/>
    </row>
    <row r="333" ht="42.75" customHeight="1" spans="1:21">
      <c r="A333" s="26" t="s">
        <v>3874</v>
      </c>
      <c r="B333" s="27">
        <v>72400</v>
      </c>
      <c r="C333" s="26" t="s">
        <v>220</v>
      </c>
      <c r="D333" s="26" t="s">
        <v>3876</v>
      </c>
      <c r="E333" s="26" t="s">
        <v>3875</v>
      </c>
      <c r="F333" s="26" t="s">
        <v>10897</v>
      </c>
      <c r="G333" s="26" t="s">
        <v>10898</v>
      </c>
      <c r="H333" s="27">
        <v>532826</v>
      </c>
      <c r="I333" s="27">
        <v>26013729</v>
      </c>
      <c r="J333" s="27" t="s">
        <v>10910</v>
      </c>
      <c r="K333" s="27" t="s">
        <v>10911</v>
      </c>
      <c r="L333" s="28">
        <v>60000</v>
      </c>
      <c r="M333" s="28">
        <v>40</v>
      </c>
      <c r="N333" s="28">
        <v>41</v>
      </c>
      <c r="O333" s="29">
        <v>1.0269</v>
      </c>
      <c r="P333" s="30">
        <v>0</v>
      </c>
      <c r="Q333" s="28">
        <v>40</v>
      </c>
      <c r="R333" s="29">
        <v>1</v>
      </c>
      <c r="S333" s="29">
        <v>0.1774</v>
      </c>
      <c r="T333" s="29">
        <v>0.2576</v>
      </c>
      <c r="U333" s="32"/>
    </row>
    <row r="334" ht="42.75" customHeight="1" spans="1:21">
      <c r="A334" s="26" t="s">
        <v>3874</v>
      </c>
      <c r="B334" s="27">
        <v>72400</v>
      </c>
      <c r="C334" s="26" t="s">
        <v>220</v>
      </c>
      <c r="D334" s="26" t="s">
        <v>3876</v>
      </c>
      <c r="E334" s="26" t="s">
        <v>3875</v>
      </c>
      <c r="F334" s="26" t="s">
        <v>10929</v>
      </c>
      <c r="G334" s="26" t="s">
        <v>10898</v>
      </c>
      <c r="H334" s="27">
        <v>532826</v>
      </c>
      <c r="I334" s="27">
        <v>26072264</v>
      </c>
      <c r="J334" s="27" t="s">
        <v>10911</v>
      </c>
      <c r="K334" s="27" t="s">
        <v>10912</v>
      </c>
      <c r="L334" s="28">
        <v>60000</v>
      </c>
      <c r="M334" s="28">
        <v>40</v>
      </c>
      <c r="N334" s="28">
        <v>40</v>
      </c>
      <c r="O334" s="29">
        <v>1.0041</v>
      </c>
      <c r="P334" s="30">
        <v>0</v>
      </c>
      <c r="Q334" s="28">
        <v>40</v>
      </c>
      <c r="R334" s="29">
        <v>1</v>
      </c>
      <c r="S334" s="29">
        <v>0.1774</v>
      </c>
      <c r="T334" s="29">
        <v>0.2576</v>
      </c>
      <c r="U334" s="32"/>
    </row>
    <row r="335" ht="56.75" customHeight="1" spans="1:21">
      <c r="A335" s="26" t="s">
        <v>3874</v>
      </c>
      <c r="B335" s="27">
        <v>72439</v>
      </c>
      <c r="C335" s="26" t="s">
        <v>353</v>
      </c>
      <c r="D335" s="26" t="s">
        <v>3876</v>
      </c>
      <c r="E335" s="26" t="s">
        <v>3875</v>
      </c>
      <c r="F335" s="26" t="s">
        <v>10897</v>
      </c>
      <c r="G335" s="26" t="s">
        <v>10898</v>
      </c>
      <c r="H335" s="27">
        <v>480698</v>
      </c>
      <c r="I335" s="27">
        <v>25899571</v>
      </c>
      <c r="J335" s="31">
        <v>46027</v>
      </c>
      <c r="K335" s="31">
        <v>46239</v>
      </c>
      <c r="L335" s="28">
        <v>40000</v>
      </c>
      <c r="M335" s="28">
        <v>27</v>
      </c>
      <c r="N335" s="28">
        <v>28</v>
      </c>
      <c r="O335" s="29">
        <v>1.0367</v>
      </c>
      <c r="P335" s="30">
        <v>0</v>
      </c>
      <c r="Q335" s="28">
        <v>27</v>
      </c>
      <c r="R335" s="29">
        <v>1</v>
      </c>
      <c r="S335" s="29">
        <v>0.098</v>
      </c>
      <c r="T335" s="29">
        <v>0.1151</v>
      </c>
      <c r="U335" s="32"/>
    </row>
    <row r="336" ht="56.75" customHeight="1" spans="1:21">
      <c r="A336" s="26" t="s">
        <v>3874</v>
      </c>
      <c r="B336" s="27">
        <v>72439</v>
      </c>
      <c r="C336" s="26" t="s">
        <v>353</v>
      </c>
      <c r="D336" s="26" t="s">
        <v>3876</v>
      </c>
      <c r="E336" s="26" t="s">
        <v>3875</v>
      </c>
      <c r="F336" s="26" t="s">
        <v>10897</v>
      </c>
      <c r="G336" s="26" t="s">
        <v>10898</v>
      </c>
      <c r="H336" s="27">
        <v>480698</v>
      </c>
      <c r="I336" s="27">
        <v>25957575</v>
      </c>
      <c r="J336" s="31">
        <v>46239</v>
      </c>
      <c r="K336" s="27" t="s">
        <v>10919</v>
      </c>
      <c r="L336" s="28">
        <v>40000</v>
      </c>
      <c r="M336" s="28">
        <v>27</v>
      </c>
      <c r="N336" s="28">
        <v>27</v>
      </c>
      <c r="O336" s="29">
        <v>1.0123</v>
      </c>
      <c r="P336" s="30">
        <v>0</v>
      </c>
      <c r="Q336" s="28">
        <v>27</v>
      </c>
      <c r="R336" s="29">
        <v>1</v>
      </c>
      <c r="S336" s="29">
        <v>0.098</v>
      </c>
      <c r="T336" s="29">
        <v>0.1151</v>
      </c>
      <c r="U336" s="32"/>
    </row>
    <row r="337" ht="56.75" customHeight="1" spans="1:21">
      <c r="A337" s="26" t="s">
        <v>3874</v>
      </c>
      <c r="B337" s="27">
        <v>72439</v>
      </c>
      <c r="C337" s="26" t="s">
        <v>353</v>
      </c>
      <c r="D337" s="26" t="s">
        <v>3876</v>
      </c>
      <c r="E337" s="26" t="s">
        <v>3875</v>
      </c>
      <c r="F337" s="26" t="s">
        <v>10897</v>
      </c>
      <c r="G337" s="26" t="s">
        <v>10898</v>
      </c>
      <c r="H337" s="27">
        <v>480698</v>
      </c>
      <c r="I337" s="27">
        <v>26004360</v>
      </c>
      <c r="J337" s="27" t="s">
        <v>10919</v>
      </c>
      <c r="K337" s="27" t="s">
        <v>10907</v>
      </c>
      <c r="L337" s="28">
        <v>40000</v>
      </c>
      <c r="M337" s="28">
        <v>27</v>
      </c>
      <c r="N337" s="28">
        <v>24</v>
      </c>
      <c r="O337" s="29">
        <v>0.8958</v>
      </c>
      <c r="P337" s="30">
        <v>0</v>
      </c>
      <c r="Q337" s="28">
        <v>24</v>
      </c>
      <c r="R337" s="29">
        <v>0.8958</v>
      </c>
      <c r="S337" s="29">
        <v>0.098</v>
      </c>
      <c r="T337" s="29">
        <v>0.1151</v>
      </c>
      <c r="U337" s="32"/>
    </row>
    <row r="338" ht="56.75" customHeight="1" spans="1:21">
      <c r="A338" s="26" t="s">
        <v>3874</v>
      </c>
      <c r="B338" s="27">
        <v>72481</v>
      </c>
      <c r="C338" s="26" t="s">
        <v>538</v>
      </c>
      <c r="D338" s="26" t="s">
        <v>3876</v>
      </c>
      <c r="E338" s="26" t="s">
        <v>3875</v>
      </c>
      <c r="F338" s="26" t="s">
        <v>10897</v>
      </c>
      <c r="G338" s="26" t="s">
        <v>10898</v>
      </c>
      <c r="H338" s="27">
        <v>831641</v>
      </c>
      <c r="I338" s="27">
        <v>25918301</v>
      </c>
      <c r="J338" s="31">
        <v>46086</v>
      </c>
      <c r="K338" s="31">
        <v>46300</v>
      </c>
      <c r="L338" s="28">
        <v>16797</v>
      </c>
      <c r="M338" s="28">
        <v>11</v>
      </c>
      <c r="N338" s="28">
        <v>11</v>
      </c>
      <c r="O338" s="29">
        <v>1.001</v>
      </c>
      <c r="P338" s="30">
        <v>0</v>
      </c>
      <c r="Q338" s="28">
        <v>11</v>
      </c>
      <c r="R338" s="29">
        <v>1</v>
      </c>
      <c r="S338" s="29">
        <v>0.052</v>
      </c>
      <c r="T338" s="29">
        <v>0.0134</v>
      </c>
      <c r="U338" s="32"/>
    </row>
    <row r="339" ht="56.75" customHeight="1" spans="1:21">
      <c r="A339" s="26" t="s">
        <v>3874</v>
      </c>
      <c r="B339" s="27">
        <v>72481</v>
      </c>
      <c r="C339" s="26" t="s">
        <v>538</v>
      </c>
      <c r="D339" s="26" t="s">
        <v>3876</v>
      </c>
      <c r="E339" s="26" t="s">
        <v>3875</v>
      </c>
      <c r="F339" s="26" t="s">
        <v>10897</v>
      </c>
      <c r="G339" s="26" t="s">
        <v>10898</v>
      </c>
      <c r="H339" s="27">
        <v>831641</v>
      </c>
      <c r="I339" s="27">
        <v>25977986</v>
      </c>
      <c r="J339" s="31">
        <v>46331</v>
      </c>
      <c r="K339" s="27" t="s">
        <v>10899</v>
      </c>
      <c r="L339" s="28">
        <v>16797</v>
      </c>
      <c r="M339" s="28">
        <v>11</v>
      </c>
      <c r="N339" s="28">
        <v>11</v>
      </c>
      <c r="O339" s="29">
        <v>1.0007</v>
      </c>
      <c r="P339" s="30">
        <v>0</v>
      </c>
      <c r="Q339" s="28">
        <v>11</v>
      </c>
      <c r="R339" s="29">
        <v>1</v>
      </c>
      <c r="S339" s="29">
        <v>0.052</v>
      </c>
      <c r="T339" s="29">
        <v>0.0134</v>
      </c>
      <c r="U339" s="32"/>
    </row>
    <row r="340" ht="42.75" customHeight="1" spans="1:21">
      <c r="A340" s="26" t="s">
        <v>3874</v>
      </c>
      <c r="B340" s="27">
        <v>72787</v>
      </c>
      <c r="C340" s="26" t="s">
        <v>232</v>
      </c>
      <c r="D340" s="26" t="s">
        <v>3876</v>
      </c>
      <c r="E340" s="26" t="s">
        <v>3875</v>
      </c>
      <c r="F340" s="26" t="s">
        <v>10897</v>
      </c>
      <c r="G340" s="26" t="s">
        <v>10898</v>
      </c>
      <c r="H340" s="27">
        <v>239639</v>
      </c>
      <c r="I340" s="27">
        <v>25955161</v>
      </c>
      <c r="J340" s="31">
        <v>46208</v>
      </c>
      <c r="K340" s="27" t="s">
        <v>10917</v>
      </c>
      <c r="L340" s="28">
        <v>100000</v>
      </c>
      <c r="M340" s="28">
        <v>67</v>
      </c>
      <c r="N340" s="28">
        <v>69</v>
      </c>
      <c r="O340" s="29">
        <v>1.0316</v>
      </c>
      <c r="P340" s="30">
        <v>0</v>
      </c>
      <c r="Q340" s="28">
        <v>67</v>
      </c>
      <c r="R340" s="29">
        <v>1</v>
      </c>
      <c r="S340" s="29">
        <v>0.1839</v>
      </c>
      <c r="T340" s="29">
        <v>0.5643</v>
      </c>
      <c r="U340" s="32"/>
    </row>
    <row r="341" ht="42.75" customHeight="1" spans="1:21">
      <c r="A341" s="26" t="s">
        <v>3874</v>
      </c>
      <c r="B341" s="27">
        <v>72787</v>
      </c>
      <c r="C341" s="26" t="s">
        <v>232</v>
      </c>
      <c r="D341" s="26" t="s">
        <v>3876</v>
      </c>
      <c r="E341" s="26" t="s">
        <v>3875</v>
      </c>
      <c r="F341" s="26" t="s">
        <v>10897</v>
      </c>
      <c r="G341" s="26" t="s">
        <v>10898</v>
      </c>
      <c r="H341" s="27">
        <v>239639</v>
      </c>
      <c r="I341" s="27">
        <v>26002248</v>
      </c>
      <c r="J341" s="27" t="s">
        <v>10917</v>
      </c>
      <c r="K341" s="27" t="s">
        <v>10915</v>
      </c>
      <c r="L341" s="28">
        <v>100000</v>
      </c>
      <c r="M341" s="28">
        <v>67</v>
      </c>
      <c r="N341" s="28">
        <v>69</v>
      </c>
      <c r="O341" s="29">
        <v>1.031</v>
      </c>
      <c r="P341" s="30">
        <v>0</v>
      </c>
      <c r="Q341" s="28">
        <v>67</v>
      </c>
      <c r="R341" s="29">
        <v>1</v>
      </c>
      <c r="S341" s="29">
        <v>0.1839</v>
      </c>
      <c r="T341" s="29">
        <v>0.5643</v>
      </c>
      <c r="U341" s="32"/>
    </row>
    <row r="342" ht="42.75" customHeight="1" spans="1:21">
      <c r="A342" s="26" t="s">
        <v>3874</v>
      </c>
      <c r="B342" s="27">
        <v>72787</v>
      </c>
      <c r="C342" s="26" t="s">
        <v>232</v>
      </c>
      <c r="D342" s="26" t="s">
        <v>3876</v>
      </c>
      <c r="E342" s="26" t="s">
        <v>3875</v>
      </c>
      <c r="F342" s="26" t="s">
        <v>10929</v>
      </c>
      <c r="G342" s="26" t="s">
        <v>10898</v>
      </c>
      <c r="H342" s="27">
        <v>239639</v>
      </c>
      <c r="I342" s="27">
        <v>26061179</v>
      </c>
      <c r="J342" s="27" t="s">
        <v>10915</v>
      </c>
      <c r="K342" s="27" t="s">
        <v>10916</v>
      </c>
      <c r="L342" s="28">
        <v>100000</v>
      </c>
      <c r="M342" s="28">
        <v>67</v>
      </c>
      <c r="N342" s="28">
        <v>67</v>
      </c>
      <c r="O342" s="29">
        <v>1.0028</v>
      </c>
      <c r="P342" s="30">
        <v>0</v>
      </c>
      <c r="Q342" s="28">
        <v>67</v>
      </c>
      <c r="R342" s="29">
        <v>1</v>
      </c>
      <c r="S342" s="29">
        <v>0.1839</v>
      </c>
      <c r="T342" s="29">
        <v>0.5643</v>
      </c>
      <c r="U342" s="32"/>
    </row>
    <row r="343" ht="42.75" customHeight="1" spans="1:21">
      <c r="A343" s="26" t="s">
        <v>3874</v>
      </c>
      <c r="B343" s="27">
        <v>72998</v>
      </c>
      <c r="C343" s="26" t="s">
        <v>755</v>
      </c>
      <c r="D343" s="26" t="s">
        <v>3876</v>
      </c>
      <c r="E343" s="26" t="s">
        <v>3875</v>
      </c>
      <c r="F343" s="26" t="s">
        <v>10897</v>
      </c>
      <c r="G343" s="26" t="s">
        <v>10898</v>
      </c>
      <c r="H343" s="27">
        <v>58740</v>
      </c>
      <c r="I343" s="27">
        <v>25910569</v>
      </c>
      <c r="J343" s="31">
        <v>46058</v>
      </c>
      <c r="K343" s="31">
        <v>46270</v>
      </c>
      <c r="L343" s="28">
        <v>42000</v>
      </c>
      <c r="M343" s="28">
        <v>28</v>
      </c>
      <c r="N343" s="28">
        <v>29</v>
      </c>
      <c r="O343" s="29">
        <v>1.0144</v>
      </c>
      <c r="P343" s="30">
        <v>0</v>
      </c>
      <c r="Q343" s="28">
        <v>28</v>
      </c>
      <c r="R343" s="29">
        <v>1</v>
      </c>
      <c r="S343" s="29">
        <v>0.2255</v>
      </c>
      <c r="T343" s="29">
        <v>0.3295</v>
      </c>
      <c r="U343" s="32"/>
    </row>
    <row r="344" ht="42.75" customHeight="1" spans="1:21">
      <c r="A344" s="26" t="s">
        <v>3874</v>
      </c>
      <c r="B344" s="27">
        <v>72998</v>
      </c>
      <c r="C344" s="26" t="s">
        <v>755</v>
      </c>
      <c r="D344" s="26" t="s">
        <v>3876</v>
      </c>
      <c r="E344" s="26" t="s">
        <v>3875</v>
      </c>
      <c r="F344" s="26" t="s">
        <v>10897</v>
      </c>
      <c r="G344" s="26" t="s">
        <v>10898</v>
      </c>
      <c r="H344" s="27">
        <v>58740</v>
      </c>
      <c r="I344" s="27">
        <v>25969992</v>
      </c>
      <c r="J344" s="31">
        <v>46270</v>
      </c>
      <c r="K344" s="27" t="s">
        <v>10910</v>
      </c>
      <c r="L344" s="28">
        <v>42000</v>
      </c>
      <c r="M344" s="28">
        <v>28</v>
      </c>
      <c r="N344" s="28">
        <v>30</v>
      </c>
      <c r="O344" s="29">
        <v>1.0745</v>
      </c>
      <c r="P344" s="30">
        <v>0</v>
      </c>
      <c r="Q344" s="28">
        <v>28</v>
      </c>
      <c r="R344" s="29">
        <v>1</v>
      </c>
      <c r="S344" s="29">
        <v>0.2255</v>
      </c>
      <c r="T344" s="29">
        <v>0.3295</v>
      </c>
      <c r="U344" s="32"/>
    </row>
    <row r="345" ht="42.75" customHeight="1" spans="1:21">
      <c r="A345" s="26" t="s">
        <v>3874</v>
      </c>
      <c r="B345" s="27">
        <v>72998</v>
      </c>
      <c r="C345" s="26" t="s">
        <v>755</v>
      </c>
      <c r="D345" s="26" t="s">
        <v>3876</v>
      </c>
      <c r="E345" s="26" t="s">
        <v>3875</v>
      </c>
      <c r="F345" s="26" t="s">
        <v>10897</v>
      </c>
      <c r="G345" s="26" t="s">
        <v>10898</v>
      </c>
      <c r="H345" s="27">
        <v>58740</v>
      </c>
      <c r="I345" s="27">
        <v>26019487</v>
      </c>
      <c r="J345" s="27" t="s">
        <v>10910</v>
      </c>
      <c r="K345" s="27" t="s">
        <v>10911</v>
      </c>
      <c r="L345" s="28">
        <v>42000</v>
      </c>
      <c r="M345" s="28">
        <v>28</v>
      </c>
      <c r="N345" s="28">
        <v>29</v>
      </c>
      <c r="O345" s="29">
        <v>1.0166</v>
      </c>
      <c r="P345" s="30">
        <v>0</v>
      </c>
      <c r="Q345" s="28">
        <v>28</v>
      </c>
      <c r="R345" s="29">
        <v>1</v>
      </c>
      <c r="S345" s="29">
        <v>0.2255</v>
      </c>
      <c r="T345" s="29">
        <v>0.3295</v>
      </c>
      <c r="U345" s="32"/>
    </row>
    <row r="346" ht="56.75" customHeight="1" spans="1:21">
      <c r="A346" s="26" t="s">
        <v>3874</v>
      </c>
      <c r="B346" s="27">
        <v>73175</v>
      </c>
      <c r="C346" s="26" t="s">
        <v>531</v>
      </c>
      <c r="D346" s="26" t="s">
        <v>3876</v>
      </c>
      <c r="E346" s="26" t="s">
        <v>3875</v>
      </c>
      <c r="F346" s="26" t="s">
        <v>10897</v>
      </c>
      <c r="G346" s="26" t="s">
        <v>10898</v>
      </c>
      <c r="H346" s="27">
        <v>560107</v>
      </c>
      <c r="I346" s="27">
        <v>25917790</v>
      </c>
      <c r="J346" s="31">
        <v>46086</v>
      </c>
      <c r="K346" s="31">
        <v>46300</v>
      </c>
      <c r="L346" s="28">
        <v>15000</v>
      </c>
      <c r="M346" s="28">
        <v>10</v>
      </c>
      <c r="N346" s="28">
        <v>10</v>
      </c>
      <c r="O346" s="29">
        <v>1.0347</v>
      </c>
      <c r="P346" s="30">
        <v>0</v>
      </c>
      <c r="Q346" s="28">
        <v>10</v>
      </c>
      <c r="R346" s="29">
        <v>1</v>
      </c>
      <c r="S346" s="29">
        <v>0.0308</v>
      </c>
      <c r="T346" s="29">
        <v>0.0484</v>
      </c>
      <c r="U346" s="32"/>
    </row>
    <row r="347" ht="56.75" customHeight="1" spans="1:21">
      <c r="A347" s="26" t="s">
        <v>3874</v>
      </c>
      <c r="B347" s="27">
        <v>73175</v>
      </c>
      <c r="C347" s="26" t="s">
        <v>531</v>
      </c>
      <c r="D347" s="26" t="s">
        <v>3876</v>
      </c>
      <c r="E347" s="26" t="s">
        <v>3875</v>
      </c>
      <c r="F347" s="26" t="s">
        <v>10897</v>
      </c>
      <c r="G347" s="26" t="s">
        <v>10898</v>
      </c>
      <c r="H347" s="27">
        <v>560107</v>
      </c>
      <c r="I347" s="27">
        <v>25977512</v>
      </c>
      <c r="J347" s="31">
        <v>46300</v>
      </c>
      <c r="K347" s="27" t="s">
        <v>10903</v>
      </c>
      <c r="L347" s="28">
        <v>15000</v>
      </c>
      <c r="M347" s="28">
        <v>10</v>
      </c>
      <c r="N347" s="28">
        <v>10</v>
      </c>
      <c r="O347" s="29">
        <v>1.0397</v>
      </c>
      <c r="P347" s="30">
        <v>0</v>
      </c>
      <c r="Q347" s="28">
        <v>10</v>
      </c>
      <c r="R347" s="29">
        <v>1</v>
      </c>
      <c r="S347" s="29">
        <v>0.0308</v>
      </c>
      <c r="T347" s="29">
        <v>0.0484</v>
      </c>
      <c r="U347" s="32"/>
    </row>
    <row r="348" ht="56.75" customHeight="1" spans="1:21">
      <c r="A348" s="26" t="s">
        <v>3874</v>
      </c>
      <c r="B348" s="27">
        <v>73175</v>
      </c>
      <c r="C348" s="26" t="s">
        <v>531</v>
      </c>
      <c r="D348" s="26" t="s">
        <v>3876</v>
      </c>
      <c r="E348" s="26" t="s">
        <v>3875</v>
      </c>
      <c r="F348" s="26" t="s">
        <v>10897</v>
      </c>
      <c r="G348" s="26" t="s">
        <v>10898</v>
      </c>
      <c r="H348" s="27">
        <v>560107</v>
      </c>
      <c r="I348" s="27">
        <v>26026791</v>
      </c>
      <c r="J348" s="27" t="s">
        <v>10903</v>
      </c>
      <c r="K348" s="27" t="s">
        <v>10904</v>
      </c>
      <c r="L348" s="28">
        <v>15000</v>
      </c>
      <c r="M348" s="28">
        <v>10</v>
      </c>
      <c r="N348" s="28">
        <v>11</v>
      </c>
      <c r="O348" s="29">
        <v>1.0603</v>
      </c>
      <c r="P348" s="30">
        <v>0</v>
      </c>
      <c r="Q348" s="28">
        <v>10</v>
      </c>
      <c r="R348" s="29">
        <v>1</v>
      </c>
      <c r="S348" s="29">
        <v>0.0308</v>
      </c>
      <c r="T348" s="29">
        <v>0.0484</v>
      </c>
      <c r="U348" s="32"/>
    </row>
    <row r="349" ht="42.75" customHeight="1" spans="1:21">
      <c r="A349" s="26" t="s">
        <v>3874</v>
      </c>
      <c r="B349" s="27">
        <v>73228</v>
      </c>
      <c r="C349" s="26" t="s">
        <v>364</v>
      </c>
      <c r="D349" s="26" t="s">
        <v>3876</v>
      </c>
      <c r="E349" s="26" t="s">
        <v>3875</v>
      </c>
      <c r="F349" s="26" t="s">
        <v>10897</v>
      </c>
      <c r="G349" s="26" t="s">
        <v>10898</v>
      </c>
      <c r="H349" s="27">
        <v>162160</v>
      </c>
      <c r="I349" s="27">
        <v>25914638</v>
      </c>
      <c r="J349" s="31">
        <v>46086</v>
      </c>
      <c r="K349" s="31">
        <v>46300</v>
      </c>
      <c r="L349" s="28">
        <v>20000</v>
      </c>
      <c r="M349" s="28">
        <v>13</v>
      </c>
      <c r="N349" s="28">
        <v>14</v>
      </c>
      <c r="O349" s="29">
        <v>1.0247</v>
      </c>
      <c r="P349" s="30">
        <v>0</v>
      </c>
      <c r="Q349" s="28">
        <v>13</v>
      </c>
      <c r="R349" s="29">
        <v>1</v>
      </c>
      <c r="S349" s="29">
        <v>0.0518</v>
      </c>
      <c r="T349" s="29">
        <v>0.0793</v>
      </c>
      <c r="U349" s="32"/>
    </row>
    <row r="350" ht="42.75" customHeight="1" spans="1:21">
      <c r="A350" s="26" t="s">
        <v>3874</v>
      </c>
      <c r="B350" s="27">
        <v>73228</v>
      </c>
      <c r="C350" s="26" t="s">
        <v>364</v>
      </c>
      <c r="D350" s="26" t="s">
        <v>3876</v>
      </c>
      <c r="E350" s="26" t="s">
        <v>3875</v>
      </c>
      <c r="F350" s="26" t="s">
        <v>10897</v>
      </c>
      <c r="G350" s="26" t="s">
        <v>10898</v>
      </c>
      <c r="H350" s="27">
        <v>162160</v>
      </c>
      <c r="I350" s="27">
        <v>25974263</v>
      </c>
      <c r="J350" s="31">
        <v>46300</v>
      </c>
      <c r="K350" s="27" t="s">
        <v>10903</v>
      </c>
      <c r="L350" s="28">
        <v>20000</v>
      </c>
      <c r="M350" s="28">
        <v>13</v>
      </c>
      <c r="N350" s="28">
        <v>14</v>
      </c>
      <c r="O350" s="29">
        <v>1.0064</v>
      </c>
      <c r="P350" s="30">
        <v>0</v>
      </c>
      <c r="Q350" s="28">
        <v>13</v>
      </c>
      <c r="R350" s="29">
        <v>1</v>
      </c>
      <c r="S350" s="29">
        <v>0.0518</v>
      </c>
      <c r="T350" s="29">
        <v>0.0793</v>
      </c>
      <c r="U350" s="32"/>
    </row>
    <row r="351" ht="42.75" customHeight="1" spans="1:21">
      <c r="A351" s="26" t="s">
        <v>3874</v>
      </c>
      <c r="B351" s="27">
        <v>73299</v>
      </c>
      <c r="C351" s="26" t="s">
        <v>387</v>
      </c>
      <c r="D351" s="26" t="s">
        <v>3876</v>
      </c>
      <c r="E351" s="26" t="s">
        <v>3875</v>
      </c>
      <c r="F351" s="26" t="s">
        <v>10897</v>
      </c>
      <c r="G351" s="26" t="s">
        <v>10898</v>
      </c>
      <c r="H351" s="27">
        <v>871763</v>
      </c>
      <c r="I351" s="27">
        <v>25955738</v>
      </c>
      <c r="J351" s="31">
        <v>46208</v>
      </c>
      <c r="K351" s="27" t="s">
        <v>10917</v>
      </c>
      <c r="L351" s="28">
        <v>200000</v>
      </c>
      <c r="M351" s="28">
        <v>134</v>
      </c>
      <c r="N351" s="28">
        <v>135</v>
      </c>
      <c r="O351" s="29">
        <v>1.0048</v>
      </c>
      <c r="P351" s="30">
        <v>53.69</v>
      </c>
      <c r="Q351" s="28">
        <v>81</v>
      </c>
      <c r="R351" s="29">
        <v>0.6</v>
      </c>
      <c r="S351" s="29">
        <v>0.2359</v>
      </c>
      <c r="T351" s="29">
        <v>0.2952</v>
      </c>
      <c r="U351" s="32"/>
    </row>
    <row r="352" ht="42.75" customHeight="1" spans="1:21">
      <c r="A352" s="26" t="s">
        <v>3874</v>
      </c>
      <c r="B352" s="27">
        <v>73299</v>
      </c>
      <c r="C352" s="26" t="s">
        <v>387</v>
      </c>
      <c r="D352" s="26" t="s">
        <v>3876</v>
      </c>
      <c r="E352" s="26" t="s">
        <v>3875</v>
      </c>
      <c r="F352" s="26" t="s">
        <v>10897</v>
      </c>
      <c r="G352" s="26" t="s">
        <v>10898</v>
      </c>
      <c r="H352" s="27">
        <v>871763</v>
      </c>
      <c r="I352" s="27">
        <v>26002751</v>
      </c>
      <c r="J352" s="27" t="s">
        <v>10917</v>
      </c>
      <c r="K352" s="27" t="s">
        <v>10915</v>
      </c>
      <c r="L352" s="28">
        <v>200000</v>
      </c>
      <c r="M352" s="28">
        <v>134</v>
      </c>
      <c r="N352" s="28">
        <v>118</v>
      </c>
      <c r="O352" s="29">
        <v>0.8788</v>
      </c>
      <c r="P352" s="30">
        <v>47.19</v>
      </c>
      <c r="Q352" s="28">
        <v>71</v>
      </c>
      <c r="R352" s="29">
        <v>0.5273</v>
      </c>
      <c r="S352" s="29">
        <v>0.2359</v>
      </c>
      <c r="T352" s="29">
        <v>0.2952</v>
      </c>
      <c r="U352" s="32"/>
    </row>
    <row r="353" ht="42.75" customHeight="1" spans="1:21">
      <c r="A353" s="26" t="s">
        <v>3874</v>
      </c>
      <c r="B353" s="27">
        <v>73299</v>
      </c>
      <c r="C353" s="26" t="s">
        <v>387</v>
      </c>
      <c r="D353" s="26" t="s">
        <v>3876</v>
      </c>
      <c r="E353" s="26" t="s">
        <v>3875</v>
      </c>
      <c r="F353" s="26" t="s">
        <v>10902</v>
      </c>
      <c r="G353" s="26" t="s">
        <v>10898</v>
      </c>
      <c r="H353" s="27">
        <v>871763</v>
      </c>
      <c r="I353" s="27">
        <v>26061777</v>
      </c>
      <c r="J353" s="27" t="s">
        <v>10907</v>
      </c>
      <c r="K353" s="27" t="s">
        <v>10908</v>
      </c>
      <c r="L353" s="28">
        <v>200000</v>
      </c>
      <c r="M353" s="28">
        <v>134</v>
      </c>
      <c r="N353" s="28">
        <v>124</v>
      </c>
      <c r="O353" s="29">
        <v>0.922</v>
      </c>
      <c r="P353" s="30">
        <v>49.5</v>
      </c>
      <c r="Q353" s="28">
        <v>74</v>
      </c>
      <c r="R353" s="29">
        <v>0.5532</v>
      </c>
      <c r="S353" s="29">
        <v>0.2359</v>
      </c>
      <c r="T353" s="29">
        <v>0.2952</v>
      </c>
      <c r="U353" s="32"/>
    </row>
    <row r="354" ht="42.75" customHeight="1" spans="1:21">
      <c r="A354" s="26" t="s">
        <v>3874</v>
      </c>
      <c r="B354" s="27">
        <v>73333</v>
      </c>
      <c r="C354" s="26" t="s">
        <v>854</v>
      </c>
      <c r="D354" s="26" t="s">
        <v>3876</v>
      </c>
      <c r="E354" s="26" t="s">
        <v>3875</v>
      </c>
      <c r="F354" s="26" t="s">
        <v>10897</v>
      </c>
      <c r="G354" s="26" t="s">
        <v>10898</v>
      </c>
      <c r="H354" s="27">
        <v>332614</v>
      </c>
      <c r="I354" s="27">
        <v>25954002</v>
      </c>
      <c r="J354" s="31">
        <v>46208</v>
      </c>
      <c r="K354" s="27" t="s">
        <v>10917</v>
      </c>
      <c r="L354" s="28">
        <v>50000</v>
      </c>
      <c r="M354" s="28">
        <v>34</v>
      </c>
      <c r="N354" s="28">
        <v>34</v>
      </c>
      <c r="O354" s="29">
        <v>1.0195</v>
      </c>
      <c r="P354" s="30">
        <v>0</v>
      </c>
      <c r="Q354" s="28">
        <v>34</v>
      </c>
      <c r="R354" s="29">
        <v>1</v>
      </c>
      <c r="S354" s="29">
        <v>0.1291</v>
      </c>
      <c r="T354" s="29">
        <v>0.2753</v>
      </c>
      <c r="U354" s="32"/>
    </row>
    <row r="355" ht="42.75" customHeight="1" spans="1:21">
      <c r="A355" s="26" t="s">
        <v>3874</v>
      </c>
      <c r="B355" s="27">
        <v>73333</v>
      </c>
      <c r="C355" s="26" t="s">
        <v>854</v>
      </c>
      <c r="D355" s="26" t="s">
        <v>3876</v>
      </c>
      <c r="E355" s="26" t="s">
        <v>3875</v>
      </c>
      <c r="F355" s="26" t="s">
        <v>10897</v>
      </c>
      <c r="G355" s="26" t="s">
        <v>10898</v>
      </c>
      <c r="H355" s="27">
        <v>332614</v>
      </c>
      <c r="I355" s="27">
        <v>26001244</v>
      </c>
      <c r="J355" s="27" t="s">
        <v>10917</v>
      </c>
      <c r="K355" s="27" t="s">
        <v>10915</v>
      </c>
      <c r="L355" s="28">
        <v>50000</v>
      </c>
      <c r="M355" s="28">
        <v>34</v>
      </c>
      <c r="N355" s="28">
        <v>34</v>
      </c>
      <c r="O355" s="29">
        <v>1.02</v>
      </c>
      <c r="P355" s="30">
        <v>0</v>
      </c>
      <c r="Q355" s="28">
        <v>34</v>
      </c>
      <c r="R355" s="29">
        <v>1</v>
      </c>
      <c r="S355" s="29">
        <v>0.1291</v>
      </c>
      <c r="T355" s="29">
        <v>0.2753</v>
      </c>
      <c r="U355" s="32"/>
    </row>
    <row r="356" ht="42.75" customHeight="1" spans="1:21">
      <c r="A356" s="26" t="s">
        <v>3874</v>
      </c>
      <c r="B356" s="27">
        <v>73333</v>
      </c>
      <c r="C356" s="26" t="s">
        <v>854</v>
      </c>
      <c r="D356" s="26" t="s">
        <v>3876</v>
      </c>
      <c r="E356" s="26" t="s">
        <v>3875</v>
      </c>
      <c r="F356" s="26" t="s">
        <v>10929</v>
      </c>
      <c r="G356" s="26" t="s">
        <v>10898</v>
      </c>
      <c r="H356" s="27">
        <v>332614</v>
      </c>
      <c r="I356" s="27">
        <v>26060392</v>
      </c>
      <c r="J356" s="27" t="s">
        <v>10915</v>
      </c>
      <c r="K356" s="27" t="s">
        <v>10916</v>
      </c>
      <c r="L356" s="28">
        <v>50000</v>
      </c>
      <c r="M356" s="28">
        <v>34</v>
      </c>
      <c r="N356" s="28">
        <v>37</v>
      </c>
      <c r="O356" s="29">
        <v>1.1008</v>
      </c>
      <c r="P356" s="30">
        <v>0</v>
      </c>
      <c r="Q356" s="28">
        <v>34</v>
      </c>
      <c r="R356" s="29">
        <v>1</v>
      </c>
      <c r="S356" s="29">
        <v>0.1291</v>
      </c>
      <c r="T356" s="29">
        <v>0.2753</v>
      </c>
      <c r="U356" s="32"/>
    </row>
    <row r="357" ht="70.75" customHeight="1" spans="1:21">
      <c r="A357" s="26" t="s">
        <v>3874</v>
      </c>
      <c r="B357" s="27">
        <v>73345</v>
      </c>
      <c r="C357" s="26" t="s">
        <v>758</v>
      </c>
      <c r="D357" s="26" t="s">
        <v>3876</v>
      </c>
      <c r="E357" s="26" t="s">
        <v>3875</v>
      </c>
      <c r="F357" s="26" t="s">
        <v>10897</v>
      </c>
      <c r="G357" s="26" t="s">
        <v>10898</v>
      </c>
      <c r="H357" s="27">
        <v>512705</v>
      </c>
      <c r="I357" s="27">
        <v>25949530</v>
      </c>
      <c r="J357" s="31">
        <v>46208</v>
      </c>
      <c r="K357" s="27" t="s">
        <v>10917</v>
      </c>
      <c r="L357" s="28">
        <v>15666</v>
      </c>
      <c r="M357" s="28">
        <v>11</v>
      </c>
      <c r="N357" s="28">
        <v>11</v>
      </c>
      <c r="O357" s="29">
        <v>1.0777</v>
      </c>
      <c r="P357" s="30">
        <v>0</v>
      </c>
      <c r="Q357" s="28">
        <v>11</v>
      </c>
      <c r="R357" s="29">
        <v>1</v>
      </c>
      <c r="S357" s="29">
        <v>0.0906</v>
      </c>
      <c r="T357" s="29">
        <v>0.1091</v>
      </c>
      <c r="U357" s="32"/>
    </row>
    <row r="358" ht="70.75" customHeight="1" spans="1:21">
      <c r="A358" s="26" t="s">
        <v>3874</v>
      </c>
      <c r="B358" s="27">
        <v>73345</v>
      </c>
      <c r="C358" s="26" t="s">
        <v>758</v>
      </c>
      <c r="D358" s="26" t="s">
        <v>3876</v>
      </c>
      <c r="E358" s="26" t="s">
        <v>3875</v>
      </c>
      <c r="F358" s="26" t="s">
        <v>10897</v>
      </c>
      <c r="G358" s="26" t="s">
        <v>10898</v>
      </c>
      <c r="H358" s="27">
        <v>512705</v>
      </c>
      <c r="I358" s="27">
        <v>25996955</v>
      </c>
      <c r="J358" s="27" t="s">
        <v>10917</v>
      </c>
      <c r="K358" s="27" t="s">
        <v>10915</v>
      </c>
      <c r="L358" s="28">
        <v>15666</v>
      </c>
      <c r="M358" s="28">
        <v>11</v>
      </c>
      <c r="N358" s="28">
        <v>11</v>
      </c>
      <c r="O358" s="29">
        <v>1.0067</v>
      </c>
      <c r="P358" s="30">
        <v>0</v>
      </c>
      <c r="Q358" s="28">
        <v>11</v>
      </c>
      <c r="R358" s="29">
        <v>1</v>
      </c>
      <c r="S358" s="29">
        <v>0.0906</v>
      </c>
      <c r="T358" s="29">
        <v>0.1091</v>
      </c>
      <c r="U358" s="32"/>
    </row>
    <row r="359" ht="70.75" customHeight="1" spans="1:21">
      <c r="A359" s="26" t="s">
        <v>3874</v>
      </c>
      <c r="B359" s="27">
        <v>73345</v>
      </c>
      <c r="C359" s="26" t="s">
        <v>758</v>
      </c>
      <c r="D359" s="26" t="s">
        <v>3876</v>
      </c>
      <c r="E359" s="26" t="s">
        <v>3875</v>
      </c>
      <c r="F359" s="26" t="s">
        <v>10929</v>
      </c>
      <c r="G359" s="26" t="s">
        <v>10898</v>
      </c>
      <c r="H359" s="27">
        <v>512705</v>
      </c>
      <c r="I359" s="27">
        <v>26055436</v>
      </c>
      <c r="J359" s="27" t="s">
        <v>10915</v>
      </c>
      <c r="K359" s="27" t="s">
        <v>10916</v>
      </c>
      <c r="L359" s="28">
        <v>15666</v>
      </c>
      <c r="M359" s="28">
        <v>11</v>
      </c>
      <c r="N359" s="28">
        <v>11</v>
      </c>
      <c r="O359" s="29">
        <v>1.0203</v>
      </c>
      <c r="P359" s="30">
        <v>0</v>
      </c>
      <c r="Q359" s="28">
        <v>11</v>
      </c>
      <c r="R359" s="29">
        <v>1</v>
      </c>
      <c r="S359" s="29">
        <v>0.0906</v>
      </c>
      <c r="T359" s="29">
        <v>0.1091</v>
      </c>
      <c r="U359" s="32"/>
    </row>
    <row r="360" ht="42.75" customHeight="1" spans="1:21">
      <c r="A360" s="26" t="s">
        <v>3874</v>
      </c>
      <c r="B360" s="27">
        <v>73909</v>
      </c>
      <c r="C360" s="26" t="s">
        <v>209</v>
      </c>
      <c r="D360" s="26" t="s">
        <v>3876</v>
      </c>
      <c r="E360" s="26" t="s">
        <v>3875</v>
      </c>
      <c r="F360" s="26" t="s">
        <v>10897</v>
      </c>
      <c r="G360" s="26" t="s">
        <v>10898</v>
      </c>
      <c r="H360" s="27">
        <v>39266</v>
      </c>
      <c r="I360" s="27">
        <v>25917323</v>
      </c>
      <c r="J360" s="31">
        <v>46086</v>
      </c>
      <c r="K360" s="31">
        <v>46300</v>
      </c>
      <c r="L360" s="28">
        <v>150000</v>
      </c>
      <c r="M360" s="28">
        <v>101</v>
      </c>
      <c r="N360" s="28">
        <v>96</v>
      </c>
      <c r="O360" s="29">
        <v>0.9503</v>
      </c>
      <c r="P360" s="30">
        <v>0</v>
      </c>
      <c r="Q360" s="28">
        <v>96</v>
      </c>
      <c r="R360" s="29">
        <v>0.9503</v>
      </c>
      <c r="S360" s="29">
        <v>0.2352</v>
      </c>
      <c r="T360" s="29">
        <v>0.1899</v>
      </c>
      <c r="U360" s="32"/>
    </row>
    <row r="361" ht="42.75" customHeight="1" spans="1:21">
      <c r="A361" s="26" t="s">
        <v>3874</v>
      </c>
      <c r="B361" s="27">
        <v>73909</v>
      </c>
      <c r="C361" s="26" t="s">
        <v>209</v>
      </c>
      <c r="D361" s="26" t="s">
        <v>3876</v>
      </c>
      <c r="E361" s="26" t="s">
        <v>3875</v>
      </c>
      <c r="F361" s="26" t="s">
        <v>10897</v>
      </c>
      <c r="G361" s="26" t="s">
        <v>10898</v>
      </c>
      <c r="H361" s="27">
        <v>39266</v>
      </c>
      <c r="I361" s="27">
        <v>26026467</v>
      </c>
      <c r="J361" s="27" t="s">
        <v>10903</v>
      </c>
      <c r="K361" s="27" t="s">
        <v>10904</v>
      </c>
      <c r="L361" s="28">
        <v>150000</v>
      </c>
      <c r="M361" s="28">
        <v>101</v>
      </c>
      <c r="N361" s="28">
        <v>102</v>
      </c>
      <c r="O361" s="29">
        <v>1.0099</v>
      </c>
      <c r="P361" s="30">
        <v>0</v>
      </c>
      <c r="Q361" s="28">
        <v>101</v>
      </c>
      <c r="R361" s="29">
        <v>1</v>
      </c>
      <c r="S361" s="29">
        <v>0.2352</v>
      </c>
      <c r="T361" s="29">
        <v>0.1899</v>
      </c>
      <c r="U361" s="32"/>
    </row>
    <row r="362" ht="42.75" customHeight="1" spans="1:21">
      <c r="A362" s="26" t="s">
        <v>3874</v>
      </c>
      <c r="B362" s="27">
        <v>74388</v>
      </c>
      <c r="C362" s="26" t="s">
        <v>224</v>
      </c>
      <c r="D362" s="26" t="s">
        <v>3876</v>
      </c>
      <c r="E362" s="26" t="s">
        <v>3875</v>
      </c>
      <c r="F362" s="26" t="s">
        <v>10897</v>
      </c>
      <c r="G362" s="26" t="s">
        <v>10898</v>
      </c>
      <c r="H362" s="27">
        <v>75689</v>
      </c>
      <c r="I362" s="27">
        <v>25898973</v>
      </c>
      <c r="J362" s="31">
        <v>46027</v>
      </c>
      <c r="K362" s="31">
        <v>46239</v>
      </c>
      <c r="L362" s="28">
        <v>42706</v>
      </c>
      <c r="M362" s="28">
        <v>29</v>
      </c>
      <c r="N362" s="28">
        <v>29</v>
      </c>
      <c r="O362" s="29">
        <v>1.0094</v>
      </c>
      <c r="P362" s="30">
        <v>0</v>
      </c>
      <c r="Q362" s="28">
        <v>29</v>
      </c>
      <c r="R362" s="29">
        <v>1</v>
      </c>
      <c r="S362" s="29">
        <v>0.0919</v>
      </c>
      <c r="T362" s="29">
        <v>0.1211</v>
      </c>
      <c r="U362" s="32"/>
    </row>
    <row r="363" ht="42.75" customHeight="1" spans="1:21">
      <c r="A363" s="26" t="s">
        <v>3874</v>
      </c>
      <c r="B363" s="27">
        <v>74388</v>
      </c>
      <c r="C363" s="26" t="s">
        <v>224</v>
      </c>
      <c r="D363" s="26" t="s">
        <v>3876</v>
      </c>
      <c r="E363" s="26" t="s">
        <v>3875</v>
      </c>
      <c r="F363" s="26" t="s">
        <v>10897</v>
      </c>
      <c r="G363" s="26" t="s">
        <v>10898</v>
      </c>
      <c r="H363" s="27">
        <v>75689</v>
      </c>
      <c r="I363" s="27">
        <v>25957111</v>
      </c>
      <c r="J363" s="31">
        <v>46239</v>
      </c>
      <c r="K363" s="27" t="s">
        <v>10919</v>
      </c>
      <c r="L363" s="28">
        <v>42706</v>
      </c>
      <c r="M363" s="28">
        <v>29</v>
      </c>
      <c r="N363" s="28">
        <v>29</v>
      </c>
      <c r="O363" s="29">
        <v>1.0153</v>
      </c>
      <c r="P363" s="30">
        <v>0</v>
      </c>
      <c r="Q363" s="28">
        <v>29</v>
      </c>
      <c r="R363" s="29">
        <v>1</v>
      </c>
      <c r="S363" s="29">
        <v>0.0919</v>
      </c>
      <c r="T363" s="29">
        <v>0.1211</v>
      </c>
      <c r="U363" s="32"/>
    </row>
    <row r="364" ht="42.75" customHeight="1" spans="1:21">
      <c r="A364" s="26" t="s">
        <v>3874</v>
      </c>
      <c r="B364" s="27">
        <v>74478</v>
      </c>
      <c r="C364" s="26" t="s">
        <v>535</v>
      </c>
      <c r="D364" s="26" t="s">
        <v>3876</v>
      </c>
      <c r="E364" s="26" t="s">
        <v>3875</v>
      </c>
      <c r="F364" s="26" t="s">
        <v>10897</v>
      </c>
      <c r="G364" s="26" t="s">
        <v>10898</v>
      </c>
      <c r="H364" s="27">
        <v>908740</v>
      </c>
      <c r="I364" s="27">
        <v>25910386</v>
      </c>
      <c r="J364" s="31">
        <v>46058</v>
      </c>
      <c r="K364" s="31">
        <v>46270</v>
      </c>
      <c r="L364" s="28">
        <v>18398</v>
      </c>
      <c r="M364" s="28">
        <v>12</v>
      </c>
      <c r="N364" s="28">
        <v>13</v>
      </c>
      <c r="O364" s="29">
        <v>1.0458</v>
      </c>
      <c r="P364" s="30">
        <v>0</v>
      </c>
      <c r="Q364" s="28">
        <v>12</v>
      </c>
      <c r="R364" s="29">
        <v>1</v>
      </c>
      <c r="S364" s="29">
        <v>0.0608</v>
      </c>
      <c r="T364" s="29">
        <v>0.1436</v>
      </c>
      <c r="U364" s="32"/>
    </row>
    <row r="365" ht="42.75" customHeight="1" spans="1:21">
      <c r="A365" s="26" t="s">
        <v>3874</v>
      </c>
      <c r="B365" s="27">
        <v>74478</v>
      </c>
      <c r="C365" s="26" t="s">
        <v>535</v>
      </c>
      <c r="D365" s="26" t="s">
        <v>3876</v>
      </c>
      <c r="E365" s="26" t="s">
        <v>3875</v>
      </c>
      <c r="F365" s="26" t="s">
        <v>10897</v>
      </c>
      <c r="G365" s="26" t="s">
        <v>10898</v>
      </c>
      <c r="H365" s="27">
        <v>908740</v>
      </c>
      <c r="I365" s="27">
        <v>25969582</v>
      </c>
      <c r="J365" s="31">
        <v>46270</v>
      </c>
      <c r="K365" s="27" t="s">
        <v>10910</v>
      </c>
      <c r="L365" s="28">
        <v>18398</v>
      </c>
      <c r="M365" s="28">
        <v>12</v>
      </c>
      <c r="N365" s="28">
        <v>13</v>
      </c>
      <c r="O365" s="29">
        <v>1.0171</v>
      </c>
      <c r="P365" s="30">
        <v>0</v>
      </c>
      <c r="Q365" s="28">
        <v>12</v>
      </c>
      <c r="R365" s="29">
        <v>1</v>
      </c>
      <c r="S365" s="29">
        <v>0.0608</v>
      </c>
      <c r="T365" s="29">
        <v>0.1436</v>
      </c>
      <c r="U365" s="32"/>
    </row>
    <row r="366" ht="42.75" customHeight="1" spans="1:21">
      <c r="A366" s="26" t="s">
        <v>3874</v>
      </c>
      <c r="B366" s="27">
        <v>74478</v>
      </c>
      <c r="C366" s="26" t="s">
        <v>535</v>
      </c>
      <c r="D366" s="26" t="s">
        <v>3876</v>
      </c>
      <c r="E366" s="26" t="s">
        <v>3875</v>
      </c>
      <c r="F366" s="26" t="s">
        <v>10897</v>
      </c>
      <c r="G366" s="26" t="s">
        <v>10898</v>
      </c>
      <c r="H366" s="27">
        <v>908740</v>
      </c>
      <c r="I366" s="27">
        <v>26019269</v>
      </c>
      <c r="J366" s="27" t="s">
        <v>10910</v>
      </c>
      <c r="K366" s="27" t="s">
        <v>10911</v>
      </c>
      <c r="L366" s="28">
        <v>18398</v>
      </c>
      <c r="M366" s="28">
        <v>12</v>
      </c>
      <c r="N366" s="28">
        <v>14</v>
      </c>
      <c r="O366" s="29">
        <v>1.139</v>
      </c>
      <c r="P366" s="30">
        <v>0</v>
      </c>
      <c r="Q366" s="28">
        <v>12</v>
      </c>
      <c r="R366" s="29">
        <v>1</v>
      </c>
      <c r="S366" s="29">
        <v>0.0608</v>
      </c>
      <c r="T366" s="29">
        <v>0.1436</v>
      </c>
      <c r="U366" s="32"/>
    </row>
    <row r="367" ht="42.75" customHeight="1" spans="1:21">
      <c r="A367" s="26" t="s">
        <v>3874</v>
      </c>
      <c r="B367" s="27">
        <v>74478</v>
      </c>
      <c r="C367" s="26" t="s">
        <v>535</v>
      </c>
      <c r="D367" s="26" t="s">
        <v>3876</v>
      </c>
      <c r="E367" s="26" t="s">
        <v>3875</v>
      </c>
      <c r="F367" s="26" t="s">
        <v>10929</v>
      </c>
      <c r="G367" s="26" t="s">
        <v>10898</v>
      </c>
      <c r="H367" s="27">
        <v>908740</v>
      </c>
      <c r="I367" s="27">
        <v>26075403</v>
      </c>
      <c r="J367" s="27" t="s">
        <v>10911</v>
      </c>
      <c r="K367" s="27" t="s">
        <v>10912</v>
      </c>
      <c r="L367" s="28">
        <v>18398</v>
      </c>
      <c r="M367" s="28">
        <v>12</v>
      </c>
      <c r="N367" s="28">
        <v>13</v>
      </c>
      <c r="O367" s="29">
        <v>1.0365</v>
      </c>
      <c r="P367" s="30">
        <v>0</v>
      </c>
      <c r="Q367" s="28">
        <v>12</v>
      </c>
      <c r="R367" s="29">
        <v>1</v>
      </c>
      <c r="S367" s="29">
        <v>0.0608</v>
      </c>
      <c r="T367" s="29">
        <v>0.1436</v>
      </c>
      <c r="U367" s="32"/>
    </row>
    <row r="368" ht="42.75" customHeight="1" spans="1:21">
      <c r="A368" s="26" t="s">
        <v>3874</v>
      </c>
      <c r="B368" s="27">
        <v>74739</v>
      </c>
      <c r="C368" s="26" t="s">
        <v>516</v>
      </c>
      <c r="D368" s="26" t="s">
        <v>3876</v>
      </c>
      <c r="E368" s="26" t="s">
        <v>3875</v>
      </c>
      <c r="F368" s="26" t="s">
        <v>10897</v>
      </c>
      <c r="G368" s="26" t="s">
        <v>10906</v>
      </c>
      <c r="H368" s="27">
        <v>811408</v>
      </c>
      <c r="I368" s="27">
        <v>25911710</v>
      </c>
      <c r="J368" s="31">
        <v>46058</v>
      </c>
      <c r="K368" s="31">
        <v>46270</v>
      </c>
      <c r="L368" s="28">
        <v>50000</v>
      </c>
      <c r="M368" s="28">
        <v>34</v>
      </c>
      <c r="N368" s="28">
        <v>34</v>
      </c>
      <c r="O368" s="29">
        <v>1.0047</v>
      </c>
      <c r="P368" s="30">
        <v>13.42</v>
      </c>
      <c r="Q368" s="28">
        <v>20</v>
      </c>
      <c r="R368" s="29">
        <v>0.6</v>
      </c>
      <c r="S368" s="29">
        <v>0.2034</v>
      </c>
      <c r="T368" s="29">
        <v>0.2399</v>
      </c>
      <c r="U368" s="32"/>
    </row>
    <row r="369" ht="42.75" customHeight="1" spans="1:21">
      <c r="A369" s="26" t="s">
        <v>3874</v>
      </c>
      <c r="B369" s="27">
        <v>74739</v>
      </c>
      <c r="C369" s="26" t="s">
        <v>516</v>
      </c>
      <c r="D369" s="26" t="s">
        <v>3876</v>
      </c>
      <c r="E369" s="26" t="s">
        <v>3875</v>
      </c>
      <c r="F369" s="26" t="s">
        <v>10897</v>
      </c>
      <c r="G369" s="26" t="s">
        <v>10906</v>
      </c>
      <c r="H369" s="27">
        <v>811408</v>
      </c>
      <c r="I369" s="27">
        <v>25970896</v>
      </c>
      <c r="J369" s="31">
        <v>46270</v>
      </c>
      <c r="K369" s="27" t="s">
        <v>10910</v>
      </c>
      <c r="L369" s="28">
        <v>50000</v>
      </c>
      <c r="M369" s="28">
        <v>34</v>
      </c>
      <c r="N369" s="28">
        <v>34</v>
      </c>
      <c r="O369" s="29">
        <v>1.0174</v>
      </c>
      <c r="P369" s="30">
        <v>13.42</v>
      </c>
      <c r="Q369" s="28">
        <v>20</v>
      </c>
      <c r="R369" s="29">
        <v>0.6</v>
      </c>
      <c r="S369" s="29">
        <v>0.2034</v>
      </c>
      <c r="T369" s="29">
        <v>0.2399</v>
      </c>
      <c r="U369" s="32"/>
    </row>
    <row r="370" ht="42.75" customHeight="1" spans="1:21">
      <c r="A370" s="26" t="s">
        <v>3874</v>
      </c>
      <c r="B370" s="27">
        <v>74739</v>
      </c>
      <c r="C370" s="26" t="s">
        <v>516</v>
      </c>
      <c r="D370" s="26" t="s">
        <v>3876</v>
      </c>
      <c r="E370" s="26" t="s">
        <v>3875</v>
      </c>
      <c r="F370" s="26" t="s">
        <v>10897</v>
      </c>
      <c r="G370" s="26" t="s">
        <v>10906</v>
      </c>
      <c r="H370" s="27">
        <v>811408</v>
      </c>
      <c r="I370" s="27">
        <v>26020558</v>
      </c>
      <c r="J370" s="27" t="s">
        <v>10910</v>
      </c>
      <c r="K370" s="27" t="s">
        <v>10911</v>
      </c>
      <c r="L370" s="28">
        <v>50000</v>
      </c>
      <c r="M370" s="28">
        <v>34</v>
      </c>
      <c r="N370" s="28">
        <v>35</v>
      </c>
      <c r="O370" s="29">
        <v>1.044</v>
      </c>
      <c r="P370" s="30">
        <v>13.42</v>
      </c>
      <c r="Q370" s="28">
        <v>20</v>
      </c>
      <c r="R370" s="29">
        <v>0.6</v>
      </c>
      <c r="S370" s="29">
        <v>0.2034</v>
      </c>
      <c r="T370" s="29">
        <v>0.2399</v>
      </c>
      <c r="U370" s="32"/>
    </row>
    <row r="371" ht="42.75" customHeight="1" spans="1:21">
      <c r="A371" s="26" t="s">
        <v>3874</v>
      </c>
      <c r="B371" s="27">
        <v>74739</v>
      </c>
      <c r="C371" s="26" t="s">
        <v>516</v>
      </c>
      <c r="D371" s="26" t="s">
        <v>3876</v>
      </c>
      <c r="E371" s="26" t="s">
        <v>3875</v>
      </c>
      <c r="F371" s="26" t="s">
        <v>10902</v>
      </c>
      <c r="G371" s="26" t="s">
        <v>10906</v>
      </c>
      <c r="H371" s="27">
        <v>811408</v>
      </c>
      <c r="I371" s="27">
        <v>26076749</v>
      </c>
      <c r="J371" s="27" t="s">
        <v>10911</v>
      </c>
      <c r="K371" s="27" t="s">
        <v>10912</v>
      </c>
      <c r="L371" s="28">
        <v>50000</v>
      </c>
      <c r="M371" s="28">
        <v>34</v>
      </c>
      <c r="N371" s="28">
        <v>32</v>
      </c>
      <c r="O371" s="29">
        <v>0.9491</v>
      </c>
      <c r="P371" s="30">
        <v>12.74</v>
      </c>
      <c r="Q371" s="28">
        <v>19</v>
      </c>
      <c r="R371" s="29">
        <v>0.5695</v>
      </c>
      <c r="S371" s="29">
        <v>0.2034</v>
      </c>
      <c r="T371" s="29">
        <v>0.2399</v>
      </c>
      <c r="U371" s="32"/>
    </row>
    <row r="372" ht="42.75" customHeight="1" spans="1:21">
      <c r="A372" s="26" t="s">
        <v>3874</v>
      </c>
      <c r="B372" s="27">
        <v>75271</v>
      </c>
      <c r="C372" s="26" t="s">
        <v>213</v>
      </c>
      <c r="D372" s="26" t="s">
        <v>3876</v>
      </c>
      <c r="E372" s="26" t="s">
        <v>3875</v>
      </c>
      <c r="F372" s="26" t="s">
        <v>10897</v>
      </c>
      <c r="G372" s="26" t="s">
        <v>10898</v>
      </c>
      <c r="H372" s="27">
        <v>562926</v>
      </c>
      <c r="I372" s="27">
        <v>25952874</v>
      </c>
      <c r="J372" s="31">
        <v>46208</v>
      </c>
      <c r="K372" s="27" t="s">
        <v>10917</v>
      </c>
      <c r="L372" s="28">
        <v>120000</v>
      </c>
      <c r="M372" s="28">
        <v>81</v>
      </c>
      <c r="N372" s="28">
        <v>38</v>
      </c>
      <c r="O372" s="29">
        <v>0.4749</v>
      </c>
      <c r="P372" s="30">
        <v>0</v>
      </c>
      <c r="Q372" s="28">
        <v>38</v>
      </c>
      <c r="R372" s="29">
        <v>0.4749</v>
      </c>
      <c r="S372" s="29">
        <v>0.2341</v>
      </c>
      <c r="T372" s="29">
        <v>0.1991</v>
      </c>
      <c r="U372" s="32"/>
    </row>
    <row r="373" ht="42.75" customHeight="1" spans="1:21">
      <c r="A373" s="26" t="s">
        <v>3874</v>
      </c>
      <c r="B373" s="27">
        <v>75271</v>
      </c>
      <c r="C373" s="26" t="s">
        <v>213</v>
      </c>
      <c r="D373" s="26" t="s">
        <v>3876</v>
      </c>
      <c r="E373" s="26" t="s">
        <v>3875</v>
      </c>
      <c r="F373" s="26" t="s">
        <v>10897</v>
      </c>
      <c r="G373" s="26" t="s">
        <v>10898</v>
      </c>
      <c r="H373" s="27">
        <v>562926</v>
      </c>
      <c r="I373" s="27">
        <v>25999762</v>
      </c>
      <c r="J373" s="27" t="s">
        <v>10917</v>
      </c>
      <c r="K373" s="27" t="s">
        <v>10915</v>
      </c>
      <c r="L373" s="28">
        <v>120000</v>
      </c>
      <c r="M373" s="28">
        <v>81</v>
      </c>
      <c r="N373" s="28">
        <v>82</v>
      </c>
      <c r="O373" s="29">
        <v>1.0141</v>
      </c>
      <c r="P373" s="30">
        <v>0</v>
      </c>
      <c r="Q373" s="28">
        <v>81</v>
      </c>
      <c r="R373" s="29">
        <v>1</v>
      </c>
      <c r="S373" s="29">
        <v>0.2341</v>
      </c>
      <c r="T373" s="29">
        <v>0.1991</v>
      </c>
      <c r="U373" s="32"/>
    </row>
    <row r="374" ht="42.75" customHeight="1" spans="1:21">
      <c r="A374" s="26" t="s">
        <v>3874</v>
      </c>
      <c r="B374" s="27">
        <v>75271</v>
      </c>
      <c r="C374" s="26" t="s">
        <v>213</v>
      </c>
      <c r="D374" s="26" t="s">
        <v>3876</v>
      </c>
      <c r="E374" s="26" t="s">
        <v>3875</v>
      </c>
      <c r="F374" s="26" t="s">
        <v>10929</v>
      </c>
      <c r="G374" s="26" t="s">
        <v>10898</v>
      </c>
      <c r="H374" s="27">
        <v>562926</v>
      </c>
      <c r="I374" s="27">
        <v>26059246</v>
      </c>
      <c r="J374" s="27" t="s">
        <v>10915</v>
      </c>
      <c r="K374" s="27" t="s">
        <v>10916</v>
      </c>
      <c r="L374" s="28">
        <v>120000</v>
      </c>
      <c r="M374" s="28">
        <v>81</v>
      </c>
      <c r="N374" s="28">
        <v>81</v>
      </c>
      <c r="O374" s="29">
        <v>1.0003</v>
      </c>
      <c r="P374" s="30">
        <v>0</v>
      </c>
      <c r="Q374" s="28">
        <v>81</v>
      </c>
      <c r="R374" s="29">
        <v>1</v>
      </c>
      <c r="S374" s="29">
        <v>0.2341</v>
      </c>
      <c r="T374" s="29">
        <v>0.1991</v>
      </c>
      <c r="U374" s="32"/>
    </row>
    <row r="375" ht="42.75" customHeight="1" spans="1:21">
      <c r="A375" s="26" t="s">
        <v>3874</v>
      </c>
      <c r="B375" s="27">
        <v>75451</v>
      </c>
      <c r="C375" s="26" t="s">
        <v>638</v>
      </c>
      <c r="D375" s="26" t="s">
        <v>3876</v>
      </c>
      <c r="E375" s="26" t="s">
        <v>3875</v>
      </c>
      <c r="F375" s="26" t="s">
        <v>10897</v>
      </c>
      <c r="G375" s="26" t="s">
        <v>10898</v>
      </c>
      <c r="H375" s="27">
        <v>1030735</v>
      </c>
      <c r="I375" s="27">
        <v>26052222</v>
      </c>
      <c r="J375" s="27" t="s">
        <v>10914</v>
      </c>
      <c r="K375" s="27" t="s">
        <v>10918</v>
      </c>
      <c r="L375" s="28">
        <v>13951</v>
      </c>
      <c r="M375" s="28">
        <v>9</v>
      </c>
      <c r="N375" s="28">
        <v>10</v>
      </c>
      <c r="O375" s="29">
        <v>1.0619</v>
      </c>
      <c r="P375" s="30">
        <v>0</v>
      </c>
      <c r="Q375" s="28">
        <v>9</v>
      </c>
      <c r="R375" s="29">
        <v>1</v>
      </c>
      <c r="S375" s="29">
        <v>0.045</v>
      </c>
      <c r="T375" s="29">
        <v>0.1033</v>
      </c>
      <c r="U375" s="32"/>
    </row>
    <row r="376" ht="42.75" customHeight="1" spans="1:21">
      <c r="A376" s="26" t="s">
        <v>3874</v>
      </c>
      <c r="B376" s="27">
        <v>75451</v>
      </c>
      <c r="C376" s="26" t="s">
        <v>638</v>
      </c>
      <c r="D376" s="26" t="s">
        <v>3876</v>
      </c>
      <c r="E376" s="26" t="s">
        <v>3875</v>
      </c>
      <c r="F376" s="26" t="s">
        <v>10902</v>
      </c>
      <c r="G376" s="26" t="s">
        <v>10898</v>
      </c>
      <c r="H376" s="27">
        <v>1030735</v>
      </c>
      <c r="I376" s="27">
        <v>26098615</v>
      </c>
      <c r="J376" s="27" t="s">
        <v>10918</v>
      </c>
      <c r="K376" s="31">
        <v>46087</v>
      </c>
      <c r="L376" s="28">
        <v>13951</v>
      </c>
      <c r="M376" s="28">
        <v>9</v>
      </c>
      <c r="N376" s="28">
        <v>2</v>
      </c>
      <c r="O376" s="29">
        <v>0.2519</v>
      </c>
      <c r="P376" s="30">
        <v>0</v>
      </c>
      <c r="Q376" s="28">
        <v>2</v>
      </c>
      <c r="R376" s="29">
        <v>0.2519</v>
      </c>
      <c r="S376" s="32"/>
      <c r="T376" s="32"/>
      <c r="U376" s="32"/>
    </row>
    <row r="377" ht="42.75" customHeight="1" spans="1:21">
      <c r="A377" s="26" t="s">
        <v>3874</v>
      </c>
      <c r="B377" s="27">
        <v>75591</v>
      </c>
      <c r="C377" s="26" t="s">
        <v>438</v>
      </c>
      <c r="D377" s="26" t="s">
        <v>3876</v>
      </c>
      <c r="E377" s="26" t="s">
        <v>3875</v>
      </c>
      <c r="F377" s="26" t="s">
        <v>10897</v>
      </c>
      <c r="G377" s="26" t="s">
        <v>10898</v>
      </c>
      <c r="H377" s="27">
        <v>358990</v>
      </c>
      <c r="I377" s="27">
        <v>25914738</v>
      </c>
      <c r="J377" s="31">
        <v>46086</v>
      </c>
      <c r="K377" s="31">
        <v>46300</v>
      </c>
      <c r="L377" s="28">
        <v>40000</v>
      </c>
      <c r="M377" s="28">
        <v>27</v>
      </c>
      <c r="N377" s="28">
        <v>28</v>
      </c>
      <c r="O377" s="29">
        <v>1.0557</v>
      </c>
      <c r="P377" s="30">
        <v>0</v>
      </c>
      <c r="Q377" s="28">
        <v>27</v>
      </c>
      <c r="R377" s="29">
        <v>1</v>
      </c>
      <c r="S377" s="29">
        <v>0.1349</v>
      </c>
      <c r="T377" s="29">
        <v>0.2812</v>
      </c>
      <c r="U377" s="32"/>
    </row>
    <row r="378" ht="42.75" customHeight="1" spans="1:21">
      <c r="A378" s="26" t="s">
        <v>3874</v>
      </c>
      <c r="B378" s="27">
        <v>75591</v>
      </c>
      <c r="C378" s="26" t="s">
        <v>438</v>
      </c>
      <c r="D378" s="26" t="s">
        <v>3876</v>
      </c>
      <c r="E378" s="26" t="s">
        <v>3875</v>
      </c>
      <c r="F378" s="26" t="s">
        <v>10897</v>
      </c>
      <c r="G378" s="26" t="s">
        <v>10898</v>
      </c>
      <c r="H378" s="27">
        <v>358990</v>
      </c>
      <c r="I378" s="27">
        <v>25974227</v>
      </c>
      <c r="J378" s="31">
        <v>46300</v>
      </c>
      <c r="K378" s="27" t="s">
        <v>10903</v>
      </c>
      <c r="L378" s="28">
        <v>40000</v>
      </c>
      <c r="M378" s="28">
        <v>27</v>
      </c>
      <c r="N378" s="28">
        <v>27</v>
      </c>
      <c r="O378" s="29">
        <v>1.0016</v>
      </c>
      <c r="P378" s="30">
        <v>0</v>
      </c>
      <c r="Q378" s="28">
        <v>27</v>
      </c>
      <c r="R378" s="29">
        <v>1</v>
      </c>
      <c r="S378" s="29">
        <v>0.1349</v>
      </c>
      <c r="T378" s="29">
        <v>0.2812</v>
      </c>
      <c r="U378" s="32"/>
    </row>
    <row r="379" ht="42.75" customHeight="1" spans="1:21">
      <c r="A379" s="26" t="s">
        <v>3874</v>
      </c>
      <c r="B379" s="27">
        <v>75591</v>
      </c>
      <c r="C379" s="26" t="s">
        <v>438</v>
      </c>
      <c r="D379" s="26" t="s">
        <v>3876</v>
      </c>
      <c r="E379" s="26" t="s">
        <v>3875</v>
      </c>
      <c r="F379" s="26" t="s">
        <v>10897</v>
      </c>
      <c r="G379" s="26" t="s">
        <v>10898</v>
      </c>
      <c r="H379" s="27">
        <v>358990</v>
      </c>
      <c r="I379" s="27">
        <v>26023872</v>
      </c>
      <c r="J379" s="27" t="s">
        <v>10903</v>
      </c>
      <c r="K379" s="27" t="s">
        <v>10904</v>
      </c>
      <c r="L379" s="28">
        <v>40000</v>
      </c>
      <c r="M379" s="28">
        <v>27</v>
      </c>
      <c r="N379" s="28">
        <v>27</v>
      </c>
      <c r="O379" s="29">
        <v>1.0003</v>
      </c>
      <c r="P379" s="30">
        <v>0</v>
      </c>
      <c r="Q379" s="28">
        <v>27</v>
      </c>
      <c r="R379" s="29">
        <v>1</v>
      </c>
      <c r="S379" s="29">
        <v>0.1349</v>
      </c>
      <c r="T379" s="29">
        <v>0.2812</v>
      </c>
      <c r="U379" s="32"/>
    </row>
    <row r="380" ht="42.75" customHeight="1" spans="1:21">
      <c r="A380" s="26" t="s">
        <v>3874</v>
      </c>
      <c r="B380" s="27">
        <v>75591</v>
      </c>
      <c r="C380" s="26" t="s">
        <v>438</v>
      </c>
      <c r="D380" s="26" t="s">
        <v>3876</v>
      </c>
      <c r="E380" s="26" t="s">
        <v>3875</v>
      </c>
      <c r="F380" s="26" t="s">
        <v>10929</v>
      </c>
      <c r="G380" s="26" t="s">
        <v>10898</v>
      </c>
      <c r="H380" s="27">
        <v>358990</v>
      </c>
      <c r="I380" s="27">
        <v>26079716</v>
      </c>
      <c r="J380" s="27" t="s">
        <v>10904</v>
      </c>
      <c r="K380" s="27" t="s">
        <v>10905</v>
      </c>
      <c r="L380" s="28">
        <v>40000</v>
      </c>
      <c r="M380" s="28">
        <v>27</v>
      </c>
      <c r="N380" s="28">
        <v>27</v>
      </c>
      <c r="O380" s="29">
        <v>1.0133</v>
      </c>
      <c r="P380" s="30">
        <v>0</v>
      </c>
      <c r="Q380" s="28">
        <v>27</v>
      </c>
      <c r="R380" s="29">
        <v>1</v>
      </c>
      <c r="S380" s="29">
        <v>0.1349</v>
      </c>
      <c r="T380" s="29">
        <v>0.2812</v>
      </c>
      <c r="U380" s="32"/>
    </row>
    <row r="381" ht="84.75" customHeight="1" spans="1:21">
      <c r="A381" s="26" t="s">
        <v>3874</v>
      </c>
      <c r="B381" s="27">
        <v>76577</v>
      </c>
      <c r="C381" s="26" t="s">
        <v>394</v>
      </c>
      <c r="D381" s="26" t="s">
        <v>3876</v>
      </c>
      <c r="E381" s="26" t="s">
        <v>3875</v>
      </c>
      <c r="F381" s="26" t="s">
        <v>10897</v>
      </c>
      <c r="G381" s="26" t="s">
        <v>10898</v>
      </c>
      <c r="H381" s="27">
        <v>636164</v>
      </c>
      <c r="I381" s="27">
        <v>25954788</v>
      </c>
      <c r="J381" s="31">
        <v>46208</v>
      </c>
      <c r="K381" s="27" t="s">
        <v>10917</v>
      </c>
      <c r="L381" s="28">
        <v>70000</v>
      </c>
      <c r="M381" s="28">
        <v>47</v>
      </c>
      <c r="N381" s="28">
        <v>47</v>
      </c>
      <c r="O381" s="29">
        <v>1.0085</v>
      </c>
      <c r="P381" s="30">
        <v>0</v>
      </c>
      <c r="Q381" s="28">
        <v>47</v>
      </c>
      <c r="R381" s="29">
        <v>1</v>
      </c>
      <c r="S381" s="29">
        <v>0.1842</v>
      </c>
      <c r="T381" s="29">
        <v>0.6584</v>
      </c>
      <c r="U381" s="32"/>
    </row>
    <row r="382" ht="84.75" customHeight="1" spans="1:21">
      <c r="A382" s="26" t="s">
        <v>3874</v>
      </c>
      <c r="B382" s="27">
        <v>76577</v>
      </c>
      <c r="C382" s="26" t="s">
        <v>394</v>
      </c>
      <c r="D382" s="26" t="s">
        <v>3876</v>
      </c>
      <c r="E382" s="26" t="s">
        <v>3875</v>
      </c>
      <c r="F382" s="26" t="s">
        <v>10897</v>
      </c>
      <c r="G382" s="26" t="s">
        <v>10898</v>
      </c>
      <c r="H382" s="27">
        <v>636164</v>
      </c>
      <c r="I382" s="27">
        <v>26002091</v>
      </c>
      <c r="J382" s="27" t="s">
        <v>10917</v>
      </c>
      <c r="K382" s="27" t="s">
        <v>10915</v>
      </c>
      <c r="L382" s="28">
        <v>70000</v>
      </c>
      <c r="M382" s="28">
        <v>47</v>
      </c>
      <c r="N382" s="28">
        <v>48</v>
      </c>
      <c r="O382" s="29">
        <v>1.014</v>
      </c>
      <c r="P382" s="30">
        <v>0</v>
      </c>
      <c r="Q382" s="28">
        <v>47</v>
      </c>
      <c r="R382" s="29">
        <v>1</v>
      </c>
      <c r="S382" s="29">
        <v>0.1842</v>
      </c>
      <c r="T382" s="29">
        <v>0.6584</v>
      </c>
      <c r="U382" s="32"/>
    </row>
    <row r="383" ht="84.75" customHeight="1" spans="1:21">
      <c r="A383" s="26" t="s">
        <v>3874</v>
      </c>
      <c r="B383" s="27">
        <v>76577</v>
      </c>
      <c r="C383" s="26" t="s">
        <v>394</v>
      </c>
      <c r="D383" s="26" t="s">
        <v>3876</v>
      </c>
      <c r="E383" s="26" t="s">
        <v>3875</v>
      </c>
      <c r="F383" s="26" t="s">
        <v>10929</v>
      </c>
      <c r="G383" s="26" t="s">
        <v>10898</v>
      </c>
      <c r="H383" s="27">
        <v>636164</v>
      </c>
      <c r="I383" s="27">
        <v>26060906</v>
      </c>
      <c r="J383" s="27" t="s">
        <v>10915</v>
      </c>
      <c r="K383" s="27" t="s">
        <v>10916</v>
      </c>
      <c r="L383" s="28">
        <v>70000</v>
      </c>
      <c r="M383" s="28">
        <v>47</v>
      </c>
      <c r="N383" s="28">
        <v>48</v>
      </c>
      <c r="O383" s="29">
        <v>1.0139</v>
      </c>
      <c r="P383" s="30">
        <v>0</v>
      </c>
      <c r="Q383" s="28">
        <v>47</v>
      </c>
      <c r="R383" s="29">
        <v>1</v>
      </c>
      <c r="S383" s="29">
        <v>0.1842</v>
      </c>
      <c r="T383" s="29">
        <v>0.6584</v>
      </c>
      <c r="U383" s="32"/>
    </row>
    <row r="384" ht="42.75" customHeight="1" spans="1:21">
      <c r="A384" s="26" t="s">
        <v>3874</v>
      </c>
      <c r="B384" s="27">
        <v>76734</v>
      </c>
      <c r="C384" s="26" t="s">
        <v>850</v>
      </c>
      <c r="D384" s="26" t="s">
        <v>3876</v>
      </c>
      <c r="E384" s="26" t="s">
        <v>3875</v>
      </c>
      <c r="F384" s="26" t="s">
        <v>10897</v>
      </c>
      <c r="G384" s="26" t="s">
        <v>10898</v>
      </c>
      <c r="H384" s="27">
        <v>788757</v>
      </c>
      <c r="I384" s="27">
        <v>25955761</v>
      </c>
      <c r="J384" s="31">
        <v>46208</v>
      </c>
      <c r="K384" s="27" t="s">
        <v>10917</v>
      </c>
      <c r="L384" s="28">
        <v>10000</v>
      </c>
      <c r="M384" s="28">
        <v>7</v>
      </c>
      <c r="N384" s="28">
        <v>7</v>
      </c>
      <c r="O384" s="29">
        <v>1.0857</v>
      </c>
      <c r="P384" s="30">
        <v>0</v>
      </c>
      <c r="Q384" s="28">
        <v>7</v>
      </c>
      <c r="R384" s="29">
        <v>1</v>
      </c>
      <c r="S384" s="29">
        <v>0.0555</v>
      </c>
      <c r="T384" s="29">
        <v>0.0824</v>
      </c>
      <c r="U384" s="32"/>
    </row>
    <row r="385" ht="42.75" customHeight="1" spans="1:21">
      <c r="A385" s="26" t="s">
        <v>3874</v>
      </c>
      <c r="B385" s="27">
        <v>76734</v>
      </c>
      <c r="C385" s="26" t="s">
        <v>850</v>
      </c>
      <c r="D385" s="26" t="s">
        <v>3876</v>
      </c>
      <c r="E385" s="26" t="s">
        <v>3875</v>
      </c>
      <c r="F385" s="26" t="s">
        <v>10897</v>
      </c>
      <c r="G385" s="26" t="s">
        <v>10898</v>
      </c>
      <c r="H385" s="27">
        <v>788757</v>
      </c>
      <c r="I385" s="27">
        <v>26002881</v>
      </c>
      <c r="J385" s="27" t="s">
        <v>10917</v>
      </c>
      <c r="K385" s="27" t="s">
        <v>10915</v>
      </c>
      <c r="L385" s="28">
        <v>10000</v>
      </c>
      <c r="M385" s="28">
        <v>7</v>
      </c>
      <c r="N385" s="28">
        <v>7</v>
      </c>
      <c r="O385" s="29">
        <v>1.0042</v>
      </c>
      <c r="P385" s="30">
        <v>0</v>
      </c>
      <c r="Q385" s="28">
        <v>7</v>
      </c>
      <c r="R385" s="29">
        <v>1</v>
      </c>
      <c r="S385" s="29">
        <v>0.0555</v>
      </c>
      <c r="T385" s="29">
        <v>0.0824</v>
      </c>
      <c r="U385" s="32"/>
    </row>
    <row r="386" ht="42.75" customHeight="1" spans="1:21">
      <c r="A386" s="26" t="s">
        <v>3874</v>
      </c>
      <c r="B386" s="27">
        <v>76734</v>
      </c>
      <c r="C386" s="26" t="s">
        <v>850</v>
      </c>
      <c r="D386" s="26" t="s">
        <v>3876</v>
      </c>
      <c r="E386" s="26" t="s">
        <v>3875</v>
      </c>
      <c r="F386" s="26" t="s">
        <v>10929</v>
      </c>
      <c r="G386" s="26" t="s">
        <v>10898</v>
      </c>
      <c r="H386" s="27">
        <v>788757</v>
      </c>
      <c r="I386" s="27">
        <v>26061623</v>
      </c>
      <c r="J386" s="27" t="s">
        <v>10907</v>
      </c>
      <c r="K386" s="27" t="s">
        <v>10908</v>
      </c>
      <c r="L386" s="28">
        <v>10000</v>
      </c>
      <c r="M386" s="28">
        <v>7</v>
      </c>
      <c r="N386" s="28">
        <v>7</v>
      </c>
      <c r="O386" s="29">
        <v>1.0254</v>
      </c>
      <c r="P386" s="30">
        <v>0</v>
      </c>
      <c r="Q386" s="28">
        <v>7</v>
      </c>
      <c r="R386" s="29">
        <v>1</v>
      </c>
      <c r="S386" s="29">
        <v>0.0555</v>
      </c>
      <c r="T386" s="29">
        <v>0.0824</v>
      </c>
      <c r="U386" s="32"/>
    </row>
    <row r="387" ht="42.75" customHeight="1" spans="1:21">
      <c r="A387" s="26" t="s">
        <v>3874</v>
      </c>
      <c r="B387" s="27">
        <v>7699</v>
      </c>
      <c r="C387" s="26" t="s">
        <v>286</v>
      </c>
      <c r="D387" s="26" t="s">
        <v>3876</v>
      </c>
      <c r="E387" s="26" t="s">
        <v>3875</v>
      </c>
      <c r="F387" s="26" t="s">
        <v>10897</v>
      </c>
      <c r="G387" s="26" t="s">
        <v>10898</v>
      </c>
      <c r="H387" s="27">
        <v>682461</v>
      </c>
      <c r="I387" s="27">
        <v>25903297</v>
      </c>
      <c r="J387" s="31">
        <v>46027</v>
      </c>
      <c r="K387" s="31">
        <v>46239</v>
      </c>
      <c r="L387" s="28">
        <v>41296</v>
      </c>
      <c r="M387" s="28">
        <v>28</v>
      </c>
      <c r="N387" s="28">
        <v>28</v>
      </c>
      <c r="O387" s="29">
        <v>1.0143</v>
      </c>
      <c r="P387" s="30">
        <v>0</v>
      </c>
      <c r="Q387" s="28">
        <v>28</v>
      </c>
      <c r="R387" s="29">
        <v>1</v>
      </c>
      <c r="S387" s="29">
        <v>0.0551</v>
      </c>
      <c r="T387" s="29">
        <v>0.1503</v>
      </c>
      <c r="U387" s="32"/>
    </row>
    <row r="388" ht="42.75" customHeight="1" spans="1:21">
      <c r="A388" s="26" t="s">
        <v>3874</v>
      </c>
      <c r="B388" s="27">
        <v>7699</v>
      </c>
      <c r="C388" s="26" t="s">
        <v>286</v>
      </c>
      <c r="D388" s="26" t="s">
        <v>3876</v>
      </c>
      <c r="E388" s="26" t="s">
        <v>3875</v>
      </c>
      <c r="F388" s="26" t="s">
        <v>10897</v>
      </c>
      <c r="G388" s="26" t="s">
        <v>10898</v>
      </c>
      <c r="H388" s="27">
        <v>682461</v>
      </c>
      <c r="I388" s="27">
        <v>25961008</v>
      </c>
      <c r="J388" s="31">
        <v>46239</v>
      </c>
      <c r="K388" s="27" t="s">
        <v>10919</v>
      </c>
      <c r="L388" s="28">
        <v>41296</v>
      </c>
      <c r="M388" s="28">
        <v>28</v>
      </c>
      <c r="N388" s="28">
        <v>28</v>
      </c>
      <c r="O388" s="29">
        <v>1.0262</v>
      </c>
      <c r="P388" s="30">
        <v>0</v>
      </c>
      <c r="Q388" s="28">
        <v>28</v>
      </c>
      <c r="R388" s="29">
        <v>1</v>
      </c>
      <c r="S388" s="29">
        <v>0.0551</v>
      </c>
      <c r="T388" s="29">
        <v>0.1503</v>
      </c>
      <c r="U388" s="32"/>
    </row>
    <row r="389" ht="42.75" customHeight="1" spans="1:21">
      <c r="A389" s="26" t="s">
        <v>3874</v>
      </c>
      <c r="B389" s="27">
        <v>7699</v>
      </c>
      <c r="C389" s="26" t="s">
        <v>286</v>
      </c>
      <c r="D389" s="26" t="s">
        <v>3876</v>
      </c>
      <c r="E389" s="26" t="s">
        <v>3875</v>
      </c>
      <c r="F389" s="26" t="s">
        <v>10897</v>
      </c>
      <c r="G389" s="26" t="s">
        <v>10898</v>
      </c>
      <c r="H389" s="27">
        <v>682461</v>
      </c>
      <c r="I389" s="27">
        <v>26008677</v>
      </c>
      <c r="J389" s="27" t="s">
        <v>10919</v>
      </c>
      <c r="K389" s="27" t="s">
        <v>10907</v>
      </c>
      <c r="L389" s="28">
        <v>41296</v>
      </c>
      <c r="M389" s="28">
        <v>28</v>
      </c>
      <c r="N389" s="28">
        <v>28</v>
      </c>
      <c r="O389" s="29">
        <v>1.0277</v>
      </c>
      <c r="P389" s="30">
        <v>0</v>
      </c>
      <c r="Q389" s="28">
        <v>28</v>
      </c>
      <c r="R389" s="29">
        <v>1</v>
      </c>
      <c r="S389" s="29">
        <v>0.0551</v>
      </c>
      <c r="T389" s="29">
        <v>0.1503</v>
      </c>
      <c r="U389" s="32"/>
    </row>
    <row r="390" ht="42.75" customHeight="1" spans="1:21">
      <c r="A390" s="26" t="s">
        <v>3874</v>
      </c>
      <c r="B390" s="27">
        <v>7699</v>
      </c>
      <c r="C390" s="26" t="s">
        <v>286</v>
      </c>
      <c r="D390" s="26" t="s">
        <v>3876</v>
      </c>
      <c r="E390" s="26" t="s">
        <v>3875</v>
      </c>
      <c r="F390" s="26" t="s">
        <v>10929</v>
      </c>
      <c r="G390" s="26" t="s">
        <v>10898</v>
      </c>
      <c r="H390" s="27">
        <v>682461</v>
      </c>
      <c r="I390" s="27">
        <v>26067405</v>
      </c>
      <c r="J390" s="27" t="s">
        <v>10907</v>
      </c>
      <c r="K390" s="27" t="s">
        <v>10908</v>
      </c>
      <c r="L390" s="28">
        <v>41296</v>
      </c>
      <c r="M390" s="28">
        <v>28</v>
      </c>
      <c r="N390" s="28">
        <v>28</v>
      </c>
      <c r="O390" s="29">
        <v>1.0089</v>
      </c>
      <c r="P390" s="30">
        <v>0</v>
      </c>
      <c r="Q390" s="28">
        <v>28</v>
      </c>
      <c r="R390" s="29">
        <v>1</v>
      </c>
      <c r="S390" s="29">
        <v>0.0551</v>
      </c>
      <c r="T390" s="29">
        <v>0.1503</v>
      </c>
      <c r="U390" s="32"/>
    </row>
    <row r="391" ht="42.75" customHeight="1" spans="1:21">
      <c r="A391" s="26" t="s">
        <v>3874</v>
      </c>
      <c r="B391" s="27">
        <v>77068</v>
      </c>
      <c r="C391" s="26" t="s">
        <v>780</v>
      </c>
      <c r="D391" s="26" t="s">
        <v>3876</v>
      </c>
      <c r="E391" s="26" t="s">
        <v>3875</v>
      </c>
      <c r="F391" s="26" t="s">
        <v>10897</v>
      </c>
      <c r="G391" s="26" t="s">
        <v>10906</v>
      </c>
      <c r="H391" s="27">
        <v>803447</v>
      </c>
      <c r="I391" s="27">
        <v>25942834</v>
      </c>
      <c r="J391" s="31">
        <v>46178</v>
      </c>
      <c r="K391" s="27" t="s">
        <v>10913</v>
      </c>
      <c r="L391" s="28">
        <v>5000</v>
      </c>
      <c r="M391" s="28">
        <v>3</v>
      </c>
      <c r="N391" s="28">
        <v>4</v>
      </c>
      <c r="O391" s="29">
        <v>1.0667</v>
      </c>
      <c r="P391" s="30">
        <v>0</v>
      </c>
      <c r="Q391" s="28">
        <v>3</v>
      </c>
      <c r="R391" s="29">
        <v>1</v>
      </c>
      <c r="S391" s="29">
        <v>0.0569</v>
      </c>
      <c r="T391" s="29">
        <v>0.1115</v>
      </c>
      <c r="U391" s="32"/>
    </row>
    <row r="392" ht="42.75" customHeight="1" spans="1:21">
      <c r="A392" s="26" t="s">
        <v>3874</v>
      </c>
      <c r="B392" s="27">
        <v>77068</v>
      </c>
      <c r="C392" s="26" t="s">
        <v>780</v>
      </c>
      <c r="D392" s="26" t="s">
        <v>3876</v>
      </c>
      <c r="E392" s="26" t="s">
        <v>3875</v>
      </c>
      <c r="F392" s="26" t="s">
        <v>10897</v>
      </c>
      <c r="G392" s="26" t="s">
        <v>10906</v>
      </c>
      <c r="H392" s="27">
        <v>803447</v>
      </c>
      <c r="I392" s="27">
        <v>25990461</v>
      </c>
      <c r="J392" s="27" t="s">
        <v>10913</v>
      </c>
      <c r="K392" s="27" t="s">
        <v>10914</v>
      </c>
      <c r="L392" s="28">
        <v>5000</v>
      </c>
      <c r="M392" s="28">
        <v>3</v>
      </c>
      <c r="N392" s="28">
        <v>3</v>
      </c>
      <c r="O392" s="29">
        <v>1.0393</v>
      </c>
      <c r="P392" s="30">
        <v>0</v>
      </c>
      <c r="Q392" s="28">
        <v>3</v>
      </c>
      <c r="R392" s="29">
        <v>1</v>
      </c>
      <c r="S392" s="29">
        <v>0.0569</v>
      </c>
      <c r="T392" s="29">
        <v>0.1115</v>
      </c>
      <c r="U392" s="32"/>
    </row>
    <row r="393" ht="42.75" customHeight="1" spans="1:21">
      <c r="A393" s="26" t="s">
        <v>3874</v>
      </c>
      <c r="B393" s="27">
        <v>77068</v>
      </c>
      <c r="C393" s="26" t="s">
        <v>780</v>
      </c>
      <c r="D393" s="26" t="s">
        <v>3876</v>
      </c>
      <c r="E393" s="26" t="s">
        <v>3875</v>
      </c>
      <c r="F393" s="26" t="s">
        <v>10897</v>
      </c>
      <c r="G393" s="26" t="s">
        <v>10906</v>
      </c>
      <c r="H393" s="27">
        <v>803447</v>
      </c>
      <c r="I393" s="27">
        <v>26048526</v>
      </c>
      <c r="J393" s="27" t="s">
        <v>10914</v>
      </c>
      <c r="K393" s="27" t="s">
        <v>10918</v>
      </c>
      <c r="L393" s="28">
        <v>5000</v>
      </c>
      <c r="M393" s="28">
        <v>3</v>
      </c>
      <c r="N393" s="28">
        <v>4</v>
      </c>
      <c r="O393" s="29">
        <v>1.1176</v>
      </c>
      <c r="P393" s="30">
        <v>0</v>
      </c>
      <c r="Q393" s="28">
        <v>3</v>
      </c>
      <c r="R393" s="29">
        <v>1</v>
      </c>
      <c r="S393" s="29">
        <v>0.0569</v>
      </c>
      <c r="T393" s="29">
        <v>0.1115</v>
      </c>
      <c r="U393" s="32"/>
    </row>
    <row r="394" ht="56.75" customHeight="1" spans="1:21">
      <c r="A394" s="26" t="s">
        <v>3874</v>
      </c>
      <c r="B394" s="27">
        <v>7727</v>
      </c>
      <c r="C394" s="26" t="s">
        <v>236</v>
      </c>
      <c r="D394" s="26" t="s">
        <v>3876</v>
      </c>
      <c r="E394" s="26" t="s">
        <v>3875</v>
      </c>
      <c r="F394" s="26" t="s">
        <v>10897</v>
      </c>
      <c r="G394" s="26" t="s">
        <v>10898</v>
      </c>
      <c r="H394" s="27">
        <v>5115</v>
      </c>
      <c r="I394" s="27">
        <v>25921606</v>
      </c>
      <c r="J394" s="31">
        <v>46117</v>
      </c>
      <c r="K394" s="31">
        <v>46331</v>
      </c>
      <c r="L394" s="28">
        <v>90000</v>
      </c>
      <c r="M394" s="28">
        <v>60</v>
      </c>
      <c r="N394" s="28">
        <v>61</v>
      </c>
      <c r="O394" s="29">
        <v>1.0079</v>
      </c>
      <c r="P394" s="30">
        <v>0</v>
      </c>
      <c r="Q394" s="28">
        <v>60</v>
      </c>
      <c r="R394" s="29">
        <v>1</v>
      </c>
      <c r="S394" s="29">
        <v>0.0941</v>
      </c>
      <c r="T394" s="29">
        <v>0.1323</v>
      </c>
      <c r="U394" s="32"/>
    </row>
    <row r="395" ht="56.75" customHeight="1" spans="1:21">
      <c r="A395" s="26" t="s">
        <v>3874</v>
      </c>
      <c r="B395" s="27">
        <v>7727</v>
      </c>
      <c r="C395" s="26" t="s">
        <v>236</v>
      </c>
      <c r="D395" s="26" t="s">
        <v>3876</v>
      </c>
      <c r="E395" s="26" t="s">
        <v>3875</v>
      </c>
      <c r="F395" s="26" t="s">
        <v>10897</v>
      </c>
      <c r="G395" s="26" t="s">
        <v>10898</v>
      </c>
      <c r="H395" s="27">
        <v>5115</v>
      </c>
      <c r="I395" s="27">
        <v>25981272</v>
      </c>
      <c r="J395" s="31">
        <v>46331</v>
      </c>
      <c r="K395" s="27" t="s">
        <v>10899</v>
      </c>
      <c r="L395" s="28">
        <v>90000</v>
      </c>
      <c r="M395" s="28">
        <v>60</v>
      </c>
      <c r="N395" s="28">
        <v>58</v>
      </c>
      <c r="O395" s="29">
        <v>0.9604</v>
      </c>
      <c r="P395" s="30">
        <v>0</v>
      </c>
      <c r="Q395" s="28">
        <v>58</v>
      </c>
      <c r="R395" s="29">
        <v>0.9604</v>
      </c>
      <c r="S395" s="29">
        <v>0.0941</v>
      </c>
      <c r="T395" s="29">
        <v>0.1323</v>
      </c>
      <c r="U395" s="32"/>
    </row>
    <row r="396" ht="56.75" customHeight="1" spans="1:21">
      <c r="A396" s="26" t="s">
        <v>3874</v>
      </c>
      <c r="B396" s="27">
        <v>7727</v>
      </c>
      <c r="C396" s="26" t="s">
        <v>236</v>
      </c>
      <c r="D396" s="26" t="s">
        <v>3876</v>
      </c>
      <c r="E396" s="26" t="s">
        <v>3875</v>
      </c>
      <c r="F396" s="26" t="s">
        <v>10897</v>
      </c>
      <c r="G396" s="26" t="s">
        <v>10898</v>
      </c>
      <c r="H396" s="27">
        <v>5115</v>
      </c>
      <c r="I396" s="27">
        <v>26030651</v>
      </c>
      <c r="J396" s="27" t="s">
        <v>10899</v>
      </c>
      <c r="K396" s="27" t="s">
        <v>10900</v>
      </c>
      <c r="L396" s="28">
        <v>90000</v>
      </c>
      <c r="M396" s="28">
        <v>60</v>
      </c>
      <c r="N396" s="28">
        <v>61</v>
      </c>
      <c r="O396" s="29">
        <v>1.0172</v>
      </c>
      <c r="P396" s="30">
        <v>0</v>
      </c>
      <c r="Q396" s="28">
        <v>60</v>
      </c>
      <c r="R396" s="29">
        <v>1</v>
      </c>
      <c r="S396" s="29">
        <v>0.0941</v>
      </c>
      <c r="T396" s="29">
        <v>0.1323</v>
      </c>
      <c r="U396" s="32"/>
    </row>
    <row r="397" ht="42.75" customHeight="1" spans="1:21">
      <c r="A397" s="26" t="s">
        <v>3874</v>
      </c>
      <c r="B397" s="27">
        <v>77315</v>
      </c>
      <c r="C397" s="26" t="s">
        <v>4031</v>
      </c>
      <c r="D397" s="26" t="s">
        <v>3876</v>
      </c>
      <c r="E397" s="26" t="s">
        <v>3875</v>
      </c>
      <c r="F397" s="26" t="s">
        <v>10902</v>
      </c>
      <c r="G397" s="26" t="s">
        <v>10898</v>
      </c>
      <c r="H397" s="27">
        <v>49646</v>
      </c>
      <c r="I397" s="27">
        <v>26091169</v>
      </c>
      <c r="J397" s="27" t="s">
        <v>10921</v>
      </c>
      <c r="K397" s="31">
        <v>46059</v>
      </c>
      <c r="L397" s="28">
        <v>8130</v>
      </c>
      <c r="M397" s="28">
        <v>5</v>
      </c>
      <c r="N397" s="28">
        <v>0</v>
      </c>
      <c r="O397" s="29">
        <v>0</v>
      </c>
      <c r="P397" s="30">
        <v>0</v>
      </c>
      <c r="Q397" s="28">
        <v>0</v>
      </c>
      <c r="R397" s="29">
        <v>0</v>
      </c>
      <c r="S397" s="32"/>
      <c r="T397" s="32"/>
      <c r="U397" s="32"/>
    </row>
    <row r="398" ht="42.75" customHeight="1" spans="1:21">
      <c r="A398" s="26" t="s">
        <v>3874</v>
      </c>
      <c r="B398" s="27">
        <v>78020</v>
      </c>
      <c r="C398" s="26" t="s">
        <v>722</v>
      </c>
      <c r="D398" s="26" t="s">
        <v>3876</v>
      </c>
      <c r="E398" s="26" t="s">
        <v>3875</v>
      </c>
      <c r="F398" s="26" t="s">
        <v>10897</v>
      </c>
      <c r="G398" s="26" t="s">
        <v>10898</v>
      </c>
      <c r="H398" s="27">
        <v>723155</v>
      </c>
      <c r="I398" s="27">
        <v>25942736</v>
      </c>
      <c r="J398" s="31">
        <v>46178</v>
      </c>
      <c r="K398" s="27" t="s">
        <v>10913</v>
      </c>
      <c r="L398" s="28">
        <v>58000</v>
      </c>
      <c r="M398" s="28">
        <v>39</v>
      </c>
      <c r="N398" s="28">
        <v>40</v>
      </c>
      <c r="O398" s="29">
        <v>1.0343</v>
      </c>
      <c r="P398" s="30">
        <v>3.89</v>
      </c>
      <c r="Q398" s="28">
        <v>35</v>
      </c>
      <c r="R398" s="29">
        <v>0.9</v>
      </c>
      <c r="S398" s="29">
        <v>0.3299</v>
      </c>
      <c r="T398" s="29">
        <v>0.8148</v>
      </c>
      <c r="U398" s="32"/>
    </row>
    <row r="399" ht="42.75" customHeight="1" spans="1:21">
      <c r="A399" s="26" t="s">
        <v>3874</v>
      </c>
      <c r="B399" s="27">
        <v>78020</v>
      </c>
      <c r="C399" s="26" t="s">
        <v>722</v>
      </c>
      <c r="D399" s="26" t="s">
        <v>3876</v>
      </c>
      <c r="E399" s="26" t="s">
        <v>3875</v>
      </c>
      <c r="F399" s="26" t="s">
        <v>10897</v>
      </c>
      <c r="G399" s="26" t="s">
        <v>10898</v>
      </c>
      <c r="H399" s="27">
        <v>723155</v>
      </c>
      <c r="I399" s="27">
        <v>25990509</v>
      </c>
      <c r="J399" s="27" t="s">
        <v>10913</v>
      </c>
      <c r="K399" s="27" t="s">
        <v>10914</v>
      </c>
      <c r="L399" s="28">
        <v>58000</v>
      </c>
      <c r="M399" s="28">
        <v>39</v>
      </c>
      <c r="N399" s="28">
        <v>40</v>
      </c>
      <c r="O399" s="29">
        <v>1.0215</v>
      </c>
      <c r="P399" s="30">
        <v>3.89</v>
      </c>
      <c r="Q399" s="28">
        <v>35</v>
      </c>
      <c r="R399" s="29">
        <v>0.9</v>
      </c>
      <c r="S399" s="29">
        <v>0.3299</v>
      </c>
      <c r="T399" s="29">
        <v>0.8148</v>
      </c>
      <c r="U399" s="32"/>
    </row>
    <row r="400" ht="42.75" customHeight="1" spans="1:21">
      <c r="A400" s="26" t="s">
        <v>3874</v>
      </c>
      <c r="B400" s="27">
        <v>78020</v>
      </c>
      <c r="C400" s="26" t="s">
        <v>722</v>
      </c>
      <c r="D400" s="26" t="s">
        <v>3876</v>
      </c>
      <c r="E400" s="26" t="s">
        <v>3875</v>
      </c>
      <c r="F400" s="26" t="s">
        <v>10897</v>
      </c>
      <c r="G400" s="26" t="s">
        <v>10898</v>
      </c>
      <c r="H400" s="27">
        <v>723155</v>
      </c>
      <c r="I400" s="27">
        <v>26048614</v>
      </c>
      <c r="J400" s="27" t="s">
        <v>10914</v>
      </c>
      <c r="K400" s="27" t="s">
        <v>10918</v>
      </c>
      <c r="L400" s="28">
        <v>58000</v>
      </c>
      <c r="M400" s="28">
        <v>39</v>
      </c>
      <c r="N400" s="28">
        <v>39</v>
      </c>
      <c r="O400" s="29">
        <v>1.004</v>
      </c>
      <c r="P400" s="30">
        <v>3.89</v>
      </c>
      <c r="Q400" s="28">
        <v>35</v>
      </c>
      <c r="R400" s="29">
        <v>0.9</v>
      </c>
      <c r="S400" s="29">
        <v>0.3299</v>
      </c>
      <c r="T400" s="29">
        <v>0.8148</v>
      </c>
      <c r="U400" s="32"/>
    </row>
    <row r="401" ht="42.75" customHeight="1" spans="1:21">
      <c r="A401" s="26" t="s">
        <v>3874</v>
      </c>
      <c r="B401" s="27">
        <v>78020</v>
      </c>
      <c r="C401" s="26" t="s">
        <v>722</v>
      </c>
      <c r="D401" s="26" t="s">
        <v>3876</v>
      </c>
      <c r="E401" s="26" t="s">
        <v>3875</v>
      </c>
      <c r="F401" s="26" t="s">
        <v>10902</v>
      </c>
      <c r="G401" s="26" t="s">
        <v>10898</v>
      </c>
      <c r="H401" s="27">
        <v>723155</v>
      </c>
      <c r="I401" s="27">
        <v>26095347</v>
      </c>
      <c r="J401" s="27" t="s">
        <v>10918</v>
      </c>
      <c r="K401" s="31">
        <v>46087</v>
      </c>
      <c r="L401" s="28">
        <v>58000</v>
      </c>
      <c r="M401" s="28">
        <v>39</v>
      </c>
      <c r="N401" s="28">
        <v>8</v>
      </c>
      <c r="O401" s="29">
        <v>0.212</v>
      </c>
      <c r="P401" s="30">
        <v>0.83</v>
      </c>
      <c r="Q401" s="28">
        <v>7</v>
      </c>
      <c r="R401" s="29">
        <v>0.1908</v>
      </c>
      <c r="S401" s="32"/>
      <c r="T401" s="32"/>
      <c r="U401" s="32"/>
    </row>
    <row r="402" ht="70.75" customHeight="1" spans="1:21">
      <c r="A402" s="26" t="s">
        <v>3874</v>
      </c>
      <c r="B402" s="27">
        <v>78980</v>
      </c>
      <c r="C402" s="26" t="s">
        <v>908</v>
      </c>
      <c r="D402" s="26" t="s">
        <v>3876</v>
      </c>
      <c r="E402" s="26" t="s">
        <v>3875</v>
      </c>
      <c r="F402" s="26" t="s">
        <v>10897</v>
      </c>
      <c r="G402" s="26" t="s">
        <v>10898</v>
      </c>
      <c r="H402" s="27">
        <v>872020</v>
      </c>
      <c r="I402" s="27">
        <v>25956301</v>
      </c>
      <c r="J402" s="31">
        <v>46239</v>
      </c>
      <c r="K402" s="27" t="s">
        <v>10919</v>
      </c>
      <c r="L402" s="28">
        <v>7521</v>
      </c>
      <c r="M402" s="28">
        <v>5</v>
      </c>
      <c r="N402" s="28">
        <v>5</v>
      </c>
      <c r="O402" s="29">
        <v>1.0405</v>
      </c>
      <c r="P402" s="30">
        <v>0</v>
      </c>
      <c r="Q402" s="28">
        <v>5</v>
      </c>
      <c r="R402" s="29">
        <v>1</v>
      </c>
      <c r="S402" s="29">
        <v>0.1147</v>
      </c>
      <c r="T402" s="29">
        <v>0.3121</v>
      </c>
      <c r="U402" s="32"/>
    </row>
    <row r="403" ht="70.75" customHeight="1" spans="1:21">
      <c r="A403" s="26" t="s">
        <v>3874</v>
      </c>
      <c r="B403" s="27">
        <v>78980</v>
      </c>
      <c r="C403" s="26" t="s">
        <v>908</v>
      </c>
      <c r="D403" s="26" t="s">
        <v>3876</v>
      </c>
      <c r="E403" s="26" t="s">
        <v>3875</v>
      </c>
      <c r="F403" s="26" t="s">
        <v>10897</v>
      </c>
      <c r="G403" s="26" t="s">
        <v>10898</v>
      </c>
      <c r="H403" s="27">
        <v>872020</v>
      </c>
      <c r="I403" s="27">
        <v>26003452</v>
      </c>
      <c r="J403" s="27" t="s">
        <v>10919</v>
      </c>
      <c r="K403" s="27" t="s">
        <v>10907</v>
      </c>
      <c r="L403" s="28">
        <v>7521</v>
      </c>
      <c r="M403" s="28">
        <v>5</v>
      </c>
      <c r="N403" s="28">
        <v>5</v>
      </c>
      <c r="O403" s="29">
        <v>1.0815</v>
      </c>
      <c r="P403" s="30">
        <v>0</v>
      </c>
      <c r="Q403" s="28">
        <v>5</v>
      </c>
      <c r="R403" s="29">
        <v>1</v>
      </c>
      <c r="S403" s="29">
        <v>0.1147</v>
      </c>
      <c r="T403" s="29">
        <v>0.3121</v>
      </c>
      <c r="U403" s="32"/>
    </row>
    <row r="404" ht="70.75" customHeight="1" spans="1:21">
      <c r="A404" s="26" t="s">
        <v>3874</v>
      </c>
      <c r="B404" s="27">
        <v>78980</v>
      </c>
      <c r="C404" s="26" t="s">
        <v>908</v>
      </c>
      <c r="D404" s="26" t="s">
        <v>3876</v>
      </c>
      <c r="E404" s="26" t="s">
        <v>3875</v>
      </c>
      <c r="F404" s="26" t="s">
        <v>10929</v>
      </c>
      <c r="G404" s="26" t="s">
        <v>10898</v>
      </c>
      <c r="H404" s="27">
        <v>872020</v>
      </c>
      <c r="I404" s="27">
        <v>26062577</v>
      </c>
      <c r="J404" s="27" t="s">
        <v>10907</v>
      </c>
      <c r="K404" s="27" t="s">
        <v>10908</v>
      </c>
      <c r="L404" s="28">
        <v>7521</v>
      </c>
      <c r="M404" s="28">
        <v>5</v>
      </c>
      <c r="N404" s="28">
        <v>5</v>
      </c>
      <c r="O404" s="29">
        <v>1.0204</v>
      </c>
      <c r="P404" s="30">
        <v>0</v>
      </c>
      <c r="Q404" s="28">
        <v>5</v>
      </c>
      <c r="R404" s="29">
        <v>1</v>
      </c>
      <c r="S404" s="29">
        <v>0.1147</v>
      </c>
      <c r="T404" s="29">
        <v>0.3121</v>
      </c>
      <c r="U404" s="32"/>
    </row>
    <row r="405" ht="42.75" customHeight="1" spans="1:21">
      <c r="A405" s="26" t="s">
        <v>3874</v>
      </c>
      <c r="B405" s="27">
        <v>79080</v>
      </c>
      <c r="C405" s="26" t="s">
        <v>478</v>
      </c>
      <c r="D405" s="26" t="s">
        <v>3876</v>
      </c>
      <c r="E405" s="26" t="s">
        <v>3875</v>
      </c>
      <c r="F405" s="26" t="s">
        <v>10897</v>
      </c>
      <c r="G405" s="26" t="s">
        <v>10898</v>
      </c>
      <c r="H405" s="27">
        <v>682365</v>
      </c>
      <c r="I405" s="27">
        <v>25902901</v>
      </c>
      <c r="J405" s="31">
        <v>46027</v>
      </c>
      <c r="K405" s="31">
        <v>46239</v>
      </c>
      <c r="L405" s="28">
        <v>15000</v>
      </c>
      <c r="M405" s="28">
        <v>10</v>
      </c>
      <c r="N405" s="28">
        <v>11</v>
      </c>
      <c r="O405" s="29">
        <v>1.1236</v>
      </c>
      <c r="P405" s="30">
        <v>0</v>
      </c>
      <c r="Q405" s="28">
        <v>10</v>
      </c>
      <c r="R405" s="29">
        <v>1</v>
      </c>
      <c r="S405" s="29">
        <v>0.047</v>
      </c>
      <c r="T405" s="29">
        <v>0.0744</v>
      </c>
      <c r="U405" s="32"/>
    </row>
    <row r="406" ht="42.75" customHeight="1" spans="1:21">
      <c r="A406" s="26" t="s">
        <v>3874</v>
      </c>
      <c r="B406" s="27">
        <v>79080</v>
      </c>
      <c r="C406" s="26" t="s">
        <v>478</v>
      </c>
      <c r="D406" s="26" t="s">
        <v>3876</v>
      </c>
      <c r="E406" s="26" t="s">
        <v>3875</v>
      </c>
      <c r="F406" s="26" t="s">
        <v>10897</v>
      </c>
      <c r="G406" s="26" t="s">
        <v>10898</v>
      </c>
      <c r="H406" s="27">
        <v>682365</v>
      </c>
      <c r="I406" s="27">
        <v>25960753</v>
      </c>
      <c r="J406" s="31">
        <v>46239</v>
      </c>
      <c r="K406" s="27" t="s">
        <v>10919</v>
      </c>
      <c r="L406" s="28">
        <v>15000</v>
      </c>
      <c r="M406" s="28">
        <v>10</v>
      </c>
      <c r="N406" s="28">
        <v>10</v>
      </c>
      <c r="O406" s="29">
        <v>1.0248</v>
      </c>
      <c r="P406" s="30">
        <v>0</v>
      </c>
      <c r="Q406" s="28">
        <v>10</v>
      </c>
      <c r="R406" s="29">
        <v>1</v>
      </c>
      <c r="S406" s="29">
        <v>0.047</v>
      </c>
      <c r="T406" s="29">
        <v>0.0744</v>
      </c>
      <c r="U406" s="32"/>
    </row>
    <row r="407" ht="42.75" customHeight="1" spans="1:21">
      <c r="A407" s="26" t="s">
        <v>3874</v>
      </c>
      <c r="B407" s="27">
        <v>79080</v>
      </c>
      <c r="C407" s="26" t="s">
        <v>478</v>
      </c>
      <c r="D407" s="26" t="s">
        <v>3876</v>
      </c>
      <c r="E407" s="26" t="s">
        <v>3875</v>
      </c>
      <c r="F407" s="26" t="s">
        <v>10897</v>
      </c>
      <c r="G407" s="26" t="s">
        <v>10898</v>
      </c>
      <c r="H407" s="27">
        <v>682365</v>
      </c>
      <c r="I407" s="27">
        <v>26008239</v>
      </c>
      <c r="J407" s="27" t="s">
        <v>10919</v>
      </c>
      <c r="K407" s="27" t="s">
        <v>10907</v>
      </c>
      <c r="L407" s="28">
        <v>15000</v>
      </c>
      <c r="M407" s="28">
        <v>10</v>
      </c>
      <c r="N407" s="28">
        <v>10</v>
      </c>
      <c r="O407" s="29">
        <v>1.0335</v>
      </c>
      <c r="P407" s="30">
        <v>0</v>
      </c>
      <c r="Q407" s="28">
        <v>10</v>
      </c>
      <c r="R407" s="29">
        <v>1</v>
      </c>
      <c r="S407" s="29">
        <v>0.047</v>
      </c>
      <c r="T407" s="29">
        <v>0.0744</v>
      </c>
      <c r="U407" s="32"/>
    </row>
    <row r="408" ht="42.75" customHeight="1" spans="1:21">
      <c r="A408" s="26" t="s">
        <v>3874</v>
      </c>
      <c r="B408" s="27">
        <v>79080</v>
      </c>
      <c r="C408" s="26" t="s">
        <v>478</v>
      </c>
      <c r="D408" s="26" t="s">
        <v>3876</v>
      </c>
      <c r="E408" s="26" t="s">
        <v>3875</v>
      </c>
      <c r="F408" s="26" t="s">
        <v>10929</v>
      </c>
      <c r="G408" s="26" t="s">
        <v>10898</v>
      </c>
      <c r="H408" s="27">
        <v>682365</v>
      </c>
      <c r="I408" s="27">
        <v>26066949</v>
      </c>
      <c r="J408" s="27" t="s">
        <v>10907</v>
      </c>
      <c r="K408" s="27" t="s">
        <v>10908</v>
      </c>
      <c r="L408" s="28">
        <v>15000</v>
      </c>
      <c r="M408" s="28">
        <v>10</v>
      </c>
      <c r="N408" s="28">
        <v>11</v>
      </c>
      <c r="O408" s="29">
        <v>1.0897</v>
      </c>
      <c r="P408" s="30">
        <v>0</v>
      </c>
      <c r="Q408" s="28">
        <v>10</v>
      </c>
      <c r="R408" s="29">
        <v>1</v>
      </c>
      <c r="S408" s="29">
        <v>0.047</v>
      </c>
      <c r="T408" s="29">
        <v>0.0744</v>
      </c>
      <c r="U408" s="32"/>
    </row>
    <row r="409" ht="42.75" customHeight="1" spans="1:21">
      <c r="A409" s="26" t="s">
        <v>3874</v>
      </c>
      <c r="B409" s="27">
        <v>79420</v>
      </c>
      <c r="C409" s="26" t="s">
        <v>228</v>
      </c>
      <c r="D409" s="26" t="s">
        <v>3876</v>
      </c>
      <c r="E409" s="26" t="s">
        <v>3875</v>
      </c>
      <c r="F409" s="26" t="s">
        <v>10897</v>
      </c>
      <c r="G409" s="26" t="s">
        <v>10898</v>
      </c>
      <c r="H409" s="27">
        <v>797410</v>
      </c>
      <c r="I409" s="27">
        <v>25913682</v>
      </c>
      <c r="J409" s="31">
        <v>46086</v>
      </c>
      <c r="K409" s="31">
        <v>46300</v>
      </c>
      <c r="L409" s="28">
        <v>20000</v>
      </c>
      <c r="M409" s="28">
        <v>13</v>
      </c>
      <c r="N409" s="28">
        <v>14</v>
      </c>
      <c r="O409" s="29">
        <v>1.0072</v>
      </c>
      <c r="P409" s="30">
        <v>0</v>
      </c>
      <c r="Q409" s="28">
        <v>13</v>
      </c>
      <c r="R409" s="29">
        <v>1</v>
      </c>
      <c r="S409" s="29">
        <v>0.0571</v>
      </c>
      <c r="T409" s="29">
        <v>0.3945</v>
      </c>
      <c r="U409" s="32"/>
    </row>
    <row r="410" ht="42.75" customHeight="1" spans="1:21">
      <c r="A410" s="26" t="s">
        <v>3874</v>
      </c>
      <c r="B410" s="27">
        <v>79420</v>
      </c>
      <c r="C410" s="26" t="s">
        <v>228</v>
      </c>
      <c r="D410" s="26" t="s">
        <v>3876</v>
      </c>
      <c r="E410" s="26" t="s">
        <v>3875</v>
      </c>
      <c r="F410" s="26" t="s">
        <v>10897</v>
      </c>
      <c r="G410" s="26" t="s">
        <v>10898</v>
      </c>
      <c r="H410" s="27">
        <v>797410</v>
      </c>
      <c r="I410" s="27">
        <v>25972975</v>
      </c>
      <c r="J410" s="31">
        <v>46300</v>
      </c>
      <c r="K410" s="27" t="s">
        <v>10903</v>
      </c>
      <c r="L410" s="28">
        <v>20000</v>
      </c>
      <c r="M410" s="28">
        <v>13</v>
      </c>
      <c r="N410" s="28">
        <v>14</v>
      </c>
      <c r="O410" s="29">
        <v>1.0127</v>
      </c>
      <c r="P410" s="30">
        <v>0</v>
      </c>
      <c r="Q410" s="28">
        <v>13</v>
      </c>
      <c r="R410" s="29">
        <v>1</v>
      </c>
      <c r="S410" s="29">
        <v>0.0571</v>
      </c>
      <c r="T410" s="29">
        <v>0.3945</v>
      </c>
      <c r="U410" s="32"/>
    </row>
    <row r="411" ht="42.75" customHeight="1" spans="1:21">
      <c r="A411" s="26" t="s">
        <v>3874</v>
      </c>
      <c r="B411" s="27">
        <v>79420</v>
      </c>
      <c r="C411" s="26" t="s">
        <v>228</v>
      </c>
      <c r="D411" s="26" t="s">
        <v>3876</v>
      </c>
      <c r="E411" s="26" t="s">
        <v>3875</v>
      </c>
      <c r="F411" s="26" t="s">
        <v>10897</v>
      </c>
      <c r="G411" s="26" t="s">
        <v>10898</v>
      </c>
      <c r="H411" s="27">
        <v>797410</v>
      </c>
      <c r="I411" s="27">
        <v>26022550</v>
      </c>
      <c r="J411" s="27" t="s">
        <v>10903</v>
      </c>
      <c r="K411" s="27" t="s">
        <v>10904</v>
      </c>
      <c r="L411" s="28">
        <v>20000</v>
      </c>
      <c r="M411" s="28">
        <v>13</v>
      </c>
      <c r="N411" s="28">
        <v>14</v>
      </c>
      <c r="O411" s="29">
        <v>1.0151</v>
      </c>
      <c r="P411" s="30">
        <v>0</v>
      </c>
      <c r="Q411" s="28">
        <v>13</v>
      </c>
      <c r="R411" s="29">
        <v>1</v>
      </c>
      <c r="S411" s="29">
        <v>0.0571</v>
      </c>
      <c r="T411" s="29">
        <v>0.3945</v>
      </c>
      <c r="U411" s="32"/>
    </row>
    <row r="412" ht="42.75" customHeight="1" spans="1:21">
      <c r="A412" s="26" t="s">
        <v>3874</v>
      </c>
      <c r="B412" s="27">
        <v>79420</v>
      </c>
      <c r="C412" s="26" t="s">
        <v>228</v>
      </c>
      <c r="D412" s="26" t="s">
        <v>3876</v>
      </c>
      <c r="E412" s="26" t="s">
        <v>3875</v>
      </c>
      <c r="F412" s="26" t="s">
        <v>10929</v>
      </c>
      <c r="G412" s="26" t="s">
        <v>10898</v>
      </c>
      <c r="H412" s="27">
        <v>797410</v>
      </c>
      <c r="I412" s="27">
        <v>26078492</v>
      </c>
      <c r="J412" s="27" t="s">
        <v>10904</v>
      </c>
      <c r="K412" s="27" t="s">
        <v>10905</v>
      </c>
      <c r="L412" s="28">
        <v>20000</v>
      </c>
      <c r="M412" s="28">
        <v>13</v>
      </c>
      <c r="N412" s="28">
        <v>13</v>
      </c>
      <c r="O412" s="29">
        <v>1.004</v>
      </c>
      <c r="P412" s="30">
        <v>0</v>
      </c>
      <c r="Q412" s="28">
        <v>13</v>
      </c>
      <c r="R412" s="29">
        <v>1</v>
      </c>
      <c r="S412" s="29">
        <v>0.0571</v>
      </c>
      <c r="T412" s="29">
        <v>0.3945</v>
      </c>
      <c r="U412" s="32"/>
    </row>
    <row r="413" ht="42.75" customHeight="1" spans="1:21">
      <c r="A413" s="26" t="s">
        <v>3874</v>
      </c>
      <c r="B413" s="27">
        <v>79560</v>
      </c>
      <c r="C413" s="26" t="s">
        <v>840</v>
      </c>
      <c r="D413" s="26" t="s">
        <v>3876</v>
      </c>
      <c r="E413" s="26" t="s">
        <v>3875</v>
      </c>
      <c r="F413" s="26" t="s">
        <v>10897</v>
      </c>
      <c r="G413" s="26" t="s">
        <v>10906</v>
      </c>
      <c r="H413" s="27">
        <v>602740</v>
      </c>
      <c r="I413" s="27">
        <v>25960448</v>
      </c>
      <c r="J413" s="31">
        <v>46239</v>
      </c>
      <c r="K413" s="27" t="s">
        <v>10919</v>
      </c>
      <c r="L413" s="28">
        <v>35000</v>
      </c>
      <c r="M413" s="28">
        <v>23</v>
      </c>
      <c r="N413" s="28">
        <v>24</v>
      </c>
      <c r="O413" s="29">
        <v>1.0058</v>
      </c>
      <c r="P413" s="30">
        <v>0</v>
      </c>
      <c r="Q413" s="28">
        <v>23</v>
      </c>
      <c r="R413" s="29">
        <v>1</v>
      </c>
      <c r="S413" s="29">
        <v>0.2373</v>
      </c>
      <c r="T413" s="29">
        <v>0.1602</v>
      </c>
      <c r="U413" s="32"/>
    </row>
    <row r="414" ht="42.75" customHeight="1" spans="1:21">
      <c r="A414" s="26" t="s">
        <v>3874</v>
      </c>
      <c r="B414" s="27">
        <v>79560</v>
      </c>
      <c r="C414" s="26" t="s">
        <v>840</v>
      </c>
      <c r="D414" s="26" t="s">
        <v>3876</v>
      </c>
      <c r="E414" s="26" t="s">
        <v>3875</v>
      </c>
      <c r="F414" s="26" t="s">
        <v>10897</v>
      </c>
      <c r="G414" s="26" t="s">
        <v>10906</v>
      </c>
      <c r="H414" s="27">
        <v>602740</v>
      </c>
      <c r="I414" s="27">
        <v>26007456</v>
      </c>
      <c r="J414" s="27" t="s">
        <v>10919</v>
      </c>
      <c r="K414" s="27" t="s">
        <v>10907</v>
      </c>
      <c r="L414" s="28">
        <v>35000</v>
      </c>
      <c r="M414" s="28">
        <v>23</v>
      </c>
      <c r="N414" s="28">
        <v>24</v>
      </c>
      <c r="O414" s="29">
        <v>1.0066</v>
      </c>
      <c r="P414" s="30">
        <v>0</v>
      </c>
      <c r="Q414" s="28">
        <v>23</v>
      </c>
      <c r="R414" s="29">
        <v>1</v>
      </c>
      <c r="S414" s="29">
        <v>0.2373</v>
      </c>
      <c r="T414" s="29">
        <v>0.1602</v>
      </c>
      <c r="U414" s="32"/>
    </row>
    <row r="415" ht="42.75" customHeight="1" spans="1:21">
      <c r="A415" s="26" t="s">
        <v>3874</v>
      </c>
      <c r="B415" s="27">
        <v>80556</v>
      </c>
      <c r="C415" s="26" t="s">
        <v>193</v>
      </c>
      <c r="D415" s="26" t="s">
        <v>3876</v>
      </c>
      <c r="E415" s="26" t="s">
        <v>3875</v>
      </c>
      <c r="F415" s="26" t="s">
        <v>10897</v>
      </c>
      <c r="G415" s="26" t="s">
        <v>10898</v>
      </c>
      <c r="H415" s="27">
        <v>343457</v>
      </c>
      <c r="I415" s="27">
        <v>25952770</v>
      </c>
      <c r="J415" s="31">
        <v>46208</v>
      </c>
      <c r="K415" s="27" t="s">
        <v>10917</v>
      </c>
      <c r="L415" s="28">
        <v>150000</v>
      </c>
      <c r="M415" s="28">
        <v>101</v>
      </c>
      <c r="N415" s="28">
        <v>101</v>
      </c>
      <c r="O415" s="29">
        <v>1.0051</v>
      </c>
      <c r="P415" s="30">
        <v>0</v>
      </c>
      <c r="Q415" s="28">
        <v>101</v>
      </c>
      <c r="R415" s="29">
        <v>1</v>
      </c>
      <c r="S415" s="29">
        <v>0.232</v>
      </c>
      <c r="T415" s="29">
        <v>0.2691</v>
      </c>
      <c r="U415" s="32"/>
    </row>
    <row r="416" ht="42.75" customHeight="1" spans="1:21">
      <c r="A416" s="26" t="s">
        <v>3874</v>
      </c>
      <c r="B416" s="27">
        <v>80556</v>
      </c>
      <c r="C416" s="26" t="s">
        <v>193</v>
      </c>
      <c r="D416" s="26" t="s">
        <v>3876</v>
      </c>
      <c r="E416" s="26" t="s">
        <v>3875</v>
      </c>
      <c r="F416" s="26" t="s">
        <v>10897</v>
      </c>
      <c r="G416" s="26" t="s">
        <v>10898</v>
      </c>
      <c r="H416" s="27">
        <v>343457</v>
      </c>
      <c r="I416" s="27">
        <v>25999803</v>
      </c>
      <c r="J416" s="27" t="s">
        <v>10917</v>
      </c>
      <c r="K416" s="27" t="s">
        <v>10915</v>
      </c>
      <c r="L416" s="28">
        <v>150000</v>
      </c>
      <c r="M416" s="28">
        <v>101</v>
      </c>
      <c r="N416" s="28">
        <v>102</v>
      </c>
      <c r="O416" s="29">
        <v>1.01</v>
      </c>
      <c r="P416" s="30">
        <v>40.27</v>
      </c>
      <c r="Q416" s="28">
        <v>60</v>
      </c>
      <c r="R416" s="29">
        <v>0.6</v>
      </c>
      <c r="S416" s="29">
        <v>0.232</v>
      </c>
      <c r="T416" s="29">
        <v>0.2691</v>
      </c>
      <c r="U416" s="32"/>
    </row>
    <row r="417" ht="42.75" customHeight="1" spans="1:21">
      <c r="A417" s="26" t="s">
        <v>3874</v>
      </c>
      <c r="B417" s="27">
        <v>80556</v>
      </c>
      <c r="C417" s="26" t="s">
        <v>193</v>
      </c>
      <c r="D417" s="26" t="s">
        <v>3876</v>
      </c>
      <c r="E417" s="26" t="s">
        <v>3875</v>
      </c>
      <c r="F417" s="26" t="s">
        <v>10929</v>
      </c>
      <c r="G417" s="26" t="s">
        <v>10898</v>
      </c>
      <c r="H417" s="27">
        <v>343457</v>
      </c>
      <c r="I417" s="27">
        <v>26059162</v>
      </c>
      <c r="J417" s="27" t="s">
        <v>10915</v>
      </c>
      <c r="K417" s="27" t="s">
        <v>10916</v>
      </c>
      <c r="L417" s="28">
        <v>150000</v>
      </c>
      <c r="M417" s="28">
        <v>101</v>
      </c>
      <c r="N417" s="28">
        <v>101</v>
      </c>
      <c r="O417" s="29">
        <v>1.0055</v>
      </c>
      <c r="P417" s="30">
        <v>40.27</v>
      </c>
      <c r="Q417" s="28">
        <v>60</v>
      </c>
      <c r="R417" s="29">
        <v>0.6</v>
      </c>
      <c r="S417" s="29">
        <v>0.232</v>
      </c>
      <c r="T417" s="29">
        <v>0.2691</v>
      </c>
      <c r="U417" s="32"/>
    </row>
    <row r="418" ht="42.75" customHeight="1" spans="1:21">
      <c r="A418" s="26" t="s">
        <v>3874</v>
      </c>
      <c r="B418" s="27">
        <v>80682</v>
      </c>
      <c r="C418" s="26" t="s">
        <v>403</v>
      </c>
      <c r="D418" s="26" t="s">
        <v>3876</v>
      </c>
      <c r="E418" s="26" t="s">
        <v>3875</v>
      </c>
      <c r="F418" s="26" t="s">
        <v>10897</v>
      </c>
      <c r="G418" s="26" t="s">
        <v>10898</v>
      </c>
      <c r="H418" s="27">
        <v>410084</v>
      </c>
      <c r="I418" s="27">
        <v>25919412</v>
      </c>
      <c r="J418" s="31">
        <v>46117</v>
      </c>
      <c r="K418" s="31">
        <v>46331</v>
      </c>
      <c r="L418" s="28">
        <v>40000</v>
      </c>
      <c r="M418" s="28">
        <v>27</v>
      </c>
      <c r="N418" s="28">
        <v>27</v>
      </c>
      <c r="O418" s="29">
        <v>1.0048</v>
      </c>
      <c r="P418" s="30">
        <v>0</v>
      </c>
      <c r="Q418" s="28">
        <v>27</v>
      </c>
      <c r="R418" s="29">
        <v>1</v>
      </c>
      <c r="S418" s="29">
        <v>0.1119</v>
      </c>
      <c r="T418" s="29">
        <v>0.3005</v>
      </c>
      <c r="U418" s="32"/>
    </row>
    <row r="419" ht="42.75" customHeight="1" spans="1:21">
      <c r="A419" s="26" t="s">
        <v>3874</v>
      </c>
      <c r="B419" s="27">
        <v>80682</v>
      </c>
      <c r="C419" s="26" t="s">
        <v>403</v>
      </c>
      <c r="D419" s="26" t="s">
        <v>3876</v>
      </c>
      <c r="E419" s="26" t="s">
        <v>3875</v>
      </c>
      <c r="F419" s="26" t="s">
        <v>10897</v>
      </c>
      <c r="G419" s="26" t="s">
        <v>10898</v>
      </c>
      <c r="H419" s="27">
        <v>410084</v>
      </c>
      <c r="I419" s="27">
        <v>25979404</v>
      </c>
      <c r="J419" s="31">
        <v>46331</v>
      </c>
      <c r="K419" s="27" t="s">
        <v>10899</v>
      </c>
      <c r="L419" s="28">
        <v>40000</v>
      </c>
      <c r="M419" s="28">
        <v>27</v>
      </c>
      <c r="N419" s="28">
        <v>28</v>
      </c>
      <c r="O419" s="29">
        <v>1.0435</v>
      </c>
      <c r="P419" s="30">
        <v>0</v>
      </c>
      <c r="Q419" s="28">
        <v>27</v>
      </c>
      <c r="R419" s="29">
        <v>1</v>
      </c>
      <c r="S419" s="29">
        <v>0.1119</v>
      </c>
      <c r="T419" s="29">
        <v>0.3005</v>
      </c>
      <c r="U419" s="32"/>
    </row>
    <row r="420" ht="42.75" customHeight="1" spans="1:21">
      <c r="A420" s="26" t="s">
        <v>3874</v>
      </c>
      <c r="B420" s="27">
        <v>80682</v>
      </c>
      <c r="C420" s="26" t="s">
        <v>403</v>
      </c>
      <c r="D420" s="26" t="s">
        <v>3876</v>
      </c>
      <c r="E420" s="26" t="s">
        <v>3875</v>
      </c>
      <c r="F420" s="26" t="s">
        <v>10897</v>
      </c>
      <c r="G420" s="26" t="s">
        <v>10898</v>
      </c>
      <c r="H420" s="27">
        <v>410084</v>
      </c>
      <c r="I420" s="27">
        <v>26028942</v>
      </c>
      <c r="J420" s="27" t="s">
        <v>10899</v>
      </c>
      <c r="K420" s="27" t="s">
        <v>10900</v>
      </c>
      <c r="L420" s="28">
        <v>40000</v>
      </c>
      <c r="M420" s="28">
        <v>27</v>
      </c>
      <c r="N420" s="28">
        <v>28</v>
      </c>
      <c r="O420" s="29">
        <v>1.0291</v>
      </c>
      <c r="P420" s="30">
        <v>0</v>
      </c>
      <c r="Q420" s="28">
        <v>27</v>
      </c>
      <c r="R420" s="29">
        <v>1</v>
      </c>
      <c r="S420" s="29">
        <v>0.1119</v>
      </c>
      <c r="T420" s="29">
        <v>0.3005</v>
      </c>
      <c r="U420" s="32"/>
    </row>
    <row r="421" ht="42.75" customHeight="1" spans="1:21">
      <c r="A421" s="26" t="s">
        <v>3874</v>
      </c>
      <c r="B421" s="27">
        <v>80682</v>
      </c>
      <c r="C421" s="26" t="s">
        <v>403</v>
      </c>
      <c r="D421" s="26" t="s">
        <v>3876</v>
      </c>
      <c r="E421" s="26" t="s">
        <v>3875</v>
      </c>
      <c r="F421" s="26" t="s">
        <v>10929</v>
      </c>
      <c r="G421" s="26" t="s">
        <v>10898</v>
      </c>
      <c r="H421" s="27">
        <v>410084</v>
      </c>
      <c r="I421" s="27">
        <v>26084659</v>
      </c>
      <c r="J421" s="27" t="s">
        <v>10900</v>
      </c>
      <c r="K421" s="31">
        <v>46028</v>
      </c>
      <c r="L421" s="28">
        <v>40000</v>
      </c>
      <c r="M421" s="28">
        <v>27</v>
      </c>
      <c r="N421" s="28">
        <v>27</v>
      </c>
      <c r="O421" s="29">
        <v>1.0106</v>
      </c>
      <c r="P421" s="30">
        <v>0</v>
      </c>
      <c r="Q421" s="28">
        <v>27</v>
      </c>
      <c r="R421" s="29">
        <v>1</v>
      </c>
      <c r="S421" s="29">
        <v>0.1119</v>
      </c>
      <c r="T421" s="29">
        <v>0.3005</v>
      </c>
      <c r="U421" s="32"/>
    </row>
    <row r="422" ht="56.75" customHeight="1" spans="1:21">
      <c r="A422" s="26" t="s">
        <v>3874</v>
      </c>
      <c r="B422" s="27">
        <v>80974</v>
      </c>
      <c r="C422" s="26" t="s">
        <v>412</v>
      </c>
      <c r="D422" s="26" t="s">
        <v>3876</v>
      </c>
      <c r="E422" s="26" t="s">
        <v>3875</v>
      </c>
      <c r="F422" s="26" t="s">
        <v>10897</v>
      </c>
      <c r="G422" s="26" t="s">
        <v>10906</v>
      </c>
      <c r="H422" s="27">
        <v>1007209</v>
      </c>
      <c r="I422" s="27">
        <v>25992261</v>
      </c>
      <c r="J422" s="27" t="s">
        <v>10913</v>
      </c>
      <c r="K422" s="27" t="s">
        <v>10914</v>
      </c>
      <c r="L422" s="28">
        <v>63000</v>
      </c>
      <c r="M422" s="28">
        <v>42</v>
      </c>
      <c r="N422" s="28">
        <v>43</v>
      </c>
      <c r="O422" s="29">
        <v>1.0065</v>
      </c>
      <c r="P422" s="30">
        <v>0</v>
      </c>
      <c r="Q422" s="28">
        <v>42</v>
      </c>
      <c r="R422" s="29">
        <v>1</v>
      </c>
      <c r="S422" s="29">
        <v>0.2261</v>
      </c>
      <c r="T422" s="29">
        <v>0.2285</v>
      </c>
      <c r="U422" s="32"/>
    </row>
    <row r="423" ht="56.75" customHeight="1" spans="1:21">
      <c r="A423" s="26" t="s">
        <v>3874</v>
      </c>
      <c r="B423" s="27">
        <v>80974</v>
      </c>
      <c r="C423" s="26" t="s">
        <v>412</v>
      </c>
      <c r="D423" s="26" t="s">
        <v>3876</v>
      </c>
      <c r="E423" s="26" t="s">
        <v>3875</v>
      </c>
      <c r="F423" s="26" t="s">
        <v>10897</v>
      </c>
      <c r="G423" s="26" t="s">
        <v>10906</v>
      </c>
      <c r="H423" s="27">
        <v>1007209</v>
      </c>
      <c r="I423" s="27">
        <v>26050142</v>
      </c>
      <c r="J423" s="27" t="s">
        <v>10914</v>
      </c>
      <c r="K423" s="27" t="s">
        <v>10918</v>
      </c>
      <c r="L423" s="28">
        <v>63000</v>
      </c>
      <c r="M423" s="28">
        <v>42</v>
      </c>
      <c r="N423" s="28">
        <v>42</v>
      </c>
      <c r="O423" s="29">
        <v>1.0029</v>
      </c>
      <c r="P423" s="30">
        <v>0</v>
      </c>
      <c r="Q423" s="28">
        <v>42</v>
      </c>
      <c r="R423" s="29">
        <v>1</v>
      </c>
      <c r="S423" s="29">
        <v>0.2261</v>
      </c>
      <c r="T423" s="29">
        <v>0.2285</v>
      </c>
      <c r="U423" s="32"/>
    </row>
    <row r="424" ht="56.75" customHeight="1" spans="1:21">
      <c r="A424" s="26" t="s">
        <v>3874</v>
      </c>
      <c r="B424" s="27">
        <v>80974</v>
      </c>
      <c r="C424" s="26" t="s">
        <v>412</v>
      </c>
      <c r="D424" s="26" t="s">
        <v>3876</v>
      </c>
      <c r="E424" s="26" t="s">
        <v>3875</v>
      </c>
      <c r="F424" s="26" t="s">
        <v>10902</v>
      </c>
      <c r="G424" s="26" t="s">
        <v>10906</v>
      </c>
      <c r="H424" s="27">
        <v>1007209</v>
      </c>
      <c r="I424" s="27">
        <v>26097044</v>
      </c>
      <c r="J424" s="27" t="s">
        <v>10918</v>
      </c>
      <c r="K424" s="31">
        <v>46087</v>
      </c>
      <c r="L424" s="28">
        <v>63000</v>
      </c>
      <c r="M424" s="28">
        <v>42</v>
      </c>
      <c r="N424" s="28">
        <v>2</v>
      </c>
      <c r="O424" s="29">
        <v>0.0431</v>
      </c>
      <c r="P424" s="30">
        <v>0</v>
      </c>
      <c r="Q424" s="28">
        <v>2</v>
      </c>
      <c r="R424" s="29">
        <v>0.0431</v>
      </c>
      <c r="S424" s="32"/>
      <c r="T424" s="32"/>
      <c r="U424" s="32"/>
    </row>
    <row r="425" ht="42.75" customHeight="1" spans="1:21">
      <c r="A425" s="26" t="s">
        <v>3874</v>
      </c>
      <c r="B425" s="27">
        <v>80996</v>
      </c>
      <c r="C425" s="26" t="s">
        <v>240</v>
      </c>
      <c r="D425" s="26" t="s">
        <v>3876</v>
      </c>
      <c r="E425" s="26" t="s">
        <v>3875</v>
      </c>
      <c r="F425" s="26" t="s">
        <v>10897</v>
      </c>
      <c r="G425" s="26" t="s">
        <v>10898</v>
      </c>
      <c r="H425" s="27">
        <v>319384</v>
      </c>
      <c r="I425" s="27">
        <v>25910673</v>
      </c>
      <c r="J425" s="31">
        <v>46058</v>
      </c>
      <c r="K425" s="31">
        <v>46270</v>
      </c>
      <c r="L425" s="28">
        <v>50000</v>
      </c>
      <c r="M425" s="28">
        <v>34</v>
      </c>
      <c r="N425" s="28">
        <v>34</v>
      </c>
      <c r="O425" s="29">
        <v>1.0033</v>
      </c>
      <c r="P425" s="30">
        <v>0</v>
      </c>
      <c r="Q425" s="28">
        <v>34</v>
      </c>
      <c r="R425" s="29">
        <v>1</v>
      </c>
      <c r="S425" s="29">
        <v>0.1029</v>
      </c>
      <c r="T425" s="29">
        <v>0.1529</v>
      </c>
      <c r="U425" s="32"/>
    </row>
    <row r="426" ht="42.75" customHeight="1" spans="1:21">
      <c r="A426" s="26" t="s">
        <v>3874</v>
      </c>
      <c r="B426" s="27">
        <v>81690</v>
      </c>
      <c r="C426" s="26" t="s">
        <v>293</v>
      </c>
      <c r="D426" s="26" t="s">
        <v>3876</v>
      </c>
      <c r="E426" s="26" t="s">
        <v>3875</v>
      </c>
      <c r="F426" s="26" t="s">
        <v>10897</v>
      </c>
      <c r="G426" s="26" t="s">
        <v>10898</v>
      </c>
      <c r="H426" s="27">
        <v>390531</v>
      </c>
      <c r="I426" s="27">
        <v>25902233</v>
      </c>
      <c r="J426" s="31">
        <v>46027</v>
      </c>
      <c r="K426" s="31">
        <v>46239</v>
      </c>
      <c r="L426" s="28">
        <v>60000</v>
      </c>
      <c r="M426" s="28">
        <v>40</v>
      </c>
      <c r="N426" s="28">
        <v>40</v>
      </c>
      <c r="O426" s="29">
        <v>1</v>
      </c>
      <c r="P426" s="30">
        <v>0</v>
      </c>
      <c r="Q426" s="28">
        <v>40</v>
      </c>
      <c r="R426" s="29">
        <v>1</v>
      </c>
      <c r="S426" s="29">
        <v>0.1329</v>
      </c>
      <c r="T426" s="29">
        <v>0.3576</v>
      </c>
      <c r="U426" s="32"/>
    </row>
    <row r="427" ht="42.75" customHeight="1" spans="1:21">
      <c r="A427" s="26" t="s">
        <v>3874</v>
      </c>
      <c r="B427" s="27">
        <v>81690</v>
      </c>
      <c r="C427" s="26" t="s">
        <v>293</v>
      </c>
      <c r="D427" s="26" t="s">
        <v>3876</v>
      </c>
      <c r="E427" s="26" t="s">
        <v>3875</v>
      </c>
      <c r="F427" s="26" t="s">
        <v>10897</v>
      </c>
      <c r="G427" s="26" t="s">
        <v>10898</v>
      </c>
      <c r="H427" s="27">
        <v>390531</v>
      </c>
      <c r="I427" s="27">
        <v>25960072</v>
      </c>
      <c r="J427" s="31">
        <v>46239</v>
      </c>
      <c r="K427" s="27" t="s">
        <v>10919</v>
      </c>
      <c r="L427" s="28">
        <v>60000</v>
      </c>
      <c r="M427" s="28">
        <v>40</v>
      </c>
      <c r="N427" s="28">
        <v>41</v>
      </c>
      <c r="O427" s="29">
        <v>1.0059</v>
      </c>
      <c r="P427" s="30">
        <v>0</v>
      </c>
      <c r="Q427" s="28">
        <v>40</v>
      </c>
      <c r="R427" s="29">
        <v>1</v>
      </c>
      <c r="S427" s="29">
        <v>0.1329</v>
      </c>
      <c r="T427" s="29">
        <v>0.3576</v>
      </c>
      <c r="U427" s="32"/>
    </row>
    <row r="428" ht="42.75" customHeight="1" spans="1:21">
      <c r="A428" s="26" t="s">
        <v>3874</v>
      </c>
      <c r="B428" s="27">
        <v>81690</v>
      </c>
      <c r="C428" s="26" t="s">
        <v>293</v>
      </c>
      <c r="D428" s="26" t="s">
        <v>3876</v>
      </c>
      <c r="E428" s="26" t="s">
        <v>3875</v>
      </c>
      <c r="F428" s="26" t="s">
        <v>10897</v>
      </c>
      <c r="G428" s="26" t="s">
        <v>10898</v>
      </c>
      <c r="H428" s="27">
        <v>390531</v>
      </c>
      <c r="I428" s="27">
        <v>26007006</v>
      </c>
      <c r="J428" s="27" t="s">
        <v>10919</v>
      </c>
      <c r="K428" s="27" t="s">
        <v>10907</v>
      </c>
      <c r="L428" s="28">
        <v>60000</v>
      </c>
      <c r="M428" s="28">
        <v>40</v>
      </c>
      <c r="N428" s="28">
        <v>40</v>
      </c>
      <c r="O428" s="29">
        <v>1.0028</v>
      </c>
      <c r="P428" s="30">
        <v>0</v>
      </c>
      <c r="Q428" s="28">
        <v>40</v>
      </c>
      <c r="R428" s="29">
        <v>1</v>
      </c>
      <c r="S428" s="29">
        <v>0.1329</v>
      </c>
      <c r="T428" s="29">
        <v>0.3576</v>
      </c>
      <c r="U428" s="32"/>
    </row>
    <row r="429" ht="42.75" customHeight="1" spans="1:21">
      <c r="A429" s="26" t="s">
        <v>3874</v>
      </c>
      <c r="B429" s="27">
        <v>81690</v>
      </c>
      <c r="C429" s="26" t="s">
        <v>293</v>
      </c>
      <c r="D429" s="26" t="s">
        <v>3876</v>
      </c>
      <c r="E429" s="26" t="s">
        <v>3875</v>
      </c>
      <c r="F429" s="26" t="s">
        <v>10929</v>
      </c>
      <c r="G429" s="26" t="s">
        <v>10898</v>
      </c>
      <c r="H429" s="27">
        <v>390531</v>
      </c>
      <c r="I429" s="27">
        <v>26066361</v>
      </c>
      <c r="J429" s="27" t="s">
        <v>10907</v>
      </c>
      <c r="K429" s="27" t="s">
        <v>10908</v>
      </c>
      <c r="L429" s="28">
        <v>60000</v>
      </c>
      <c r="M429" s="28">
        <v>40</v>
      </c>
      <c r="N429" s="28">
        <v>40</v>
      </c>
      <c r="O429" s="29">
        <v>1.0043</v>
      </c>
      <c r="P429" s="30">
        <v>0</v>
      </c>
      <c r="Q429" s="28">
        <v>40</v>
      </c>
      <c r="R429" s="29">
        <v>1</v>
      </c>
      <c r="S429" s="29">
        <v>0.1329</v>
      </c>
      <c r="T429" s="29">
        <v>0.3576</v>
      </c>
      <c r="U429" s="32"/>
    </row>
    <row r="430" ht="56.75" customHeight="1" spans="1:21">
      <c r="A430" s="26" t="s">
        <v>3874</v>
      </c>
      <c r="B430" s="27">
        <v>82481</v>
      </c>
      <c r="C430" s="26" t="s">
        <v>186</v>
      </c>
      <c r="D430" s="26" t="s">
        <v>3876</v>
      </c>
      <c r="E430" s="26" t="s">
        <v>3875</v>
      </c>
      <c r="F430" s="26" t="s">
        <v>10897</v>
      </c>
      <c r="G430" s="26" t="s">
        <v>10898</v>
      </c>
      <c r="H430" s="27">
        <v>462219</v>
      </c>
      <c r="I430" s="27">
        <v>25943041</v>
      </c>
      <c r="J430" s="31">
        <v>46178</v>
      </c>
      <c r="K430" s="27" t="s">
        <v>10913</v>
      </c>
      <c r="L430" s="28">
        <v>70000</v>
      </c>
      <c r="M430" s="28">
        <v>47</v>
      </c>
      <c r="N430" s="28">
        <v>48</v>
      </c>
      <c r="O430" s="29">
        <v>1.026</v>
      </c>
      <c r="P430" s="30">
        <v>0</v>
      </c>
      <c r="Q430" s="28">
        <v>47</v>
      </c>
      <c r="R430" s="29">
        <v>1</v>
      </c>
      <c r="S430" s="29">
        <v>0.1026</v>
      </c>
      <c r="T430" s="29">
        <v>0.4291</v>
      </c>
      <c r="U430" s="32"/>
    </row>
    <row r="431" ht="56.75" customHeight="1" spans="1:21">
      <c r="A431" s="26" t="s">
        <v>3874</v>
      </c>
      <c r="B431" s="27">
        <v>82481</v>
      </c>
      <c r="C431" s="26" t="s">
        <v>186</v>
      </c>
      <c r="D431" s="26" t="s">
        <v>3876</v>
      </c>
      <c r="E431" s="26" t="s">
        <v>3875</v>
      </c>
      <c r="F431" s="26" t="s">
        <v>10897</v>
      </c>
      <c r="G431" s="26" t="s">
        <v>10898</v>
      </c>
      <c r="H431" s="27">
        <v>462219</v>
      </c>
      <c r="I431" s="27">
        <v>25990776</v>
      </c>
      <c r="J431" s="27" t="s">
        <v>10913</v>
      </c>
      <c r="K431" s="27" t="s">
        <v>10914</v>
      </c>
      <c r="L431" s="28">
        <v>70000</v>
      </c>
      <c r="M431" s="28">
        <v>47</v>
      </c>
      <c r="N431" s="28">
        <v>47</v>
      </c>
      <c r="O431" s="29">
        <v>1.0058</v>
      </c>
      <c r="P431" s="30">
        <v>0</v>
      </c>
      <c r="Q431" s="28">
        <v>47</v>
      </c>
      <c r="R431" s="29">
        <v>1</v>
      </c>
      <c r="S431" s="29">
        <v>0.1026</v>
      </c>
      <c r="T431" s="29">
        <v>0.4291</v>
      </c>
      <c r="U431" s="32"/>
    </row>
    <row r="432" ht="56.75" customHeight="1" spans="1:21">
      <c r="A432" s="26" t="s">
        <v>3874</v>
      </c>
      <c r="B432" s="27">
        <v>82481</v>
      </c>
      <c r="C432" s="26" t="s">
        <v>186</v>
      </c>
      <c r="D432" s="26" t="s">
        <v>3876</v>
      </c>
      <c r="E432" s="26" t="s">
        <v>3875</v>
      </c>
      <c r="F432" s="26" t="s">
        <v>10897</v>
      </c>
      <c r="G432" s="26" t="s">
        <v>10898</v>
      </c>
      <c r="H432" s="27">
        <v>462219</v>
      </c>
      <c r="I432" s="27">
        <v>26048881</v>
      </c>
      <c r="J432" s="27" t="s">
        <v>10914</v>
      </c>
      <c r="K432" s="27" t="s">
        <v>10918</v>
      </c>
      <c r="L432" s="28">
        <v>70000</v>
      </c>
      <c r="M432" s="28">
        <v>47</v>
      </c>
      <c r="N432" s="28">
        <v>47</v>
      </c>
      <c r="O432" s="29">
        <v>1.0056</v>
      </c>
      <c r="P432" s="30">
        <v>0</v>
      </c>
      <c r="Q432" s="28">
        <v>47</v>
      </c>
      <c r="R432" s="29">
        <v>1</v>
      </c>
      <c r="S432" s="29">
        <v>0.1026</v>
      </c>
      <c r="T432" s="29">
        <v>0.4291</v>
      </c>
      <c r="U432" s="32"/>
    </row>
    <row r="433" ht="56.75" customHeight="1" spans="1:21">
      <c r="A433" s="26" t="s">
        <v>3874</v>
      </c>
      <c r="B433" s="27">
        <v>82481</v>
      </c>
      <c r="C433" s="26" t="s">
        <v>186</v>
      </c>
      <c r="D433" s="26" t="s">
        <v>3876</v>
      </c>
      <c r="E433" s="26" t="s">
        <v>3875</v>
      </c>
      <c r="F433" s="26" t="s">
        <v>10902</v>
      </c>
      <c r="G433" s="26" t="s">
        <v>10898</v>
      </c>
      <c r="H433" s="27">
        <v>462219</v>
      </c>
      <c r="I433" s="27">
        <v>26096103</v>
      </c>
      <c r="J433" s="27" t="s">
        <v>10918</v>
      </c>
      <c r="K433" s="31">
        <v>46087</v>
      </c>
      <c r="L433" s="28">
        <v>70000</v>
      </c>
      <c r="M433" s="28">
        <v>47</v>
      </c>
      <c r="N433" s="28">
        <v>33</v>
      </c>
      <c r="O433" s="29">
        <v>0.7094</v>
      </c>
      <c r="P433" s="30">
        <v>0</v>
      </c>
      <c r="Q433" s="28">
        <v>33</v>
      </c>
      <c r="R433" s="29">
        <v>0.7094</v>
      </c>
      <c r="S433" s="32"/>
      <c r="T433" s="32"/>
      <c r="U433" s="32"/>
    </row>
    <row r="434" ht="42.75" customHeight="1" spans="1:21">
      <c r="A434" s="26" t="s">
        <v>3874</v>
      </c>
      <c r="B434" s="27">
        <v>8275</v>
      </c>
      <c r="C434" s="26" t="s">
        <v>416</v>
      </c>
      <c r="D434" s="26" t="s">
        <v>3876</v>
      </c>
      <c r="E434" s="26" t="s">
        <v>3875</v>
      </c>
      <c r="F434" s="26" t="s">
        <v>10897</v>
      </c>
      <c r="G434" s="26" t="s">
        <v>10898</v>
      </c>
      <c r="H434" s="27">
        <v>44075</v>
      </c>
      <c r="I434" s="27">
        <v>25916934</v>
      </c>
      <c r="J434" s="31">
        <v>46086</v>
      </c>
      <c r="K434" s="31">
        <v>46300</v>
      </c>
      <c r="L434" s="28">
        <v>40000</v>
      </c>
      <c r="M434" s="28">
        <v>27</v>
      </c>
      <c r="N434" s="28">
        <v>28</v>
      </c>
      <c r="O434" s="29">
        <v>1.0591</v>
      </c>
      <c r="P434" s="30">
        <v>0</v>
      </c>
      <c r="Q434" s="28">
        <v>27</v>
      </c>
      <c r="R434" s="29">
        <v>1</v>
      </c>
      <c r="S434" s="29">
        <v>0.2131</v>
      </c>
      <c r="T434" s="29">
        <v>0.5351</v>
      </c>
      <c r="U434" s="32"/>
    </row>
    <row r="435" ht="42.75" customHeight="1" spans="1:21">
      <c r="A435" s="26" t="s">
        <v>3874</v>
      </c>
      <c r="B435" s="27">
        <v>8275</v>
      </c>
      <c r="C435" s="26" t="s">
        <v>416</v>
      </c>
      <c r="D435" s="26" t="s">
        <v>3876</v>
      </c>
      <c r="E435" s="26" t="s">
        <v>3875</v>
      </c>
      <c r="F435" s="26" t="s">
        <v>10897</v>
      </c>
      <c r="G435" s="26" t="s">
        <v>10898</v>
      </c>
      <c r="H435" s="27">
        <v>44075</v>
      </c>
      <c r="I435" s="27">
        <v>25976671</v>
      </c>
      <c r="J435" s="31">
        <v>46300</v>
      </c>
      <c r="K435" s="27" t="s">
        <v>10903</v>
      </c>
      <c r="L435" s="28">
        <v>40000</v>
      </c>
      <c r="M435" s="28">
        <v>27</v>
      </c>
      <c r="N435" s="28">
        <v>27</v>
      </c>
      <c r="O435" s="29">
        <v>1.0132</v>
      </c>
      <c r="P435" s="30">
        <v>0</v>
      </c>
      <c r="Q435" s="28">
        <v>27</v>
      </c>
      <c r="R435" s="29">
        <v>1</v>
      </c>
      <c r="S435" s="29">
        <v>0.2131</v>
      </c>
      <c r="T435" s="29">
        <v>0.5351</v>
      </c>
      <c r="U435" s="32"/>
    </row>
    <row r="436" ht="42.75" customHeight="1" spans="1:21">
      <c r="A436" s="26" t="s">
        <v>3874</v>
      </c>
      <c r="B436" s="27">
        <v>8275</v>
      </c>
      <c r="C436" s="26" t="s">
        <v>416</v>
      </c>
      <c r="D436" s="26" t="s">
        <v>3876</v>
      </c>
      <c r="E436" s="26" t="s">
        <v>3875</v>
      </c>
      <c r="F436" s="26" t="s">
        <v>10897</v>
      </c>
      <c r="G436" s="26" t="s">
        <v>10898</v>
      </c>
      <c r="H436" s="27">
        <v>44075</v>
      </c>
      <c r="I436" s="27">
        <v>26026046</v>
      </c>
      <c r="J436" s="27" t="s">
        <v>10903</v>
      </c>
      <c r="K436" s="27" t="s">
        <v>10904</v>
      </c>
      <c r="L436" s="28">
        <v>40000</v>
      </c>
      <c r="M436" s="28">
        <v>27</v>
      </c>
      <c r="N436" s="28">
        <v>29</v>
      </c>
      <c r="O436" s="29">
        <v>1.0961</v>
      </c>
      <c r="P436" s="30">
        <v>0</v>
      </c>
      <c r="Q436" s="28">
        <v>27</v>
      </c>
      <c r="R436" s="29">
        <v>1</v>
      </c>
      <c r="S436" s="29">
        <v>0.2131</v>
      </c>
      <c r="T436" s="29">
        <v>0.5351</v>
      </c>
      <c r="U436" s="32"/>
    </row>
    <row r="437" ht="42.75" customHeight="1" spans="1:21">
      <c r="A437" s="26" t="s">
        <v>3874</v>
      </c>
      <c r="B437" s="27">
        <v>8275</v>
      </c>
      <c r="C437" s="26" t="s">
        <v>416</v>
      </c>
      <c r="D437" s="26" t="s">
        <v>3876</v>
      </c>
      <c r="E437" s="26" t="s">
        <v>3875</v>
      </c>
      <c r="F437" s="26" t="s">
        <v>10929</v>
      </c>
      <c r="G437" s="26" t="s">
        <v>10898</v>
      </c>
      <c r="H437" s="27">
        <v>44075</v>
      </c>
      <c r="I437" s="27">
        <v>26082054</v>
      </c>
      <c r="J437" s="27" t="s">
        <v>10904</v>
      </c>
      <c r="K437" s="27" t="s">
        <v>10905</v>
      </c>
      <c r="L437" s="28">
        <v>40000</v>
      </c>
      <c r="M437" s="28">
        <v>27</v>
      </c>
      <c r="N437" s="28">
        <v>27</v>
      </c>
      <c r="O437" s="29">
        <v>1.0005</v>
      </c>
      <c r="P437" s="30">
        <v>0</v>
      </c>
      <c r="Q437" s="28">
        <v>27</v>
      </c>
      <c r="R437" s="29">
        <v>1</v>
      </c>
      <c r="S437" s="29">
        <v>0.2131</v>
      </c>
      <c r="T437" s="29">
        <v>0.5351</v>
      </c>
      <c r="U437" s="32"/>
    </row>
    <row r="438" ht="42.75" customHeight="1" spans="1:21">
      <c r="A438" s="26" t="s">
        <v>3874</v>
      </c>
      <c r="B438" s="27">
        <v>83210</v>
      </c>
      <c r="C438" s="26" t="s">
        <v>893</v>
      </c>
      <c r="D438" s="26" t="s">
        <v>3876</v>
      </c>
      <c r="E438" s="26" t="s">
        <v>3875</v>
      </c>
      <c r="F438" s="26" t="s">
        <v>10897</v>
      </c>
      <c r="G438" s="26" t="s">
        <v>10898</v>
      </c>
      <c r="H438" s="27">
        <v>460962</v>
      </c>
      <c r="I438" s="27">
        <v>25914305</v>
      </c>
      <c r="J438" s="31">
        <v>46086</v>
      </c>
      <c r="K438" s="31">
        <v>46300</v>
      </c>
      <c r="L438" s="28">
        <v>30000</v>
      </c>
      <c r="M438" s="28">
        <v>20</v>
      </c>
      <c r="N438" s="28">
        <v>21</v>
      </c>
      <c r="O438" s="29">
        <v>1.0345</v>
      </c>
      <c r="P438" s="30">
        <v>0</v>
      </c>
      <c r="Q438" s="28">
        <v>20</v>
      </c>
      <c r="R438" s="29">
        <v>1</v>
      </c>
      <c r="S438" s="29">
        <v>0.1637</v>
      </c>
      <c r="T438" s="29">
        <v>0.1698</v>
      </c>
      <c r="U438" s="32"/>
    </row>
    <row r="439" ht="42.75" customHeight="1" spans="1:21">
      <c r="A439" s="26" t="s">
        <v>3874</v>
      </c>
      <c r="B439" s="27">
        <v>83210</v>
      </c>
      <c r="C439" s="26" t="s">
        <v>893</v>
      </c>
      <c r="D439" s="26" t="s">
        <v>3876</v>
      </c>
      <c r="E439" s="26" t="s">
        <v>3875</v>
      </c>
      <c r="F439" s="26" t="s">
        <v>10897</v>
      </c>
      <c r="G439" s="26" t="s">
        <v>10898</v>
      </c>
      <c r="H439" s="27">
        <v>460962</v>
      </c>
      <c r="I439" s="27">
        <v>25973571</v>
      </c>
      <c r="J439" s="31">
        <v>46300</v>
      </c>
      <c r="K439" s="27" t="s">
        <v>10903</v>
      </c>
      <c r="L439" s="28">
        <v>30000</v>
      </c>
      <c r="M439" s="28">
        <v>20</v>
      </c>
      <c r="N439" s="28">
        <v>20</v>
      </c>
      <c r="O439" s="29">
        <v>1.0041</v>
      </c>
      <c r="P439" s="30">
        <v>0</v>
      </c>
      <c r="Q439" s="28">
        <v>20</v>
      </c>
      <c r="R439" s="29">
        <v>1</v>
      </c>
      <c r="S439" s="29">
        <v>0.1637</v>
      </c>
      <c r="T439" s="29">
        <v>0.1698</v>
      </c>
      <c r="U439" s="32"/>
    </row>
    <row r="440" ht="70.75" customHeight="1" spans="1:21">
      <c r="A440" s="26" t="s">
        <v>3874</v>
      </c>
      <c r="B440" s="27">
        <v>84604</v>
      </c>
      <c r="C440" s="26" t="s">
        <v>933</v>
      </c>
      <c r="D440" s="26" t="s">
        <v>3876</v>
      </c>
      <c r="E440" s="26" t="s">
        <v>3875</v>
      </c>
      <c r="F440" s="26" t="s">
        <v>10897</v>
      </c>
      <c r="G440" s="26" t="s">
        <v>10906</v>
      </c>
      <c r="H440" s="27">
        <v>609633</v>
      </c>
      <c r="I440" s="27">
        <v>25946326</v>
      </c>
      <c r="J440" s="31">
        <v>46178</v>
      </c>
      <c r="K440" s="27" t="s">
        <v>10913</v>
      </c>
      <c r="L440" s="28">
        <v>5000</v>
      </c>
      <c r="M440" s="28">
        <v>3</v>
      </c>
      <c r="N440" s="28">
        <v>0</v>
      </c>
      <c r="O440" s="29">
        <v>0</v>
      </c>
      <c r="P440" s="30">
        <v>0</v>
      </c>
      <c r="Q440" s="28">
        <v>0</v>
      </c>
      <c r="R440" s="29">
        <v>0</v>
      </c>
      <c r="S440" s="29">
        <v>0.025</v>
      </c>
      <c r="T440" s="29">
        <v>0.3846</v>
      </c>
      <c r="U440" s="32"/>
    </row>
    <row r="441" ht="70.75" customHeight="1" spans="1:21">
      <c r="A441" s="26" t="s">
        <v>3874</v>
      </c>
      <c r="B441" s="27">
        <v>84604</v>
      </c>
      <c r="C441" s="26" t="s">
        <v>933</v>
      </c>
      <c r="D441" s="26" t="s">
        <v>3876</v>
      </c>
      <c r="E441" s="26" t="s">
        <v>3875</v>
      </c>
      <c r="F441" s="26" t="s">
        <v>10897</v>
      </c>
      <c r="G441" s="26" t="s">
        <v>10906</v>
      </c>
      <c r="H441" s="27">
        <v>609633</v>
      </c>
      <c r="I441" s="27">
        <v>25993885</v>
      </c>
      <c r="J441" s="27" t="s">
        <v>10913</v>
      </c>
      <c r="K441" s="27" t="s">
        <v>10914</v>
      </c>
      <c r="L441" s="28">
        <v>5000</v>
      </c>
      <c r="M441" s="28">
        <v>3</v>
      </c>
      <c r="N441" s="28">
        <v>0</v>
      </c>
      <c r="O441" s="29">
        <v>0</v>
      </c>
      <c r="P441" s="30">
        <v>0</v>
      </c>
      <c r="Q441" s="28">
        <v>0</v>
      </c>
      <c r="R441" s="29">
        <v>0</v>
      </c>
      <c r="S441" s="29">
        <v>0.025</v>
      </c>
      <c r="T441" s="29">
        <v>0.3846</v>
      </c>
      <c r="U441" s="32"/>
    </row>
    <row r="442" ht="70.75" customHeight="1" spans="1:21">
      <c r="A442" s="26" t="s">
        <v>3874</v>
      </c>
      <c r="B442" s="27">
        <v>84604</v>
      </c>
      <c r="C442" s="26" t="s">
        <v>933</v>
      </c>
      <c r="D442" s="26" t="s">
        <v>3876</v>
      </c>
      <c r="E442" s="26" t="s">
        <v>3875</v>
      </c>
      <c r="F442" s="26" t="s">
        <v>10897</v>
      </c>
      <c r="G442" s="26" t="s">
        <v>10906</v>
      </c>
      <c r="H442" s="27">
        <v>609633</v>
      </c>
      <c r="I442" s="27">
        <v>26052001</v>
      </c>
      <c r="J442" s="27" t="s">
        <v>10914</v>
      </c>
      <c r="K442" s="27" t="s">
        <v>10918</v>
      </c>
      <c r="L442" s="28">
        <v>5000</v>
      </c>
      <c r="M442" s="28">
        <v>3</v>
      </c>
      <c r="N442" s="28">
        <v>0</v>
      </c>
      <c r="O442" s="29">
        <v>0</v>
      </c>
      <c r="P442" s="30">
        <v>0</v>
      </c>
      <c r="Q442" s="28">
        <v>0</v>
      </c>
      <c r="R442" s="29">
        <v>0</v>
      </c>
      <c r="S442" s="29">
        <v>0.025</v>
      </c>
      <c r="T442" s="29">
        <v>0.3846</v>
      </c>
      <c r="U442" s="32"/>
    </row>
    <row r="443" ht="70.75" customHeight="1" spans="1:21">
      <c r="A443" s="26" t="s">
        <v>3874</v>
      </c>
      <c r="B443" s="27">
        <v>84604</v>
      </c>
      <c r="C443" s="26" t="s">
        <v>933</v>
      </c>
      <c r="D443" s="26" t="s">
        <v>3876</v>
      </c>
      <c r="E443" s="26" t="s">
        <v>3875</v>
      </c>
      <c r="F443" s="26" t="s">
        <v>10902</v>
      </c>
      <c r="G443" s="26" t="s">
        <v>10906</v>
      </c>
      <c r="H443" s="27">
        <v>609633</v>
      </c>
      <c r="I443" s="27">
        <v>26098700</v>
      </c>
      <c r="J443" s="27" t="s">
        <v>10918</v>
      </c>
      <c r="K443" s="31">
        <v>46087</v>
      </c>
      <c r="L443" s="28">
        <v>5000</v>
      </c>
      <c r="M443" s="28">
        <v>3</v>
      </c>
      <c r="N443" s="28">
        <v>0</v>
      </c>
      <c r="O443" s="29">
        <v>0</v>
      </c>
      <c r="P443" s="32"/>
      <c r="Q443" s="28">
        <v>0</v>
      </c>
      <c r="R443" s="29">
        <v>0</v>
      </c>
      <c r="S443" s="32"/>
      <c r="T443" s="32"/>
      <c r="U443" s="32"/>
    </row>
    <row r="444" ht="42.75" customHeight="1" spans="1:21">
      <c r="A444" s="26" t="s">
        <v>3874</v>
      </c>
      <c r="B444" s="27">
        <v>84831</v>
      </c>
      <c r="C444" s="26" t="s">
        <v>877</v>
      </c>
      <c r="D444" s="26" t="s">
        <v>3876</v>
      </c>
      <c r="E444" s="26" t="s">
        <v>3875</v>
      </c>
      <c r="F444" s="26" t="s">
        <v>10897</v>
      </c>
      <c r="G444" s="26" t="s">
        <v>10898</v>
      </c>
      <c r="H444" s="27">
        <v>706483</v>
      </c>
      <c r="I444" s="27">
        <v>25902645</v>
      </c>
      <c r="J444" s="31">
        <v>46027</v>
      </c>
      <c r="K444" s="31">
        <v>46239</v>
      </c>
      <c r="L444" s="28">
        <v>5000</v>
      </c>
      <c r="M444" s="28">
        <v>3</v>
      </c>
      <c r="N444" s="28">
        <v>4</v>
      </c>
      <c r="O444" s="29">
        <v>1.0511</v>
      </c>
      <c r="P444" s="30">
        <v>0</v>
      </c>
      <c r="Q444" s="28">
        <v>3</v>
      </c>
      <c r="R444" s="29">
        <v>1</v>
      </c>
      <c r="S444" s="29">
        <v>0.0486</v>
      </c>
      <c r="T444" s="29">
        <v>0.1448</v>
      </c>
      <c r="U444" s="32"/>
    </row>
    <row r="445" ht="42.75" customHeight="1" spans="1:21">
      <c r="A445" s="26" t="s">
        <v>3874</v>
      </c>
      <c r="B445" s="27">
        <v>84831</v>
      </c>
      <c r="C445" s="26" t="s">
        <v>877</v>
      </c>
      <c r="D445" s="26" t="s">
        <v>3876</v>
      </c>
      <c r="E445" s="26" t="s">
        <v>3875</v>
      </c>
      <c r="F445" s="26" t="s">
        <v>10897</v>
      </c>
      <c r="G445" s="26" t="s">
        <v>10898</v>
      </c>
      <c r="H445" s="27">
        <v>706483</v>
      </c>
      <c r="I445" s="27">
        <v>25960425</v>
      </c>
      <c r="J445" s="31">
        <v>46239</v>
      </c>
      <c r="K445" s="27" t="s">
        <v>10919</v>
      </c>
      <c r="L445" s="28">
        <v>5000</v>
      </c>
      <c r="M445" s="28">
        <v>3</v>
      </c>
      <c r="N445" s="28">
        <v>4</v>
      </c>
      <c r="O445" s="29">
        <v>1.2929</v>
      </c>
      <c r="P445" s="30">
        <v>0</v>
      </c>
      <c r="Q445" s="28">
        <v>3</v>
      </c>
      <c r="R445" s="29">
        <v>1</v>
      </c>
      <c r="S445" s="29">
        <v>0.0486</v>
      </c>
      <c r="T445" s="29">
        <v>0.1448</v>
      </c>
      <c r="U445" s="32"/>
    </row>
    <row r="446" ht="42.75" customHeight="1" spans="1:21">
      <c r="A446" s="26" t="s">
        <v>3874</v>
      </c>
      <c r="B446" s="27">
        <v>84831</v>
      </c>
      <c r="C446" s="26" t="s">
        <v>877</v>
      </c>
      <c r="D446" s="26" t="s">
        <v>3876</v>
      </c>
      <c r="E446" s="26" t="s">
        <v>3875</v>
      </c>
      <c r="F446" s="26" t="s">
        <v>10897</v>
      </c>
      <c r="G446" s="26" t="s">
        <v>10898</v>
      </c>
      <c r="H446" s="27">
        <v>706483</v>
      </c>
      <c r="I446" s="27">
        <v>26007443</v>
      </c>
      <c r="J446" s="27" t="s">
        <v>10919</v>
      </c>
      <c r="K446" s="27" t="s">
        <v>10907</v>
      </c>
      <c r="L446" s="28">
        <v>5000</v>
      </c>
      <c r="M446" s="28">
        <v>3</v>
      </c>
      <c r="N446" s="28">
        <v>3</v>
      </c>
      <c r="O446" s="29">
        <v>1.0086</v>
      </c>
      <c r="P446" s="30">
        <v>0</v>
      </c>
      <c r="Q446" s="28">
        <v>3</v>
      </c>
      <c r="R446" s="29">
        <v>1</v>
      </c>
      <c r="S446" s="29">
        <v>0.0486</v>
      </c>
      <c r="T446" s="29">
        <v>0.1448</v>
      </c>
      <c r="U446" s="32"/>
    </row>
    <row r="447" ht="42.75" customHeight="1" spans="1:21">
      <c r="A447" s="26" t="s">
        <v>3874</v>
      </c>
      <c r="B447" s="27">
        <v>84831</v>
      </c>
      <c r="C447" s="26" t="s">
        <v>877</v>
      </c>
      <c r="D447" s="26" t="s">
        <v>3876</v>
      </c>
      <c r="E447" s="26" t="s">
        <v>3875</v>
      </c>
      <c r="F447" s="26" t="s">
        <v>10929</v>
      </c>
      <c r="G447" s="26" t="s">
        <v>10898</v>
      </c>
      <c r="H447" s="27">
        <v>706483</v>
      </c>
      <c r="I447" s="27">
        <v>26066686</v>
      </c>
      <c r="J447" s="27" t="s">
        <v>10907</v>
      </c>
      <c r="K447" s="27" t="s">
        <v>10908</v>
      </c>
      <c r="L447" s="28">
        <v>5000</v>
      </c>
      <c r="M447" s="28">
        <v>3</v>
      </c>
      <c r="N447" s="28">
        <v>4</v>
      </c>
      <c r="O447" s="29">
        <v>1.1363</v>
      </c>
      <c r="P447" s="30">
        <v>0</v>
      </c>
      <c r="Q447" s="28">
        <v>3</v>
      </c>
      <c r="R447" s="29">
        <v>1</v>
      </c>
      <c r="S447" s="29">
        <v>0.0486</v>
      </c>
      <c r="T447" s="29">
        <v>0.1448</v>
      </c>
      <c r="U447" s="32"/>
    </row>
    <row r="448" ht="42.75" customHeight="1" spans="1:21">
      <c r="A448" s="26" t="s">
        <v>3874</v>
      </c>
      <c r="B448" s="27">
        <v>84860</v>
      </c>
      <c r="C448" s="26" t="s">
        <v>609</v>
      </c>
      <c r="D448" s="26" t="s">
        <v>3876</v>
      </c>
      <c r="E448" s="26" t="s">
        <v>3875</v>
      </c>
      <c r="F448" s="26" t="s">
        <v>10897</v>
      </c>
      <c r="G448" s="26" t="s">
        <v>10898</v>
      </c>
      <c r="H448" s="27">
        <v>743942</v>
      </c>
      <c r="I448" s="27">
        <v>25900353</v>
      </c>
      <c r="J448" s="31">
        <v>46027</v>
      </c>
      <c r="K448" s="31">
        <v>46239</v>
      </c>
      <c r="L448" s="28">
        <v>60000</v>
      </c>
      <c r="M448" s="28">
        <v>40</v>
      </c>
      <c r="N448" s="28">
        <v>43</v>
      </c>
      <c r="O448" s="29">
        <v>1.0618</v>
      </c>
      <c r="P448" s="30">
        <v>0</v>
      </c>
      <c r="Q448" s="28">
        <v>40</v>
      </c>
      <c r="R448" s="29">
        <v>1</v>
      </c>
      <c r="S448" s="29">
        <v>0.1191</v>
      </c>
      <c r="T448" s="29">
        <v>0.3709</v>
      </c>
      <c r="U448" s="32"/>
    </row>
    <row r="449" ht="42.75" customHeight="1" spans="1:21">
      <c r="A449" s="26" t="s">
        <v>3874</v>
      </c>
      <c r="B449" s="27">
        <v>84860</v>
      </c>
      <c r="C449" s="26" t="s">
        <v>609</v>
      </c>
      <c r="D449" s="26" t="s">
        <v>3876</v>
      </c>
      <c r="E449" s="26" t="s">
        <v>3875</v>
      </c>
      <c r="F449" s="26" t="s">
        <v>10897</v>
      </c>
      <c r="G449" s="26" t="s">
        <v>10898</v>
      </c>
      <c r="H449" s="27">
        <v>743942</v>
      </c>
      <c r="I449" s="27">
        <v>25958278</v>
      </c>
      <c r="J449" s="31">
        <v>46239</v>
      </c>
      <c r="K449" s="27" t="s">
        <v>10919</v>
      </c>
      <c r="L449" s="28">
        <v>80000</v>
      </c>
      <c r="M449" s="28">
        <v>54</v>
      </c>
      <c r="N449" s="28">
        <v>53</v>
      </c>
      <c r="O449" s="29">
        <v>0.9808</v>
      </c>
      <c r="P449" s="30">
        <v>0</v>
      </c>
      <c r="Q449" s="28">
        <v>53</v>
      </c>
      <c r="R449" s="29">
        <v>0.9808</v>
      </c>
      <c r="S449" s="29">
        <v>0.1588</v>
      </c>
      <c r="T449" s="29">
        <v>0.3709</v>
      </c>
      <c r="U449" s="32"/>
    </row>
    <row r="450" ht="42.75" customHeight="1" spans="1:21">
      <c r="A450" s="26" t="s">
        <v>3874</v>
      </c>
      <c r="B450" s="27">
        <v>84860</v>
      </c>
      <c r="C450" s="26" t="s">
        <v>609</v>
      </c>
      <c r="D450" s="26" t="s">
        <v>3876</v>
      </c>
      <c r="E450" s="26" t="s">
        <v>3875</v>
      </c>
      <c r="F450" s="26" t="s">
        <v>10897</v>
      </c>
      <c r="G450" s="26" t="s">
        <v>10898</v>
      </c>
      <c r="H450" s="27">
        <v>743942</v>
      </c>
      <c r="I450" s="27">
        <v>26005093</v>
      </c>
      <c r="J450" s="27" t="s">
        <v>10919</v>
      </c>
      <c r="K450" s="27" t="s">
        <v>10907</v>
      </c>
      <c r="L450" s="28">
        <v>80000</v>
      </c>
      <c r="M450" s="28">
        <v>54</v>
      </c>
      <c r="N450" s="28">
        <v>54</v>
      </c>
      <c r="O450" s="29">
        <v>1.0104</v>
      </c>
      <c r="P450" s="30">
        <v>0</v>
      </c>
      <c r="Q450" s="28">
        <v>54</v>
      </c>
      <c r="R450" s="29">
        <v>1</v>
      </c>
      <c r="S450" s="29">
        <v>0.1588</v>
      </c>
      <c r="T450" s="29">
        <v>0.3709</v>
      </c>
      <c r="U450" s="32"/>
    </row>
    <row r="451" ht="42.75" customHeight="1" spans="1:21">
      <c r="A451" s="26" t="s">
        <v>3874</v>
      </c>
      <c r="B451" s="27">
        <v>84860</v>
      </c>
      <c r="C451" s="26" t="s">
        <v>609</v>
      </c>
      <c r="D451" s="26" t="s">
        <v>3876</v>
      </c>
      <c r="E451" s="26" t="s">
        <v>3875</v>
      </c>
      <c r="F451" s="26" t="s">
        <v>10929</v>
      </c>
      <c r="G451" s="26" t="s">
        <v>10898</v>
      </c>
      <c r="H451" s="27">
        <v>743942</v>
      </c>
      <c r="I451" s="27">
        <v>26064443</v>
      </c>
      <c r="J451" s="27" t="s">
        <v>10907</v>
      </c>
      <c r="K451" s="27" t="s">
        <v>10908</v>
      </c>
      <c r="L451" s="28">
        <v>80000</v>
      </c>
      <c r="M451" s="28">
        <v>54</v>
      </c>
      <c r="N451" s="28">
        <v>55</v>
      </c>
      <c r="O451" s="29">
        <v>1.0193</v>
      </c>
      <c r="P451" s="30">
        <v>0</v>
      </c>
      <c r="Q451" s="28">
        <v>54</v>
      </c>
      <c r="R451" s="29">
        <v>1</v>
      </c>
      <c r="S451" s="29">
        <v>0.1588</v>
      </c>
      <c r="T451" s="29">
        <v>0.3709</v>
      </c>
      <c r="U451" s="32"/>
    </row>
    <row r="452" ht="42.75" customHeight="1" spans="1:21">
      <c r="A452" s="26" t="s">
        <v>3874</v>
      </c>
      <c r="B452" s="27">
        <v>85586</v>
      </c>
      <c r="C452" s="26" t="s">
        <v>368</v>
      </c>
      <c r="D452" s="26" t="s">
        <v>3876</v>
      </c>
      <c r="E452" s="26" t="s">
        <v>3875</v>
      </c>
      <c r="F452" s="26" t="s">
        <v>10897</v>
      </c>
      <c r="G452" s="26" t="s">
        <v>10898</v>
      </c>
      <c r="H452" s="27">
        <v>811406</v>
      </c>
      <c r="I452" s="27">
        <v>25911803</v>
      </c>
      <c r="J452" s="31">
        <v>46058</v>
      </c>
      <c r="K452" s="31">
        <v>46270</v>
      </c>
      <c r="L452" s="28">
        <v>130000</v>
      </c>
      <c r="M452" s="28">
        <v>87</v>
      </c>
      <c r="N452" s="28">
        <v>89</v>
      </c>
      <c r="O452" s="29">
        <v>1.0172</v>
      </c>
      <c r="P452" s="30">
        <v>8.72</v>
      </c>
      <c r="Q452" s="28">
        <v>79</v>
      </c>
      <c r="R452" s="29">
        <v>0.9</v>
      </c>
      <c r="S452" s="29">
        <v>0.3029</v>
      </c>
      <c r="T452" s="29">
        <v>0.2718</v>
      </c>
      <c r="U452" s="32"/>
    </row>
    <row r="453" ht="42.75" customHeight="1" spans="1:21">
      <c r="A453" s="26" t="s">
        <v>3874</v>
      </c>
      <c r="B453" s="27">
        <v>85586</v>
      </c>
      <c r="C453" s="26" t="s">
        <v>368</v>
      </c>
      <c r="D453" s="26" t="s">
        <v>3876</v>
      </c>
      <c r="E453" s="26" t="s">
        <v>3875</v>
      </c>
      <c r="F453" s="26" t="s">
        <v>10897</v>
      </c>
      <c r="G453" s="26" t="s">
        <v>10898</v>
      </c>
      <c r="H453" s="27">
        <v>811406</v>
      </c>
      <c r="I453" s="27">
        <v>25971005</v>
      </c>
      <c r="J453" s="31">
        <v>46270</v>
      </c>
      <c r="K453" s="27" t="s">
        <v>10910</v>
      </c>
      <c r="L453" s="28">
        <v>130000</v>
      </c>
      <c r="M453" s="28">
        <v>87</v>
      </c>
      <c r="N453" s="28">
        <v>87</v>
      </c>
      <c r="O453" s="29">
        <v>1.0001</v>
      </c>
      <c r="P453" s="30">
        <v>8.72</v>
      </c>
      <c r="Q453" s="28">
        <v>79</v>
      </c>
      <c r="R453" s="29">
        <v>0.9</v>
      </c>
      <c r="S453" s="29">
        <v>0.3029</v>
      </c>
      <c r="T453" s="29">
        <v>0.2718</v>
      </c>
      <c r="U453" s="32"/>
    </row>
    <row r="454" ht="42.75" customHeight="1" spans="1:21">
      <c r="A454" s="26" t="s">
        <v>3874</v>
      </c>
      <c r="B454" s="27">
        <v>85586</v>
      </c>
      <c r="C454" s="26" t="s">
        <v>368</v>
      </c>
      <c r="D454" s="26" t="s">
        <v>3876</v>
      </c>
      <c r="E454" s="26" t="s">
        <v>3875</v>
      </c>
      <c r="F454" s="26" t="s">
        <v>10897</v>
      </c>
      <c r="G454" s="26" t="s">
        <v>10898</v>
      </c>
      <c r="H454" s="27">
        <v>811406</v>
      </c>
      <c r="I454" s="27">
        <v>26020375</v>
      </c>
      <c r="J454" s="27" t="s">
        <v>10910</v>
      </c>
      <c r="K454" s="27" t="s">
        <v>10911</v>
      </c>
      <c r="L454" s="28">
        <v>130000</v>
      </c>
      <c r="M454" s="28">
        <v>87</v>
      </c>
      <c r="N454" s="28">
        <v>88</v>
      </c>
      <c r="O454" s="29">
        <v>1.0045</v>
      </c>
      <c r="P454" s="30">
        <v>8.72</v>
      </c>
      <c r="Q454" s="28">
        <v>79</v>
      </c>
      <c r="R454" s="29">
        <v>0.9</v>
      </c>
      <c r="S454" s="29">
        <v>0.3029</v>
      </c>
      <c r="T454" s="29">
        <v>0.2718</v>
      </c>
      <c r="U454" s="32"/>
    </row>
    <row r="455" ht="42.75" customHeight="1" spans="1:21">
      <c r="A455" s="26" t="s">
        <v>3874</v>
      </c>
      <c r="B455" s="27">
        <v>85586</v>
      </c>
      <c r="C455" s="26" t="s">
        <v>368</v>
      </c>
      <c r="D455" s="26" t="s">
        <v>3876</v>
      </c>
      <c r="E455" s="26" t="s">
        <v>3875</v>
      </c>
      <c r="F455" s="26" t="s">
        <v>10929</v>
      </c>
      <c r="G455" s="26" t="s">
        <v>10898</v>
      </c>
      <c r="H455" s="27">
        <v>811406</v>
      </c>
      <c r="I455" s="27">
        <v>26076587</v>
      </c>
      <c r="J455" s="27" t="s">
        <v>10911</v>
      </c>
      <c r="K455" s="27" t="s">
        <v>10912</v>
      </c>
      <c r="L455" s="28">
        <v>130000</v>
      </c>
      <c r="M455" s="28">
        <v>87</v>
      </c>
      <c r="N455" s="28">
        <v>87</v>
      </c>
      <c r="O455" s="29">
        <v>1.0019</v>
      </c>
      <c r="P455" s="30">
        <v>8.72</v>
      </c>
      <c r="Q455" s="28">
        <v>79</v>
      </c>
      <c r="R455" s="29">
        <v>0.9</v>
      </c>
      <c r="S455" s="29">
        <v>0.3029</v>
      </c>
      <c r="T455" s="29">
        <v>0.2718</v>
      </c>
      <c r="U455" s="32"/>
    </row>
    <row r="456" ht="42.75" customHeight="1" spans="1:21">
      <c r="A456" s="26" t="s">
        <v>3874</v>
      </c>
      <c r="B456" s="27">
        <v>8800</v>
      </c>
      <c r="C456" s="26" t="s">
        <v>897</v>
      </c>
      <c r="D456" s="26" t="s">
        <v>3876</v>
      </c>
      <c r="E456" s="26" t="s">
        <v>3875</v>
      </c>
      <c r="F456" s="26" t="s">
        <v>10897</v>
      </c>
      <c r="G456" s="26" t="s">
        <v>10898</v>
      </c>
      <c r="H456" s="27">
        <v>451255</v>
      </c>
      <c r="I456" s="27">
        <v>26004920</v>
      </c>
      <c r="J456" s="27" t="s">
        <v>10919</v>
      </c>
      <c r="K456" s="27" t="s">
        <v>10907</v>
      </c>
      <c r="L456" s="28">
        <v>30000</v>
      </c>
      <c r="M456" s="28">
        <v>20</v>
      </c>
      <c r="N456" s="28">
        <v>20</v>
      </c>
      <c r="O456" s="29">
        <v>1.0035</v>
      </c>
      <c r="P456" s="30">
        <v>10.07</v>
      </c>
      <c r="Q456" s="28">
        <v>10</v>
      </c>
      <c r="R456" s="29">
        <v>0.5</v>
      </c>
      <c r="S456" s="29">
        <v>0.4109</v>
      </c>
      <c r="T456" s="29">
        <v>0.3084</v>
      </c>
      <c r="U456" s="32"/>
    </row>
    <row r="457" ht="42.75" customHeight="1" spans="1:21">
      <c r="A457" s="26" t="s">
        <v>3874</v>
      </c>
      <c r="B457" s="27">
        <v>88630</v>
      </c>
      <c r="C457" s="26" t="s">
        <v>672</v>
      </c>
      <c r="D457" s="26" t="s">
        <v>3876</v>
      </c>
      <c r="E457" s="26" t="s">
        <v>3875</v>
      </c>
      <c r="F457" s="26" t="s">
        <v>10897</v>
      </c>
      <c r="G457" s="26" t="s">
        <v>10898</v>
      </c>
      <c r="H457" s="27">
        <v>933248</v>
      </c>
      <c r="I457" s="27">
        <v>25922315</v>
      </c>
      <c r="J457" s="31">
        <v>46117</v>
      </c>
      <c r="K457" s="31">
        <v>46331</v>
      </c>
      <c r="L457" s="28">
        <v>10000</v>
      </c>
      <c r="M457" s="28">
        <v>7</v>
      </c>
      <c r="N457" s="28">
        <v>7</v>
      </c>
      <c r="O457" s="29">
        <v>1.0163</v>
      </c>
      <c r="P457" s="30">
        <v>0</v>
      </c>
      <c r="Q457" s="28">
        <v>7</v>
      </c>
      <c r="R457" s="29">
        <v>1</v>
      </c>
      <c r="S457" s="29">
        <v>0.0987</v>
      </c>
      <c r="T457" s="29">
        <v>0.1894</v>
      </c>
      <c r="U457" s="32"/>
    </row>
    <row r="458" ht="42.75" customHeight="1" spans="1:21">
      <c r="A458" s="26" t="s">
        <v>3874</v>
      </c>
      <c r="B458" s="27">
        <v>88630</v>
      </c>
      <c r="C458" s="26" t="s">
        <v>672</v>
      </c>
      <c r="D458" s="26" t="s">
        <v>3876</v>
      </c>
      <c r="E458" s="26" t="s">
        <v>3875</v>
      </c>
      <c r="F458" s="26" t="s">
        <v>10897</v>
      </c>
      <c r="G458" s="26" t="s">
        <v>10898</v>
      </c>
      <c r="H458" s="27">
        <v>933248</v>
      </c>
      <c r="I458" s="27">
        <v>25981679</v>
      </c>
      <c r="J458" s="31">
        <v>46331</v>
      </c>
      <c r="K458" s="27" t="s">
        <v>10899</v>
      </c>
      <c r="L458" s="28">
        <v>10000</v>
      </c>
      <c r="M458" s="28">
        <v>7</v>
      </c>
      <c r="N458" s="28">
        <v>7</v>
      </c>
      <c r="O458" s="29">
        <v>1.0086</v>
      </c>
      <c r="P458" s="30">
        <v>0</v>
      </c>
      <c r="Q458" s="28">
        <v>7</v>
      </c>
      <c r="R458" s="29">
        <v>1</v>
      </c>
      <c r="S458" s="29">
        <v>0.0987</v>
      </c>
      <c r="T458" s="29">
        <v>0.1894</v>
      </c>
      <c r="U458" s="32"/>
    </row>
    <row r="459" ht="42.75" customHeight="1" spans="1:21">
      <c r="A459" s="26" t="s">
        <v>3874</v>
      </c>
      <c r="B459" s="27">
        <v>88630</v>
      </c>
      <c r="C459" s="26" t="s">
        <v>672</v>
      </c>
      <c r="D459" s="26" t="s">
        <v>3876</v>
      </c>
      <c r="E459" s="26" t="s">
        <v>3875</v>
      </c>
      <c r="F459" s="26" t="s">
        <v>10897</v>
      </c>
      <c r="G459" s="26" t="s">
        <v>10898</v>
      </c>
      <c r="H459" s="27">
        <v>933248</v>
      </c>
      <c r="I459" s="27">
        <v>26031272</v>
      </c>
      <c r="J459" s="27" t="s">
        <v>10899</v>
      </c>
      <c r="K459" s="27" t="s">
        <v>10900</v>
      </c>
      <c r="L459" s="28">
        <v>10000</v>
      </c>
      <c r="M459" s="28">
        <v>7</v>
      </c>
      <c r="N459" s="28">
        <v>7</v>
      </c>
      <c r="O459" s="29">
        <v>1.0019</v>
      </c>
      <c r="P459" s="30">
        <v>0</v>
      </c>
      <c r="Q459" s="28">
        <v>7</v>
      </c>
      <c r="R459" s="29">
        <v>1</v>
      </c>
      <c r="S459" s="29">
        <v>0.0987</v>
      </c>
      <c r="T459" s="29">
        <v>0.1894</v>
      </c>
      <c r="U459" s="32"/>
    </row>
    <row r="460" ht="42.75" customHeight="1" spans="1:21">
      <c r="A460" s="26" t="s">
        <v>3874</v>
      </c>
      <c r="B460" s="27">
        <v>89157</v>
      </c>
      <c r="C460" s="26" t="s">
        <v>432</v>
      </c>
      <c r="D460" s="26" t="s">
        <v>3876</v>
      </c>
      <c r="E460" s="26" t="s">
        <v>3875</v>
      </c>
      <c r="F460" s="26" t="s">
        <v>10897</v>
      </c>
      <c r="G460" s="26" t="s">
        <v>10906</v>
      </c>
      <c r="H460" s="27">
        <v>757127</v>
      </c>
      <c r="I460" s="27">
        <v>25951772</v>
      </c>
      <c r="J460" s="31">
        <v>46208</v>
      </c>
      <c r="K460" s="27" t="s">
        <v>10917</v>
      </c>
      <c r="L460" s="28">
        <v>5000</v>
      </c>
      <c r="M460" s="28">
        <v>3</v>
      </c>
      <c r="N460" s="28">
        <v>4</v>
      </c>
      <c r="O460" s="29">
        <v>1.0569</v>
      </c>
      <c r="P460" s="30">
        <v>0</v>
      </c>
      <c r="Q460" s="28">
        <v>3</v>
      </c>
      <c r="R460" s="29">
        <v>1</v>
      </c>
      <c r="S460" s="29">
        <v>0.0203</v>
      </c>
      <c r="T460" s="29">
        <v>0.1171</v>
      </c>
      <c r="U460" s="32"/>
    </row>
    <row r="461" ht="42.75" customHeight="1" spans="1:21">
      <c r="A461" s="26" t="s">
        <v>3874</v>
      </c>
      <c r="B461" s="27">
        <v>89157</v>
      </c>
      <c r="C461" s="26" t="s">
        <v>432</v>
      </c>
      <c r="D461" s="26" t="s">
        <v>3876</v>
      </c>
      <c r="E461" s="26" t="s">
        <v>3875</v>
      </c>
      <c r="F461" s="26" t="s">
        <v>10897</v>
      </c>
      <c r="G461" s="26" t="s">
        <v>10906</v>
      </c>
      <c r="H461" s="27">
        <v>757127</v>
      </c>
      <c r="I461" s="27">
        <v>25998859</v>
      </c>
      <c r="J461" s="27" t="s">
        <v>10917</v>
      </c>
      <c r="K461" s="27" t="s">
        <v>10915</v>
      </c>
      <c r="L461" s="28">
        <v>5000</v>
      </c>
      <c r="M461" s="28">
        <v>3</v>
      </c>
      <c r="N461" s="28">
        <v>3</v>
      </c>
      <c r="O461" s="29">
        <v>1.0045</v>
      </c>
      <c r="P461" s="30">
        <v>0</v>
      </c>
      <c r="Q461" s="28">
        <v>3</v>
      </c>
      <c r="R461" s="29">
        <v>1</v>
      </c>
      <c r="S461" s="29">
        <v>0.0203</v>
      </c>
      <c r="T461" s="29">
        <v>0.1171</v>
      </c>
      <c r="U461" s="32"/>
    </row>
    <row r="462" ht="42.75" customHeight="1" spans="1:21">
      <c r="A462" s="26" t="s">
        <v>3874</v>
      </c>
      <c r="B462" s="27">
        <v>89157</v>
      </c>
      <c r="C462" s="26" t="s">
        <v>432</v>
      </c>
      <c r="D462" s="26" t="s">
        <v>3876</v>
      </c>
      <c r="E462" s="26" t="s">
        <v>3875</v>
      </c>
      <c r="F462" s="26" t="s">
        <v>10929</v>
      </c>
      <c r="G462" s="26" t="s">
        <v>10906</v>
      </c>
      <c r="H462" s="27">
        <v>757127</v>
      </c>
      <c r="I462" s="27">
        <v>26058130</v>
      </c>
      <c r="J462" s="27" t="s">
        <v>10915</v>
      </c>
      <c r="K462" s="27" t="s">
        <v>10916</v>
      </c>
      <c r="L462" s="28">
        <v>5000</v>
      </c>
      <c r="M462" s="28">
        <v>3</v>
      </c>
      <c r="N462" s="28">
        <v>3</v>
      </c>
      <c r="O462" s="29">
        <v>1.0424</v>
      </c>
      <c r="P462" s="30">
        <v>0</v>
      </c>
      <c r="Q462" s="28">
        <v>3</v>
      </c>
      <c r="R462" s="29">
        <v>1</v>
      </c>
      <c r="S462" s="29">
        <v>0.0203</v>
      </c>
      <c r="T462" s="29">
        <v>0.1171</v>
      </c>
      <c r="U462" s="32"/>
    </row>
    <row r="463" ht="42.75" customHeight="1" spans="1:21">
      <c r="A463" s="26" t="s">
        <v>3874</v>
      </c>
      <c r="B463" s="27">
        <v>89768</v>
      </c>
      <c r="C463" s="26" t="s">
        <v>501</v>
      </c>
      <c r="D463" s="26" t="s">
        <v>3876</v>
      </c>
      <c r="E463" s="26" t="s">
        <v>3875</v>
      </c>
      <c r="F463" s="26" t="s">
        <v>10897</v>
      </c>
      <c r="G463" s="26" t="s">
        <v>10898</v>
      </c>
      <c r="H463" s="27">
        <v>887588</v>
      </c>
      <c r="I463" s="27">
        <v>25947680</v>
      </c>
      <c r="J463" s="31">
        <v>46178</v>
      </c>
      <c r="K463" s="27" t="s">
        <v>10913</v>
      </c>
      <c r="L463" s="28">
        <v>25000</v>
      </c>
      <c r="M463" s="28">
        <v>17</v>
      </c>
      <c r="N463" s="28">
        <v>17</v>
      </c>
      <c r="O463" s="29">
        <v>1.0156</v>
      </c>
      <c r="P463" s="30">
        <v>0</v>
      </c>
      <c r="Q463" s="28">
        <v>17</v>
      </c>
      <c r="R463" s="29">
        <v>1</v>
      </c>
      <c r="S463" s="29">
        <v>0.1459</v>
      </c>
      <c r="T463" s="29">
        <v>0.2447</v>
      </c>
      <c r="U463" s="32"/>
    </row>
    <row r="464" ht="42.75" customHeight="1" spans="1:21">
      <c r="A464" s="26" t="s">
        <v>3874</v>
      </c>
      <c r="B464" s="27">
        <v>89768</v>
      </c>
      <c r="C464" s="26" t="s">
        <v>501</v>
      </c>
      <c r="D464" s="26" t="s">
        <v>3876</v>
      </c>
      <c r="E464" s="26" t="s">
        <v>3875</v>
      </c>
      <c r="F464" s="26" t="s">
        <v>10897</v>
      </c>
      <c r="G464" s="26" t="s">
        <v>10898</v>
      </c>
      <c r="H464" s="27">
        <v>887588</v>
      </c>
      <c r="I464" s="27">
        <v>25995250</v>
      </c>
      <c r="J464" s="27" t="s">
        <v>10913</v>
      </c>
      <c r="K464" s="27" t="s">
        <v>10914</v>
      </c>
      <c r="L464" s="28">
        <v>25000</v>
      </c>
      <c r="M464" s="28">
        <v>17</v>
      </c>
      <c r="N464" s="28">
        <v>17</v>
      </c>
      <c r="O464" s="29">
        <v>1.0171</v>
      </c>
      <c r="P464" s="30">
        <v>0</v>
      </c>
      <c r="Q464" s="28">
        <v>17</v>
      </c>
      <c r="R464" s="29">
        <v>1</v>
      </c>
      <c r="S464" s="29">
        <v>0.1459</v>
      </c>
      <c r="T464" s="29">
        <v>0.2447</v>
      </c>
      <c r="U464" s="32"/>
    </row>
    <row r="465" ht="42.75" customHeight="1" spans="1:21">
      <c r="A465" s="26" t="s">
        <v>3874</v>
      </c>
      <c r="B465" s="27">
        <v>89768</v>
      </c>
      <c r="C465" s="26" t="s">
        <v>501</v>
      </c>
      <c r="D465" s="26" t="s">
        <v>3876</v>
      </c>
      <c r="E465" s="26" t="s">
        <v>3875</v>
      </c>
      <c r="F465" s="26" t="s">
        <v>10897</v>
      </c>
      <c r="G465" s="26" t="s">
        <v>10898</v>
      </c>
      <c r="H465" s="27">
        <v>887588</v>
      </c>
      <c r="I465" s="27">
        <v>26053324</v>
      </c>
      <c r="J465" s="27" t="s">
        <v>10915</v>
      </c>
      <c r="K465" s="27" t="s">
        <v>10916</v>
      </c>
      <c r="L465" s="28">
        <v>25000</v>
      </c>
      <c r="M465" s="28">
        <v>17</v>
      </c>
      <c r="N465" s="28">
        <v>18</v>
      </c>
      <c r="O465" s="29">
        <v>1.0468</v>
      </c>
      <c r="P465" s="30">
        <v>0</v>
      </c>
      <c r="Q465" s="28">
        <v>17</v>
      </c>
      <c r="R465" s="29">
        <v>1</v>
      </c>
      <c r="S465" s="29">
        <v>0.1459</v>
      </c>
      <c r="T465" s="29">
        <v>0.2447</v>
      </c>
      <c r="U465" s="32"/>
    </row>
    <row r="466" ht="42.75" customHeight="1" spans="1:21">
      <c r="A466" s="26" t="s">
        <v>3874</v>
      </c>
      <c r="B466" s="27">
        <v>89768</v>
      </c>
      <c r="C466" s="26" t="s">
        <v>501</v>
      </c>
      <c r="D466" s="26" t="s">
        <v>3876</v>
      </c>
      <c r="E466" s="26" t="s">
        <v>3875</v>
      </c>
      <c r="F466" s="26" t="s">
        <v>10902</v>
      </c>
      <c r="G466" s="26" t="s">
        <v>10898</v>
      </c>
      <c r="H466" s="27">
        <v>887588</v>
      </c>
      <c r="I466" s="27">
        <v>26099870</v>
      </c>
      <c r="J466" s="27" t="s">
        <v>10916</v>
      </c>
      <c r="K466" s="31">
        <v>46118</v>
      </c>
      <c r="L466" s="28">
        <v>25000</v>
      </c>
      <c r="M466" s="28">
        <v>17</v>
      </c>
      <c r="N466" s="28">
        <v>0</v>
      </c>
      <c r="O466" s="29">
        <v>0</v>
      </c>
      <c r="P466" s="32"/>
      <c r="Q466" s="28">
        <v>0</v>
      </c>
      <c r="R466" s="29">
        <v>0</v>
      </c>
      <c r="S466" s="32"/>
      <c r="T466" s="32"/>
      <c r="U466" s="32"/>
    </row>
    <row r="467" ht="42.75" customHeight="1" spans="1:21">
      <c r="A467" s="26" t="s">
        <v>3874</v>
      </c>
      <c r="B467" s="27">
        <v>8999</v>
      </c>
      <c r="C467" s="26" t="s">
        <v>729</v>
      </c>
      <c r="D467" s="26" t="s">
        <v>3876</v>
      </c>
      <c r="E467" s="26" t="s">
        <v>3875</v>
      </c>
      <c r="F467" s="26" t="s">
        <v>10897</v>
      </c>
      <c r="G467" s="26" t="s">
        <v>10898</v>
      </c>
      <c r="H467" s="27">
        <v>874305</v>
      </c>
      <c r="I467" s="27">
        <v>25904384</v>
      </c>
      <c r="J467" s="31">
        <v>46027</v>
      </c>
      <c r="K467" s="31">
        <v>46239</v>
      </c>
      <c r="L467" s="28">
        <v>26072</v>
      </c>
      <c r="M467" s="28">
        <v>17</v>
      </c>
      <c r="N467" s="28">
        <v>18</v>
      </c>
      <c r="O467" s="29">
        <v>1.0085</v>
      </c>
      <c r="P467" s="30">
        <v>0</v>
      </c>
      <c r="Q467" s="28">
        <v>17</v>
      </c>
      <c r="R467" s="29">
        <v>1</v>
      </c>
      <c r="S467" s="29">
        <v>0.1666</v>
      </c>
      <c r="T467" s="29">
        <v>0.4358</v>
      </c>
      <c r="U467" s="32"/>
    </row>
    <row r="468" ht="42.75" customHeight="1" spans="1:21">
      <c r="A468" s="26" t="s">
        <v>3874</v>
      </c>
      <c r="B468" s="27">
        <v>8999</v>
      </c>
      <c r="C468" s="26" t="s">
        <v>729</v>
      </c>
      <c r="D468" s="26" t="s">
        <v>3876</v>
      </c>
      <c r="E468" s="26" t="s">
        <v>3875</v>
      </c>
      <c r="F468" s="26" t="s">
        <v>10897</v>
      </c>
      <c r="G468" s="26" t="s">
        <v>10898</v>
      </c>
      <c r="H468" s="27">
        <v>874305</v>
      </c>
      <c r="I468" s="27">
        <v>25962979</v>
      </c>
      <c r="J468" s="31">
        <v>46239</v>
      </c>
      <c r="K468" s="27" t="s">
        <v>10919</v>
      </c>
      <c r="L468" s="28">
        <v>26072</v>
      </c>
      <c r="M468" s="28">
        <v>17</v>
      </c>
      <c r="N468" s="28">
        <v>18</v>
      </c>
      <c r="O468" s="29">
        <v>1.0019</v>
      </c>
      <c r="P468" s="30">
        <v>0</v>
      </c>
      <c r="Q468" s="28">
        <v>17</v>
      </c>
      <c r="R468" s="29">
        <v>1</v>
      </c>
      <c r="S468" s="29">
        <v>0.1666</v>
      </c>
      <c r="T468" s="29">
        <v>0.4358</v>
      </c>
      <c r="U468" s="32"/>
    </row>
    <row r="469" ht="42.75" customHeight="1" spans="1:21">
      <c r="A469" s="26" t="s">
        <v>3874</v>
      </c>
      <c r="B469" s="27">
        <v>8999</v>
      </c>
      <c r="C469" s="26" t="s">
        <v>729</v>
      </c>
      <c r="D469" s="26" t="s">
        <v>3876</v>
      </c>
      <c r="E469" s="26" t="s">
        <v>3875</v>
      </c>
      <c r="F469" s="26" t="s">
        <v>10897</v>
      </c>
      <c r="G469" s="26" t="s">
        <v>10898</v>
      </c>
      <c r="H469" s="27">
        <v>874305</v>
      </c>
      <c r="I469" s="27">
        <v>26010183</v>
      </c>
      <c r="J469" s="27" t="s">
        <v>10919</v>
      </c>
      <c r="K469" s="27" t="s">
        <v>10907</v>
      </c>
      <c r="L469" s="28">
        <v>26072</v>
      </c>
      <c r="M469" s="28">
        <v>17</v>
      </c>
      <c r="N469" s="28">
        <v>18</v>
      </c>
      <c r="O469" s="29">
        <v>1.0149</v>
      </c>
      <c r="P469" s="30">
        <v>0</v>
      </c>
      <c r="Q469" s="28">
        <v>17</v>
      </c>
      <c r="R469" s="29">
        <v>1</v>
      </c>
      <c r="S469" s="29">
        <v>0.1666</v>
      </c>
      <c r="T469" s="29">
        <v>0.4358</v>
      </c>
      <c r="U469" s="32"/>
    </row>
    <row r="470" ht="42.75" customHeight="1" spans="1:21">
      <c r="A470" s="26" t="s">
        <v>3874</v>
      </c>
      <c r="B470" s="27">
        <v>8999</v>
      </c>
      <c r="C470" s="26" t="s">
        <v>729</v>
      </c>
      <c r="D470" s="26" t="s">
        <v>3876</v>
      </c>
      <c r="E470" s="26" t="s">
        <v>3875</v>
      </c>
      <c r="F470" s="26" t="s">
        <v>10929</v>
      </c>
      <c r="G470" s="26" t="s">
        <v>10898</v>
      </c>
      <c r="H470" s="27">
        <v>874305</v>
      </c>
      <c r="I470" s="27">
        <v>26068943</v>
      </c>
      <c r="J470" s="27" t="s">
        <v>10907</v>
      </c>
      <c r="K470" s="27" t="s">
        <v>10908</v>
      </c>
      <c r="L470" s="28">
        <v>26072</v>
      </c>
      <c r="M470" s="28">
        <v>17</v>
      </c>
      <c r="N470" s="28">
        <v>18</v>
      </c>
      <c r="O470" s="29">
        <v>1.0046</v>
      </c>
      <c r="P470" s="30">
        <v>0</v>
      </c>
      <c r="Q470" s="28">
        <v>17</v>
      </c>
      <c r="R470" s="29">
        <v>1</v>
      </c>
      <c r="S470" s="29">
        <v>0.1666</v>
      </c>
      <c r="T470" s="29">
        <v>0.4358</v>
      </c>
      <c r="U470" s="32"/>
    </row>
    <row r="471" ht="42.75" customHeight="1" spans="1:21">
      <c r="A471" s="26" t="s">
        <v>3874</v>
      </c>
      <c r="B471" s="27">
        <v>9018</v>
      </c>
      <c r="C471" s="26" t="s">
        <v>594</v>
      </c>
      <c r="D471" s="26" t="s">
        <v>3876</v>
      </c>
      <c r="E471" s="26" t="s">
        <v>3875</v>
      </c>
      <c r="F471" s="26" t="s">
        <v>10897</v>
      </c>
      <c r="G471" s="26" t="s">
        <v>10898</v>
      </c>
      <c r="H471" s="27">
        <v>27435</v>
      </c>
      <c r="I471" s="27">
        <v>25920742</v>
      </c>
      <c r="J471" s="31">
        <v>46117</v>
      </c>
      <c r="K471" s="31">
        <v>46331</v>
      </c>
      <c r="L471" s="28">
        <v>40000</v>
      </c>
      <c r="M471" s="28">
        <v>27</v>
      </c>
      <c r="N471" s="28">
        <v>27</v>
      </c>
      <c r="O471" s="29">
        <v>1.0142</v>
      </c>
      <c r="P471" s="30">
        <v>0</v>
      </c>
      <c r="Q471" s="28">
        <v>27</v>
      </c>
      <c r="R471" s="29">
        <v>1</v>
      </c>
      <c r="S471" s="29">
        <v>0.1336</v>
      </c>
      <c r="T471" s="29">
        <v>0.3391</v>
      </c>
      <c r="U471" s="32"/>
    </row>
    <row r="472" ht="42.75" customHeight="1" spans="1:21">
      <c r="A472" s="26" t="s">
        <v>3874</v>
      </c>
      <c r="B472" s="27">
        <v>9018</v>
      </c>
      <c r="C472" s="26" t="s">
        <v>594</v>
      </c>
      <c r="D472" s="26" t="s">
        <v>3876</v>
      </c>
      <c r="E472" s="26" t="s">
        <v>3875</v>
      </c>
      <c r="F472" s="26" t="s">
        <v>10897</v>
      </c>
      <c r="G472" s="26" t="s">
        <v>10898</v>
      </c>
      <c r="H472" s="27">
        <v>27435</v>
      </c>
      <c r="I472" s="27">
        <v>25980270</v>
      </c>
      <c r="J472" s="31">
        <v>46331</v>
      </c>
      <c r="K472" s="27" t="s">
        <v>10899</v>
      </c>
      <c r="L472" s="28">
        <v>40000</v>
      </c>
      <c r="M472" s="28">
        <v>27</v>
      </c>
      <c r="N472" s="28">
        <v>28</v>
      </c>
      <c r="O472" s="29">
        <v>1.046</v>
      </c>
      <c r="P472" s="30">
        <v>0</v>
      </c>
      <c r="Q472" s="28">
        <v>27</v>
      </c>
      <c r="R472" s="29">
        <v>1</v>
      </c>
      <c r="S472" s="29">
        <v>0.1336</v>
      </c>
      <c r="T472" s="29">
        <v>0.3391</v>
      </c>
      <c r="U472" s="32"/>
    </row>
    <row r="473" ht="42.75" customHeight="1" spans="1:21">
      <c r="A473" s="26" t="s">
        <v>3874</v>
      </c>
      <c r="B473" s="27">
        <v>9018</v>
      </c>
      <c r="C473" s="26" t="s">
        <v>594</v>
      </c>
      <c r="D473" s="26" t="s">
        <v>3876</v>
      </c>
      <c r="E473" s="26" t="s">
        <v>3875</v>
      </c>
      <c r="F473" s="26" t="s">
        <v>10897</v>
      </c>
      <c r="G473" s="26" t="s">
        <v>10898</v>
      </c>
      <c r="H473" s="27">
        <v>27435</v>
      </c>
      <c r="I473" s="27">
        <v>26029888</v>
      </c>
      <c r="J473" s="27" t="s">
        <v>10899</v>
      </c>
      <c r="K473" s="27" t="s">
        <v>10900</v>
      </c>
      <c r="L473" s="28">
        <v>40000</v>
      </c>
      <c r="M473" s="28">
        <v>27</v>
      </c>
      <c r="N473" s="28">
        <v>28</v>
      </c>
      <c r="O473" s="29">
        <v>1.0296</v>
      </c>
      <c r="P473" s="30">
        <v>0</v>
      </c>
      <c r="Q473" s="28">
        <v>27</v>
      </c>
      <c r="R473" s="29">
        <v>1</v>
      </c>
      <c r="S473" s="29">
        <v>0.1336</v>
      </c>
      <c r="T473" s="29">
        <v>0.3391</v>
      </c>
      <c r="U473" s="32"/>
    </row>
    <row r="474" ht="42.75" customHeight="1" spans="1:21">
      <c r="A474" s="26" t="s">
        <v>3874</v>
      </c>
      <c r="B474" s="27">
        <v>9018</v>
      </c>
      <c r="C474" s="26" t="s">
        <v>594</v>
      </c>
      <c r="D474" s="26" t="s">
        <v>3876</v>
      </c>
      <c r="E474" s="26" t="s">
        <v>3875</v>
      </c>
      <c r="F474" s="26" t="s">
        <v>10929</v>
      </c>
      <c r="G474" s="26" t="s">
        <v>10898</v>
      </c>
      <c r="H474" s="27">
        <v>27435</v>
      </c>
      <c r="I474" s="27">
        <v>26085387</v>
      </c>
      <c r="J474" s="27" t="s">
        <v>10900</v>
      </c>
      <c r="K474" s="31">
        <v>46028</v>
      </c>
      <c r="L474" s="28">
        <v>40000</v>
      </c>
      <c r="M474" s="28">
        <v>27</v>
      </c>
      <c r="N474" s="28">
        <v>27</v>
      </c>
      <c r="O474" s="29">
        <v>1.0222</v>
      </c>
      <c r="P474" s="30">
        <v>0</v>
      </c>
      <c r="Q474" s="28">
        <v>27</v>
      </c>
      <c r="R474" s="29">
        <v>1</v>
      </c>
      <c r="S474" s="29">
        <v>0.1336</v>
      </c>
      <c r="T474" s="29">
        <v>0.3391</v>
      </c>
      <c r="U474" s="32"/>
    </row>
    <row r="475" ht="42.75" customHeight="1" spans="1:21">
      <c r="A475" s="26" t="s">
        <v>3874</v>
      </c>
      <c r="B475" s="27">
        <v>9049</v>
      </c>
      <c r="C475" s="26" t="s">
        <v>83</v>
      </c>
      <c r="D475" s="26" t="s">
        <v>3876</v>
      </c>
      <c r="E475" s="26" t="s">
        <v>3875</v>
      </c>
      <c r="F475" s="26" t="s">
        <v>10897</v>
      </c>
      <c r="G475" s="26" t="s">
        <v>10898</v>
      </c>
      <c r="H475" s="27">
        <v>54477</v>
      </c>
      <c r="I475" s="27">
        <v>25954446</v>
      </c>
      <c r="J475" s="31">
        <v>46208</v>
      </c>
      <c r="K475" s="27" t="s">
        <v>10917</v>
      </c>
      <c r="L475" s="28">
        <v>18000</v>
      </c>
      <c r="M475" s="28">
        <v>12</v>
      </c>
      <c r="N475" s="28">
        <v>12</v>
      </c>
      <c r="O475" s="29">
        <v>1.016</v>
      </c>
      <c r="P475" s="30">
        <v>0</v>
      </c>
      <c r="Q475" s="28">
        <v>12</v>
      </c>
      <c r="R475" s="29">
        <v>1</v>
      </c>
      <c r="S475" s="29">
        <v>0.0686</v>
      </c>
      <c r="T475" s="29">
        <v>0.1146</v>
      </c>
      <c r="U475" s="32"/>
    </row>
    <row r="476" ht="42.75" customHeight="1" spans="1:21">
      <c r="A476" s="26" t="s">
        <v>3874</v>
      </c>
      <c r="B476" s="27">
        <v>9049</v>
      </c>
      <c r="C476" s="26" t="s">
        <v>83</v>
      </c>
      <c r="D476" s="26" t="s">
        <v>3876</v>
      </c>
      <c r="E476" s="26" t="s">
        <v>3875</v>
      </c>
      <c r="F476" s="26" t="s">
        <v>10897</v>
      </c>
      <c r="G476" s="26" t="s">
        <v>10898</v>
      </c>
      <c r="H476" s="27">
        <v>54477</v>
      </c>
      <c r="I476" s="27">
        <v>26001513</v>
      </c>
      <c r="J476" s="27" t="s">
        <v>10917</v>
      </c>
      <c r="K476" s="27" t="s">
        <v>10915</v>
      </c>
      <c r="L476" s="28">
        <v>18000</v>
      </c>
      <c r="M476" s="28">
        <v>12</v>
      </c>
      <c r="N476" s="28">
        <v>12</v>
      </c>
      <c r="O476" s="29">
        <v>1.0325</v>
      </c>
      <c r="P476" s="30">
        <v>0</v>
      </c>
      <c r="Q476" s="28">
        <v>12</v>
      </c>
      <c r="R476" s="29">
        <v>1</v>
      </c>
      <c r="S476" s="29">
        <v>0.0686</v>
      </c>
      <c r="T476" s="29">
        <v>0.1146</v>
      </c>
      <c r="U476" s="32"/>
    </row>
    <row r="477" ht="42.75" customHeight="1" spans="1:21">
      <c r="A477" s="26" t="s">
        <v>3874</v>
      </c>
      <c r="B477" s="27">
        <v>9049</v>
      </c>
      <c r="C477" s="26" t="s">
        <v>83</v>
      </c>
      <c r="D477" s="26" t="s">
        <v>3876</v>
      </c>
      <c r="E477" s="26" t="s">
        <v>3875</v>
      </c>
      <c r="F477" s="26" t="s">
        <v>10929</v>
      </c>
      <c r="G477" s="26" t="s">
        <v>10898</v>
      </c>
      <c r="H477" s="27">
        <v>54477</v>
      </c>
      <c r="I477" s="27">
        <v>26060631</v>
      </c>
      <c r="J477" s="27" t="s">
        <v>10915</v>
      </c>
      <c r="K477" s="27" t="s">
        <v>10916</v>
      </c>
      <c r="L477" s="28">
        <v>18000</v>
      </c>
      <c r="M477" s="28">
        <v>12</v>
      </c>
      <c r="N477" s="28">
        <v>12</v>
      </c>
      <c r="O477" s="29">
        <v>1.0267</v>
      </c>
      <c r="P477" s="30">
        <v>0</v>
      </c>
      <c r="Q477" s="28">
        <v>12</v>
      </c>
      <c r="R477" s="29">
        <v>1</v>
      </c>
      <c r="S477" s="29">
        <v>0.0686</v>
      </c>
      <c r="T477" s="29">
        <v>0.1146</v>
      </c>
      <c r="U477" s="32"/>
    </row>
    <row r="478" ht="42.75" customHeight="1" spans="1:21">
      <c r="A478" s="26" t="s">
        <v>3874</v>
      </c>
      <c r="B478" s="27">
        <v>90730</v>
      </c>
      <c r="C478" s="26" t="s">
        <v>448</v>
      </c>
      <c r="D478" s="26" t="s">
        <v>3876</v>
      </c>
      <c r="E478" s="26" t="s">
        <v>3875</v>
      </c>
      <c r="F478" s="26" t="s">
        <v>10897</v>
      </c>
      <c r="G478" s="26" t="s">
        <v>10898</v>
      </c>
      <c r="H478" s="27">
        <v>606049</v>
      </c>
      <c r="I478" s="27">
        <v>25915774</v>
      </c>
      <c r="J478" s="31">
        <v>46086</v>
      </c>
      <c r="K478" s="31">
        <v>46300</v>
      </c>
      <c r="L478" s="28">
        <v>17834</v>
      </c>
      <c r="M478" s="28">
        <v>12</v>
      </c>
      <c r="N478" s="28">
        <v>12</v>
      </c>
      <c r="O478" s="29">
        <v>1.0252</v>
      </c>
      <c r="P478" s="30">
        <v>0</v>
      </c>
      <c r="Q478" s="28">
        <v>12</v>
      </c>
      <c r="R478" s="29">
        <v>1</v>
      </c>
      <c r="S478" s="29">
        <v>0.0837</v>
      </c>
      <c r="T478" s="29">
        <v>0.4112</v>
      </c>
      <c r="U478" s="32"/>
    </row>
    <row r="479" ht="42.75" customHeight="1" spans="1:21">
      <c r="A479" s="26" t="s">
        <v>3874</v>
      </c>
      <c r="B479" s="27">
        <v>90730</v>
      </c>
      <c r="C479" s="26" t="s">
        <v>448</v>
      </c>
      <c r="D479" s="26" t="s">
        <v>3876</v>
      </c>
      <c r="E479" s="26" t="s">
        <v>3875</v>
      </c>
      <c r="F479" s="26" t="s">
        <v>10897</v>
      </c>
      <c r="G479" s="26" t="s">
        <v>10898</v>
      </c>
      <c r="H479" s="27">
        <v>606049</v>
      </c>
      <c r="I479" s="27">
        <v>25975421</v>
      </c>
      <c r="J479" s="31">
        <v>46300</v>
      </c>
      <c r="K479" s="27" t="s">
        <v>10903</v>
      </c>
      <c r="L479" s="28">
        <v>17834</v>
      </c>
      <c r="M479" s="28">
        <v>12</v>
      </c>
      <c r="N479" s="28">
        <v>12</v>
      </c>
      <c r="O479" s="29">
        <v>1.007</v>
      </c>
      <c r="P479" s="30">
        <v>0</v>
      </c>
      <c r="Q479" s="28">
        <v>12</v>
      </c>
      <c r="R479" s="29">
        <v>1</v>
      </c>
      <c r="S479" s="29">
        <v>0.0837</v>
      </c>
      <c r="T479" s="29">
        <v>0.4112</v>
      </c>
      <c r="U479" s="32"/>
    </row>
    <row r="480" ht="42.75" customHeight="1" spans="1:21">
      <c r="A480" s="26" t="s">
        <v>3874</v>
      </c>
      <c r="B480" s="27">
        <v>90730</v>
      </c>
      <c r="C480" s="26" t="s">
        <v>448</v>
      </c>
      <c r="D480" s="26" t="s">
        <v>3876</v>
      </c>
      <c r="E480" s="26" t="s">
        <v>3875</v>
      </c>
      <c r="F480" s="26" t="s">
        <v>10897</v>
      </c>
      <c r="G480" s="26" t="s">
        <v>10898</v>
      </c>
      <c r="H480" s="27">
        <v>606049</v>
      </c>
      <c r="I480" s="27">
        <v>26024784</v>
      </c>
      <c r="J480" s="27" t="s">
        <v>10903</v>
      </c>
      <c r="K480" s="27" t="s">
        <v>10904</v>
      </c>
      <c r="L480" s="28">
        <v>17834</v>
      </c>
      <c r="M480" s="28">
        <v>12</v>
      </c>
      <c r="N480" s="28">
        <v>12</v>
      </c>
      <c r="O480" s="29">
        <v>1.015</v>
      </c>
      <c r="P480" s="30">
        <v>0</v>
      </c>
      <c r="Q480" s="28">
        <v>12</v>
      </c>
      <c r="R480" s="29">
        <v>1</v>
      </c>
      <c r="S480" s="29">
        <v>0.0837</v>
      </c>
      <c r="T480" s="29">
        <v>0.4112</v>
      </c>
      <c r="U480" s="32"/>
    </row>
    <row r="481" ht="42.75" customHeight="1" spans="1:21">
      <c r="A481" s="26" t="s">
        <v>3874</v>
      </c>
      <c r="B481" s="27">
        <v>90730</v>
      </c>
      <c r="C481" s="26" t="s">
        <v>448</v>
      </c>
      <c r="D481" s="26" t="s">
        <v>3876</v>
      </c>
      <c r="E481" s="26" t="s">
        <v>3875</v>
      </c>
      <c r="F481" s="26" t="s">
        <v>10929</v>
      </c>
      <c r="G481" s="26" t="s">
        <v>10898</v>
      </c>
      <c r="H481" s="27">
        <v>606049</v>
      </c>
      <c r="I481" s="27">
        <v>26080798</v>
      </c>
      <c r="J481" s="27" t="s">
        <v>10904</v>
      </c>
      <c r="K481" s="27" t="s">
        <v>10905</v>
      </c>
      <c r="L481" s="28">
        <v>17834</v>
      </c>
      <c r="M481" s="28">
        <v>12</v>
      </c>
      <c r="N481" s="28">
        <v>12</v>
      </c>
      <c r="O481" s="29">
        <v>1.0135</v>
      </c>
      <c r="P481" s="30">
        <v>0</v>
      </c>
      <c r="Q481" s="28">
        <v>12</v>
      </c>
      <c r="R481" s="29">
        <v>1</v>
      </c>
      <c r="S481" s="29">
        <v>0.0837</v>
      </c>
      <c r="T481" s="29">
        <v>0.4112</v>
      </c>
      <c r="U481" s="32"/>
    </row>
    <row r="482" ht="56.75" customHeight="1" spans="1:21">
      <c r="A482" s="26" t="s">
        <v>3874</v>
      </c>
      <c r="B482" s="27">
        <v>90791</v>
      </c>
      <c r="C482" s="26" t="s">
        <v>359</v>
      </c>
      <c r="D482" s="26" t="s">
        <v>3876</v>
      </c>
      <c r="E482" s="26" t="s">
        <v>3875</v>
      </c>
      <c r="F482" s="26" t="s">
        <v>10897</v>
      </c>
      <c r="G482" s="26" t="s">
        <v>10898</v>
      </c>
      <c r="H482" s="27">
        <v>811214</v>
      </c>
      <c r="I482" s="27">
        <v>25908956</v>
      </c>
      <c r="J482" s="31">
        <v>46058</v>
      </c>
      <c r="K482" s="31">
        <v>46270</v>
      </c>
      <c r="L482" s="28">
        <v>6000</v>
      </c>
      <c r="M482" s="28">
        <v>4</v>
      </c>
      <c r="N482" s="28">
        <v>4</v>
      </c>
      <c r="O482" s="29">
        <v>1.0103</v>
      </c>
      <c r="P482" s="30">
        <v>0</v>
      </c>
      <c r="Q482" s="28">
        <v>4</v>
      </c>
      <c r="R482" s="29">
        <v>1</v>
      </c>
      <c r="S482" s="29">
        <v>0.0153</v>
      </c>
      <c r="T482" s="29">
        <v>0.1091</v>
      </c>
      <c r="U482" s="32"/>
    </row>
    <row r="483" ht="56.75" customHeight="1" spans="1:21">
      <c r="A483" s="26" t="s">
        <v>3874</v>
      </c>
      <c r="B483" s="27">
        <v>90791</v>
      </c>
      <c r="C483" s="26" t="s">
        <v>359</v>
      </c>
      <c r="D483" s="26" t="s">
        <v>3876</v>
      </c>
      <c r="E483" s="26" t="s">
        <v>3875</v>
      </c>
      <c r="F483" s="26" t="s">
        <v>10897</v>
      </c>
      <c r="G483" s="26" t="s">
        <v>10898</v>
      </c>
      <c r="H483" s="27">
        <v>811214</v>
      </c>
      <c r="I483" s="27">
        <v>25968422</v>
      </c>
      <c r="J483" s="31">
        <v>46270</v>
      </c>
      <c r="K483" s="27" t="s">
        <v>10910</v>
      </c>
      <c r="L483" s="28">
        <v>6000</v>
      </c>
      <c r="M483" s="28">
        <v>4</v>
      </c>
      <c r="N483" s="28">
        <v>5</v>
      </c>
      <c r="O483" s="29">
        <v>1.2397</v>
      </c>
      <c r="P483" s="30">
        <v>0</v>
      </c>
      <c r="Q483" s="28">
        <v>4</v>
      </c>
      <c r="R483" s="29">
        <v>1</v>
      </c>
      <c r="S483" s="29">
        <v>0.0153</v>
      </c>
      <c r="T483" s="29">
        <v>0.1091</v>
      </c>
      <c r="U483" s="32"/>
    </row>
    <row r="484" ht="56.75" customHeight="1" spans="1:21">
      <c r="A484" s="26" t="s">
        <v>3874</v>
      </c>
      <c r="B484" s="27">
        <v>90791</v>
      </c>
      <c r="C484" s="26" t="s">
        <v>359</v>
      </c>
      <c r="D484" s="26" t="s">
        <v>3876</v>
      </c>
      <c r="E484" s="26" t="s">
        <v>3875</v>
      </c>
      <c r="F484" s="26" t="s">
        <v>10897</v>
      </c>
      <c r="G484" s="26" t="s">
        <v>10898</v>
      </c>
      <c r="H484" s="27">
        <v>811214</v>
      </c>
      <c r="I484" s="27">
        <v>26016114</v>
      </c>
      <c r="J484" s="27" t="s">
        <v>10910</v>
      </c>
      <c r="K484" s="27" t="s">
        <v>10911</v>
      </c>
      <c r="L484" s="28">
        <v>6000</v>
      </c>
      <c r="M484" s="28">
        <v>4</v>
      </c>
      <c r="N484" s="28">
        <v>5</v>
      </c>
      <c r="O484" s="29">
        <v>1.1228</v>
      </c>
      <c r="P484" s="30">
        <v>0</v>
      </c>
      <c r="Q484" s="28">
        <v>4</v>
      </c>
      <c r="R484" s="29">
        <v>1</v>
      </c>
      <c r="S484" s="29">
        <v>0.0153</v>
      </c>
      <c r="T484" s="29">
        <v>0.1091</v>
      </c>
      <c r="U484" s="32"/>
    </row>
    <row r="485" ht="56.75" customHeight="1" spans="1:21">
      <c r="A485" s="26" t="s">
        <v>3874</v>
      </c>
      <c r="B485" s="27">
        <v>90791</v>
      </c>
      <c r="C485" s="26" t="s">
        <v>359</v>
      </c>
      <c r="D485" s="26" t="s">
        <v>3876</v>
      </c>
      <c r="E485" s="26" t="s">
        <v>3875</v>
      </c>
      <c r="F485" s="26" t="s">
        <v>10929</v>
      </c>
      <c r="G485" s="26" t="s">
        <v>10898</v>
      </c>
      <c r="H485" s="27">
        <v>811214</v>
      </c>
      <c r="I485" s="27">
        <v>26073797</v>
      </c>
      <c r="J485" s="27" t="s">
        <v>10911</v>
      </c>
      <c r="K485" s="27" t="s">
        <v>10912</v>
      </c>
      <c r="L485" s="28">
        <v>6000</v>
      </c>
      <c r="M485" s="28">
        <v>4</v>
      </c>
      <c r="N485" s="28">
        <v>4</v>
      </c>
      <c r="O485" s="29">
        <v>1.0863</v>
      </c>
      <c r="P485" s="30">
        <v>0</v>
      </c>
      <c r="Q485" s="28">
        <v>4</v>
      </c>
      <c r="R485" s="29">
        <v>1</v>
      </c>
      <c r="S485" s="29">
        <v>0.0153</v>
      </c>
      <c r="T485" s="29">
        <v>0.1091</v>
      </c>
      <c r="U485" s="32"/>
    </row>
    <row r="486" ht="42.75" customHeight="1" spans="1:21">
      <c r="A486" s="26" t="s">
        <v>3874</v>
      </c>
      <c r="B486" s="27">
        <v>91339</v>
      </c>
      <c r="C486" s="26" t="s">
        <v>813</v>
      </c>
      <c r="D486" s="26" t="s">
        <v>3876</v>
      </c>
      <c r="E486" s="26" t="s">
        <v>3875</v>
      </c>
      <c r="F486" s="26" t="s">
        <v>10902</v>
      </c>
      <c r="G486" s="26" t="s">
        <v>10906</v>
      </c>
      <c r="H486" s="27">
        <v>849889</v>
      </c>
      <c r="I486" s="27">
        <v>26089626</v>
      </c>
      <c r="J486" s="27" t="s">
        <v>10921</v>
      </c>
      <c r="K486" s="31">
        <v>46059</v>
      </c>
      <c r="L486" s="28">
        <v>200000</v>
      </c>
      <c r="M486" s="28">
        <v>134</v>
      </c>
      <c r="N486" s="28">
        <v>8</v>
      </c>
      <c r="O486" s="29">
        <v>0.0588</v>
      </c>
      <c r="P486" s="30">
        <v>7.89</v>
      </c>
      <c r="Q486" s="28">
        <v>0</v>
      </c>
      <c r="R486" s="29">
        <v>0</v>
      </c>
      <c r="S486" s="32"/>
      <c r="T486" s="32"/>
      <c r="U486" s="32"/>
    </row>
    <row r="487" ht="42.75" customHeight="1" spans="1:21">
      <c r="A487" s="26" t="s">
        <v>3874</v>
      </c>
      <c r="B487" s="27">
        <v>91411</v>
      </c>
      <c r="C487" s="26" t="s">
        <v>88</v>
      </c>
      <c r="D487" s="26" t="s">
        <v>3876</v>
      </c>
      <c r="E487" s="26" t="s">
        <v>3875</v>
      </c>
      <c r="F487" s="26" t="s">
        <v>10897</v>
      </c>
      <c r="G487" s="26" t="s">
        <v>10906</v>
      </c>
      <c r="H487" s="27">
        <v>1027197</v>
      </c>
      <c r="I487" s="27">
        <v>26045673</v>
      </c>
      <c r="J487" s="27" t="s">
        <v>10920</v>
      </c>
      <c r="K487" s="27" t="s">
        <v>10921</v>
      </c>
      <c r="L487" s="28">
        <v>15000</v>
      </c>
      <c r="M487" s="28">
        <v>10</v>
      </c>
      <c r="N487" s="28">
        <v>10</v>
      </c>
      <c r="O487" s="29">
        <v>1.0336</v>
      </c>
      <c r="P487" s="30">
        <v>0</v>
      </c>
      <c r="Q487" s="28">
        <v>10</v>
      </c>
      <c r="R487" s="29">
        <v>1</v>
      </c>
      <c r="S487" s="29">
        <v>0.0503</v>
      </c>
      <c r="T487" s="29">
        <v>0.1221</v>
      </c>
      <c r="U487" s="32"/>
    </row>
    <row r="488" ht="56.75" customHeight="1" spans="1:21">
      <c r="A488" s="26" t="s">
        <v>3874</v>
      </c>
      <c r="B488" s="27">
        <v>91552</v>
      </c>
      <c r="C488" s="26" t="s">
        <v>492</v>
      </c>
      <c r="D488" s="26" t="s">
        <v>3876</v>
      </c>
      <c r="E488" s="26" t="s">
        <v>3875</v>
      </c>
      <c r="F488" s="26" t="s">
        <v>10897</v>
      </c>
      <c r="G488" s="26" t="s">
        <v>10898</v>
      </c>
      <c r="H488" s="27">
        <v>524984</v>
      </c>
      <c r="I488" s="27">
        <v>25949660</v>
      </c>
      <c r="J488" s="31">
        <v>46208</v>
      </c>
      <c r="K488" s="27" t="s">
        <v>10917</v>
      </c>
      <c r="L488" s="28">
        <v>30000</v>
      </c>
      <c r="M488" s="28">
        <v>20</v>
      </c>
      <c r="N488" s="28">
        <v>20</v>
      </c>
      <c r="O488" s="29">
        <v>1.0033</v>
      </c>
      <c r="P488" s="30">
        <v>0</v>
      </c>
      <c r="Q488" s="28">
        <v>20</v>
      </c>
      <c r="R488" s="29">
        <v>1</v>
      </c>
      <c r="S488" s="29">
        <v>0.1389</v>
      </c>
      <c r="T488" s="29">
        <v>0.1359</v>
      </c>
      <c r="U488" s="32"/>
    </row>
    <row r="489" ht="56.75" customHeight="1" spans="1:21">
      <c r="A489" s="26" t="s">
        <v>3874</v>
      </c>
      <c r="B489" s="27">
        <v>91552</v>
      </c>
      <c r="C489" s="26" t="s">
        <v>492</v>
      </c>
      <c r="D489" s="26" t="s">
        <v>3876</v>
      </c>
      <c r="E489" s="26" t="s">
        <v>3875</v>
      </c>
      <c r="F489" s="26" t="s">
        <v>10897</v>
      </c>
      <c r="G489" s="26" t="s">
        <v>10898</v>
      </c>
      <c r="H489" s="27">
        <v>524984</v>
      </c>
      <c r="I489" s="27">
        <v>25996931</v>
      </c>
      <c r="J489" s="27" t="s">
        <v>10917</v>
      </c>
      <c r="K489" s="27" t="s">
        <v>10915</v>
      </c>
      <c r="L489" s="28">
        <v>30000</v>
      </c>
      <c r="M489" s="28">
        <v>20</v>
      </c>
      <c r="N489" s="28">
        <v>20</v>
      </c>
      <c r="O489" s="29">
        <v>1.0022</v>
      </c>
      <c r="P489" s="30">
        <v>0</v>
      </c>
      <c r="Q489" s="28">
        <v>20</v>
      </c>
      <c r="R489" s="29">
        <v>1</v>
      </c>
      <c r="S489" s="29">
        <v>0.1389</v>
      </c>
      <c r="T489" s="29">
        <v>0.1359</v>
      </c>
      <c r="U489" s="32"/>
    </row>
    <row r="490" ht="56.75" customHeight="1" spans="1:21">
      <c r="A490" s="26" t="s">
        <v>3874</v>
      </c>
      <c r="B490" s="27">
        <v>91552</v>
      </c>
      <c r="C490" s="26" t="s">
        <v>492</v>
      </c>
      <c r="D490" s="26" t="s">
        <v>3876</v>
      </c>
      <c r="E490" s="26" t="s">
        <v>3875</v>
      </c>
      <c r="F490" s="26" t="s">
        <v>10929</v>
      </c>
      <c r="G490" s="26" t="s">
        <v>10898</v>
      </c>
      <c r="H490" s="27">
        <v>524984</v>
      </c>
      <c r="I490" s="27">
        <v>26055541</v>
      </c>
      <c r="J490" s="27" t="s">
        <v>10915</v>
      </c>
      <c r="K490" s="27" t="s">
        <v>10916</v>
      </c>
      <c r="L490" s="28">
        <v>30000</v>
      </c>
      <c r="M490" s="28">
        <v>20</v>
      </c>
      <c r="N490" s="28">
        <v>20</v>
      </c>
      <c r="O490" s="29">
        <v>1.0159</v>
      </c>
      <c r="P490" s="30">
        <v>0</v>
      </c>
      <c r="Q490" s="28">
        <v>20</v>
      </c>
      <c r="R490" s="29">
        <v>1</v>
      </c>
      <c r="S490" s="29">
        <v>0.1389</v>
      </c>
      <c r="T490" s="29">
        <v>0.1359</v>
      </c>
      <c r="U490" s="32"/>
    </row>
    <row r="491" ht="42.75" customHeight="1" spans="1:21">
      <c r="A491" s="26" t="s">
        <v>3874</v>
      </c>
      <c r="B491" s="27">
        <v>92438</v>
      </c>
      <c r="C491" s="26" t="s">
        <v>711</v>
      </c>
      <c r="D491" s="26" t="s">
        <v>3876</v>
      </c>
      <c r="E491" s="26" t="s">
        <v>3875</v>
      </c>
      <c r="F491" s="26" t="s">
        <v>10897</v>
      </c>
      <c r="G491" s="26" t="s">
        <v>10906</v>
      </c>
      <c r="H491" s="27">
        <v>1014834</v>
      </c>
      <c r="I491" s="27">
        <v>26007602</v>
      </c>
      <c r="J491" s="27" t="s">
        <v>10919</v>
      </c>
      <c r="K491" s="27" t="s">
        <v>10907</v>
      </c>
      <c r="L491" s="28">
        <v>21000</v>
      </c>
      <c r="M491" s="28">
        <v>14</v>
      </c>
      <c r="N491" s="28">
        <v>14</v>
      </c>
      <c r="O491" s="29">
        <v>1.004</v>
      </c>
      <c r="P491" s="30">
        <v>0</v>
      </c>
      <c r="Q491" s="28">
        <v>14</v>
      </c>
      <c r="R491" s="29">
        <v>1</v>
      </c>
      <c r="S491" s="29">
        <v>0.1698</v>
      </c>
      <c r="T491" s="29">
        <v>0.4759</v>
      </c>
      <c r="U491" s="32"/>
    </row>
    <row r="492" ht="42.75" customHeight="1" spans="1:21">
      <c r="A492" s="26" t="s">
        <v>3874</v>
      </c>
      <c r="B492" s="27">
        <v>92438</v>
      </c>
      <c r="C492" s="26" t="s">
        <v>711</v>
      </c>
      <c r="D492" s="26" t="s">
        <v>3876</v>
      </c>
      <c r="E492" s="26" t="s">
        <v>3875</v>
      </c>
      <c r="F492" s="26" t="s">
        <v>10929</v>
      </c>
      <c r="G492" s="26" t="s">
        <v>10906</v>
      </c>
      <c r="H492" s="27">
        <v>1014834</v>
      </c>
      <c r="I492" s="27">
        <v>26066776</v>
      </c>
      <c r="J492" s="27" t="s">
        <v>10907</v>
      </c>
      <c r="K492" s="27" t="s">
        <v>10908</v>
      </c>
      <c r="L492" s="28">
        <v>21000</v>
      </c>
      <c r="M492" s="28">
        <v>14</v>
      </c>
      <c r="N492" s="28">
        <v>14</v>
      </c>
      <c r="O492" s="29">
        <v>1.0088</v>
      </c>
      <c r="P492" s="30">
        <v>0</v>
      </c>
      <c r="Q492" s="28">
        <v>14</v>
      </c>
      <c r="R492" s="29">
        <v>1</v>
      </c>
      <c r="S492" s="29">
        <v>0.1698</v>
      </c>
      <c r="T492" s="29">
        <v>0.4759</v>
      </c>
      <c r="U492" s="32"/>
    </row>
    <row r="493" ht="42.75" customHeight="1" spans="1:21">
      <c r="A493" s="26" t="s">
        <v>3874</v>
      </c>
      <c r="B493" s="27">
        <v>9366</v>
      </c>
      <c r="C493" s="26" t="s">
        <v>752</v>
      </c>
      <c r="D493" s="26" t="s">
        <v>3876</v>
      </c>
      <c r="E493" s="26" t="s">
        <v>3875</v>
      </c>
      <c r="F493" s="26" t="s">
        <v>10897</v>
      </c>
      <c r="G493" s="26" t="s">
        <v>10898</v>
      </c>
      <c r="H493" s="27">
        <v>112346</v>
      </c>
      <c r="I493" s="27">
        <v>25912955</v>
      </c>
      <c r="J493" s="31">
        <v>46058</v>
      </c>
      <c r="K493" s="31">
        <v>46270</v>
      </c>
      <c r="L493" s="28">
        <v>25000</v>
      </c>
      <c r="M493" s="28">
        <v>17</v>
      </c>
      <c r="N493" s="28">
        <v>17</v>
      </c>
      <c r="O493" s="29">
        <v>1.0071</v>
      </c>
      <c r="P493" s="30">
        <v>0</v>
      </c>
      <c r="Q493" s="28">
        <v>17</v>
      </c>
      <c r="R493" s="29">
        <v>1</v>
      </c>
      <c r="S493" s="29">
        <v>0.2097</v>
      </c>
      <c r="T493" s="29">
        <v>0.104</v>
      </c>
      <c r="U493" s="32"/>
    </row>
    <row r="494" ht="42.75" customHeight="1" spans="1:21">
      <c r="A494" s="26" t="s">
        <v>3874</v>
      </c>
      <c r="B494" s="27">
        <v>9366</v>
      </c>
      <c r="C494" s="26" t="s">
        <v>752</v>
      </c>
      <c r="D494" s="26" t="s">
        <v>3876</v>
      </c>
      <c r="E494" s="26" t="s">
        <v>3875</v>
      </c>
      <c r="F494" s="26" t="s">
        <v>10897</v>
      </c>
      <c r="G494" s="26" t="s">
        <v>10898</v>
      </c>
      <c r="H494" s="27">
        <v>112346</v>
      </c>
      <c r="I494" s="27">
        <v>25972155</v>
      </c>
      <c r="J494" s="31">
        <v>46270</v>
      </c>
      <c r="K494" s="27" t="s">
        <v>10910</v>
      </c>
      <c r="L494" s="28">
        <v>25000</v>
      </c>
      <c r="M494" s="28">
        <v>17</v>
      </c>
      <c r="N494" s="28">
        <v>15</v>
      </c>
      <c r="O494" s="29">
        <v>0.9083</v>
      </c>
      <c r="P494" s="30">
        <v>0</v>
      </c>
      <c r="Q494" s="28">
        <v>15</v>
      </c>
      <c r="R494" s="29">
        <v>0.9083</v>
      </c>
      <c r="S494" s="29">
        <v>0.2097</v>
      </c>
      <c r="T494" s="29">
        <v>0.104</v>
      </c>
      <c r="U494" s="32"/>
    </row>
    <row r="495" ht="56.75" customHeight="1" spans="1:21">
      <c r="A495" s="26" t="s">
        <v>3874</v>
      </c>
      <c r="B495" s="27">
        <v>94120</v>
      </c>
      <c r="C495" s="26" t="s">
        <v>810</v>
      </c>
      <c r="D495" s="26" t="s">
        <v>3876</v>
      </c>
      <c r="E495" s="26" t="s">
        <v>3875</v>
      </c>
      <c r="F495" s="26" t="s">
        <v>10897</v>
      </c>
      <c r="G495" s="26" t="s">
        <v>10906</v>
      </c>
      <c r="H495" s="27">
        <v>1014994</v>
      </c>
      <c r="I495" s="27">
        <v>26008322</v>
      </c>
      <c r="J495" s="27" t="s">
        <v>10919</v>
      </c>
      <c r="K495" s="27" t="s">
        <v>10907</v>
      </c>
      <c r="L495" s="28">
        <v>8000</v>
      </c>
      <c r="M495" s="28">
        <v>5</v>
      </c>
      <c r="N495" s="28">
        <v>6</v>
      </c>
      <c r="O495" s="29">
        <v>1.0919</v>
      </c>
      <c r="P495" s="30">
        <v>0</v>
      </c>
      <c r="Q495" s="28">
        <v>5</v>
      </c>
      <c r="R495" s="29">
        <v>1</v>
      </c>
      <c r="S495" s="29">
        <v>0.0706</v>
      </c>
      <c r="T495" s="29">
        <v>0.2085</v>
      </c>
      <c r="U495" s="32"/>
    </row>
    <row r="496" ht="56.75" customHeight="1" spans="1:21">
      <c r="A496" s="26" t="s">
        <v>3874</v>
      </c>
      <c r="B496" s="27">
        <v>94120</v>
      </c>
      <c r="C496" s="26" t="s">
        <v>810</v>
      </c>
      <c r="D496" s="26" t="s">
        <v>3876</v>
      </c>
      <c r="E496" s="26" t="s">
        <v>3875</v>
      </c>
      <c r="F496" s="26" t="s">
        <v>10929</v>
      </c>
      <c r="G496" s="26" t="s">
        <v>10906</v>
      </c>
      <c r="H496" s="27">
        <v>1014994</v>
      </c>
      <c r="I496" s="27">
        <v>26066864</v>
      </c>
      <c r="J496" s="27" t="s">
        <v>10907</v>
      </c>
      <c r="K496" s="27" t="s">
        <v>10908</v>
      </c>
      <c r="L496" s="28">
        <v>8000</v>
      </c>
      <c r="M496" s="28">
        <v>5</v>
      </c>
      <c r="N496" s="28">
        <v>5</v>
      </c>
      <c r="O496" s="29">
        <v>1.021</v>
      </c>
      <c r="P496" s="30">
        <v>0</v>
      </c>
      <c r="Q496" s="28">
        <v>5</v>
      </c>
      <c r="R496" s="29">
        <v>1</v>
      </c>
      <c r="S496" s="29">
        <v>0.0706</v>
      </c>
      <c r="T496" s="29">
        <v>0.2085</v>
      </c>
      <c r="U496" s="32"/>
    </row>
    <row r="497" ht="42.75" customHeight="1" spans="1:21">
      <c r="A497" s="26" t="s">
        <v>3874</v>
      </c>
      <c r="B497" s="27">
        <v>96112</v>
      </c>
      <c r="C497" s="26" t="s">
        <v>927</v>
      </c>
      <c r="D497" s="26" t="s">
        <v>3876</v>
      </c>
      <c r="E497" s="26" t="s">
        <v>3875</v>
      </c>
      <c r="F497" s="26" t="s">
        <v>10897</v>
      </c>
      <c r="G497" s="26" t="s">
        <v>10898</v>
      </c>
      <c r="H497" s="27">
        <v>881380</v>
      </c>
      <c r="I497" s="27">
        <v>25924095</v>
      </c>
      <c r="J497" s="31">
        <v>46117</v>
      </c>
      <c r="K497" s="31">
        <v>46331</v>
      </c>
      <c r="L497" s="28">
        <v>20000</v>
      </c>
      <c r="M497" s="28">
        <v>13</v>
      </c>
      <c r="N497" s="28">
        <v>14</v>
      </c>
      <c r="O497" s="29">
        <v>1.0097</v>
      </c>
      <c r="P497" s="30">
        <v>0</v>
      </c>
      <c r="Q497" s="28">
        <v>13</v>
      </c>
      <c r="R497" s="29">
        <v>1</v>
      </c>
      <c r="S497" s="29">
        <v>0.2237</v>
      </c>
      <c r="T497" s="29">
        <v>0.1861</v>
      </c>
      <c r="U497" s="32"/>
    </row>
    <row r="498" ht="42.75" customHeight="1" spans="1:21">
      <c r="A498" s="26" t="s">
        <v>3874</v>
      </c>
      <c r="B498" s="27">
        <v>96112</v>
      </c>
      <c r="C498" s="26" t="s">
        <v>927</v>
      </c>
      <c r="D498" s="26" t="s">
        <v>3876</v>
      </c>
      <c r="E498" s="26" t="s">
        <v>3875</v>
      </c>
      <c r="F498" s="26" t="s">
        <v>10897</v>
      </c>
      <c r="G498" s="26" t="s">
        <v>10898</v>
      </c>
      <c r="H498" s="27">
        <v>881380</v>
      </c>
      <c r="I498" s="27">
        <v>25983427</v>
      </c>
      <c r="J498" s="31">
        <v>46331</v>
      </c>
      <c r="K498" s="27" t="s">
        <v>10899</v>
      </c>
      <c r="L498" s="28">
        <v>20000</v>
      </c>
      <c r="M498" s="28">
        <v>13</v>
      </c>
      <c r="N498" s="28">
        <v>14</v>
      </c>
      <c r="O498" s="29">
        <v>1.0063</v>
      </c>
      <c r="P498" s="30">
        <v>0</v>
      </c>
      <c r="Q498" s="28">
        <v>13</v>
      </c>
      <c r="R498" s="29">
        <v>1</v>
      </c>
      <c r="S498" s="29">
        <v>0.2237</v>
      </c>
      <c r="T498" s="29">
        <v>0.1861</v>
      </c>
      <c r="U498" s="32"/>
    </row>
    <row r="499" ht="42.75" customHeight="1" spans="1:21">
      <c r="A499" s="26" t="s">
        <v>3874</v>
      </c>
      <c r="B499" s="27">
        <v>96112</v>
      </c>
      <c r="C499" s="26" t="s">
        <v>927</v>
      </c>
      <c r="D499" s="26" t="s">
        <v>3876</v>
      </c>
      <c r="E499" s="26" t="s">
        <v>3875</v>
      </c>
      <c r="F499" s="26" t="s">
        <v>10897</v>
      </c>
      <c r="G499" s="26" t="s">
        <v>10898</v>
      </c>
      <c r="H499" s="27">
        <v>881380</v>
      </c>
      <c r="I499" s="27">
        <v>26032828</v>
      </c>
      <c r="J499" s="27" t="s">
        <v>10899</v>
      </c>
      <c r="K499" s="27" t="s">
        <v>10900</v>
      </c>
      <c r="L499" s="28">
        <v>20000</v>
      </c>
      <c r="M499" s="28">
        <v>13</v>
      </c>
      <c r="N499" s="28">
        <v>14</v>
      </c>
      <c r="O499" s="29">
        <v>1.01</v>
      </c>
      <c r="P499" s="30">
        <v>0</v>
      </c>
      <c r="Q499" s="28">
        <v>13</v>
      </c>
      <c r="R499" s="29">
        <v>1</v>
      </c>
      <c r="S499" s="29">
        <v>0.2237</v>
      </c>
      <c r="T499" s="29">
        <v>0.1861</v>
      </c>
      <c r="U499" s="32"/>
    </row>
    <row r="500" ht="42.75" customHeight="1" spans="1:21">
      <c r="A500" s="26" t="s">
        <v>3874</v>
      </c>
      <c r="B500" s="27">
        <v>96175</v>
      </c>
      <c r="C500" s="26" t="s">
        <v>875</v>
      </c>
      <c r="D500" s="26" t="s">
        <v>3876</v>
      </c>
      <c r="E500" s="26" t="s">
        <v>3875</v>
      </c>
      <c r="F500" s="26" t="s">
        <v>10897</v>
      </c>
      <c r="G500" s="26" t="s">
        <v>10898</v>
      </c>
      <c r="H500" s="27">
        <v>726528</v>
      </c>
      <c r="I500" s="27">
        <v>25950107</v>
      </c>
      <c r="J500" s="31">
        <v>46208</v>
      </c>
      <c r="K500" s="27" t="s">
        <v>10917</v>
      </c>
      <c r="L500" s="28">
        <v>206</v>
      </c>
      <c r="M500" s="28">
        <v>0</v>
      </c>
      <c r="N500" s="28">
        <v>1</v>
      </c>
      <c r="O500" s="29">
        <v>3.7625</v>
      </c>
      <c r="P500" s="30">
        <v>0</v>
      </c>
      <c r="Q500" s="28">
        <v>0</v>
      </c>
      <c r="R500" s="29">
        <v>1</v>
      </c>
      <c r="S500" s="29">
        <v>0.0026</v>
      </c>
      <c r="T500" s="29">
        <v>0.0163</v>
      </c>
      <c r="U500" s="32"/>
    </row>
    <row r="501" ht="42.75" customHeight="1" spans="1:21">
      <c r="A501" s="26" t="s">
        <v>3874</v>
      </c>
      <c r="B501" s="27">
        <v>96175</v>
      </c>
      <c r="C501" s="26" t="s">
        <v>875</v>
      </c>
      <c r="D501" s="26" t="s">
        <v>3876</v>
      </c>
      <c r="E501" s="26" t="s">
        <v>3875</v>
      </c>
      <c r="F501" s="26" t="s">
        <v>10897</v>
      </c>
      <c r="G501" s="26" t="s">
        <v>10898</v>
      </c>
      <c r="H501" s="27">
        <v>726528</v>
      </c>
      <c r="I501" s="27">
        <v>25997557</v>
      </c>
      <c r="J501" s="27" t="s">
        <v>10917</v>
      </c>
      <c r="K501" s="27" t="s">
        <v>10915</v>
      </c>
      <c r="L501" s="28">
        <v>206</v>
      </c>
      <c r="M501" s="28">
        <v>0</v>
      </c>
      <c r="N501" s="28">
        <v>0</v>
      </c>
      <c r="O501" s="29">
        <v>3.104</v>
      </c>
      <c r="P501" s="30">
        <v>0</v>
      </c>
      <c r="Q501" s="28">
        <v>0</v>
      </c>
      <c r="R501" s="29">
        <v>1</v>
      </c>
      <c r="S501" s="29">
        <v>0.0026</v>
      </c>
      <c r="T501" s="29">
        <v>0.0163</v>
      </c>
      <c r="U501" s="32"/>
    </row>
    <row r="502" ht="42.75" customHeight="1" spans="1:21">
      <c r="A502" s="26" t="s">
        <v>3874</v>
      </c>
      <c r="B502" s="27">
        <v>96175</v>
      </c>
      <c r="C502" s="26" t="s">
        <v>875</v>
      </c>
      <c r="D502" s="26" t="s">
        <v>3876</v>
      </c>
      <c r="E502" s="26" t="s">
        <v>3875</v>
      </c>
      <c r="F502" s="26" t="s">
        <v>10929</v>
      </c>
      <c r="G502" s="26" t="s">
        <v>10898</v>
      </c>
      <c r="H502" s="27">
        <v>726528</v>
      </c>
      <c r="I502" s="27">
        <v>26056508</v>
      </c>
      <c r="J502" s="27" t="s">
        <v>10915</v>
      </c>
      <c r="K502" s="27" t="s">
        <v>10916</v>
      </c>
      <c r="L502" s="28">
        <v>206</v>
      </c>
      <c r="M502" s="28">
        <v>0</v>
      </c>
      <c r="N502" s="28">
        <v>0</v>
      </c>
      <c r="O502" s="29">
        <v>3.104</v>
      </c>
      <c r="P502" s="30">
        <v>0</v>
      </c>
      <c r="Q502" s="28">
        <v>0</v>
      </c>
      <c r="R502" s="29">
        <v>1</v>
      </c>
      <c r="S502" s="29">
        <v>0.0026</v>
      </c>
      <c r="T502" s="29">
        <v>0.0163</v>
      </c>
      <c r="U502" s="32"/>
    </row>
    <row r="503" ht="42.75" customHeight="1" spans="1:21">
      <c r="A503" s="26" t="s">
        <v>3874</v>
      </c>
      <c r="B503" s="27">
        <v>96498</v>
      </c>
      <c r="C503" s="26" t="s">
        <v>301</v>
      </c>
      <c r="D503" s="26" t="s">
        <v>3876</v>
      </c>
      <c r="E503" s="26" t="s">
        <v>3875</v>
      </c>
      <c r="F503" s="26" t="s">
        <v>10897</v>
      </c>
      <c r="G503" s="26" t="s">
        <v>10898</v>
      </c>
      <c r="H503" s="27">
        <v>683854</v>
      </c>
      <c r="I503" s="27">
        <v>25908877</v>
      </c>
      <c r="J503" s="31">
        <v>46058</v>
      </c>
      <c r="K503" s="31">
        <v>46270</v>
      </c>
      <c r="L503" s="28">
        <v>40000</v>
      </c>
      <c r="M503" s="28">
        <v>27</v>
      </c>
      <c r="N503" s="28">
        <v>27</v>
      </c>
      <c r="O503" s="29">
        <v>1.0055</v>
      </c>
      <c r="P503" s="30">
        <v>0</v>
      </c>
      <c r="Q503" s="28">
        <v>27</v>
      </c>
      <c r="R503" s="29">
        <v>1</v>
      </c>
      <c r="S503" s="29">
        <v>0.0565</v>
      </c>
      <c r="T503" s="29">
        <v>0.0732</v>
      </c>
      <c r="U503" s="32"/>
    </row>
    <row r="504" ht="42.75" customHeight="1" spans="1:21">
      <c r="A504" s="26" t="s">
        <v>3874</v>
      </c>
      <c r="B504" s="27">
        <v>96498</v>
      </c>
      <c r="C504" s="26" t="s">
        <v>301</v>
      </c>
      <c r="D504" s="26" t="s">
        <v>3876</v>
      </c>
      <c r="E504" s="26" t="s">
        <v>3875</v>
      </c>
      <c r="F504" s="26" t="s">
        <v>10897</v>
      </c>
      <c r="G504" s="26" t="s">
        <v>10898</v>
      </c>
      <c r="H504" s="27">
        <v>683854</v>
      </c>
      <c r="I504" s="27">
        <v>25968014</v>
      </c>
      <c r="J504" s="31">
        <v>46270</v>
      </c>
      <c r="K504" s="27" t="s">
        <v>10910</v>
      </c>
      <c r="L504" s="28">
        <v>40000</v>
      </c>
      <c r="M504" s="28">
        <v>27</v>
      </c>
      <c r="N504" s="28">
        <v>27</v>
      </c>
      <c r="O504" s="29">
        <v>1.0237</v>
      </c>
      <c r="P504" s="30">
        <v>0</v>
      </c>
      <c r="Q504" s="28">
        <v>27</v>
      </c>
      <c r="R504" s="29">
        <v>1</v>
      </c>
      <c r="S504" s="29">
        <v>0.0565</v>
      </c>
      <c r="T504" s="29">
        <v>0.0732</v>
      </c>
      <c r="U504" s="32"/>
    </row>
    <row r="505" ht="42.75" customHeight="1" spans="1:21">
      <c r="A505" s="26" t="s">
        <v>3874</v>
      </c>
      <c r="B505" s="27">
        <v>96498</v>
      </c>
      <c r="C505" s="26" t="s">
        <v>301</v>
      </c>
      <c r="D505" s="26" t="s">
        <v>3876</v>
      </c>
      <c r="E505" s="26" t="s">
        <v>3875</v>
      </c>
      <c r="F505" s="26" t="s">
        <v>10897</v>
      </c>
      <c r="G505" s="26" t="s">
        <v>10898</v>
      </c>
      <c r="H505" s="27">
        <v>683854</v>
      </c>
      <c r="I505" s="27">
        <v>26015933</v>
      </c>
      <c r="J505" s="27" t="s">
        <v>10910</v>
      </c>
      <c r="K505" s="27" t="s">
        <v>10911</v>
      </c>
      <c r="L505" s="28">
        <v>40000</v>
      </c>
      <c r="M505" s="28">
        <v>27</v>
      </c>
      <c r="N505" s="28">
        <v>27</v>
      </c>
      <c r="O505" s="29">
        <v>1.002</v>
      </c>
      <c r="P505" s="30">
        <v>0</v>
      </c>
      <c r="Q505" s="28">
        <v>27</v>
      </c>
      <c r="R505" s="29">
        <v>1</v>
      </c>
      <c r="S505" s="29">
        <v>0.0565</v>
      </c>
      <c r="T505" s="29">
        <v>0.0732</v>
      </c>
      <c r="U505" s="32"/>
    </row>
    <row r="506" ht="42.75" customHeight="1" spans="1:21">
      <c r="A506" s="26" t="s">
        <v>3874</v>
      </c>
      <c r="B506" s="27">
        <v>96498</v>
      </c>
      <c r="C506" s="26" t="s">
        <v>301</v>
      </c>
      <c r="D506" s="26" t="s">
        <v>3876</v>
      </c>
      <c r="E506" s="26" t="s">
        <v>3875</v>
      </c>
      <c r="F506" s="26" t="s">
        <v>10929</v>
      </c>
      <c r="G506" s="26" t="s">
        <v>10898</v>
      </c>
      <c r="H506" s="27">
        <v>683854</v>
      </c>
      <c r="I506" s="27">
        <v>26073602</v>
      </c>
      <c r="J506" s="27" t="s">
        <v>10911</v>
      </c>
      <c r="K506" s="27" t="s">
        <v>10912</v>
      </c>
      <c r="L506" s="28">
        <v>40000</v>
      </c>
      <c r="M506" s="28">
        <v>27</v>
      </c>
      <c r="N506" s="28">
        <v>27</v>
      </c>
      <c r="O506" s="29">
        <v>1.0106</v>
      </c>
      <c r="P506" s="30">
        <v>0</v>
      </c>
      <c r="Q506" s="28">
        <v>27</v>
      </c>
      <c r="R506" s="29">
        <v>1</v>
      </c>
      <c r="S506" s="29">
        <v>0.0565</v>
      </c>
      <c r="T506" s="29">
        <v>0.0732</v>
      </c>
      <c r="U506" s="32"/>
    </row>
    <row r="507" ht="84.75" customHeight="1" spans="1:21">
      <c r="A507" s="26" t="s">
        <v>3874</v>
      </c>
      <c r="B507" s="27">
        <v>96611</v>
      </c>
      <c r="C507" s="26" t="s">
        <v>759</v>
      </c>
      <c r="D507" s="26" t="s">
        <v>3876</v>
      </c>
      <c r="E507" s="26" t="s">
        <v>3875</v>
      </c>
      <c r="F507" s="26" t="s">
        <v>10897</v>
      </c>
      <c r="G507" s="26" t="s">
        <v>10898</v>
      </c>
      <c r="H507" s="27">
        <v>831041</v>
      </c>
      <c r="I507" s="27">
        <v>25913517</v>
      </c>
      <c r="J507" s="31">
        <v>46086</v>
      </c>
      <c r="K507" s="31">
        <v>46300</v>
      </c>
      <c r="L507" s="28">
        <v>9233</v>
      </c>
      <c r="M507" s="28">
        <v>6</v>
      </c>
      <c r="N507" s="28">
        <v>6</v>
      </c>
      <c r="O507" s="29">
        <v>1.0467</v>
      </c>
      <c r="P507" s="30">
        <v>0</v>
      </c>
      <c r="Q507" s="28">
        <v>6</v>
      </c>
      <c r="R507" s="29">
        <v>1</v>
      </c>
      <c r="S507" s="29">
        <v>0.0645</v>
      </c>
      <c r="T507" s="29">
        <v>0.0397</v>
      </c>
      <c r="U507" s="32"/>
    </row>
    <row r="508" ht="56.75" customHeight="1" spans="1:21">
      <c r="A508" s="26" t="s">
        <v>3874</v>
      </c>
      <c r="B508" s="27">
        <v>97218</v>
      </c>
      <c r="C508" s="26" t="s">
        <v>435</v>
      </c>
      <c r="D508" s="26" t="s">
        <v>3876</v>
      </c>
      <c r="E508" s="26" t="s">
        <v>3875</v>
      </c>
      <c r="F508" s="26" t="s">
        <v>10897</v>
      </c>
      <c r="G508" s="26" t="s">
        <v>10898</v>
      </c>
      <c r="H508" s="27">
        <v>877444</v>
      </c>
      <c r="I508" s="27">
        <v>25906424</v>
      </c>
      <c r="J508" s="31">
        <v>46027</v>
      </c>
      <c r="K508" s="31">
        <v>46239</v>
      </c>
      <c r="L508" s="28">
        <v>38241</v>
      </c>
      <c r="M508" s="28">
        <v>26</v>
      </c>
      <c r="N508" s="28">
        <v>26</v>
      </c>
      <c r="O508" s="29">
        <v>1.0013</v>
      </c>
      <c r="P508" s="30">
        <v>0</v>
      </c>
      <c r="Q508" s="28">
        <v>26</v>
      </c>
      <c r="R508" s="29">
        <v>1</v>
      </c>
      <c r="S508" s="29">
        <v>0.0961</v>
      </c>
      <c r="T508" s="29">
        <v>0.221</v>
      </c>
      <c r="U508" s="32"/>
    </row>
    <row r="509" ht="56.75" customHeight="1" spans="1:21">
      <c r="A509" s="26" t="s">
        <v>3874</v>
      </c>
      <c r="B509" s="27">
        <v>97218</v>
      </c>
      <c r="C509" s="26" t="s">
        <v>435</v>
      </c>
      <c r="D509" s="26" t="s">
        <v>3876</v>
      </c>
      <c r="E509" s="26" t="s">
        <v>3875</v>
      </c>
      <c r="F509" s="26" t="s">
        <v>10897</v>
      </c>
      <c r="G509" s="26" t="s">
        <v>10898</v>
      </c>
      <c r="H509" s="27">
        <v>877444</v>
      </c>
      <c r="I509" s="27">
        <v>25965275</v>
      </c>
      <c r="J509" s="31">
        <v>46270</v>
      </c>
      <c r="K509" s="27" t="s">
        <v>10910</v>
      </c>
      <c r="L509" s="28">
        <v>38241</v>
      </c>
      <c r="M509" s="28">
        <v>26</v>
      </c>
      <c r="N509" s="28">
        <v>26</v>
      </c>
      <c r="O509" s="29">
        <v>1.0288</v>
      </c>
      <c r="P509" s="30">
        <v>0</v>
      </c>
      <c r="Q509" s="28">
        <v>26</v>
      </c>
      <c r="R509" s="29">
        <v>1</v>
      </c>
      <c r="S509" s="29">
        <v>0.0961</v>
      </c>
      <c r="T509" s="29">
        <v>0.221</v>
      </c>
      <c r="U509" s="32"/>
    </row>
    <row r="510" ht="56.75" customHeight="1" spans="1:21">
      <c r="A510" s="26" t="s">
        <v>3874</v>
      </c>
      <c r="B510" s="27">
        <v>97218</v>
      </c>
      <c r="C510" s="26" t="s">
        <v>435</v>
      </c>
      <c r="D510" s="26" t="s">
        <v>3876</v>
      </c>
      <c r="E510" s="26" t="s">
        <v>3875</v>
      </c>
      <c r="F510" s="26" t="s">
        <v>10897</v>
      </c>
      <c r="G510" s="26" t="s">
        <v>10898</v>
      </c>
      <c r="H510" s="27">
        <v>877444</v>
      </c>
      <c r="I510" s="27">
        <v>26012441</v>
      </c>
      <c r="J510" s="27" t="s">
        <v>10910</v>
      </c>
      <c r="K510" s="27" t="s">
        <v>10911</v>
      </c>
      <c r="L510" s="28">
        <v>38241</v>
      </c>
      <c r="M510" s="28">
        <v>26</v>
      </c>
      <c r="N510" s="28">
        <v>26</v>
      </c>
      <c r="O510" s="29">
        <v>1.0183</v>
      </c>
      <c r="P510" s="30">
        <v>0</v>
      </c>
      <c r="Q510" s="28">
        <v>26</v>
      </c>
      <c r="R510" s="29">
        <v>1</v>
      </c>
      <c r="S510" s="29">
        <v>0.0961</v>
      </c>
      <c r="T510" s="29">
        <v>0.221</v>
      </c>
      <c r="U510" s="32"/>
    </row>
    <row r="511" ht="56.75" customHeight="1" spans="1:21">
      <c r="A511" s="26" t="s">
        <v>3874</v>
      </c>
      <c r="B511" s="27">
        <v>97218</v>
      </c>
      <c r="C511" s="26" t="s">
        <v>435</v>
      </c>
      <c r="D511" s="26" t="s">
        <v>3876</v>
      </c>
      <c r="E511" s="26" t="s">
        <v>3875</v>
      </c>
      <c r="F511" s="26" t="s">
        <v>10929</v>
      </c>
      <c r="G511" s="26" t="s">
        <v>10898</v>
      </c>
      <c r="H511" s="27">
        <v>877444</v>
      </c>
      <c r="I511" s="27">
        <v>26071383</v>
      </c>
      <c r="J511" s="27" t="s">
        <v>10911</v>
      </c>
      <c r="K511" s="27" t="s">
        <v>10912</v>
      </c>
      <c r="L511" s="28">
        <v>38241</v>
      </c>
      <c r="M511" s="28">
        <v>26</v>
      </c>
      <c r="N511" s="28">
        <v>26</v>
      </c>
      <c r="O511" s="29">
        <v>1.0045</v>
      </c>
      <c r="P511" s="30">
        <v>0</v>
      </c>
      <c r="Q511" s="28">
        <v>26</v>
      </c>
      <c r="R511" s="29">
        <v>1</v>
      </c>
      <c r="S511" s="29">
        <v>0.0961</v>
      </c>
      <c r="T511" s="29">
        <v>0.221</v>
      </c>
      <c r="U511" s="32"/>
    </row>
    <row r="512" ht="42.75" customHeight="1" spans="1:21">
      <c r="A512" s="26" t="s">
        <v>3874</v>
      </c>
      <c r="B512" s="27">
        <v>97642</v>
      </c>
      <c r="C512" s="26" t="s">
        <v>482</v>
      </c>
      <c r="D512" s="26" t="s">
        <v>3876</v>
      </c>
      <c r="E512" s="26" t="s">
        <v>3875</v>
      </c>
      <c r="F512" s="26" t="s">
        <v>10897</v>
      </c>
      <c r="G512" s="26" t="s">
        <v>10898</v>
      </c>
      <c r="H512" s="27">
        <v>860193</v>
      </c>
      <c r="I512" s="27">
        <v>25906898</v>
      </c>
      <c r="J512" s="31">
        <v>46058</v>
      </c>
      <c r="K512" s="31">
        <v>46270</v>
      </c>
      <c r="L512" s="28">
        <v>100000</v>
      </c>
      <c r="M512" s="28">
        <v>67</v>
      </c>
      <c r="N512" s="28">
        <v>67</v>
      </c>
      <c r="O512" s="29">
        <v>1.0056</v>
      </c>
      <c r="P512" s="30">
        <v>26.85</v>
      </c>
      <c r="Q512" s="28">
        <v>40</v>
      </c>
      <c r="R512" s="29">
        <v>0.6</v>
      </c>
      <c r="S512" s="29">
        <v>0.3166</v>
      </c>
      <c r="T512" s="29">
        <v>0.5421</v>
      </c>
      <c r="U512" s="32"/>
    </row>
    <row r="513" ht="42.75" customHeight="1" spans="1:21">
      <c r="A513" s="26" t="s">
        <v>3874</v>
      </c>
      <c r="B513" s="27">
        <v>97642</v>
      </c>
      <c r="C513" s="26" t="s">
        <v>482</v>
      </c>
      <c r="D513" s="26" t="s">
        <v>3876</v>
      </c>
      <c r="E513" s="26" t="s">
        <v>3875</v>
      </c>
      <c r="F513" s="26" t="s">
        <v>10897</v>
      </c>
      <c r="G513" s="26" t="s">
        <v>10898</v>
      </c>
      <c r="H513" s="27">
        <v>860193</v>
      </c>
      <c r="I513" s="27">
        <v>25965676</v>
      </c>
      <c r="J513" s="31">
        <v>46270</v>
      </c>
      <c r="K513" s="27" t="s">
        <v>10910</v>
      </c>
      <c r="L513" s="28">
        <v>100000</v>
      </c>
      <c r="M513" s="28">
        <v>67</v>
      </c>
      <c r="N513" s="28">
        <v>67</v>
      </c>
      <c r="O513" s="29">
        <v>1.0047</v>
      </c>
      <c r="P513" s="30">
        <v>26.85</v>
      </c>
      <c r="Q513" s="28">
        <v>40</v>
      </c>
      <c r="R513" s="29">
        <v>0.6</v>
      </c>
      <c r="S513" s="29">
        <v>0.3166</v>
      </c>
      <c r="T513" s="29">
        <v>0.5421</v>
      </c>
      <c r="U513" s="32"/>
    </row>
    <row r="514" ht="42.75" customHeight="1" spans="1:21">
      <c r="A514" s="26" t="s">
        <v>3874</v>
      </c>
      <c r="B514" s="27">
        <v>97642</v>
      </c>
      <c r="C514" s="26" t="s">
        <v>482</v>
      </c>
      <c r="D514" s="26" t="s">
        <v>3876</v>
      </c>
      <c r="E514" s="26" t="s">
        <v>3875</v>
      </c>
      <c r="F514" s="26" t="s">
        <v>10897</v>
      </c>
      <c r="G514" s="26" t="s">
        <v>10898</v>
      </c>
      <c r="H514" s="27">
        <v>860193</v>
      </c>
      <c r="I514" s="27">
        <v>26013211</v>
      </c>
      <c r="J514" s="27" t="s">
        <v>10910</v>
      </c>
      <c r="K514" s="27" t="s">
        <v>10911</v>
      </c>
      <c r="L514" s="28">
        <v>100000</v>
      </c>
      <c r="M514" s="28">
        <v>67</v>
      </c>
      <c r="N514" s="28">
        <v>68</v>
      </c>
      <c r="O514" s="29">
        <v>1.0067</v>
      </c>
      <c r="P514" s="30">
        <v>26.85</v>
      </c>
      <c r="Q514" s="28">
        <v>40</v>
      </c>
      <c r="R514" s="29">
        <v>0.6</v>
      </c>
      <c r="S514" s="29">
        <v>0.3166</v>
      </c>
      <c r="T514" s="29">
        <v>0.5421</v>
      </c>
      <c r="U514" s="32"/>
    </row>
    <row r="515" ht="42.75" customHeight="1" spans="1:21">
      <c r="A515" s="26" t="s">
        <v>3874</v>
      </c>
      <c r="B515" s="27">
        <v>97642</v>
      </c>
      <c r="C515" s="26" t="s">
        <v>482</v>
      </c>
      <c r="D515" s="26" t="s">
        <v>3876</v>
      </c>
      <c r="E515" s="26" t="s">
        <v>3875</v>
      </c>
      <c r="F515" s="26" t="s">
        <v>10929</v>
      </c>
      <c r="G515" s="26" t="s">
        <v>10898</v>
      </c>
      <c r="H515" s="27">
        <v>860193</v>
      </c>
      <c r="I515" s="27">
        <v>26071578</v>
      </c>
      <c r="J515" s="27" t="s">
        <v>10911</v>
      </c>
      <c r="K515" s="27" t="s">
        <v>10912</v>
      </c>
      <c r="L515" s="28">
        <v>100000</v>
      </c>
      <c r="M515" s="28">
        <v>67</v>
      </c>
      <c r="N515" s="28">
        <v>67</v>
      </c>
      <c r="O515" s="29">
        <v>1.003</v>
      </c>
      <c r="P515" s="30">
        <v>26.85</v>
      </c>
      <c r="Q515" s="28">
        <v>40</v>
      </c>
      <c r="R515" s="29">
        <v>0.6</v>
      </c>
      <c r="S515" s="29">
        <v>0.3166</v>
      </c>
      <c r="T515" s="29">
        <v>0.5421</v>
      </c>
      <c r="U515" s="32"/>
    </row>
    <row r="516" ht="56.75" customHeight="1" spans="1:21">
      <c r="A516" s="26" t="s">
        <v>3874</v>
      </c>
      <c r="B516" s="27">
        <v>97761</v>
      </c>
      <c r="C516" s="26" t="s">
        <v>546</v>
      </c>
      <c r="D516" s="26" t="s">
        <v>3876</v>
      </c>
      <c r="E516" s="26" t="s">
        <v>3875</v>
      </c>
      <c r="F516" s="26" t="s">
        <v>10897</v>
      </c>
      <c r="G516" s="26" t="s">
        <v>10906</v>
      </c>
      <c r="H516" s="27">
        <v>990701</v>
      </c>
      <c r="I516" s="27">
        <v>25952354</v>
      </c>
      <c r="J516" s="31">
        <v>46208</v>
      </c>
      <c r="K516" s="27" t="s">
        <v>10917</v>
      </c>
      <c r="L516" s="28">
        <v>21000</v>
      </c>
      <c r="M516" s="28">
        <v>14</v>
      </c>
      <c r="N516" s="28">
        <v>14</v>
      </c>
      <c r="O516" s="29">
        <v>1.0161</v>
      </c>
      <c r="P516" s="30">
        <v>0</v>
      </c>
      <c r="Q516" s="28">
        <v>14</v>
      </c>
      <c r="R516" s="29">
        <v>1</v>
      </c>
      <c r="S516" s="29">
        <v>0.0993</v>
      </c>
      <c r="T516" s="29">
        <v>0.1183</v>
      </c>
      <c r="U516" s="32"/>
    </row>
    <row r="517" ht="56.75" customHeight="1" spans="1:21">
      <c r="A517" s="26" t="s">
        <v>3874</v>
      </c>
      <c r="B517" s="27">
        <v>97761</v>
      </c>
      <c r="C517" s="26" t="s">
        <v>546</v>
      </c>
      <c r="D517" s="26" t="s">
        <v>3876</v>
      </c>
      <c r="E517" s="26" t="s">
        <v>3875</v>
      </c>
      <c r="F517" s="26" t="s">
        <v>10897</v>
      </c>
      <c r="G517" s="26" t="s">
        <v>10906</v>
      </c>
      <c r="H517" s="27">
        <v>990701</v>
      </c>
      <c r="I517" s="27">
        <v>25999129</v>
      </c>
      <c r="J517" s="27" t="s">
        <v>10917</v>
      </c>
      <c r="K517" s="27" t="s">
        <v>10915</v>
      </c>
      <c r="L517" s="28">
        <v>21000</v>
      </c>
      <c r="M517" s="28">
        <v>14</v>
      </c>
      <c r="N517" s="28">
        <v>15</v>
      </c>
      <c r="O517" s="29">
        <v>1.07</v>
      </c>
      <c r="P517" s="30">
        <v>0</v>
      </c>
      <c r="Q517" s="28">
        <v>14</v>
      </c>
      <c r="R517" s="29">
        <v>1</v>
      </c>
      <c r="S517" s="29">
        <v>0.0993</v>
      </c>
      <c r="T517" s="29">
        <v>0.1183</v>
      </c>
      <c r="U517" s="32"/>
    </row>
    <row r="518" ht="56.75" customHeight="1" spans="1:21">
      <c r="A518" s="26" t="s">
        <v>3874</v>
      </c>
      <c r="B518" s="27">
        <v>97761</v>
      </c>
      <c r="C518" s="26" t="s">
        <v>546</v>
      </c>
      <c r="D518" s="26" t="s">
        <v>3876</v>
      </c>
      <c r="E518" s="26" t="s">
        <v>3875</v>
      </c>
      <c r="F518" s="26" t="s">
        <v>10929</v>
      </c>
      <c r="G518" s="26" t="s">
        <v>10906</v>
      </c>
      <c r="H518" s="27">
        <v>990701</v>
      </c>
      <c r="I518" s="27">
        <v>26058459</v>
      </c>
      <c r="J518" s="27" t="s">
        <v>10915</v>
      </c>
      <c r="K518" s="27" t="s">
        <v>10916</v>
      </c>
      <c r="L518" s="28">
        <v>21000</v>
      </c>
      <c r="M518" s="28">
        <v>14</v>
      </c>
      <c r="N518" s="28">
        <v>14</v>
      </c>
      <c r="O518" s="29">
        <v>1.0026</v>
      </c>
      <c r="P518" s="30">
        <v>0</v>
      </c>
      <c r="Q518" s="28">
        <v>14</v>
      </c>
      <c r="R518" s="29">
        <v>1</v>
      </c>
      <c r="S518" s="29">
        <v>0.0993</v>
      </c>
      <c r="T518" s="29">
        <v>0.1183</v>
      </c>
      <c r="U518" s="32"/>
    </row>
    <row r="519" ht="42.75" customHeight="1" spans="1:21">
      <c r="A519" s="26" t="s">
        <v>3874</v>
      </c>
      <c r="B519" s="27">
        <v>98311</v>
      </c>
      <c r="C519" s="26" t="s">
        <v>559</v>
      </c>
      <c r="D519" s="26" t="s">
        <v>3876</v>
      </c>
      <c r="E519" s="26" t="s">
        <v>3875</v>
      </c>
      <c r="F519" s="26" t="s">
        <v>10897</v>
      </c>
      <c r="G519" s="26" t="s">
        <v>10906</v>
      </c>
      <c r="H519" s="27">
        <v>987365</v>
      </c>
      <c r="I519" s="27">
        <v>25992934</v>
      </c>
      <c r="J519" s="27" t="s">
        <v>10913</v>
      </c>
      <c r="K519" s="27" t="s">
        <v>10914</v>
      </c>
      <c r="L519" s="28">
        <v>30000</v>
      </c>
      <c r="M519" s="28">
        <v>20</v>
      </c>
      <c r="N519" s="28">
        <v>20</v>
      </c>
      <c r="O519" s="29">
        <v>1.01</v>
      </c>
      <c r="P519" s="30">
        <v>0</v>
      </c>
      <c r="Q519" s="28">
        <v>20</v>
      </c>
      <c r="R519" s="29">
        <v>1</v>
      </c>
      <c r="S519" s="29">
        <v>0.1389</v>
      </c>
      <c r="T519" s="29">
        <v>0.0996</v>
      </c>
      <c r="U519" s="32"/>
    </row>
    <row r="520" ht="42.75" customHeight="1" spans="1:21">
      <c r="A520" s="26" t="s">
        <v>3874</v>
      </c>
      <c r="B520" s="27">
        <v>98311</v>
      </c>
      <c r="C520" s="26" t="s">
        <v>559</v>
      </c>
      <c r="D520" s="26" t="s">
        <v>3876</v>
      </c>
      <c r="E520" s="26" t="s">
        <v>3875</v>
      </c>
      <c r="F520" s="26" t="s">
        <v>10902</v>
      </c>
      <c r="G520" s="26" t="s">
        <v>10906</v>
      </c>
      <c r="H520" s="27">
        <v>987365</v>
      </c>
      <c r="I520" s="27">
        <v>26097755</v>
      </c>
      <c r="J520" s="27" t="s">
        <v>10918</v>
      </c>
      <c r="K520" s="31">
        <v>46087</v>
      </c>
      <c r="L520" s="28">
        <v>30000</v>
      </c>
      <c r="M520" s="28">
        <v>20</v>
      </c>
      <c r="N520" s="28">
        <v>0</v>
      </c>
      <c r="O520" s="29">
        <v>0.0227</v>
      </c>
      <c r="P520" s="30">
        <v>0</v>
      </c>
      <c r="Q520" s="28">
        <v>0</v>
      </c>
      <c r="R520" s="29">
        <v>0.0227</v>
      </c>
      <c r="S520" s="32"/>
      <c r="T520" s="32"/>
      <c r="U520" s="32"/>
    </row>
    <row r="521" ht="42.75" customHeight="1" spans="1:21">
      <c r="A521" s="26" t="s">
        <v>3874</v>
      </c>
      <c r="B521" s="27">
        <v>98374</v>
      </c>
      <c r="C521" s="26" t="s">
        <v>930</v>
      </c>
      <c r="D521" s="26" t="s">
        <v>3876</v>
      </c>
      <c r="E521" s="26" t="s">
        <v>3875</v>
      </c>
      <c r="F521" s="26" t="s">
        <v>10897</v>
      </c>
      <c r="G521" s="26" t="s">
        <v>10906</v>
      </c>
      <c r="H521" s="27">
        <v>1026713</v>
      </c>
      <c r="I521" s="27">
        <v>26044863</v>
      </c>
      <c r="J521" s="27" t="s">
        <v>10920</v>
      </c>
      <c r="K521" s="27" t="s">
        <v>10921</v>
      </c>
      <c r="L521" s="28">
        <v>21000</v>
      </c>
      <c r="M521" s="28">
        <v>14</v>
      </c>
      <c r="N521" s="28">
        <v>15</v>
      </c>
      <c r="O521" s="29">
        <v>1.0482</v>
      </c>
      <c r="P521" s="30">
        <v>0</v>
      </c>
      <c r="Q521" s="28">
        <v>14</v>
      </c>
      <c r="R521" s="29">
        <v>1</v>
      </c>
      <c r="S521" s="29">
        <v>0.2389</v>
      </c>
      <c r="T521" s="29">
        <v>0.1765</v>
      </c>
      <c r="U521" s="32"/>
    </row>
    <row r="522" ht="42.75" customHeight="1" spans="1:21">
      <c r="A522" s="26" t="s">
        <v>3874</v>
      </c>
      <c r="B522" s="27">
        <v>98374</v>
      </c>
      <c r="C522" s="26" t="s">
        <v>930</v>
      </c>
      <c r="D522" s="26" t="s">
        <v>3876</v>
      </c>
      <c r="E522" s="26" t="s">
        <v>3875</v>
      </c>
      <c r="F522" s="26" t="s">
        <v>10902</v>
      </c>
      <c r="G522" s="26" t="s">
        <v>10906</v>
      </c>
      <c r="H522" s="27">
        <v>1026713</v>
      </c>
      <c r="I522" s="27">
        <v>26091571</v>
      </c>
      <c r="J522" s="27" t="s">
        <v>10921</v>
      </c>
      <c r="K522" s="31">
        <v>46059</v>
      </c>
      <c r="L522" s="28">
        <v>21000</v>
      </c>
      <c r="M522" s="28">
        <v>14</v>
      </c>
      <c r="N522" s="28">
        <v>5</v>
      </c>
      <c r="O522" s="29">
        <v>0.3693</v>
      </c>
      <c r="P522" s="30">
        <v>0</v>
      </c>
      <c r="Q522" s="28">
        <v>5</v>
      </c>
      <c r="R522" s="29">
        <v>0.3693</v>
      </c>
      <c r="S522" s="32"/>
      <c r="T522" s="32"/>
      <c r="U522" s="32"/>
    </row>
    <row r="523" ht="42.75" customHeight="1" spans="1:21">
      <c r="A523" s="26" t="s">
        <v>3874</v>
      </c>
      <c r="B523" s="27">
        <v>98691</v>
      </c>
      <c r="C523" s="26" t="s">
        <v>819</v>
      </c>
      <c r="D523" s="26" t="s">
        <v>3876</v>
      </c>
      <c r="E523" s="26" t="s">
        <v>3875</v>
      </c>
      <c r="F523" s="26" t="s">
        <v>10897</v>
      </c>
      <c r="G523" s="26" t="s">
        <v>10898</v>
      </c>
      <c r="H523" s="27">
        <v>856967</v>
      </c>
      <c r="I523" s="27">
        <v>25955163</v>
      </c>
      <c r="J523" s="31">
        <v>46208</v>
      </c>
      <c r="K523" s="27" t="s">
        <v>10917</v>
      </c>
      <c r="L523" s="28">
        <v>100000</v>
      </c>
      <c r="M523" s="28">
        <v>67</v>
      </c>
      <c r="N523" s="28">
        <v>68</v>
      </c>
      <c r="O523" s="29">
        <v>1.0109</v>
      </c>
      <c r="P523" s="30">
        <v>0</v>
      </c>
      <c r="Q523" s="28">
        <v>67</v>
      </c>
      <c r="R523" s="29">
        <v>1</v>
      </c>
      <c r="S523" s="29">
        <v>0.8185</v>
      </c>
      <c r="T523" s="29">
        <v>0.6978</v>
      </c>
      <c r="U523" s="32"/>
    </row>
    <row r="524" ht="42.75" customHeight="1" spans="1:21">
      <c r="A524" s="26" t="s">
        <v>3874</v>
      </c>
      <c r="B524" s="27">
        <v>98691</v>
      </c>
      <c r="C524" s="26" t="s">
        <v>819</v>
      </c>
      <c r="D524" s="26" t="s">
        <v>3876</v>
      </c>
      <c r="E524" s="26" t="s">
        <v>3875</v>
      </c>
      <c r="F524" s="26" t="s">
        <v>10897</v>
      </c>
      <c r="G524" s="26" t="s">
        <v>10898</v>
      </c>
      <c r="H524" s="27">
        <v>856967</v>
      </c>
      <c r="I524" s="27">
        <v>26002196</v>
      </c>
      <c r="J524" s="27" t="s">
        <v>10917</v>
      </c>
      <c r="K524" s="27" t="s">
        <v>10915</v>
      </c>
      <c r="L524" s="28">
        <v>100000</v>
      </c>
      <c r="M524" s="28">
        <v>67</v>
      </c>
      <c r="N524" s="28">
        <v>67</v>
      </c>
      <c r="O524" s="29">
        <v>1.0008</v>
      </c>
      <c r="P524" s="30">
        <v>0</v>
      </c>
      <c r="Q524" s="28">
        <v>67</v>
      </c>
      <c r="R524" s="29">
        <v>1</v>
      </c>
      <c r="S524" s="29">
        <v>0.8185</v>
      </c>
      <c r="T524" s="29">
        <v>0.6978</v>
      </c>
      <c r="U524" s="32"/>
    </row>
    <row r="525" ht="42.75" customHeight="1" spans="1:21">
      <c r="A525" s="26" t="s">
        <v>3874</v>
      </c>
      <c r="B525" s="27">
        <v>98845</v>
      </c>
      <c r="C525" s="26" t="s">
        <v>119</v>
      </c>
      <c r="D525" s="26" t="s">
        <v>3876</v>
      </c>
      <c r="E525" s="26" t="s">
        <v>3875</v>
      </c>
      <c r="F525" s="26" t="s">
        <v>10897</v>
      </c>
      <c r="G525" s="26" t="s">
        <v>10898</v>
      </c>
      <c r="H525" s="27">
        <v>917561</v>
      </c>
      <c r="I525" s="27">
        <v>25945292</v>
      </c>
      <c r="J525" s="31">
        <v>46178</v>
      </c>
      <c r="K525" s="27" t="s">
        <v>10913</v>
      </c>
      <c r="L525" s="28">
        <v>35000</v>
      </c>
      <c r="M525" s="28">
        <v>23</v>
      </c>
      <c r="N525" s="28">
        <v>24</v>
      </c>
      <c r="O525" s="29">
        <v>1.0072</v>
      </c>
      <c r="P525" s="30">
        <v>0</v>
      </c>
      <c r="Q525" s="28">
        <v>23</v>
      </c>
      <c r="R525" s="29">
        <v>1</v>
      </c>
      <c r="S525" s="29">
        <v>0.0768</v>
      </c>
      <c r="T525" s="29">
        <v>0.1718</v>
      </c>
      <c r="U525" s="32"/>
    </row>
    <row r="526" ht="42.75" customHeight="1" spans="1:21">
      <c r="A526" s="26" t="s">
        <v>3874</v>
      </c>
      <c r="B526" s="27">
        <v>98845</v>
      </c>
      <c r="C526" s="26" t="s">
        <v>119</v>
      </c>
      <c r="D526" s="26" t="s">
        <v>3876</v>
      </c>
      <c r="E526" s="26" t="s">
        <v>3875</v>
      </c>
      <c r="F526" s="26" t="s">
        <v>10897</v>
      </c>
      <c r="G526" s="26" t="s">
        <v>10898</v>
      </c>
      <c r="H526" s="27">
        <v>917561</v>
      </c>
      <c r="I526" s="27">
        <v>25992799</v>
      </c>
      <c r="J526" s="27" t="s">
        <v>10913</v>
      </c>
      <c r="K526" s="27" t="s">
        <v>10914</v>
      </c>
      <c r="L526" s="28">
        <v>35000</v>
      </c>
      <c r="M526" s="28">
        <v>23</v>
      </c>
      <c r="N526" s="28">
        <v>24</v>
      </c>
      <c r="O526" s="29">
        <v>1.0108</v>
      </c>
      <c r="P526" s="30">
        <v>0</v>
      </c>
      <c r="Q526" s="28">
        <v>23</v>
      </c>
      <c r="R526" s="29">
        <v>1</v>
      </c>
      <c r="S526" s="29">
        <v>0.0768</v>
      </c>
      <c r="T526" s="29">
        <v>0.1718</v>
      </c>
      <c r="U526" s="32"/>
    </row>
    <row r="527" ht="42.75" customHeight="1" spans="1:21">
      <c r="A527" s="26" t="s">
        <v>3874</v>
      </c>
      <c r="B527" s="27">
        <v>98845</v>
      </c>
      <c r="C527" s="26" t="s">
        <v>119</v>
      </c>
      <c r="D527" s="26" t="s">
        <v>3876</v>
      </c>
      <c r="E527" s="26" t="s">
        <v>3875</v>
      </c>
      <c r="F527" s="26" t="s">
        <v>10897</v>
      </c>
      <c r="G527" s="26" t="s">
        <v>10898</v>
      </c>
      <c r="H527" s="27">
        <v>917561</v>
      </c>
      <c r="I527" s="27">
        <v>26050919</v>
      </c>
      <c r="J527" s="27" t="s">
        <v>10914</v>
      </c>
      <c r="K527" s="27" t="s">
        <v>10918</v>
      </c>
      <c r="L527" s="28">
        <v>35000</v>
      </c>
      <c r="M527" s="28">
        <v>23</v>
      </c>
      <c r="N527" s="28">
        <v>24</v>
      </c>
      <c r="O527" s="29">
        <v>1.0006</v>
      </c>
      <c r="P527" s="30">
        <v>0</v>
      </c>
      <c r="Q527" s="28">
        <v>23</v>
      </c>
      <c r="R527" s="29">
        <v>1</v>
      </c>
      <c r="S527" s="29">
        <v>0.0768</v>
      </c>
      <c r="T527" s="29">
        <v>0.1718</v>
      </c>
      <c r="U527" s="32"/>
    </row>
    <row r="528" ht="42.75" customHeight="1" spans="1:21">
      <c r="A528" s="26" t="s">
        <v>3874</v>
      </c>
      <c r="B528" s="27">
        <v>99158</v>
      </c>
      <c r="C528" s="26" t="s">
        <v>136</v>
      </c>
      <c r="D528" s="26" t="s">
        <v>3876</v>
      </c>
      <c r="E528" s="26" t="s">
        <v>3875</v>
      </c>
      <c r="F528" s="26" t="s">
        <v>10897</v>
      </c>
      <c r="G528" s="26" t="s">
        <v>10906</v>
      </c>
      <c r="H528" s="27">
        <v>983375</v>
      </c>
      <c r="I528" s="27">
        <v>25932247</v>
      </c>
      <c r="J528" s="31">
        <v>46147</v>
      </c>
      <c r="K528" s="31">
        <v>46361</v>
      </c>
      <c r="L528" s="28">
        <v>7013</v>
      </c>
      <c r="M528" s="28">
        <v>5</v>
      </c>
      <c r="N528" s="28">
        <v>5</v>
      </c>
      <c r="O528" s="29">
        <v>1.0197</v>
      </c>
      <c r="P528" s="30">
        <v>0</v>
      </c>
      <c r="Q528" s="28">
        <v>5</v>
      </c>
      <c r="R528" s="29">
        <v>1</v>
      </c>
      <c r="S528" s="29">
        <v>0.0628</v>
      </c>
      <c r="T528" s="29">
        <v>0.1802</v>
      </c>
      <c r="U528" s="32"/>
    </row>
    <row r="529" ht="42.75" customHeight="1" spans="1:21">
      <c r="A529" s="26" t="s">
        <v>3874</v>
      </c>
      <c r="B529" s="27">
        <v>99158</v>
      </c>
      <c r="C529" s="26" t="s">
        <v>136</v>
      </c>
      <c r="D529" s="26" t="s">
        <v>3876</v>
      </c>
      <c r="E529" s="26" t="s">
        <v>3875</v>
      </c>
      <c r="F529" s="26" t="s">
        <v>10897</v>
      </c>
      <c r="G529" s="26" t="s">
        <v>10906</v>
      </c>
      <c r="H529" s="27">
        <v>983375</v>
      </c>
      <c r="I529" s="27">
        <v>25987188</v>
      </c>
      <c r="J529" s="31">
        <v>46361</v>
      </c>
      <c r="K529" s="27" t="s">
        <v>10920</v>
      </c>
      <c r="L529" s="28">
        <v>7013</v>
      </c>
      <c r="M529" s="28">
        <v>5</v>
      </c>
      <c r="N529" s="28">
        <v>5</v>
      </c>
      <c r="O529" s="29">
        <v>1.0464</v>
      </c>
      <c r="P529" s="30">
        <v>0</v>
      </c>
      <c r="Q529" s="28">
        <v>5</v>
      </c>
      <c r="R529" s="29">
        <v>1</v>
      </c>
      <c r="S529" s="29">
        <v>0.0628</v>
      </c>
      <c r="T529" s="29">
        <v>0.1802</v>
      </c>
      <c r="U529" s="32"/>
    </row>
    <row r="530" ht="42.75" customHeight="1" spans="1:21">
      <c r="A530" s="26" t="s">
        <v>3874</v>
      </c>
      <c r="B530" s="27">
        <v>99158</v>
      </c>
      <c r="C530" s="26" t="s">
        <v>136</v>
      </c>
      <c r="D530" s="26" t="s">
        <v>3876</v>
      </c>
      <c r="E530" s="26" t="s">
        <v>3875</v>
      </c>
      <c r="F530" s="26" t="s">
        <v>10897</v>
      </c>
      <c r="G530" s="26" t="s">
        <v>10906</v>
      </c>
      <c r="H530" s="27">
        <v>983375</v>
      </c>
      <c r="I530" s="27">
        <v>26045271</v>
      </c>
      <c r="J530" s="27" t="s">
        <v>10920</v>
      </c>
      <c r="K530" s="27" t="s">
        <v>10921</v>
      </c>
      <c r="L530" s="28">
        <v>7013</v>
      </c>
      <c r="M530" s="28">
        <v>5</v>
      </c>
      <c r="N530" s="28">
        <v>5</v>
      </c>
      <c r="O530" s="29">
        <v>1.0414</v>
      </c>
      <c r="P530" s="30">
        <v>0</v>
      </c>
      <c r="Q530" s="28">
        <v>5</v>
      </c>
      <c r="R530" s="29">
        <v>1</v>
      </c>
      <c r="S530" s="29">
        <v>0.0628</v>
      </c>
      <c r="T530" s="29">
        <v>0.1802</v>
      </c>
      <c r="U530" s="32"/>
    </row>
    <row r="531" ht="42.75" customHeight="1" spans="1:21">
      <c r="A531" s="26" t="s">
        <v>3874</v>
      </c>
      <c r="B531" s="27">
        <v>99158</v>
      </c>
      <c r="C531" s="26" t="s">
        <v>136</v>
      </c>
      <c r="D531" s="26" t="s">
        <v>3876</v>
      </c>
      <c r="E531" s="26" t="s">
        <v>3875</v>
      </c>
      <c r="F531" s="26" t="s">
        <v>10902</v>
      </c>
      <c r="G531" s="26" t="s">
        <v>10906</v>
      </c>
      <c r="H531" s="27">
        <v>983375</v>
      </c>
      <c r="I531" s="27">
        <v>26092217</v>
      </c>
      <c r="J531" s="27" t="s">
        <v>10921</v>
      </c>
      <c r="K531" s="31">
        <v>46059</v>
      </c>
      <c r="L531" s="28">
        <v>7013</v>
      </c>
      <c r="M531" s="28">
        <v>5</v>
      </c>
      <c r="N531" s="28">
        <v>4</v>
      </c>
      <c r="O531" s="29">
        <v>0.7933</v>
      </c>
      <c r="P531" s="30">
        <v>0</v>
      </c>
      <c r="Q531" s="28">
        <v>4</v>
      </c>
      <c r="R531" s="29">
        <v>0.7933</v>
      </c>
      <c r="S531" s="32"/>
      <c r="T531" s="32"/>
      <c r="U531" s="32"/>
    </row>
    <row r="532" ht="42.75" customHeight="1" spans="1:21">
      <c r="A532" s="26" t="s">
        <v>3874</v>
      </c>
      <c r="B532" s="27">
        <v>99207</v>
      </c>
      <c r="C532" s="26" t="s">
        <v>145</v>
      </c>
      <c r="D532" s="26" t="s">
        <v>3876</v>
      </c>
      <c r="E532" s="26" t="s">
        <v>3875</v>
      </c>
      <c r="F532" s="26" t="s">
        <v>10897</v>
      </c>
      <c r="G532" s="26" t="s">
        <v>10898</v>
      </c>
      <c r="H532" s="27">
        <v>780504</v>
      </c>
      <c r="I532" s="27">
        <v>25915980</v>
      </c>
      <c r="J532" s="31">
        <v>46086</v>
      </c>
      <c r="K532" s="31">
        <v>46300</v>
      </c>
      <c r="L532" s="28">
        <v>10000</v>
      </c>
      <c r="M532" s="28">
        <v>7</v>
      </c>
      <c r="N532" s="28">
        <v>7</v>
      </c>
      <c r="O532" s="29">
        <v>1.0972</v>
      </c>
      <c r="P532" s="30">
        <v>0</v>
      </c>
      <c r="Q532" s="28">
        <v>7</v>
      </c>
      <c r="R532" s="29">
        <v>1</v>
      </c>
      <c r="S532" s="29">
        <v>0.0281</v>
      </c>
      <c r="T532" s="29">
        <v>0.0771</v>
      </c>
      <c r="U532" s="32"/>
    </row>
    <row r="533" ht="42.75" customHeight="1" spans="1:21">
      <c r="A533" s="26" t="s">
        <v>3874</v>
      </c>
      <c r="B533" s="27">
        <v>99207</v>
      </c>
      <c r="C533" s="26" t="s">
        <v>145</v>
      </c>
      <c r="D533" s="26" t="s">
        <v>3876</v>
      </c>
      <c r="E533" s="26" t="s">
        <v>3875</v>
      </c>
      <c r="F533" s="26" t="s">
        <v>10897</v>
      </c>
      <c r="G533" s="26" t="s">
        <v>10898</v>
      </c>
      <c r="H533" s="27">
        <v>780504</v>
      </c>
      <c r="I533" s="27">
        <v>25975602</v>
      </c>
      <c r="J533" s="31">
        <v>46300</v>
      </c>
      <c r="K533" s="27" t="s">
        <v>10903</v>
      </c>
      <c r="L533" s="28">
        <v>10000</v>
      </c>
      <c r="M533" s="28">
        <v>7</v>
      </c>
      <c r="N533" s="28">
        <v>8</v>
      </c>
      <c r="O533" s="29">
        <v>1.1201</v>
      </c>
      <c r="P533" s="30">
        <v>0</v>
      </c>
      <c r="Q533" s="28">
        <v>7</v>
      </c>
      <c r="R533" s="29">
        <v>1</v>
      </c>
      <c r="S533" s="29">
        <v>0.0281</v>
      </c>
      <c r="T533" s="29">
        <v>0.0771</v>
      </c>
      <c r="U533" s="32"/>
    </row>
    <row r="534" ht="42.75" customHeight="1" spans="1:21">
      <c r="A534" s="26" t="s">
        <v>3874</v>
      </c>
      <c r="B534" s="27">
        <v>99207</v>
      </c>
      <c r="C534" s="26" t="s">
        <v>145</v>
      </c>
      <c r="D534" s="26" t="s">
        <v>3876</v>
      </c>
      <c r="E534" s="26" t="s">
        <v>3875</v>
      </c>
      <c r="F534" s="26" t="s">
        <v>10897</v>
      </c>
      <c r="G534" s="26" t="s">
        <v>10898</v>
      </c>
      <c r="H534" s="27">
        <v>780504</v>
      </c>
      <c r="I534" s="27">
        <v>26024937</v>
      </c>
      <c r="J534" s="27" t="s">
        <v>10903</v>
      </c>
      <c r="K534" s="27" t="s">
        <v>10904</v>
      </c>
      <c r="L534" s="28">
        <v>10000</v>
      </c>
      <c r="M534" s="28">
        <v>7</v>
      </c>
      <c r="N534" s="28">
        <v>7</v>
      </c>
      <c r="O534" s="29">
        <v>1.0484</v>
      </c>
      <c r="P534" s="30">
        <v>0</v>
      </c>
      <c r="Q534" s="28">
        <v>7</v>
      </c>
      <c r="R534" s="29">
        <v>1</v>
      </c>
      <c r="S534" s="29">
        <v>0.0281</v>
      </c>
      <c r="T534" s="29">
        <v>0.0771</v>
      </c>
      <c r="U534" s="32"/>
    </row>
    <row r="535" ht="42.75" customHeight="1" spans="1:21">
      <c r="A535" s="26" t="s">
        <v>3874</v>
      </c>
      <c r="B535" s="27">
        <v>99207</v>
      </c>
      <c r="C535" s="26" t="s">
        <v>145</v>
      </c>
      <c r="D535" s="26" t="s">
        <v>3876</v>
      </c>
      <c r="E535" s="26" t="s">
        <v>3875</v>
      </c>
      <c r="F535" s="26" t="s">
        <v>10929</v>
      </c>
      <c r="G535" s="26" t="s">
        <v>10898</v>
      </c>
      <c r="H535" s="27">
        <v>780504</v>
      </c>
      <c r="I535" s="27">
        <v>26080942</v>
      </c>
      <c r="J535" s="27" t="s">
        <v>10904</v>
      </c>
      <c r="K535" s="27" t="s">
        <v>10905</v>
      </c>
      <c r="L535" s="28">
        <v>10000</v>
      </c>
      <c r="M535" s="28">
        <v>7</v>
      </c>
      <c r="N535" s="28">
        <v>8</v>
      </c>
      <c r="O535" s="29">
        <v>1.2081</v>
      </c>
      <c r="P535" s="30">
        <v>0</v>
      </c>
      <c r="Q535" s="28">
        <v>7</v>
      </c>
      <c r="R535" s="29">
        <v>1</v>
      </c>
      <c r="S535" s="29">
        <v>0.0281</v>
      </c>
      <c r="T535" s="29">
        <v>0.0771</v>
      </c>
      <c r="U535" s="32"/>
    </row>
    <row r="536" ht="42.75" customHeight="1" spans="1:21">
      <c r="A536" s="26" t="s">
        <v>3874</v>
      </c>
      <c r="B536" s="27">
        <v>99450</v>
      </c>
      <c r="C536" s="26" t="s">
        <v>155</v>
      </c>
      <c r="D536" s="26" t="s">
        <v>3876</v>
      </c>
      <c r="E536" s="26" t="s">
        <v>3875</v>
      </c>
      <c r="F536" s="26" t="s">
        <v>10897</v>
      </c>
      <c r="G536" s="26" t="s">
        <v>10906</v>
      </c>
      <c r="H536" s="27">
        <v>983339</v>
      </c>
      <c r="I536" s="27">
        <v>25932234</v>
      </c>
      <c r="J536" s="31">
        <v>46147</v>
      </c>
      <c r="K536" s="31">
        <v>46361</v>
      </c>
      <c r="L536" s="28">
        <v>9000</v>
      </c>
      <c r="M536" s="28">
        <v>6</v>
      </c>
      <c r="N536" s="28">
        <v>6</v>
      </c>
      <c r="O536" s="29">
        <v>1.0203</v>
      </c>
      <c r="P536" s="30">
        <v>0</v>
      </c>
      <c r="Q536" s="28">
        <v>6</v>
      </c>
      <c r="R536" s="29">
        <v>1</v>
      </c>
      <c r="S536" s="29">
        <v>0.0491</v>
      </c>
      <c r="T536" s="29">
        <v>0.1075</v>
      </c>
      <c r="U536" s="32"/>
    </row>
    <row r="537" ht="42.75" customHeight="1" spans="1:21">
      <c r="A537" s="26" t="s">
        <v>3874</v>
      </c>
      <c r="B537" s="27">
        <v>99450</v>
      </c>
      <c r="C537" s="26" t="s">
        <v>155</v>
      </c>
      <c r="D537" s="26" t="s">
        <v>3876</v>
      </c>
      <c r="E537" s="26" t="s">
        <v>3875</v>
      </c>
      <c r="F537" s="26" t="s">
        <v>10897</v>
      </c>
      <c r="G537" s="26" t="s">
        <v>10906</v>
      </c>
      <c r="H537" s="27">
        <v>983339</v>
      </c>
      <c r="I537" s="27">
        <v>25987195</v>
      </c>
      <c r="J537" s="31">
        <v>46361</v>
      </c>
      <c r="K537" s="27" t="s">
        <v>10920</v>
      </c>
      <c r="L537" s="28">
        <v>9000</v>
      </c>
      <c r="M537" s="28">
        <v>6</v>
      </c>
      <c r="N537" s="28">
        <v>7</v>
      </c>
      <c r="O537" s="29">
        <v>1.1198</v>
      </c>
      <c r="P537" s="30">
        <v>0</v>
      </c>
      <c r="Q537" s="28">
        <v>6</v>
      </c>
      <c r="R537" s="29">
        <v>1</v>
      </c>
      <c r="S537" s="29">
        <v>0.0491</v>
      </c>
      <c r="T537" s="29">
        <v>0.1075</v>
      </c>
      <c r="U537" s="32"/>
    </row>
    <row r="538" ht="42.75" customHeight="1" spans="1:21">
      <c r="A538" s="26" t="s">
        <v>3874</v>
      </c>
      <c r="B538" s="27">
        <v>99450</v>
      </c>
      <c r="C538" s="26" t="s">
        <v>155</v>
      </c>
      <c r="D538" s="26" t="s">
        <v>3876</v>
      </c>
      <c r="E538" s="26" t="s">
        <v>3875</v>
      </c>
      <c r="F538" s="26" t="s">
        <v>10897</v>
      </c>
      <c r="G538" s="26" t="s">
        <v>10906</v>
      </c>
      <c r="H538" s="27">
        <v>983339</v>
      </c>
      <c r="I538" s="27">
        <v>26045279</v>
      </c>
      <c r="J538" s="27" t="s">
        <v>10920</v>
      </c>
      <c r="K538" s="27" t="s">
        <v>10921</v>
      </c>
      <c r="L538" s="28">
        <v>9000</v>
      </c>
      <c r="M538" s="28">
        <v>6</v>
      </c>
      <c r="N538" s="28">
        <v>6</v>
      </c>
      <c r="O538" s="29">
        <v>1.0337</v>
      </c>
      <c r="P538" s="30">
        <v>0</v>
      </c>
      <c r="Q538" s="28">
        <v>6</v>
      </c>
      <c r="R538" s="29">
        <v>1</v>
      </c>
      <c r="S538" s="29">
        <v>0.0491</v>
      </c>
      <c r="T538" s="29">
        <v>0.1075</v>
      </c>
      <c r="U538" s="32"/>
    </row>
    <row r="539" ht="84.75" customHeight="1" spans="1:21">
      <c r="A539" s="26" t="s">
        <v>3874</v>
      </c>
      <c r="B539" s="27">
        <v>99515</v>
      </c>
      <c r="C539" s="26" t="s">
        <v>3929</v>
      </c>
      <c r="D539" s="26" t="s">
        <v>3876</v>
      </c>
      <c r="E539" s="26" t="s">
        <v>3875</v>
      </c>
      <c r="F539" s="26" t="s">
        <v>10897</v>
      </c>
      <c r="G539" s="26" t="s">
        <v>10898</v>
      </c>
      <c r="H539" s="27">
        <v>1017200</v>
      </c>
      <c r="I539" s="27">
        <v>26012121</v>
      </c>
      <c r="J539" s="27" t="s">
        <v>10910</v>
      </c>
      <c r="K539" s="27" t="s">
        <v>10911</v>
      </c>
      <c r="L539" s="28">
        <v>103713</v>
      </c>
      <c r="M539" s="28">
        <v>70</v>
      </c>
      <c r="N539" s="28">
        <v>72</v>
      </c>
      <c r="O539" s="29">
        <v>1.032</v>
      </c>
      <c r="P539" s="30">
        <v>0</v>
      </c>
      <c r="Q539" s="28">
        <v>70</v>
      </c>
      <c r="R539" s="29">
        <v>1</v>
      </c>
      <c r="S539" s="29">
        <v>0.1698</v>
      </c>
      <c r="T539" s="29">
        <v>0.5235</v>
      </c>
      <c r="U539" s="32"/>
    </row>
    <row r="540" ht="84.75" customHeight="1" spans="1:21">
      <c r="A540" s="26" t="s">
        <v>3874</v>
      </c>
      <c r="B540" s="27">
        <v>99515</v>
      </c>
      <c r="C540" s="26" t="s">
        <v>3929</v>
      </c>
      <c r="D540" s="26" t="s">
        <v>3876</v>
      </c>
      <c r="E540" s="26" t="s">
        <v>3875</v>
      </c>
      <c r="F540" s="26" t="s">
        <v>10929</v>
      </c>
      <c r="G540" s="26" t="s">
        <v>10898</v>
      </c>
      <c r="H540" s="27">
        <v>1017200</v>
      </c>
      <c r="I540" s="27">
        <v>26070512</v>
      </c>
      <c r="J540" s="27" t="s">
        <v>10911</v>
      </c>
      <c r="K540" s="27" t="s">
        <v>10912</v>
      </c>
      <c r="L540" s="28">
        <v>103713</v>
      </c>
      <c r="M540" s="28">
        <v>70</v>
      </c>
      <c r="N540" s="28">
        <v>71</v>
      </c>
      <c r="O540" s="29">
        <v>1.0186</v>
      </c>
      <c r="P540" s="30">
        <v>0</v>
      </c>
      <c r="Q540" s="28">
        <v>70</v>
      </c>
      <c r="R540" s="29">
        <v>1</v>
      </c>
      <c r="S540" s="29">
        <v>0.1698</v>
      </c>
      <c r="T540" s="29">
        <v>0.5235</v>
      </c>
      <c r="U540" s="32"/>
    </row>
    <row r="541" ht="42.75" customHeight="1" spans="1:21">
      <c r="A541" s="26" t="s">
        <v>3874</v>
      </c>
      <c r="B541" s="27">
        <v>99597</v>
      </c>
      <c r="C541" s="26" t="s">
        <v>181</v>
      </c>
      <c r="D541" s="26" t="s">
        <v>3876</v>
      </c>
      <c r="E541" s="26" t="s">
        <v>3875</v>
      </c>
      <c r="F541" s="26" t="s">
        <v>10897</v>
      </c>
      <c r="G541" s="26" t="s">
        <v>10898</v>
      </c>
      <c r="H541" s="27">
        <v>962575</v>
      </c>
      <c r="I541" s="27">
        <v>25947125</v>
      </c>
      <c r="J541" s="31">
        <v>46178</v>
      </c>
      <c r="K541" s="27" t="s">
        <v>10913</v>
      </c>
      <c r="L541" s="28">
        <v>35632</v>
      </c>
      <c r="M541" s="28">
        <v>24</v>
      </c>
      <c r="N541" s="28">
        <v>24</v>
      </c>
      <c r="O541" s="29">
        <v>1.0205</v>
      </c>
      <c r="P541" s="30">
        <v>0</v>
      </c>
      <c r="Q541" s="28">
        <v>24</v>
      </c>
      <c r="R541" s="29">
        <v>1</v>
      </c>
      <c r="S541" s="29">
        <v>0.2154</v>
      </c>
      <c r="T541" s="29">
        <v>0.0896</v>
      </c>
      <c r="U541" s="32"/>
    </row>
    <row r="542" ht="42.75" customHeight="1" spans="1:21">
      <c r="A542" s="26" t="s">
        <v>3874</v>
      </c>
      <c r="B542" s="27">
        <v>99651</v>
      </c>
      <c r="C542" s="26" t="s">
        <v>183</v>
      </c>
      <c r="D542" s="26" t="s">
        <v>3876</v>
      </c>
      <c r="E542" s="26" t="s">
        <v>3875</v>
      </c>
      <c r="F542" s="26" t="s">
        <v>10897</v>
      </c>
      <c r="G542" s="26" t="s">
        <v>10898</v>
      </c>
      <c r="H542" s="27">
        <v>839787</v>
      </c>
      <c r="I542" s="27">
        <v>25948895</v>
      </c>
      <c r="J542" s="31">
        <v>46208</v>
      </c>
      <c r="K542" s="27" t="s">
        <v>10917</v>
      </c>
      <c r="L542" s="28">
        <v>65000</v>
      </c>
      <c r="M542" s="28">
        <v>44</v>
      </c>
      <c r="N542" s="28">
        <v>44</v>
      </c>
      <c r="O542" s="29">
        <v>1.0086</v>
      </c>
      <c r="P542" s="30">
        <v>0</v>
      </c>
      <c r="Q542" s="28">
        <v>44</v>
      </c>
      <c r="R542" s="29">
        <v>1</v>
      </c>
      <c r="S542" s="29">
        <v>0.2796</v>
      </c>
      <c r="T542" s="29">
        <v>0.5224</v>
      </c>
      <c r="U542" s="32"/>
    </row>
    <row r="543" ht="42.75" customHeight="1" spans="1:21">
      <c r="A543" s="26" t="s">
        <v>3874</v>
      </c>
      <c r="B543" s="27">
        <v>99651</v>
      </c>
      <c r="C543" s="26" t="s">
        <v>183</v>
      </c>
      <c r="D543" s="26" t="s">
        <v>3876</v>
      </c>
      <c r="E543" s="26" t="s">
        <v>3875</v>
      </c>
      <c r="F543" s="26" t="s">
        <v>10897</v>
      </c>
      <c r="G543" s="26" t="s">
        <v>10898</v>
      </c>
      <c r="H543" s="27">
        <v>839787</v>
      </c>
      <c r="I543" s="27">
        <v>25996282</v>
      </c>
      <c r="J543" s="27" t="s">
        <v>10917</v>
      </c>
      <c r="K543" s="27" t="s">
        <v>10915</v>
      </c>
      <c r="L543" s="28">
        <v>65000</v>
      </c>
      <c r="M543" s="28">
        <v>44</v>
      </c>
      <c r="N543" s="28">
        <v>44</v>
      </c>
      <c r="O543" s="29">
        <v>1.005</v>
      </c>
      <c r="P543" s="30">
        <v>0</v>
      </c>
      <c r="Q543" s="28">
        <v>44</v>
      </c>
      <c r="R543" s="29">
        <v>1</v>
      </c>
      <c r="S543" s="29">
        <v>0.2796</v>
      </c>
      <c r="T543" s="29">
        <v>0.5224</v>
      </c>
      <c r="U543" s="32"/>
    </row>
    <row r="544" ht="42.75" customHeight="1" spans="1:21">
      <c r="A544" s="26" t="s">
        <v>3874</v>
      </c>
      <c r="B544" s="27">
        <v>99651</v>
      </c>
      <c r="C544" s="26" t="s">
        <v>183</v>
      </c>
      <c r="D544" s="26" t="s">
        <v>3876</v>
      </c>
      <c r="E544" s="26" t="s">
        <v>3875</v>
      </c>
      <c r="F544" s="26" t="s">
        <v>10897</v>
      </c>
      <c r="G544" s="26" t="s">
        <v>10898</v>
      </c>
      <c r="H544" s="27">
        <v>839787</v>
      </c>
      <c r="I544" s="27">
        <v>26054668</v>
      </c>
      <c r="J544" s="27" t="s">
        <v>10915</v>
      </c>
      <c r="K544" s="27" t="s">
        <v>10916</v>
      </c>
      <c r="L544" s="28">
        <v>65000</v>
      </c>
      <c r="M544" s="28">
        <v>44</v>
      </c>
      <c r="N544" s="28">
        <v>44</v>
      </c>
      <c r="O544" s="29">
        <v>1.0004</v>
      </c>
      <c r="P544" s="30">
        <v>0</v>
      </c>
      <c r="Q544" s="28">
        <v>44</v>
      </c>
      <c r="R544" s="29">
        <v>1</v>
      </c>
      <c r="S544" s="29">
        <v>0.2796</v>
      </c>
      <c r="T544" s="29">
        <v>0.5224</v>
      </c>
      <c r="U544" s="32"/>
    </row>
    <row r="545" ht="42.75" customHeight="1" spans="1:21">
      <c r="A545" s="26" t="s">
        <v>3874</v>
      </c>
      <c r="B545" s="27">
        <v>99651</v>
      </c>
      <c r="C545" s="26" t="s">
        <v>183</v>
      </c>
      <c r="D545" s="26" t="s">
        <v>3876</v>
      </c>
      <c r="E545" s="26" t="s">
        <v>3875</v>
      </c>
      <c r="F545" s="26" t="s">
        <v>10902</v>
      </c>
      <c r="G545" s="26" t="s">
        <v>10898</v>
      </c>
      <c r="H545" s="27">
        <v>839787</v>
      </c>
      <c r="I545" s="27">
        <v>26101173</v>
      </c>
      <c r="J545" s="27" t="s">
        <v>10916</v>
      </c>
      <c r="K545" s="31">
        <v>46118</v>
      </c>
      <c r="L545" s="28">
        <v>65000</v>
      </c>
      <c r="M545" s="28">
        <v>44</v>
      </c>
      <c r="N545" s="28">
        <v>0</v>
      </c>
      <c r="O545" s="29">
        <v>0</v>
      </c>
      <c r="P545" s="32"/>
      <c r="Q545" s="28">
        <v>0</v>
      </c>
      <c r="R545" s="29">
        <v>0</v>
      </c>
      <c r="S545" s="32"/>
      <c r="T545" s="32"/>
      <c r="U545" s="32"/>
    </row>
  </sheetData>
  <pageMargins left="0.75" right="0.75" top="1" bottom="1" header="0.5" footer="0.5"/>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895"/>
  <sheetViews>
    <sheetView workbookViewId="0">
      <selection activeCell="J13" sqref="J13"/>
    </sheetView>
  </sheetViews>
  <sheetFormatPr defaultColWidth="9.81818181818182" defaultRowHeight="13" outlineLevelCol="7"/>
  <cols>
    <col min="1" max="6" width="9.81818181818182" style="1" customWidth="1"/>
    <col min="7" max="7" width="17.2727272727273" style="1" customWidth="1"/>
    <col min="8" max="16384" width="9.81818181818182" style="1" customWidth="1"/>
  </cols>
  <sheetData>
    <row r="1" s="1" customFormat="1" spans="1:8">
      <c r="A1" s="2" t="s">
        <v>10930</v>
      </c>
      <c r="B1" s="2" t="s">
        <v>10931</v>
      </c>
      <c r="C1" s="2" t="s">
        <v>10932</v>
      </c>
      <c r="D1" s="2" t="s">
        <v>1388</v>
      </c>
      <c r="E1" s="2" t="s">
        <v>10933</v>
      </c>
      <c r="F1" s="2" t="s">
        <v>10934</v>
      </c>
      <c r="G1" s="2" t="s">
        <v>1389</v>
      </c>
      <c r="H1" s="2" t="s">
        <v>1391</v>
      </c>
    </row>
    <row r="2" s="1" customFormat="1" spans="1:8">
      <c r="B2" s="1" t="s">
        <v>10935</v>
      </c>
      <c r="C2" s="1" t="s">
        <v>4272</v>
      </c>
      <c r="D2" s="1" t="s">
        <v>1394</v>
      </c>
      <c r="E2" s="1" t="s">
        <v>10936</v>
      </c>
      <c r="F2" s="1" t="s">
        <v>10937</v>
      </c>
      <c r="G2" s="20">
        <v>42964015</v>
      </c>
      <c r="H2" s="21">
        <v>857</v>
      </c>
    </row>
    <row r="3" s="1" customFormat="1" spans="1:8">
      <c r="B3" s="1" t="s">
        <v>10935</v>
      </c>
      <c r="C3" s="1" t="s">
        <v>4272</v>
      </c>
      <c r="D3" s="1" t="s">
        <v>1394</v>
      </c>
      <c r="E3" s="1" t="s">
        <v>10938</v>
      </c>
      <c r="F3" s="1" t="s">
        <v>10937</v>
      </c>
      <c r="G3" s="20">
        <v>30360034.7</v>
      </c>
      <c r="H3" s="21">
        <v>615</v>
      </c>
    </row>
    <row r="4" s="1" customFormat="1" spans="1:8">
      <c r="B4" s="1" t="s">
        <v>10935</v>
      </c>
      <c r="C4" s="1" t="s">
        <v>4111</v>
      </c>
      <c r="D4" s="1" t="s">
        <v>1397</v>
      </c>
      <c r="E4" s="1" t="s">
        <v>10939</v>
      </c>
      <c r="F4" s="1" t="s">
        <v>10940</v>
      </c>
      <c r="G4" s="20">
        <v>30221442</v>
      </c>
      <c r="H4" s="21">
        <v>913</v>
      </c>
    </row>
    <row r="5" s="1" customFormat="1" spans="1:8">
      <c r="B5" s="1" t="s">
        <v>10935</v>
      </c>
      <c r="C5" s="1" t="s">
        <v>260</v>
      </c>
      <c r="D5" s="1" t="s">
        <v>1398</v>
      </c>
      <c r="E5" s="1" t="s">
        <v>10941</v>
      </c>
      <c r="F5" s="1" t="s">
        <v>10942</v>
      </c>
      <c r="G5" s="20">
        <v>29870290.1</v>
      </c>
      <c r="H5" s="21">
        <v>914</v>
      </c>
    </row>
    <row r="6" s="1" customFormat="1" spans="1:8">
      <c r="B6" s="1" t="s">
        <v>10935</v>
      </c>
      <c r="C6" s="1" t="s">
        <v>4102</v>
      </c>
      <c r="D6" s="1" t="s">
        <v>1400</v>
      </c>
      <c r="E6" s="1" t="s">
        <v>10943</v>
      </c>
      <c r="F6" s="1" t="s">
        <v>10937</v>
      </c>
      <c r="G6" s="20">
        <v>29387123.6</v>
      </c>
      <c r="H6" s="21">
        <v>753</v>
      </c>
    </row>
    <row r="7" s="1" customFormat="1" spans="1:8">
      <c r="B7" s="1" t="s">
        <v>10935</v>
      </c>
      <c r="C7" s="1" t="s">
        <v>365</v>
      </c>
      <c r="D7" s="1" t="s">
        <v>1401</v>
      </c>
      <c r="E7" s="1" t="s">
        <v>10944</v>
      </c>
      <c r="F7" s="1" t="s">
        <v>10937</v>
      </c>
      <c r="G7" s="20">
        <v>27796708.8</v>
      </c>
      <c r="H7" s="21">
        <v>448</v>
      </c>
    </row>
    <row r="8" s="1" customFormat="1" spans="1:8">
      <c r="B8" s="1" t="s">
        <v>10935</v>
      </c>
      <c r="C8" s="1" t="s">
        <v>4155</v>
      </c>
      <c r="D8" s="1" t="s">
        <v>1396</v>
      </c>
      <c r="E8" s="1" t="s">
        <v>10945</v>
      </c>
      <c r="F8" s="1" t="s">
        <v>10946</v>
      </c>
      <c r="G8" s="20">
        <v>25487626</v>
      </c>
      <c r="H8" s="21">
        <v>636</v>
      </c>
    </row>
    <row r="9" s="1" customFormat="1" spans="1:8">
      <c r="B9" s="1" t="s">
        <v>10935</v>
      </c>
      <c r="C9" s="1" t="s">
        <v>156</v>
      </c>
      <c r="D9" s="1" t="s">
        <v>1403</v>
      </c>
      <c r="E9" s="1" t="s">
        <v>10947</v>
      </c>
      <c r="F9" s="1" t="s">
        <v>10948</v>
      </c>
      <c r="G9" s="20">
        <v>25186582</v>
      </c>
      <c r="H9" s="21">
        <v>730</v>
      </c>
    </row>
    <row r="10" s="1" customFormat="1" spans="1:8">
      <c r="B10" s="1" t="s">
        <v>10935</v>
      </c>
      <c r="C10" s="1" t="s">
        <v>156</v>
      </c>
      <c r="D10" s="1" t="s">
        <v>1395</v>
      </c>
      <c r="E10" s="1" t="s">
        <v>10949</v>
      </c>
      <c r="F10" s="1" t="s">
        <v>10940</v>
      </c>
      <c r="G10" s="20">
        <v>25038888.7</v>
      </c>
      <c r="H10" s="21">
        <v>571</v>
      </c>
    </row>
    <row r="11" s="1" customFormat="1" spans="1:8">
      <c r="B11" s="1" t="s">
        <v>10935</v>
      </c>
      <c r="C11" s="1" t="s">
        <v>4145</v>
      </c>
      <c r="D11" s="1" t="s">
        <v>1404</v>
      </c>
      <c r="E11" s="1" t="s">
        <v>10950</v>
      </c>
      <c r="F11" s="1" t="s">
        <v>10948</v>
      </c>
      <c r="G11" s="20">
        <v>23885252.2</v>
      </c>
      <c r="H11" s="21">
        <v>789</v>
      </c>
    </row>
    <row r="12" s="1" customFormat="1" spans="1:8">
      <c r="B12" s="1" t="s">
        <v>10935</v>
      </c>
      <c r="C12" s="1" t="s">
        <v>4145</v>
      </c>
      <c r="D12" s="1" t="s">
        <v>1406</v>
      </c>
      <c r="E12" s="1" t="s">
        <v>10951</v>
      </c>
      <c r="F12" s="1" t="s">
        <v>10948</v>
      </c>
      <c r="G12" s="20">
        <v>23216184.8</v>
      </c>
      <c r="H12" s="21">
        <v>620</v>
      </c>
    </row>
    <row r="13" s="1" customFormat="1" spans="1:8">
      <c r="B13" s="1" t="s">
        <v>10935</v>
      </c>
      <c r="C13" s="1" t="s">
        <v>365</v>
      </c>
      <c r="D13" s="1" t="s">
        <v>1407</v>
      </c>
      <c r="E13" s="1" t="s">
        <v>10952</v>
      </c>
      <c r="F13" s="1" t="s">
        <v>10937</v>
      </c>
      <c r="G13" s="20">
        <v>22297989.4</v>
      </c>
      <c r="H13" s="21">
        <v>442</v>
      </c>
    </row>
    <row r="14" s="1" customFormat="1" spans="1:8">
      <c r="B14" s="1" t="s">
        <v>10935</v>
      </c>
      <c r="C14" s="1" t="s">
        <v>398</v>
      </c>
      <c r="D14" s="1" t="s">
        <v>1408</v>
      </c>
      <c r="E14" s="1" t="s">
        <v>10953</v>
      </c>
      <c r="F14" s="1" t="s">
        <v>10948</v>
      </c>
      <c r="G14" s="20">
        <v>21869414.3</v>
      </c>
      <c r="H14" s="21">
        <v>467</v>
      </c>
    </row>
    <row r="15" s="1" customFormat="1" spans="1:8">
      <c r="B15" s="1" t="s">
        <v>10935</v>
      </c>
      <c r="C15" s="1" t="s">
        <v>4155</v>
      </c>
      <c r="D15" s="1" t="s">
        <v>1409</v>
      </c>
      <c r="E15" s="1" t="s">
        <v>10954</v>
      </c>
      <c r="F15" s="1" t="s">
        <v>10937</v>
      </c>
      <c r="G15" s="20">
        <v>21146187.3</v>
      </c>
      <c r="H15" s="21">
        <v>774</v>
      </c>
    </row>
    <row r="16" s="1" customFormat="1" spans="1:8">
      <c r="B16" s="1" t="s">
        <v>10935</v>
      </c>
      <c r="C16" s="1" t="s">
        <v>156</v>
      </c>
      <c r="D16" s="1" t="s">
        <v>1412</v>
      </c>
      <c r="E16" s="1" t="s">
        <v>10955</v>
      </c>
      <c r="F16" s="1" t="s">
        <v>10956</v>
      </c>
      <c r="G16" s="20">
        <v>20774299</v>
      </c>
      <c r="H16" s="21">
        <v>868</v>
      </c>
    </row>
    <row r="17" s="1" customFormat="1" spans="2:8">
      <c r="B17" s="1" t="s">
        <v>10935</v>
      </c>
      <c r="C17" s="1" t="s">
        <v>4272</v>
      </c>
      <c r="D17" s="1" t="s">
        <v>1413</v>
      </c>
      <c r="E17" s="1" t="s">
        <v>10957</v>
      </c>
      <c r="F17" s="1" t="s">
        <v>10937</v>
      </c>
      <c r="G17" s="20">
        <v>20584731.5</v>
      </c>
      <c r="H17" s="21">
        <v>413</v>
      </c>
    </row>
    <row r="18" s="1" customFormat="1" spans="2:8">
      <c r="B18" s="1" t="s">
        <v>10935</v>
      </c>
      <c r="C18" s="1" t="s">
        <v>4102</v>
      </c>
      <c r="D18" s="1" t="s">
        <v>1414</v>
      </c>
      <c r="E18" s="1" t="s">
        <v>10958</v>
      </c>
      <c r="F18" s="1" t="s">
        <v>10948</v>
      </c>
      <c r="G18" s="20">
        <v>20534979.1</v>
      </c>
      <c r="H18" s="21">
        <v>526</v>
      </c>
    </row>
    <row r="19" s="1" customFormat="1" spans="2:8">
      <c r="B19" s="1" t="s">
        <v>10935</v>
      </c>
      <c r="C19" s="1" t="s">
        <v>156</v>
      </c>
      <c r="D19" s="1" t="s">
        <v>1395</v>
      </c>
      <c r="E19" s="1" t="s">
        <v>10959</v>
      </c>
      <c r="F19" s="1" t="s">
        <v>10940</v>
      </c>
      <c r="G19" s="20">
        <v>20521369</v>
      </c>
      <c r="H19" s="21">
        <v>493</v>
      </c>
    </row>
    <row r="20" s="1" customFormat="1" spans="2:8">
      <c r="B20" s="1" t="s">
        <v>10935</v>
      </c>
      <c r="C20" s="1" t="s">
        <v>365</v>
      </c>
      <c r="D20" s="1" t="s">
        <v>1416</v>
      </c>
      <c r="E20" s="1" t="s">
        <v>10960</v>
      </c>
      <c r="F20" s="1" t="s">
        <v>10948</v>
      </c>
      <c r="G20" s="20">
        <v>20108613.6</v>
      </c>
      <c r="H20" s="21">
        <v>489</v>
      </c>
    </row>
    <row r="21" s="1" customFormat="1" spans="2:8">
      <c r="B21" s="1" t="s">
        <v>10935</v>
      </c>
      <c r="C21" s="1" t="s">
        <v>260</v>
      </c>
      <c r="D21" s="1" t="s">
        <v>1417</v>
      </c>
      <c r="E21" s="1" t="s">
        <v>10961</v>
      </c>
      <c r="F21" s="1" t="s">
        <v>10948</v>
      </c>
      <c r="G21" s="20">
        <v>19746042</v>
      </c>
      <c r="H21" s="21">
        <v>638</v>
      </c>
    </row>
    <row r="22" s="1" customFormat="1" spans="2:8">
      <c r="B22" s="1" t="s">
        <v>10935</v>
      </c>
      <c r="C22" s="1" t="s">
        <v>156</v>
      </c>
      <c r="D22" s="1" t="s">
        <v>1418</v>
      </c>
      <c r="E22" s="1" t="s">
        <v>10962</v>
      </c>
      <c r="F22" s="1" t="s">
        <v>10963</v>
      </c>
      <c r="G22" s="20">
        <v>19689413.8</v>
      </c>
      <c r="H22" s="21">
        <v>407</v>
      </c>
    </row>
    <row r="23" s="1" customFormat="1" spans="2:8">
      <c r="B23" s="1" t="s">
        <v>10935</v>
      </c>
      <c r="C23" s="1" t="s">
        <v>156</v>
      </c>
      <c r="D23" s="1" t="s">
        <v>1419</v>
      </c>
      <c r="E23" s="1" t="s">
        <v>10964</v>
      </c>
      <c r="F23" s="1" t="s">
        <v>10965</v>
      </c>
      <c r="G23" s="20">
        <v>19150609.5</v>
      </c>
      <c r="H23" s="21">
        <v>453</v>
      </c>
    </row>
    <row r="24" s="1" customFormat="1" spans="2:8">
      <c r="B24" s="1" t="s">
        <v>10935</v>
      </c>
      <c r="C24" s="1" t="s">
        <v>184</v>
      </c>
      <c r="D24" s="1" t="s">
        <v>1420</v>
      </c>
      <c r="E24" s="1" t="s">
        <v>10966</v>
      </c>
      <c r="F24" s="1" t="s">
        <v>10946</v>
      </c>
      <c r="G24" s="20">
        <v>18755654.2</v>
      </c>
      <c r="H24" s="21">
        <v>485</v>
      </c>
    </row>
    <row r="25" s="1" customFormat="1" spans="2:8">
      <c r="B25" s="1" t="s">
        <v>10935</v>
      </c>
      <c r="C25" s="1" t="s">
        <v>184</v>
      </c>
      <c r="D25" s="1" t="s">
        <v>1399</v>
      </c>
      <c r="E25" s="1" t="s">
        <v>10967</v>
      </c>
      <c r="F25" s="1" t="s">
        <v>10946</v>
      </c>
      <c r="G25" s="20">
        <v>18419501.5</v>
      </c>
      <c r="H25" s="21">
        <v>396</v>
      </c>
    </row>
    <row r="26" s="1" customFormat="1" spans="2:8">
      <c r="B26" s="1" t="s">
        <v>10935</v>
      </c>
      <c r="C26" s="1" t="s">
        <v>67</v>
      </c>
      <c r="D26" s="1" t="s">
        <v>1402</v>
      </c>
      <c r="E26" s="1" t="s">
        <v>10968</v>
      </c>
      <c r="F26" s="1" t="s">
        <v>10948</v>
      </c>
      <c r="G26" s="20">
        <v>18061454.8</v>
      </c>
      <c r="H26" s="21">
        <v>1009</v>
      </c>
    </row>
    <row r="27" s="1" customFormat="1" spans="2:8">
      <c r="B27" s="1" t="s">
        <v>10935</v>
      </c>
      <c r="C27" s="1" t="s">
        <v>398</v>
      </c>
      <c r="D27" s="1" t="s">
        <v>1422</v>
      </c>
      <c r="E27" s="1" t="s">
        <v>10969</v>
      </c>
      <c r="F27" s="1" t="s">
        <v>10937</v>
      </c>
      <c r="G27" s="20">
        <v>17970525</v>
      </c>
      <c r="H27" s="21">
        <v>645</v>
      </c>
    </row>
    <row r="28" s="1" customFormat="1" spans="2:8">
      <c r="B28" s="1" t="s">
        <v>10935</v>
      </c>
      <c r="C28" s="1" t="s">
        <v>184</v>
      </c>
      <c r="D28" s="1" t="s">
        <v>1423</v>
      </c>
      <c r="E28" s="1" t="s">
        <v>10970</v>
      </c>
      <c r="F28" s="1" t="s">
        <v>10937</v>
      </c>
      <c r="G28" s="20">
        <v>17694257.3</v>
      </c>
      <c r="H28" s="21">
        <v>284</v>
      </c>
    </row>
    <row r="29" s="1" customFormat="1" spans="2:8">
      <c r="B29" s="1" t="s">
        <v>10935</v>
      </c>
      <c r="C29" s="1" t="s">
        <v>124</v>
      </c>
      <c r="D29" s="1" t="s">
        <v>1424</v>
      </c>
      <c r="E29" s="1" t="s">
        <v>10971</v>
      </c>
      <c r="F29" s="1" t="s">
        <v>10937</v>
      </c>
      <c r="G29" s="20">
        <v>17247753</v>
      </c>
      <c r="H29" s="21">
        <v>457</v>
      </c>
    </row>
    <row r="30" s="1" customFormat="1" spans="2:8">
      <c r="B30" s="1" t="s">
        <v>10935</v>
      </c>
      <c r="C30" s="1" t="s">
        <v>4145</v>
      </c>
      <c r="D30" s="1" t="s">
        <v>1425</v>
      </c>
      <c r="E30" s="1" t="s">
        <v>10972</v>
      </c>
      <c r="F30" s="1" t="s">
        <v>10937</v>
      </c>
      <c r="G30" s="20">
        <v>17032851.7</v>
      </c>
      <c r="H30" s="21">
        <v>379</v>
      </c>
    </row>
    <row r="31" s="1" customFormat="1" spans="2:8">
      <c r="B31" s="1" t="s">
        <v>10935</v>
      </c>
      <c r="C31" s="1" t="s">
        <v>184</v>
      </c>
      <c r="D31" s="1" t="s">
        <v>1427</v>
      </c>
      <c r="E31" s="1" t="s">
        <v>10973</v>
      </c>
      <c r="F31" s="1" t="s">
        <v>10946</v>
      </c>
      <c r="G31" s="20">
        <v>15931056.49</v>
      </c>
      <c r="H31" s="21">
        <v>417</v>
      </c>
    </row>
    <row r="32" s="1" customFormat="1" spans="2:8">
      <c r="B32" s="1" t="s">
        <v>10935</v>
      </c>
      <c r="C32" s="1" t="s">
        <v>165</v>
      </c>
      <c r="D32" s="1" t="s">
        <v>1428</v>
      </c>
      <c r="E32" s="1" t="s">
        <v>10974</v>
      </c>
      <c r="F32" s="1" t="s">
        <v>10937</v>
      </c>
      <c r="G32" s="20">
        <v>15894870</v>
      </c>
      <c r="H32" s="21">
        <v>312</v>
      </c>
    </row>
    <row r="33" s="1" customFormat="1" spans="2:8">
      <c r="B33" s="1" t="s">
        <v>10935</v>
      </c>
      <c r="C33" s="1" t="s">
        <v>10975</v>
      </c>
      <c r="D33" s="1" t="s">
        <v>1429</v>
      </c>
      <c r="E33" s="1" t="s">
        <v>10976</v>
      </c>
      <c r="F33" s="1" t="s">
        <v>10948</v>
      </c>
      <c r="G33" s="20">
        <v>15820059.5</v>
      </c>
      <c r="H33" s="21">
        <v>203</v>
      </c>
    </row>
    <row r="34" s="1" customFormat="1" spans="2:8">
      <c r="B34" s="1" t="s">
        <v>10935</v>
      </c>
      <c r="C34" s="1" t="s">
        <v>10975</v>
      </c>
      <c r="D34" s="1" t="s">
        <v>1430</v>
      </c>
      <c r="E34" s="1" t="s">
        <v>10977</v>
      </c>
      <c r="F34" s="1" t="s">
        <v>10948</v>
      </c>
      <c r="G34" s="20">
        <v>15774471.7</v>
      </c>
      <c r="H34" s="21">
        <v>437</v>
      </c>
    </row>
    <row r="35" s="1" customFormat="1" spans="2:8">
      <c r="B35" s="1" t="s">
        <v>10935</v>
      </c>
      <c r="C35" s="1" t="s">
        <v>398</v>
      </c>
      <c r="D35" s="1" t="s">
        <v>1432</v>
      </c>
      <c r="E35" s="1" t="s">
        <v>10978</v>
      </c>
      <c r="F35" s="1" t="s">
        <v>10937</v>
      </c>
      <c r="G35" s="20">
        <v>15657435.6</v>
      </c>
      <c r="H35" s="21">
        <v>691</v>
      </c>
    </row>
    <row r="36" s="1" customFormat="1" spans="2:8">
      <c r="B36" s="1" t="s">
        <v>10935</v>
      </c>
      <c r="C36" s="1" t="s">
        <v>554</v>
      </c>
      <c r="D36" s="1" t="s">
        <v>1433</v>
      </c>
      <c r="E36" s="1" t="s">
        <v>10979</v>
      </c>
      <c r="F36" s="1" t="s">
        <v>10937</v>
      </c>
      <c r="G36" s="20">
        <v>15541775</v>
      </c>
      <c r="H36" s="21">
        <v>310</v>
      </c>
    </row>
    <row r="37" s="1" customFormat="1" spans="2:8">
      <c r="B37" s="1" t="s">
        <v>10935</v>
      </c>
      <c r="C37" s="1" t="s">
        <v>117</v>
      </c>
      <c r="D37" s="1" t="s">
        <v>1434</v>
      </c>
      <c r="E37" s="1" t="s">
        <v>10980</v>
      </c>
      <c r="F37" s="1" t="s">
        <v>10937</v>
      </c>
      <c r="G37" s="20">
        <v>15214110.3</v>
      </c>
      <c r="H37" s="21">
        <v>393</v>
      </c>
    </row>
    <row r="38" s="1" customFormat="1" spans="2:8">
      <c r="B38" s="1" t="s">
        <v>10935</v>
      </c>
      <c r="C38" s="1" t="s">
        <v>365</v>
      </c>
      <c r="D38" s="1" t="s">
        <v>1438</v>
      </c>
      <c r="E38" s="1" t="s">
        <v>10981</v>
      </c>
      <c r="F38" s="1" t="s">
        <v>10937</v>
      </c>
      <c r="G38" s="20">
        <v>14331643.2</v>
      </c>
      <c r="H38" s="21">
        <v>354</v>
      </c>
    </row>
    <row r="39" s="1" customFormat="1" spans="2:8">
      <c r="B39" s="1" t="s">
        <v>10935</v>
      </c>
      <c r="C39" s="1" t="s">
        <v>398</v>
      </c>
      <c r="D39" s="1" t="s">
        <v>1439</v>
      </c>
      <c r="E39" s="1" t="s">
        <v>10982</v>
      </c>
      <c r="F39" s="1" t="s">
        <v>10946</v>
      </c>
      <c r="G39" s="20">
        <v>14301008.5</v>
      </c>
      <c r="H39" s="21">
        <v>238</v>
      </c>
    </row>
    <row r="40" s="1" customFormat="1" spans="2:8">
      <c r="B40" s="1" t="s">
        <v>10935</v>
      </c>
      <c r="C40" s="1" t="s">
        <v>89</v>
      </c>
      <c r="D40" s="1" t="s">
        <v>1440</v>
      </c>
      <c r="E40" s="1" t="s">
        <v>10983</v>
      </c>
      <c r="F40" s="1" t="s">
        <v>10940</v>
      </c>
      <c r="G40" s="20">
        <v>13938065</v>
      </c>
      <c r="H40" s="21">
        <v>760</v>
      </c>
    </row>
    <row r="41" s="1" customFormat="1" spans="2:8">
      <c r="B41" s="1" t="s">
        <v>10935</v>
      </c>
      <c r="C41" s="1" t="s">
        <v>398</v>
      </c>
      <c r="D41" s="1" t="s">
        <v>1441</v>
      </c>
      <c r="E41" s="1" t="s">
        <v>10984</v>
      </c>
      <c r="F41" s="1" t="s">
        <v>10948</v>
      </c>
      <c r="G41" s="20">
        <v>13773935.7</v>
      </c>
      <c r="H41" s="21">
        <v>449</v>
      </c>
    </row>
    <row r="42" s="1" customFormat="1" spans="2:8">
      <c r="B42" s="1" t="s">
        <v>10935</v>
      </c>
      <c r="C42" s="1" t="s">
        <v>4145</v>
      </c>
      <c r="D42" s="1" t="s">
        <v>1442</v>
      </c>
      <c r="E42" s="1" t="s">
        <v>10985</v>
      </c>
      <c r="F42" s="1" t="s">
        <v>10946</v>
      </c>
      <c r="G42" s="20">
        <v>13639284.8</v>
      </c>
      <c r="H42" s="21">
        <v>309</v>
      </c>
    </row>
    <row r="43" s="1" customFormat="1" spans="2:8">
      <c r="B43" s="1" t="s">
        <v>10935</v>
      </c>
      <c r="C43" s="1" t="s">
        <v>10975</v>
      </c>
      <c r="D43" s="1" t="s">
        <v>1443</v>
      </c>
      <c r="E43" s="1" t="s">
        <v>10986</v>
      </c>
      <c r="F43" s="1" t="s">
        <v>10948</v>
      </c>
      <c r="G43" s="20">
        <v>13546817</v>
      </c>
      <c r="H43" s="21">
        <v>268</v>
      </c>
    </row>
    <row r="44" s="1" customFormat="1" spans="2:8">
      <c r="B44" s="1" t="s">
        <v>10935</v>
      </c>
      <c r="C44" s="1" t="s">
        <v>4155</v>
      </c>
      <c r="D44" s="1" t="s">
        <v>1396</v>
      </c>
      <c r="E44" s="1" t="s">
        <v>10987</v>
      </c>
      <c r="F44" s="1" t="s">
        <v>10946</v>
      </c>
      <c r="G44" s="20">
        <v>13515986.2</v>
      </c>
      <c r="H44" s="21">
        <v>300</v>
      </c>
    </row>
    <row r="45" s="1" customFormat="1" spans="2:8">
      <c r="B45" s="1" t="s">
        <v>10935</v>
      </c>
      <c r="C45" s="1" t="s">
        <v>10975</v>
      </c>
      <c r="D45" s="1" t="s">
        <v>1445</v>
      </c>
      <c r="E45" s="1" t="s">
        <v>10988</v>
      </c>
      <c r="F45" s="1" t="s">
        <v>10948</v>
      </c>
      <c r="G45" s="20">
        <v>13270874.4</v>
      </c>
      <c r="H45" s="21">
        <v>172</v>
      </c>
    </row>
    <row r="46" s="1" customFormat="1" spans="2:8">
      <c r="B46" s="1" t="s">
        <v>10935</v>
      </c>
      <c r="C46" s="1" t="s">
        <v>398</v>
      </c>
      <c r="D46" s="1" t="s">
        <v>1447</v>
      </c>
      <c r="E46" s="1" t="s">
        <v>10989</v>
      </c>
      <c r="F46" s="1" t="s">
        <v>10937</v>
      </c>
      <c r="G46" s="20">
        <v>13173610.2</v>
      </c>
      <c r="H46" s="21">
        <v>374</v>
      </c>
    </row>
    <row r="47" s="1" customFormat="1" spans="2:8">
      <c r="B47" s="1" t="s">
        <v>10935</v>
      </c>
      <c r="C47" s="1" t="s">
        <v>124</v>
      </c>
      <c r="D47" s="1" t="s">
        <v>1448</v>
      </c>
      <c r="E47" s="1" t="s">
        <v>10990</v>
      </c>
      <c r="F47" s="1" t="s">
        <v>10948</v>
      </c>
      <c r="G47" s="20">
        <v>13110749.8</v>
      </c>
      <c r="H47" s="21">
        <v>277</v>
      </c>
    </row>
    <row r="48" s="1" customFormat="1" spans="2:8">
      <c r="B48" s="1" t="s">
        <v>10935</v>
      </c>
      <c r="C48" s="1" t="s">
        <v>124</v>
      </c>
      <c r="D48" s="1" t="s">
        <v>1449</v>
      </c>
      <c r="E48" s="1" t="s">
        <v>10991</v>
      </c>
      <c r="F48" s="1" t="s">
        <v>10963</v>
      </c>
      <c r="G48" s="20">
        <v>13029374.8</v>
      </c>
      <c r="H48" s="21">
        <v>447</v>
      </c>
    </row>
    <row r="49" s="1" customFormat="1" spans="2:8">
      <c r="B49" s="1" t="s">
        <v>10935</v>
      </c>
      <c r="C49" s="1" t="s">
        <v>67</v>
      </c>
      <c r="D49" s="1" t="s">
        <v>1450</v>
      </c>
      <c r="E49" s="1" t="s">
        <v>10992</v>
      </c>
      <c r="F49" s="1" t="s">
        <v>10948</v>
      </c>
      <c r="G49" s="20">
        <v>12952903.9</v>
      </c>
      <c r="H49" s="21">
        <v>448</v>
      </c>
    </row>
    <row r="50" s="1" customFormat="1" spans="2:8">
      <c r="B50" s="1" t="s">
        <v>10935</v>
      </c>
      <c r="C50" s="1" t="s">
        <v>184</v>
      </c>
      <c r="D50" s="1" t="s">
        <v>1451</v>
      </c>
      <c r="E50" s="1" t="s">
        <v>10993</v>
      </c>
      <c r="F50" s="1" t="s">
        <v>10937</v>
      </c>
      <c r="G50" s="20">
        <v>12939078.3</v>
      </c>
      <c r="H50" s="21">
        <v>210</v>
      </c>
    </row>
    <row r="51" s="1" customFormat="1" spans="2:8">
      <c r="B51" s="1" t="s">
        <v>10935</v>
      </c>
      <c r="C51" s="1" t="s">
        <v>10975</v>
      </c>
      <c r="D51" s="1" t="s">
        <v>1452</v>
      </c>
      <c r="E51" s="1" t="s">
        <v>10994</v>
      </c>
      <c r="F51" s="1" t="s">
        <v>10937</v>
      </c>
      <c r="G51" s="20">
        <v>12860336.7</v>
      </c>
      <c r="H51" s="21">
        <v>239</v>
      </c>
    </row>
    <row r="52" s="1" customFormat="1" spans="2:8">
      <c r="B52" s="1" t="s">
        <v>10935</v>
      </c>
      <c r="C52" s="1" t="s">
        <v>365</v>
      </c>
      <c r="D52" s="1" t="s">
        <v>1453</v>
      </c>
      <c r="E52" s="1" t="s">
        <v>10995</v>
      </c>
      <c r="F52" s="1" t="s">
        <v>10937</v>
      </c>
      <c r="G52" s="20">
        <v>12654712.5</v>
      </c>
      <c r="H52" s="21">
        <v>228</v>
      </c>
    </row>
    <row r="53" s="1" customFormat="1" spans="2:8">
      <c r="B53" s="1" t="s">
        <v>10935</v>
      </c>
      <c r="C53" s="1" t="s">
        <v>4145</v>
      </c>
      <c r="D53" s="1" t="s">
        <v>1405</v>
      </c>
      <c r="E53" s="1" t="s">
        <v>10996</v>
      </c>
      <c r="F53" s="1" t="s">
        <v>10937</v>
      </c>
      <c r="G53" s="20">
        <v>12568645.5</v>
      </c>
      <c r="H53" s="21">
        <v>302</v>
      </c>
    </row>
    <row r="54" s="1" customFormat="1" spans="2:8">
      <c r="B54" s="1" t="s">
        <v>10935</v>
      </c>
      <c r="C54" s="1" t="s">
        <v>10975</v>
      </c>
      <c r="D54" s="1" t="s">
        <v>1455</v>
      </c>
      <c r="E54" s="1" t="s">
        <v>10997</v>
      </c>
      <c r="F54" s="1" t="s">
        <v>10937</v>
      </c>
      <c r="G54" s="20">
        <v>12323849.02</v>
      </c>
      <c r="H54" s="21">
        <v>203</v>
      </c>
    </row>
    <row r="55" s="1" customFormat="1" spans="2:8">
      <c r="B55" s="1" t="s">
        <v>10935</v>
      </c>
      <c r="C55" s="1" t="s">
        <v>124</v>
      </c>
      <c r="D55" s="1" t="s">
        <v>1457</v>
      </c>
      <c r="E55" s="1" t="s">
        <v>10998</v>
      </c>
      <c r="F55" s="1" t="s">
        <v>10937</v>
      </c>
      <c r="G55" s="20">
        <v>11910807.2</v>
      </c>
      <c r="H55" s="21">
        <v>274</v>
      </c>
    </row>
    <row r="56" s="1" customFormat="1" spans="2:8">
      <c r="B56" s="1" t="s">
        <v>10935</v>
      </c>
      <c r="C56" s="1" t="s">
        <v>4111</v>
      </c>
      <c r="D56" s="1" t="s">
        <v>1459</v>
      </c>
      <c r="E56" s="1" t="s">
        <v>10999</v>
      </c>
      <c r="F56" s="1" t="s">
        <v>10942</v>
      </c>
      <c r="G56" s="20">
        <v>11735604.8</v>
      </c>
      <c r="H56" s="21">
        <v>525</v>
      </c>
    </row>
    <row r="57" s="1" customFormat="1" spans="2:8">
      <c r="B57" s="1" t="s">
        <v>10935</v>
      </c>
      <c r="C57" s="1" t="s">
        <v>10975</v>
      </c>
      <c r="D57" s="1" t="s">
        <v>1415</v>
      </c>
      <c r="E57" s="1" t="s">
        <v>11000</v>
      </c>
      <c r="F57" s="1" t="s">
        <v>10937</v>
      </c>
      <c r="G57" s="20">
        <v>11657834.5</v>
      </c>
      <c r="H57" s="21">
        <v>247</v>
      </c>
    </row>
    <row r="58" s="1" customFormat="1" spans="2:8">
      <c r="B58" s="1" t="s">
        <v>10935</v>
      </c>
      <c r="C58" s="1" t="s">
        <v>554</v>
      </c>
      <c r="D58" s="1" t="s">
        <v>1461</v>
      </c>
      <c r="E58" s="1" t="s">
        <v>11001</v>
      </c>
      <c r="F58" s="1" t="s">
        <v>10937</v>
      </c>
      <c r="G58" s="20">
        <v>11602052</v>
      </c>
      <c r="H58" s="21">
        <v>160</v>
      </c>
    </row>
    <row r="59" s="1" customFormat="1" spans="2:8">
      <c r="B59" s="1" t="s">
        <v>10935</v>
      </c>
      <c r="C59" s="1" t="s">
        <v>4145</v>
      </c>
      <c r="D59" s="1" t="s">
        <v>1462</v>
      </c>
      <c r="E59" s="1" t="s">
        <v>11002</v>
      </c>
      <c r="F59" s="1" t="s">
        <v>10948</v>
      </c>
      <c r="G59" s="20">
        <v>11478299.2</v>
      </c>
      <c r="H59" s="21">
        <v>426</v>
      </c>
    </row>
    <row r="60" s="1" customFormat="1" spans="2:8">
      <c r="B60" s="1" t="s">
        <v>10935</v>
      </c>
      <c r="C60" s="1" t="s">
        <v>184</v>
      </c>
      <c r="D60" s="1" t="s">
        <v>1399</v>
      </c>
      <c r="E60" s="1" t="s">
        <v>11003</v>
      </c>
      <c r="F60" s="1" t="s">
        <v>10946</v>
      </c>
      <c r="G60" s="20">
        <v>11450316.1</v>
      </c>
      <c r="H60" s="21">
        <v>268</v>
      </c>
    </row>
    <row r="61" s="1" customFormat="1" spans="2:8">
      <c r="B61" s="1" t="s">
        <v>10935</v>
      </c>
      <c r="C61" s="1" t="s">
        <v>4145</v>
      </c>
      <c r="D61" s="1" t="s">
        <v>1405</v>
      </c>
      <c r="E61" s="1" t="s">
        <v>11004</v>
      </c>
      <c r="F61" s="1" t="s">
        <v>10937</v>
      </c>
      <c r="G61" s="20">
        <v>11226539</v>
      </c>
      <c r="H61" s="21">
        <v>269</v>
      </c>
    </row>
    <row r="62" s="1" customFormat="1" spans="2:8">
      <c r="B62" s="1" t="s">
        <v>10935</v>
      </c>
      <c r="C62" s="1" t="s">
        <v>365</v>
      </c>
      <c r="D62" s="1" t="s">
        <v>1463</v>
      </c>
      <c r="E62" s="1" t="s">
        <v>11005</v>
      </c>
      <c r="F62" s="1" t="s">
        <v>10948</v>
      </c>
      <c r="G62" s="20">
        <v>11223009</v>
      </c>
      <c r="H62" s="21">
        <v>169</v>
      </c>
    </row>
    <row r="63" s="1" customFormat="1" spans="2:8">
      <c r="B63" s="1" t="s">
        <v>10935</v>
      </c>
      <c r="C63" s="1" t="s">
        <v>165</v>
      </c>
      <c r="D63" s="1" t="s">
        <v>1464</v>
      </c>
      <c r="E63" s="1" t="s">
        <v>11006</v>
      </c>
      <c r="F63" s="1" t="s">
        <v>10948</v>
      </c>
      <c r="G63" s="20">
        <v>11215036.7</v>
      </c>
      <c r="H63" s="21">
        <v>232</v>
      </c>
    </row>
    <row r="64" s="1" customFormat="1" spans="2:8">
      <c r="B64" s="1" t="s">
        <v>10935</v>
      </c>
      <c r="C64" s="1" t="s">
        <v>156</v>
      </c>
      <c r="D64" s="1" t="s">
        <v>1465</v>
      </c>
      <c r="E64" s="1" t="s">
        <v>11007</v>
      </c>
      <c r="F64" s="1" t="s">
        <v>10937</v>
      </c>
      <c r="G64" s="20">
        <v>11131685.2</v>
      </c>
      <c r="H64" s="21">
        <v>192</v>
      </c>
    </row>
    <row r="65" s="1" customFormat="1" spans="2:8">
      <c r="B65" s="1" t="s">
        <v>10935</v>
      </c>
      <c r="C65" s="1" t="s">
        <v>156</v>
      </c>
      <c r="D65" s="1" t="s">
        <v>1466</v>
      </c>
      <c r="E65" s="1" t="s">
        <v>11008</v>
      </c>
      <c r="F65" s="1" t="s">
        <v>10948</v>
      </c>
      <c r="G65" s="20">
        <v>11068038.4</v>
      </c>
      <c r="H65" s="21">
        <v>215</v>
      </c>
    </row>
    <row r="66" s="1" customFormat="1" spans="2:8">
      <c r="B66" s="1" t="s">
        <v>10935</v>
      </c>
      <c r="C66" s="1" t="s">
        <v>89</v>
      </c>
      <c r="D66" s="1" t="s">
        <v>1421</v>
      </c>
      <c r="E66" s="1" t="s">
        <v>11009</v>
      </c>
      <c r="F66" s="1" t="s">
        <v>11010</v>
      </c>
      <c r="G66" s="20">
        <v>10894105.1</v>
      </c>
      <c r="H66" s="21">
        <v>480</v>
      </c>
    </row>
    <row r="67" s="1" customFormat="1" spans="2:8">
      <c r="B67" s="1" t="s">
        <v>10935</v>
      </c>
      <c r="C67" s="1" t="s">
        <v>4102</v>
      </c>
      <c r="D67" s="1" t="s">
        <v>1468</v>
      </c>
      <c r="E67" s="1" t="s">
        <v>11011</v>
      </c>
      <c r="F67" s="1" t="s">
        <v>10937</v>
      </c>
      <c r="G67" s="20">
        <v>10749063.8</v>
      </c>
      <c r="H67" s="21">
        <v>185</v>
      </c>
    </row>
    <row r="68" s="1" customFormat="1" spans="2:8">
      <c r="B68" s="1" t="s">
        <v>10935</v>
      </c>
      <c r="C68" s="1" t="s">
        <v>156</v>
      </c>
      <c r="D68" s="1" t="s">
        <v>1469</v>
      </c>
      <c r="E68" s="1" t="s">
        <v>11012</v>
      </c>
      <c r="F68" s="1" t="s">
        <v>10942</v>
      </c>
      <c r="G68" s="20">
        <v>10727388</v>
      </c>
      <c r="H68" s="21">
        <v>403</v>
      </c>
    </row>
    <row r="69" s="1" customFormat="1" spans="2:8">
      <c r="B69" s="1" t="s">
        <v>10935</v>
      </c>
      <c r="C69" s="1" t="s">
        <v>156</v>
      </c>
      <c r="D69" s="1" t="s">
        <v>1411</v>
      </c>
      <c r="E69" s="1" t="s">
        <v>11013</v>
      </c>
      <c r="F69" s="1" t="s">
        <v>10942</v>
      </c>
      <c r="G69" s="20">
        <v>10639099.5</v>
      </c>
      <c r="H69" s="21">
        <v>310</v>
      </c>
    </row>
    <row r="70" s="1" customFormat="1" spans="2:8">
      <c r="B70" s="1" t="s">
        <v>10935</v>
      </c>
      <c r="C70" s="1" t="s">
        <v>260</v>
      </c>
      <c r="D70" s="1" t="s">
        <v>1470</v>
      </c>
      <c r="E70" s="1" t="s">
        <v>11014</v>
      </c>
      <c r="F70" s="1" t="s">
        <v>10946</v>
      </c>
      <c r="G70" s="20">
        <v>10495236.5</v>
      </c>
      <c r="H70" s="21">
        <v>235</v>
      </c>
    </row>
    <row r="71" s="1" customFormat="1" spans="2:8">
      <c r="B71" s="1" t="s">
        <v>10935</v>
      </c>
      <c r="C71" s="1" t="s">
        <v>4111</v>
      </c>
      <c r="D71" s="1" t="s">
        <v>1471</v>
      </c>
      <c r="E71" s="1" t="s">
        <v>11015</v>
      </c>
      <c r="F71" s="1" t="s">
        <v>11016</v>
      </c>
      <c r="G71" s="20">
        <v>10477570.6</v>
      </c>
      <c r="H71" s="21">
        <v>170</v>
      </c>
    </row>
    <row r="72" s="1" customFormat="1" spans="2:8">
      <c r="B72" s="1" t="s">
        <v>10935</v>
      </c>
      <c r="C72" s="1" t="s">
        <v>365</v>
      </c>
      <c r="D72" s="1" t="s">
        <v>1472</v>
      </c>
      <c r="E72" s="1" t="s">
        <v>11017</v>
      </c>
      <c r="F72" s="1" t="s">
        <v>11018</v>
      </c>
      <c r="G72" s="20">
        <v>10436245.8</v>
      </c>
      <c r="H72" s="21">
        <v>236</v>
      </c>
    </row>
    <row r="73" s="1" customFormat="1" spans="2:8">
      <c r="B73" s="1" t="s">
        <v>10935</v>
      </c>
      <c r="C73" s="1" t="s">
        <v>10975</v>
      </c>
      <c r="D73" s="1" t="s">
        <v>1473</v>
      </c>
      <c r="E73" s="1" t="s">
        <v>11019</v>
      </c>
      <c r="F73" s="1" t="s">
        <v>10948</v>
      </c>
      <c r="G73" s="20">
        <v>10435479.8</v>
      </c>
      <c r="H73" s="21">
        <v>254</v>
      </c>
    </row>
    <row r="74" s="1" customFormat="1" spans="2:8">
      <c r="B74" s="1" t="s">
        <v>10935</v>
      </c>
      <c r="C74" s="1" t="s">
        <v>156</v>
      </c>
      <c r="D74" s="1" t="s">
        <v>1474</v>
      </c>
      <c r="E74" s="1" t="s">
        <v>11020</v>
      </c>
      <c r="F74" s="1" t="s">
        <v>10965</v>
      </c>
      <c r="G74" s="20">
        <v>10400657</v>
      </c>
      <c r="H74" s="21">
        <v>253</v>
      </c>
    </row>
    <row r="75" s="1" customFormat="1" spans="2:8">
      <c r="B75" s="1" t="s">
        <v>10935</v>
      </c>
      <c r="C75" s="1" t="s">
        <v>67</v>
      </c>
      <c r="D75" s="1" t="s">
        <v>1476</v>
      </c>
      <c r="E75" s="1" t="s">
        <v>11021</v>
      </c>
      <c r="F75" s="1" t="s">
        <v>10956</v>
      </c>
      <c r="G75" s="20">
        <v>10235576</v>
      </c>
      <c r="H75" s="21">
        <v>295</v>
      </c>
    </row>
    <row r="76" s="1" customFormat="1" spans="2:8">
      <c r="B76" s="1" t="s">
        <v>10935</v>
      </c>
      <c r="C76" s="1" t="s">
        <v>10975</v>
      </c>
      <c r="D76" s="1" t="s">
        <v>1477</v>
      </c>
      <c r="E76" s="1" t="s">
        <v>11022</v>
      </c>
      <c r="F76" s="1" t="s">
        <v>10942</v>
      </c>
      <c r="G76" s="20">
        <v>10202783.7</v>
      </c>
      <c r="H76" s="21">
        <v>172</v>
      </c>
    </row>
    <row r="77" s="1" customFormat="1" spans="2:8">
      <c r="B77" s="1" t="s">
        <v>10935</v>
      </c>
      <c r="C77" s="1" t="s">
        <v>156</v>
      </c>
      <c r="D77" s="1" t="s">
        <v>1411</v>
      </c>
      <c r="E77" s="1" t="s">
        <v>11023</v>
      </c>
      <c r="F77" s="1" t="s">
        <v>10942</v>
      </c>
      <c r="G77" s="20">
        <v>10150539</v>
      </c>
      <c r="H77" s="21">
        <v>275</v>
      </c>
    </row>
    <row r="78" s="1" customFormat="1" spans="2:8">
      <c r="B78" s="1" t="s">
        <v>10935</v>
      </c>
      <c r="C78" s="1" t="s">
        <v>107</v>
      </c>
      <c r="D78" s="1" t="s">
        <v>1454</v>
      </c>
      <c r="E78" s="1" t="s">
        <v>11024</v>
      </c>
      <c r="F78" s="1" t="s">
        <v>11016</v>
      </c>
      <c r="G78" s="20">
        <v>10141039.5</v>
      </c>
      <c r="H78" s="21">
        <v>461</v>
      </c>
    </row>
    <row r="79" s="1" customFormat="1" spans="2:8">
      <c r="B79" s="1" t="s">
        <v>10935</v>
      </c>
      <c r="C79" s="1" t="s">
        <v>156</v>
      </c>
      <c r="D79" s="1" t="s">
        <v>1478</v>
      </c>
      <c r="E79" s="1" t="s">
        <v>11025</v>
      </c>
      <c r="F79" s="1" t="s">
        <v>10948</v>
      </c>
      <c r="G79" s="20">
        <v>10084664.3</v>
      </c>
      <c r="H79" s="21">
        <v>260</v>
      </c>
    </row>
    <row r="80" s="1" customFormat="1" spans="2:8">
      <c r="B80" s="1" t="s">
        <v>10935</v>
      </c>
      <c r="C80" s="1" t="s">
        <v>107</v>
      </c>
      <c r="D80" s="1" t="s">
        <v>1480</v>
      </c>
      <c r="E80" s="1" t="s">
        <v>11026</v>
      </c>
      <c r="F80" s="1" t="s">
        <v>10937</v>
      </c>
      <c r="G80" s="20">
        <v>9934958.5</v>
      </c>
      <c r="H80" s="21">
        <v>850</v>
      </c>
    </row>
    <row r="81" s="1" customFormat="1" spans="2:8">
      <c r="B81" s="1" t="s">
        <v>10935</v>
      </c>
      <c r="C81" s="1" t="s">
        <v>156</v>
      </c>
      <c r="D81" s="1" t="s">
        <v>1481</v>
      </c>
      <c r="E81" s="1" t="s">
        <v>11027</v>
      </c>
      <c r="F81" s="1" t="s">
        <v>10937</v>
      </c>
      <c r="G81" s="20">
        <v>9868804</v>
      </c>
      <c r="H81" s="21">
        <v>307</v>
      </c>
    </row>
    <row r="82" s="1" customFormat="1" spans="2:8">
      <c r="B82" s="1" t="s">
        <v>10935</v>
      </c>
      <c r="C82" s="1" t="s">
        <v>365</v>
      </c>
      <c r="D82" s="1" t="s">
        <v>1482</v>
      </c>
      <c r="E82" s="1" t="s">
        <v>11028</v>
      </c>
      <c r="F82" s="1" t="s">
        <v>11010</v>
      </c>
      <c r="G82" s="20">
        <v>9841904.2</v>
      </c>
      <c r="H82" s="21">
        <v>189</v>
      </c>
    </row>
    <row r="83" s="1" customFormat="1" spans="2:8">
      <c r="B83" s="1" t="s">
        <v>10935</v>
      </c>
      <c r="C83" s="1" t="s">
        <v>10975</v>
      </c>
      <c r="D83" s="1" t="s">
        <v>1483</v>
      </c>
      <c r="E83" s="1" t="s">
        <v>11029</v>
      </c>
      <c r="F83" s="1" t="s">
        <v>10937</v>
      </c>
      <c r="G83" s="20">
        <v>9799238.8</v>
      </c>
      <c r="H83" s="21">
        <v>170</v>
      </c>
    </row>
    <row r="84" s="1" customFormat="1" spans="2:8">
      <c r="B84" s="1" t="s">
        <v>10935</v>
      </c>
      <c r="C84" s="1" t="s">
        <v>10975</v>
      </c>
      <c r="D84" s="1" t="s">
        <v>1484</v>
      </c>
      <c r="E84" s="1" t="s">
        <v>11030</v>
      </c>
      <c r="F84" s="1" t="s">
        <v>11018</v>
      </c>
      <c r="G84" s="20">
        <v>9798449.5</v>
      </c>
      <c r="H84" s="21">
        <v>227</v>
      </c>
    </row>
    <row r="85" s="1" customFormat="1" spans="2:8">
      <c r="B85" s="1" t="s">
        <v>10935</v>
      </c>
      <c r="C85" s="1" t="s">
        <v>67</v>
      </c>
      <c r="D85" s="1" t="s">
        <v>1486</v>
      </c>
      <c r="E85" s="1" t="s">
        <v>11031</v>
      </c>
      <c r="F85" s="1" t="s">
        <v>10937</v>
      </c>
      <c r="G85" s="20">
        <v>9683410.2</v>
      </c>
      <c r="H85" s="21">
        <v>139</v>
      </c>
    </row>
    <row r="86" s="1" customFormat="1" spans="2:8">
      <c r="B86" s="1" t="s">
        <v>10935</v>
      </c>
      <c r="C86" s="1" t="s">
        <v>184</v>
      </c>
      <c r="D86" s="1" t="s">
        <v>1487</v>
      </c>
      <c r="E86" s="1" t="s">
        <v>11032</v>
      </c>
      <c r="F86" s="1" t="s">
        <v>10948</v>
      </c>
      <c r="G86" s="20">
        <v>9652489</v>
      </c>
      <c r="H86" s="21">
        <v>226</v>
      </c>
    </row>
    <row r="87" s="1" customFormat="1" spans="2:8">
      <c r="B87" s="1" t="s">
        <v>10935</v>
      </c>
      <c r="C87" s="1" t="s">
        <v>165</v>
      </c>
      <c r="D87" s="1" t="s">
        <v>1488</v>
      </c>
      <c r="E87" s="1" t="s">
        <v>11033</v>
      </c>
      <c r="F87" s="1" t="s">
        <v>10948</v>
      </c>
      <c r="G87" s="20">
        <v>9621641</v>
      </c>
      <c r="H87" s="21">
        <v>150</v>
      </c>
    </row>
    <row r="88" s="1" customFormat="1" spans="2:8">
      <c r="B88" s="1" t="s">
        <v>10935</v>
      </c>
      <c r="C88" s="1" t="s">
        <v>156</v>
      </c>
      <c r="D88" s="1" t="s">
        <v>1489</v>
      </c>
      <c r="E88" s="1" t="s">
        <v>11034</v>
      </c>
      <c r="F88" s="1" t="s">
        <v>10956</v>
      </c>
      <c r="G88" s="20">
        <v>9589702.2</v>
      </c>
      <c r="H88" s="21">
        <v>149</v>
      </c>
    </row>
    <row r="89" s="1" customFormat="1" spans="2:8">
      <c r="B89" s="1" t="s">
        <v>10935</v>
      </c>
      <c r="C89" s="1" t="s">
        <v>124</v>
      </c>
      <c r="D89" s="1" t="s">
        <v>1492</v>
      </c>
      <c r="E89" s="1" t="s">
        <v>11035</v>
      </c>
      <c r="F89" s="1" t="s">
        <v>10942</v>
      </c>
      <c r="G89" s="20">
        <v>9512802.3</v>
      </c>
      <c r="H89" s="21">
        <v>475</v>
      </c>
    </row>
    <row r="90" s="1" customFormat="1" spans="2:8">
      <c r="B90" s="1" t="s">
        <v>10935</v>
      </c>
      <c r="C90" s="1" t="s">
        <v>117</v>
      </c>
      <c r="D90" s="1" t="s">
        <v>1494</v>
      </c>
      <c r="E90" s="1" t="s">
        <v>11036</v>
      </c>
      <c r="F90" s="1" t="s">
        <v>10937</v>
      </c>
      <c r="G90" s="20">
        <v>9424888.5</v>
      </c>
      <c r="H90" s="21">
        <v>272</v>
      </c>
    </row>
    <row r="91" s="1" customFormat="1" spans="2:8">
      <c r="B91" s="1" t="s">
        <v>10935</v>
      </c>
      <c r="C91" s="1" t="s">
        <v>10975</v>
      </c>
      <c r="D91" s="1" t="s">
        <v>1495</v>
      </c>
      <c r="E91" s="1" t="s">
        <v>11037</v>
      </c>
      <c r="F91" s="1" t="s">
        <v>10948</v>
      </c>
      <c r="G91" s="20">
        <v>9415611</v>
      </c>
      <c r="H91" s="21">
        <v>186</v>
      </c>
    </row>
    <row r="92" s="1" customFormat="1" spans="2:8">
      <c r="B92" s="1" t="s">
        <v>10935</v>
      </c>
      <c r="C92" s="1" t="s">
        <v>67</v>
      </c>
      <c r="D92" s="1" t="s">
        <v>1496</v>
      </c>
      <c r="E92" s="1" t="s">
        <v>11038</v>
      </c>
      <c r="F92" s="1" t="s">
        <v>10942</v>
      </c>
      <c r="G92" s="20">
        <v>9403289.7</v>
      </c>
      <c r="H92" s="21">
        <v>537</v>
      </c>
    </row>
    <row r="93" s="1" customFormat="1" spans="2:8">
      <c r="B93" s="1" t="s">
        <v>10935</v>
      </c>
      <c r="C93" s="1" t="s">
        <v>103</v>
      </c>
      <c r="D93" s="1" t="s">
        <v>1497</v>
      </c>
      <c r="E93" s="1" t="s">
        <v>11039</v>
      </c>
      <c r="F93" s="1" t="s">
        <v>10948</v>
      </c>
      <c r="G93" s="20">
        <v>9333888.8</v>
      </c>
      <c r="H93" s="21">
        <v>350</v>
      </c>
    </row>
    <row r="94" s="1" customFormat="1" spans="2:8">
      <c r="B94" s="1" t="s">
        <v>10935</v>
      </c>
      <c r="C94" s="1" t="s">
        <v>165</v>
      </c>
      <c r="D94" s="1" t="s">
        <v>1498</v>
      </c>
      <c r="E94" s="1" t="s">
        <v>11040</v>
      </c>
      <c r="F94" s="1" t="s">
        <v>10948</v>
      </c>
      <c r="G94" s="20">
        <v>9306589.2</v>
      </c>
      <c r="H94" s="21">
        <v>285</v>
      </c>
    </row>
    <row r="95" s="1" customFormat="1" spans="2:8">
      <c r="B95" s="1" t="s">
        <v>10935</v>
      </c>
      <c r="C95" s="1" t="s">
        <v>89</v>
      </c>
      <c r="D95" s="1" t="s">
        <v>1499</v>
      </c>
      <c r="E95" s="1" t="s">
        <v>11041</v>
      </c>
      <c r="F95" s="1" t="s">
        <v>10948</v>
      </c>
      <c r="G95" s="20">
        <v>9289686.7</v>
      </c>
      <c r="H95" s="21">
        <v>211</v>
      </c>
    </row>
    <row r="96" s="1" customFormat="1" spans="2:8">
      <c r="B96" s="1" t="s">
        <v>10935</v>
      </c>
      <c r="C96" s="1" t="s">
        <v>398</v>
      </c>
      <c r="D96" s="1" t="s">
        <v>1500</v>
      </c>
      <c r="E96" s="1" t="s">
        <v>11042</v>
      </c>
      <c r="F96" s="1" t="s">
        <v>10948</v>
      </c>
      <c r="G96" s="20">
        <v>9286369.4</v>
      </c>
      <c r="H96" s="21">
        <v>156</v>
      </c>
    </row>
    <row r="97" s="1" customFormat="1" spans="2:8">
      <c r="B97" s="1" t="s">
        <v>10935</v>
      </c>
      <c r="C97" s="1" t="s">
        <v>4102</v>
      </c>
      <c r="D97" s="1" t="s">
        <v>1501</v>
      </c>
      <c r="E97" s="1" t="s">
        <v>11043</v>
      </c>
      <c r="F97" s="1" t="s">
        <v>10963</v>
      </c>
      <c r="G97" s="20">
        <v>9178922</v>
      </c>
      <c r="H97" s="21">
        <v>183</v>
      </c>
    </row>
    <row r="98" s="1" customFormat="1" spans="2:8">
      <c r="B98" s="1" t="s">
        <v>10935</v>
      </c>
      <c r="C98" s="1" t="s">
        <v>156</v>
      </c>
      <c r="D98" s="1" t="s">
        <v>1426</v>
      </c>
      <c r="E98" s="1" t="s">
        <v>11044</v>
      </c>
      <c r="F98" s="1" t="s">
        <v>11010</v>
      </c>
      <c r="G98" s="20">
        <v>9144701.8</v>
      </c>
      <c r="H98" s="21">
        <v>171</v>
      </c>
    </row>
    <row r="99" s="1" customFormat="1" spans="2:8">
      <c r="B99" s="1" t="s">
        <v>10935</v>
      </c>
      <c r="C99" s="1" t="s">
        <v>184</v>
      </c>
      <c r="D99" s="1" t="s">
        <v>1502</v>
      </c>
      <c r="E99" s="1" t="s">
        <v>11045</v>
      </c>
      <c r="F99" s="1" t="s">
        <v>10937</v>
      </c>
      <c r="G99" s="20">
        <v>9043766.3</v>
      </c>
      <c r="H99" s="21">
        <v>217</v>
      </c>
    </row>
    <row r="100" s="1" customFormat="1" spans="2:8">
      <c r="B100" s="1" t="s">
        <v>10935</v>
      </c>
      <c r="C100" s="1" t="s">
        <v>10975</v>
      </c>
      <c r="D100" s="1" t="s">
        <v>1503</v>
      </c>
      <c r="E100" s="1" t="s">
        <v>11046</v>
      </c>
      <c r="F100" s="1" t="s">
        <v>10948</v>
      </c>
      <c r="G100" s="20">
        <v>9024744</v>
      </c>
      <c r="H100" s="21">
        <v>211</v>
      </c>
    </row>
    <row r="101" s="1" customFormat="1" spans="2:8">
      <c r="B101" s="1" t="s">
        <v>10935</v>
      </c>
      <c r="C101" s="1" t="s">
        <v>260</v>
      </c>
      <c r="D101" s="1" t="s">
        <v>1504</v>
      </c>
      <c r="E101" s="1" t="s">
        <v>11047</v>
      </c>
      <c r="F101" s="1" t="s">
        <v>10956</v>
      </c>
      <c r="G101" s="20">
        <v>9012593.3</v>
      </c>
      <c r="H101" s="21">
        <v>358</v>
      </c>
    </row>
    <row r="102" s="1" customFormat="1" spans="2:8">
      <c r="B102" s="1" t="s">
        <v>10935</v>
      </c>
      <c r="C102" s="1" t="s">
        <v>67</v>
      </c>
      <c r="D102" s="1" t="s">
        <v>1505</v>
      </c>
      <c r="E102" s="1" t="s">
        <v>11048</v>
      </c>
      <c r="F102" s="1" t="s">
        <v>10948</v>
      </c>
      <c r="G102" s="20">
        <v>9000756.5</v>
      </c>
      <c r="H102" s="21">
        <v>279</v>
      </c>
    </row>
    <row r="103" s="1" customFormat="1" spans="2:8">
      <c r="B103" s="1" t="s">
        <v>10935</v>
      </c>
      <c r="C103" s="1" t="s">
        <v>184</v>
      </c>
      <c r="D103" s="1" t="s">
        <v>1506</v>
      </c>
      <c r="E103" s="1" t="s">
        <v>11049</v>
      </c>
      <c r="F103" s="1" t="s">
        <v>11010</v>
      </c>
      <c r="G103" s="20">
        <v>8999418</v>
      </c>
      <c r="H103" s="21">
        <v>129</v>
      </c>
    </row>
    <row r="104" s="1" customFormat="1" spans="2:8">
      <c r="B104" s="1" t="s">
        <v>10935</v>
      </c>
      <c r="C104" s="1" t="s">
        <v>10975</v>
      </c>
      <c r="D104" s="1" t="s">
        <v>1415</v>
      </c>
      <c r="E104" s="1" t="s">
        <v>11050</v>
      </c>
      <c r="F104" s="1" t="s">
        <v>10937</v>
      </c>
      <c r="G104" s="20">
        <v>8716233</v>
      </c>
      <c r="H104" s="21">
        <v>174</v>
      </c>
    </row>
    <row r="105" s="1" customFormat="1" spans="2:8">
      <c r="B105" s="1" t="s">
        <v>10935</v>
      </c>
      <c r="C105" s="1" t="s">
        <v>4102</v>
      </c>
      <c r="D105" s="1" t="s">
        <v>1508</v>
      </c>
      <c r="E105" s="1" t="s">
        <v>11051</v>
      </c>
      <c r="F105" s="1" t="s">
        <v>10948</v>
      </c>
      <c r="G105" s="20">
        <v>8696308.7</v>
      </c>
      <c r="H105" s="21">
        <v>208</v>
      </c>
    </row>
    <row r="106" s="1" customFormat="1" spans="2:8">
      <c r="B106" s="1" t="s">
        <v>10935</v>
      </c>
      <c r="C106" s="1" t="s">
        <v>4102</v>
      </c>
      <c r="D106" s="1" t="s">
        <v>1510</v>
      </c>
      <c r="E106" s="1" t="s">
        <v>11052</v>
      </c>
      <c r="F106" s="1" t="s">
        <v>10937</v>
      </c>
      <c r="G106" s="20">
        <v>8647120.5</v>
      </c>
      <c r="H106" s="21">
        <v>246</v>
      </c>
    </row>
    <row r="107" s="1" customFormat="1" spans="2:8">
      <c r="B107" s="1" t="s">
        <v>10935</v>
      </c>
      <c r="C107" s="1" t="s">
        <v>156</v>
      </c>
      <c r="D107" s="1" t="s">
        <v>1410</v>
      </c>
      <c r="E107" s="1" t="s">
        <v>11053</v>
      </c>
      <c r="F107" s="1" t="s">
        <v>10948</v>
      </c>
      <c r="G107" s="20">
        <v>8594521.3</v>
      </c>
      <c r="H107" s="21">
        <v>225</v>
      </c>
    </row>
    <row r="108" s="1" customFormat="1" spans="2:8">
      <c r="B108" s="1" t="s">
        <v>10935</v>
      </c>
      <c r="C108" s="1" t="s">
        <v>103</v>
      </c>
      <c r="D108" s="1" t="s">
        <v>1514</v>
      </c>
      <c r="E108" s="1" t="s">
        <v>11054</v>
      </c>
      <c r="F108" s="1" t="s">
        <v>10948</v>
      </c>
      <c r="G108" s="20">
        <v>8574527</v>
      </c>
      <c r="H108" s="21">
        <v>251</v>
      </c>
    </row>
    <row r="109" s="1" customFormat="1" spans="2:8">
      <c r="B109" s="1" t="s">
        <v>10935</v>
      </c>
      <c r="C109" s="1" t="s">
        <v>156</v>
      </c>
      <c r="D109" s="1" t="s">
        <v>1517</v>
      </c>
      <c r="E109" s="1" t="s">
        <v>11055</v>
      </c>
      <c r="F109" s="1" t="s">
        <v>10948</v>
      </c>
      <c r="G109" s="20">
        <v>8408159</v>
      </c>
      <c r="H109" s="21">
        <v>203</v>
      </c>
    </row>
    <row r="110" s="1" customFormat="1" spans="2:8">
      <c r="B110" s="1" t="s">
        <v>10935</v>
      </c>
      <c r="C110" s="1" t="s">
        <v>117</v>
      </c>
      <c r="D110" s="1" t="s">
        <v>1518</v>
      </c>
      <c r="E110" s="1" t="s">
        <v>11056</v>
      </c>
      <c r="F110" s="1" t="s">
        <v>10937</v>
      </c>
      <c r="G110" s="20">
        <v>8393989.4</v>
      </c>
      <c r="H110" s="21">
        <v>178</v>
      </c>
    </row>
    <row r="111" s="1" customFormat="1" spans="2:8">
      <c r="B111" s="1" t="s">
        <v>10935</v>
      </c>
      <c r="C111" s="1" t="s">
        <v>124</v>
      </c>
      <c r="D111" s="1" t="s">
        <v>1519</v>
      </c>
      <c r="E111" s="1" t="s">
        <v>11057</v>
      </c>
      <c r="F111" s="1" t="s">
        <v>10956</v>
      </c>
      <c r="G111" s="20">
        <v>8371176.3</v>
      </c>
      <c r="H111" s="21">
        <v>269</v>
      </c>
    </row>
    <row r="112" s="1" customFormat="1" spans="2:8">
      <c r="B112" s="1" t="s">
        <v>10935</v>
      </c>
      <c r="C112" s="1" t="s">
        <v>117</v>
      </c>
      <c r="D112" s="1" t="s">
        <v>1520</v>
      </c>
      <c r="E112" s="1" t="s">
        <v>11058</v>
      </c>
      <c r="F112" s="1" t="s">
        <v>10948</v>
      </c>
      <c r="G112" s="20">
        <v>8368719.5</v>
      </c>
      <c r="H112" s="21">
        <v>119</v>
      </c>
    </row>
    <row r="113" s="1" customFormat="1" spans="2:8">
      <c r="B113" s="1" t="s">
        <v>10935</v>
      </c>
      <c r="C113" s="1" t="s">
        <v>165</v>
      </c>
      <c r="D113" s="1" t="s">
        <v>1521</v>
      </c>
      <c r="E113" s="1" t="s">
        <v>11059</v>
      </c>
      <c r="F113" s="1" t="s">
        <v>11060</v>
      </c>
      <c r="G113" s="20">
        <v>8360241.7</v>
      </c>
      <c r="H113" s="21">
        <v>353</v>
      </c>
    </row>
    <row r="114" s="1" customFormat="1" spans="2:8">
      <c r="B114" s="1" t="s">
        <v>10935</v>
      </c>
      <c r="C114" s="1" t="s">
        <v>4111</v>
      </c>
      <c r="D114" s="1" t="s">
        <v>1522</v>
      </c>
      <c r="E114" s="1" t="s">
        <v>11061</v>
      </c>
      <c r="F114" s="1" t="s">
        <v>10948</v>
      </c>
      <c r="G114" s="20">
        <v>8359057.5</v>
      </c>
      <c r="H114" s="21">
        <v>152</v>
      </c>
    </row>
    <row r="115" s="1" customFormat="1" spans="2:8">
      <c r="B115" s="1" t="s">
        <v>10935</v>
      </c>
      <c r="C115" s="1" t="s">
        <v>4111</v>
      </c>
      <c r="D115" s="1" t="s">
        <v>1444</v>
      </c>
      <c r="E115" s="1" t="s">
        <v>11062</v>
      </c>
      <c r="F115" s="1" t="s">
        <v>11018</v>
      </c>
      <c r="G115" s="20">
        <v>8317661.9</v>
      </c>
      <c r="H115" s="21">
        <v>295</v>
      </c>
    </row>
    <row r="116" s="1" customFormat="1" spans="2:8">
      <c r="B116" s="1" t="s">
        <v>10935</v>
      </c>
      <c r="C116" s="1" t="s">
        <v>124</v>
      </c>
      <c r="D116" s="1" t="s">
        <v>1523</v>
      </c>
      <c r="E116" s="1" t="s">
        <v>11063</v>
      </c>
      <c r="F116" s="1" t="s">
        <v>10937</v>
      </c>
      <c r="G116" s="20">
        <v>8291044.8</v>
      </c>
      <c r="H116" s="21">
        <v>240</v>
      </c>
    </row>
    <row r="117" s="1" customFormat="1" spans="2:8">
      <c r="B117" s="1" t="s">
        <v>10935</v>
      </c>
      <c r="C117" s="1" t="s">
        <v>184</v>
      </c>
      <c r="D117" s="1" t="s">
        <v>1524</v>
      </c>
      <c r="E117" s="1" t="s">
        <v>11064</v>
      </c>
      <c r="F117" s="1" t="s">
        <v>11018</v>
      </c>
      <c r="G117" s="20">
        <v>8227873.7</v>
      </c>
      <c r="H117" s="21">
        <v>136</v>
      </c>
    </row>
    <row r="118" s="1" customFormat="1" spans="2:8">
      <c r="B118" s="1" t="s">
        <v>10935</v>
      </c>
      <c r="C118" s="1" t="s">
        <v>156</v>
      </c>
      <c r="D118" s="1" t="s">
        <v>1526</v>
      </c>
      <c r="E118" s="1" t="s">
        <v>11065</v>
      </c>
      <c r="F118" s="1" t="s">
        <v>10948</v>
      </c>
      <c r="G118" s="20">
        <v>8136026</v>
      </c>
      <c r="H118" s="21">
        <v>225</v>
      </c>
    </row>
    <row r="119" s="1" customFormat="1" spans="2:8">
      <c r="B119" s="1" t="s">
        <v>10935</v>
      </c>
      <c r="C119" s="1" t="s">
        <v>67</v>
      </c>
      <c r="D119" s="1" t="s">
        <v>1435</v>
      </c>
      <c r="E119" s="1" t="s">
        <v>11066</v>
      </c>
      <c r="F119" s="1" t="s">
        <v>10948</v>
      </c>
      <c r="G119" s="20">
        <v>8125408</v>
      </c>
      <c r="H119" s="21">
        <v>262</v>
      </c>
    </row>
    <row r="120" s="1" customFormat="1" spans="2:8">
      <c r="B120" s="1" t="s">
        <v>10935</v>
      </c>
      <c r="C120" s="1" t="s">
        <v>184</v>
      </c>
      <c r="D120" s="1" t="s">
        <v>1527</v>
      </c>
      <c r="E120" s="1" t="s">
        <v>11067</v>
      </c>
      <c r="F120" s="1" t="s">
        <v>10940</v>
      </c>
      <c r="G120" s="20">
        <v>8113378.5</v>
      </c>
      <c r="H120" s="21">
        <v>82</v>
      </c>
    </row>
    <row r="121" s="1" customFormat="1" spans="2:8">
      <c r="B121" s="1" t="s">
        <v>10935</v>
      </c>
      <c r="C121" s="1" t="s">
        <v>156</v>
      </c>
      <c r="D121" s="1" t="s">
        <v>1475</v>
      </c>
      <c r="E121" s="1" t="s">
        <v>11068</v>
      </c>
      <c r="F121" s="1" t="s">
        <v>10937</v>
      </c>
      <c r="G121" s="20">
        <v>8081124.7</v>
      </c>
      <c r="H121" s="21">
        <v>185</v>
      </c>
    </row>
    <row r="122" s="1" customFormat="1" spans="2:8">
      <c r="B122" s="1" t="s">
        <v>10935</v>
      </c>
      <c r="C122" s="1" t="s">
        <v>554</v>
      </c>
      <c r="D122" s="1" t="s">
        <v>1529</v>
      </c>
      <c r="E122" s="1" t="s">
        <v>11069</v>
      </c>
      <c r="F122" s="1" t="s">
        <v>10948</v>
      </c>
      <c r="G122" s="20">
        <v>8032849.2</v>
      </c>
      <c r="H122" s="21">
        <v>241</v>
      </c>
    </row>
    <row r="123" s="1" customFormat="1" spans="2:8">
      <c r="B123" s="1" t="s">
        <v>10935</v>
      </c>
      <c r="C123" s="1" t="s">
        <v>156</v>
      </c>
      <c r="D123" s="1" t="s">
        <v>1513</v>
      </c>
      <c r="E123" s="1" t="s">
        <v>11070</v>
      </c>
      <c r="F123" s="1" t="s">
        <v>10948</v>
      </c>
      <c r="G123" s="20">
        <v>7881790</v>
      </c>
      <c r="H123" s="21">
        <v>187</v>
      </c>
    </row>
    <row r="124" s="1" customFormat="1" spans="2:8">
      <c r="B124" s="1" t="s">
        <v>10935</v>
      </c>
      <c r="C124" s="1" t="s">
        <v>117</v>
      </c>
      <c r="D124" s="1" t="s">
        <v>1530</v>
      </c>
      <c r="E124" s="1" t="s">
        <v>11071</v>
      </c>
      <c r="F124" s="1" t="s">
        <v>10937</v>
      </c>
      <c r="G124" s="20">
        <v>7877246</v>
      </c>
      <c r="H124" s="21">
        <v>224</v>
      </c>
    </row>
    <row r="125" s="1" customFormat="1" spans="2:8">
      <c r="B125" s="1" t="s">
        <v>10935</v>
      </c>
      <c r="C125" s="1" t="s">
        <v>156</v>
      </c>
      <c r="D125" s="1" t="s">
        <v>1531</v>
      </c>
      <c r="E125" s="1" t="s">
        <v>11072</v>
      </c>
      <c r="F125" s="1" t="s">
        <v>10937</v>
      </c>
      <c r="G125" s="20">
        <v>7871351</v>
      </c>
      <c r="H125" s="21">
        <v>187</v>
      </c>
    </row>
    <row r="126" s="1" customFormat="1" spans="2:8">
      <c r="B126" s="1" t="s">
        <v>10935</v>
      </c>
      <c r="C126" s="1" t="s">
        <v>107</v>
      </c>
      <c r="D126" s="1" t="s">
        <v>1532</v>
      </c>
      <c r="E126" s="1" t="s">
        <v>11073</v>
      </c>
      <c r="F126" s="1" t="s">
        <v>10948</v>
      </c>
      <c r="G126" s="20">
        <v>7867710.6</v>
      </c>
      <c r="H126" s="21">
        <v>173</v>
      </c>
    </row>
    <row r="127" s="1" customFormat="1" spans="2:8">
      <c r="B127" s="1" t="s">
        <v>10935</v>
      </c>
      <c r="C127" s="1" t="s">
        <v>107</v>
      </c>
      <c r="D127" s="1" t="s">
        <v>1533</v>
      </c>
      <c r="E127" s="1" t="s">
        <v>11074</v>
      </c>
      <c r="F127" s="1" t="s">
        <v>11018</v>
      </c>
      <c r="G127" s="20">
        <v>7861307.5</v>
      </c>
      <c r="H127" s="21">
        <v>327</v>
      </c>
    </row>
    <row r="128" s="1" customFormat="1" spans="2:8">
      <c r="B128" s="1" t="s">
        <v>10935</v>
      </c>
      <c r="C128" s="1" t="s">
        <v>398</v>
      </c>
      <c r="D128" s="1" t="s">
        <v>1534</v>
      </c>
      <c r="E128" s="1" t="s">
        <v>11075</v>
      </c>
      <c r="F128" s="1" t="s">
        <v>10948</v>
      </c>
      <c r="G128" s="20">
        <v>7852905.3</v>
      </c>
      <c r="H128" s="21">
        <v>169</v>
      </c>
    </row>
    <row r="129" s="1" customFormat="1" spans="2:8">
      <c r="B129" s="1" t="s">
        <v>10935</v>
      </c>
      <c r="C129" s="1" t="s">
        <v>365</v>
      </c>
      <c r="D129" s="1" t="s">
        <v>1535</v>
      </c>
      <c r="E129" s="1" t="s">
        <v>11076</v>
      </c>
      <c r="F129" s="1" t="s">
        <v>10937</v>
      </c>
      <c r="G129" s="20">
        <v>7794575.5</v>
      </c>
      <c r="H129" s="21">
        <v>138</v>
      </c>
    </row>
    <row r="130" s="1" customFormat="1" spans="2:8">
      <c r="B130" s="1" t="s">
        <v>10935</v>
      </c>
      <c r="C130" s="1" t="s">
        <v>4105</v>
      </c>
      <c r="D130" s="1" t="s">
        <v>1537</v>
      </c>
      <c r="E130" s="1" t="s">
        <v>11077</v>
      </c>
      <c r="F130" s="1" t="s">
        <v>10948</v>
      </c>
      <c r="G130" s="20">
        <v>7743846</v>
      </c>
      <c r="H130" s="21">
        <v>212</v>
      </c>
    </row>
    <row r="131" s="1" customFormat="1" spans="2:8">
      <c r="B131" s="1" t="s">
        <v>10935</v>
      </c>
      <c r="C131" s="1" t="s">
        <v>156</v>
      </c>
      <c r="D131" s="1" t="s">
        <v>1538</v>
      </c>
      <c r="E131" s="1" t="s">
        <v>11078</v>
      </c>
      <c r="F131" s="1" t="s">
        <v>11010</v>
      </c>
      <c r="G131" s="20">
        <v>7680970.5</v>
      </c>
      <c r="H131" s="21">
        <v>194</v>
      </c>
    </row>
    <row r="132" s="1" customFormat="1" spans="2:8">
      <c r="B132" s="1" t="s">
        <v>10935</v>
      </c>
      <c r="C132" s="1" t="s">
        <v>4145</v>
      </c>
      <c r="D132" s="1" t="s">
        <v>1539</v>
      </c>
      <c r="E132" s="1" t="s">
        <v>11079</v>
      </c>
      <c r="F132" s="1" t="s">
        <v>10942</v>
      </c>
      <c r="G132" s="20">
        <v>7672887.5</v>
      </c>
      <c r="H132" s="21">
        <v>236</v>
      </c>
    </row>
    <row r="133" s="1" customFormat="1" spans="2:8">
      <c r="B133" s="1" t="s">
        <v>10935</v>
      </c>
      <c r="C133" s="1" t="s">
        <v>4111</v>
      </c>
      <c r="D133" s="1" t="s">
        <v>1541</v>
      </c>
      <c r="E133" s="1" t="s">
        <v>11080</v>
      </c>
      <c r="F133" s="1" t="s">
        <v>10948</v>
      </c>
      <c r="G133" s="20">
        <v>7633203.5</v>
      </c>
      <c r="H133" s="21">
        <v>242</v>
      </c>
    </row>
    <row r="134" s="1" customFormat="1" spans="2:8">
      <c r="B134" s="1" t="s">
        <v>10935</v>
      </c>
      <c r="C134" s="1" t="s">
        <v>89</v>
      </c>
      <c r="D134" s="1" t="s">
        <v>1421</v>
      </c>
      <c r="E134" s="1" t="s">
        <v>11081</v>
      </c>
      <c r="F134" s="1" t="s">
        <v>11010</v>
      </c>
      <c r="G134" s="20">
        <v>7554537.5</v>
      </c>
      <c r="H134" s="21">
        <v>280</v>
      </c>
    </row>
    <row r="135" s="1" customFormat="1" spans="2:8">
      <c r="B135" s="1" t="s">
        <v>10935</v>
      </c>
      <c r="C135" s="1" t="s">
        <v>365</v>
      </c>
      <c r="D135" s="1" t="s">
        <v>1543</v>
      </c>
      <c r="E135" s="1" t="s">
        <v>11082</v>
      </c>
      <c r="F135" s="1" t="s">
        <v>11060</v>
      </c>
      <c r="G135" s="20">
        <v>7542606</v>
      </c>
      <c r="H135" s="21">
        <v>124</v>
      </c>
    </row>
    <row r="136" s="1" customFormat="1" spans="2:8">
      <c r="B136" s="1" t="s">
        <v>10935</v>
      </c>
      <c r="C136" s="1" t="s">
        <v>89</v>
      </c>
      <c r="D136" s="1" t="s">
        <v>1544</v>
      </c>
      <c r="E136" s="1" t="s">
        <v>11083</v>
      </c>
      <c r="F136" s="1" t="s">
        <v>10963</v>
      </c>
      <c r="G136" s="20">
        <v>7457932.4</v>
      </c>
      <c r="H136" s="21">
        <v>210</v>
      </c>
    </row>
    <row r="137" s="1" customFormat="1" spans="2:8">
      <c r="B137" s="1" t="s">
        <v>10935</v>
      </c>
      <c r="C137" s="1" t="s">
        <v>165</v>
      </c>
      <c r="D137" s="1" t="s">
        <v>1545</v>
      </c>
      <c r="E137" s="1" t="s">
        <v>11084</v>
      </c>
      <c r="F137" s="1" t="s">
        <v>10948</v>
      </c>
      <c r="G137" s="20">
        <v>7427220.5</v>
      </c>
      <c r="H137" s="21">
        <v>144</v>
      </c>
    </row>
    <row r="138" s="1" customFormat="1" spans="2:8">
      <c r="B138" s="1" t="s">
        <v>10935</v>
      </c>
      <c r="C138" s="1" t="s">
        <v>10975</v>
      </c>
      <c r="D138" s="1" t="s">
        <v>1546</v>
      </c>
      <c r="E138" s="1" t="s">
        <v>11085</v>
      </c>
      <c r="F138" s="1" t="s">
        <v>10956</v>
      </c>
      <c r="G138" s="20">
        <v>7416218.7</v>
      </c>
      <c r="H138" s="21">
        <v>148</v>
      </c>
    </row>
    <row r="139" s="1" customFormat="1" spans="2:8">
      <c r="B139" s="1" t="s">
        <v>10935</v>
      </c>
      <c r="C139" s="1" t="s">
        <v>165</v>
      </c>
      <c r="D139" s="1" t="s">
        <v>1547</v>
      </c>
      <c r="E139" s="1" t="s">
        <v>11086</v>
      </c>
      <c r="F139" s="1" t="s">
        <v>10948</v>
      </c>
      <c r="G139" s="20">
        <v>7413928.8</v>
      </c>
      <c r="H139" s="21">
        <v>163</v>
      </c>
    </row>
    <row r="140" s="1" customFormat="1" spans="2:8">
      <c r="B140" s="1" t="s">
        <v>10935</v>
      </c>
      <c r="C140" s="1" t="s">
        <v>4145</v>
      </c>
      <c r="D140" s="1" t="s">
        <v>1548</v>
      </c>
      <c r="E140" s="1" t="s">
        <v>11087</v>
      </c>
      <c r="F140" s="1" t="s">
        <v>11010</v>
      </c>
      <c r="G140" s="20">
        <v>7362814</v>
      </c>
      <c r="H140" s="21">
        <v>151</v>
      </c>
    </row>
    <row r="141" s="1" customFormat="1" spans="2:8">
      <c r="B141" s="1" t="s">
        <v>10935</v>
      </c>
      <c r="C141" s="1" t="s">
        <v>67</v>
      </c>
      <c r="D141" s="1" t="s">
        <v>1402</v>
      </c>
      <c r="E141" s="1" t="s">
        <v>11088</v>
      </c>
      <c r="F141" s="1" t="s">
        <v>10948</v>
      </c>
      <c r="G141" s="20">
        <v>7293419.5</v>
      </c>
      <c r="H141" s="21">
        <v>370</v>
      </c>
    </row>
    <row r="142" s="1" customFormat="1" spans="2:8">
      <c r="B142" s="1" t="s">
        <v>10935</v>
      </c>
      <c r="C142" s="1" t="s">
        <v>89</v>
      </c>
      <c r="D142" s="1" t="s">
        <v>1549</v>
      </c>
      <c r="E142" s="1" t="s">
        <v>11089</v>
      </c>
      <c r="F142" s="1" t="s">
        <v>11016</v>
      </c>
      <c r="G142" s="20">
        <v>7293317.2</v>
      </c>
      <c r="H142" s="21">
        <v>304</v>
      </c>
    </row>
    <row r="143" s="1" customFormat="1" spans="2:8">
      <c r="B143" s="1" t="s">
        <v>10935</v>
      </c>
      <c r="C143" s="1" t="s">
        <v>67</v>
      </c>
      <c r="D143" s="1" t="s">
        <v>1550</v>
      </c>
      <c r="E143" s="1" t="s">
        <v>11090</v>
      </c>
      <c r="F143" s="1" t="s">
        <v>11018</v>
      </c>
      <c r="G143" s="20">
        <v>7279291</v>
      </c>
      <c r="H143" s="21">
        <v>220</v>
      </c>
    </row>
    <row r="144" s="1" customFormat="1" spans="2:8">
      <c r="B144" s="1" t="s">
        <v>10935</v>
      </c>
      <c r="C144" s="1" t="s">
        <v>103</v>
      </c>
      <c r="D144" s="1" t="s">
        <v>1551</v>
      </c>
      <c r="E144" s="1" t="s">
        <v>11091</v>
      </c>
      <c r="F144" s="1" t="s">
        <v>11016</v>
      </c>
      <c r="G144" s="20">
        <v>7273567.7</v>
      </c>
      <c r="H144" s="21">
        <v>261</v>
      </c>
    </row>
    <row r="145" s="1" customFormat="1" spans="2:8">
      <c r="B145" s="1" t="s">
        <v>10935</v>
      </c>
      <c r="C145" s="1" t="s">
        <v>398</v>
      </c>
      <c r="D145" s="1" t="s">
        <v>1552</v>
      </c>
      <c r="E145" s="1" t="s">
        <v>11092</v>
      </c>
      <c r="F145" s="1" t="s">
        <v>10940</v>
      </c>
      <c r="G145" s="20">
        <v>7249960.7</v>
      </c>
      <c r="H145" s="21">
        <v>263</v>
      </c>
    </row>
    <row r="146" s="1" customFormat="1" spans="2:8">
      <c r="B146" s="1" t="s">
        <v>10935</v>
      </c>
      <c r="C146" s="1" t="s">
        <v>10975</v>
      </c>
      <c r="D146" s="1" t="s">
        <v>1553</v>
      </c>
      <c r="E146" s="1" t="s">
        <v>11093</v>
      </c>
      <c r="F146" s="1" t="s">
        <v>10963</v>
      </c>
      <c r="G146" s="20">
        <v>7229516.3</v>
      </c>
      <c r="H146" s="21">
        <v>239</v>
      </c>
    </row>
    <row r="147" s="1" customFormat="1" spans="2:8">
      <c r="B147" s="1" t="s">
        <v>10935</v>
      </c>
      <c r="C147" s="1" t="s">
        <v>365</v>
      </c>
      <c r="D147" s="1" t="s">
        <v>1554</v>
      </c>
      <c r="E147" s="1" t="s">
        <v>11094</v>
      </c>
      <c r="F147" s="1" t="s">
        <v>10965</v>
      </c>
      <c r="G147" s="20">
        <v>7205503.7</v>
      </c>
      <c r="H147" s="21">
        <v>314</v>
      </c>
    </row>
    <row r="148" s="1" customFormat="1" spans="2:8">
      <c r="B148" s="1" t="s">
        <v>10935</v>
      </c>
      <c r="C148" s="1" t="s">
        <v>156</v>
      </c>
      <c r="D148" s="1" t="s">
        <v>1555</v>
      </c>
      <c r="E148" s="1" t="s">
        <v>11095</v>
      </c>
      <c r="F148" s="1" t="s">
        <v>11018</v>
      </c>
      <c r="G148" s="20">
        <v>7196570</v>
      </c>
      <c r="H148" s="21">
        <v>307</v>
      </c>
    </row>
    <row r="149" s="1" customFormat="1" spans="2:8">
      <c r="B149" s="1" t="s">
        <v>10935</v>
      </c>
      <c r="C149" s="1" t="s">
        <v>4102</v>
      </c>
      <c r="D149" s="1" t="s">
        <v>1557</v>
      </c>
      <c r="E149" s="1" t="s">
        <v>11096</v>
      </c>
      <c r="F149" s="1" t="s">
        <v>10948</v>
      </c>
      <c r="G149" s="20">
        <v>7136390.4</v>
      </c>
      <c r="H149" s="21">
        <v>192</v>
      </c>
    </row>
    <row r="150" s="1" customFormat="1" spans="2:8">
      <c r="B150" s="1" t="s">
        <v>10935</v>
      </c>
      <c r="C150" s="1" t="s">
        <v>4135</v>
      </c>
      <c r="D150" s="1" t="s">
        <v>1558</v>
      </c>
      <c r="E150" s="1" t="s">
        <v>11097</v>
      </c>
      <c r="F150" s="1" t="s">
        <v>10942</v>
      </c>
      <c r="G150" s="20">
        <v>7125746</v>
      </c>
      <c r="H150" s="21">
        <v>253</v>
      </c>
    </row>
    <row r="151" s="1" customFormat="1" spans="2:8">
      <c r="B151" s="1" t="s">
        <v>10935</v>
      </c>
      <c r="C151" s="1" t="s">
        <v>4145</v>
      </c>
      <c r="D151" s="1" t="s">
        <v>1559</v>
      </c>
      <c r="E151" s="1" t="s">
        <v>11098</v>
      </c>
      <c r="F151" s="1" t="s">
        <v>10946</v>
      </c>
      <c r="G151" s="20">
        <v>7123763</v>
      </c>
      <c r="H151" s="21">
        <v>149</v>
      </c>
    </row>
    <row r="152" s="1" customFormat="1" spans="2:8">
      <c r="B152" s="1" t="s">
        <v>10935</v>
      </c>
      <c r="C152" s="1" t="s">
        <v>184</v>
      </c>
      <c r="D152" s="1" t="s">
        <v>1560</v>
      </c>
      <c r="E152" s="1" t="s">
        <v>11099</v>
      </c>
      <c r="F152" s="1" t="s">
        <v>10963</v>
      </c>
      <c r="G152" s="20">
        <v>7110408.5</v>
      </c>
      <c r="H152" s="21">
        <v>100</v>
      </c>
    </row>
    <row r="153" s="1" customFormat="1" spans="2:8">
      <c r="B153" s="1" t="s">
        <v>10935</v>
      </c>
      <c r="C153" s="1" t="s">
        <v>10975</v>
      </c>
      <c r="D153" s="1" t="s">
        <v>1561</v>
      </c>
      <c r="E153" s="1" t="s">
        <v>11100</v>
      </c>
      <c r="F153" s="1" t="s">
        <v>10937</v>
      </c>
      <c r="G153" s="20">
        <v>7096121</v>
      </c>
      <c r="H153" s="21">
        <v>134</v>
      </c>
    </row>
    <row r="154" s="1" customFormat="1" spans="2:8">
      <c r="B154" s="1" t="s">
        <v>10935</v>
      </c>
      <c r="C154" s="1" t="s">
        <v>156</v>
      </c>
      <c r="D154" s="1" t="s">
        <v>1562</v>
      </c>
      <c r="E154" s="1" t="s">
        <v>11101</v>
      </c>
      <c r="F154" s="1" t="s">
        <v>10956</v>
      </c>
      <c r="G154" s="20">
        <v>7086987.8</v>
      </c>
      <c r="H154" s="21">
        <v>196</v>
      </c>
    </row>
    <row r="155" s="1" customFormat="1" spans="2:8">
      <c r="B155" s="1" t="s">
        <v>10935</v>
      </c>
      <c r="C155" s="1" t="s">
        <v>165</v>
      </c>
      <c r="D155" s="1" t="s">
        <v>1563</v>
      </c>
      <c r="E155" s="1" t="s">
        <v>11102</v>
      </c>
      <c r="F155" s="1" t="s">
        <v>10937</v>
      </c>
      <c r="G155" s="20">
        <v>7043561</v>
      </c>
      <c r="H155" s="21">
        <v>160</v>
      </c>
    </row>
    <row r="156" s="1" customFormat="1" spans="2:8">
      <c r="B156" s="1" t="s">
        <v>10935</v>
      </c>
      <c r="C156" s="1" t="s">
        <v>156</v>
      </c>
      <c r="D156" s="1" t="s">
        <v>1564</v>
      </c>
      <c r="E156" s="1" t="s">
        <v>11103</v>
      </c>
      <c r="F156" s="1" t="s">
        <v>10948</v>
      </c>
      <c r="G156" s="20">
        <v>7028431</v>
      </c>
      <c r="H156" s="21">
        <v>195</v>
      </c>
    </row>
    <row r="157" s="1" customFormat="1" spans="2:8">
      <c r="B157" s="1" t="s">
        <v>10935</v>
      </c>
      <c r="C157" s="1" t="s">
        <v>165</v>
      </c>
      <c r="D157" s="1" t="s">
        <v>1565</v>
      </c>
      <c r="E157" s="1" t="s">
        <v>11104</v>
      </c>
      <c r="F157" s="1" t="s">
        <v>11010</v>
      </c>
      <c r="G157" s="20">
        <v>6999426.9</v>
      </c>
      <c r="H157" s="21">
        <v>183</v>
      </c>
    </row>
    <row r="158" s="1" customFormat="1" spans="2:8">
      <c r="B158" s="1" t="s">
        <v>10935</v>
      </c>
      <c r="C158" s="1" t="s">
        <v>184</v>
      </c>
      <c r="D158" s="1" t="s">
        <v>1567</v>
      </c>
      <c r="E158" s="1" t="s">
        <v>11105</v>
      </c>
      <c r="F158" s="1" t="s">
        <v>10956</v>
      </c>
      <c r="G158" s="20">
        <v>6969999.5</v>
      </c>
      <c r="H158" s="21">
        <v>101</v>
      </c>
    </row>
    <row r="159" s="1" customFormat="1" spans="2:8">
      <c r="B159" s="1" t="s">
        <v>10935</v>
      </c>
      <c r="C159" s="1" t="s">
        <v>67</v>
      </c>
      <c r="D159" s="1" t="s">
        <v>1568</v>
      </c>
      <c r="E159" s="1" t="s">
        <v>11106</v>
      </c>
      <c r="F159" s="1" t="s">
        <v>10948</v>
      </c>
      <c r="G159" s="20">
        <v>6918952.2</v>
      </c>
      <c r="H159" s="21">
        <v>176</v>
      </c>
    </row>
    <row r="160" s="1" customFormat="1" spans="2:8">
      <c r="B160" s="1" t="s">
        <v>10935</v>
      </c>
      <c r="C160" s="1" t="s">
        <v>89</v>
      </c>
      <c r="D160" s="1" t="s">
        <v>1569</v>
      </c>
      <c r="E160" s="1" t="s">
        <v>11107</v>
      </c>
      <c r="F160" s="1" t="s">
        <v>11016</v>
      </c>
      <c r="G160" s="20">
        <v>6830031.4</v>
      </c>
      <c r="H160" s="21">
        <v>296</v>
      </c>
    </row>
    <row r="161" s="1" customFormat="1" spans="2:8">
      <c r="B161" s="1" t="s">
        <v>10935</v>
      </c>
      <c r="C161" s="1" t="s">
        <v>365</v>
      </c>
      <c r="D161" s="1" t="s">
        <v>1571</v>
      </c>
      <c r="E161" s="1" t="s">
        <v>11108</v>
      </c>
      <c r="F161" s="1" t="s">
        <v>10937</v>
      </c>
      <c r="G161" s="20">
        <v>6785919.5</v>
      </c>
      <c r="H161" s="21">
        <v>206</v>
      </c>
    </row>
    <row r="162" s="1" customFormat="1" spans="2:8">
      <c r="B162" s="1" t="s">
        <v>10935</v>
      </c>
      <c r="C162" s="1" t="s">
        <v>4145</v>
      </c>
      <c r="D162" s="1" t="s">
        <v>1572</v>
      </c>
      <c r="E162" s="1" t="s">
        <v>11109</v>
      </c>
      <c r="F162" s="1" t="s">
        <v>11018</v>
      </c>
      <c r="G162" s="20">
        <v>6779183</v>
      </c>
      <c r="H162" s="21">
        <v>141</v>
      </c>
    </row>
    <row r="163" s="1" customFormat="1" spans="2:8">
      <c r="B163" s="1" t="s">
        <v>10935</v>
      </c>
      <c r="C163" s="1" t="s">
        <v>365</v>
      </c>
      <c r="D163" s="1" t="s">
        <v>1573</v>
      </c>
      <c r="E163" s="1" t="s">
        <v>11110</v>
      </c>
      <c r="F163" s="1" t="s">
        <v>10946</v>
      </c>
      <c r="G163" s="20">
        <v>6772116.3</v>
      </c>
      <c r="H163" s="21">
        <v>177</v>
      </c>
    </row>
    <row r="164" s="1" customFormat="1" spans="2:8">
      <c r="B164" s="1" t="s">
        <v>10935</v>
      </c>
      <c r="C164" s="1" t="s">
        <v>67</v>
      </c>
      <c r="D164" s="1" t="s">
        <v>1435</v>
      </c>
      <c r="E164" s="1" t="s">
        <v>11111</v>
      </c>
      <c r="F164" s="1" t="s">
        <v>10948</v>
      </c>
      <c r="G164" s="20">
        <v>6749704.5</v>
      </c>
      <c r="H164" s="21">
        <v>230</v>
      </c>
    </row>
    <row r="165" s="1" customFormat="1" spans="2:8">
      <c r="B165" s="1" t="s">
        <v>10935</v>
      </c>
      <c r="C165" s="1" t="s">
        <v>398</v>
      </c>
      <c r="D165" s="1" t="s">
        <v>1574</v>
      </c>
      <c r="E165" s="1" t="s">
        <v>11112</v>
      </c>
      <c r="F165" s="1" t="s">
        <v>10942</v>
      </c>
      <c r="G165" s="20">
        <v>6737314</v>
      </c>
      <c r="H165" s="21">
        <v>101</v>
      </c>
    </row>
    <row r="166" s="1" customFormat="1" spans="2:8">
      <c r="B166" s="1" t="s">
        <v>10935</v>
      </c>
      <c r="C166" s="1" t="s">
        <v>10975</v>
      </c>
      <c r="D166" s="1" t="s">
        <v>1575</v>
      </c>
      <c r="E166" s="1" t="s">
        <v>11113</v>
      </c>
      <c r="F166" s="1" t="s">
        <v>10937</v>
      </c>
      <c r="G166" s="20">
        <v>6732367.9</v>
      </c>
      <c r="H166" s="21">
        <v>201</v>
      </c>
    </row>
    <row r="167" s="1" customFormat="1" spans="2:8">
      <c r="B167" s="1" t="s">
        <v>10935</v>
      </c>
      <c r="C167" s="1" t="s">
        <v>365</v>
      </c>
      <c r="D167" s="1" t="s">
        <v>1576</v>
      </c>
      <c r="E167" s="1" t="s">
        <v>11114</v>
      </c>
      <c r="F167" s="1" t="s">
        <v>10937</v>
      </c>
      <c r="G167" s="20">
        <v>6712849</v>
      </c>
      <c r="H167" s="21">
        <v>128</v>
      </c>
    </row>
    <row r="168" s="1" customFormat="1" spans="2:8">
      <c r="B168" s="1" t="s">
        <v>10935</v>
      </c>
      <c r="C168" s="1" t="s">
        <v>124</v>
      </c>
      <c r="D168" s="1" t="s">
        <v>1577</v>
      </c>
      <c r="E168" s="1" t="s">
        <v>11115</v>
      </c>
      <c r="F168" s="1" t="s">
        <v>11018</v>
      </c>
      <c r="G168" s="20">
        <v>6688907.5</v>
      </c>
      <c r="H168" s="21">
        <v>167</v>
      </c>
    </row>
    <row r="169" s="1" customFormat="1" spans="2:8">
      <c r="B169" s="1" t="s">
        <v>10935</v>
      </c>
      <c r="C169" s="1" t="s">
        <v>156</v>
      </c>
      <c r="D169" s="1" t="s">
        <v>1578</v>
      </c>
      <c r="E169" s="1" t="s">
        <v>11116</v>
      </c>
      <c r="F169" s="1" t="s">
        <v>11018</v>
      </c>
      <c r="G169" s="20">
        <v>6678246.3</v>
      </c>
      <c r="H169" s="21">
        <v>153</v>
      </c>
    </row>
    <row r="170" s="1" customFormat="1" spans="2:8">
      <c r="B170" s="1" t="s">
        <v>10935</v>
      </c>
      <c r="C170" s="1" t="s">
        <v>128</v>
      </c>
      <c r="D170" s="1" t="s">
        <v>1579</v>
      </c>
      <c r="E170" s="1" t="s">
        <v>11117</v>
      </c>
      <c r="F170" s="1" t="s">
        <v>11018</v>
      </c>
      <c r="G170" s="20">
        <v>6676135.2</v>
      </c>
      <c r="H170" s="21">
        <v>286</v>
      </c>
    </row>
    <row r="171" s="1" customFormat="1" spans="2:8">
      <c r="B171" s="1" t="s">
        <v>10935</v>
      </c>
      <c r="C171" s="1" t="s">
        <v>156</v>
      </c>
      <c r="D171" s="1" t="s">
        <v>1581</v>
      </c>
      <c r="E171" s="1" t="s">
        <v>11118</v>
      </c>
      <c r="F171" s="1" t="s">
        <v>10956</v>
      </c>
      <c r="G171" s="20">
        <v>6633664</v>
      </c>
      <c r="H171" s="21">
        <v>187</v>
      </c>
    </row>
    <row r="172" s="1" customFormat="1" spans="2:8">
      <c r="B172" s="1" t="s">
        <v>10935</v>
      </c>
      <c r="C172" s="1" t="s">
        <v>398</v>
      </c>
      <c r="D172" s="1" t="s">
        <v>1583</v>
      </c>
      <c r="E172" s="1" t="s">
        <v>11119</v>
      </c>
      <c r="F172" s="1" t="s">
        <v>11010</v>
      </c>
      <c r="G172" s="20">
        <v>6574739.5</v>
      </c>
      <c r="H172" s="21">
        <v>151</v>
      </c>
    </row>
    <row r="173" s="1" customFormat="1" spans="2:8">
      <c r="B173" s="1" t="s">
        <v>10935</v>
      </c>
      <c r="C173" s="1" t="s">
        <v>398</v>
      </c>
      <c r="D173" s="1" t="s">
        <v>1585</v>
      </c>
      <c r="E173" s="1" t="s">
        <v>11120</v>
      </c>
      <c r="F173" s="1" t="s">
        <v>10937</v>
      </c>
      <c r="G173" s="20">
        <v>6561073</v>
      </c>
      <c r="H173" s="21">
        <v>151</v>
      </c>
    </row>
    <row r="174" s="1" customFormat="1" spans="2:8">
      <c r="B174" s="1" t="s">
        <v>10935</v>
      </c>
      <c r="C174" s="1" t="s">
        <v>124</v>
      </c>
      <c r="D174" s="1" t="s">
        <v>1586</v>
      </c>
      <c r="E174" s="1" t="s">
        <v>11121</v>
      </c>
      <c r="F174" s="1" t="s">
        <v>10937</v>
      </c>
      <c r="G174" s="20">
        <v>6550088.8</v>
      </c>
      <c r="H174" s="21">
        <v>271</v>
      </c>
    </row>
    <row r="175" s="1" customFormat="1" spans="2:8">
      <c r="B175" s="1" t="s">
        <v>10935</v>
      </c>
      <c r="C175" s="1" t="s">
        <v>89</v>
      </c>
      <c r="D175" s="1" t="s">
        <v>1587</v>
      </c>
      <c r="E175" s="1" t="s">
        <v>11122</v>
      </c>
      <c r="F175" s="1" t="s">
        <v>10940</v>
      </c>
      <c r="G175" s="20">
        <v>6533524.1</v>
      </c>
      <c r="H175" s="21">
        <v>301</v>
      </c>
    </row>
    <row r="176" s="1" customFormat="1" spans="2:8">
      <c r="B176" s="1" t="s">
        <v>10935</v>
      </c>
      <c r="C176" s="1" t="s">
        <v>4155</v>
      </c>
      <c r="D176" s="1" t="s">
        <v>1588</v>
      </c>
      <c r="E176" s="1" t="s">
        <v>11123</v>
      </c>
      <c r="F176" s="1" t="s">
        <v>11010</v>
      </c>
      <c r="G176" s="20">
        <v>6509285.5</v>
      </c>
      <c r="H176" s="21">
        <v>152</v>
      </c>
    </row>
    <row r="177" s="1" customFormat="1" spans="2:8">
      <c r="B177" s="1" t="s">
        <v>10935</v>
      </c>
      <c r="C177" s="1" t="s">
        <v>67</v>
      </c>
      <c r="D177" s="1" t="s">
        <v>1490</v>
      </c>
      <c r="E177" s="1" t="s">
        <v>11124</v>
      </c>
      <c r="F177" s="1" t="s">
        <v>10948</v>
      </c>
      <c r="G177" s="20">
        <v>6485909</v>
      </c>
      <c r="H177" s="21">
        <v>217</v>
      </c>
    </row>
    <row r="178" s="1" customFormat="1" spans="2:8">
      <c r="B178" s="1" t="s">
        <v>10935</v>
      </c>
      <c r="C178" s="1" t="s">
        <v>184</v>
      </c>
      <c r="D178" s="1" t="s">
        <v>1458</v>
      </c>
      <c r="E178" s="1" t="s">
        <v>11125</v>
      </c>
      <c r="F178" s="1" t="s">
        <v>10948</v>
      </c>
      <c r="G178" s="20">
        <v>6474770</v>
      </c>
      <c r="H178" s="21">
        <v>114</v>
      </c>
    </row>
    <row r="179" s="1" customFormat="1" spans="2:8">
      <c r="B179" s="1" t="s">
        <v>10935</v>
      </c>
      <c r="C179" s="1" t="s">
        <v>10975</v>
      </c>
      <c r="D179" s="1" t="s">
        <v>1589</v>
      </c>
      <c r="E179" s="1" t="s">
        <v>11126</v>
      </c>
      <c r="F179" s="1" t="s">
        <v>11010</v>
      </c>
      <c r="G179" s="20">
        <v>6461185.8</v>
      </c>
      <c r="H179" s="21">
        <v>148</v>
      </c>
    </row>
    <row r="180" s="1" customFormat="1" spans="2:8">
      <c r="B180" s="1" t="s">
        <v>10935</v>
      </c>
      <c r="C180" s="1" t="s">
        <v>4111</v>
      </c>
      <c r="D180" s="1" t="s">
        <v>1590</v>
      </c>
      <c r="E180" s="1" t="s">
        <v>11127</v>
      </c>
      <c r="F180" s="1" t="s">
        <v>10946</v>
      </c>
      <c r="G180" s="20">
        <v>6447240.1</v>
      </c>
      <c r="H180" s="21">
        <v>335</v>
      </c>
    </row>
    <row r="181" s="1" customFormat="1" spans="2:8">
      <c r="B181" s="1" t="s">
        <v>10935</v>
      </c>
      <c r="C181" s="1" t="s">
        <v>156</v>
      </c>
      <c r="D181" s="1" t="s">
        <v>1591</v>
      </c>
      <c r="E181" s="1" t="s">
        <v>11128</v>
      </c>
      <c r="F181" s="1" t="s">
        <v>10948</v>
      </c>
      <c r="G181" s="20">
        <v>6425420.3</v>
      </c>
      <c r="H181" s="21">
        <v>153</v>
      </c>
    </row>
    <row r="182" s="1" customFormat="1" spans="2:8">
      <c r="B182" s="1" t="s">
        <v>10935</v>
      </c>
      <c r="C182" s="1" t="s">
        <v>398</v>
      </c>
      <c r="D182" s="1" t="s">
        <v>1592</v>
      </c>
      <c r="E182" s="1" t="s">
        <v>11129</v>
      </c>
      <c r="F182" s="1" t="s">
        <v>10956</v>
      </c>
      <c r="G182" s="20">
        <v>6415717.3</v>
      </c>
      <c r="H182" s="21">
        <v>199</v>
      </c>
    </row>
    <row r="183" s="1" customFormat="1" spans="2:8">
      <c r="B183" s="1" t="s">
        <v>10935</v>
      </c>
      <c r="C183" s="1" t="s">
        <v>4272</v>
      </c>
      <c r="D183" s="1" t="s">
        <v>1593</v>
      </c>
      <c r="E183" s="1" t="s">
        <v>11130</v>
      </c>
      <c r="F183" s="1" t="s">
        <v>10937</v>
      </c>
      <c r="G183" s="20">
        <v>6406637</v>
      </c>
      <c r="H183" s="21">
        <v>88</v>
      </c>
    </row>
    <row r="184" s="1" customFormat="1" spans="2:8">
      <c r="B184" s="1" t="s">
        <v>10935</v>
      </c>
      <c r="C184" s="1" t="s">
        <v>184</v>
      </c>
      <c r="D184" s="1" t="s">
        <v>1594</v>
      </c>
      <c r="E184" s="1" t="s">
        <v>11131</v>
      </c>
      <c r="F184" s="1" t="s">
        <v>10956</v>
      </c>
      <c r="G184" s="20">
        <v>6368883</v>
      </c>
      <c r="H184" s="21">
        <v>214</v>
      </c>
    </row>
    <row r="185" s="1" customFormat="1" spans="2:8">
      <c r="B185" s="1" t="s">
        <v>10935</v>
      </c>
      <c r="C185" s="1" t="s">
        <v>4105</v>
      </c>
      <c r="D185" s="1" t="s">
        <v>1595</v>
      </c>
      <c r="E185" s="1" t="s">
        <v>11132</v>
      </c>
      <c r="F185" s="1" t="s">
        <v>10948</v>
      </c>
      <c r="G185" s="20">
        <v>6350202</v>
      </c>
      <c r="H185" s="21">
        <v>153</v>
      </c>
    </row>
    <row r="186" s="1" customFormat="1" spans="2:8">
      <c r="B186" s="1" t="s">
        <v>10935</v>
      </c>
      <c r="C186" s="1" t="s">
        <v>10975</v>
      </c>
      <c r="D186" s="1" t="s">
        <v>1596</v>
      </c>
      <c r="E186" s="1" t="s">
        <v>11133</v>
      </c>
      <c r="F186" s="1" t="s">
        <v>11018</v>
      </c>
      <c r="G186" s="20">
        <v>6346216</v>
      </c>
      <c r="H186" s="21">
        <v>211</v>
      </c>
    </row>
    <row r="187" s="1" customFormat="1" spans="2:8">
      <c r="B187" s="1" t="s">
        <v>10935</v>
      </c>
      <c r="C187" s="1" t="s">
        <v>4105</v>
      </c>
      <c r="D187" s="1" t="s">
        <v>1580</v>
      </c>
      <c r="E187" s="1" t="s">
        <v>11134</v>
      </c>
      <c r="F187" s="1" t="s">
        <v>10956</v>
      </c>
      <c r="G187" s="20">
        <v>6342399.4</v>
      </c>
      <c r="H187" s="21">
        <v>160</v>
      </c>
    </row>
    <row r="188" s="1" customFormat="1" spans="2:8">
      <c r="B188" s="1" t="s">
        <v>10935</v>
      </c>
      <c r="C188" s="1" t="s">
        <v>365</v>
      </c>
      <c r="D188" s="1" t="s">
        <v>1597</v>
      </c>
      <c r="E188" s="1" t="s">
        <v>11135</v>
      </c>
      <c r="F188" s="1" t="s">
        <v>10948</v>
      </c>
      <c r="G188" s="20">
        <v>6308862</v>
      </c>
      <c r="H188" s="21">
        <v>170</v>
      </c>
    </row>
    <row r="189" s="1" customFormat="1" spans="2:8">
      <c r="B189" s="1" t="s">
        <v>10935</v>
      </c>
      <c r="C189" s="1" t="s">
        <v>4145</v>
      </c>
      <c r="D189" s="1" t="s">
        <v>1598</v>
      </c>
      <c r="E189" s="1" t="s">
        <v>11136</v>
      </c>
      <c r="F189" s="1" t="s">
        <v>11016</v>
      </c>
      <c r="G189" s="20">
        <v>6260774.2</v>
      </c>
      <c r="H189" s="21">
        <v>197</v>
      </c>
    </row>
    <row r="190" s="1" customFormat="1" spans="2:8">
      <c r="B190" s="1" t="s">
        <v>10935</v>
      </c>
      <c r="C190" s="1" t="s">
        <v>398</v>
      </c>
      <c r="D190" s="1" t="s">
        <v>1599</v>
      </c>
      <c r="E190" s="1" t="s">
        <v>11137</v>
      </c>
      <c r="F190" s="1" t="s">
        <v>10937</v>
      </c>
      <c r="G190" s="20">
        <v>6233223.7</v>
      </c>
      <c r="H190" s="21">
        <v>100</v>
      </c>
    </row>
    <row r="191" s="1" customFormat="1" spans="2:8">
      <c r="B191" s="1" t="s">
        <v>10935</v>
      </c>
      <c r="C191" s="1" t="s">
        <v>260</v>
      </c>
      <c r="D191" s="1" t="s">
        <v>1601</v>
      </c>
      <c r="E191" s="1" t="s">
        <v>11138</v>
      </c>
      <c r="F191" s="1" t="s">
        <v>10948</v>
      </c>
      <c r="G191" s="20">
        <v>6196768</v>
      </c>
      <c r="H191" s="21">
        <v>226</v>
      </c>
    </row>
    <row r="192" s="1" customFormat="1" spans="2:8">
      <c r="B192" s="1" t="s">
        <v>10935</v>
      </c>
      <c r="C192" s="1" t="s">
        <v>156</v>
      </c>
      <c r="D192" s="1" t="s">
        <v>1456</v>
      </c>
      <c r="E192" s="1" t="s">
        <v>11139</v>
      </c>
      <c r="F192" s="1" t="s">
        <v>10948</v>
      </c>
      <c r="G192" s="20">
        <v>6191325.3</v>
      </c>
      <c r="H192" s="21">
        <v>166</v>
      </c>
    </row>
    <row r="193" s="1" customFormat="1" spans="2:8">
      <c r="B193" s="1" t="s">
        <v>10935</v>
      </c>
      <c r="C193" s="1" t="s">
        <v>4166</v>
      </c>
      <c r="D193" s="1" t="s">
        <v>1602</v>
      </c>
      <c r="E193" s="1" t="s">
        <v>11140</v>
      </c>
      <c r="F193" s="1" t="s">
        <v>10937</v>
      </c>
      <c r="G193" s="20">
        <v>6165964.5</v>
      </c>
      <c r="H193" s="21">
        <v>181</v>
      </c>
    </row>
    <row r="194" s="1" customFormat="1" spans="2:8">
      <c r="B194" s="1" t="s">
        <v>10935</v>
      </c>
      <c r="C194" s="1" t="s">
        <v>107</v>
      </c>
      <c r="D194" s="1" t="s">
        <v>1603</v>
      </c>
      <c r="E194" s="1" t="s">
        <v>11141</v>
      </c>
      <c r="F194" s="1" t="s">
        <v>11018</v>
      </c>
      <c r="G194" s="20">
        <v>6157946.2</v>
      </c>
      <c r="H194" s="21">
        <v>90</v>
      </c>
    </row>
    <row r="195" s="1" customFormat="1" spans="2:8">
      <c r="B195" s="1" t="s">
        <v>10935</v>
      </c>
      <c r="C195" s="1" t="s">
        <v>156</v>
      </c>
      <c r="D195" s="1" t="s">
        <v>1604</v>
      </c>
      <c r="E195" s="1" t="s">
        <v>11142</v>
      </c>
      <c r="F195" s="1" t="s">
        <v>10948</v>
      </c>
      <c r="G195" s="20">
        <v>6139636.3</v>
      </c>
      <c r="H195" s="21">
        <v>320</v>
      </c>
    </row>
    <row r="196" s="1" customFormat="1" spans="2:8">
      <c r="B196" s="1" t="s">
        <v>10935</v>
      </c>
      <c r="C196" s="1" t="s">
        <v>4145</v>
      </c>
      <c r="D196" s="1" t="s">
        <v>1605</v>
      </c>
      <c r="E196" s="1" t="s">
        <v>11143</v>
      </c>
      <c r="F196" s="1" t="s">
        <v>11018</v>
      </c>
      <c r="G196" s="20">
        <v>6110810.5</v>
      </c>
      <c r="H196" s="21">
        <v>127</v>
      </c>
    </row>
    <row r="197" s="1" customFormat="1" spans="2:8">
      <c r="B197" s="1" t="s">
        <v>10935</v>
      </c>
      <c r="C197" s="1" t="s">
        <v>4105</v>
      </c>
      <c r="D197" s="1" t="s">
        <v>1479</v>
      </c>
      <c r="E197" s="1" t="s">
        <v>11144</v>
      </c>
      <c r="F197" s="1" t="s">
        <v>10948</v>
      </c>
      <c r="G197" s="20">
        <v>6080158.72</v>
      </c>
      <c r="H197" s="21">
        <v>194</v>
      </c>
    </row>
    <row r="198" s="1" customFormat="1" spans="2:8">
      <c r="B198" s="1" t="s">
        <v>10935</v>
      </c>
      <c r="C198" s="1" t="s">
        <v>124</v>
      </c>
      <c r="D198" s="1" t="s">
        <v>1436</v>
      </c>
      <c r="E198" s="1" t="s">
        <v>11145</v>
      </c>
      <c r="F198" s="1" t="s">
        <v>10937</v>
      </c>
      <c r="G198" s="20">
        <v>5993833.5</v>
      </c>
      <c r="H198" s="21">
        <v>284</v>
      </c>
    </row>
    <row r="199" s="1" customFormat="1" spans="2:8">
      <c r="B199" s="1" t="s">
        <v>10935</v>
      </c>
      <c r="C199" s="1" t="s">
        <v>184</v>
      </c>
      <c r="D199" s="1" t="s">
        <v>1606</v>
      </c>
      <c r="E199" s="1" t="s">
        <v>11146</v>
      </c>
      <c r="F199" s="1" t="s">
        <v>10948</v>
      </c>
      <c r="G199" s="20">
        <v>5977617.4</v>
      </c>
      <c r="H199" s="21">
        <v>114</v>
      </c>
    </row>
    <row r="200" s="1" customFormat="1" spans="2:8">
      <c r="B200" s="1" t="s">
        <v>10935</v>
      </c>
      <c r="C200" s="1" t="s">
        <v>184</v>
      </c>
      <c r="D200" s="1" t="s">
        <v>1607</v>
      </c>
      <c r="E200" s="1" t="s">
        <v>11147</v>
      </c>
      <c r="F200" s="1" t="s">
        <v>11016</v>
      </c>
      <c r="G200" s="20">
        <v>5966663</v>
      </c>
      <c r="H200" s="21">
        <v>105</v>
      </c>
    </row>
    <row r="201" s="1" customFormat="1" spans="2:8">
      <c r="B201" s="1" t="s">
        <v>10935</v>
      </c>
      <c r="C201" s="1" t="s">
        <v>4105</v>
      </c>
      <c r="D201" s="1" t="s">
        <v>1608</v>
      </c>
      <c r="E201" s="1" t="s">
        <v>11148</v>
      </c>
      <c r="F201" s="1" t="s">
        <v>10948</v>
      </c>
      <c r="G201" s="20">
        <v>5928713</v>
      </c>
      <c r="H201" s="21">
        <v>155</v>
      </c>
    </row>
    <row r="202" s="1" customFormat="1" spans="2:8">
      <c r="B202" s="1" t="s">
        <v>10935</v>
      </c>
      <c r="C202" s="1" t="s">
        <v>165</v>
      </c>
      <c r="D202" s="1" t="s">
        <v>1528</v>
      </c>
      <c r="E202" s="1" t="s">
        <v>11149</v>
      </c>
      <c r="F202" s="1" t="s">
        <v>10948</v>
      </c>
      <c r="G202" s="20">
        <v>5920622</v>
      </c>
      <c r="H202" s="21">
        <v>147</v>
      </c>
    </row>
    <row r="203" s="1" customFormat="1" spans="2:8">
      <c r="B203" s="1" t="s">
        <v>10935</v>
      </c>
      <c r="C203" s="1" t="s">
        <v>156</v>
      </c>
      <c r="D203" s="1" t="s">
        <v>1410</v>
      </c>
      <c r="E203" s="1" t="s">
        <v>11150</v>
      </c>
      <c r="F203" s="1" t="s">
        <v>10948</v>
      </c>
      <c r="G203" s="20">
        <v>5911145</v>
      </c>
      <c r="H203" s="21">
        <v>155</v>
      </c>
    </row>
    <row r="204" s="1" customFormat="1" spans="2:8">
      <c r="B204" s="1" t="s">
        <v>10935</v>
      </c>
      <c r="C204" s="1" t="s">
        <v>156</v>
      </c>
      <c r="D204" s="1" t="s">
        <v>1456</v>
      </c>
      <c r="E204" s="1" t="s">
        <v>11151</v>
      </c>
      <c r="F204" s="1" t="s">
        <v>10948</v>
      </c>
      <c r="G204" s="20">
        <v>5899571.3</v>
      </c>
      <c r="H204" s="21">
        <v>144</v>
      </c>
    </row>
    <row r="205" s="1" customFormat="1" spans="2:8">
      <c r="B205" s="1" t="s">
        <v>10935</v>
      </c>
      <c r="C205" s="1" t="s">
        <v>4102</v>
      </c>
      <c r="D205" s="1" t="s">
        <v>1609</v>
      </c>
      <c r="E205" s="1" t="s">
        <v>11152</v>
      </c>
      <c r="F205" s="1" t="s">
        <v>10937</v>
      </c>
      <c r="G205" s="20">
        <v>5887224</v>
      </c>
      <c r="H205" s="21">
        <v>196</v>
      </c>
    </row>
    <row r="206" s="1" customFormat="1" spans="2:8">
      <c r="B206" s="1" t="s">
        <v>10935</v>
      </c>
      <c r="C206" s="1" t="s">
        <v>184</v>
      </c>
      <c r="D206" s="1" t="s">
        <v>1437</v>
      </c>
      <c r="E206" s="1" t="s">
        <v>11153</v>
      </c>
      <c r="F206" s="1" t="s">
        <v>10948</v>
      </c>
      <c r="G206" s="20">
        <v>5877847</v>
      </c>
      <c r="H206" s="21">
        <v>140</v>
      </c>
    </row>
    <row r="207" s="1" customFormat="1" spans="2:8">
      <c r="B207" s="1" t="s">
        <v>10935</v>
      </c>
      <c r="C207" s="1" t="s">
        <v>398</v>
      </c>
      <c r="D207" s="1" t="s">
        <v>1610</v>
      </c>
      <c r="E207" s="1" t="s">
        <v>11154</v>
      </c>
      <c r="F207" s="1" t="s">
        <v>10942</v>
      </c>
      <c r="G207" s="20">
        <v>5839071</v>
      </c>
      <c r="H207" s="21">
        <v>153</v>
      </c>
    </row>
    <row r="208" s="1" customFormat="1" spans="2:8">
      <c r="B208" s="1" t="s">
        <v>10935</v>
      </c>
      <c r="C208" s="1" t="s">
        <v>124</v>
      </c>
      <c r="D208" s="1" t="s">
        <v>1612</v>
      </c>
      <c r="E208" s="1" t="s">
        <v>11155</v>
      </c>
      <c r="F208" s="1" t="s">
        <v>10946</v>
      </c>
      <c r="G208" s="20">
        <v>5797650.5</v>
      </c>
      <c r="H208" s="21">
        <v>189</v>
      </c>
    </row>
    <row r="209" s="1" customFormat="1" spans="2:8">
      <c r="B209" s="1" t="s">
        <v>10935</v>
      </c>
      <c r="C209" s="1" t="s">
        <v>89</v>
      </c>
      <c r="D209" s="1" t="s">
        <v>1485</v>
      </c>
      <c r="E209" s="1" t="s">
        <v>11156</v>
      </c>
      <c r="F209" s="1" t="s">
        <v>10942</v>
      </c>
      <c r="G209" s="20">
        <v>5780752.1</v>
      </c>
      <c r="H209" s="21">
        <v>266</v>
      </c>
    </row>
    <row r="210" s="1" customFormat="1" spans="2:8">
      <c r="B210" s="1" t="s">
        <v>10935</v>
      </c>
      <c r="C210" s="1" t="s">
        <v>4111</v>
      </c>
      <c r="D210" s="1" t="s">
        <v>1613</v>
      </c>
      <c r="E210" s="1" t="s">
        <v>11157</v>
      </c>
      <c r="F210" s="1" t="s">
        <v>10948</v>
      </c>
      <c r="G210" s="20">
        <v>5778235.5</v>
      </c>
      <c r="H210" s="21">
        <v>119</v>
      </c>
    </row>
    <row r="211" s="1" customFormat="1" spans="2:8">
      <c r="B211" s="1" t="s">
        <v>10935</v>
      </c>
      <c r="C211" s="1" t="s">
        <v>67</v>
      </c>
      <c r="D211" s="1" t="s">
        <v>1491</v>
      </c>
      <c r="E211" s="1" t="s">
        <v>11158</v>
      </c>
      <c r="F211" s="1" t="s">
        <v>10963</v>
      </c>
      <c r="G211" s="20">
        <v>5761212.2</v>
      </c>
      <c r="H211" s="21">
        <v>154</v>
      </c>
    </row>
    <row r="212" s="1" customFormat="1" spans="2:8">
      <c r="B212" s="1" t="s">
        <v>10935</v>
      </c>
      <c r="C212" s="1" t="s">
        <v>89</v>
      </c>
      <c r="D212" s="1" t="s">
        <v>1617</v>
      </c>
      <c r="E212" s="1" t="s">
        <v>11159</v>
      </c>
      <c r="F212" s="1" t="s">
        <v>11060</v>
      </c>
      <c r="G212" s="20">
        <v>5705518.5</v>
      </c>
      <c r="H212" s="21">
        <v>418</v>
      </c>
    </row>
    <row r="213" s="1" customFormat="1" spans="2:8">
      <c r="B213" s="1" t="s">
        <v>10935</v>
      </c>
      <c r="C213" s="1" t="s">
        <v>124</v>
      </c>
      <c r="D213" s="1" t="s">
        <v>1431</v>
      </c>
      <c r="E213" s="1" t="s">
        <v>11160</v>
      </c>
      <c r="F213" s="1" t="s">
        <v>10942</v>
      </c>
      <c r="G213" s="20">
        <v>5691304.5</v>
      </c>
      <c r="H213" s="21">
        <v>58</v>
      </c>
    </row>
    <row r="214" s="1" customFormat="1" spans="2:8">
      <c r="B214" s="1" t="s">
        <v>10935</v>
      </c>
      <c r="C214" s="1" t="s">
        <v>107</v>
      </c>
      <c r="D214" s="1" t="s">
        <v>1620</v>
      </c>
      <c r="E214" s="1" t="s">
        <v>11161</v>
      </c>
      <c r="F214" s="1" t="s">
        <v>10937</v>
      </c>
      <c r="G214" s="20">
        <v>5680791</v>
      </c>
      <c r="H214" s="21">
        <v>132</v>
      </c>
    </row>
    <row r="215" s="1" customFormat="1" spans="2:8">
      <c r="B215" s="1" t="s">
        <v>10935</v>
      </c>
      <c r="C215" s="1" t="s">
        <v>124</v>
      </c>
      <c r="D215" s="1" t="s">
        <v>1621</v>
      </c>
      <c r="E215" s="1" t="s">
        <v>11162</v>
      </c>
      <c r="F215" s="1" t="s">
        <v>10937</v>
      </c>
      <c r="G215" s="20">
        <v>5660217</v>
      </c>
      <c r="H215" s="21">
        <v>207</v>
      </c>
    </row>
    <row r="216" s="1" customFormat="1" spans="2:8">
      <c r="B216" s="1" t="s">
        <v>10935</v>
      </c>
      <c r="C216" s="1" t="s">
        <v>67</v>
      </c>
      <c r="D216" s="1" t="s">
        <v>1622</v>
      </c>
      <c r="E216" s="1" t="s">
        <v>11163</v>
      </c>
      <c r="F216" s="1" t="s">
        <v>10948</v>
      </c>
      <c r="G216" s="20">
        <v>5644329.7</v>
      </c>
      <c r="H216" s="21">
        <v>180</v>
      </c>
    </row>
    <row r="217" s="1" customFormat="1" spans="2:8">
      <c r="B217" s="1" t="s">
        <v>10935</v>
      </c>
      <c r="C217" s="1" t="s">
        <v>67</v>
      </c>
      <c r="D217" s="1" t="s">
        <v>1623</v>
      </c>
      <c r="E217" s="1" t="s">
        <v>11164</v>
      </c>
      <c r="F217" s="1" t="s">
        <v>10948</v>
      </c>
      <c r="G217" s="20">
        <v>5637340.7</v>
      </c>
      <c r="H217" s="21">
        <v>235</v>
      </c>
    </row>
    <row r="218" s="1" customFormat="1" spans="2:8">
      <c r="B218" s="1" t="s">
        <v>10935</v>
      </c>
      <c r="C218" s="1" t="s">
        <v>156</v>
      </c>
      <c r="D218" s="1" t="s">
        <v>1625</v>
      </c>
      <c r="E218" s="1" t="s">
        <v>11165</v>
      </c>
      <c r="F218" s="1" t="s">
        <v>10948</v>
      </c>
      <c r="G218" s="20">
        <v>5597931</v>
      </c>
      <c r="H218" s="21">
        <v>134</v>
      </c>
    </row>
    <row r="219" s="1" customFormat="1" spans="2:8">
      <c r="B219" s="1" t="s">
        <v>10935</v>
      </c>
      <c r="C219" s="1" t="s">
        <v>124</v>
      </c>
      <c r="D219" s="1" t="s">
        <v>1626</v>
      </c>
      <c r="E219" s="1" t="s">
        <v>11166</v>
      </c>
      <c r="F219" s="1" t="s">
        <v>10956</v>
      </c>
      <c r="G219" s="20">
        <v>5596953</v>
      </c>
      <c r="H219" s="21">
        <v>182</v>
      </c>
    </row>
    <row r="220" s="1" customFormat="1" spans="2:8">
      <c r="B220" s="1" t="s">
        <v>10935</v>
      </c>
      <c r="C220" s="1" t="s">
        <v>365</v>
      </c>
      <c r="D220" s="1" t="s">
        <v>1627</v>
      </c>
      <c r="E220" s="1" t="s">
        <v>11167</v>
      </c>
      <c r="F220" s="1" t="s">
        <v>10948</v>
      </c>
      <c r="G220" s="20">
        <v>5578245</v>
      </c>
      <c r="H220" s="21">
        <v>94</v>
      </c>
    </row>
    <row r="221" s="1" customFormat="1" spans="2:8">
      <c r="B221" s="1" t="s">
        <v>10935</v>
      </c>
      <c r="C221" s="1" t="s">
        <v>165</v>
      </c>
      <c r="D221" s="1" t="s">
        <v>1628</v>
      </c>
      <c r="E221" s="1" t="s">
        <v>11168</v>
      </c>
      <c r="F221" s="1" t="s">
        <v>10937</v>
      </c>
      <c r="G221" s="20">
        <v>5578099</v>
      </c>
      <c r="H221" s="21">
        <v>119</v>
      </c>
    </row>
    <row r="222" s="1" customFormat="1" spans="2:8">
      <c r="B222" s="1" t="s">
        <v>10935</v>
      </c>
      <c r="C222" s="1" t="s">
        <v>117</v>
      </c>
      <c r="D222" s="1" t="s">
        <v>1629</v>
      </c>
      <c r="E222" s="1" t="s">
        <v>11169</v>
      </c>
      <c r="F222" s="1" t="s">
        <v>11018</v>
      </c>
      <c r="G222" s="20">
        <v>5576292.8</v>
      </c>
      <c r="H222" s="21">
        <v>160</v>
      </c>
    </row>
    <row r="223" s="1" customFormat="1" spans="2:8">
      <c r="B223" s="1" t="s">
        <v>10935</v>
      </c>
      <c r="C223" s="1" t="s">
        <v>89</v>
      </c>
      <c r="D223" s="1" t="s">
        <v>1630</v>
      </c>
      <c r="E223" s="1" t="s">
        <v>11170</v>
      </c>
      <c r="F223" s="1" t="s">
        <v>10940</v>
      </c>
      <c r="G223" s="20">
        <v>5575622.8</v>
      </c>
      <c r="H223" s="21">
        <v>193</v>
      </c>
    </row>
    <row r="224" s="1" customFormat="1" spans="2:8">
      <c r="B224" s="1" t="s">
        <v>10935</v>
      </c>
      <c r="C224" s="1" t="s">
        <v>365</v>
      </c>
      <c r="D224" s="1" t="s">
        <v>1632</v>
      </c>
      <c r="E224" s="1" t="s">
        <v>11171</v>
      </c>
      <c r="F224" s="1" t="s">
        <v>10942</v>
      </c>
      <c r="G224" s="20">
        <v>5555439.6</v>
      </c>
      <c r="H224" s="21">
        <v>143</v>
      </c>
    </row>
    <row r="225" s="1" customFormat="1" spans="2:8">
      <c r="B225" s="1" t="s">
        <v>10935</v>
      </c>
      <c r="C225" s="1" t="s">
        <v>165</v>
      </c>
      <c r="D225" s="1" t="s">
        <v>1467</v>
      </c>
      <c r="E225" s="1" t="s">
        <v>11172</v>
      </c>
      <c r="F225" s="1" t="s">
        <v>10963</v>
      </c>
      <c r="G225" s="20">
        <v>5545289.99</v>
      </c>
      <c r="H225" s="21">
        <v>125</v>
      </c>
    </row>
    <row r="226" s="1" customFormat="1" spans="2:8">
      <c r="B226" s="1" t="s">
        <v>10935</v>
      </c>
      <c r="C226" s="1" t="s">
        <v>67</v>
      </c>
      <c r="D226" s="1" t="s">
        <v>1633</v>
      </c>
      <c r="E226" s="1" t="s">
        <v>11173</v>
      </c>
      <c r="F226" s="1" t="s">
        <v>10940</v>
      </c>
      <c r="G226" s="20">
        <v>5541087</v>
      </c>
      <c r="H226" s="21">
        <v>185</v>
      </c>
    </row>
    <row r="227" s="1" customFormat="1" spans="2:8">
      <c r="B227" s="1" t="s">
        <v>10935</v>
      </c>
      <c r="C227" s="1" t="s">
        <v>184</v>
      </c>
      <c r="D227" s="1" t="s">
        <v>1634</v>
      </c>
      <c r="E227" s="1" t="s">
        <v>11174</v>
      </c>
      <c r="F227" s="1" t="s">
        <v>11018</v>
      </c>
      <c r="G227" s="20">
        <v>5540216.3</v>
      </c>
      <c r="H227" s="21">
        <v>82</v>
      </c>
    </row>
    <row r="228" s="1" customFormat="1" spans="2:8">
      <c r="B228" s="1" t="s">
        <v>10935</v>
      </c>
      <c r="C228" s="1" t="s">
        <v>156</v>
      </c>
      <c r="D228" s="1" t="s">
        <v>1636</v>
      </c>
      <c r="E228" s="1" t="s">
        <v>11175</v>
      </c>
      <c r="F228" s="1" t="s">
        <v>10948</v>
      </c>
      <c r="G228" s="20">
        <v>5519297.3</v>
      </c>
      <c r="H228" s="21">
        <v>181</v>
      </c>
    </row>
    <row r="229" s="1" customFormat="1" spans="2:8">
      <c r="B229" s="1" t="s">
        <v>10935</v>
      </c>
      <c r="C229" s="1" t="s">
        <v>398</v>
      </c>
      <c r="D229" s="1" t="s">
        <v>1637</v>
      </c>
      <c r="E229" s="1" t="s">
        <v>11176</v>
      </c>
      <c r="F229" s="1" t="s">
        <v>10937</v>
      </c>
      <c r="G229" s="20">
        <v>5502300</v>
      </c>
      <c r="H229" s="21">
        <v>84</v>
      </c>
    </row>
    <row r="230" s="1" customFormat="1" spans="2:8">
      <c r="B230" s="1" t="s">
        <v>10935</v>
      </c>
      <c r="C230" s="1" t="s">
        <v>156</v>
      </c>
      <c r="D230" s="1" t="s">
        <v>1511</v>
      </c>
      <c r="E230" s="1" t="s">
        <v>11177</v>
      </c>
      <c r="F230" s="1" t="s">
        <v>10948</v>
      </c>
      <c r="G230" s="20">
        <v>5458732.3</v>
      </c>
      <c r="H230" s="21">
        <v>152</v>
      </c>
    </row>
    <row r="231" s="1" customFormat="1" spans="2:8">
      <c r="B231" s="1" t="s">
        <v>10935</v>
      </c>
      <c r="C231" s="1" t="s">
        <v>4166</v>
      </c>
      <c r="D231" s="1" t="s">
        <v>1638</v>
      </c>
      <c r="E231" s="1" t="s">
        <v>11178</v>
      </c>
      <c r="F231" s="1" t="s">
        <v>10956</v>
      </c>
      <c r="G231" s="20">
        <v>5425502.07</v>
      </c>
      <c r="H231" s="21">
        <v>153</v>
      </c>
    </row>
    <row r="232" s="1" customFormat="1" spans="2:8">
      <c r="B232" s="1" t="s">
        <v>10935</v>
      </c>
      <c r="C232" s="1" t="s">
        <v>184</v>
      </c>
      <c r="D232" s="1" t="s">
        <v>1639</v>
      </c>
      <c r="E232" s="1" t="s">
        <v>11179</v>
      </c>
      <c r="F232" s="1" t="s">
        <v>11018</v>
      </c>
      <c r="G232" s="20">
        <v>5420782.7</v>
      </c>
      <c r="H232" s="21">
        <v>121</v>
      </c>
    </row>
    <row r="233" s="1" customFormat="1" spans="2:8">
      <c r="B233" s="1" t="s">
        <v>10935</v>
      </c>
      <c r="C233" s="1" t="s">
        <v>260</v>
      </c>
      <c r="D233" s="1" t="s">
        <v>1640</v>
      </c>
      <c r="E233" s="1" t="s">
        <v>11180</v>
      </c>
      <c r="F233" s="1" t="s">
        <v>10942</v>
      </c>
      <c r="G233" s="20">
        <v>5400221.3</v>
      </c>
      <c r="H233" s="21">
        <v>187</v>
      </c>
    </row>
    <row r="234" s="1" customFormat="1" spans="2:8">
      <c r="B234" s="1" t="s">
        <v>10935</v>
      </c>
      <c r="C234" s="1" t="s">
        <v>184</v>
      </c>
      <c r="D234" s="1" t="s">
        <v>1641</v>
      </c>
      <c r="E234" s="1" t="s">
        <v>11181</v>
      </c>
      <c r="F234" s="1" t="s">
        <v>11018</v>
      </c>
      <c r="G234" s="20">
        <v>5399503</v>
      </c>
      <c r="H234" s="21">
        <v>96</v>
      </c>
    </row>
    <row r="235" s="1" customFormat="1" spans="2:8">
      <c r="B235" s="1" t="s">
        <v>10935</v>
      </c>
      <c r="C235" s="1" t="s">
        <v>165</v>
      </c>
      <c r="D235" s="1" t="s">
        <v>1467</v>
      </c>
      <c r="E235" s="1" t="s">
        <v>11182</v>
      </c>
      <c r="F235" s="1" t="s">
        <v>10963</v>
      </c>
      <c r="G235" s="20">
        <v>5383714.98</v>
      </c>
      <c r="H235" s="21">
        <v>117</v>
      </c>
    </row>
    <row r="236" s="1" customFormat="1" spans="2:8">
      <c r="B236" s="1" t="s">
        <v>10935</v>
      </c>
      <c r="C236" s="1" t="s">
        <v>4145</v>
      </c>
      <c r="D236" s="1" t="s">
        <v>1570</v>
      </c>
      <c r="E236" s="1" t="s">
        <v>11183</v>
      </c>
      <c r="F236" s="1" t="s">
        <v>10948</v>
      </c>
      <c r="G236" s="20">
        <v>5367183.7</v>
      </c>
      <c r="H236" s="21">
        <v>179</v>
      </c>
    </row>
    <row r="237" s="1" customFormat="1" spans="2:8">
      <c r="B237" s="1" t="s">
        <v>10935</v>
      </c>
      <c r="C237" s="1" t="s">
        <v>156</v>
      </c>
      <c r="D237" s="1" t="s">
        <v>1643</v>
      </c>
      <c r="E237" s="1" t="s">
        <v>11184</v>
      </c>
      <c r="F237" s="1" t="s">
        <v>10956</v>
      </c>
      <c r="G237" s="20">
        <v>5335453</v>
      </c>
      <c r="H237" s="21">
        <v>209</v>
      </c>
    </row>
    <row r="238" s="1" customFormat="1" spans="2:8">
      <c r="B238" s="1" t="s">
        <v>10935</v>
      </c>
      <c r="C238" s="1" t="s">
        <v>4135</v>
      </c>
      <c r="D238" s="1" t="s">
        <v>1644</v>
      </c>
      <c r="E238" s="1" t="s">
        <v>11185</v>
      </c>
      <c r="F238" s="1" t="s">
        <v>10956</v>
      </c>
      <c r="G238" s="20">
        <v>5333702.5</v>
      </c>
      <c r="H238" s="21">
        <v>145</v>
      </c>
    </row>
    <row r="239" s="1" customFormat="1" spans="2:8">
      <c r="B239" s="1" t="s">
        <v>10935</v>
      </c>
      <c r="C239" s="1" t="s">
        <v>156</v>
      </c>
      <c r="D239" s="1" t="s">
        <v>1645</v>
      </c>
      <c r="E239" s="1" t="s">
        <v>11186</v>
      </c>
      <c r="F239" s="1" t="s">
        <v>10956</v>
      </c>
      <c r="G239" s="20">
        <v>5330487.6</v>
      </c>
      <c r="H239" s="21">
        <v>153</v>
      </c>
    </row>
    <row r="240" s="1" customFormat="1" spans="2:8">
      <c r="B240" s="1" t="s">
        <v>10935</v>
      </c>
      <c r="C240" s="1" t="s">
        <v>184</v>
      </c>
      <c r="D240" s="1" t="s">
        <v>1458</v>
      </c>
      <c r="E240" s="1" t="s">
        <v>11187</v>
      </c>
      <c r="F240" s="1" t="s">
        <v>10948</v>
      </c>
      <c r="G240" s="20">
        <v>5308339.5</v>
      </c>
      <c r="H240" s="21">
        <v>83</v>
      </c>
    </row>
    <row r="241" s="1" customFormat="1" spans="2:8">
      <c r="B241" s="1" t="s">
        <v>10935</v>
      </c>
      <c r="C241" s="1" t="s">
        <v>89</v>
      </c>
      <c r="D241" s="1" t="s">
        <v>1493</v>
      </c>
      <c r="E241" s="1" t="s">
        <v>11188</v>
      </c>
      <c r="F241" s="1" t="s">
        <v>10965</v>
      </c>
      <c r="G241" s="20">
        <v>5278304.9</v>
      </c>
      <c r="H241" s="21">
        <v>264</v>
      </c>
    </row>
    <row r="242" s="1" customFormat="1" spans="2:8">
      <c r="B242" s="1" t="s">
        <v>10935</v>
      </c>
      <c r="C242" s="1" t="s">
        <v>156</v>
      </c>
      <c r="D242" s="1" t="s">
        <v>1426</v>
      </c>
      <c r="E242" s="1" t="s">
        <v>11189</v>
      </c>
      <c r="F242" s="1" t="s">
        <v>11010</v>
      </c>
      <c r="G242" s="20">
        <v>5273789.8</v>
      </c>
      <c r="H242" s="21">
        <v>108</v>
      </c>
    </row>
    <row r="243" s="1" customFormat="1" spans="2:8">
      <c r="B243" s="1" t="s">
        <v>10935</v>
      </c>
      <c r="C243" s="1" t="s">
        <v>398</v>
      </c>
      <c r="D243" s="1" t="s">
        <v>1647</v>
      </c>
      <c r="E243" s="1" t="s">
        <v>11190</v>
      </c>
      <c r="F243" s="1" t="s">
        <v>10946</v>
      </c>
      <c r="G243" s="20">
        <v>5267324.5</v>
      </c>
      <c r="H243" s="21">
        <v>137</v>
      </c>
    </row>
    <row r="244" s="1" customFormat="1" spans="2:8">
      <c r="B244" s="1" t="s">
        <v>10935</v>
      </c>
      <c r="C244" s="1" t="s">
        <v>156</v>
      </c>
      <c r="D244" s="1" t="s">
        <v>1410</v>
      </c>
      <c r="E244" s="1" t="s">
        <v>11191</v>
      </c>
      <c r="F244" s="1" t="s">
        <v>10948</v>
      </c>
      <c r="G244" s="20">
        <v>5260824</v>
      </c>
      <c r="H244" s="21">
        <v>139</v>
      </c>
    </row>
    <row r="245" s="1" customFormat="1" spans="2:8">
      <c r="B245" s="1" t="s">
        <v>10935</v>
      </c>
      <c r="C245" s="1" t="s">
        <v>365</v>
      </c>
      <c r="D245" s="1" t="s">
        <v>1648</v>
      </c>
      <c r="E245" s="1" t="s">
        <v>11192</v>
      </c>
      <c r="F245" s="1" t="s">
        <v>10963</v>
      </c>
      <c r="G245" s="20">
        <v>5243604.5</v>
      </c>
      <c r="H245" s="21">
        <v>130</v>
      </c>
    </row>
    <row r="246" s="1" customFormat="1" spans="2:8">
      <c r="B246" s="1" t="s">
        <v>10935</v>
      </c>
      <c r="C246" s="1" t="s">
        <v>124</v>
      </c>
      <c r="D246" s="1" t="s">
        <v>1436</v>
      </c>
      <c r="E246" s="1" t="s">
        <v>11193</v>
      </c>
      <c r="F246" s="1" t="s">
        <v>10937</v>
      </c>
      <c r="G246" s="20">
        <v>5220923.1</v>
      </c>
      <c r="H246" s="21">
        <v>245</v>
      </c>
    </row>
    <row r="247" s="1" customFormat="1" spans="2:8">
      <c r="B247" s="1" t="s">
        <v>10935</v>
      </c>
      <c r="C247" s="1" t="s">
        <v>103</v>
      </c>
      <c r="D247" s="1" t="s">
        <v>1649</v>
      </c>
      <c r="E247" s="1" t="s">
        <v>11194</v>
      </c>
      <c r="F247" s="1" t="s">
        <v>11060</v>
      </c>
      <c r="G247" s="20">
        <v>5206035</v>
      </c>
      <c r="H247" s="21">
        <v>330</v>
      </c>
    </row>
    <row r="248" s="1" customFormat="1" spans="2:8">
      <c r="B248" s="1" t="s">
        <v>10935</v>
      </c>
      <c r="C248" s="1" t="s">
        <v>165</v>
      </c>
      <c r="D248" s="1" t="s">
        <v>1650</v>
      </c>
      <c r="E248" s="1" t="s">
        <v>11195</v>
      </c>
      <c r="F248" s="1" t="s">
        <v>10963</v>
      </c>
      <c r="G248" s="20">
        <v>5187678.9</v>
      </c>
      <c r="H248" s="21">
        <v>260</v>
      </c>
    </row>
    <row r="249" s="1" customFormat="1" spans="2:8">
      <c r="B249" s="1" t="s">
        <v>10935</v>
      </c>
      <c r="C249" s="1" t="s">
        <v>184</v>
      </c>
      <c r="D249" s="1" t="s">
        <v>1651</v>
      </c>
      <c r="E249" s="1" t="s">
        <v>11196</v>
      </c>
      <c r="F249" s="1" t="s">
        <v>10937</v>
      </c>
      <c r="G249" s="20">
        <v>5175383.9</v>
      </c>
      <c r="H249" s="21">
        <v>120</v>
      </c>
    </row>
    <row r="250" s="1" customFormat="1" spans="2:8">
      <c r="B250" s="1" t="s">
        <v>10935</v>
      </c>
      <c r="C250" s="1" t="s">
        <v>103</v>
      </c>
      <c r="D250" s="1" t="s">
        <v>1542</v>
      </c>
      <c r="E250" s="1" t="s">
        <v>11197</v>
      </c>
      <c r="F250" s="1" t="s">
        <v>11018</v>
      </c>
      <c r="G250" s="20">
        <v>5169579</v>
      </c>
      <c r="H250" s="21">
        <v>222</v>
      </c>
    </row>
    <row r="251" s="1" customFormat="1" spans="2:8">
      <c r="B251" s="1" t="s">
        <v>10935</v>
      </c>
      <c r="C251" s="1" t="s">
        <v>165</v>
      </c>
      <c r="D251" s="1" t="s">
        <v>1616</v>
      </c>
      <c r="E251" s="1" t="s">
        <v>11198</v>
      </c>
      <c r="F251" s="1" t="s">
        <v>10937</v>
      </c>
      <c r="G251" s="20">
        <v>5168448.1</v>
      </c>
      <c r="H251" s="21">
        <v>131</v>
      </c>
    </row>
    <row r="252" s="1" customFormat="1" spans="2:8">
      <c r="B252" s="1" t="s">
        <v>10935</v>
      </c>
      <c r="C252" s="1" t="s">
        <v>103</v>
      </c>
      <c r="D252" s="1" t="s">
        <v>1653</v>
      </c>
      <c r="E252" s="1" t="s">
        <v>11199</v>
      </c>
      <c r="F252" s="1" t="s">
        <v>10940</v>
      </c>
      <c r="G252" s="20">
        <v>5123186.5</v>
      </c>
      <c r="H252" s="21">
        <v>199</v>
      </c>
    </row>
    <row r="253" s="1" customFormat="1" spans="2:8">
      <c r="B253" s="1" t="s">
        <v>10935</v>
      </c>
      <c r="C253" s="1" t="s">
        <v>89</v>
      </c>
      <c r="D253" s="1" t="s">
        <v>1507</v>
      </c>
      <c r="E253" s="1" t="s">
        <v>11200</v>
      </c>
      <c r="F253" s="1" t="s">
        <v>10948</v>
      </c>
      <c r="G253" s="20">
        <v>5097867.9</v>
      </c>
      <c r="H253" s="21">
        <v>181</v>
      </c>
    </row>
    <row r="254" s="1" customFormat="1" spans="2:8">
      <c r="B254" s="1" t="s">
        <v>10935</v>
      </c>
      <c r="C254" s="1" t="s">
        <v>4145</v>
      </c>
      <c r="D254" s="1" t="s">
        <v>1654</v>
      </c>
      <c r="E254" s="1" t="s">
        <v>11201</v>
      </c>
      <c r="F254" s="1" t="s">
        <v>10948</v>
      </c>
      <c r="G254" s="20">
        <v>5071336.5</v>
      </c>
      <c r="H254" s="21">
        <v>190</v>
      </c>
    </row>
    <row r="255" s="1" customFormat="1" spans="2:8">
      <c r="B255" s="1" t="s">
        <v>10935</v>
      </c>
      <c r="C255" s="1" t="s">
        <v>156</v>
      </c>
      <c r="D255" s="1" t="s">
        <v>1655</v>
      </c>
      <c r="E255" s="1" t="s">
        <v>11202</v>
      </c>
      <c r="F255" s="1" t="s">
        <v>10940</v>
      </c>
      <c r="G255" s="20">
        <v>5068704</v>
      </c>
      <c r="H255" s="21">
        <v>123</v>
      </c>
    </row>
    <row r="256" s="1" customFormat="1" spans="2:8">
      <c r="B256" s="1" t="s">
        <v>10935</v>
      </c>
      <c r="C256" s="1" t="s">
        <v>4111</v>
      </c>
      <c r="D256" s="1" t="s">
        <v>1444</v>
      </c>
      <c r="E256" s="1" t="s">
        <v>11203</v>
      </c>
      <c r="F256" s="1" t="s">
        <v>11018</v>
      </c>
      <c r="G256" s="20">
        <v>5064896</v>
      </c>
      <c r="H256" s="21">
        <v>173</v>
      </c>
    </row>
    <row r="257" s="1" customFormat="1" spans="2:8">
      <c r="B257" s="1" t="s">
        <v>10935</v>
      </c>
      <c r="C257" s="1" t="s">
        <v>184</v>
      </c>
      <c r="D257" s="1" t="s">
        <v>1656</v>
      </c>
      <c r="E257" s="1" t="s">
        <v>11204</v>
      </c>
      <c r="F257" s="1" t="s">
        <v>11018</v>
      </c>
      <c r="G257" s="20">
        <v>5051667</v>
      </c>
      <c r="H257" s="21">
        <v>58</v>
      </c>
    </row>
    <row r="258" s="1" customFormat="1" spans="2:8">
      <c r="B258" s="1" t="s">
        <v>10935</v>
      </c>
      <c r="C258" s="1" t="s">
        <v>365</v>
      </c>
      <c r="D258" s="1" t="s">
        <v>1657</v>
      </c>
      <c r="E258" s="1" t="s">
        <v>11205</v>
      </c>
      <c r="F258" s="1" t="s">
        <v>10942</v>
      </c>
      <c r="G258" s="20">
        <v>5036942.3</v>
      </c>
      <c r="H258" s="21">
        <v>85</v>
      </c>
    </row>
    <row r="259" s="1" customFormat="1" spans="2:8">
      <c r="B259" s="1" t="s">
        <v>10935</v>
      </c>
      <c r="C259" s="1" t="s">
        <v>103</v>
      </c>
      <c r="D259" s="1" t="s">
        <v>1658</v>
      </c>
      <c r="E259" s="1" t="s">
        <v>11206</v>
      </c>
      <c r="F259" s="1" t="s">
        <v>11018</v>
      </c>
      <c r="G259" s="20">
        <v>5035210.5</v>
      </c>
      <c r="H259" s="21">
        <v>183</v>
      </c>
    </row>
    <row r="260" s="1" customFormat="1" spans="2:8">
      <c r="B260" s="1" t="s">
        <v>10935</v>
      </c>
      <c r="C260" s="1" t="s">
        <v>10975</v>
      </c>
      <c r="D260" s="1" t="s">
        <v>1660</v>
      </c>
      <c r="E260" s="1" t="s">
        <v>11207</v>
      </c>
      <c r="F260" s="1" t="s">
        <v>10937</v>
      </c>
      <c r="G260" s="20">
        <v>5025996</v>
      </c>
      <c r="H260" s="21">
        <v>81</v>
      </c>
    </row>
    <row r="261" s="1" customFormat="1" spans="2:8">
      <c r="B261" s="1" t="s">
        <v>10935</v>
      </c>
      <c r="C261" s="1" t="s">
        <v>89</v>
      </c>
      <c r="D261" s="1" t="s">
        <v>1661</v>
      </c>
      <c r="E261" s="1" t="s">
        <v>11208</v>
      </c>
      <c r="F261" s="1" t="s">
        <v>10948</v>
      </c>
      <c r="G261" s="20">
        <v>5023567</v>
      </c>
      <c r="H261" s="21">
        <v>200</v>
      </c>
    </row>
    <row r="262" s="1" customFormat="1" spans="2:8">
      <c r="B262" s="1" t="s">
        <v>10935</v>
      </c>
      <c r="C262" s="1" t="s">
        <v>67</v>
      </c>
      <c r="D262" s="1" t="s">
        <v>1662</v>
      </c>
      <c r="E262" s="1" t="s">
        <v>11209</v>
      </c>
      <c r="F262" s="1" t="s">
        <v>10937</v>
      </c>
      <c r="G262" s="20">
        <v>5019846.4</v>
      </c>
      <c r="H262" s="21">
        <v>136</v>
      </c>
    </row>
    <row r="263" s="1" customFormat="1" spans="2:8">
      <c r="B263" s="1" t="s">
        <v>10935</v>
      </c>
      <c r="C263" s="1" t="s">
        <v>398</v>
      </c>
      <c r="D263" s="1" t="s">
        <v>1663</v>
      </c>
      <c r="E263" s="1" t="s">
        <v>11210</v>
      </c>
      <c r="F263" s="1" t="s">
        <v>10948</v>
      </c>
      <c r="G263" s="20">
        <v>5010722.8</v>
      </c>
      <c r="H263" s="21">
        <v>168</v>
      </c>
    </row>
    <row r="264" s="1" customFormat="1" spans="2:8">
      <c r="B264" s="1" t="s">
        <v>10935</v>
      </c>
      <c r="C264" s="1" t="s">
        <v>4145</v>
      </c>
      <c r="D264" s="1" t="s">
        <v>1664</v>
      </c>
      <c r="E264" s="1" t="s">
        <v>11211</v>
      </c>
      <c r="F264" s="1" t="s">
        <v>10956</v>
      </c>
      <c r="G264" s="20">
        <v>5007628.4</v>
      </c>
      <c r="H264" s="21">
        <v>114</v>
      </c>
    </row>
    <row r="265" s="1" customFormat="1" spans="2:8">
      <c r="B265" s="1" t="s">
        <v>10935</v>
      </c>
      <c r="C265" s="1" t="s">
        <v>117</v>
      </c>
      <c r="D265" s="1" t="s">
        <v>1665</v>
      </c>
      <c r="E265" s="1" t="s">
        <v>11212</v>
      </c>
      <c r="F265" s="1" t="s">
        <v>11060</v>
      </c>
      <c r="G265" s="20">
        <v>5002777.4</v>
      </c>
      <c r="H265" s="21">
        <v>168</v>
      </c>
    </row>
    <row r="266" s="1" customFormat="1" spans="2:8">
      <c r="B266" s="1" t="s">
        <v>10935</v>
      </c>
      <c r="C266" s="1" t="s">
        <v>156</v>
      </c>
      <c r="D266" s="1" t="s">
        <v>1611</v>
      </c>
      <c r="E266" s="1" t="s">
        <v>11213</v>
      </c>
      <c r="F266" s="1" t="s">
        <v>11010</v>
      </c>
      <c r="G266" s="20">
        <v>4976432.5</v>
      </c>
      <c r="H266" s="21">
        <v>233</v>
      </c>
    </row>
    <row r="267" s="1" customFormat="1" spans="2:8">
      <c r="B267" s="1" t="s">
        <v>10935</v>
      </c>
      <c r="C267" s="1" t="s">
        <v>124</v>
      </c>
      <c r="D267" s="1" t="s">
        <v>1667</v>
      </c>
      <c r="E267" s="1" t="s">
        <v>11214</v>
      </c>
      <c r="F267" s="1" t="s">
        <v>10940</v>
      </c>
      <c r="G267" s="20">
        <v>4950382.2</v>
      </c>
      <c r="H267" s="21">
        <v>189</v>
      </c>
    </row>
    <row r="268" s="1" customFormat="1" spans="2:8">
      <c r="B268" s="1" t="s">
        <v>10935</v>
      </c>
      <c r="C268" s="1" t="s">
        <v>10975</v>
      </c>
      <c r="D268" s="1" t="s">
        <v>1668</v>
      </c>
      <c r="E268" s="1" t="s">
        <v>11215</v>
      </c>
      <c r="F268" s="1" t="s">
        <v>11010</v>
      </c>
      <c r="G268" s="20">
        <v>4931104</v>
      </c>
      <c r="H268" s="21">
        <v>87</v>
      </c>
    </row>
    <row r="269" s="1" customFormat="1" spans="2:8">
      <c r="B269" s="1" t="s">
        <v>10935</v>
      </c>
      <c r="C269" s="1" t="s">
        <v>10975</v>
      </c>
      <c r="D269" s="1" t="s">
        <v>1669</v>
      </c>
      <c r="E269" s="1" t="s">
        <v>11216</v>
      </c>
      <c r="F269" s="1" t="s">
        <v>10937</v>
      </c>
      <c r="G269" s="20">
        <v>4927064.4</v>
      </c>
      <c r="H269" s="21">
        <v>131</v>
      </c>
    </row>
    <row r="270" s="1" customFormat="1" spans="2:8">
      <c r="B270" s="1" t="s">
        <v>10935</v>
      </c>
      <c r="C270" s="1" t="s">
        <v>124</v>
      </c>
      <c r="D270" s="1" t="s">
        <v>1670</v>
      </c>
      <c r="E270" s="1" t="s">
        <v>11217</v>
      </c>
      <c r="F270" s="1" t="s">
        <v>10948</v>
      </c>
      <c r="G270" s="20">
        <v>4925284.3</v>
      </c>
      <c r="H270" s="21">
        <v>205</v>
      </c>
    </row>
    <row r="271" s="1" customFormat="1" spans="2:8">
      <c r="B271" s="1" t="s">
        <v>10935</v>
      </c>
      <c r="C271" s="1" t="s">
        <v>156</v>
      </c>
      <c r="D271" s="1" t="s">
        <v>1671</v>
      </c>
      <c r="E271" s="1" t="s">
        <v>11218</v>
      </c>
      <c r="F271" s="1" t="s">
        <v>10946</v>
      </c>
      <c r="G271" s="20">
        <v>4914097</v>
      </c>
      <c r="H271" s="21">
        <v>138</v>
      </c>
    </row>
    <row r="272" s="1" customFormat="1" spans="2:8">
      <c r="B272" s="1" t="s">
        <v>10935</v>
      </c>
      <c r="C272" s="1" t="s">
        <v>156</v>
      </c>
      <c r="D272" s="1" t="s">
        <v>1674</v>
      </c>
      <c r="E272" s="1" t="s">
        <v>11219</v>
      </c>
      <c r="F272" s="1" t="s">
        <v>11018</v>
      </c>
      <c r="G272" s="20">
        <v>4869314.5</v>
      </c>
      <c r="H272" s="21">
        <v>103</v>
      </c>
    </row>
    <row r="273" s="1" customFormat="1" spans="2:8">
      <c r="B273" s="1" t="s">
        <v>10935</v>
      </c>
      <c r="C273" s="1" t="s">
        <v>124</v>
      </c>
      <c r="D273" s="1" t="s">
        <v>1675</v>
      </c>
      <c r="E273" s="1" t="s">
        <v>11220</v>
      </c>
      <c r="F273" s="1" t="s">
        <v>11018</v>
      </c>
      <c r="G273" s="20">
        <v>4868411.5</v>
      </c>
      <c r="H273" s="21">
        <v>258</v>
      </c>
    </row>
    <row r="274" s="1" customFormat="1" spans="2:8">
      <c r="B274" s="1" t="s">
        <v>10935</v>
      </c>
      <c r="C274" s="1" t="s">
        <v>4135</v>
      </c>
      <c r="D274" s="1" t="s">
        <v>1677</v>
      </c>
      <c r="E274" s="1" t="s">
        <v>11221</v>
      </c>
      <c r="F274" s="1" t="s">
        <v>10948</v>
      </c>
      <c r="G274" s="20">
        <v>4848292</v>
      </c>
      <c r="H274" s="21">
        <v>81</v>
      </c>
    </row>
    <row r="275" s="1" customFormat="1" spans="2:8">
      <c r="B275" s="1" t="s">
        <v>10935</v>
      </c>
      <c r="C275" s="1" t="s">
        <v>260</v>
      </c>
      <c r="D275" s="1" t="s">
        <v>1678</v>
      </c>
      <c r="E275" s="1" t="s">
        <v>11222</v>
      </c>
      <c r="F275" s="1" t="s">
        <v>10948</v>
      </c>
      <c r="G275" s="20">
        <v>4844954.9</v>
      </c>
      <c r="H275" s="21">
        <v>163</v>
      </c>
    </row>
    <row r="276" s="1" customFormat="1" spans="2:8">
      <c r="B276" s="1" t="s">
        <v>10935</v>
      </c>
      <c r="C276" s="1" t="s">
        <v>4272</v>
      </c>
      <c r="D276" s="1" t="s">
        <v>1679</v>
      </c>
      <c r="E276" s="1" t="s">
        <v>11223</v>
      </c>
      <c r="F276" s="1" t="s">
        <v>10965</v>
      </c>
      <c r="G276" s="20">
        <v>4844315</v>
      </c>
      <c r="H276" s="21">
        <v>84</v>
      </c>
    </row>
    <row r="277" s="1" customFormat="1" spans="2:8">
      <c r="B277" s="1" t="s">
        <v>10935</v>
      </c>
      <c r="C277" s="1" t="s">
        <v>89</v>
      </c>
      <c r="D277" s="1" t="s">
        <v>1525</v>
      </c>
      <c r="E277" s="1" t="s">
        <v>11224</v>
      </c>
      <c r="F277" s="1" t="s">
        <v>10937</v>
      </c>
      <c r="G277" s="20">
        <v>4825722</v>
      </c>
      <c r="H277" s="21">
        <v>174</v>
      </c>
    </row>
    <row r="278" s="1" customFormat="1" spans="2:8">
      <c r="B278" s="1" t="s">
        <v>10935</v>
      </c>
      <c r="C278" s="1" t="s">
        <v>117</v>
      </c>
      <c r="D278" s="1" t="s">
        <v>1614</v>
      </c>
      <c r="E278" s="1" t="s">
        <v>11225</v>
      </c>
      <c r="F278" s="1" t="s">
        <v>10937</v>
      </c>
      <c r="G278" s="20">
        <v>4817386.5</v>
      </c>
      <c r="H278" s="21">
        <v>100</v>
      </c>
    </row>
    <row r="279" s="1" customFormat="1" spans="2:8">
      <c r="B279" s="1" t="s">
        <v>10935</v>
      </c>
      <c r="C279" s="1" t="s">
        <v>156</v>
      </c>
      <c r="D279" s="1" t="s">
        <v>1680</v>
      </c>
      <c r="E279" s="1" t="s">
        <v>11226</v>
      </c>
      <c r="F279" s="1" t="s">
        <v>11018</v>
      </c>
      <c r="G279" s="20">
        <v>4804723.5</v>
      </c>
      <c r="H279" s="21">
        <v>105</v>
      </c>
    </row>
    <row r="280" s="1" customFormat="1" spans="2:8">
      <c r="B280" s="1" t="s">
        <v>10935</v>
      </c>
      <c r="C280" s="1" t="s">
        <v>117</v>
      </c>
      <c r="D280" s="1" t="s">
        <v>1681</v>
      </c>
      <c r="E280" s="1" t="s">
        <v>11227</v>
      </c>
      <c r="F280" s="1" t="s">
        <v>10956</v>
      </c>
      <c r="G280" s="20">
        <v>4762986</v>
      </c>
      <c r="H280" s="21">
        <v>127</v>
      </c>
    </row>
    <row r="281" s="1" customFormat="1" spans="2:8">
      <c r="B281" s="1" t="s">
        <v>10935</v>
      </c>
      <c r="C281" s="1" t="s">
        <v>4272</v>
      </c>
      <c r="D281" s="1" t="s">
        <v>1683</v>
      </c>
      <c r="E281" s="1" t="s">
        <v>11228</v>
      </c>
      <c r="F281" s="1" t="s">
        <v>10946</v>
      </c>
      <c r="G281" s="20">
        <v>4753619</v>
      </c>
      <c r="H281" s="21">
        <v>141</v>
      </c>
    </row>
    <row r="282" s="1" customFormat="1" spans="2:8">
      <c r="B282" s="1" t="s">
        <v>10935</v>
      </c>
      <c r="C282" s="1" t="s">
        <v>184</v>
      </c>
      <c r="D282" s="1" t="s">
        <v>1684</v>
      </c>
      <c r="E282" s="1" t="s">
        <v>11229</v>
      </c>
      <c r="F282" s="1" t="s">
        <v>10937</v>
      </c>
      <c r="G282" s="20">
        <v>4750923</v>
      </c>
      <c r="H282" s="21">
        <v>61</v>
      </c>
    </row>
    <row r="283" s="1" customFormat="1" spans="2:8">
      <c r="B283" s="1" t="s">
        <v>10935</v>
      </c>
      <c r="C283" s="1" t="s">
        <v>156</v>
      </c>
      <c r="D283" s="1" t="s">
        <v>1685</v>
      </c>
      <c r="E283" s="1" t="s">
        <v>11230</v>
      </c>
      <c r="F283" s="1" t="s">
        <v>11016</v>
      </c>
      <c r="G283" s="20">
        <v>4748258</v>
      </c>
      <c r="H283" s="21">
        <v>138</v>
      </c>
    </row>
    <row r="284" s="1" customFormat="1" spans="2:8">
      <c r="B284" s="1" t="s">
        <v>10935</v>
      </c>
      <c r="C284" s="1" t="s">
        <v>117</v>
      </c>
      <c r="D284" s="1" t="s">
        <v>1686</v>
      </c>
      <c r="E284" s="1" t="s">
        <v>11231</v>
      </c>
      <c r="F284" s="1" t="s">
        <v>10937</v>
      </c>
      <c r="G284" s="20">
        <v>4722502.5</v>
      </c>
      <c r="H284" s="21">
        <v>171</v>
      </c>
    </row>
    <row r="285" s="1" customFormat="1" spans="2:8">
      <c r="B285" s="1" t="s">
        <v>10935</v>
      </c>
      <c r="C285" s="1" t="s">
        <v>156</v>
      </c>
      <c r="D285" s="1" t="s">
        <v>1687</v>
      </c>
      <c r="E285" s="1" t="s">
        <v>11232</v>
      </c>
      <c r="F285" s="1" t="s">
        <v>10948</v>
      </c>
      <c r="G285" s="20">
        <v>4713391.49</v>
      </c>
      <c r="H285" s="21">
        <v>141</v>
      </c>
    </row>
    <row r="286" s="1" customFormat="1" spans="2:8">
      <c r="B286" s="1" t="s">
        <v>10935</v>
      </c>
      <c r="C286" s="1" t="s">
        <v>4111</v>
      </c>
      <c r="D286" s="1" t="s">
        <v>1688</v>
      </c>
      <c r="E286" s="1" t="s">
        <v>11233</v>
      </c>
      <c r="F286" s="1" t="s">
        <v>10940</v>
      </c>
      <c r="G286" s="20">
        <v>4698594.9</v>
      </c>
      <c r="H286" s="21">
        <v>210</v>
      </c>
    </row>
    <row r="287" s="1" customFormat="1" spans="2:8">
      <c r="B287" s="1" t="s">
        <v>10935</v>
      </c>
      <c r="C287" s="1" t="s">
        <v>4111</v>
      </c>
      <c r="D287" s="1" t="s">
        <v>1689</v>
      </c>
      <c r="E287" s="1" t="s">
        <v>11234</v>
      </c>
      <c r="F287" s="1" t="s">
        <v>3876</v>
      </c>
      <c r="G287" s="20">
        <v>4696887.5</v>
      </c>
      <c r="H287" s="21">
        <v>145</v>
      </c>
    </row>
    <row r="288" s="1" customFormat="1" spans="2:8">
      <c r="B288" s="1" t="s">
        <v>10935</v>
      </c>
      <c r="C288" s="1" t="s">
        <v>10975</v>
      </c>
      <c r="D288" s="1" t="s">
        <v>1690</v>
      </c>
      <c r="E288" s="1" t="s">
        <v>11235</v>
      </c>
      <c r="F288" s="1" t="s">
        <v>11016</v>
      </c>
      <c r="G288" s="20">
        <v>4687562</v>
      </c>
      <c r="H288" s="21">
        <v>87</v>
      </c>
    </row>
    <row r="289" s="1" customFormat="1" spans="2:8">
      <c r="B289" s="1" t="s">
        <v>10935</v>
      </c>
      <c r="C289" s="1" t="s">
        <v>124</v>
      </c>
      <c r="D289" s="1" t="s">
        <v>1691</v>
      </c>
      <c r="E289" s="1" t="s">
        <v>11236</v>
      </c>
      <c r="F289" s="1" t="s">
        <v>10948</v>
      </c>
      <c r="G289" s="20">
        <v>4667526.5</v>
      </c>
      <c r="H289" s="21">
        <v>142</v>
      </c>
    </row>
    <row r="290" s="1" customFormat="1" spans="2:8">
      <c r="B290" s="1" t="s">
        <v>10935</v>
      </c>
      <c r="C290" s="1" t="s">
        <v>4145</v>
      </c>
      <c r="D290" s="1" t="s">
        <v>1692</v>
      </c>
      <c r="E290" s="1" t="s">
        <v>11237</v>
      </c>
      <c r="F290" s="1" t="s">
        <v>11018</v>
      </c>
      <c r="G290" s="20">
        <v>4664918</v>
      </c>
      <c r="H290" s="21">
        <v>144</v>
      </c>
    </row>
    <row r="291" s="1" customFormat="1" spans="2:8">
      <c r="B291" s="1" t="s">
        <v>10935</v>
      </c>
      <c r="C291" s="1" t="s">
        <v>184</v>
      </c>
      <c r="D291" s="1" t="s">
        <v>1693</v>
      </c>
      <c r="E291" s="1" t="s">
        <v>11238</v>
      </c>
      <c r="F291" s="1" t="s">
        <v>10942</v>
      </c>
      <c r="G291" s="20">
        <v>4638329</v>
      </c>
      <c r="H291" s="21">
        <v>77</v>
      </c>
    </row>
    <row r="292" s="1" customFormat="1" spans="2:8">
      <c r="B292" s="1" t="s">
        <v>10935</v>
      </c>
      <c r="C292" s="1" t="s">
        <v>156</v>
      </c>
      <c r="D292" s="1" t="s">
        <v>1694</v>
      </c>
      <c r="E292" s="1" t="s">
        <v>11239</v>
      </c>
      <c r="F292" s="1" t="s">
        <v>10948</v>
      </c>
      <c r="G292" s="20">
        <v>4613917.2</v>
      </c>
      <c r="H292" s="21">
        <v>120</v>
      </c>
    </row>
    <row r="293" s="1" customFormat="1" spans="2:8">
      <c r="B293" s="1" t="s">
        <v>10935</v>
      </c>
      <c r="C293" s="1" t="s">
        <v>4166</v>
      </c>
      <c r="D293" s="1" t="s">
        <v>1695</v>
      </c>
      <c r="E293" s="1" t="s">
        <v>11240</v>
      </c>
      <c r="F293" s="1" t="s">
        <v>10948</v>
      </c>
      <c r="G293" s="20">
        <v>4606448</v>
      </c>
      <c r="H293" s="21">
        <v>168</v>
      </c>
    </row>
    <row r="294" s="1" customFormat="1" spans="2:8">
      <c r="B294" s="1" t="s">
        <v>10935</v>
      </c>
      <c r="C294" s="1" t="s">
        <v>184</v>
      </c>
      <c r="D294" s="1" t="s">
        <v>1437</v>
      </c>
      <c r="E294" s="1" t="s">
        <v>11241</v>
      </c>
      <c r="F294" s="1" t="s">
        <v>10948</v>
      </c>
      <c r="G294" s="20">
        <v>4589952</v>
      </c>
      <c r="H294" s="21">
        <v>98</v>
      </c>
    </row>
    <row r="295" s="1" customFormat="1" spans="2:8">
      <c r="B295" s="1" t="s">
        <v>10935</v>
      </c>
      <c r="C295" s="1" t="s">
        <v>184</v>
      </c>
      <c r="D295" s="1" t="s">
        <v>1642</v>
      </c>
      <c r="E295" s="1" t="s">
        <v>11242</v>
      </c>
      <c r="F295" s="1" t="s">
        <v>10937</v>
      </c>
      <c r="G295" s="20">
        <v>4579357</v>
      </c>
      <c r="H295" s="21">
        <v>77</v>
      </c>
    </row>
    <row r="296" s="1" customFormat="1" spans="2:8">
      <c r="B296" s="1" t="s">
        <v>10935</v>
      </c>
      <c r="C296" s="1" t="s">
        <v>124</v>
      </c>
      <c r="D296" s="1" t="s">
        <v>1697</v>
      </c>
      <c r="E296" s="1" t="s">
        <v>11243</v>
      </c>
      <c r="F296" s="1" t="s">
        <v>10937</v>
      </c>
      <c r="G296" s="20">
        <v>4563248.3</v>
      </c>
      <c r="H296" s="21">
        <v>126</v>
      </c>
    </row>
    <row r="297" s="1" customFormat="1" spans="2:8">
      <c r="B297" s="1" t="s">
        <v>10935</v>
      </c>
      <c r="C297" s="1" t="s">
        <v>4272</v>
      </c>
      <c r="D297" s="1" t="s">
        <v>1698</v>
      </c>
      <c r="E297" s="1" t="s">
        <v>11244</v>
      </c>
      <c r="F297" s="1" t="s">
        <v>10956</v>
      </c>
      <c r="G297" s="20">
        <v>4558279</v>
      </c>
      <c r="H297" s="21">
        <v>84</v>
      </c>
    </row>
    <row r="298" s="1" customFormat="1" spans="2:8">
      <c r="B298" s="1" t="s">
        <v>10935</v>
      </c>
      <c r="C298" s="1" t="s">
        <v>156</v>
      </c>
      <c r="D298" s="1" t="s">
        <v>1699</v>
      </c>
      <c r="E298" s="1" t="s">
        <v>11245</v>
      </c>
      <c r="F298" s="1" t="s">
        <v>10956</v>
      </c>
      <c r="G298" s="20">
        <v>4555206.4</v>
      </c>
      <c r="H298" s="21">
        <v>106</v>
      </c>
    </row>
    <row r="299" s="1" customFormat="1" spans="2:8">
      <c r="B299" s="1" t="s">
        <v>10935</v>
      </c>
      <c r="C299" s="1" t="s">
        <v>4102</v>
      </c>
      <c r="D299" s="1" t="s">
        <v>1584</v>
      </c>
      <c r="E299" s="1" t="s">
        <v>11246</v>
      </c>
      <c r="F299" s="1" t="s">
        <v>11060</v>
      </c>
      <c r="G299" s="20">
        <v>4553640.1</v>
      </c>
      <c r="H299" s="21">
        <v>259</v>
      </c>
    </row>
    <row r="300" s="1" customFormat="1" spans="2:8">
      <c r="B300" s="1" t="s">
        <v>10935</v>
      </c>
      <c r="C300" s="1" t="s">
        <v>365</v>
      </c>
      <c r="D300" s="1" t="s">
        <v>1700</v>
      </c>
      <c r="E300" s="1" t="s">
        <v>11247</v>
      </c>
      <c r="F300" s="1" t="s">
        <v>10948</v>
      </c>
      <c r="G300" s="20">
        <v>4551408.5</v>
      </c>
      <c r="H300" s="21">
        <v>128</v>
      </c>
    </row>
    <row r="301" s="1" customFormat="1" spans="2:8">
      <c r="B301" s="1" t="s">
        <v>10935</v>
      </c>
      <c r="C301" s="1" t="s">
        <v>260</v>
      </c>
      <c r="D301" s="1" t="s">
        <v>1701</v>
      </c>
      <c r="E301" s="1" t="s">
        <v>11248</v>
      </c>
      <c r="F301" s="1" t="s">
        <v>10948</v>
      </c>
      <c r="G301" s="20">
        <v>4550113.9</v>
      </c>
      <c r="H301" s="21">
        <v>143</v>
      </c>
    </row>
    <row r="302" s="1" customFormat="1" spans="2:8">
      <c r="B302" s="1" t="s">
        <v>10935</v>
      </c>
      <c r="C302" s="1" t="s">
        <v>103</v>
      </c>
      <c r="D302" s="1" t="s">
        <v>1702</v>
      </c>
      <c r="E302" s="1" t="s">
        <v>11249</v>
      </c>
      <c r="F302" s="1" t="s">
        <v>10937</v>
      </c>
      <c r="G302" s="20">
        <v>4532477.8</v>
      </c>
      <c r="H302" s="21">
        <v>211</v>
      </c>
    </row>
    <row r="303" s="1" customFormat="1" spans="2:8">
      <c r="B303" s="1" t="s">
        <v>10935</v>
      </c>
      <c r="C303" s="1" t="s">
        <v>365</v>
      </c>
      <c r="D303" s="1" t="s">
        <v>1703</v>
      </c>
      <c r="E303" s="1" t="s">
        <v>11250</v>
      </c>
      <c r="F303" s="1" t="s">
        <v>10956</v>
      </c>
      <c r="G303" s="20">
        <v>4528230</v>
      </c>
      <c r="H303" s="21">
        <v>107</v>
      </c>
    </row>
    <row r="304" s="1" customFormat="1" spans="2:8">
      <c r="B304" s="1" t="s">
        <v>10935</v>
      </c>
      <c r="C304" s="1" t="s">
        <v>117</v>
      </c>
      <c r="D304" s="1" t="s">
        <v>1704</v>
      </c>
      <c r="E304" s="1" t="s">
        <v>11251</v>
      </c>
      <c r="F304" s="1" t="s">
        <v>11018</v>
      </c>
      <c r="G304" s="20">
        <v>4511456</v>
      </c>
      <c r="H304" s="21">
        <v>92</v>
      </c>
    </row>
    <row r="305" s="1" customFormat="1" spans="2:8">
      <c r="B305" s="1" t="s">
        <v>10935</v>
      </c>
      <c r="C305" s="1" t="s">
        <v>103</v>
      </c>
      <c r="D305" s="1" t="s">
        <v>1706</v>
      </c>
      <c r="E305" s="1" t="s">
        <v>11252</v>
      </c>
      <c r="F305" s="1" t="s">
        <v>10956</v>
      </c>
      <c r="G305" s="20">
        <v>4481677.3</v>
      </c>
      <c r="H305" s="21">
        <v>312</v>
      </c>
    </row>
    <row r="306" s="1" customFormat="1" spans="2:8">
      <c r="B306" s="1" t="s">
        <v>10935</v>
      </c>
      <c r="C306" s="1" t="s">
        <v>4105</v>
      </c>
      <c r="D306" s="1" t="s">
        <v>1710</v>
      </c>
      <c r="E306" s="1" t="s">
        <v>11253</v>
      </c>
      <c r="F306" s="1" t="s">
        <v>10948</v>
      </c>
      <c r="G306" s="20">
        <v>4441634.3</v>
      </c>
      <c r="H306" s="21">
        <v>93</v>
      </c>
    </row>
    <row r="307" s="1" customFormat="1" spans="2:8">
      <c r="B307" s="1" t="s">
        <v>10935</v>
      </c>
      <c r="C307" s="1" t="s">
        <v>124</v>
      </c>
      <c r="D307" s="1" t="s">
        <v>1696</v>
      </c>
      <c r="E307" s="1" t="s">
        <v>11254</v>
      </c>
      <c r="F307" s="1" t="s">
        <v>11018</v>
      </c>
      <c r="G307" s="20">
        <v>4425532.6</v>
      </c>
      <c r="H307" s="21">
        <v>252</v>
      </c>
    </row>
    <row r="308" s="1" customFormat="1" spans="2:8">
      <c r="B308" s="1" t="s">
        <v>10935</v>
      </c>
      <c r="C308" s="1" t="s">
        <v>554</v>
      </c>
      <c r="D308" s="1" t="s">
        <v>1712</v>
      </c>
      <c r="E308" s="1" t="s">
        <v>11255</v>
      </c>
      <c r="F308" s="1" t="s">
        <v>10956</v>
      </c>
      <c r="G308" s="20">
        <v>4414012</v>
      </c>
      <c r="H308" s="21">
        <v>98</v>
      </c>
    </row>
    <row r="309" s="1" customFormat="1" spans="2:8">
      <c r="B309" s="1" t="s">
        <v>10935</v>
      </c>
      <c r="C309" s="1" t="s">
        <v>4145</v>
      </c>
      <c r="D309" s="1" t="s">
        <v>1713</v>
      </c>
      <c r="E309" s="1" t="s">
        <v>11256</v>
      </c>
      <c r="F309" s="1" t="s">
        <v>10937</v>
      </c>
      <c r="G309" s="20">
        <v>4400919.8</v>
      </c>
      <c r="H309" s="21">
        <v>131</v>
      </c>
    </row>
    <row r="310" s="1" customFormat="1" spans="2:8">
      <c r="B310" s="1" t="s">
        <v>10935</v>
      </c>
      <c r="C310" s="1" t="s">
        <v>107</v>
      </c>
      <c r="D310" s="1" t="s">
        <v>1714</v>
      </c>
      <c r="E310" s="1" t="s">
        <v>11257</v>
      </c>
      <c r="F310" s="1" t="s">
        <v>10965</v>
      </c>
      <c r="G310" s="20">
        <v>4386756.4</v>
      </c>
      <c r="H310" s="21">
        <v>88</v>
      </c>
    </row>
    <row r="311" s="1" customFormat="1" spans="2:8">
      <c r="B311" s="1" t="s">
        <v>10935</v>
      </c>
      <c r="C311" s="1" t="s">
        <v>260</v>
      </c>
      <c r="D311" s="1" t="s">
        <v>1715</v>
      </c>
      <c r="E311" s="1" t="s">
        <v>11258</v>
      </c>
      <c r="F311" s="1" t="s">
        <v>11016</v>
      </c>
      <c r="G311" s="20">
        <v>4384611.5</v>
      </c>
      <c r="H311" s="21">
        <v>166</v>
      </c>
    </row>
    <row r="312" s="1" customFormat="1" spans="2:8">
      <c r="B312" s="1" t="s">
        <v>10935</v>
      </c>
      <c r="C312" s="1" t="s">
        <v>4155</v>
      </c>
      <c r="D312" s="1" t="s">
        <v>1716</v>
      </c>
      <c r="E312" s="1" t="s">
        <v>11259</v>
      </c>
      <c r="F312" s="1" t="s">
        <v>10940</v>
      </c>
      <c r="G312" s="20">
        <v>4382406</v>
      </c>
      <c r="H312" s="21">
        <v>115</v>
      </c>
    </row>
    <row r="313" s="1" customFormat="1" spans="2:8">
      <c r="B313" s="1" t="s">
        <v>10935</v>
      </c>
      <c r="C313" s="1" t="s">
        <v>184</v>
      </c>
      <c r="D313" s="1" t="s">
        <v>1718</v>
      </c>
      <c r="E313" s="1" t="s">
        <v>11260</v>
      </c>
      <c r="F313" s="1" t="s">
        <v>10937</v>
      </c>
      <c r="G313" s="20">
        <v>4372688.4</v>
      </c>
      <c r="H313" s="21">
        <v>88</v>
      </c>
    </row>
    <row r="314" s="1" customFormat="1" spans="2:8">
      <c r="B314" s="1" t="s">
        <v>10935</v>
      </c>
      <c r="C314" s="1" t="s">
        <v>128</v>
      </c>
      <c r="D314" s="1" t="s">
        <v>1719</v>
      </c>
      <c r="E314" s="1" t="s">
        <v>11261</v>
      </c>
      <c r="F314" s="1" t="s">
        <v>10956</v>
      </c>
      <c r="G314" s="20">
        <v>4345295</v>
      </c>
      <c r="H314" s="21">
        <v>147</v>
      </c>
    </row>
    <row r="315" s="1" customFormat="1" spans="2:8">
      <c r="B315" s="1" t="s">
        <v>10935</v>
      </c>
      <c r="C315" s="1" t="s">
        <v>184</v>
      </c>
      <c r="D315" s="1" t="s">
        <v>1720</v>
      </c>
      <c r="E315" s="1" t="s">
        <v>11262</v>
      </c>
      <c r="F315" s="1" t="s">
        <v>10948</v>
      </c>
      <c r="G315" s="20">
        <v>4293953.3</v>
      </c>
      <c r="H315" s="21">
        <v>62</v>
      </c>
    </row>
    <row r="316" s="1" customFormat="1" spans="2:8">
      <c r="B316" s="1" t="s">
        <v>10935</v>
      </c>
      <c r="C316" s="1" t="s">
        <v>124</v>
      </c>
      <c r="D316" s="1" t="s">
        <v>1721</v>
      </c>
      <c r="E316" s="1" t="s">
        <v>11263</v>
      </c>
      <c r="F316" s="1" t="s">
        <v>10956</v>
      </c>
      <c r="G316" s="20">
        <v>4290924</v>
      </c>
      <c r="H316" s="21">
        <v>98</v>
      </c>
    </row>
    <row r="317" s="1" customFormat="1" spans="2:8">
      <c r="B317" s="1" t="s">
        <v>10935</v>
      </c>
      <c r="C317" s="1" t="s">
        <v>124</v>
      </c>
      <c r="D317" s="1" t="s">
        <v>1431</v>
      </c>
      <c r="E317" s="1" t="s">
        <v>11264</v>
      </c>
      <c r="F317" s="1" t="s">
        <v>10942</v>
      </c>
      <c r="G317" s="20">
        <v>4275946</v>
      </c>
      <c r="H317" s="21">
        <v>40</v>
      </c>
    </row>
    <row r="318" s="1" customFormat="1" spans="2:8">
      <c r="B318" s="1" t="s">
        <v>10935</v>
      </c>
      <c r="C318" s="1" t="s">
        <v>365</v>
      </c>
      <c r="D318" s="1" t="s">
        <v>1723</v>
      </c>
      <c r="E318" s="1" t="s">
        <v>11265</v>
      </c>
      <c r="F318" s="1" t="s">
        <v>10940</v>
      </c>
      <c r="G318" s="20">
        <v>4275895</v>
      </c>
      <c r="H318" s="21">
        <v>63</v>
      </c>
    </row>
    <row r="319" s="1" customFormat="1" spans="2:8">
      <c r="B319" s="1" t="s">
        <v>10935</v>
      </c>
      <c r="C319" s="1" t="s">
        <v>124</v>
      </c>
      <c r="D319" s="1" t="s">
        <v>1724</v>
      </c>
      <c r="E319" s="1" t="s">
        <v>11266</v>
      </c>
      <c r="F319" s="1" t="s">
        <v>11016</v>
      </c>
      <c r="G319" s="20">
        <v>4269515.8</v>
      </c>
      <c r="H319" s="21">
        <v>171</v>
      </c>
    </row>
    <row r="320" s="1" customFormat="1" spans="2:8">
      <c r="B320" s="1" t="s">
        <v>10935</v>
      </c>
      <c r="C320" s="1" t="s">
        <v>156</v>
      </c>
      <c r="D320" s="1" t="s">
        <v>1725</v>
      </c>
      <c r="E320" s="1" t="s">
        <v>11267</v>
      </c>
      <c r="F320" s="1" t="s">
        <v>10946</v>
      </c>
      <c r="G320" s="20">
        <v>4267662</v>
      </c>
      <c r="H320" s="21">
        <v>182</v>
      </c>
    </row>
    <row r="321" s="1" customFormat="1" spans="2:8">
      <c r="B321" s="1" t="s">
        <v>10935</v>
      </c>
      <c r="C321" s="1" t="s">
        <v>89</v>
      </c>
      <c r="D321" s="1" t="s">
        <v>1726</v>
      </c>
      <c r="E321" s="1" t="s">
        <v>11268</v>
      </c>
      <c r="F321" s="1" t="s">
        <v>10965</v>
      </c>
      <c r="G321" s="20">
        <v>4244658</v>
      </c>
      <c r="H321" s="21">
        <v>240</v>
      </c>
    </row>
    <row r="322" s="1" customFormat="1" spans="2:8">
      <c r="B322" s="1" t="s">
        <v>10935</v>
      </c>
      <c r="C322" s="1" t="s">
        <v>4102</v>
      </c>
      <c r="D322" s="1" t="s">
        <v>1728</v>
      </c>
      <c r="E322" s="1" t="s">
        <v>11269</v>
      </c>
      <c r="F322" s="1" t="s">
        <v>10963</v>
      </c>
      <c r="G322" s="20">
        <v>4218405</v>
      </c>
      <c r="H322" s="21">
        <v>90</v>
      </c>
    </row>
    <row r="323" s="1" customFormat="1" spans="2:8">
      <c r="B323" s="1" t="s">
        <v>10935</v>
      </c>
      <c r="C323" s="1" t="s">
        <v>165</v>
      </c>
      <c r="D323" s="1" t="s">
        <v>1729</v>
      </c>
      <c r="E323" s="1" t="s">
        <v>11270</v>
      </c>
      <c r="F323" s="1" t="s">
        <v>10948</v>
      </c>
      <c r="G323" s="20">
        <v>4206938</v>
      </c>
      <c r="H323" s="21">
        <v>185</v>
      </c>
    </row>
    <row r="324" s="1" customFormat="1" spans="2:8">
      <c r="B324" s="1" t="s">
        <v>10935</v>
      </c>
      <c r="C324" s="1" t="s">
        <v>260</v>
      </c>
      <c r="D324" s="1" t="s">
        <v>1730</v>
      </c>
      <c r="E324" s="1" t="s">
        <v>11271</v>
      </c>
      <c r="F324" s="1" t="s">
        <v>10937</v>
      </c>
      <c r="G324" s="20">
        <v>4191288.7</v>
      </c>
      <c r="H324" s="21">
        <v>68</v>
      </c>
    </row>
    <row r="325" s="1" customFormat="1" spans="2:8">
      <c r="B325" s="1" t="s">
        <v>10935</v>
      </c>
      <c r="C325" s="1" t="s">
        <v>156</v>
      </c>
      <c r="D325" s="1" t="s">
        <v>1731</v>
      </c>
      <c r="E325" s="1" t="s">
        <v>11272</v>
      </c>
      <c r="F325" s="1" t="s">
        <v>10948</v>
      </c>
      <c r="G325" s="20">
        <v>4184696</v>
      </c>
      <c r="H325" s="21">
        <v>89</v>
      </c>
    </row>
    <row r="326" s="1" customFormat="1" spans="2:8">
      <c r="B326" s="1" t="s">
        <v>10935</v>
      </c>
      <c r="C326" s="1" t="s">
        <v>156</v>
      </c>
      <c r="D326" s="1" t="s">
        <v>1732</v>
      </c>
      <c r="E326" s="1" t="s">
        <v>11273</v>
      </c>
      <c r="F326" s="1" t="s">
        <v>3876</v>
      </c>
      <c r="G326" s="20">
        <v>4176310</v>
      </c>
      <c r="H326" s="21">
        <v>234</v>
      </c>
    </row>
    <row r="327" s="1" customFormat="1" spans="2:8">
      <c r="B327" s="1" t="s">
        <v>10935</v>
      </c>
      <c r="C327" s="1" t="s">
        <v>124</v>
      </c>
      <c r="D327" s="1" t="s">
        <v>1733</v>
      </c>
      <c r="E327" s="1" t="s">
        <v>11274</v>
      </c>
      <c r="F327" s="1" t="s">
        <v>10940</v>
      </c>
      <c r="G327" s="20">
        <v>4169682</v>
      </c>
      <c r="H327" s="21">
        <v>110</v>
      </c>
    </row>
    <row r="328" s="1" customFormat="1" spans="2:8">
      <c r="B328" s="1" t="s">
        <v>10935</v>
      </c>
      <c r="C328" s="1" t="s">
        <v>10975</v>
      </c>
      <c r="D328" s="1" t="s">
        <v>1735</v>
      </c>
      <c r="E328" s="1" t="s">
        <v>11275</v>
      </c>
      <c r="F328" s="1" t="s">
        <v>10937</v>
      </c>
      <c r="G328" s="20">
        <v>4155403</v>
      </c>
      <c r="H328" s="21">
        <v>98</v>
      </c>
    </row>
    <row r="329" s="1" customFormat="1" spans="2:8">
      <c r="B329" s="1" t="s">
        <v>10935</v>
      </c>
      <c r="C329" s="1" t="s">
        <v>165</v>
      </c>
      <c r="D329" s="1" t="s">
        <v>1736</v>
      </c>
      <c r="E329" s="1" t="s">
        <v>11276</v>
      </c>
      <c r="F329" s="1" t="s">
        <v>11016</v>
      </c>
      <c r="G329" s="20">
        <v>4150990</v>
      </c>
      <c r="H329" s="21">
        <v>126</v>
      </c>
    </row>
    <row r="330" s="1" customFormat="1" spans="2:8">
      <c r="B330" s="1" t="s">
        <v>10935</v>
      </c>
      <c r="C330" s="1" t="s">
        <v>67</v>
      </c>
      <c r="D330" s="1" t="s">
        <v>1737</v>
      </c>
      <c r="E330" s="1" t="s">
        <v>11277</v>
      </c>
      <c r="F330" s="1" t="s">
        <v>10956</v>
      </c>
      <c r="G330" s="20">
        <v>4133561</v>
      </c>
      <c r="H330" s="21">
        <v>123</v>
      </c>
    </row>
    <row r="331" s="1" customFormat="1" spans="2:8">
      <c r="B331" s="1" t="s">
        <v>10935</v>
      </c>
      <c r="C331" s="1" t="s">
        <v>165</v>
      </c>
      <c r="D331" s="1" t="s">
        <v>1738</v>
      </c>
      <c r="E331" s="1" t="s">
        <v>11278</v>
      </c>
      <c r="F331" s="1" t="s">
        <v>10965</v>
      </c>
      <c r="G331" s="20">
        <v>4113832</v>
      </c>
      <c r="H331" s="21">
        <v>86</v>
      </c>
    </row>
    <row r="332" s="1" customFormat="1" spans="2:8">
      <c r="B332" s="1" t="s">
        <v>10935</v>
      </c>
      <c r="C332" s="1" t="s">
        <v>107</v>
      </c>
      <c r="D332" s="1" t="s">
        <v>1739</v>
      </c>
      <c r="E332" s="1" t="s">
        <v>11279</v>
      </c>
      <c r="F332" s="1" t="s">
        <v>10956</v>
      </c>
      <c r="G332" s="20">
        <v>4097755.5</v>
      </c>
      <c r="H332" s="21">
        <v>91</v>
      </c>
    </row>
    <row r="333" s="1" customFormat="1" spans="2:8">
      <c r="B333" s="1" t="s">
        <v>10935</v>
      </c>
      <c r="C333" s="1" t="s">
        <v>124</v>
      </c>
      <c r="D333" s="1" t="s">
        <v>1740</v>
      </c>
      <c r="E333" s="1" t="s">
        <v>11280</v>
      </c>
      <c r="F333" s="1" t="s">
        <v>11018</v>
      </c>
      <c r="G333" s="20">
        <v>4092667.5</v>
      </c>
      <c r="H333" s="21">
        <v>319</v>
      </c>
    </row>
    <row r="334" s="1" customFormat="1" spans="2:8">
      <c r="B334" s="1" t="s">
        <v>10935</v>
      </c>
      <c r="C334" s="1" t="s">
        <v>89</v>
      </c>
      <c r="D334" s="1" t="s">
        <v>1742</v>
      </c>
      <c r="E334" s="1" t="s">
        <v>11281</v>
      </c>
      <c r="F334" s="1" t="s">
        <v>10956</v>
      </c>
      <c r="G334" s="20">
        <v>4069989</v>
      </c>
      <c r="H334" s="21">
        <v>227</v>
      </c>
    </row>
    <row r="335" s="1" customFormat="1" spans="2:8">
      <c r="B335" s="1" t="s">
        <v>10935</v>
      </c>
      <c r="C335" s="1" t="s">
        <v>4102</v>
      </c>
      <c r="D335" s="1" t="s">
        <v>1743</v>
      </c>
      <c r="E335" s="1" t="s">
        <v>11282</v>
      </c>
      <c r="F335" s="1" t="s">
        <v>10937</v>
      </c>
      <c r="G335" s="20">
        <v>4067908.7</v>
      </c>
      <c r="H335" s="21">
        <v>94</v>
      </c>
    </row>
    <row r="336" s="1" customFormat="1" spans="2:8">
      <c r="B336" s="1" t="s">
        <v>10935</v>
      </c>
      <c r="C336" s="1" t="s">
        <v>137</v>
      </c>
      <c r="D336" s="1" t="s">
        <v>1619</v>
      </c>
      <c r="E336" s="1" t="s">
        <v>11283</v>
      </c>
      <c r="F336" s="1" t="s">
        <v>11018</v>
      </c>
      <c r="G336" s="20">
        <v>4051677</v>
      </c>
      <c r="H336" s="21">
        <v>110</v>
      </c>
    </row>
    <row r="337" s="1" customFormat="1" spans="2:8">
      <c r="B337" s="1" t="s">
        <v>10935</v>
      </c>
      <c r="C337" s="1" t="s">
        <v>156</v>
      </c>
      <c r="D337" s="1" t="s">
        <v>1744</v>
      </c>
      <c r="E337" s="1" t="s">
        <v>11284</v>
      </c>
      <c r="F337" s="1" t="s">
        <v>10956</v>
      </c>
      <c r="G337" s="20">
        <v>4045661.5</v>
      </c>
      <c r="H337" s="21">
        <v>134</v>
      </c>
    </row>
    <row r="338" s="1" customFormat="1" spans="2:8">
      <c r="B338" s="1" t="s">
        <v>10935</v>
      </c>
      <c r="C338" s="1" t="s">
        <v>10975</v>
      </c>
      <c r="D338" s="1" t="s">
        <v>1745</v>
      </c>
      <c r="E338" s="1" t="s">
        <v>11285</v>
      </c>
      <c r="F338" s="1" t="s">
        <v>10937</v>
      </c>
      <c r="G338" s="20">
        <v>4044780.5</v>
      </c>
      <c r="H338" s="21">
        <v>80</v>
      </c>
    </row>
    <row r="339" s="1" customFormat="1" spans="2:8">
      <c r="B339" s="1" t="s">
        <v>10935</v>
      </c>
      <c r="C339" s="1" t="s">
        <v>156</v>
      </c>
      <c r="D339" s="1" t="s">
        <v>1582</v>
      </c>
      <c r="E339" s="1" t="s">
        <v>11286</v>
      </c>
      <c r="F339" s="1" t="s">
        <v>11010</v>
      </c>
      <c r="G339" s="20">
        <v>4041714</v>
      </c>
      <c r="H339" s="21">
        <v>113</v>
      </c>
    </row>
    <row r="340" s="1" customFormat="1" spans="2:8">
      <c r="B340" s="1" t="s">
        <v>10935</v>
      </c>
      <c r="C340" s="1" t="s">
        <v>365</v>
      </c>
      <c r="D340" s="1" t="s">
        <v>1746</v>
      </c>
      <c r="E340" s="1" t="s">
        <v>11287</v>
      </c>
      <c r="F340" s="1" t="s">
        <v>11016</v>
      </c>
      <c r="G340" s="20">
        <v>4027862.5</v>
      </c>
      <c r="H340" s="21">
        <v>73</v>
      </c>
    </row>
    <row r="341" s="1" customFormat="1" spans="2:8">
      <c r="B341" s="1" t="s">
        <v>10935</v>
      </c>
      <c r="C341" s="1" t="s">
        <v>156</v>
      </c>
      <c r="D341" s="1" t="s">
        <v>1747</v>
      </c>
      <c r="E341" s="1" t="s">
        <v>11288</v>
      </c>
      <c r="F341" s="1" t="s">
        <v>10937</v>
      </c>
      <c r="G341" s="20">
        <v>4023177</v>
      </c>
      <c r="H341" s="21">
        <v>100</v>
      </c>
    </row>
    <row r="342" s="1" customFormat="1" spans="2:8">
      <c r="B342" s="1" t="s">
        <v>10935</v>
      </c>
      <c r="C342" s="1" t="s">
        <v>124</v>
      </c>
      <c r="D342" s="1" t="s">
        <v>1748</v>
      </c>
      <c r="E342" s="1" t="s">
        <v>11289</v>
      </c>
      <c r="F342" s="1" t="s">
        <v>10940</v>
      </c>
      <c r="G342" s="20">
        <v>4021004.5</v>
      </c>
      <c r="H342" s="21">
        <v>89</v>
      </c>
    </row>
    <row r="343" s="1" customFormat="1" spans="2:8">
      <c r="B343" s="1" t="s">
        <v>10935</v>
      </c>
      <c r="C343" s="1" t="s">
        <v>103</v>
      </c>
      <c r="D343" s="1" t="s">
        <v>1749</v>
      </c>
      <c r="E343" s="1" t="s">
        <v>11290</v>
      </c>
      <c r="F343" s="1" t="s">
        <v>3876</v>
      </c>
      <c r="G343" s="20">
        <v>4009831.3</v>
      </c>
      <c r="H343" s="21">
        <v>153</v>
      </c>
    </row>
    <row r="344" s="1" customFormat="1" spans="2:8">
      <c r="B344" s="1" t="s">
        <v>10935</v>
      </c>
      <c r="C344" s="1" t="s">
        <v>4105</v>
      </c>
      <c r="D344" s="1" t="s">
        <v>1750</v>
      </c>
      <c r="E344" s="1" t="s">
        <v>11291</v>
      </c>
      <c r="F344" s="1" t="s">
        <v>10956</v>
      </c>
      <c r="G344" s="20">
        <v>3980105</v>
      </c>
      <c r="H344" s="21">
        <v>101</v>
      </c>
    </row>
    <row r="345" s="1" customFormat="1" spans="2:8">
      <c r="B345" s="1" t="s">
        <v>10935</v>
      </c>
      <c r="C345" s="1" t="s">
        <v>124</v>
      </c>
      <c r="D345" s="1" t="s">
        <v>1751</v>
      </c>
      <c r="E345" s="1" t="s">
        <v>11292</v>
      </c>
      <c r="F345" s="1" t="s">
        <v>10940</v>
      </c>
      <c r="G345" s="20">
        <v>3978808.5</v>
      </c>
      <c r="H345" s="21">
        <v>164</v>
      </c>
    </row>
    <row r="346" s="1" customFormat="1" spans="2:8">
      <c r="B346" s="1" t="s">
        <v>10935</v>
      </c>
      <c r="C346" s="1" t="s">
        <v>124</v>
      </c>
      <c r="D346" s="1" t="s">
        <v>1709</v>
      </c>
      <c r="E346" s="1" t="s">
        <v>11293</v>
      </c>
      <c r="F346" s="1" t="s">
        <v>10956</v>
      </c>
      <c r="G346" s="20">
        <v>3967095</v>
      </c>
      <c r="H346" s="21">
        <v>182</v>
      </c>
    </row>
    <row r="347" s="1" customFormat="1" spans="2:8">
      <c r="B347" s="1" t="s">
        <v>10935</v>
      </c>
      <c r="C347" s="1" t="s">
        <v>4105</v>
      </c>
      <c r="D347" s="1" t="s">
        <v>1479</v>
      </c>
      <c r="E347" s="1" t="s">
        <v>11294</v>
      </c>
      <c r="F347" s="1" t="s">
        <v>10948</v>
      </c>
      <c r="G347" s="20">
        <v>3953711.64</v>
      </c>
      <c r="H347" s="21">
        <v>135</v>
      </c>
    </row>
    <row r="348" s="1" customFormat="1" spans="2:8">
      <c r="B348" s="1" t="s">
        <v>10935</v>
      </c>
      <c r="C348" s="1" t="s">
        <v>89</v>
      </c>
      <c r="D348" s="1" t="s">
        <v>1485</v>
      </c>
      <c r="E348" s="1" t="s">
        <v>11295</v>
      </c>
      <c r="F348" s="1" t="s">
        <v>10942</v>
      </c>
      <c r="G348" s="20">
        <v>3935121.1</v>
      </c>
      <c r="H348" s="21">
        <v>197</v>
      </c>
    </row>
    <row r="349" s="1" customFormat="1" spans="2:8">
      <c r="B349" s="1" t="s">
        <v>10935</v>
      </c>
      <c r="C349" s="1" t="s">
        <v>4105</v>
      </c>
      <c r="D349" s="1" t="s">
        <v>1752</v>
      </c>
      <c r="E349" s="1" t="s">
        <v>11296</v>
      </c>
      <c r="F349" s="1" t="s">
        <v>11018</v>
      </c>
      <c r="G349" s="20">
        <v>3925233.8</v>
      </c>
      <c r="H349" s="21">
        <v>104</v>
      </c>
    </row>
    <row r="350" s="1" customFormat="1" spans="2:8">
      <c r="B350" s="1" t="s">
        <v>10935</v>
      </c>
      <c r="C350" s="1" t="s">
        <v>184</v>
      </c>
      <c r="D350" s="1" t="s">
        <v>1437</v>
      </c>
      <c r="E350" s="1" t="s">
        <v>11297</v>
      </c>
      <c r="F350" s="1" t="s">
        <v>10948</v>
      </c>
      <c r="G350" s="20">
        <v>3905298.3</v>
      </c>
      <c r="H350" s="21">
        <v>78</v>
      </c>
    </row>
    <row r="351" s="1" customFormat="1" spans="2:8">
      <c r="B351" s="1" t="s">
        <v>10935</v>
      </c>
      <c r="C351" s="1" t="s">
        <v>4111</v>
      </c>
      <c r="D351" s="1" t="s">
        <v>1754</v>
      </c>
      <c r="E351" s="1" t="s">
        <v>11298</v>
      </c>
      <c r="F351" s="1" t="s">
        <v>10940</v>
      </c>
      <c r="G351" s="20">
        <v>3887415</v>
      </c>
      <c r="H351" s="21">
        <v>65</v>
      </c>
    </row>
    <row r="352" s="1" customFormat="1" spans="2:8">
      <c r="B352" s="1" t="s">
        <v>10935</v>
      </c>
      <c r="C352" s="1" t="s">
        <v>124</v>
      </c>
      <c r="D352" s="1" t="s">
        <v>1509</v>
      </c>
      <c r="E352" s="1" t="s">
        <v>11299</v>
      </c>
      <c r="F352" s="1" t="s">
        <v>10948</v>
      </c>
      <c r="G352" s="20">
        <v>3879599</v>
      </c>
      <c r="H352" s="21">
        <v>146</v>
      </c>
    </row>
    <row r="353" s="1" customFormat="1" spans="2:8">
      <c r="B353" s="1" t="s">
        <v>10935</v>
      </c>
      <c r="C353" s="1" t="s">
        <v>10975</v>
      </c>
      <c r="D353" s="1" t="s">
        <v>1755</v>
      </c>
      <c r="E353" s="1" t="s">
        <v>11300</v>
      </c>
      <c r="F353" s="1" t="s">
        <v>10948</v>
      </c>
      <c r="G353" s="20">
        <v>3872747.5</v>
      </c>
      <c r="H353" s="21">
        <v>72</v>
      </c>
    </row>
    <row r="354" s="1" customFormat="1" spans="2:8">
      <c r="B354" s="1" t="s">
        <v>10935</v>
      </c>
      <c r="C354" s="1" t="s">
        <v>124</v>
      </c>
      <c r="D354" s="1" t="s">
        <v>1509</v>
      </c>
      <c r="E354" s="1" t="s">
        <v>11301</v>
      </c>
      <c r="F354" s="1" t="s">
        <v>10948</v>
      </c>
      <c r="G354" s="20">
        <v>3860849.3</v>
      </c>
      <c r="H354" s="21">
        <v>150</v>
      </c>
    </row>
    <row r="355" s="1" customFormat="1" spans="2:8">
      <c r="B355" s="1" t="s">
        <v>10935</v>
      </c>
      <c r="C355" s="1" t="s">
        <v>365</v>
      </c>
      <c r="D355" s="1" t="s">
        <v>1756</v>
      </c>
      <c r="E355" s="1" t="s">
        <v>11302</v>
      </c>
      <c r="F355" s="1" t="s">
        <v>11018</v>
      </c>
      <c r="G355" s="20">
        <v>3848106</v>
      </c>
      <c r="H355" s="21">
        <v>81</v>
      </c>
    </row>
    <row r="356" s="1" customFormat="1" spans="2:8">
      <c r="B356" s="1" t="s">
        <v>10935</v>
      </c>
      <c r="C356" s="1" t="s">
        <v>156</v>
      </c>
      <c r="D356" s="1" t="s">
        <v>1757</v>
      </c>
      <c r="E356" s="1" t="s">
        <v>11303</v>
      </c>
      <c r="F356" s="1" t="s">
        <v>10965</v>
      </c>
      <c r="G356" s="20">
        <v>3833080</v>
      </c>
      <c r="H356" s="21">
        <v>92</v>
      </c>
    </row>
    <row r="357" s="1" customFormat="1" spans="2:8">
      <c r="B357" s="1" t="s">
        <v>10935</v>
      </c>
      <c r="C357" s="1" t="s">
        <v>67</v>
      </c>
      <c r="D357" s="1" t="s">
        <v>1758</v>
      </c>
      <c r="E357" s="1" t="s">
        <v>11304</v>
      </c>
      <c r="F357" s="1" t="s">
        <v>10963</v>
      </c>
      <c r="G357" s="20">
        <v>3830661.5</v>
      </c>
      <c r="H357" s="21">
        <v>98</v>
      </c>
    </row>
    <row r="358" s="1" customFormat="1" spans="2:8">
      <c r="B358" s="1" t="s">
        <v>10935</v>
      </c>
      <c r="C358" s="1" t="s">
        <v>124</v>
      </c>
      <c r="D358" s="1" t="s">
        <v>1760</v>
      </c>
      <c r="E358" s="1" t="s">
        <v>11305</v>
      </c>
      <c r="F358" s="1" t="s">
        <v>10946</v>
      </c>
      <c r="G358" s="20">
        <v>3822682</v>
      </c>
      <c r="H358" s="21">
        <v>65</v>
      </c>
    </row>
    <row r="359" s="1" customFormat="1" spans="2:8">
      <c r="B359" s="1" t="s">
        <v>10935</v>
      </c>
      <c r="C359" s="1" t="s">
        <v>4145</v>
      </c>
      <c r="D359" s="1" t="s">
        <v>1761</v>
      </c>
      <c r="E359" s="1" t="s">
        <v>11306</v>
      </c>
      <c r="F359" s="1" t="s">
        <v>10942</v>
      </c>
      <c r="G359" s="20">
        <v>3818455.9</v>
      </c>
      <c r="H359" s="21">
        <v>152</v>
      </c>
    </row>
    <row r="360" s="1" customFormat="1" spans="2:8">
      <c r="B360" s="1" t="s">
        <v>10935</v>
      </c>
      <c r="C360" s="1" t="s">
        <v>10975</v>
      </c>
      <c r="D360" s="1" t="s">
        <v>1762</v>
      </c>
      <c r="E360" s="1" t="s">
        <v>11307</v>
      </c>
      <c r="F360" s="1" t="s">
        <v>10937</v>
      </c>
      <c r="G360" s="20">
        <v>3789433.5</v>
      </c>
      <c r="H360" s="21">
        <v>100</v>
      </c>
    </row>
    <row r="361" s="1" customFormat="1" spans="2:8">
      <c r="B361" s="1" t="s">
        <v>10935</v>
      </c>
      <c r="C361" s="1" t="s">
        <v>67</v>
      </c>
      <c r="D361" s="1" t="s">
        <v>1491</v>
      </c>
      <c r="E361" s="1" t="s">
        <v>11308</v>
      </c>
      <c r="F361" s="1" t="s">
        <v>10963</v>
      </c>
      <c r="G361" s="20">
        <v>3778749</v>
      </c>
      <c r="H361" s="21">
        <v>105</v>
      </c>
    </row>
    <row r="362" s="1" customFormat="1" spans="2:8">
      <c r="B362" s="1" t="s">
        <v>10935</v>
      </c>
      <c r="C362" s="1" t="s">
        <v>156</v>
      </c>
      <c r="D362" s="1" t="s">
        <v>1764</v>
      </c>
      <c r="E362" s="1" t="s">
        <v>11309</v>
      </c>
      <c r="F362" s="1" t="s">
        <v>11016</v>
      </c>
      <c r="G362" s="20">
        <v>3752235</v>
      </c>
      <c r="H362" s="21">
        <v>102</v>
      </c>
    </row>
    <row r="363" s="1" customFormat="1" spans="2:8">
      <c r="B363" s="1" t="s">
        <v>10935</v>
      </c>
      <c r="C363" s="1" t="s">
        <v>89</v>
      </c>
      <c r="D363" s="1" t="s">
        <v>1507</v>
      </c>
      <c r="E363" s="1" t="s">
        <v>11310</v>
      </c>
      <c r="F363" s="1" t="s">
        <v>10948</v>
      </c>
      <c r="G363" s="20">
        <v>3736113.5</v>
      </c>
      <c r="H363" s="21">
        <v>152</v>
      </c>
    </row>
    <row r="364" s="1" customFormat="1" spans="2:8">
      <c r="B364" s="1" t="s">
        <v>10935</v>
      </c>
      <c r="C364" s="1" t="s">
        <v>365</v>
      </c>
      <c r="D364" s="1" t="s">
        <v>1766</v>
      </c>
      <c r="E364" s="1" t="s">
        <v>11311</v>
      </c>
      <c r="F364" s="1" t="s">
        <v>10948</v>
      </c>
      <c r="G364" s="20">
        <v>3719645</v>
      </c>
      <c r="H364" s="21">
        <v>85</v>
      </c>
    </row>
    <row r="365" s="1" customFormat="1" spans="2:8">
      <c r="B365" s="1" t="s">
        <v>10935</v>
      </c>
      <c r="C365" s="1" t="s">
        <v>10975</v>
      </c>
      <c r="D365" s="1" t="s">
        <v>1767</v>
      </c>
      <c r="E365" s="1" t="s">
        <v>11312</v>
      </c>
      <c r="F365" s="1" t="s">
        <v>10946</v>
      </c>
      <c r="G365" s="20">
        <v>3717210</v>
      </c>
      <c r="H365" s="21">
        <v>67</v>
      </c>
    </row>
    <row r="366" s="1" customFormat="1" spans="2:8">
      <c r="B366" s="1" t="s">
        <v>10935</v>
      </c>
      <c r="C366" s="1" t="s">
        <v>156</v>
      </c>
      <c r="D366" s="1" t="s">
        <v>1768</v>
      </c>
      <c r="E366" s="1" t="s">
        <v>11313</v>
      </c>
      <c r="F366" s="1" t="s">
        <v>11016</v>
      </c>
      <c r="G366" s="20">
        <v>3708632</v>
      </c>
      <c r="H366" s="21">
        <v>180</v>
      </c>
    </row>
    <row r="367" s="1" customFormat="1" spans="2:8">
      <c r="B367" s="1" t="s">
        <v>10935</v>
      </c>
      <c r="C367" s="1" t="s">
        <v>184</v>
      </c>
      <c r="D367" s="1" t="s">
        <v>1763</v>
      </c>
      <c r="E367" s="1" t="s">
        <v>11314</v>
      </c>
      <c r="F367" s="1" t="s">
        <v>10948</v>
      </c>
      <c r="G367" s="20">
        <v>3695533</v>
      </c>
      <c r="H367" s="21">
        <v>62</v>
      </c>
    </row>
    <row r="368" s="1" customFormat="1" spans="2:8">
      <c r="B368" s="1" t="s">
        <v>10935</v>
      </c>
      <c r="C368" s="1" t="s">
        <v>184</v>
      </c>
      <c r="D368" s="1" t="s">
        <v>1770</v>
      </c>
      <c r="E368" s="1" t="s">
        <v>11315</v>
      </c>
      <c r="F368" s="1" t="s">
        <v>10940</v>
      </c>
      <c r="G368" s="20">
        <v>3681951.5</v>
      </c>
      <c r="H368" s="21">
        <v>63</v>
      </c>
    </row>
    <row r="369" s="1" customFormat="1" spans="2:8">
      <c r="B369" s="1" t="s">
        <v>10935</v>
      </c>
      <c r="C369" s="1" t="s">
        <v>4135</v>
      </c>
      <c r="D369" s="1" t="s">
        <v>1446</v>
      </c>
      <c r="E369" s="1" t="s">
        <v>11316</v>
      </c>
      <c r="F369" s="1" t="s">
        <v>10946</v>
      </c>
      <c r="G369" s="20">
        <v>3681363.5</v>
      </c>
      <c r="H369" s="21">
        <v>194</v>
      </c>
    </row>
    <row r="370" s="1" customFormat="1" spans="2:8">
      <c r="B370" s="1" t="s">
        <v>10935</v>
      </c>
      <c r="C370" s="1" t="s">
        <v>103</v>
      </c>
      <c r="D370" s="1" t="s">
        <v>1771</v>
      </c>
      <c r="E370" s="1" t="s">
        <v>11317</v>
      </c>
      <c r="F370" s="1" t="s">
        <v>10940</v>
      </c>
      <c r="G370" s="20">
        <v>3677005.5</v>
      </c>
      <c r="H370" s="21">
        <v>175</v>
      </c>
    </row>
    <row r="371" s="1" customFormat="1" spans="2:8">
      <c r="B371" s="1" t="s">
        <v>10935</v>
      </c>
      <c r="C371" s="1" t="s">
        <v>156</v>
      </c>
      <c r="D371" s="1" t="s">
        <v>1772</v>
      </c>
      <c r="E371" s="1" t="s">
        <v>11318</v>
      </c>
      <c r="F371" s="1" t="s">
        <v>11016</v>
      </c>
      <c r="G371" s="20">
        <v>3672244</v>
      </c>
      <c r="H371" s="21">
        <v>91</v>
      </c>
    </row>
    <row r="372" s="1" customFormat="1" spans="2:8">
      <c r="B372" s="1" t="s">
        <v>10935</v>
      </c>
      <c r="C372" s="1" t="s">
        <v>124</v>
      </c>
      <c r="D372" s="1" t="s">
        <v>1773</v>
      </c>
      <c r="E372" s="1" t="s">
        <v>11319</v>
      </c>
      <c r="F372" s="1" t="s">
        <v>10956</v>
      </c>
      <c r="G372" s="20">
        <v>3670176</v>
      </c>
      <c r="H372" s="21">
        <v>158</v>
      </c>
    </row>
    <row r="373" s="1" customFormat="1" spans="2:8">
      <c r="B373" s="1" t="s">
        <v>10935</v>
      </c>
      <c r="C373" s="1" t="s">
        <v>124</v>
      </c>
      <c r="D373" s="1" t="s">
        <v>1776</v>
      </c>
      <c r="E373" s="1" t="s">
        <v>11320</v>
      </c>
      <c r="F373" s="1" t="s">
        <v>10956</v>
      </c>
      <c r="G373" s="20">
        <v>3641100.3</v>
      </c>
      <c r="H373" s="21">
        <v>177</v>
      </c>
    </row>
    <row r="374" s="1" customFormat="1" spans="2:8">
      <c r="B374" s="1" t="s">
        <v>10935</v>
      </c>
      <c r="C374" s="1" t="s">
        <v>103</v>
      </c>
      <c r="D374" s="1" t="s">
        <v>1777</v>
      </c>
      <c r="E374" s="1" t="s">
        <v>11321</v>
      </c>
      <c r="F374" s="1" t="s">
        <v>10956</v>
      </c>
      <c r="G374" s="20">
        <v>3640698</v>
      </c>
      <c r="H374" s="21">
        <v>170</v>
      </c>
    </row>
    <row r="375" s="1" customFormat="1" spans="2:8">
      <c r="B375" s="1" t="s">
        <v>10935</v>
      </c>
      <c r="C375" s="1" t="s">
        <v>165</v>
      </c>
      <c r="D375" s="1" t="s">
        <v>1778</v>
      </c>
      <c r="E375" s="1" t="s">
        <v>11322</v>
      </c>
      <c r="F375" s="1" t="s">
        <v>10937</v>
      </c>
      <c r="G375" s="20">
        <v>3627837.3</v>
      </c>
      <c r="H375" s="21">
        <v>92</v>
      </c>
    </row>
    <row r="376" s="1" customFormat="1" spans="2:8">
      <c r="B376" s="1" t="s">
        <v>10935</v>
      </c>
      <c r="C376" s="1" t="s">
        <v>156</v>
      </c>
      <c r="D376" s="1" t="s">
        <v>1780</v>
      </c>
      <c r="E376" s="1" t="s">
        <v>11323</v>
      </c>
      <c r="F376" s="1" t="s">
        <v>10940</v>
      </c>
      <c r="G376" s="20">
        <v>3607462.5</v>
      </c>
      <c r="H376" s="21">
        <v>126</v>
      </c>
    </row>
    <row r="377" s="1" customFormat="1" spans="2:8">
      <c r="B377" s="1" t="s">
        <v>10935</v>
      </c>
      <c r="C377" s="1" t="s">
        <v>117</v>
      </c>
      <c r="D377" s="1" t="s">
        <v>1781</v>
      </c>
      <c r="E377" s="1" t="s">
        <v>11324</v>
      </c>
      <c r="F377" s="1" t="s">
        <v>10942</v>
      </c>
      <c r="G377" s="20">
        <v>3604219</v>
      </c>
      <c r="H377" s="21">
        <v>83</v>
      </c>
    </row>
    <row r="378" s="1" customFormat="1" spans="2:8">
      <c r="B378" s="1" t="s">
        <v>10935</v>
      </c>
      <c r="C378" s="1" t="s">
        <v>4135</v>
      </c>
      <c r="D378" s="1" t="s">
        <v>1782</v>
      </c>
      <c r="E378" s="1" t="s">
        <v>11325</v>
      </c>
      <c r="F378" s="1" t="s">
        <v>10956</v>
      </c>
      <c r="G378" s="20">
        <v>3581129</v>
      </c>
      <c r="H378" s="21">
        <v>163</v>
      </c>
    </row>
    <row r="379" s="1" customFormat="1" spans="2:8">
      <c r="B379" s="1" t="s">
        <v>10935</v>
      </c>
      <c r="C379" s="1" t="s">
        <v>4105</v>
      </c>
      <c r="D379" s="1" t="s">
        <v>1783</v>
      </c>
      <c r="E379" s="1" t="s">
        <v>11326</v>
      </c>
      <c r="F379" s="1" t="s">
        <v>10948</v>
      </c>
      <c r="G379" s="20">
        <v>3539962</v>
      </c>
      <c r="H379" s="21">
        <v>67</v>
      </c>
    </row>
    <row r="380" s="1" customFormat="1" spans="2:8">
      <c r="B380" s="1" t="s">
        <v>10935</v>
      </c>
      <c r="C380" s="1" t="s">
        <v>4111</v>
      </c>
      <c r="D380" s="1" t="s">
        <v>1786</v>
      </c>
      <c r="E380" s="1" t="s">
        <v>11327</v>
      </c>
      <c r="F380" s="1" t="s">
        <v>3876</v>
      </c>
      <c r="G380" s="20">
        <v>3517641.8</v>
      </c>
      <c r="H380" s="21">
        <v>256</v>
      </c>
    </row>
    <row r="381" s="1" customFormat="1" spans="2:8">
      <c r="B381" s="1" t="s">
        <v>10935</v>
      </c>
      <c r="C381" s="1" t="s">
        <v>554</v>
      </c>
      <c r="D381" s="1" t="s">
        <v>1787</v>
      </c>
      <c r="E381" s="1" t="s">
        <v>11328</v>
      </c>
      <c r="F381" s="1" t="s">
        <v>10956</v>
      </c>
      <c r="G381" s="20">
        <v>3512332.8</v>
      </c>
      <c r="H381" s="21">
        <v>69</v>
      </c>
    </row>
    <row r="382" s="1" customFormat="1" spans="2:8">
      <c r="B382" s="1" t="s">
        <v>10935</v>
      </c>
      <c r="C382" s="1" t="s">
        <v>398</v>
      </c>
      <c r="D382" s="1" t="s">
        <v>1788</v>
      </c>
      <c r="E382" s="1" t="s">
        <v>11329</v>
      </c>
      <c r="F382" s="1" t="s">
        <v>10963</v>
      </c>
      <c r="G382" s="20">
        <v>3511833</v>
      </c>
      <c r="H382" s="21">
        <v>82</v>
      </c>
    </row>
    <row r="383" s="1" customFormat="1" spans="2:8">
      <c r="B383" s="1" t="s">
        <v>10935</v>
      </c>
      <c r="C383" s="1" t="s">
        <v>260</v>
      </c>
      <c r="D383" s="1" t="s">
        <v>1789</v>
      </c>
      <c r="E383" s="1" t="s">
        <v>11330</v>
      </c>
      <c r="F383" s="1" t="s">
        <v>11016</v>
      </c>
      <c r="G383" s="20">
        <v>3496793.6</v>
      </c>
      <c r="H383" s="21">
        <v>125</v>
      </c>
    </row>
    <row r="384" s="1" customFormat="1" spans="2:8">
      <c r="B384" s="1" t="s">
        <v>10935</v>
      </c>
      <c r="C384" s="1" t="s">
        <v>184</v>
      </c>
      <c r="D384" s="1" t="s">
        <v>1791</v>
      </c>
      <c r="E384" s="1" t="s">
        <v>11331</v>
      </c>
      <c r="F384" s="1" t="s">
        <v>10937</v>
      </c>
      <c r="G384" s="20">
        <v>3475774</v>
      </c>
      <c r="H384" s="21">
        <v>54</v>
      </c>
    </row>
    <row r="385" s="1" customFormat="1" spans="2:8">
      <c r="B385" s="1" t="s">
        <v>10935</v>
      </c>
      <c r="C385" s="1" t="s">
        <v>184</v>
      </c>
      <c r="D385" s="1" t="s">
        <v>1793</v>
      </c>
      <c r="E385" s="1" t="s">
        <v>11332</v>
      </c>
      <c r="F385" s="1" t="s">
        <v>10937</v>
      </c>
      <c r="G385" s="20">
        <v>3456492.5</v>
      </c>
      <c r="H385" s="21">
        <v>87</v>
      </c>
    </row>
    <row r="386" s="1" customFormat="1" spans="2:8">
      <c r="B386" s="1" t="s">
        <v>10935</v>
      </c>
      <c r="C386" s="1" t="s">
        <v>4166</v>
      </c>
      <c r="D386" s="1" t="s">
        <v>1795</v>
      </c>
      <c r="E386" s="1" t="s">
        <v>11333</v>
      </c>
      <c r="F386" s="1" t="s">
        <v>3876</v>
      </c>
      <c r="G386" s="20">
        <v>3450067</v>
      </c>
      <c r="H386" s="21">
        <v>131</v>
      </c>
    </row>
    <row r="387" s="1" customFormat="1" spans="2:8">
      <c r="B387" s="1" t="s">
        <v>10935</v>
      </c>
      <c r="C387" s="1" t="s">
        <v>117</v>
      </c>
      <c r="D387" s="1" t="s">
        <v>1635</v>
      </c>
      <c r="E387" s="1" t="s">
        <v>11334</v>
      </c>
      <c r="F387" s="1" t="s">
        <v>10937</v>
      </c>
      <c r="G387" s="20">
        <v>3446015</v>
      </c>
      <c r="H387" s="21">
        <v>99</v>
      </c>
    </row>
    <row r="388" s="1" customFormat="1" spans="2:8">
      <c r="B388" s="1" t="s">
        <v>10935</v>
      </c>
      <c r="C388" s="1" t="s">
        <v>4111</v>
      </c>
      <c r="D388" s="1" t="s">
        <v>1796</v>
      </c>
      <c r="E388" s="1" t="s">
        <v>11335</v>
      </c>
      <c r="F388" s="1" t="s">
        <v>10946</v>
      </c>
      <c r="G388" s="20">
        <v>3445376</v>
      </c>
      <c r="H388" s="21">
        <v>141</v>
      </c>
    </row>
    <row r="389" s="1" customFormat="1" spans="2:8">
      <c r="B389" s="1" t="s">
        <v>10935</v>
      </c>
      <c r="C389" s="1" t="s">
        <v>365</v>
      </c>
      <c r="D389" s="1" t="s">
        <v>1797</v>
      </c>
      <c r="E389" s="1" t="s">
        <v>11336</v>
      </c>
      <c r="F389" s="1" t="s">
        <v>10940</v>
      </c>
      <c r="G389" s="20">
        <v>3429220</v>
      </c>
      <c r="H389" s="21">
        <v>92</v>
      </c>
    </row>
    <row r="390" s="1" customFormat="1" spans="2:8">
      <c r="B390" s="1" t="s">
        <v>10935</v>
      </c>
      <c r="C390" s="1" t="s">
        <v>124</v>
      </c>
      <c r="D390" s="1" t="s">
        <v>1646</v>
      </c>
      <c r="E390" s="1" t="s">
        <v>11337</v>
      </c>
      <c r="F390" s="1" t="s">
        <v>11060</v>
      </c>
      <c r="G390" s="20">
        <v>3426154</v>
      </c>
      <c r="H390" s="21">
        <v>138</v>
      </c>
    </row>
    <row r="391" s="1" customFormat="1" spans="2:8">
      <c r="B391" s="1" t="s">
        <v>10935</v>
      </c>
      <c r="C391" s="1" t="s">
        <v>398</v>
      </c>
      <c r="D391" s="1" t="s">
        <v>1798</v>
      </c>
      <c r="E391" s="1" t="s">
        <v>11338</v>
      </c>
      <c r="F391" s="1" t="s">
        <v>10948</v>
      </c>
      <c r="G391" s="20">
        <v>3418797</v>
      </c>
      <c r="H391" s="21">
        <v>69</v>
      </c>
    </row>
    <row r="392" s="1" customFormat="1" spans="2:8">
      <c r="B392" s="1" t="s">
        <v>10935</v>
      </c>
      <c r="C392" s="1" t="s">
        <v>124</v>
      </c>
      <c r="D392" s="1" t="s">
        <v>1436</v>
      </c>
      <c r="E392" s="1" t="s">
        <v>11339</v>
      </c>
      <c r="F392" s="1" t="s">
        <v>10937</v>
      </c>
      <c r="G392" s="20">
        <v>3415664</v>
      </c>
      <c r="H392" s="21">
        <v>153</v>
      </c>
    </row>
    <row r="393" s="1" customFormat="1" spans="2:8">
      <c r="B393" s="1" t="s">
        <v>10935</v>
      </c>
      <c r="C393" s="1" t="s">
        <v>89</v>
      </c>
      <c r="D393" s="1" t="s">
        <v>1799</v>
      </c>
      <c r="E393" s="1" t="s">
        <v>11340</v>
      </c>
      <c r="F393" s="1" t="s">
        <v>10948</v>
      </c>
      <c r="G393" s="20">
        <v>3410892.5</v>
      </c>
      <c r="H393" s="21">
        <v>139</v>
      </c>
    </row>
    <row r="394" s="1" customFormat="1" spans="2:8">
      <c r="B394" s="1" t="s">
        <v>10935</v>
      </c>
      <c r="C394" s="1" t="s">
        <v>4111</v>
      </c>
      <c r="D394" s="1" t="s">
        <v>1536</v>
      </c>
      <c r="E394" s="1" t="s">
        <v>11341</v>
      </c>
      <c r="F394" s="1" t="s">
        <v>10956</v>
      </c>
      <c r="G394" s="20">
        <v>3395194.5</v>
      </c>
      <c r="H394" s="21">
        <v>105</v>
      </c>
    </row>
    <row r="395" s="1" customFormat="1" spans="2:8">
      <c r="B395" s="1" t="s">
        <v>10935</v>
      </c>
      <c r="C395" s="1" t="s">
        <v>10975</v>
      </c>
      <c r="D395" s="1" t="s">
        <v>1800</v>
      </c>
      <c r="E395" s="1" t="s">
        <v>11342</v>
      </c>
      <c r="F395" s="1" t="s">
        <v>10948</v>
      </c>
      <c r="G395" s="20">
        <v>3393310</v>
      </c>
      <c r="H395" s="21">
        <v>38</v>
      </c>
    </row>
    <row r="396" s="1" customFormat="1" spans="2:8">
      <c r="B396" s="1" t="s">
        <v>10935</v>
      </c>
      <c r="C396" s="1" t="s">
        <v>4272</v>
      </c>
      <c r="D396" s="1" t="s">
        <v>1801</v>
      </c>
      <c r="E396" s="1" t="s">
        <v>11343</v>
      </c>
      <c r="F396" s="1" t="s">
        <v>10937</v>
      </c>
      <c r="G396" s="20">
        <v>3391072</v>
      </c>
      <c r="H396" s="21">
        <v>52</v>
      </c>
    </row>
    <row r="397" s="1" customFormat="1" spans="2:8">
      <c r="B397" s="1" t="s">
        <v>10935</v>
      </c>
      <c r="C397" s="1" t="s">
        <v>156</v>
      </c>
      <c r="D397" s="1" t="s">
        <v>1802</v>
      </c>
      <c r="E397" s="1" t="s">
        <v>11344</v>
      </c>
      <c r="F397" s="1" t="s">
        <v>10956</v>
      </c>
      <c r="G397" s="20">
        <v>3389632</v>
      </c>
      <c r="H397" s="21">
        <v>80</v>
      </c>
    </row>
    <row r="398" s="1" customFormat="1" spans="2:8">
      <c r="B398" s="1" t="s">
        <v>10935</v>
      </c>
      <c r="C398" s="1" t="s">
        <v>89</v>
      </c>
      <c r="D398" s="1" t="s">
        <v>1803</v>
      </c>
      <c r="E398" s="1" t="s">
        <v>11345</v>
      </c>
      <c r="F398" s="1" t="s">
        <v>10948</v>
      </c>
      <c r="G398" s="20">
        <v>3388647.3</v>
      </c>
      <c r="H398" s="21">
        <v>135</v>
      </c>
    </row>
    <row r="399" s="1" customFormat="1" spans="2:8">
      <c r="B399" s="1" t="s">
        <v>10935</v>
      </c>
      <c r="C399" s="1" t="s">
        <v>184</v>
      </c>
      <c r="D399" s="1" t="s">
        <v>1631</v>
      </c>
      <c r="E399" s="1" t="s">
        <v>11346</v>
      </c>
      <c r="F399" s="1" t="s">
        <v>10937</v>
      </c>
      <c r="G399" s="20">
        <v>3373198</v>
      </c>
      <c r="H399" s="21">
        <v>71</v>
      </c>
    </row>
    <row r="400" s="1" customFormat="1" spans="2:8">
      <c r="B400" s="1" t="s">
        <v>10935</v>
      </c>
      <c r="C400" s="1" t="s">
        <v>4135</v>
      </c>
      <c r="D400" s="1" t="s">
        <v>1806</v>
      </c>
      <c r="E400" s="1" t="s">
        <v>11347</v>
      </c>
      <c r="F400" s="1" t="s">
        <v>10940</v>
      </c>
      <c r="G400" s="20">
        <v>3369523</v>
      </c>
      <c r="H400" s="21">
        <v>109</v>
      </c>
    </row>
    <row r="401" s="1" customFormat="1" spans="2:8">
      <c r="B401" s="1" t="s">
        <v>10935</v>
      </c>
      <c r="C401" s="1" t="s">
        <v>103</v>
      </c>
      <c r="D401" s="1" t="s">
        <v>1807</v>
      </c>
      <c r="E401" s="1" t="s">
        <v>11348</v>
      </c>
      <c r="F401" s="1" t="s">
        <v>10965</v>
      </c>
      <c r="G401" s="20">
        <v>3365105.5</v>
      </c>
      <c r="H401" s="21">
        <v>126</v>
      </c>
    </row>
    <row r="402" s="1" customFormat="1" spans="2:8">
      <c r="B402" s="1" t="s">
        <v>10935</v>
      </c>
      <c r="C402" s="1" t="s">
        <v>4145</v>
      </c>
      <c r="D402" s="1" t="s">
        <v>1808</v>
      </c>
      <c r="E402" s="1" t="s">
        <v>11349</v>
      </c>
      <c r="F402" s="1" t="s">
        <v>10940</v>
      </c>
      <c r="G402" s="20">
        <v>3362046.8</v>
      </c>
      <c r="H402" s="21">
        <v>93</v>
      </c>
    </row>
    <row r="403" s="1" customFormat="1" spans="2:8">
      <c r="B403" s="1" t="s">
        <v>10935</v>
      </c>
      <c r="C403" s="1" t="s">
        <v>398</v>
      </c>
      <c r="D403" s="1" t="s">
        <v>1809</v>
      </c>
      <c r="E403" s="1" t="s">
        <v>11350</v>
      </c>
      <c r="F403" s="1" t="s">
        <v>10948</v>
      </c>
      <c r="G403" s="20">
        <v>3358625</v>
      </c>
      <c r="H403" s="21">
        <v>79</v>
      </c>
    </row>
    <row r="404" s="1" customFormat="1" spans="2:8">
      <c r="B404" s="1" t="s">
        <v>10935</v>
      </c>
      <c r="C404" s="1" t="s">
        <v>89</v>
      </c>
      <c r="D404" s="1" t="s">
        <v>1525</v>
      </c>
      <c r="E404" s="1" t="s">
        <v>11351</v>
      </c>
      <c r="F404" s="1" t="s">
        <v>10937</v>
      </c>
      <c r="G404" s="20">
        <v>3357950.6</v>
      </c>
      <c r="H404" s="21">
        <v>129</v>
      </c>
    </row>
    <row r="405" s="1" customFormat="1" spans="2:8">
      <c r="B405" s="1" t="s">
        <v>10935</v>
      </c>
      <c r="C405" s="1" t="s">
        <v>67</v>
      </c>
      <c r="D405" s="1" t="s">
        <v>1810</v>
      </c>
      <c r="E405" s="1" t="s">
        <v>11352</v>
      </c>
      <c r="F405" s="1" t="s">
        <v>10942</v>
      </c>
      <c r="G405" s="20">
        <v>3355121</v>
      </c>
      <c r="H405" s="21">
        <v>104</v>
      </c>
    </row>
    <row r="406" s="1" customFormat="1" spans="2:8">
      <c r="B406" s="1" t="s">
        <v>10935</v>
      </c>
      <c r="C406" s="1" t="s">
        <v>67</v>
      </c>
      <c r="D406" s="1" t="s">
        <v>1812</v>
      </c>
      <c r="E406" s="1" t="s">
        <v>11353</v>
      </c>
      <c r="F406" s="1" t="s">
        <v>10948</v>
      </c>
      <c r="G406" s="20">
        <v>3344667.4</v>
      </c>
      <c r="H406" s="21">
        <v>86</v>
      </c>
    </row>
    <row r="407" s="1" customFormat="1" spans="2:8">
      <c r="B407" s="1" t="s">
        <v>10935</v>
      </c>
      <c r="C407" s="1" t="s">
        <v>398</v>
      </c>
      <c r="D407" s="1" t="s">
        <v>1813</v>
      </c>
      <c r="E407" s="1" t="s">
        <v>11354</v>
      </c>
      <c r="F407" s="1" t="s">
        <v>10948</v>
      </c>
      <c r="G407" s="20">
        <v>3336358.5</v>
      </c>
      <c r="H407" s="21">
        <v>84</v>
      </c>
    </row>
    <row r="408" s="1" customFormat="1" spans="2:8">
      <c r="B408" s="1" t="s">
        <v>10935</v>
      </c>
      <c r="C408" s="1" t="s">
        <v>89</v>
      </c>
      <c r="D408" s="1" t="s">
        <v>1814</v>
      </c>
      <c r="E408" s="1" t="s">
        <v>11355</v>
      </c>
      <c r="F408" s="1" t="s">
        <v>10946</v>
      </c>
      <c r="G408" s="20">
        <v>3334599</v>
      </c>
      <c r="H408" s="21">
        <v>208</v>
      </c>
    </row>
    <row r="409" s="1" customFormat="1" spans="2:8">
      <c r="B409" s="1" t="s">
        <v>10935</v>
      </c>
      <c r="C409" s="1" t="s">
        <v>156</v>
      </c>
      <c r="D409" s="1" t="s">
        <v>1815</v>
      </c>
      <c r="E409" s="1" t="s">
        <v>11356</v>
      </c>
      <c r="F409" s="1" t="s">
        <v>10937</v>
      </c>
      <c r="G409" s="20">
        <v>3317597</v>
      </c>
      <c r="H409" s="21">
        <v>96</v>
      </c>
    </row>
    <row r="410" s="1" customFormat="1" spans="2:8">
      <c r="B410" s="1" t="s">
        <v>10935</v>
      </c>
      <c r="C410" s="1" t="s">
        <v>4111</v>
      </c>
      <c r="D410" s="1" t="s">
        <v>1765</v>
      </c>
      <c r="E410" s="1" t="s">
        <v>11357</v>
      </c>
      <c r="F410" s="1" t="s">
        <v>10956</v>
      </c>
      <c r="G410" s="20">
        <v>3310602.3</v>
      </c>
      <c r="H410" s="21">
        <v>105</v>
      </c>
    </row>
    <row r="411" s="1" customFormat="1" spans="2:8">
      <c r="B411" s="1" t="s">
        <v>10935</v>
      </c>
      <c r="C411" s="1" t="s">
        <v>4102</v>
      </c>
      <c r="D411" s="1" t="s">
        <v>1816</v>
      </c>
      <c r="E411" s="1" t="s">
        <v>11358</v>
      </c>
      <c r="F411" s="1" t="s">
        <v>10937</v>
      </c>
      <c r="G411" s="20">
        <v>3309673</v>
      </c>
      <c r="H411" s="21">
        <v>63</v>
      </c>
    </row>
    <row r="412" s="1" customFormat="1" spans="2:8">
      <c r="B412" s="1" t="s">
        <v>10935</v>
      </c>
      <c r="C412" s="1" t="s">
        <v>4166</v>
      </c>
      <c r="D412" s="1" t="s">
        <v>1817</v>
      </c>
      <c r="E412" s="1" t="s">
        <v>11359</v>
      </c>
      <c r="F412" s="1" t="s">
        <v>10940</v>
      </c>
      <c r="G412" s="20">
        <v>3306829.55</v>
      </c>
      <c r="H412" s="21">
        <v>81</v>
      </c>
    </row>
    <row r="413" s="1" customFormat="1" spans="2:8">
      <c r="B413" s="1" t="s">
        <v>10935</v>
      </c>
      <c r="C413" s="1" t="s">
        <v>398</v>
      </c>
      <c r="D413" s="1" t="s">
        <v>1818</v>
      </c>
      <c r="E413" s="1" t="s">
        <v>11360</v>
      </c>
      <c r="F413" s="1" t="s">
        <v>3876</v>
      </c>
      <c r="G413" s="20">
        <v>3305683</v>
      </c>
      <c r="H413" s="21">
        <v>79</v>
      </c>
    </row>
    <row r="414" s="1" customFormat="1" spans="2:8">
      <c r="B414" s="1" t="s">
        <v>10935</v>
      </c>
      <c r="C414" s="1" t="s">
        <v>4111</v>
      </c>
      <c r="D414" s="1" t="s">
        <v>1819</v>
      </c>
      <c r="E414" s="1" t="s">
        <v>11361</v>
      </c>
      <c r="F414" s="1" t="s">
        <v>10940</v>
      </c>
      <c r="G414" s="20">
        <v>3284260</v>
      </c>
      <c r="H414" s="21">
        <v>65</v>
      </c>
    </row>
    <row r="415" s="1" customFormat="1" spans="2:8">
      <c r="B415" s="1" t="s">
        <v>10935</v>
      </c>
      <c r="C415" s="1" t="s">
        <v>4105</v>
      </c>
      <c r="D415" s="1" t="s">
        <v>1600</v>
      </c>
      <c r="E415" s="1" t="s">
        <v>11362</v>
      </c>
      <c r="F415" s="1" t="s">
        <v>10937</v>
      </c>
      <c r="G415" s="20">
        <v>3278602</v>
      </c>
      <c r="H415" s="21">
        <v>70</v>
      </c>
    </row>
    <row r="416" s="1" customFormat="1" spans="2:8">
      <c r="B416" s="1" t="s">
        <v>10935</v>
      </c>
      <c r="C416" s="1" t="s">
        <v>4166</v>
      </c>
      <c r="D416" s="1" t="s">
        <v>1820</v>
      </c>
      <c r="E416" s="1" t="s">
        <v>11363</v>
      </c>
      <c r="F416" s="1" t="s">
        <v>10940</v>
      </c>
      <c r="G416" s="20">
        <v>3267718</v>
      </c>
      <c r="H416" s="21">
        <v>198</v>
      </c>
    </row>
    <row r="417" s="1" customFormat="1" spans="2:8">
      <c r="B417" s="1" t="s">
        <v>10935</v>
      </c>
      <c r="C417" s="1" t="s">
        <v>4145</v>
      </c>
      <c r="D417" s="1" t="s">
        <v>1516</v>
      </c>
      <c r="E417" s="1" t="s">
        <v>11364</v>
      </c>
      <c r="F417" s="1" t="s">
        <v>10946</v>
      </c>
      <c r="G417" s="20">
        <v>3259567</v>
      </c>
      <c r="H417" s="21">
        <v>140</v>
      </c>
    </row>
    <row r="418" s="1" customFormat="1" spans="2:8">
      <c r="B418" s="1" t="s">
        <v>10935</v>
      </c>
      <c r="C418" s="1" t="s">
        <v>260</v>
      </c>
      <c r="D418" s="1" t="s">
        <v>1821</v>
      </c>
      <c r="E418" s="1" t="s">
        <v>11365</v>
      </c>
      <c r="F418" s="1" t="s">
        <v>11018</v>
      </c>
      <c r="G418" s="20">
        <v>3258993.5</v>
      </c>
      <c r="H418" s="21">
        <v>84</v>
      </c>
    </row>
    <row r="419" s="1" customFormat="1" spans="2:8">
      <c r="B419" s="1" t="s">
        <v>10935</v>
      </c>
      <c r="C419" s="1" t="s">
        <v>89</v>
      </c>
      <c r="D419" s="1" t="s">
        <v>1493</v>
      </c>
      <c r="E419" s="1" t="s">
        <v>11366</v>
      </c>
      <c r="F419" s="1" t="s">
        <v>10965</v>
      </c>
      <c r="G419" s="20">
        <v>3245702</v>
      </c>
      <c r="H419" s="21">
        <v>148</v>
      </c>
    </row>
    <row r="420" s="1" customFormat="1" spans="2:8">
      <c r="B420" s="1" t="s">
        <v>10935</v>
      </c>
      <c r="C420" s="1" t="s">
        <v>117</v>
      </c>
      <c r="D420" s="1" t="s">
        <v>1822</v>
      </c>
      <c r="E420" s="1" t="s">
        <v>11367</v>
      </c>
      <c r="F420" s="1" t="s">
        <v>10937</v>
      </c>
      <c r="G420" s="20">
        <v>3244016</v>
      </c>
      <c r="H420" s="21">
        <v>74</v>
      </c>
    </row>
    <row r="421" s="1" customFormat="1" spans="2:8">
      <c r="B421" s="1" t="s">
        <v>10935</v>
      </c>
      <c r="C421" s="1" t="s">
        <v>10975</v>
      </c>
      <c r="D421" s="1" t="s">
        <v>1823</v>
      </c>
      <c r="E421" s="1" t="s">
        <v>11368</v>
      </c>
      <c r="F421" s="1" t="s">
        <v>10937</v>
      </c>
      <c r="G421" s="20">
        <v>3236547</v>
      </c>
      <c r="H421" s="21">
        <v>75</v>
      </c>
    </row>
    <row r="422" s="1" customFormat="1" spans="2:8">
      <c r="B422" s="1" t="s">
        <v>10935</v>
      </c>
      <c r="C422" s="1" t="s">
        <v>89</v>
      </c>
      <c r="D422" s="1" t="s">
        <v>1824</v>
      </c>
      <c r="E422" s="1" t="s">
        <v>11369</v>
      </c>
      <c r="F422" s="1" t="s">
        <v>10940</v>
      </c>
      <c r="G422" s="20">
        <v>3223398.4</v>
      </c>
      <c r="H422" s="21">
        <v>165</v>
      </c>
    </row>
    <row r="423" s="1" customFormat="1" spans="2:8">
      <c r="B423" s="1" t="s">
        <v>10935</v>
      </c>
      <c r="C423" s="1" t="s">
        <v>124</v>
      </c>
      <c r="D423" s="1" t="s">
        <v>1708</v>
      </c>
      <c r="E423" s="1" t="s">
        <v>11370</v>
      </c>
      <c r="F423" s="1" t="s">
        <v>10965</v>
      </c>
      <c r="G423" s="20">
        <v>3212740.8</v>
      </c>
      <c r="H423" s="21">
        <v>139</v>
      </c>
    </row>
    <row r="424" s="1" customFormat="1" spans="2:8">
      <c r="B424" s="1" t="s">
        <v>10935</v>
      </c>
      <c r="C424" s="1" t="s">
        <v>103</v>
      </c>
      <c r="D424" s="1" t="s">
        <v>1825</v>
      </c>
      <c r="E424" s="1" t="s">
        <v>11371</v>
      </c>
      <c r="F424" s="1" t="s">
        <v>10956</v>
      </c>
      <c r="G424" s="20">
        <v>3206016</v>
      </c>
      <c r="H424" s="21">
        <v>186</v>
      </c>
    </row>
    <row r="425" s="1" customFormat="1" spans="2:8">
      <c r="B425" s="1" t="s">
        <v>10935</v>
      </c>
      <c r="C425" s="1" t="s">
        <v>10975</v>
      </c>
      <c r="D425" s="1" t="s">
        <v>1826</v>
      </c>
      <c r="E425" s="1" t="s">
        <v>11372</v>
      </c>
      <c r="F425" s="1" t="s">
        <v>3876</v>
      </c>
      <c r="G425" s="20">
        <v>3184690.5</v>
      </c>
      <c r="H425" s="21">
        <v>71</v>
      </c>
    </row>
    <row r="426" s="1" customFormat="1" spans="2:8">
      <c r="B426" s="1" t="s">
        <v>10935</v>
      </c>
      <c r="C426" s="1" t="s">
        <v>4111</v>
      </c>
      <c r="D426" s="1" t="s">
        <v>1827</v>
      </c>
      <c r="E426" s="1" t="s">
        <v>11373</v>
      </c>
      <c r="F426" s="1" t="s">
        <v>10946</v>
      </c>
      <c r="G426" s="20">
        <v>3184144</v>
      </c>
      <c r="H426" s="21">
        <v>95</v>
      </c>
    </row>
    <row r="427" s="1" customFormat="1" spans="2:8">
      <c r="B427" s="1" t="s">
        <v>10935</v>
      </c>
      <c r="C427" s="1" t="s">
        <v>10975</v>
      </c>
      <c r="D427" s="1" t="s">
        <v>1828</v>
      </c>
      <c r="E427" s="1" t="s">
        <v>11374</v>
      </c>
      <c r="F427" s="1" t="s">
        <v>10956</v>
      </c>
      <c r="G427" s="20">
        <v>3182446</v>
      </c>
      <c r="H427" s="21">
        <v>54</v>
      </c>
    </row>
    <row r="428" s="1" customFormat="1" spans="2:8">
      <c r="B428" s="1" t="s">
        <v>10935</v>
      </c>
      <c r="C428" s="1" t="s">
        <v>67</v>
      </c>
      <c r="D428" s="1" t="s">
        <v>1829</v>
      </c>
      <c r="E428" s="1" t="s">
        <v>11375</v>
      </c>
      <c r="F428" s="1" t="s">
        <v>11018</v>
      </c>
      <c r="G428" s="20">
        <v>3171895.8</v>
      </c>
      <c r="H428" s="21">
        <v>72</v>
      </c>
    </row>
    <row r="429" s="1" customFormat="1" spans="2:8">
      <c r="B429" s="1" t="s">
        <v>10935</v>
      </c>
      <c r="C429" s="1" t="s">
        <v>156</v>
      </c>
      <c r="D429" s="1" t="s">
        <v>1511</v>
      </c>
      <c r="E429" s="1" t="s">
        <v>11376</v>
      </c>
      <c r="F429" s="1" t="s">
        <v>10948</v>
      </c>
      <c r="G429" s="20">
        <v>3156611</v>
      </c>
      <c r="H429" s="21">
        <v>92</v>
      </c>
    </row>
    <row r="430" s="1" customFormat="1" spans="2:8">
      <c r="B430" s="1" t="s">
        <v>10935</v>
      </c>
      <c r="C430" s="1" t="s">
        <v>365</v>
      </c>
      <c r="D430" s="1" t="s">
        <v>1831</v>
      </c>
      <c r="E430" s="1" t="s">
        <v>11377</v>
      </c>
      <c r="F430" s="1" t="s">
        <v>10937</v>
      </c>
      <c r="G430" s="20">
        <v>3146399</v>
      </c>
      <c r="H430" s="21">
        <v>74</v>
      </c>
    </row>
    <row r="431" s="1" customFormat="1" spans="2:8">
      <c r="B431" s="1" t="s">
        <v>10935</v>
      </c>
      <c r="C431" s="1" t="s">
        <v>156</v>
      </c>
      <c r="D431" s="1" t="s">
        <v>1832</v>
      </c>
      <c r="E431" s="1" t="s">
        <v>11378</v>
      </c>
      <c r="F431" s="1" t="s">
        <v>3876</v>
      </c>
      <c r="G431" s="20">
        <v>3124195</v>
      </c>
      <c r="H431" s="21">
        <v>118</v>
      </c>
    </row>
    <row r="432" s="1" customFormat="1" spans="2:8">
      <c r="B432" s="1" t="s">
        <v>10935</v>
      </c>
      <c r="C432" s="1" t="s">
        <v>124</v>
      </c>
      <c r="D432" s="1" t="s">
        <v>1833</v>
      </c>
      <c r="E432" s="1" t="s">
        <v>11379</v>
      </c>
      <c r="F432" s="1" t="s">
        <v>10956</v>
      </c>
      <c r="G432" s="20">
        <v>3117975</v>
      </c>
      <c r="H432" s="21">
        <v>171</v>
      </c>
    </row>
    <row r="433" s="1" customFormat="1" spans="2:8">
      <c r="B433" s="1" t="s">
        <v>10935</v>
      </c>
      <c r="C433" s="1" t="s">
        <v>4145</v>
      </c>
      <c r="D433" s="1" t="s">
        <v>1834</v>
      </c>
      <c r="E433" s="1" t="s">
        <v>11380</v>
      </c>
      <c r="F433" s="1" t="s">
        <v>10948</v>
      </c>
      <c r="G433" s="20">
        <v>3115774.94</v>
      </c>
      <c r="H433" s="21">
        <v>76</v>
      </c>
    </row>
    <row r="434" s="1" customFormat="1" spans="2:8">
      <c r="B434" s="1" t="s">
        <v>10935</v>
      </c>
      <c r="C434" s="1" t="s">
        <v>89</v>
      </c>
      <c r="D434" s="1" t="s">
        <v>1705</v>
      </c>
      <c r="E434" s="1" t="s">
        <v>11381</v>
      </c>
      <c r="F434" s="1" t="s">
        <v>10948</v>
      </c>
      <c r="G434" s="20">
        <v>3113211.5</v>
      </c>
      <c r="H434" s="21">
        <v>107</v>
      </c>
    </row>
    <row r="435" s="1" customFormat="1" spans="2:8">
      <c r="B435" s="1" t="s">
        <v>10935</v>
      </c>
      <c r="C435" s="1" t="s">
        <v>124</v>
      </c>
      <c r="D435" s="1" t="s">
        <v>1835</v>
      </c>
      <c r="E435" s="1" t="s">
        <v>11382</v>
      </c>
      <c r="F435" s="1" t="s">
        <v>3876</v>
      </c>
      <c r="G435" s="20">
        <v>3090895.7</v>
      </c>
      <c r="H435" s="21">
        <v>110</v>
      </c>
    </row>
    <row r="436" s="1" customFormat="1" spans="2:8">
      <c r="B436" s="1" t="s">
        <v>10935</v>
      </c>
      <c r="C436" s="1" t="s">
        <v>4135</v>
      </c>
      <c r="D436" s="1" t="s">
        <v>1540</v>
      </c>
      <c r="E436" s="1" t="s">
        <v>11383</v>
      </c>
      <c r="F436" s="1" t="s">
        <v>10942</v>
      </c>
      <c r="G436" s="20">
        <v>3090813.5</v>
      </c>
      <c r="H436" s="21">
        <v>84</v>
      </c>
    </row>
    <row r="437" s="1" customFormat="1" spans="2:8">
      <c r="B437" s="1" t="s">
        <v>10935</v>
      </c>
      <c r="C437" s="1" t="s">
        <v>398</v>
      </c>
      <c r="D437" s="1" t="s">
        <v>1779</v>
      </c>
      <c r="E437" s="1" t="s">
        <v>11384</v>
      </c>
      <c r="F437" s="1" t="s">
        <v>10948</v>
      </c>
      <c r="G437" s="20">
        <v>3089427</v>
      </c>
      <c r="H437" s="21">
        <v>68</v>
      </c>
    </row>
    <row r="438" s="1" customFormat="1" spans="2:8">
      <c r="B438" s="1" t="s">
        <v>10935</v>
      </c>
      <c r="C438" s="1" t="s">
        <v>89</v>
      </c>
      <c r="D438" s="1" t="s">
        <v>1836</v>
      </c>
      <c r="E438" s="1" t="s">
        <v>11385</v>
      </c>
      <c r="F438" s="1" t="s">
        <v>10946</v>
      </c>
      <c r="G438" s="20">
        <v>3087911.5</v>
      </c>
      <c r="H438" s="21">
        <v>173</v>
      </c>
    </row>
    <row r="439" s="1" customFormat="1" spans="2:8">
      <c r="B439" s="1" t="s">
        <v>10935</v>
      </c>
      <c r="C439" s="1" t="s">
        <v>124</v>
      </c>
      <c r="D439" s="1" t="s">
        <v>1837</v>
      </c>
      <c r="E439" s="1" t="s">
        <v>11386</v>
      </c>
      <c r="F439" s="1" t="s">
        <v>10948</v>
      </c>
      <c r="G439" s="20">
        <v>3076451</v>
      </c>
      <c r="H439" s="21">
        <v>142</v>
      </c>
    </row>
    <row r="440" s="1" customFormat="1" spans="2:8">
      <c r="B440" s="1" t="s">
        <v>10935</v>
      </c>
      <c r="C440" s="1" t="s">
        <v>67</v>
      </c>
      <c r="D440" s="1" t="s">
        <v>1490</v>
      </c>
      <c r="E440" s="1" t="s">
        <v>11387</v>
      </c>
      <c r="F440" s="1" t="s">
        <v>10948</v>
      </c>
      <c r="G440" s="20">
        <v>3073817</v>
      </c>
      <c r="H440" s="21">
        <v>98</v>
      </c>
    </row>
    <row r="441" s="1" customFormat="1" spans="2:8">
      <c r="B441" s="1" t="s">
        <v>10935</v>
      </c>
      <c r="C441" s="1" t="s">
        <v>107</v>
      </c>
      <c r="D441" s="1" t="s">
        <v>1838</v>
      </c>
      <c r="E441" s="1" t="s">
        <v>11388</v>
      </c>
      <c r="F441" s="1" t="s">
        <v>3876</v>
      </c>
      <c r="G441" s="20">
        <v>3070411</v>
      </c>
      <c r="H441" s="21">
        <v>65</v>
      </c>
    </row>
    <row r="442" s="1" customFormat="1" spans="2:8">
      <c r="B442" s="1" t="s">
        <v>10935</v>
      </c>
      <c r="C442" s="1" t="s">
        <v>4272</v>
      </c>
      <c r="D442" s="1" t="s">
        <v>1839</v>
      </c>
      <c r="E442" s="1" t="s">
        <v>11389</v>
      </c>
      <c r="F442" s="1" t="s">
        <v>10946</v>
      </c>
      <c r="G442" s="20">
        <v>3069452</v>
      </c>
      <c r="H442" s="21">
        <v>101</v>
      </c>
    </row>
    <row r="443" s="1" customFormat="1" spans="2:8">
      <c r="B443" s="1" t="s">
        <v>10935</v>
      </c>
      <c r="C443" s="1" t="s">
        <v>117</v>
      </c>
      <c r="D443" s="1" t="s">
        <v>1840</v>
      </c>
      <c r="E443" s="1" t="s">
        <v>11390</v>
      </c>
      <c r="F443" s="1" t="s">
        <v>11018</v>
      </c>
      <c r="G443" s="20">
        <v>3060406.3</v>
      </c>
      <c r="H443" s="21">
        <v>118</v>
      </c>
    </row>
    <row r="444" s="1" customFormat="1" spans="2:8">
      <c r="B444" s="1" t="s">
        <v>10935</v>
      </c>
      <c r="C444" s="1" t="s">
        <v>124</v>
      </c>
      <c r="D444" s="1" t="s">
        <v>1841</v>
      </c>
      <c r="E444" s="1" t="s">
        <v>11391</v>
      </c>
      <c r="F444" s="1" t="s">
        <v>10948</v>
      </c>
      <c r="G444" s="20">
        <v>3057618</v>
      </c>
      <c r="H444" s="21">
        <v>40</v>
      </c>
    </row>
    <row r="445" s="1" customFormat="1" spans="2:8">
      <c r="B445" s="1" t="s">
        <v>10935</v>
      </c>
      <c r="C445" s="1" t="s">
        <v>89</v>
      </c>
      <c r="D445" s="1" t="s">
        <v>1842</v>
      </c>
      <c r="E445" s="1" t="s">
        <v>11392</v>
      </c>
      <c r="F445" s="1" t="s">
        <v>10940</v>
      </c>
      <c r="G445" s="20">
        <v>3041440</v>
      </c>
      <c r="H445" s="21">
        <v>152</v>
      </c>
    </row>
    <row r="446" s="1" customFormat="1" spans="2:8">
      <c r="B446" s="1" t="s">
        <v>10935</v>
      </c>
      <c r="C446" s="1" t="s">
        <v>4145</v>
      </c>
      <c r="D446" s="1" t="s">
        <v>1843</v>
      </c>
      <c r="E446" s="1" t="s">
        <v>11393</v>
      </c>
      <c r="F446" s="1" t="s">
        <v>10937</v>
      </c>
      <c r="G446" s="20">
        <v>3041401</v>
      </c>
      <c r="H446" s="21">
        <v>83</v>
      </c>
    </row>
    <row r="447" s="1" customFormat="1" spans="2:8">
      <c r="B447" s="1" t="s">
        <v>10935</v>
      </c>
      <c r="C447" s="1" t="s">
        <v>10975</v>
      </c>
      <c r="D447" s="1" t="s">
        <v>1844</v>
      </c>
      <c r="E447" s="1" t="s">
        <v>11394</v>
      </c>
      <c r="F447" s="1" t="s">
        <v>10946</v>
      </c>
      <c r="G447" s="20">
        <v>3026244</v>
      </c>
      <c r="H447" s="21">
        <v>68</v>
      </c>
    </row>
    <row r="448" s="1" customFormat="1" spans="2:8">
      <c r="B448" s="1" t="s">
        <v>10935</v>
      </c>
      <c r="C448" s="1" t="s">
        <v>4135</v>
      </c>
      <c r="D448" s="1" t="s">
        <v>1734</v>
      </c>
      <c r="E448" s="1" t="s">
        <v>11395</v>
      </c>
      <c r="F448" s="1" t="s">
        <v>10937</v>
      </c>
      <c r="G448" s="20">
        <v>3022338.5</v>
      </c>
      <c r="H448" s="21">
        <v>169</v>
      </c>
    </row>
    <row r="449" s="1" customFormat="1" spans="2:8">
      <c r="B449" s="1" t="s">
        <v>10935</v>
      </c>
      <c r="C449" s="1" t="s">
        <v>4105</v>
      </c>
      <c r="D449" s="1" t="s">
        <v>1845</v>
      </c>
      <c r="E449" s="1" t="s">
        <v>11396</v>
      </c>
      <c r="F449" s="1" t="s">
        <v>10948</v>
      </c>
      <c r="G449" s="20">
        <v>3016551</v>
      </c>
      <c r="H449" s="21">
        <v>60</v>
      </c>
    </row>
    <row r="450" s="1" customFormat="1" spans="2:8">
      <c r="B450" s="1" t="s">
        <v>10935</v>
      </c>
      <c r="C450" s="1" t="s">
        <v>10975</v>
      </c>
      <c r="D450" s="1" t="s">
        <v>1707</v>
      </c>
      <c r="E450" s="1" t="s">
        <v>11397</v>
      </c>
      <c r="F450" s="1" t="s">
        <v>10956</v>
      </c>
      <c r="G450" s="20">
        <v>3015102</v>
      </c>
      <c r="H450" s="21">
        <v>76</v>
      </c>
    </row>
    <row r="451" s="1" customFormat="1" spans="2:8">
      <c r="B451" s="1" t="s">
        <v>10935</v>
      </c>
      <c r="C451" s="1" t="s">
        <v>124</v>
      </c>
      <c r="D451" s="1" t="s">
        <v>1846</v>
      </c>
      <c r="E451" s="1" t="s">
        <v>11398</v>
      </c>
      <c r="F451" s="1" t="s">
        <v>10948</v>
      </c>
      <c r="G451" s="20">
        <v>3004810.5</v>
      </c>
      <c r="H451" s="21">
        <v>135</v>
      </c>
    </row>
    <row r="452" s="1" customFormat="1" spans="2:8">
      <c r="B452" s="1" t="s">
        <v>10935</v>
      </c>
      <c r="C452" s="1" t="s">
        <v>128</v>
      </c>
      <c r="D452" s="1" t="s">
        <v>1847</v>
      </c>
      <c r="E452" s="1" t="s">
        <v>11399</v>
      </c>
      <c r="F452" s="1" t="s">
        <v>10942</v>
      </c>
      <c r="G452" s="20">
        <v>3002609.4</v>
      </c>
      <c r="H452" s="21">
        <v>138</v>
      </c>
    </row>
    <row r="453" s="1" customFormat="1" spans="2:8">
      <c r="B453" s="1" t="s">
        <v>10935</v>
      </c>
      <c r="C453" s="1" t="s">
        <v>156</v>
      </c>
      <c r="D453" s="1" t="s">
        <v>1848</v>
      </c>
      <c r="E453" s="1" t="s">
        <v>11400</v>
      </c>
      <c r="F453" s="1" t="s">
        <v>3876</v>
      </c>
      <c r="G453" s="20">
        <v>3001137</v>
      </c>
      <c r="H453" s="21">
        <v>67</v>
      </c>
    </row>
    <row r="454" s="1" customFormat="1" spans="2:8">
      <c r="B454" s="1" t="s">
        <v>10935</v>
      </c>
      <c r="C454" s="1" t="s">
        <v>124</v>
      </c>
      <c r="D454" s="1" t="s">
        <v>1711</v>
      </c>
      <c r="E454" s="1" t="s">
        <v>11401</v>
      </c>
      <c r="F454" s="1" t="s">
        <v>11016</v>
      </c>
      <c r="G454" s="20">
        <v>2991515</v>
      </c>
      <c r="H454" s="21">
        <v>129</v>
      </c>
    </row>
    <row r="455" s="1" customFormat="1" spans="2:8">
      <c r="B455" s="1" t="s">
        <v>10935</v>
      </c>
      <c r="C455" s="1" t="s">
        <v>260</v>
      </c>
      <c r="D455" s="1" t="s">
        <v>1849</v>
      </c>
      <c r="E455" s="1" t="s">
        <v>11402</v>
      </c>
      <c r="F455" s="1" t="s">
        <v>10956</v>
      </c>
      <c r="G455" s="20">
        <v>2976540.5</v>
      </c>
      <c r="H455" s="21">
        <v>93</v>
      </c>
    </row>
    <row r="456" s="1" customFormat="1" spans="2:8">
      <c r="B456" s="1" t="s">
        <v>10935</v>
      </c>
      <c r="C456" s="1" t="s">
        <v>4135</v>
      </c>
      <c r="D456" s="1" t="s">
        <v>1540</v>
      </c>
      <c r="E456" s="1" t="s">
        <v>11403</v>
      </c>
      <c r="F456" s="1" t="s">
        <v>10942</v>
      </c>
      <c r="G456" s="20">
        <v>2970686.5</v>
      </c>
      <c r="H456" s="21">
        <v>74</v>
      </c>
    </row>
    <row r="457" s="1" customFormat="1" spans="2:8">
      <c r="B457" s="1" t="s">
        <v>10935</v>
      </c>
      <c r="C457" s="1" t="s">
        <v>365</v>
      </c>
      <c r="D457" s="1" t="s">
        <v>1851</v>
      </c>
      <c r="E457" s="1" t="s">
        <v>11404</v>
      </c>
      <c r="F457" s="1" t="s">
        <v>10942</v>
      </c>
      <c r="G457" s="20">
        <v>2966709</v>
      </c>
      <c r="H457" s="21">
        <v>79</v>
      </c>
    </row>
    <row r="458" s="1" customFormat="1" spans="2:8">
      <c r="B458" s="1" t="s">
        <v>10935</v>
      </c>
      <c r="C458" s="1" t="s">
        <v>117</v>
      </c>
      <c r="D458" s="1" t="s">
        <v>1853</v>
      </c>
      <c r="E458" s="1" t="s">
        <v>11405</v>
      </c>
      <c r="F458" s="1" t="s">
        <v>3876</v>
      </c>
      <c r="G458" s="20">
        <v>2959442</v>
      </c>
      <c r="H458" s="21">
        <v>95</v>
      </c>
    </row>
    <row r="459" s="1" customFormat="1" spans="2:8">
      <c r="B459" s="1" t="s">
        <v>10935</v>
      </c>
      <c r="C459" s="1" t="s">
        <v>103</v>
      </c>
      <c r="D459" s="1" t="s">
        <v>1515</v>
      </c>
      <c r="E459" s="1" t="s">
        <v>11406</v>
      </c>
      <c r="F459" s="1" t="s">
        <v>10948</v>
      </c>
      <c r="G459" s="20">
        <v>2950282.5</v>
      </c>
      <c r="H459" s="21">
        <v>134</v>
      </c>
    </row>
    <row r="460" s="1" customFormat="1" spans="2:8">
      <c r="B460" s="1" t="s">
        <v>10935</v>
      </c>
      <c r="C460" s="1" t="s">
        <v>156</v>
      </c>
      <c r="D460" s="1" t="s">
        <v>1794</v>
      </c>
      <c r="E460" s="1" t="s">
        <v>11407</v>
      </c>
      <c r="F460" s="1" t="s">
        <v>10940</v>
      </c>
      <c r="G460" s="20">
        <v>2946090</v>
      </c>
      <c r="H460" s="21">
        <v>74</v>
      </c>
    </row>
    <row r="461" s="1" customFormat="1" spans="2:8">
      <c r="B461" s="1" t="s">
        <v>10935</v>
      </c>
      <c r="C461" s="1" t="s">
        <v>398</v>
      </c>
      <c r="D461" s="1" t="s">
        <v>1854</v>
      </c>
      <c r="E461" s="1" t="s">
        <v>11408</v>
      </c>
      <c r="F461" s="1" t="s">
        <v>10965</v>
      </c>
      <c r="G461" s="20">
        <v>2945348</v>
      </c>
      <c r="H461" s="21">
        <v>86</v>
      </c>
    </row>
    <row r="462" s="1" customFormat="1" spans="2:8">
      <c r="B462" s="1" t="s">
        <v>10935</v>
      </c>
      <c r="C462" s="1" t="s">
        <v>184</v>
      </c>
      <c r="D462" s="1" t="s">
        <v>1855</v>
      </c>
      <c r="E462" s="1" t="s">
        <v>11409</v>
      </c>
      <c r="F462" s="1" t="s">
        <v>11060</v>
      </c>
      <c r="G462" s="20">
        <v>2945084</v>
      </c>
      <c r="H462" s="21">
        <v>44</v>
      </c>
    </row>
    <row r="463" s="1" customFormat="1" spans="2:8">
      <c r="B463" s="1" t="s">
        <v>10935</v>
      </c>
      <c r="C463" s="1" t="s">
        <v>4105</v>
      </c>
      <c r="D463" s="1" t="s">
        <v>1600</v>
      </c>
      <c r="E463" s="1" t="s">
        <v>11410</v>
      </c>
      <c r="F463" s="1" t="s">
        <v>10937</v>
      </c>
      <c r="G463" s="20">
        <v>2941796</v>
      </c>
      <c r="H463" s="21">
        <v>47</v>
      </c>
    </row>
    <row r="464" s="1" customFormat="1" spans="2:8">
      <c r="B464" s="1" t="s">
        <v>10935</v>
      </c>
      <c r="C464" s="1" t="s">
        <v>124</v>
      </c>
      <c r="D464" s="1" t="s">
        <v>1615</v>
      </c>
      <c r="E464" s="1" t="s">
        <v>11411</v>
      </c>
      <c r="F464" s="1" t="s">
        <v>10956</v>
      </c>
      <c r="G464" s="20">
        <v>2939812.5</v>
      </c>
      <c r="H464" s="21">
        <v>139</v>
      </c>
    </row>
    <row r="465" s="1" customFormat="1" spans="2:8">
      <c r="B465" s="1" t="s">
        <v>10935</v>
      </c>
      <c r="C465" s="1" t="s">
        <v>156</v>
      </c>
      <c r="D465" s="1" t="s">
        <v>1769</v>
      </c>
      <c r="E465" s="1" t="s">
        <v>11412</v>
      </c>
      <c r="F465" s="1" t="s">
        <v>11018</v>
      </c>
      <c r="G465" s="20">
        <v>2931410</v>
      </c>
      <c r="H465" s="21">
        <v>68</v>
      </c>
    </row>
    <row r="466" s="1" customFormat="1" spans="2:8">
      <c r="B466" s="1" t="s">
        <v>10935</v>
      </c>
      <c r="C466" s="1" t="s">
        <v>156</v>
      </c>
      <c r="D466" s="1" t="s">
        <v>1856</v>
      </c>
      <c r="E466" s="1" t="s">
        <v>11413</v>
      </c>
      <c r="F466" s="1" t="s">
        <v>10940</v>
      </c>
      <c r="G466" s="20">
        <v>2926666</v>
      </c>
      <c r="H466" s="21">
        <v>87</v>
      </c>
    </row>
    <row r="467" s="1" customFormat="1" spans="2:8">
      <c r="B467" s="1" t="s">
        <v>10935</v>
      </c>
      <c r="C467" s="1" t="s">
        <v>4145</v>
      </c>
      <c r="D467" s="1" t="s">
        <v>1857</v>
      </c>
      <c r="E467" s="1" t="s">
        <v>11414</v>
      </c>
      <c r="F467" s="1" t="s">
        <v>3876</v>
      </c>
      <c r="G467" s="20">
        <v>2926619.4</v>
      </c>
      <c r="H467" s="21">
        <v>144</v>
      </c>
    </row>
    <row r="468" s="1" customFormat="1" spans="2:8">
      <c r="B468" s="1" t="s">
        <v>10935</v>
      </c>
      <c r="C468" s="1" t="s">
        <v>260</v>
      </c>
      <c r="D468" s="1" t="s">
        <v>1858</v>
      </c>
      <c r="E468" s="1" t="s">
        <v>11415</v>
      </c>
      <c r="F468" s="1" t="s">
        <v>10942</v>
      </c>
      <c r="G468" s="20">
        <v>2926039.5</v>
      </c>
      <c r="H468" s="21">
        <v>132</v>
      </c>
    </row>
    <row r="469" s="1" customFormat="1" spans="2:8">
      <c r="B469" s="1" t="s">
        <v>10935</v>
      </c>
      <c r="C469" s="1" t="s">
        <v>156</v>
      </c>
      <c r="D469" s="1" t="s">
        <v>1859</v>
      </c>
      <c r="E469" s="1" t="s">
        <v>11416</v>
      </c>
      <c r="F469" s="1" t="s">
        <v>10948</v>
      </c>
      <c r="G469" s="20">
        <v>2908587.3</v>
      </c>
      <c r="H469" s="21">
        <v>105</v>
      </c>
    </row>
    <row r="470" s="1" customFormat="1" spans="2:8">
      <c r="B470" s="1" t="s">
        <v>10935</v>
      </c>
      <c r="C470" s="1" t="s">
        <v>156</v>
      </c>
      <c r="D470" s="1" t="s">
        <v>1860</v>
      </c>
      <c r="E470" s="1" t="s">
        <v>11417</v>
      </c>
      <c r="F470" s="1" t="s">
        <v>10937</v>
      </c>
      <c r="G470" s="20">
        <v>2906367.7</v>
      </c>
      <c r="H470" s="21">
        <v>110</v>
      </c>
    </row>
    <row r="471" s="1" customFormat="1" spans="2:8">
      <c r="B471" s="1" t="s">
        <v>10935</v>
      </c>
      <c r="C471" s="1" t="s">
        <v>365</v>
      </c>
      <c r="D471" s="1" t="s">
        <v>1861</v>
      </c>
      <c r="E471" s="1" t="s">
        <v>11418</v>
      </c>
      <c r="F471" s="1" t="s">
        <v>10946</v>
      </c>
      <c r="G471" s="20">
        <v>2900891</v>
      </c>
      <c r="H471" s="21">
        <v>69</v>
      </c>
    </row>
    <row r="472" s="1" customFormat="1" spans="2:8">
      <c r="B472" s="1" t="s">
        <v>10935</v>
      </c>
      <c r="C472" s="1" t="s">
        <v>89</v>
      </c>
      <c r="D472" s="1" t="s">
        <v>1862</v>
      </c>
      <c r="E472" s="1" t="s">
        <v>11419</v>
      </c>
      <c r="F472" s="1" t="s">
        <v>11018</v>
      </c>
      <c r="G472" s="20">
        <v>2897215.5</v>
      </c>
      <c r="H472" s="21">
        <v>124</v>
      </c>
    </row>
    <row r="473" s="1" customFormat="1" spans="2:8">
      <c r="B473" s="1" t="s">
        <v>10935</v>
      </c>
      <c r="C473" s="1" t="s">
        <v>365</v>
      </c>
      <c r="D473" s="1" t="s">
        <v>1863</v>
      </c>
      <c r="E473" s="1" t="s">
        <v>11420</v>
      </c>
      <c r="F473" s="1" t="s">
        <v>11016</v>
      </c>
      <c r="G473" s="20">
        <v>2890445.5</v>
      </c>
      <c r="H473" s="21">
        <v>79</v>
      </c>
    </row>
    <row r="474" s="1" customFormat="1" spans="2:8">
      <c r="B474" s="1" t="s">
        <v>10935</v>
      </c>
      <c r="C474" s="1" t="s">
        <v>398</v>
      </c>
      <c r="D474" s="1" t="s">
        <v>1864</v>
      </c>
      <c r="E474" s="1" t="s">
        <v>11421</v>
      </c>
      <c r="F474" s="1" t="s">
        <v>10948</v>
      </c>
      <c r="G474" s="20">
        <v>2873097.5</v>
      </c>
      <c r="H474" s="21">
        <v>95</v>
      </c>
    </row>
    <row r="475" s="1" customFormat="1" spans="2:8">
      <c r="B475" s="1" t="s">
        <v>10935</v>
      </c>
      <c r="C475" s="1" t="s">
        <v>89</v>
      </c>
      <c r="D475" s="1" t="s">
        <v>1865</v>
      </c>
      <c r="E475" s="1" t="s">
        <v>11422</v>
      </c>
      <c r="F475" s="1" t="s">
        <v>10946</v>
      </c>
      <c r="G475" s="20">
        <v>2861967</v>
      </c>
      <c r="H475" s="21">
        <v>102</v>
      </c>
    </row>
    <row r="476" s="1" customFormat="1" spans="2:8">
      <c r="B476" s="1" t="s">
        <v>10935</v>
      </c>
      <c r="C476" s="1" t="s">
        <v>165</v>
      </c>
      <c r="D476" s="1" t="s">
        <v>1866</v>
      </c>
      <c r="E476" s="1" t="s">
        <v>11423</v>
      </c>
      <c r="F476" s="1" t="s">
        <v>3876</v>
      </c>
      <c r="G476" s="20">
        <v>2858782.5</v>
      </c>
      <c r="H476" s="21">
        <v>68</v>
      </c>
    </row>
    <row r="477" s="1" customFormat="1" spans="2:8">
      <c r="B477" s="1" t="s">
        <v>10935</v>
      </c>
      <c r="C477" s="1" t="s">
        <v>137</v>
      </c>
      <c r="D477" s="1" t="s">
        <v>1556</v>
      </c>
      <c r="E477" s="1" t="s">
        <v>11424</v>
      </c>
      <c r="F477" s="1" t="s">
        <v>11060</v>
      </c>
      <c r="G477" s="20">
        <v>2856821</v>
      </c>
      <c r="H477" s="21">
        <v>130</v>
      </c>
    </row>
    <row r="478" s="1" customFormat="1" spans="2:8">
      <c r="B478" s="1" t="s">
        <v>10935</v>
      </c>
      <c r="C478" s="1" t="s">
        <v>4145</v>
      </c>
      <c r="D478" s="1" t="s">
        <v>1516</v>
      </c>
      <c r="E478" s="1" t="s">
        <v>11425</v>
      </c>
      <c r="F478" s="1" t="s">
        <v>10946</v>
      </c>
      <c r="G478" s="20">
        <v>2851996.5</v>
      </c>
      <c r="H478" s="21">
        <v>147</v>
      </c>
    </row>
    <row r="479" s="1" customFormat="1" spans="2:8">
      <c r="B479" s="1" t="s">
        <v>10935</v>
      </c>
      <c r="C479" s="1" t="s">
        <v>89</v>
      </c>
      <c r="D479" s="1" t="s">
        <v>1867</v>
      </c>
      <c r="E479" s="1" t="s">
        <v>11426</v>
      </c>
      <c r="F479" s="1" t="s">
        <v>10942</v>
      </c>
      <c r="G479" s="20">
        <v>2847151</v>
      </c>
      <c r="H479" s="21">
        <v>140</v>
      </c>
    </row>
    <row r="480" s="1" customFormat="1" spans="2:8">
      <c r="B480" s="1" t="s">
        <v>10935</v>
      </c>
      <c r="C480" s="1" t="s">
        <v>184</v>
      </c>
      <c r="D480" s="1" t="s">
        <v>1869</v>
      </c>
      <c r="E480" s="1" t="s">
        <v>11427</v>
      </c>
      <c r="F480" s="1" t="s">
        <v>10937</v>
      </c>
      <c r="G480" s="20">
        <v>2831518</v>
      </c>
      <c r="H480" s="21">
        <v>74</v>
      </c>
    </row>
    <row r="481" s="1" customFormat="1" spans="2:8">
      <c r="B481" s="1" t="s">
        <v>10935</v>
      </c>
      <c r="C481" s="1" t="s">
        <v>184</v>
      </c>
      <c r="D481" s="1" t="s">
        <v>1870</v>
      </c>
      <c r="E481" s="1" t="s">
        <v>11428</v>
      </c>
      <c r="F481" s="1" t="s">
        <v>10937</v>
      </c>
      <c r="G481" s="20">
        <v>2831270</v>
      </c>
      <c r="H481" s="21">
        <v>38</v>
      </c>
    </row>
    <row r="482" s="1" customFormat="1" spans="2:8">
      <c r="B482" s="1" t="s">
        <v>10935</v>
      </c>
      <c r="C482" s="1" t="s">
        <v>89</v>
      </c>
      <c r="D482" s="1" t="s">
        <v>1871</v>
      </c>
      <c r="E482" s="1" t="s">
        <v>11429</v>
      </c>
      <c r="F482" s="1" t="s">
        <v>3876</v>
      </c>
      <c r="G482" s="20">
        <v>2826861.2</v>
      </c>
      <c r="H482" s="21">
        <v>111</v>
      </c>
    </row>
    <row r="483" s="1" customFormat="1" spans="2:8">
      <c r="B483" s="1" t="s">
        <v>10935</v>
      </c>
      <c r="C483" s="1" t="s">
        <v>4111</v>
      </c>
      <c r="D483" s="1" t="s">
        <v>1536</v>
      </c>
      <c r="E483" s="1" t="s">
        <v>11430</v>
      </c>
      <c r="F483" s="1" t="s">
        <v>10956</v>
      </c>
      <c r="G483" s="20">
        <v>2822716.5</v>
      </c>
      <c r="H483" s="21">
        <v>80</v>
      </c>
    </row>
    <row r="484" s="1" customFormat="1" spans="2:8">
      <c r="B484" s="1" t="s">
        <v>10935</v>
      </c>
      <c r="C484" s="1" t="s">
        <v>165</v>
      </c>
      <c r="D484" s="1" t="s">
        <v>1872</v>
      </c>
      <c r="E484" s="1" t="s">
        <v>11431</v>
      </c>
      <c r="F484" s="1" t="s">
        <v>10965</v>
      </c>
      <c r="G484" s="20">
        <v>2816562</v>
      </c>
      <c r="H484" s="21">
        <v>78</v>
      </c>
    </row>
    <row r="485" s="1" customFormat="1" spans="2:8">
      <c r="B485" s="1" t="s">
        <v>10935</v>
      </c>
      <c r="C485" s="1" t="s">
        <v>156</v>
      </c>
      <c r="D485" s="1" t="s">
        <v>1873</v>
      </c>
      <c r="E485" s="1" t="s">
        <v>11432</v>
      </c>
      <c r="F485" s="1" t="s">
        <v>10937</v>
      </c>
      <c r="G485" s="20">
        <v>2815337</v>
      </c>
      <c r="H485" s="21">
        <v>82</v>
      </c>
    </row>
    <row r="486" s="1" customFormat="1" spans="2:8">
      <c r="B486" s="1" t="s">
        <v>10935</v>
      </c>
      <c r="C486" s="1" t="s">
        <v>67</v>
      </c>
      <c r="D486" s="1" t="s">
        <v>1874</v>
      </c>
      <c r="E486" s="1" t="s">
        <v>11433</v>
      </c>
      <c r="F486" s="1" t="s">
        <v>10937</v>
      </c>
      <c r="G486" s="20">
        <v>2814092</v>
      </c>
      <c r="H486" s="21">
        <v>97</v>
      </c>
    </row>
    <row r="487" s="1" customFormat="1" spans="2:8">
      <c r="B487" s="1" t="s">
        <v>10935</v>
      </c>
      <c r="C487" s="1" t="s">
        <v>67</v>
      </c>
      <c r="D487" s="1" t="s">
        <v>1875</v>
      </c>
      <c r="E487" s="1" t="s">
        <v>11434</v>
      </c>
      <c r="F487" s="1" t="s">
        <v>10942</v>
      </c>
      <c r="G487" s="20">
        <v>2801345</v>
      </c>
      <c r="H487" s="21">
        <v>81</v>
      </c>
    </row>
    <row r="488" s="1" customFormat="1" spans="2:8">
      <c r="B488" s="1" t="s">
        <v>10935</v>
      </c>
      <c r="C488" s="1" t="s">
        <v>103</v>
      </c>
      <c r="D488" s="1" t="s">
        <v>1876</v>
      </c>
      <c r="E488" s="1" t="s">
        <v>11435</v>
      </c>
      <c r="F488" s="1" t="s">
        <v>10942</v>
      </c>
      <c r="G488" s="20">
        <v>2797556</v>
      </c>
      <c r="H488" s="21">
        <v>107</v>
      </c>
    </row>
    <row r="489" s="1" customFormat="1" spans="2:8">
      <c r="B489" s="1" t="s">
        <v>10935</v>
      </c>
      <c r="C489" s="1" t="s">
        <v>124</v>
      </c>
      <c r="D489" s="1" t="s">
        <v>1615</v>
      </c>
      <c r="E489" s="1" t="s">
        <v>11436</v>
      </c>
      <c r="F489" s="1" t="s">
        <v>10956</v>
      </c>
      <c r="G489" s="20">
        <v>2795798</v>
      </c>
      <c r="H489" s="21">
        <v>124</v>
      </c>
    </row>
    <row r="490" s="1" customFormat="1" spans="2:8">
      <c r="B490" s="1" t="s">
        <v>10935</v>
      </c>
      <c r="C490" s="1" t="s">
        <v>156</v>
      </c>
      <c r="D490" s="1" t="s">
        <v>1877</v>
      </c>
      <c r="E490" s="1" t="s">
        <v>11437</v>
      </c>
      <c r="F490" s="1" t="s">
        <v>10948</v>
      </c>
      <c r="G490" s="20">
        <v>2791857</v>
      </c>
      <c r="H490" s="21">
        <v>87</v>
      </c>
    </row>
    <row r="491" s="1" customFormat="1" spans="2:8">
      <c r="B491" s="1" t="s">
        <v>10935</v>
      </c>
      <c r="C491" s="1" t="s">
        <v>4135</v>
      </c>
      <c r="D491" s="1" t="s">
        <v>1446</v>
      </c>
      <c r="E491" s="1" t="s">
        <v>11438</v>
      </c>
      <c r="F491" s="1" t="s">
        <v>10946</v>
      </c>
      <c r="G491" s="20">
        <v>2783795</v>
      </c>
      <c r="H491" s="21">
        <v>156</v>
      </c>
    </row>
    <row r="492" s="1" customFormat="1" spans="2:8">
      <c r="B492" s="1" t="s">
        <v>10935</v>
      </c>
      <c r="C492" s="1" t="s">
        <v>128</v>
      </c>
      <c r="D492" s="1" t="s">
        <v>1878</v>
      </c>
      <c r="E492" s="1" t="s">
        <v>11439</v>
      </c>
      <c r="F492" s="1" t="s">
        <v>3876</v>
      </c>
      <c r="G492" s="20">
        <v>2775130</v>
      </c>
      <c r="H492" s="21">
        <v>97</v>
      </c>
    </row>
    <row r="493" s="1" customFormat="1" spans="2:8">
      <c r="B493" s="1" t="s">
        <v>10935</v>
      </c>
      <c r="C493" s="1" t="s">
        <v>124</v>
      </c>
      <c r="D493" s="1" t="s">
        <v>1879</v>
      </c>
      <c r="E493" s="1" t="s">
        <v>11440</v>
      </c>
      <c r="F493" s="1" t="s">
        <v>10956</v>
      </c>
      <c r="G493" s="20">
        <v>2765179</v>
      </c>
      <c r="H493" s="21">
        <v>115</v>
      </c>
    </row>
    <row r="494" s="1" customFormat="1" spans="2:8">
      <c r="B494" s="1" t="s">
        <v>10935</v>
      </c>
      <c r="C494" s="1" t="s">
        <v>10975</v>
      </c>
      <c r="D494" s="1" t="s">
        <v>1880</v>
      </c>
      <c r="E494" s="1" t="s">
        <v>11441</v>
      </c>
      <c r="F494" s="1" t="s">
        <v>10937</v>
      </c>
      <c r="G494" s="20">
        <v>2764863</v>
      </c>
      <c r="H494" s="21">
        <v>63</v>
      </c>
    </row>
    <row r="495" s="1" customFormat="1" spans="2:8">
      <c r="B495" s="1" t="s">
        <v>10935</v>
      </c>
      <c r="C495" s="1" t="s">
        <v>156</v>
      </c>
      <c r="D495" s="1" t="s">
        <v>1881</v>
      </c>
      <c r="E495" s="1" t="s">
        <v>11442</v>
      </c>
      <c r="F495" s="1" t="s">
        <v>10946</v>
      </c>
      <c r="G495" s="20">
        <v>2761888</v>
      </c>
      <c r="H495" s="21">
        <v>137</v>
      </c>
    </row>
    <row r="496" s="1" customFormat="1" spans="2:8">
      <c r="B496" s="1" t="s">
        <v>10935</v>
      </c>
      <c r="C496" s="1" t="s">
        <v>4105</v>
      </c>
      <c r="D496" s="1" t="s">
        <v>1882</v>
      </c>
      <c r="E496" s="1" t="s">
        <v>11443</v>
      </c>
      <c r="F496" s="1" t="s">
        <v>11016</v>
      </c>
      <c r="G496" s="20">
        <v>2759001</v>
      </c>
      <c r="H496" s="21">
        <v>123</v>
      </c>
    </row>
    <row r="497" s="1" customFormat="1" spans="2:8">
      <c r="B497" s="1" t="s">
        <v>10935</v>
      </c>
      <c r="C497" s="1" t="s">
        <v>124</v>
      </c>
      <c r="D497" s="1" t="s">
        <v>1883</v>
      </c>
      <c r="E497" s="1" t="s">
        <v>11444</v>
      </c>
      <c r="F497" s="1" t="s">
        <v>11018</v>
      </c>
      <c r="G497" s="20">
        <v>2752281</v>
      </c>
      <c r="H497" s="21">
        <v>66</v>
      </c>
    </row>
    <row r="498" s="1" customFormat="1" spans="2:8">
      <c r="B498" s="1" t="s">
        <v>10935</v>
      </c>
      <c r="C498" s="1" t="s">
        <v>156</v>
      </c>
      <c r="D498" s="1" t="s">
        <v>1884</v>
      </c>
      <c r="E498" s="1" t="s">
        <v>11445</v>
      </c>
      <c r="F498" s="1" t="s">
        <v>10948</v>
      </c>
      <c r="G498" s="20">
        <v>2734620</v>
      </c>
      <c r="H498" s="21">
        <v>99</v>
      </c>
    </row>
    <row r="499" s="1" customFormat="1" spans="2:8">
      <c r="B499" s="1" t="s">
        <v>10935</v>
      </c>
      <c r="C499" s="1" t="s">
        <v>4272</v>
      </c>
      <c r="D499" s="1" t="s">
        <v>1885</v>
      </c>
      <c r="E499" s="1" t="s">
        <v>11446</v>
      </c>
      <c r="F499" s="1" t="s">
        <v>10942</v>
      </c>
      <c r="G499" s="20">
        <v>2731183</v>
      </c>
      <c r="H499" s="21">
        <v>62</v>
      </c>
    </row>
    <row r="500" s="1" customFormat="1" spans="2:8">
      <c r="B500" s="1" t="s">
        <v>10935</v>
      </c>
      <c r="C500" s="1" t="s">
        <v>165</v>
      </c>
      <c r="D500" s="1" t="s">
        <v>1887</v>
      </c>
      <c r="E500" s="1" t="s">
        <v>11447</v>
      </c>
      <c r="F500" s="1" t="s">
        <v>10937</v>
      </c>
      <c r="G500" s="20">
        <v>2724508</v>
      </c>
      <c r="H500" s="21">
        <v>52</v>
      </c>
    </row>
    <row r="501" s="1" customFormat="1" spans="2:8">
      <c r="B501" s="1" t="s">
        <v>10935</v>
      </c>
      <c r="C501" s="1" t="s">
        <v>128</v>
      </c>
      <c r="D501" s="1" t="s">
        <v>1888</v>
      </c>
      <c r="E501" s="1" t="s">
        <v>11448</v>
      </c>
      <c r="F501" s="1" t="s">
        <v>10946</v>
      </c>
      <c r="G501" s="20">
        <v>2722705</v>
      </c>
      <c r="H501" s="21">
        <v>113</v>
      </c>
    </row>
    <row r="502" s="1" customFormat="1" spans="2:8">
      <c r="B502" s="1" t="s">
        <v>10935</v>
      </c>
      <c r="C502" s="1" t="s">
        <v>89</v>
      </c>
      <c r="D502" s="1" t="s">
        <v>1889</v>
      </c>
      <c r="E502" s="1" t="s">
        <v>11449</v>
      </c>
      <c r="F502" s="1" t="s">
        <v>10940</v>
      </c>
      <c r="G502" s="20">
        <v>2719094</v>
      </c>
      <c r="H502" s="21">
        <v>107</v>
      </c>
    </row>
    <row r="503" s="1" customFormat="1" spans="2:8">
      <c r="B503" s="1" t="s">
        <v>10935</v>
      </c>
      <c r="C503" s="1" t="s">
        <v>124</v>
      </c>
      <c r="D503" s="1" t="s">
        <v>1890</v>
      </c>
      <c r="E503" s="1" t="s">
        <v>11450</v>
      </c>
      <c r="F503" s="1" t="s">
        <v>10940</v>
      </c>
      <c r="G503" s="20">
        <v>2715747</v>
      </c>
      <c r="H503" s="21">
        <v>97</v>
      </c>
    </row>
    <row r="504" s="1" customFormat="1" spans="2:8">
      <c r="B504" s="1" t="s">
        <v>10935</v>
      </c>
      <c r="C504" s="1" t="s">
        <v>89</v>
      </c>
      <c r="D504" s="1" t="s">
        <v>1891</v>
      </c>
      <c r="E504" s="1" t="s">
        <v>11451</v>
      </c>
      <c r="F504" s="1" t="s">
        <v>10948</v>
      </c>
      <c r="G504" s="20">
        <v>2709627</v>
      </c>
      <c r="H504" s="21">
        <v>131</v>
      </c>
    </row>
    <row r="505" s="1" customFormat="1" spans="2:8">
      <c r="B505" s="1" t="s">
        <v>10935</v>
      </c>
      <c r="C505" s="1" t="s">
        <v>165</v>
      </c>
      <c r="D505" s="1" t="s">
        <v>1460</v>
      </c>
      <c r="E505" s="1" t="s">
        <v>11452</v>
      </c>
      <c r="F505" s="1" t="s">
        <v>10940</v>
      </c>
      <c r="G505" s="20">
        <v>2699211.7</v>
      </c>
      <c r="H505" s="21">
        <v>73</v>
      </c>
    </row>
    <row r="506" s="1" customFormat="1" spans="2:8">
      <c r="B506" s="1" t="s">
        <v>10935</v>
      </c>
      <c r="C506" s="1" t="s">
        <v>184</v>
      </c>
      <c r="D506" s="1" t="s">
        <v>1804</v>
      </c>
      <c r="E506" s="1" t="s">
        <v>11453</v>
      </c>
      <c r="F506" s="1" t="s">
        <v>11016</v>
      </c>
      <c r="G506" s="20">
        <v>2688806</v>
      </c>
      <c r="H506" s="21">
        <v>56</v>
      </c>
    </row>
    <row r="507" s="1" customFormat="1" spans="2:8">
      <c r="B507" s="1" t="s">
        <v>10935</v>
      </c>
      <c r="C507" s="1" t="s">
        <v>4135</v>
      </c>
      <c r="D507" s="1" t="s">
        <v>1446</v>
      </c>
      <c r="E507" s="1" t="s">
        <v>11454</v>
      </c>
      <c r="F507" s="1" t="s">
        <v>10946</v>
      </c>
      <c r="G507" s="20">
        <v>2677518.9</v>
      </c>
      <c r="H507" s="21">
        <v>155</v>
      </c>
    </row>
    <row r="508" s="1" customFormat="1" spans="2:8">
      <c r="B508" s="1" t="s">
        <v>10935</v>
      </c>
      <c r="C508" s="1" t="s">
        <v>165</v>
      </c>
      <c r="D508" s="1" t="s">
        <v>1894</v>
      </c>
      <c r="E508" s="1" t="s">
        <v>11455</v>
      </c>
      <c r="F508" s="1" t="s">
        <v>10956</v>
      </c>
      <c r="G508" s="20">
        <v>2675632.2</v>
      </c>
      <c r="H508" s="21">
        <v>54</v>
      </c>
    </row>
    <row r="509" s="1" customFormat="1" spans="2:8">
      <c r="B509" s="1" t="s">
        <v>10935</v>
      </c>
      <c r="C509" s="1" t="s">
        <v>365</v>
      </c>
      <c r="D509" s="1" t="s">
        <v>1895</v>
      </c>
      <c r="E509" s="1" t="s">
        <v>11456</v>
      </c>
      <c r="F509" s="1" t="s">
        <v>10937</v>
      </c>
      <c r="G509" s="20">
        <v>2674754</v>
      </c>
      <c r="H509" s="21">
        <v>49</v>
      </c>
    </row>
    <row r="510" s="1" customFormat="1" spans="2:8">
      <c r="B510" s="1" t="s">
        <v>10935</v>
      </c>
      <c r="C510" s="1" t="s">
        <v>117</v>
      </c>
      <c r="D510" s="1" t="s">
        <v>1896</v>
      </c>
      <c r="E510" s="1" t="s">
        <v>11457</v>
      </c>
      <c r="F510" s="1" t="s">
        <v>10937</v>
      </c>
      <c r="G510" s="20">
        <v>2674137</v>
      </c>
      <c r="H510" s="21">
        <v>118</v>
      </c>
    </row>
    <row r="511" s="1" customFormat="1" spans="2:8">
      <c r="B511" s="1" t="s">
        <v>10935</v>
      </c>
      <c r="C511" s="1" t="s">
        <v>10975</v>
      </c>
      <c r="D511" s="1" t="s">
        <v>1897</v>
      </c>
      <c r="E511" s="1" t="s">
        <v>11458</v>
      </c>
      <c r="F511" s="1" t="s">
        <v>11060</v>
      </c>
      <c r="G511" s="20">
        <v>2674030</v>
      </c>
      <c r="H511" s="21">
        <v>66</v>
      </c>
    </row>
    <row r="512" s="1" customFormat="1" spans="2:8">
      <c r="B512" s="1" t="s">
        <v>10935</v>
      </c>
      <c r="C512" s="1" t="s">
        <v>117</v>
      </c>
      <c r="D512" s="1" t="s">
        <v>1898</v>
      </c>
      <c r="E512" s="1" t="s">
        <v>11459</v>
      </c>
      <c r="F512" s="1" t="s">
        <v>11060</v>
      </c>
      <c r="G512" s="20">
        <v>2673274</v>
      </c>
      <c r="H512" s="21">
        <v>62</v>
      </c>
    </row>
    <row r="513" s="1" customFormat="1" spans="2:8">
      <c r="B513" s="1" t="s">
        <v>10935</v>
      </c>
      <c r="C513" s="1" t="s">
        <v>103</v>
      </c>
      <c r="D513" s="1" t="s">
        <v>1899</v>
      </c>
      <c r="E513" s="1" t="s">
        <v>11460</v>
      </c>
      <c r="F513" s="1" t="s">
        <v>10965</v>
      </c>
      <c r="G513" s="20">
        <v>2668659.3</v>
      </c>
      <c r="H513" s="21">
        <v>120</v>
      </c>
    </row>
    <row r="514" s="1" customFormat="1" spans="2:8">
      <c r="B514" s="1" t="s">
        <v>10935</v>
      </c>
      <c r="C514" s="1" t="s">
        <v>124</v>
      </c>
      <c r="D514" s="1" t="s">
        <v>1900</v>
      </c>
      <c r="E514" s="1" t="s">
        <v>11461</v>
      </c>
      <c r="F514" s="1" t="s">
        <v>3876</v>
      </c>
      <c r="G514" s="20">
        <v>2665993</v>
      </c>
      <c r="H514" s="21">
        <v>121</v>
      </c>
    </row>
    <row r="515" s="1" customFormat="1" spans="2:8">
      <c r="B515" s="1" t="s">
        <v>10935</v>
      </c>
      <c r="C515" s="1" t="s">
        <v>165</v>
      </c>
      <c r="D515" s="1" t="s">
        <v>1618</v>
      </c>
      <c r="E515" s="1" t="s">
        <v>11462</v>
      </c>
      <c r="F515" s="1" t="s">
        <v>10937</v>
      </c>
      <c r="G515" s="20">
        <v>2664808</v>
      </c>
      <c r="H515" s="21">
        <v>52</v>
      </c>
    </row>
    <row r="516" s="1" customFormat="1" spans="2:8">
      <c r="B516" s="1" t="s">
        <v>10935</v>
      </c>
      <c r="C516" s="1" t="s">
        <v>156</v>
      </c>
      <c r="D516" s="1" t="s">
        <v>1901</v>
      </c>
      <c r="E516" s="1" t="s">
        <v>11463</v>
      </c>
      <c r="F516" s="1" t="s">
        <v>10937</v>
      </c>
      <c r="G516" s="20">
        <v>2654153</v>
      </c>
      <c r="H516" s="21">
        <v>68</v>
      </c>
    </row>
    <row r="517" s="1" customFormat="1" spans="2:8">
      <c r="B517" s="1" t="s">
        <v>10935</v>
      </c>
      <c r="C517" s="1" t="s">
        <v>103</v>
      </c>
      <c r="D517" s="1" t="s">
        <v>1903</v>
      </c>
      <c r="E517" s="1" t="s">
        <v>11464</v>
      </c>
      <c r="F517" s="1" t="s">
        <v>10956</v>
      </c>
      <c r="G517" s="20">
        <v>2650373</v>
      </c>
      <c r="H517" s="21">
        <v>95</v>
      </c>
    </row>
    <row r="518" s="1" customFormat="1" spans="2:8">
      <c r="B518" s="1" t="s">
        <v>10935</v>
      </c>
      <c r="C518" s="1" t="s">
        <v>124</v>
      </c>
      <c r="D518" s="1" t="s">
        <v>1904</v>
      </c>
      <c r="E518" s="1" t="s">
        <v>11465</v>
      </c>
      <c r="F518" s="1" t="s">
        <v>11060</v>
      </c>
      <c r="G518" s="20">
        <v>2642791.4</v>
      </c>
      <c r="H518" s="21">
        <v>104</v>
      </c>
    </row>
    <row r="519" s="1" customFormat="1" spans="2:8">
      <c r="B519" s="1" t="s">
        <v>10935</v>
      </c>
      <c r="C519" s="1" t="s">
        <v>4135</v>
      </c>
      <c r="D519" s="1" t="s">
        <v>1906</v>
      </c>
      <c r="E519" s="1" t="s">
        <v>11466</v>
      </c>
      <c r="F519" s="1" t="s">
        <v>11018</v>
      </c>
      <c r="G519" s="20">
        <v>2629429</v>
      </c>
      <c r="H519" s="21">
        <v>48</v>
      </c>
    </row>
    <row r="520" s="1" customFormat="1" spans="2:8">
      <c r="B520" s="1" t="s">
        <v>10935</v>
      </c>
      <c r="C520" s="1" t="s">
        <v>10975</v>
      </c>
      <c r="D520" s="1" t="s">
        <v>1907</v>
      </c>
      <c r="E520" s="1" t="s">
        <v>11467</v>
      </c>
      <c r="F520" s="1" t="s">
        <v>10948</v>
      </c>
      <c r="G520" s="20">
        <v>2624472.3</v>
      </c>
      <c r="H520" s="21">
        <v>91</v>
      </c>
    </row>
    <row r="521" s="1" customFormat="1" spans="2:8">
      <c r="B521" s="1" t="s">
        <v>10935</v>
      </c>
      <c r="C521" s="1" t="s">
        <v>156</v>
      </c>
      <c r="D521" s="1" t="s">
        <v>1908</v>
      </c>
      <c r="E521" s="1" t="s">
        <v>11468</v>
      </c>
      <c r="F521" s="1" t="s">
        <v>10946</v>
      </c>
      <c r="G521" s="20">
        <v>2620766</v>
      </c>
      <c r="H521" s="21">
        <v>130</v>
      </c>
    </row>
    <row r="522" s="1" customFormat="1" spans="2:8">
      <c r="B522" s="1" t="s">
        <v>10935</v>
      </c>
      <c r="C522" s="1" t="s">
        <v>156</v>
      </c>
      <c r="D522" s="1" t="s">
        <v>1909</v>
      </c>
      <c r="E522" s="1" t="s">
        <v>11469</v>
      </c>
      <c r="F522" s="1" t="s">
        <v>11018</v>
      </c>
      <c r="G522" s="20">
        <v>2616570</v>
      </c>
      <c r="H522" s="21">
        <v>41</v>
      </c>
    </row>
    <row r="523" s="1" customFormat="1" spans="2:8">
      <c r="B523" s="1" t="s">
        <v>10935</v>
      </c>
      <c r="C523" s="1" t="s">
        <v>67</v>
      </c>
      <c r="D523" s="1" t="s">
        <v>1910</v>
      </c>
      <c r="E523" s="1" t="s">
        <v>11470</v>
      </c>
      <c r="F523" s="1" t="s">
        <v>10946</v>
      </c>
      <c r="G523" s="20">
        <v>2613570.5</v>
      </c>
      <c r="H523" s="21">
        <v>122</v>
      </c>
    </row>
    <row r="524" s="1" customFormat="1" spans="2:8">
      <c r="B524" s="1" t="s">
        <v>10935</v>
      </c>
      <c r="C524" s="1" t="s">
        <v>260</v>
      </c>
      <c r="D524" s="1" t="s">
        <v>1911</v>
      </c>
      <c r="E524" s="1" t="s">
        <v>11471</v>
      </c>
      <c r="F524" s="1" t="s">
        <v>11016</v>
      </c>
      <c r="G524" s="20">
        <v>2611779.7</v>
      </c>
      <c r="H524" s="21">
        <v>123</v>
      </c>
    </row>
    <row r="525" s="1" customFormat="1" spans="2:8">
      <c r="B525" s="1" t="s">
        <v>10935</v>
      </c>
      <c r="C525" s="1" t="s">
        <v>184</v>
      </c>
      <c r="D525" s="1" t="s">
        <v>1912</v>
      </c>
      <c r="E525" s="1" t="s">
        <v>11472</v>
      </c>
      <c r="F525" s="1" t="s">
        <v>3876</v>
      </c>
      <c r="G525" s="20">
        <v>2610562.4</v>
      </c>
      <c r="H525" s="21">
        <v>46</v>
      </c>
    </row>
    <row r="526" s="1" customFormat="1" spans="2:8">
      <c r="B526" s="1" t="s">
        <v>10935</v>
      </c>
      <c r="C526" s="1" t="s">
        <v>117</v>
      </c>
      <c r="D526" s="1" t="s">
        <v>1913</v>
      </c>
      <c r="E526" s="1" t="s">
        <v>11473</v>
      </c>
      <c r="F526" s="1" t="s">
        <v>10948</v>
      </c>
      <c r="G526" s="20">
        <v>2607763.5</v>
      </c>
      <c r="H526" s="21">
        <v>56</v>
      </c>
    </row>
    <row r="527" s="1" customFormat="1" spans="2:8">
      <c r="B527" s="1" t="s">
        <v>10935</v>
      </c>
      <c r="C527" s="1" t="s">
        <v>156</v>
      </c>
      <c r="D527" s="1" t="s">
        <v>1914</v>
      </c>
      <c r="E527" s="1" t="s">
        <v>11474</v>
      </c>
      <c r="F527" s="1" t="s">
        <v>11060</v>
      </c>
      <c r="G527" s="20">
        <v>2605738</v>
      </c>
      <c r="H527" s="21">
        <v>50</v>
      </c>
    </row>
    <row r="528" s="1" customFormat="1" spans="2:8">
      <c r="B528" s="1" t="s">
        <v>10935</v>
      </c>
      <c r="C528" s="1" t="s">
        <v>4135</v>
      </c>
      <c r="D528" s="1" t="s">
        <v>1915</v>
      </c>
      <c r="E528" s="1" t="s">
        <v>11475</v>
      </c>
      <c r="F528" s="1" t="s">
        <v>10940</v>
      </c>
      <c r="G528" s="20">
        <v>2602742</v>
      </c>
      <c r="H528" s="21">
        <v>132</v>
      </c>
    </row>
    <row r="529" s="1" customFormat="1" spans="2:8">
      <c r="B529" s="1" t="s">
        <v>10935</v>
      </c>
      <c r="C529" s="1" t="s">
        <v>4105</v>
      </c>
      <c r="D529" s="1" t="s">
        <v>1916</v>
      </c>
      <c r="E529" s="1" t="s">
        <v>11476</v>
      </c>
      <c r="F529" s="1" t="s">
        <v>10956</v>
      </c>
      <c r="G529" s="20">
        <v>2596246.7</v>
      </c>
      <c r="H529" s="21">
        <v>54</v>
      </c>
    </row>
    <row r="530" s="1" customFormat="1" spans="2:8">
      <c r="B530" s="1" t="s">
        <v>10935</v>
      </c>
      <c r="C530" s="1" t="s">
        <v>67</v>
      </c>
      <c r="D530" s="1" t="s">
        <v>1918</v>
      </c>
      <c r="E530" s="1" t="s">
        <v>11477</v>
      </c>
      <c r="F530" s="1" t="s">
        <v>10940</v>
      </c>
      <c r="G530" s="20">
        <v>2594635</v>
      </c>
      <c r="H530" s="21">
        <v>37</v>
      </c>
    </row>
    <row r="531" s="1" customFormat="1" spans="2:8">
      <c r="B531" s="1" t="s">
        <v>10935</v>
      </c>
      <c r="C531" s="1" t="s">
        <v>365</v>
      </c>
      <c r="D531" s="1" t="s">
        <v>1919</v>
      </c>
      <c r="E531" s="1" t="s">
        <v>11478</v>
      </c>
      <c r="F531" s="1" t="s">
        <v>10956</v>
      </c>
      <c r="G531" s="20">
        <v>2592896.9</v>
      </c>
      <c r="H531" s="21">
        <v>76</v>
      </c>
    </row>
    <row r="532" s="1" customFormat="1" spans="2:8">
      <c r="B532" s="1" t="s">
        <v>10935</v>
      </c>
      <c r="C532" s="1" t="s">
        <v>117</v>
      </c>
      <c r="D532" s="1" t="s">
        <v>1920</v>
      </c>
      <c r="E532" s="1" t="s">
        <v>11479</v>
      </c>
      <c r="F532" s="1" t="s">
        <v>11018</v>
      </c>
      <c r="G532" s="20">
        <v>2592597.5</v>
      </c>
      <c r="H532" s="21">
        <v>86</v>
      </c>
    </row>
    <row r="533" s="1" customFormat="1" spans="2:8">
      <c r="B533" s="1" t="s">
        <v>10935</v>
      </c>
      <c r="C533" s="1" t="s">
        <v>184</v>
      </c>
      <c r="D533" s="1" t="s">
        <v>1921</v>
      </c>
      <c r="E533" s="1" t="s">
        <v>11480</v>
      </c>
      <c r="F533" s="1" t="s">
        <v>11010</v>
      </c>
      <c r="G533" s="20">
        <v>2591897</v>
      </c>
      <c r="H533" s="21">
        <v>62</v>
      </c>
    </row>
    <row r="534" s="1" customFormat="1" spans="2:8">
      <c r="B534" s="1" t="s">
        <v>10935</v>
      </c>
      <c r="C534" s="1" t="s">
        <v>156</v>
      </c>
      <c r="D534" s="1" t="s">
        <v>1922</v>
      </c>
      <c r="E534" s="1" t="s">
        <v>11481</v>
      </c>
      <c r="F534" s="1" t="s">
        <v>10948</v>
      </c>
      <c r="G534" s="20">
        <v>2591558</v>
      </c>
      <c r="H534" s="21">
        <v>62</v>
      </c>
    </row>
    <row r="535" s="1" customFormat="1" spans="2:8">
      <c r="B535" s="1" t="s">
        <v>10935</v>
      </c>
      <c r="C535" s="1" t="s">
        <v>156</v>
      </c>
      <c r="D535" s="1" t="s">
        <v>1923</v>
      </c>
      <c r="E535" s="1" t="s">
        <v>11482</v>
      </c>
      <c r="F535" s="1" t="s">
        <v>3876</v>
      </c>
      <c r="G535" s="20">
        <v>2590060</v>
      </c>
      <c r="H535" s="21">
        <v>57</v>
      </c>
    </row>
    <row r="536" s="1" customFormat="1" spans="2:8">
      <c r="B536" s="1" t="s">
        <v>10935</v>
      </c>
      <c r="C536" s="1" t="s">
        <v>156</v>
      </c>
      <c r="D536" s="1" t="s">
        <v>1582</v>
      </c>
      <c r="E536" s="1" t="s">
        <v>11483</v>
      </c>
      <c r="F536" s="1" t="s">
        <v>11010</v>
      </c>
      <c r="G536" s="20">
        <v>2589000</v>
      </c>
      <c r="H536" s="21">
        <v>74</v>
      </c>
    </row>
    <row r="537" s="1" customFormat="1" spans="2:8">
      <c r="B537" s="1" t="s">
        <v>10935</v>
      </c>
      <c r="C537" s="1" t="s">
        <v>103</v>
      </c>
      <c r="D537" s="1" t="s">
        <v>1924</v>
      </c>
      <c r="E537" s="1" t="s">
        <v>11484</v>
      </c>
      <c r="F537" s="1" t="s">
        <v>11016</v>
      </c>
      <c r="G537" s="20">
        <v>2584567.7</v>
      </c>
      <c r="H537" s="21">
        <v>96</v>
      </c>
    </row>
    <row r="538" s="1" customFormat="1" spans="2:8">
      <c r="B538" s="1" t="s">
        <v>10935</v>
      </c>
      <c r="C538" s="1" t="s">
        <v>156</v>
      </c>
      <c r="D538" s="1" t="s">
        <v>1925</v>
      </c>
      <c r="E538" s="1" t="s">
        <v>11485</v>
      </c>
      <c r="F538" s="1" t="s">
        <v>10965</v>
      </c>
      <c r="G538" s="20">
        <v>2579185</v>
      </c>
      <c r="H538" s="21">
        <v>73</v>
      </c>
    </row>
    <row r="539" s="1" customFormat="1" spans="2:8">
      <c r="B539" s="1" t="s">
        <v>10935</v>
      </c>
      <c r="C539" s="1" t="s">
        <v>107</v>
      </c>
      <c r="D539" s="1" t="s">
        <v>1926</v>
      </c>
      <c r="E539" s="1" t="s">
        <v>11486</v>
      </c>
      <c r="F539" s="1" t="s">
        <v>10940</v>
      </c>
      <c r="G539" s="20">
        <v>2575243.3</v>
      </c>
      <c r="H539" s="21">
        <v>42</v>
      </c>
    </row>
    <row r="540" s="1" customFormat="1" spans="2:8">
      <c r="B540" s="1" t="s">
        <v>10935</v>
      </c>
      <c r="C540" s="1" t="s">
        <v>260</v>
      </c>
      <c r="D540" s="1" t="s">
        <v>1927</v>
      </c>
      <c r="E540" s="1" t="s">
        <v>11487</v>
      </c>
      <c r="F540" s="1" t="s">
        <v>10940</v>
      </c>
      <c r="G540" s="20">
        <v>2573659</v>
      </c>
      <c r="H540" s="21">
        <v>94</v>
      </c>
    </row>
    <row r="541" s="1" customFormat="1" spans="2:8">
      <c r="B541" s="1" t="s">
        <v>10935</v>
      </c>
      <c r="C541" s="1" t="s">
        <v>165</v>
      </c>
      <c r="D541" s="1" t="s">
        <v>1928</v>
      </c>
      <c r="E541" s="1" t="s">
        <v>11488</v>
      </c>
      <c r="F541" s="1" t="s">
        <v>11060</v>
      </c>
      <c r="G541" s="20">
        <v>2569243</v>
      </c>
      <c r="H541" s="21">
        <v>88</v>
      </c>
    </row>
    <row r="542" s="1" customFormat="1" spans="2:8">
      <c r="B542" s="1" t="s">
        <v>10935</v>
      </c>
      <c r="C542" s="1" t="s">
        <v>10975</v>
      </c>
      <c r="D542" s="1" t="s">
        <v>1929</v>
      </c>
      <c r="E542" s="1" t="s">
        <v>11489</v>
      </c>
      <c r="F542" s="1" t="s">
        <v>10956</v>
      </c>
      <c r="G542" s="20">
        <v>2565576</v>
      </c>
      <c r="H542" s="21">
        <v>58</v>
      </c>
    </row>
    <row r="543" s="1" customFormat="1" spans="2:8">
      <c r="B543" s="1" t="s">
        <v>10935</v>
      </c>
      <c r="C543" s="1" t="s">
        <v>156</v>
      </c>
      <c r="D543" s="1" t="s">
        <v>1930</v>
      </c>
      <c r="E543" s="1" t="s">
        <v>11490</v>
      </c>
      <c r="F543" s="1" t="s">
        <v>10948</v>
      </c>
      <c r="G543" s="20">
        <v>2564616.5</v>
      </c>
      <c r="H543" s="21">
        <v>77</v>
      </c>
    </row>
    <row r="544" s="1" customFormat="1" spans="2:8">
      <c r="B544" s="1" t="s">
        <v>10935</v>
      </c>
      <c r="C544" s="1" t="s">
        <v>184</v>
      </c>
      <c r="D544" s="1" t="s">
        <v>1931</v>
      </c>
      <c r="E544" s="1" t="s">
        <v>11491</v>
      </c>
      <c r="F544" s="1" t="s">
        <v>11010</v>
      </c>
      <c r="G544" s="20">
        <v>2563064</v>
      </c>
      <c r="H544" s="21">
        <v>53</v>
      </c>
    </row>
    <row r="545" s="1" customFormat="1" spans="2:8">
      <c r="B545" s="1" t="s">
        <v>10935</v>
      </c>
      <c r="C545" s="1" t="s">
        <v>4111</v>
      </c>
      <c r="D545" s="1" t="s">
        <v>1932</v>
      </c>
      <c r="E545" s="1" t="s">
        <v>11492</v>
      </c>
      <c r="F545" s="1" t="s">
        <v>10965</v>
      </c>
      <c r="G545" s="20">
        <v>2562865.4</v>
      </c>
      <c r="H545" s="21">
        <v>147</v>
      </c>
    </row>
    <row r="546" s="1" customFormat="1" spans="2:8">
      <c r="B546" s="1" t="s">
        <v>10935</v>
      </c>
      <c r="C546" s="1" t="s">
        <v>156</v>
      </c>
      <c r="D546" s="1" t="s">
        <v>1933</v>
      </c>
      <c r="E546" s="1" t="s">
        <v>11493</v>
      </c>
      <c r="F546" s="1" t="s">
        <v>11060</v>
      </c>
      <c r="G546" s="20">
        <v>2558972</v>
      </c>
      <c r="H546" s="21">
        <v>123</v>
      </c>
    </row>
    <row r="547" s="1" customFormat="1" spans="2:8">
      <c r="B547" s="1" t="s">
        <v>10935</v>
      </c>
      <c r="C547" s="1" t="s">
        <v>124</v>
      </c>
      <c r="D547" s="1" t="s">
        <v>1431</v>
      </c>
      <c r="E547" s="1" t="s">
        <v>11494</v>
      </c>
      <c r="F547" s="1" t="s">
        <v>10942</v>
      </c>
      <c r="G547" s="20">
        <v>2557865</v>
      </c>
      <c r="H547" s="21">
        <v>25</v>
      </c>
    </row>
    <row r="548" s="1" customFormat="1" spans="2:8">
      <c r="B548" s="1" t="s">
        <v>10935</v>
      </c>
      <c r="C548" s="1" t="s">
        <v>4145</v>
      </c>
      <c r="D548" s="1" t="s">
        <v>1934</v>
      </c>
      <c r="E548" s="1" t="s">
        <v>11495</v>
      </c>
      <c r="F548" s="1" t="s">
        <v>11010</v>
      </c>
      <c r="G548" s="20">
        <v>2551195</v>
      </c>
      <c r="H548" s="21">
        <v>86</v>
      </c>
    </row>
    <row r="549" s="1" customFormat="1" spans="2:8">
      <c r="B549" s="1" t="s">
        <v>10935</v>
      </c>
      <c r="C549" s="1" t="s">
        <v>260</v>
      </c>
      <c r="D549" s="1" t="s">
        <v>1936</v>
      </c>
      <c r="E549" s="1" t="s">
        <v>11496</v>
      </c>
      <c r="F549" s="1" t="s">
        <v>10956</v>
      </c>
      <c r="G549" s="20">
        <v>2542372.5</v>
      </c>
      <c r="H549" s="21">
        <v>63</v>
      </c>
    </row>
    <row r="550" s="1" customFormat="1" spans="2:8">
      <c r="B550" s="1" t="s">
        <v>10935</v>
      </c>
      <c r="C550" s="1" t="s">
        <v>103</v>
      </c>
      <c r="D550" s="1" t="s">
        <v>1717</v>
      </c>
      <c r="E550" s="1" t="s">
        <v>11497</v>
      </c>
      <c r="F550" s="1" t="s">
        <v>10956</v>
      </c>
      <c r="G550" s="20">
        <v>2539359</v>
      </c>
      <c r="H550" s="21">
        <v>90</v>
      </c>
    </row>
    <row r="551" s="1" customFormat="1" spans="2:8">
      <c r="B551" s="1" t="s">
        <v>10935</v>
      </c>
      <c r="C551" s="1" t="s">
        <v>4111</v>
      </c>
      <c r="D551" s="1" t="s">
        <v>1937</v>
      </c>
      <c r="E551" s="1" t="s">
        <v>11498</v>
      </c>
      <c r="F551" s="1" t="s">
        <v>10942</v>
      </c>
      <c r="G551" s="20">
        <v>2531486</v>
      </c>
      <c r="H551" s="21">
        <v>69</v>
      </c>
    </row>
    <row r="552" s="1" customFormat="1" spans="2:8">
      <c r="B552" s="1" t="s">
        <v>10935</v>
      </c>
      <c r="C552" s="1" t="s">
        <v>184</v>
      </c>
      <c r="D552" s="1" t="s">
        <v>1792</v>
      </c>
      <c r="E552" s="1" t="s">
        <v>11499</v>
      </c>
      <c r="F552" s="1" t="s">
        <v>10940</v>
      </c>
      <c r="G552" s="20">
        <v>2531291</v>
      </c>
      <c r="H552" s="21">
        <v>42</v>
      </c>
    </row>
    <row r="553" s="1" customFormat="1" spans="2:8">
      <c r="B553" s="1" t="s">
        <v>10935</v>
      </c>
      <c r="C553" s="1" t="s">
        <v>89</v>
      </c>
      <c r="D553" s="1" t="s">
        <v>1939</v>
      </c>
      <c r="E553" s="1" t="s">
        <v>11500</v>
      </c>
      <c r="F553" s="1" t="s">
        <v>10940</v>
      </c>
      <c r="G553" s="20">
        <v>2522629.5</v>
      </c>
      <c r="H553" s="21">
        <v>151</v>
      </c>
    </row>
    <row r="554" s="1" customFormat="1" spans="2:8">
      <c r="B554" s="1" t="s">
        <v>10935</v>
      </c>
      <c r="C554" s="1" t="s">
        <v>67</v>
      </c>
      <c r="D554" s="1" t="s">
        <v>1940</v>
      </c>
      <c r="E554" s="1" t="s">
        <v>11501</v>
      </c>
      <c r="F554" s="1" t="s">
        <v>11010</v>
      </c>
      <c r="G554" s="20">
        <v>2521809</v>
      </c>
      <c r="H554" s="21">
        <v>75</v>
      </c>
    </row>
    <row r="555" s="1" customFormat="1" spans="2:8">
      <c r="B555" s="1" t="s">
        <v>10935</v>
      </c>
      <c r="C555" s="1" t="s">
        <v>10975</v>
      </c>
      <c r="D555" s="1" t="s">
        <v>1941</v>
      </c>
      <c r="E555" s="1" t="s">
        <v>11502</v>
      </c>
      <c r="F555" s="1" t="s">
        <v>10940</v>
      </c>
      <c r="G555" s="20">
        <v>2518443</v>
      </c>
      <c r="H555" s="21">
        <v>68</v>
      </c>
    </row>
    <row r="556" s="1" customFormat="1" spans="2:8">
      <c r="B556" s="1" t="s">
        <v>10935</v>
      </c>
      <c r="C556" s="1" t="s">
        <v>4105</v>
      </c>
      <c r="D556" s="1" t="s">
        <v>1942</v>
      </c>
      <c r="E556" s="1" t="s">
        <v>11503</v>
      </c>
      <c r="F556" s="1" t="s">
        <v>10963</v>
      </c>
      <c r="G556" s="20">
        <v>2517562</v>
      </c>
      <c r="H556" s="21">
        <v>52</v>
      </c>
    </row>
    <row r="557" s="1" customFormat="1" spans="2:8">
      <c r="B557" s="1" t="s">
        <v>10935</v>
      </c>
      <c r="C557" s="1" t="s">
        <v>124</v>
      </c>
      <c r="D557" s="1" t="s">
        <v>1943</v>
      </c>
      <c r="E557" s="1" t="s">
        <v>11504</v>
      </c>
      <c r="F557" s="1" t="s">
        <v>10956</v>
      </c>
      <c r="G557" s="20">
        <v>2516074.5</v>
      </c>
      <c r="H557" s="21">
        <v>99</v>
      </c>
    </row>
    <row r="558" s="1" customFormat="1" spans="2:8">
      <c r="B558" s="1" t="s">
        <v>10935</v>
      </c>
      <c r="C558" s="1" t="s">
        <v>4111</v>
      </c>
      <c r="D558" s="1" t="s">
        <v>1944</v>
      </c>
      <c r="E558" s="1" t="s">
        <v>11505</v>
      </c>
      <c r="F558" s="1" t="s">
        <v>11018</v>
      </c>
      <c r="G558" s="20">
        <v>2511232</v>
      </c>
      <c r="H558" s="21">
        <v>83</v>
      </c>
    </row>
    <row r="559" s="1" customFormat="1" spans="2:8">
      <c r="B559" s="1" t="s">
        <v>10935</v>
      </c>
      <c r="C559" s="1" t="s">
        <v>89</v>
      </c>
      <c r="D559" s="1" t="s">
        <v>1945</v>
      </c>
      <c r="E559" s="1" t="s">
        <v>11506</v>
      </c>
      <c r="F559" s="1" t="s">
        <v>3876</v>
      </c>
      <c r="G559" s="20">
        <v>2508811</v>
      </c>
      <c r="H559" s="21">
        <v>179</v>
      </c>
    </row>
    <row r="560" s="1" customFormat="1" spans="2:8">
      <c r="B560" s="1" t="s">
        <v>10935</v>
      </c>
      <c r="C560" s="1" t="s">
        <v>165</v>
      </c>
      <c r="D560" s="1" t="s">
        <v>1811</v>
      </c>
      <c r="E560" s="1" t="s">
        <v>11507</v>
      </c>
      <c r="F560" s="1" t="s">
        <v>11010</v>
      </c>
      <c r="G560" s="20">
        <v>2507212</v>
      </c>
      <c r="H560" s="21">
        <v>73</v>
      </c>
    </row>
    <row r="561" s="1" customFormat="1" spans="2:8">
      <c r="B561" s="1" t="s">
        <v>10935</v>
      </c>
      <c r="C561" s="1" t="s">
        <v>398</v>
      </c>
      <c r="D561" s="1" t="s">
        <v>1946</v>
      </c>
      <c r="E561" s="1" t="s">
        <v>11508</v>
      </c>
      <c r="F561" s="1" t="s">
        <v>11018</v>
      </c>
      <c r="G561" s="20">
        <v>2506935</v>
      </c>
      <c r="H561" s="21">
        <v>50</v>
      </c>
    </row>
    <row r="562" s="1" customFormat="1" spans="2:8">
      <c r="B562" s="1" t="s">
        <v>10935</v>
      </c>
      <c r="C562" s="1" t="s">
        <v>260</v>
      </c>
      <c r="D562" s="1" t="s">
        <v>1947</v>
      </c>
      <c r="E562" s="1" t="s">
        <v>11509</v>
      </c>
      <c r="F562" s="1" t="s">
        <v>3876</v>
      </c>
      <c r="G562" s="20">
        <v>2487036</v>
      </c>
      <c r="H562" s="21">
        <v>48</v>
      </c>
    </row>
    <row r="563" s="1" customFormat="1" spans="2:8">
      <c r="B563" s="1" t="s">
        <v>10935</v>
      </c>
      <c r="C563" s="1" t="s">
        <v>260</v>
      </c>
      <c r="D563" s="1" t="s">
        <v>1948</v>
      </c>
      <c r="E563" s="1" t="s">
        <v>11510</v>
      </c>
      <c r="F563" s="1" t="s">
        <v>11018</v>
      </c>
      <c r="G563" s="20">
        <v>2472041.8</v>
      </c>
      <c r="H563" s="21">
        <v>77</v>
      </c>
    </row>
    <row r="564" s="1" customFormat="1" spans="2:8">
      <c r="B564" s="1" t="s">
        <v>10935</v>
      </c>
      <c r="C564" s="1" t="s">
        <v>107</v>
      </c>
      <c r="D564" s="1" t="s">
        <v>1949</v>
      </c>
      <c r="E564" s="1" t="s">
        <v>11511</v>
      </c>
      <c r="F564" s="1" t="s">
        <v>3876</v>
      </c>
      <c r="G564" s="20">
        <v>2471800</v>
      </c>
      <c r="H564" s="21">
        <v>45</v>
      </c>
    </row>
    <row r="565" s="1" customFormat="1" spans="2:8">
      <c r="B565" s="1" t="s">
        <v>10935</v>
      </c>
      <c r="C565" s="1" t="s">
        <v>89</v>
      </c>
      <c r="D565" s="1" t="s">
        <v>1951</v>
      </c>
      <c r="E565" s="1" t="s">
        <v>11512</v>
      </c>
      <c r="F565" s="1" t="s">
        <v>10940</v>
      </c>
      <c r="G565" s="20">
        <v>2470634.5</v>
      </c>
      <c r="H565" s="21">
        <v>89</v>
      </c>
    </row>
    <row r="566" s="1" customFormat="1" spans="2:8">
      <c r="B566" s="1" t="s">
        <v>10935</v>
      </c>
      <c r="C566" s="1" t="s">
        <v>165</v>
      </c>
      <c r="D566" s="1" t="s">
        <v>1460</v>
      </c>
      <c r="E566" s="1" t="s">
        <v>11513</v>
      </c>
      <c r="F566" s="1" t="s">
        <v>10940</v>
      </c>
      <c r="G566" s="20">
        <v>2469916</v>
      </c>
      <c r="H566" s="21">
        <v>72</v>
      </c>
    </row>
    <row r="567" s="1" customFormat="1" spans="2:8">
      <c r="B567" s="1" t="s">
        <v>10935</v>
      </c>
      <c r="C567" s="1" t="s">
        <v>260</v>
      </c>
      <c r="D567" s="1" t="s">
        <v>1952</v>
      </c>
      <c r="E567" s="1" t="s">
        <v>11514</v>
      </c>
      <c r="F567" s="1" t="s">
        <v>11018</v>
      </c>
      <c r="G567" s="20">
        <v>2462703.3</v>
      </c>
      <c r="H567" s="21">
        <v>57</v>
      </c>
    </row>
    <row r="568" s="1" customFormat="1" spans="2:8">
      <c r="B568" s="1" t="s">
        <v>10935</v>
      </c>
      <c r="C568" s="1" t="s">
        <v>4272</v>
      </c>
      <c r="D568" s="1" t="s">
        <v>1956</v>
      </c>
      <c r="E568" s="1" t="s">
        <v>11515</v>
      </c>
      <c r="F568" s="1" t="s">
        <v>3876</v>
      </c>
      <c r="G568" s="20">
        <v>2458153</v>
      </c>
      <c r="H568" s="21">
        <v>50</v>
      </c>
    </row>
    <row r="569" s="1" customFormat="1" spans="2:8">
      <c r="B569" s="1" t="s">
        <v>10935</v>
      </c>
      <c r="C569" s="1" t="s">
        <v>103</v>
      </c>
      <c r="D569" s="1" t="s">
        <v>1957</v>
      </c>
      <c r="E569" s="1" t="s">
        <v>11516</v>
      </c>
      <c r="F569" s="1" t="s">
        <v>3876</v>
      </c>
      <c r="G569" s="20">
        <v>2457783</v>
      </c>
      <c r="H569" s="21">
        <v>125</v>
      </c>
    </row>
    <row r="570" s="1" customFormat="1" spans="2:8">
      <c r="B570" s="1" t="s">
        <v>10935</v>
      </c>
      <c r="C570" s="1" t="s">
        <v>165</v>
      </c>
      <c r="D570" s="1" t="s">
        <v>1958</v>
      </c>
      <c r="E570" s="1" t="s">
        <v>11517</v>
      </c>
      <c r="F570" s="1" t="s">
        <v>10963</v>
      </c>
      <c r="G570" s="20">
        <v>2454243</v>
      </c>
      <c r="H570" s="21">
        <v>72</v>
      </c>
    </row>
    <row r="571" s="1" customFormat="1" spans="2:8">
      <c r="B571" s="1" t="s">
        <v>10935</v>
      </c>
      <c r="C571" s="1" t="s">
        <v>398</v>
      </c>
      <c r="D571" s="1" t="s">
        <v>1959</v>
      </c>
      <c r="E571" s="1" t="s">
        <v>11518</v>
      </c>
      <c r="F571" s="1" t="s">
        <v>11018</v>
      </c>
      <c r="G571" s="20">
        <v>2454054</v>
      </c>
      <c r="H571" s="21">
        <v>56</v>
      </c>
    </row>
    <row r="572" s="1" customFormat="1" spans="2:8">
      <c r="B572" s="1" t="s">
        <v>10935</v>
      </c>
      <c r="C572" s="1" t="s">
        <v>165</v>
      </c>
      <c r="D572" s="1" t="s">
        <v>1961</v>
      </c>
      <c r="E572" s="1" t="s">
        <v>11519</v>
      </c>
      <c r="F572" s="1" t="s">
        <v>10937</v>
      </c>
      <c r="G572" s="20">
        <v>2437673</v>
      </c>
      <c r="H572" s="21">
        <v>52</v>
      </c>
    </row>
    <row r="573" s="1" customFormat="1" spans="2:8">
      <c r="B573" s="1" t="s">
        <v>10935</v>
      </c>
      <c r="C573" s="1" t="s">
        <v>124</v>
      </c>
      <c r="D573" s="1" t="s">
        <v>1963</v>
      </c>
      <c r="E573" s="1" t="s">
        <v>11520</v>
      </c>
      <c r="F573" s="1" t="s">
        <v>3876</v>
      </c>
      <c r="G573" s="20">
        <v>2427663</v>
      </c>
      <c r="H573" s="21">
        <v>125</v>
      </c>
    </row>
    <row r="574" s="1" customFormat="1" spans="2:8">
      <c r="B574" s="1" t="s">
        <v>10935</v>
      </c>
      <c r="C574" s="1" t="s">
        <v>4135</v>
      </c>
      <c r="D574" s="1" t="s">
        <v>1950</v>
      </c>
      <c r="E574" s="1" t="s">
        <v>11521</v>
      </c>
      <c r="F574" s="1" t="s">
        <v>3876</v>
      </c>
      <c r="G574" s="20">
        <v>2417408</v>
      </c>
      <c r="H574" s="21">
        <v>58</v>
      </c>
    </row>
    <row r="575" s="1" customFormat="1" spans="2:8">
      <c r="B575" s="1" t="s">
        <v>10935</v>
      </c>
      <c r="C575" s="1" t="s">
        <v>156</v>
      </c>
      <c r="D575" s="1" t="s">
        <v>1682</v>
      </c>
      <c r="E575" s="1" t="s">
        <v>11522</v>
      </c>
      <c r="F575" s="1" t="s">
        <v>10948</v>
      </c>
      <c r="G575" s="20">
        <v>2416568</v>
      </c>
      <c r="H575" s="21">
        <v>65</v>
      </c>
    </row>
    <row r="576" s="1" customFormat="1" spans="2:8">
      <c r="B576" s="1" t="s">
        <v>10935</v>
      </c>
      <c r="C576" s="1" t="s">
        <v>4111</v>
      </c>
      <c r="D576" s="1" t="s">
        <v>1965</v>
      </c>
      <c r="E576" s="1" t="s">
        <v>11523</v>
      </c>
      <c r="F576" s="1" t="s">
        <v>10940</v>
      </c>
      <c r="G576" s="20">
        <v>2412610</v>
      </c>
      <c r="H576" s="21">
        <v>84</v>
      </c>
    </row>
    <row r="577" s="1" customFormat="1" spans="2:8">
      <c r="B577" s="1" t="s">
        <v>10935</v>
      </c>
      <c r="C577" s="1" t="s">
        <v>103</v>
      </c>
      <c r="D577" s="1" t="s">
        <v>1759</v>
      </c>
      <c r="E577" s="1" t="s">
        <v>11524</v>
      </c>
      <c r="F577" s="1" t="s">
        <v>10940</v>
      </c>
      <c r="G577" s="20">
        <v>2401749.8</v>
      </c>
      <c r="H577" s="21">
        <v>108</v>
      </c>
    </row>
    <row r="578" s="1" customFormat="1" spans="2:8">
      <c r="B578" s="1" t="s">
        <v>10935</v>
      </c>
      <c r="C578" s="1" t="s">
        <v>260</v>
      </c>
      <c r="D578" s="1" t="s">
        <v>1784</v>
      </c>
      <c r="E578" s="1" t="s">
        <v>11525</v>
      </c>
      <c r="F578" s="1" t="s">
        <v>10940</v>
      </c>
      <c r="G578" s="20">
        <v>2397560</v>
      </c>
      <c r="H578" s="21">
        <v>114</v>
      </c>
    </row>
    <row r="579" s="1" customFormat="1" spans="2:8">
      <c r="B579" s="1" t="s">
        <v>10935</v>
      </c>
      <c r="C579" s="1" t="s">
        <v>89</v>
      </c>
      <c r="D579" s="1" t="s">
        <v>1727</v>
      </c>
      <c r="E579" s="1" t="s">
        <v>11526</v>
      </c>
      <c r="F579" s="1" t="s">
        <v>11018</v>
      </c>
      <c r="G579" s="20">
        <v>2394809.9</v>
      </c>
      <c r="H579" s="21">
        <v>110</v>
      </c>
    </row>
    <row r="580" s="1" customFormat="1" spans="2:8">
      <c r="B580" s="1" t="s">
        <v>10935</v>
      </c>
      <c r="C580" s="1" t="s">
        <v>124</v>
      </c>
      <c r="D580" s="1" t="s">
        <v>1968</v>
      </c>
      <c r="E580" s="1" t="s">
        <v>11527</v>
      </c>
      <c r="F580" s="1" t="s">
        <v>10942</v>
      </c>
      <c r="G580" s="20">
        <v>2386003</v>
      </c>
      <c r="H580" s="21">
        <v>92</v>
      </c>
    </row>
    <row r="581" s="1" customFormat="1" spans="2:8">
      <c r="B581" s="1" t="s">
        <v>10935</v>
      </c>
      <c r="C581" s="1" t="s">
        <v>124</v>
      </c>
      <c r="D581" s="1" t="s">
        <v>1969</v>
      </c>
      <c r="E581" s="1" t="s">
        <v>11528</v>
      </c>
      <c r="F581" s="1" t="s">
        <v>11018</v>
      </c>
      <c r="G581" s="20">
        <v>2385058</v>
      </c>
      <c r="H581" s="21">
        <v>86</v>
      </c>
    </row>
    <row r="582" s="1" customFormat="1" spans="2:8">
      <c r="B582" s="1" t="s">
        <v>10935</v>
      </c>
      <c r="C582" s="1" t="s">
        <v>103</v>
      </c>
      <c r="D582" s="1" t="s">
        <v>1970</v>
      </c>
      <c r="E582" s="1" t="s">
        <v>11529</v>
      </c>
      <c r="F582" s="1" t="s">
        <v>3876</v>
      </c>
      <c r="G582" s="20">
        <v>2384816</v>
      </c>
      <c r="H582" s="21">
        <v>142</v>
      </c>
    </row>
    <row r="583" s="1" customFormat="1" spans="2:8">
      <c r="B583" s="1" t="s">
        <v>10935</v>
      </c>
      <c r="C583" s="1" t="s">
        <v>124</v>
      </c>
      <c r="D583" s="1" t="s">
        <v>1971</v>
      </c>
      <c r="E583" s="1" t="s">
        <v>11530</v>
      </c>
      <c r="F583" s="1" t="s">
        <v>10940</v>
      </c>
      <c r="G583" s="20">
        <v>2381327.5</v>
      </c>
      <c r="H583" s="21">
        <v>144</v>
      </c>
    </row>
    <row r="584" s="1" customFormat="1" spans="2:8">
      <c r="B584" s="1" t="s">
        <v>10935</v>
      </c>
      <c r="C584" s="1" t="s">
        <v>89</v>
      </c>
      <c r="D584" s="1" t="s">
        <v>1972</v>
      </c>
      <c r="E584" s="1" t="s">
        <v>11531</v>
      </c>
      <c r="F584" s="1" t="s">
        <v>11010</v>
      </c>
      <c r="G584" s="20">
        <v>2380477.8</v>
      </c>
      <c r="H584" s="21">
        <v>168</v>
      </c>
    </row>
    <row r="585" s="1" customFormat="1" spans="2:8">
      <c r="B585" s="1" t="s">
        <v>10935</v>
      </c>
      <c r="C585" s="1" t="s">
        <v>117</v>
      </c>
      <c r="D585" s="1" t="s">
        <v>1974</v>
      </c>
      <c r="E585" s="1" t="s">
        <v>11532</v>
      </c>
      <c r="F585" s="1" t="s">
        <v>3876</v>
      </c>
      <c r="G585" s="20">
        <v>2362945.8</v>
      </c>
      <c r="H585" s="21">
        <v>60</v>
      </c>
    </row>
    <row r="586" s="1" customFormat="1" spans="2:8">
      <c r="B586" s="1" t="s">
        <v>10935</v>
      </c>
      <c r="C586" s="1" t="s">
        <v>103</v>
      </c>
      <c r="D586" s="1" t="s">
        <v>1515</v>
      </c>
      <c r="E586" s="1" t="s">
        <v>11533</v>
      </c>
      <c r="F586" s="1" t="s">
        <v>10948</v>
      </c>
      <c r="G586" s="20">
        <v>2359686.5</v>
      </c>
      <c r="H586" s="21">
        <v>108</v>
      </c>
    </row>
    <row r="587" s="1" customFormat="1" spans="2:8">
      <c r="B587" s="1" t="s">
        <v>10935</v>
      </c>
      <c r="C587" s="1" t="s">
        <v>365</v>
      </c>
      <c r="D587" s="1" t="s">
        <v>1975</v>
      </c>
      <c r="E587" s="1" t="s">
        <v>11534</v>
      </c>
      <c r="F587" s="1" t="s">
        <v>11018</v>
      </c>
      <c r="G587" s="20">
        <v>2355624</v>
      </c>
      <c r="H587" s="21">
        <v>36</v>
      </c>
    </row>
    <row r="588" s="1" customFormat="1" spans="2:8">
      <c r="B588" s="1" t="s">
        <v>10935</v>
      </c>
      <c r="C588" s="1" t="s">
        <v>4155</v>
      </c>
      <c r="D588" s="1" t="s">
        <v>1976</v>
      </c>
      <c r="E588" s="1" t="s">
        <v>11535</v>
      </c>
      <c r="F588" s="1" t="s">
        <v>3876</v>
      </c>
      <c r="G588" s="20">
        <v>2349922</v>
      </c>
      <c r="H588" s="21">
        <v>46</v>
      </c>
    </row>
    <row r="589" s="1" customFormat="1" spans="2:8">
      <c r="B589" s="1" t="s">
        <v>10935</v>
      </c>
      <c r="C589" s="1" t="s">
        <v>156</v>
      </c>
      <c r="D589" s="1" t="s">
        <v>1977</v>
      </c>
      <c r="E589" s="1" t="s">
        <v>11536</v>
      </c>
      <c r="F589" s="1" t="s">
        <v>10940</v>
      </c>
      <c r="G589" s="20">
        <v>2344906.5</v>
      </c>
      <c r="H589" s="21">
        <v>68</v>
      </c>
    </row>
    <row r="590" s="1" customFormat="1" spans="2:8">
      <c r="B590" s="1" t="s">
        <v>10935</v>
      </c>
      <c r="C590" s="1" t="s">
        <v>165</v>
      </c>
      <c r="D590" s="1" t="s">
        <v>1460</v>
      </c>
      <c r="E590" s="1" t="s">
        <v>11537</v>
      </c>
      <c r="F590" s="1" t="s">
        <v>10940</v>
      </c>
      <c r="G590" s="20">
        <v>2343715.3</v>
      </c>
      <c r="H590" s="21">
        <v>65</v>
      </c>
    </row>
    <row r="591" s="1" customFormat="1" spans="2:8">
      <c r="B591" s="1" t="s">
        <v>10935</v>
      </c>
      <c r="C591" s="1" t="s">
        <v>4111</v>
      </c>
      <c r="D591" s="1" t="s">
        <v>1868</v>
      </c>
      <c r="E591" s="1" t="s">
        <v>11538</v>
      </c>
      <c r="F591" s="1" t="s">
        <v>10937</v>
      </c>
      <c r="G591" s="20">
        <v>2334964.5</v>
      </c>
      <c r="H591" s="21">
        <v>56</v>
      </c>
    </row>
    <row r="592" s="1" customFormat="1" spans="2:8">
      <c r="B592" s="1" t="s">
        <v>10935</v>
      </c>
      <c r="C592" s="1" t="s">
        <v>165</v>
      </c>
      <c r="D592" s="1" t="s">
        <v>1460</v>
      </c>
      <c r="E592" s="1" t="s">
        <v>11539</v>
      </c>
      <c r="F592" s="1" t="s">
        <v>10940</v>
      </c>
      <c r="G592" s="20">
        <v>2334033.5</v>
      </c>
      <c r="H592" s="21">
        <v>65</v>
      </c>
    </row>
    <row r="593" s="1" customFormat="1" spans="2:8">
      <c r="B593" s="1" t="s">
        <v>10935</v>
      </c>
      <c r="C593" s="1" t="s">
        <v>89</v>
      </c>
      <c r="D593" s="1" t="s">
        <v>1979</v>
      </c>
      <c r="E593" s="1" t="s">
        <v>11540</v>
      </c>
      <c r="F593" s="1" t="s">
        <v>10940</v>
      </c>
      <c r="G593" s="20">
        <v>2333371</v>
      </c>
      <c r="H593" s="21">
        <v>85</v>
      </c>
    </row>
    <row r="594" s="1" customFormat="1" spans="2:8">
      <c r="B594" s="1" t="s">
        <v>10935</v>
      </c>
      <c r="C594" s="1" t="s">
        <v>4111</v>
      </c>
      <c r="D594" s="1" t="s">
        <v>1980</v>
      </c>
      <c r="E594" s="1" t="s">
        <v>11541</v>
      </c>
      <c r="F594" s="1" t="s">
        <v>10956</v>
      </c>
      <c r="G594" s="20">
        <v>2328110</v>
      </c>
      <c r="H594" s="21">
        <v>97</v>
      </c>
    </row>
    <row r="595" s="1" customFormat="1" spans="2:8">
      <c r="B595" s="1" t="s">
        <v>10935</v>
      </c>
      <c r="C595" s="1" t="s">
        <v>165</v>
      </c>
      <c r="D595" s="1" t="s">
        <v>1981</v>
      </c>
      <c r="E595" s="1" t="s">
        <v>11542</v>
      </c>
      <c r="F595" s="1" t="s">
        <v>10948</v>
      </c>
      <c r="G595" s="20">
        <v>2326544</v>
      </c>
      <c r="H595" s="21">
        <v>63</v>
      </c>
    </row>
    <row r="596" s="1" customFormat="1" spans="2:8">
      <c r="B596" s="1" t="s">
        <v>10935</v>
      </c>
      <c r="C596" s="1" t="s">
        <v>4145</v>
      </c>
      <c r="D596" s="1" t="s">
        <v>1516</v>
      </c>
      <c r="E596" s="1" t="s">
        <v>11543</v>
      </c>
      <c r="F596" s="1" t="s">
        <v>10946</v>
      </c>
      <c r="G596" s="20">
        <v>2319271</v>
      </c>
      <c r="H596" s="21">
        <v>120</v>
      </c>
    </row>
    <row r="597" s="1" customFormat="1" spans="2:8">
      <c r="B597" s="1" t="s">
        <v>10935</v>
      </c>
      <c r="C597" s="1" t="s">
        <v>117</v>
      </c>
      <c r="D597" s="1" t="s">
        <v>1983</v>
      </c>
      <c r="E597" s="1" t="s">
        <v>11544</v>
      </c>
      <c r="F597" s="1" t="s">
        <v>10965</v>
      </c>
      <c r="G597" s="20">
        <v>2317201.3</v>
      </c>
      <c r="H597" s="21">
        <v>56</v>
      </c>
    </row>
    <row r="598" s="1" customFormat="1" spans="2:8">
      <c r="B598" s="1" t="s">
        <v>10935</v>
      </c>
      <c r="C598" s="1" t="s">
        <v>184</v>
      </c>
      <c r="D598" s="1" t="s">
        <v>1984</v>
      </c>
      <c r="E598" s="1" t="s">
        <v>11545</v>
      </c>
      <c r="F598" s="1" t="s">
        <v>11018</v>
      </c>
      <c r="G598" s="20">
        <v>2297612</v>
      </c>
      <c r="H598" s="21">
        <v>69</v>
      </c>
    </row>
    <row r="599" s="1" customFormat="1" spans="2:8">
      <c r="B599" s="1" t="s">
        <v>10935</v>
      </c>
      <c r="C599" s="1" t="s">
        <v>184</v>
      </c>
      <c r="D599" s="1" t="s">
        <v>1986</v>
      </c>
      <c r="E599" s="1" t="s">
        <v>11546</v>
      </c>
      <c r="F599" s="1" t="s">
        <v>10942</v>
      </c>
      <c r="G599" s="20">
        <v>2294847</v>
      </c>
      <c r="H599" s="21">
        <v>63</v>
      </c>
    </row>
    <row r="600" s="1" customFormat="1" spans="2:8">
      <c r="B600" s="1" t="s">
        <v>10935</v>
      </c>
      <c r="C600" s="1" t="s">
        <v>4111</v>
      </c>
      <c r="D600" s="1" t="s">
        <v>1987</v>
      </c>
      <c r="E600" s="1" t="s">
        <v>11547</v>
      </c>
      <c r="F600" s="1" t="s">
        <v>10946</v>
      </c>
      <c r="G600" s="20">
        <v>2294536.5</v>
      </c>
      <c r="H600" s="21">
        <v>86</v>
      </c>
    </row>
    <row r="601" s="1" customFormat="1" spans="2:8">
      <c r="B601" s="1" t="s">
        <v>10935</v>
      </c>
      <c r="C601" s="1" t="s">
        <v>398</v>
      </c>
      <c r="D601" s="1" t="s">
        <v>1988</v>
      </c>
      <c r="E601" s="1" t="s">
        <v>11548</v>
      </c>
      <c r="F601" s="1" t="s">
        <v>10965</v>
      </c>
      <c r="G601" s="20">
        <v>2292660.5</v>
      </c>
      <c r="H601" s="21">
        <v>76</v>
      </c>
    </row>
    <row r="602" s="1" customFormat="1" spans="2:8">
      <c r="B602" s="1" t="s">
        <v>10935</v>
      </c>
      <c r="C602" s="1" t="s">
        <v>156</v>
      </c>
      <c r="D602" s="1" t="s">
        <v>1990</v>
      </c>
      <c r="E602" s="1" t="s">
        <v>11549</v>
      </c>
      <c r="F602" s="1" t="s">
        <v>10940</v>
      </c>
      <c r="G602" s="20">
        <v>2290190</v>
      </c>
      <c r="H602" s="21">
        <v>73</v>
      </c>
    </row>
    <row r="603" s="1" customFormat="1" spans="2:8">
      <c r="B603" s="1" t="s">
        <v>10935</v>
      </c>
      <c r="C603" s="1" t="s">
        <v>156</v>
      </c>
      <c r="D603" s="1" t="s">
        <v>1475</v>
      </c>
      <c r="E603" s="1" t="s">
        <v>11550</v>
      </c>
      <c r="F603" s="1" t="s">
        <v>10937</v>
      </c>
      <c r="G603" s="20">
        <v>2285455</v>
      </c>
      <c r="H603" s="21">
        <v>38</v>
      </c>
    </row>
    <row r="604" s="1" customFormat="1" spans="2:8">
      <c r="B604" s="1" t="s">
        <v>10935</v>
      </c>
      <c r="C604" s="1" t="s">
        <v>4111</v>
      </c>
      <c r="D604" s="1" t="s">
        <v>1992</v>
      </c>
      <c r="E604" s="1" t="s">
        <v>11551</v>
      </c>
      <c r="F604" s="1" t="s">
        <v>10946</v>
      </c>
      <c r="G604" s="20">
        <v>2280996.2</v>
      </c>
      <c r="H604" s="21">
        <v>74</v>
      </c>
    </row>
    <row r="605" s="1" customFormat="1" spans="2:8">
      <c r="B605" s="1" t="s">
        <v>10935</v>
      </c>
      <c r="C605" s="1" t="s">
        <v>156</v>
      </c>
      <c r="D605" s="1" t="s">
        <v>1993</v>
      </c>
      <c r="E605" s="1" t="s">
        <v>11552</v>
      </c>
      <c r="F605" s="1" t="s">
        <v>10942</v>
      </c>
      <c r="G605" s="20">
        <v>2280193</v>
      </c>
      <c r="H605" s="21">
        <v>71</v>
      </c>
    </row>
    <row r="606" s="1" customFormat="1" spans="2:8">
      <c r="B606" s="1" t="s">
        <v>10935</v>
      </c>
      <c r="C606" s="1" t="s">
        <v>4135</v>
      </c>
      <c r="D606" s="1" t="s">
        <v>1994</v>
      </c>
      <c r="E606" s="1" t="s">
        <v>11553</v>
      </c>
      <c r="F606" s="1" t="s">
        <v>3876</v>
      </c>
      <c r="G606" s="20">
        <v>2276510.5</v>
      </c>
      <c r="H606" s="21">
        <v>62</v>
      </c>
    </row>
    <row r="607" s="1" customFormat="1" spans="2:8">
      <c r="B607" s="1" t="s">
        <v>10935</v>
      </c>
      <c r="C607" s="1" t="s">
        <v>156</v>
      </c>
      <c r="D607" s="1" t="s">
        <v>1996</v>
      </c>
      <c r="E607" s="1" t="s">
        <v>11554</v>
      </c>
      <c r="F607" s="1" t="s">
        <v>3876</v>
      </c>
      <c r="G607" s="20">
        <v>2263780.3</v>
      </c>
      <c r="H607" s="21">
        <v>80</v>
      </c>
    </row>
    <row r="608" s="1" customFormat="1" spans="2:8">
      <c r="B608" s="1" t="s">
        <v>10935</v>
      </c>
      <c r="C608" s="1" t="s">
        <v>124</v>
      </c>
      <c r="D608" s="1" t="s">
        <v>1997</v>
      </c>
      <c r="E608" s="1" t="s">
        <v>11555</v>
      </c>
      <c r="F608" s="1" t="s">
        <v>10940</v>
      </c>
      <c r="G608" s="20">
        <v>2261089.4</v>
      </c>
      <c r="H608" s="21">
        <v>94</v>
      </c>
    </row>
    <row r="609" s="1" customFormat="1" spans="2:8">
      <c r="B609" s="1" t="s">
        <v>10935</v>
      </c>
      <c r="C609" s="1" t="s">
        <v>124</v>
      </c>
      <c r="D609" s="1" t="s">
        <v>1998</v>
      </c>
      <c r="E609" s="1" t="s">
        <v>11556</v>
      </c>
      <c r="F609" s="1" t="s">
        <v>10956</v>
      </c>
      <c r="G609" s="20">
        <v>2260920</v>
      </c>
      <c r="H609" s="21">
        <v>60</v>
      </c>
    </row>
    <row r="610" s="1" customFormat="1" spans="2:8">
      <c r="B610" s="1" t="s">
        <v>10935</v>
      </c>
      <c r="C610" s="1" t="s">
        <v>156</v>
      </c>
      <c r="D610" s="1" t="s">
        <v>1999</v>
      </c>
      <c r="E610" s="1" t="s">
        <v>11557</v>
      </c>
      <c r="F610" s="1" t="s">
        <v>10942</v>
      </c>
      <c r="G610" s="20">
        <v>2255438</v>
      </c>
      <c r="H610" s="21">
        <v>63</v>
      </c>
    </row>
    <row r="611" s="1" customFormat="1" spans="2:8">
      <c r="B611" s="1" t="s">
        <v>10935</v>
      </c>
      <c r="C611" s="1" t="s">
        <v>398</v>
      </c>
      <c r="D611" s="1" t="s">
        <v>2000</v>
      </c>
      <c r="E611" s="1" t="s">
        <v>11558</v>
      </c>
      <c r="F611" s="1" t="s">
        <v>3876</v>
      </c>
      <c r="G611" s="20">
        <v>2254960</v>
      </c>
      <c r="H611" s="21">
        <v>105</v>
      </c>
    </row>
    <row r="612" s="1" customFormat="1" spans="2:8">
      <c r="B612" s="1" t="s">
        <v>10935</v>
      </c>
      <c r="C612" s="1" t="s">
        <v>156</v>
      </c>
      <c r="D612" s="1" t="s">
        <v>2001</v>
      </c>
      <c r="E612" s="1" t="s">
        <v>11559</v>
      </c>
      <c r="F612" s="1" t="s">
        <v>10940</v>
      </c>
      <c r="G612" s="20">
        <v>2251456.7</v>
      </c>
      <c r="H612" s="21">
        <v>46</v>
      </c>
    </row>
    <row r="613" s="1" customFormat="1" spans="2:8">
      <c r="B613" s="1" t="s">
        <v>10935</v>
      </c>
      <c r="C613" s="1" t="s">
        <v>117</v>
      </c>
      <c r="D613" s="1" t="s">
        <v>2002</v>
      </c>
      <c r="E613" s="1" t="s">
        <v>11560</v>
      </c>
      <c r="F613" s="1" t="s">
        <v>10942</v>
      </c>
      <c r="G613" s="20">
        <v>2249678.5</v>
      </c>
      <c r="H613" s="21">
        <v>46</v>
      </c>
    </row>
    <row r="614" s="1" customFormat="1" spans="2:8">
      <c r="B614" s="1" t="s">
        <v>10935</v>
      </c>
      <c r="C614" s="1" t="s">
        <v>67</v>
      </c>
      <c r="D614" s="1" t="s">
        <v>2003</v>
      </c>
      <c r="E614" s="1" t="s">
        <v>11561</v>
      </c>
      <c r="F614" s="1" t="s">
        <v>3876</v>
      </c>
      <c r="G614" s="20">
        <v>2244214.5</v>
      </c>
      <c r="H614" s="21">
        <v>76</v>
      </c>
    </row>
    <row r="615" s="1" customFormat="1" spans="2:8">
      <c r="B615" s="1" t="s">
        <v>10935</v>
      </c>
      <c r="C615" s="1" t="s">
        <v>398</v>
      </c>
      <c r="D615" s="1" t="s">
        <v>2004</v>
      </c>
      <c r="E615" s="1" t="s">
        <v>11562</v>
      </c>
      <c r="F615" s="1" t="s">
        <v>10942</v>
      </c>
      <c r="G615" s="20">
        <v>2240687</v>
      </c>
      <c r="H615" s="21">
        <v>53</v>
      </c>
    </row>
    <row r="616" s="1" customFormat="1" spans="2:8">
      <c r="B616" s="1" t="s">
        <v>10935</v>
      </c>
      <c r="C616" s="1" t="s">
        <v>124</v>
      </c>
      <c r="D616" s="1" t="s">
        <v>2005</v>
      </c>
      <c r="E616" s="1" t="s">
        <v>11563</v>
      </c>
      <c r="F616" s="1" t="s">
        <v>10942</v>
      </c>
      <c r="G616" s="20">
        <v>2237142.5</v>
      </c>
      <c r="H616" s="21">
        <v>124</v>
      </c>
    </row>
    <row r="617" s="1" customFormat="1" spans="2:8">
      <c r="B617" s="1" t="s">
        <v>10935</v>
      </c>
      <c r="C617" s="1" t="s">
        <v>156</v>
      </c>
      <c r="D617" s="1" t="s">
        <v>2006</v>
      </c>
      <c r="E617" s="1" t="s">
        <v>11564</v>
      </c>
      <c r="F617" s="1" t="s">
        <v>11018</v>
      </c>
      <c r="G617" s="20">
        <v>2232267</v>
      </c>
      <c r="H617" s="21">
        <v>59</v>
      </c>
    </row>
    <row r="618" s="1" customFormat="1" spans="2:8">
      <c r="B618" s="1" t="s">
        <v>10935</v>
      </c>
      <c r="C618" s="1" t="s">
        <v>260</v>
      </c>
      <c r="D618" s="1" t="s">
        <v>1805</v>
      </c>
      <c r="E618" s="1" t="s">
        <v>11565</v>
      </c>
      <c r="F618" s="1" t="s">
        <v>11060</v>
      </c>
      <c r="G618" s="20">
        <v>2227537</v>
      </c>
      <c r="H618" s="21">
        <v>145</v>
      </c>
    </row>
    <row r="619" s="1" customFormat="1" spans="2:8">
      <c r="B619" s="1" t="s">
        <v>10935</v>
      </c>
      <c r="C619" s="1" t="s">
        <v>165</v>
      </c>
      <c r="D619" s="1" t="s">
        <v>2007</v>
      </c>
      <c r="E619" s="1" t="s">
        <v>11566</v>
      </c>
      <c r="F619" s="1" t="s">
        <v>3876</v>
      </c>
      <c r="G619" s="20">
        <v>2221151.4</v>
      </c>
      <c r="H619" s="21">
        <v>49</v>
      </c>
    </row>
    <row r="620" s="1" customFormat="1" spans="2:8">
      <c r="B620" s="1" t="s">
        <v>10935</v>
      </c>
      <c r="C620" s="1" t="s">
        <v>4105</v>
      </c>
      <c r="D620" s="1" t="s">
        <v>2008</v>
      </c>
      <c r="E620" s="1" t="s">
        <v>11567</v>
      </c>
      <c r="F620" s="1" t="s">
        <v>11016</v>
      </c>
      <c r="G620" s="20">
        <v>2217927</v>
      </c>
      <c r="H620" s="21">
        <v>58</v>
      </c>
    </row>
    <row r="621" s="1" customFormat="1" spans="2:8">
      <c r="B621" s="1" t="s">
        <v>10935</v>
      </c>
      <c r="C621" s="1" t="s">
        <v>156</v>
      </c>
      <c r="D621" s="1" t="s">
        <v>1673</v>
      </c>
      <c r="E621" s="1" t="s">
        <v>11568</v>
      </c>
      <c r="F621" s="1" t="s">
        <v>11018</v>
      </c>
      <c r="G621" s="20">
        <v>2207766</v>
      </c>
      <c r="H621" s="21">
        <v>44</v>
      </c>
    </row>
    <row r="622" s="1" customFormat="1" spans="2:8">
      <c r="B622" s="1" t="s">
        <v>10935</v>
      </c>
      <c r="C622" s="1" t="s">
        <v>124</v>
      </c>
      <c r="D622" s="1" t="s">
        <v>2009</v>
      </c>
      <c r="E622" s="1" t="s">
        <v>11569</v>
      </c>
      <c r="F622" s="1" t="s">
        <v>11018</v>
      </c>
      <c r="G622" s="20">
        <v>2206748.95</v>
      </c>
      <c r="H622" s="21">
        <v>177</v>
      </c>
    </row>
    <row r="623" s="1" customFormat="1" spans="2:8">
      <c r="B623" s="1" t="s">
        <v>10935</v>
      </c>
      <c r="C623" s="1" t="s">
        <v>156</v>
      </c>
      <c r="D623" s="1" t="s">
        <v>2011</v>
      </c>
      <c r="E623" s="1" t="s">
        <v>11570</v>
      </c>
      <c r="F623" s="1" t="s">
        <v>10940</v>
      </c>
      <c r="G623" s="20">
        <v>2199240</v>
      </c>
      <c r="H623" s="21">
        <v>53</v>
      </c>
    </row>
    <row r="624" s="1" customFormat="1" spans="2:8">
      <c r="B624" s="1" t="s">
        <v>10935</v>
      </c>
      <c r="C624" s="1" t="s">
        <v>156</v>
      </c>
      <c r="D624" s="1" t="s">
        <v>2012</v>
      </c>
      <c r="E624" s="1" t="s">
        <v>11571</v>
      </c>
      <c r="F624" s="1" t="s">
        <v>10940</v>
      </c>
      <c r="G624" s="20">
        <v>2191876</v>
      </c>
      <c r="H624" s="21">
        <v>70</v>
      </c>
    </row>
    <row r="625" s="1" customFormat="1" spans="2:8">
      <c r="B625" s="1" t="s">
        <v>10935</v>
      </c>
      <c r="C625" s="1" t="s">
        <v>165</v>
      </c>
      <c r="D625" s="1" t="s">
        <v>1528</v>
      </c>
      <c r="E625" s="1" t="s">
        <v>11572</v>
      </c>
      <c r="F625" s="1" t="s">
        <v>10948</v>
      </c>
      <c r="G625" s="20">
        <v>2184712</v>
      </c>
      <c r="H625" s="21">
        <v>52</v>
      </c>
    </row>
    <row r="626" s="1" customFormat="1" spans="2:8">
      <c r="B626" s="1" t="s">
        <v>10935</v>
      </c>
      <c r="C626" s="1" t="s">
        <v>184</v>
      </c>
      <c r="D626" s="1" t="s">
        <v>1631</v>
      </c>
      <c r="E626" s="1" t="s">
        <v>11573</v>
      </c>
      <c r="F626" s="1" t="s">
        <v>10937</v>
      </c>
      <c r="G626" s="20">
        <v>2182734</v>
      </c>
      <c r="H626" s="21">
        <v>45</v>
      </c>
    </row>
    <row r="627" s="1" customFormat="1" spans="2:8">
      <c r="B627" s="1" t="s">
        <v>10935</v>
      </c>
      <c r="C627" s="1" t="s">
        <v>117</v>
      </c>
      <c r="D627" s="1" t="s">
        <v>2015</v>
      </c>
      <c r="E627" s="1" t="s">
        <v>11574</v>
      </c>
      <c r="F627" s="1" t="s">
        <v>10937</v>
      </c>
      <c r="G627" s="20">
        <v>2179220</v>
      </c>
      <c r="H627" s="21">
        <v>72</v>
      </c>
    </row>
    <row r="628" s="1" customFormat="1" spans="2:8">
      <c r="B628" s="1" t="s">
        <v>10935</v>
      </c>
      <c r="C628" s="1" t="s">
        <v>128</v>
      </c>
      <c r="D628" s="1" t="s">
        <v>2017</v>
      </c>
      <c r="E628" s="1" t="s">
        <v>11575</v>
      </c>
      <c r="F628" s="1" t="s">
        <v>10965</v>
      </c>
      <c r="G628" s="20">
        <v>2174405</v>
      </c>
      <c r="H628" s="21">
        <v>106</v>
      </c>
    </row>
    <row r="629" s="1" customFormat="1" spans="2:8">
      <c r="B629" s="1" t="s">
        <v>10935</v>
      </c>
      <c r="C629" s="1" t="s">
        <v>4145</v>
      </c>
      <c r="D629" s="1" t="s">
        <v>2018</v>
      </c>
      <c r="E629" s="1" t="s">
        <v>11576</v>
      </c>
      <c r="F629" s="1" t="s">
        <v>10940</v>
      </c>
      <c r="G629" s="20">
        <v>2160435</v>
      </c>
      <c r="H629" s="21">
        <v>65</v>
      </c>
    </row>
    <row r="630" s="1" customFormat="1" spans="2:8">
      <c r="B630" s="1" t="s">
        <v>10935</v>
      </c>
      <c r="C630" s="1" t="s">
        <v>4145</v>
      </c>
      <c r="D630" s="1" t="s">
        <v>2019</v>
      </c>
      <c r="E630" s="1" t="s">
        <v>11577</v>
      </c>
      <c r="F630" s="1" t="s">
        <v>10956</v>
      </c>
      <c r="G630" s="20">
        <v>2159361</v>
      </c>
      <c r="H630" s="21">
        <v>60</v>
      </c>
    </row>
    <row r="631" s="1" customFormat="1" spans="2:8">
      <c r="B631" s="1" t="s">
        <v>10935</v>
      </c>
      <c r="C631" s="1" t="s">
        <v>107</v>
      </c>
      <c r="D631" s="1" t="s">
        <v>2020</v>
      </c>
      <c r="E631" s="1" t="s">
        <v>11578</v>
      </c>
      <c r="F631" s="1" t="s">
        <v>3876</v>
      </c>
      <c r="G631" s="20">
        <v>2159274</v>
      </c>
      <c r="H631" s="21">
        <v>49</v>
      </c>
    </row>
    <row r="632" s="1" customFormat="1" spans="2:8">
      <c r="B632" s="1" t="s">
        <v>10935</v>
      </c>
      <c r="C632" s="1" t="s">
        <v>4135</v>
      </c>
      <c r="D632" s="1" t="s">
        <v>2021</v>
      </c>
      <c r="E632" s="1" t="s">
        <v>11579</v>
      </c>
      <c r="F632" s="1" t="s">
        <v>11060</v>
      </c>
      <c r="G632" s="20">
        <v>2150291</v>
      </c>
      <c r="H632" s="21">
        <v>76</v>
      </c>
    </row>
    <row r="633" s="1" customFormat="1" spans="2:8">
      <c r="B633" s="1" t="s">
        <v>10935</v>
      </c>
      <c r="C633" s="1" t="s">
        <v>156</v>
      </c>
      <c r="D633" s="1" t="s">
        <v>2022</v>
      </c>
      <c r="E633" s="1" t="s">
        <v>11580</v>
      </c>
      <c r="F633" s="1" t="s">
        <v>11016</v>
      </c>
      <c r="G633" s="20">
        <v>2147271</v>
      </c>
      <c r="H633" s="21">
        <v>57</v>
      </c>
    </row>
    <row r="634" s="1" customFormat="1" spans="2:8">
      <c r="B634" s="1" t="s">
        <v>10935</v>
      </c>
      <c r="C634" s="1" t="s">
        <v>156</v>
      </c>
      <c r="D634" s="1" t="s">
        <v>1978</v>
      </c>
      <c r="E634" s="1" t="s">
        <v>11581</v>
      </c>
      <c r="F634" s="1" t="s">
        <v>11018</v>
      </c>
      <c r="G634" s="20">
        <v>2145126</v>
      </c>
      <c r="H634" s="21">
        <v>60</v>
      </c>
    </row>
    <row r="635" s="1" customFormat="1" spans="2:8">
      <c r="B635" s="1" t="s">
        <v>10935</v>
      </c>
      <c r="C635" s="1" t="s">
        <v>184</v>
      </c>
      <c r="D635" s="1" t="s">
        <v>2023</v>
      </c>
      <c r="E635" s="1" t="s">
        <v>11582</v>
      </c>
      <c r="F635" s="1" t="s">
        <v>10948</v>
      </c>
      <c r="G635" s="20">
        <v>2142111.5</v>
      </c>
      <c r="H635" s="21">
        <v>22</v>
      </c>
    </row>
    <row r="636" s="1" customFormat="1" spans="2:8">
      <c r="B636" s="1" t="s">
        <v>10935</v>
      </c>
      <c r="C636" s="1" t="s">
        <v>124</v>
      </c>
      <c r="D636" s="1" t="s">
        <v>2025</v>
      </c>
      <c r="E636" s="1" t="s">
        <v>11583</v>
      </c>
      <c r="F636" s="1" t="s">
        <v>10956</v>
      </c>
      <c r="G636" s="20">
        <v>2135030</v>
      </c>
      <c r="H636" s="21">
        <v>93</v>
      </c>
    </row>
    <row r="637" s="1" customFormat="1" spans="2:8">
      <c r="B637" s="1" t="s">
        <v>10935</v>
      </c>
      <c r="C637" s="1" t="s">
        <v>67</v>
      </c>
      <c r="D637" s="1" t="s">
        <v>2026</v>
      </c>
      <c r="E637" s="1" t="s">
        <v>11584</v>
      </c>
      <c r="F637" s="1" t="s">
        <v>10940</v>
      </c>
      <c r="G637" s="20">
        <v>2133968.5</v>
      </c>
      <c r="H637" s="21">
        <v>53</v>
      </c>
    </row>
    <row r="638" s="1" customFormat="1" spans="2:8">
      <c r="B638" s="1" t="s">
        <v>10935</v>
      </c>
      <c r="C638" s="1" t="s">
        <v>124</v>
      </c>
      <c r="D638" s="1" t="s">
        <v>2027</v>
      </c>
      <c r="E638" s="1" t="s">
        <v>11585</v>
      </c>
      <c r="F638" s="1" t="s">
        <v>10942</v>
      </c>
      <c r="G638" s="20">
        <v>2131299</v>
      </c>
      <c r="H638" s="21">
        <v>127</v>
      </c>
    </row>
    <row r="639" s="1" customFormat="1" spans="2:8">
      <c r="B639" s="1" t="s">
        <v>10935</v>
      </c>
      <c r="C639" s="1" t="s">
        <v>260</v>
      </c>
      <c r="D639" s="1" t="s">
        <v>2028</v>
      </c>
      <c r="E639" s="1" t="s">
        <v>11586</v>
      </c>
      <c r="F639" s="1" t="s">
        <v>11010</v>
      </c>
      <c r="G639" s="20">
        <v>2130514</v>
      </c>
      <c r="H639" s="21">
        <v>23</v>
      </c>
    </row>
    <row r="640" s="1" customFormat="1" spans="2:8">
      <c r="B640" s="1" t="s">
        <v>10935</v>
      </c>
      <c r="C640" s="1" t="s">
        <v>4135</v>
      </c>
      <c r="D640" s="1" t="s">
        <v>2029</v>
      </c>
      <c r="E640" s="1" t="s">
        <v>11587</v>
      </c>
      <c r="F640" s="1" t="s">
        <v>10937</v>
      </c>
      <c r="G640" s="20">
        <v>2126847.5</v>
      </c>
      <c r="H640" s="21">
        <v>61</v>
      </c>
    </row>
    <row r="641" s="1" customFormat="1" spans="2:8">
      <c r="B641" s="1" t="s">
        <v>10935</v>
      </c>
      <c r="C641" s="1" t="s">
        <v>107</v>
      </c>
      <c r="D641" s="1" t="s">
        <v>2030</v>
      </c>
      <c r="E641" s="1" t="s">
        <v>11588</v>
      </c>
      <c r="F641" s="1" t="s">
        <v>11018</v>
      </c>
      <c r="G641" s="20">
        <v>2122959.5</v>
      </c>
      <c r="H641" s="21">
        <v>59</v>
      </c>
    </row>
    <row r="642" s="1" customFormat="1" spans="2:8">
      <c r="B642" s="1" t="s">
        <v>10935</v>
      </c>
      <c r="C642" s="1" t="s">
        <v>117</v>
      </c>
      <c r="D642" s="1" t="s">
        <v>2031</v>
      </c>
      <c r="E642" s="1" t="s">
        <v>11589</v>
      </c>
      <c r="F642" s="1" t="s">
        <v>3876</v>
      </c>
      <c r="G642" s="20">
        <v>2121183</v>
      </c>
      <c r="H642" s="21">
        <v>43</v>
      </c>
    </row>
    <row r="643" s="1" customFormat="1" spans="2:8">
      <c r="B643" s="1" t="s">
        <v>10935</v>
      </c>
      <c r="C643" s="1" t="s">
        <v>4105</v>
      </c>
      <c r="D643" s="1" t="s">
        <v>2032</v>
      </c>
      <c r="E643" s="1" t="s">
        <v>11590</v>
      </c>
      <c r="F643" s="1" t="s">
        <v>10948</v>
      </c>
      <c r="G643" s="20">
        <v>2120583.4</v>
      </c>
      <c r="H643" s="21">
        <v>46</v>
      </c>
    </row>
    <row r="644" s="1" customFormat="1" spans="2:8">
      <c r="B644" s="1" t="s">
        <v>10935</v>
      </c>
      <c r="C644" s="1" t="s">
        <v>107</v>
      </c>
      <c r="D644" s="1" t="s">
        <v>1454</v>
      </c>
      <c r="E644" s="1" t="s">
        <v>11591</v>
      </c>
      <c r="F644" s="1" t="s">
        <v>11016</v>
      </c>
      <c r="G644" s="20">
        <v>2118947.5</v>
      </c>
      <c r="H644" s="21">
        <v>101</v>
      </c>
    </row>
    <row r="645" s="1" customFormat="1" spans="2:8">
      <c r="B645" s="1" t="s">
        <v>10935</v>
      </c>
      <c r="C645" s="1" t="s">
        <v>10975</v>
      </c>
      <c r="D645" s="1" t="s">
        <v>2033</v>
      </c>
      <c r="E645" s="1" t="s">
        <v>11592</v>
      </c>
      <c r="F645" s="1" t="s">
        <v>10948</v>
      </c>
      <c r="G645" s="20">
        <v>2116125</v>
      </c>
      <c r="H645" s="21">
        <v>43</v>
      </c>
    </row>
    <row r="646" s="1" customFormat="1" spans="2:8">
      <c r="B646" s="1" t="s">
        <v>10935</v>
      </c>
      <c r="C646" s="1" t="s">
        <v>365</v>
      </c>
      <c r="D646" s="1" t="s">
        <v>2035</v>
      </c>
      <c r="E646" s="1" t="s">
        <v>11593</v>
      </c>
      <c r="F646" s="1" t="s">
        <v>10956</v>
      </c>
      <c r="G646" s="20">
        <v>2112919</v>
      </c>
      <c r="H646" s="21">
        <v>44</v>
      </c>
    </row>
    <row r="647" s="1" customFormat="1" spans="2:8">
      <c r="B647" s="1" t="s">
        <v>10935</v>
      </c>
      <c r="C647" s="1" t="s">
        <v>165</v>
      </c>
      <c r="D647" s="1" t="s">
        <v>2036</v>
      </c>
      <c r="E647" s="1" t="s">
        <v>11594</v>
      </c>
      <c r="F647" s="1" t="s">
        <v>10942</v>
      </c>
      <c r="G647" s="20">
        <v>2109351.5</v>
      </c>
      <c r="H647" s="21">
        <v>61</v>
      </c>
    </row>
    <row r="648" s="1" customFormat="1" spans="2:8">
      <c r="B648" s="1" t="s">
        <v>10935</v>
      </c>
      <c r="C648" s="1" t="s">
        <v>67</v>
      </c>
      <c r="D648" s="1" t="s">
        <v>2037</v>
      </c>
      <c r="E648" s="1" t="s">
        <v>11595</v>
      </c>
      <c r="F648" s="1" t="s">
        <v>10963</v>
      </c>
      <c r="G648" s="20">
        <v>2102620.4</v>
      </c>
      <c r="H648" s="21">
        <v>64</v>
      </c>
    </row>
    <row r="649" s="1" customFormat="1" spans="2:8">
      <c r="B649" s="1" t="s">
        <v>10935</v>
      </c>
      <c r="C649" s="1" t="s">
        <v>103</v>
      </c>
      <c r="D649" s="1" t="s">
        <v>2038</v>
      </c>
      <c r="E649" s="1" t="s">
        <v>11596</v>
      </c>
      <c r="F649" s="1" t="s">
        <v>10940</v>
      </c>
      <c r="G649" s="20">
        <v>2101714</v>
      </c>
      <c r="H649" s="21">
        <v>82</v>
      </c>
    </row>
    <row r="650" s="1" customFormat="1" spans="2:8">
      <c r="B650" s="1" t="s">
        <v>10935</v>
      </c>
      <c r="C650" s="1" t="s">
        <v>398</v>
      </c>
      <c r="D650" s="1" t="s">
        <v>2039</v>
      </c>
      <c r="E650" s="1" t="s">
        <v>11597</v>
      </c>
      <c r="F650" s="1" t="s">
        <v>11060</v>
      </c>
      <c r="G650" s="20">
        <v>2101225</v>
      </c>
      <c r="H650" s="21">
        <v>30</v>
      </c>
    </row>
    <row r="651" s="1" customFormat="1" spans="2:8">
      <c r="B651" s="1" t="s">
        <v>10935</v>
      </c>
      <c r="C651" s="1" t="s">
        <v>156</v>
      </c>
      <c r="D651" s="1" t="s">
        <v>2040</v>
      </c>
      <c r="E651" s="1" t="s">
        <v>11598</v>
      </c>
      <c r="F651" s="1" t="s">
        <v>10937</v>
      </c>
      <c r="G651" s="20">
        <v>2096846</v>
      </c>
      <c r="H651" s="21">
        <v>43</v>
      </c>
    </row>
    <row r="652" s="1" customFormat="1" spans="2:8">
      <c r="B652" s="1" t="s">
        <v>10935</v>
      </c>
      <c r="C652" s="1" t="s">
        <v>117</v>
      </c>
      <c r="D652" s="1" t="s">
        <v>1635</v>
      </c>
      <c r="E652" s="1" t="s">
        <v>11599</v>
      </c>
      <c r="F652" s="1" t="s">
        <v>10937</v>
      </c>
      <c r="G652" s="20">
        <v>2092382</v>
      </c>
      <c r="H652" s="21">
        <v>48</v>
      </c>
    </row>
    <row r="653" s="1" customFormat="1" spans="2:8">
      <c r="B653" s="1" t="s">
        <v>10935</v>
      </c>
      <c r="C653" s="1" t="s">
        <v>156</v>
      </c>
      <c r="D653" s="1" t="s">
        <v>2042</v>
      </c>
      <c r="E653" s="1" t="s">
        <v>11600</v>
      </c>
      <c r="F653" s="1" t="s">
        <v>10948</v>
      </c>
      <c r="G653" s="20">
        <v>2091778</v>
      </c>
      <c r="H653" s="21">
        <v>35</v>
      </c>
    </row>
    <row r="654" s="1" customFormat="1" spans="2:8">
      <c r="B654" s="1" t="s">
        <v>10935</v>
      </c>
      <c r="C654" s="1" t="s">
        <v>117</v>
      </c>
      <c r="D654" s="1" t="s">
        <v>2043</v>
      </c>
      <c r="E654" s="1" t="s">
        <v>11601</v>
      </c>
      <c r="F654" s="1" t="s">
        <v>11018</v>
      </c>
      <c r="G654" s="20">
        <v>2087440</v>
      </c>
      <c r="H654" s="21">
        <v>63</v>
      </c>
    </row>
    <row r="655" s="1" customFormat="1" spans="2:8">
      <c r="B655" s="1" t="s">
        <v>10935</v>
      </c>
      <c r="C655" s="1" t="s">
        <v>184</v>
      </c>
      <c r="D655" s="1" t="s">
        <v>2044</v>
      </c>
      <c r="E655" s="1" t="s">
        <v>11602</v>
      </c>
      <c r="F655" s="1" t="s">
        <v>10948</v>
      </c>
      <c r="G655" s="20">
        <v>2084402</v>
      </c>
      <c r="H655" s="21">
        <v>55</v>
      </c>
    </row>
    <row r="656" s="1" customFormat="1" spans="2:8">
      <c r="B656" s="1" t="s">
        <v>10935</v>
      </c>
      <c r="C656" s="1" t="s">
        <v>398</v>
      </c>
      <c r="D656" s="1" t="s">
        <v>2045</v>
      </c>
      <c r="E656" s="1" t="s">
        <v>11603</v>
      </c>
      <c r="F656" s="1" t="s">
        <v>3876</v>
      </c>
      <c r="G656" s="20">
        <v>2081037.3</v>
      </c>
      <c r="H656" s="21">
        <v>63</v>
      </c>
    </row>
    <row r="657" s="1" customFormat="1" spans="2:8">
      <c r="B657" s="1" t="s">
        <v>10935</v>
      </c>
      <c r="C657" s="1" t="s">
        <v>67</v>
      </c>
      <c r="D657" s="1" t="s">
        <v>2046</v>
      </c>
      <c r="E657" s="1" t="s">
        <v>11604</v>
      </c>
      <c r="F657" s="1" t="s">
        <v>10965</v>
      </c>
      <c r="G657" s="20">
        <v>2079795.05</v>
      </c>
      <c r="H657" s="21">
        <v>96</v>
      </c>
    </row>
    <row r="658" s="1" customFormat="1" spans="2:8">
      <c r="B658" s="1" t="s">
        <v>10935</v>
      </c>
      <c r="C658" s="1" t="s">
        <v>156</v>
      </c>
      <c r="D658" s="1" t="s">
        <v>2047</v>
      </c>
      <c r="E658" s="1" t="s">
        <v>11605</v>
      </c>
      <c r="F658" s="1" t="s">
        <v>10940</v>
      </c>
      <c r="G658" s="20">
        <v>2070877</v>
      </c>
      <c r="H658" s="21">
        <v>51</v>
      </c>
    </row>
    <row r="659" s="1" customFormat="1" spans="2:8">
      <c r="B659" s="1" t="s">
        <v>10935</v>
      </c>
      <c r="C659" s="1" t="s">
        <v>156</v>
      </c>
      <c r="D659" s="1" t="s">
        <v>1774</v>
      </c>
      <c r="E659" s="1" t="s">
        <v>11606</v>
      </c>
      <c r="F659" s="1" t="s">
        <v>10937</v>
      </c>
      <c r="G659" s="20">
        <v>2065488</v>
      </c>
      <c r="H659" s="21">
        <v>37</v>
      </c>
    </row>
    <row r="660" s="1" customFormat="1" spans="2:8">
      <c r="B660" s="1" t="s">
        <v>10935</v>
      </c>
      <c r="C660" s="1" t="s">
        <v>67</v>
      </c>
      <c r="D660" s="1" t="s">
        <v>2048</v>
      </c>
      <c r="E660" s="1" t="s">
        <v>11607</v>
      </c>
      <c r="F660" s="1" t="s">
        <v>3876</v>
      </c>
      <c r="G660" s="20">
        <v>2064912.5</v>
      </c>
      <c r="H660" s="21">
        <v>67</v>
      </c>
    </row>
    <row r="661" s="1" customFormat="1" spans="2:8">
      <c r="B661" s="1" t="s">
        <v>10935</v>
      </c>
      <c r="C661" s="1" t="s">
        <v>165</v>
      </c>
      <c r="D661" s="1" t="s">
        <v>2049</v>
      </c>
      <c r="E661" s="1" t="s">
        <v>11608</v>
      </c>
      <c r="F661" s="1" t="s">
        <v>11016</v>
      </c>
      <c r="G661" s="20">
        <v>2064241</v>
      </c>
      <c r="H661" s="21">
        <v>58</v>
      </c>
    </row>
    <row r="662" s="1" customFormat="1" spans="2:8">
      <c r="B662" s="1" t="s">
        <v>10935</v>
      </c>
      <c r="C662" s="1" t="s">
        <v>156</v>
      </c>
      <c r="D662" s="1" t="s">
        <v>2050</v>
      </c>
      <c r="E662" s="1" t="s">
        <v>11609</v>
      </c>
      <c r="F662" s="1" t="s">
        <v>10965</v>
      </c>
      <c r="G662" s="20">
        <v>2064235</v>
      </c>
      <c r="H662" s="21">
        <v>48</v>
      </c>
    </row>
    <row r="663" s="1" customFormat="1" spans="2:8">
      <c r="B663" s="1" t="s">
        <v>10935</v>
      </c>
      <c r="C663" s="1" t="s">
        <v>4111</v>
      </c>
      <c r="D663" s="1" t="s">
        <v>2051</v>
      </c>
      <c r="E663" s="1" t="s">
        <v>11610</v>
      </c>
      <c r="F663" s="1" t="s">
        <v>10948</v>
      </c>
      <c r="G663" s="20">
        <v>2062628</v>
      </c>
      <c r="H663" s="21">
        <v>74</v>
      </c>
    </row>
    <row r="664" s="1" customFormat="1" spans="2:8">
      <c r="B664" s="1" t="s">
        <v>10935</v>
      </c>
      <c r="C664" s="1" t="s">
        <v>10975</v>
      </c>
      <c r="D664" s="1" t="s">
        <v>2052</v>
      </c>
      <c r="E664" s="1" t="s">
        <v>11611</v>
      </c>
      <c r="F664" s="1" t="s">
        <v>11018</v>
      </c>
      <c r="G664" s="20">
        <v>2058076</v>
      </c>
      <c r="H664" s="21">
        <v>50</v>
      </c>
    </row>
    <row r="665" s="1" customFormat="1" spans="2:8">
      <c r="B665" s="1" t="s">
        <v>10935</v>
      </c>
      <c r="C665" s="1" t="s">
        <v>260</v>
      </c>
      <c r="D665" s="1" t="s">
        <v>1741</v>
      </c>
      <c r="E665" s="1" t="s">
        <v>11612</v>
      </c>
      <c r="F665" s="1" t="s">
        <v>11010</v>
      </c>
      <c r="G665" s="20">
        <v>2057332</v>
      </c>
      <c r="H665" s="21">
        <v>55</v>
      </c>
    </row>
    <row r="666" s="1" customFormat="1" spans="2:8">
      <c r="B666" s="1" t="s">
        <v>10935</v>
      </c>
      <c r="C666" s="1" t="s">
        <v>398</v>
      </c>
      <c r="D666" s="1" t="s">
        <v>2010</v>
      </c>
      <c r="E666" s="1" t="s">
        <v>11613</v>
      </c>
      <c r="F666" s="1" t="s">
        <v>3876</v>
      </c>
      <c r="G666" s="20">
        <v>2054592</v>
      </c>
      <c r="H666" s="21">
        <v>76</v>
      </c>
    </row>
    <row r="667" s="1" customFormat="1" spans="2:8">
      <c r="B667" s="1" t="s">
        <v>10935</v>
      </c>
      <c r="C667" s="1" t="s">
        <v>156</v>
      </c>
      <c r="D667" s="1" t="s">
        <v>1566</v>
      </c>
      <c r="E667" s="1" t="s">
        <v>11614</v>
      </c>
      <c r="F667" s="1" t="s">
        <v>11018</v>
      </c>
      <c r="G667" s="20">
        <v>2046857</v>
      </c>
      <c r="H667" s="21">
        <v>74</v>
      </c>
    </row>
    <row r="668" s="1" customFormat="1" spans="2:8">
      <c r="B668" s="1" t="s">
        <v>10935</v>
      </c>
      <c r="C668" s="1" t="s">
        <v>89</v>
      </c>
      <c r="D668" s="1" t="s">
        <v>1830</v>
      </c>
      <c r="E668" s="1" t="s">
        <v>11615</v>
      </c>
      <c r="F668" s="1" t="s">
        <v>10940</v>
      </c>
      <c r="G668" s="20">
        <v>2033337</v>
      </c>
      <c r="H668" s="21">
        <v>101</v>
      </c>
    </row>
    <row r="669" s="1" customFormat="1" spans="2:8">
      <c r="B669" s="1" t="s">
        <v>10935</v>
      </c>
      <c r="C669" s="1" t="s">
        <v>554</v>
      </c>
      <c r="D669" s="1" t="s">
        <v>2055</v>
      </c>
      <c r="E669" s="1" t="s">
        <v>11616</v>
      </c>
      <c r="F669" s="1" t="s">
        <v>11016</v>
      </c>
      <c r="G669" s="20">
        <v>2030614</v>
      </c>
      <c r="H669" s="21">
        <v>20</v>
      </c>
    </row>
    <row r="670" s="1" customFormat="1" spans="2:8">
      <c r="B670" s="1" t="s">
        <v>10935</v>
      </c>
      <c r="C670" s="1" t="s">
        <v>156</v>
      </c>
      <c r="D670" s="1" t="s">
        <v>2056</v>
      </c>
      <c r="E670" s="1" t="s">
        <v>11617</v>
      </c>
      <c r="F670" s="1" t="s">
        <v>10956</v>
      </c>
      <c r="G670" s="20">
        <v>2029226</v>
      </c>
      <c r="H670" s="21">
        <v>63</v>
      </c>
    </row>
    <row r="671" s="1" customFormat="1" spans="2:8">
      <c r="B671" s="1" t="s">
        <v>10935</v>
      </c>
      <c r="C671" s="1" t="s">
        <v>4111</v>
      </c>
      <c r="D671" s="1" t="s">
        <v>2057</v>
      </c>
      <c r="E671" s="1" t="s">
        <v>11618</v>
      </c>
      <c r="F671" s="1" t="s">
        <v>3876</v>
      </c>
      <c r="G671" s="20">
        <v>2024663</v>
      </c>
      <c r="H671" s="21">
        <v>72</v>
      </c>
    </row>
    <row r="672" s="1" customFormat="1" spans="2:8">
      <c r="B672" s="1" t="s">
        <v>10935</v>
      </c>
      <c r="C672" s="1" t="s">
        <v>67</v>
      </c>
      <c r="D672" s="1" t="s">
        <v>2058</v>
      </c>
      <c r="E672" s="1" t="s">
        <v>11619</v>
      </c>
      <c r="F672" s="1" t="s">
        <v>11018</v>
      </c>
      <c r="G672" s="20">
        <v>2024597</v>
      </c>
      <c r="H672" s="21">
        <v>74</v>
      </c>
    </row>
    <row r="673" s="1" customFormat="1" spans="2:8">
      <c r="B673" s="1" t="s">
        <v>10935</v>
      </c>
      <c r="C673" s="1" t="s">
        <v>4102</v>
      </c>
      <c r="D673" s="1" t="s">
        <v>2059</v>
      </c>
      <c r="E673" s="1" t="s">
        <v>11620</v>
      </c>
      <c r="F673" s="1" t="s">
        <v>10937</v>
      </c>
      <c r="G673" s="20">
        <v>2023663.99</v>
      </c>
      <c r="H673" s="21">
        <v>37</v>
      </c>
    </row>
    <row r="674" s="1" customFormat="1" spans="2:8">
      <c r="B674" s="1" t="s">
        <v>10935</v>
      </c>
      <c r="C674" s="1" t="s">
        <v>10975</v>
      </c>
      <c r="D674" s="1" t="s">
        <v>2060</v>
      </c>
      <c r="E674" s="1" t="s">
        <v>11621</v>
      </c>
      <c r="F674" s="1" t="s">
        <v>10940</v>
      </c>
      <c r="G674" s="20">
        <v>2021964</v>
      </c>
      <c r="H674" s="21">
        <v>40</v>
      </c>
    </row>
    <row r="675" s="1" customFormat="1" spans="2:8">
      <c r="B675" s="1" t="s">
        <v>10935</v>
      </c>
      <c r="C675" s="1" t="s">
        <v>4272</v>
      </c>
      <c r="D675" s="1" t="s">
        <v>2061</v>
      </c>
      <c r="E675" s="1" t="s">
        <v>11622</v>
      </c>
      <c r="F675" s="1" t="s">
        <v>10940</v>
      </c>
      <c r="G675" s="20">
        <v>2018813</v>
      </c>
      <c r="H675" s="21">
        <v>39</v>
      </c>
    </row>
    <row r="676" s="1" customFormat="1" spans="2:8">
      <c r="B676" s="1" t="s">
        <v>10935</v>
      </c>
      <c r="C676" s="1" t="s">
        <v>260</v>
      </c>
      <c r="D676" s="1" t="s">
        <v>1741</v>
      </c>
      <c r="E676" s="1" t="s">
        <v>11623</v>
      </c>
      <c r="F676" s="1" t="s">
        <v>11010</v>
      </c>
      <c r="G676" s="20">
        <v>2018811</v>
      </c>
      <c r="H676" s="21">
        <v>53</v>
      </c>
    </row>
    <row r="677" s="1" customFormat="1" spans="2:8">
      <c r="B677" s="1" t="s">
        <v>10935</v>
      </c>
      <c r="C677" s="1" t="s">
        <v>4135</v>
      </c>
      <c r="D677" s="1" t="s">
        <v>1446</v>
      </c>
      <c r="E677" s="1" t="s">
        <v>11624</v>
      </c>
      <c r="F677" s="1" t="s">
        <v>10946</v>
      </c>
      <c r="G677" s="20">
        <v>2010475.4</v>
      </c>
      <c r="H677" s="21">
        <v>115</v>
      </c>
    </row>
    <row r="678" s="1" customFormat="1" spans="2:8">
      <c r="B678" s="1" t="s">
        <v>10935</v>
      </c>
      <c r="C678" s="1" t="s">
        <v>260</v>
      </c>
      <c r="D678" s="1" t="s">
        <v>2064</v>
      </c>
      <c r="E678" s="1" t="s">
        <v>11625</v>
      </c>
      <c r="F678" s="1" t="s">
        <v>11060</v>
      </c>
      <c r="G678" s="20">
        <v>2006157.3</v>
      </c>
      <c r="H678" s="21">
        <v>88</v>
      </c>
    </row>
    <row r="679" s="1" customFormat="1" spans="2:8">
      <c r="B679" s="1" t="s">
        <v>10935</v>
      </c>
      <c r="C679" s="1" t="s">
        <v>156</v>
      </c>
      <c r="D679" s="1" t="s">
        <v>1673</v>
      </c>
      <c r="E679" s="1" t="s">
        <v>11626</v>
      </c>
      <c r="F679" s="1" t="s">
        <v>11018</v>
      </c>
      <c r="G679" s="20">
        <v>2005598</v>
      </c>
      <c r="H679" s="21">
        <v>37</v>
      </c>
    </row>
    <row r="680" s="1" customFormat="1" spans="2:8">
      <c r="B680" s="1" t="s">
        <v>10935</v>
      </c>
      <c r="C680" s="1" t="s">
        <v>4155</v>
      </c>
      <c r="D680" s="1" t="s">
        <v>2065</v>
      </c>
      <c r="E680" s="1" t="s">
        <v>11627</v>
      </c>
      <c r="F680" s="1" t="s">
        <v>11018</v>
      </c>
      <c r="G680" s="20">
        <v>2003005.5</v>
      </c>
      <c r="H680" s="21">
        <v>69</v>
      </c>
    </row>
    <row r="681" s="1" customFormat="1" spans="2:8">
      <c r="B681" s="1" t="s">
        <v>10935</v>
      </c>
      <c r="C681" s="1" t="s">
        <v>4145</v>
      </c>
      <c r="D681" s="1" t="s">
        <v>2067</v>
      </c>
      <c r="E681" s="1" t="s">
        <v>11628</v>
      </c>
      <c r="F681" s="1" t="s">
        <v>10942</v>
      </c>
      <c r="G681" s="20">
        <v>1995586</v>
      </c>
      <c r="H681" s="21">
        <v>148</v>
      </c>
    </row>
    <row r="682" s="1" customFormat="1" spans="2:8">
      <c r="B682" s="1" t="s">
        <v>10935</v>
      </c>
      <c r="C682" s="1" t="s">
        <v>4145</v>
      </c>
      <c r="D682" s="1" t="s">
        <v>2068</v>
      </c>
      <c r="E682" s="1" t="s">
        <v>11629</v>
      </c>
      <c r="F682" s="1" t="s">
        <v>10965</v>
      </c>
      <c r="G682" s="20">
        <v>1993618</v>
      </c>
      <c r="H682" s="21">
        <v>56</v>
      </c>
    </row>
    <row r="683" s="1" customFormat="1" spans="2:8">
      <c r="B683" s="1" t="s">
        <v>10935</v>
      </c>
      <c r="C683" s="1" t="s">
        <v>124</v>
      </c>
      <c r="D683" s="1" t="s">
        <v>1886</v>
      </c>
      <c r="E683" s="1" t="s">
        <v>11630</v>
      </c>
      <c r="F683" s="1" t="s">
        <v>3876</v>
      </c>
      <c r="G683" s="20">
        <v>1993509</v>
      </c>
      <c r="H683" s="21">
        <v>97</v>
      </c>
    </row>
    <row r="684" s="1" customFormat="1" spans="2:8">
      <c r="B684" s="1" t="s">
        <v>10935</v>
      </c>
      <c r="C684" s="1" t="s">
        <v>4102</v>
      </c>
      <c r="D684" s="1" t="s">
        <v>2069</v>
      </c>
      <c r="E684" s="1" t="s">
        <v>11631</v>
      </c>
      <c r="F684" s="1" t="s">
        <v>10940</v>
      </c>
      <c r="G684" s="20">
        <v>1993294</v>
      </c>
      <c r="H684" s="21">
        <v>43</v>
      </c>
    </row>
    <row r="685" s="1" customFormat="1" spans="2:8">
      <c r="B685" s="1" t="s">
        <v>10935</v>
      </c>
      <c r="C685" s="1" t="s">
        <v>4135</v>
      </c>
      <c r="D685" s="1" t="s">
        <v>2071</v>
      </c>
      <c r="E685" s="1" t="s">
        <v>11632</v>
      </c>
      <c r="F685" s="1" t="s">
        <v>10965</v>
      </c>
      <c r="G685" s="20">
        <v>1990498</v>
      </c>
      <c r="H685" s="21">
        <v>87</v>
      </c>
    </row>
    <row r="686" s="1" customFormat="1" spans="2:8">
      <c r="B686" s="1" t="s">
        <v>10935</v>
      </c>
      <c r="C686" s="1" t="s">
        <v>4105</v>
      </c>
      <c r="D686" s="1" t="s">
        <v>2072</v>
      </c>
      <c r="E686" s="1" t="s">
        <v>11633</v>
      </c>
      <c r="F686" s="1" t="s">
        <v>10946</v>
      </c>
      <c r="G686" s="20">
        <v>1985126</v>
      </c>
      <c r="H686" s="21">
        <v>67</v>
      </c>
    </row>
    <row r="687" s="1" customFormat="1" spans="2:8">
      <c r="B687" s="1" t="s">
        <v>10935</v>
      </c>
      <c r="C687" s="1" t="s">
        <v>398</v>
      </c>
      <c r="D687" s="1" t="s">
        <v>2073</v>
      </c>
      <c r="E687" s="1" t="s">
        <v>11634</v>
      </c>
      <c r="F687" s="1" t="s">
        <v>10965</v>
      </c>
      <c r="G687" s="20">
        <v>1984135.5</v>
      </c>
      <c r="H687" s="21">
        <v>98</v>
      </c>
    </row>
    <row r="688" s="1" customFormat="1" spans="2:8">
      <c r="B688" s="1" t="s">
        <v>10935</v>
      </c>
      <c r="C688" s="1" t="s">
        <v>184</v>
      </c>
      <c r="D688" s="1" t="s">
        <v>2074</v>
      </c>
      <c r="E688" s="1" t="s">
        <v>11635</v>
      </c>
      <c r="F688" s="1" t="s">
        <v>10963</v>
      </c>
      <c r="G688" s="20">
        <v>1983748</v>
      </c>
      <c r="H688" s="21">
        <v>58</v>
      </c>
    </row>
    <row r="689" s="1" customFormat="1" spans="2:8">
      <c r="B689" s="1" t="s">
        <v>10935</v>
      </c>
      <c r="C689" s="1" t="s">
        <v>365</v>
      </c>
      <c r="D689" s="1" t="s">
        <v>2076</v>
      </c>
      <c r="E689" s="1" t="s">
        <v>11636</v>
      </c>
      <c r="F689" s="1" t="s">
        <v>10937</v>
      </c>
      <c r="G689" s="20">
        <v>1980450</v>
      </c>
      <c r="H689" s="21">
        <v>59</v>
      </c>
    </row>
    <row r="690" s="1" customFormat="1" spans="2:8">
      <c r="B690" s="1" t="s">
        <v>10935</v>
      </c>
      <c r="C690" s="1" t="s">
        <v>165</v>
      </c>
      <c r="D690" s="1" t="s">
        <v>2077</v>
      </c>
      <c r="E690" s="1" t="s">
        <v>11637</v>
      </c>
      <c r="F690" s="1" t="s">
        <v>10940</v>
      </c>
      <c r="G690" s="20">
        <v>1979384</v>
      </c>
      <c r="H690" s="21">
        <v>61</v>
      </c>
    </row>
    <row r="691" s="1" customFormat="1" spans="2:8">
      <c r="B691" s="1" t="s">
        <v>10935</v>
      </c>
      <c r="C691" s="1" t="s">
        <v>103</v>
      </c>
      <c r="D691" s="1" t="s">
        <v>1542</v>
      </c>
      <c r="E691" s="1" t="s">
        <v>11638</v>
      </c>
      <c r="F691" s="1" t="s">
        <v>11018</v>
      </c>
      <c r="G691" s="20">
        <v>1972656</v>
      </c>
      <c r="H691" s="21">
        <v>80</v>
      </c>
    </row>
    <row r="692" s="1" customFormat="1" spans="2:8">
      <c r="B692" s="1" t="s">
        <v>10935</v>
      </c>
      <c r="C692" s="1" t="s">
        <v>103</v>
      </c>
      <c r="D692" s="1" t="s">
        <v>1892</v>
      </c>
      <c r="E692" s="1" t="s">
        <v>11639</v>
      </c>
      <c r="F692" s="1" t="s">
        <v>10946</v>
      </c>
      <c r="G692" s="20">
        <v>1969417</v>
      </c>
      <c r="H692" s="21">
        <v>105</v>
      </c>
    </row>
    <row r="693" s="1" customFormat="1" spans="2:8">
      <c r="B693" s="1" t="s">
        <v>10935</v>
      </c>
      <c r="C693" s="1" t="s">
        <v>156</v>
      </c>
      <c r="D693" s="1" t="s">
        <v>1566</v>
      </c>
      <c r="E693" s="1" t="s">
        <v>11640</v>
      </c>
      <c r="F693" s="1" t="s">
        <v>11018</v>
      </c>
      <c r="G693" s="20">
        <v>1961311</v>
      </c>
      <c r="H693" s="21">
        <v>57</v>
      </c>
    </row>
    <row r="694" s="1" customFormat="1" spans="2:8">
      <c r="B694" s="1" t="s">
        <v>10935</v>
      </c>
      <c r="C694" s="1" t="s">
        <v>4145</v>
      </c>
      <c r="D694" s="1" t="s">
        <v>2075</v>
      </c>
      <c r="E694" s="1" t="s">
        <v>11641</v>
      </c>
      <c r="F694" s="1" t="s">
        <v>10940</v>
      </c>
      <c r="G694" s="20">
        <v>1958926</v>
      </c>
      <c r="H694" s="21">
        <v>99</v>
      </c>
    </row>
    <row r="695" s="1" customFormat="1" spans="2:8">
      <c r="B695" s="1" t="s">
        <v>10935</v>
      </c>
      <c r="C695" s="1" t="s">
        <v>554</v>
      </c>
      <c r="D695" s="1" t="s">
        <v>2079</v>
      </c>
      <c r="E695" s="1" t="s">
        <v>11642</v>
      </c>
      <c r="F695" s="1" t="s">
        <v>11016</v>
      </c>
      <c r="G695" s="20">
        <v>1954826.7</v>
      </c>
      <c r="H695" s="21">
        <v>64</v>
      </c>
    </row>
    <row r="696" s="1" customFormat="1" spans="2:8">
      <c r="B696" s="1" t="s">
        <v>10935</v>
      </c>
      <c r="C696" s="1" t="s">
        <v>89</v>
      </c>
      <c r="D696" s="1" t="s">
        <v>2080</v>
      </c>
      <c r="E696" s="1" t="s">
        <v>11643</v>
      </c>
      <c r="F696" s="1" t="s">
        <v>11016</v>
      </c>
      <c r="G696" s="20">
        <v>1952327</v>
      </c>
      <c r="H696" s="21">
        <v>86</v>
      </c>
    </row>
    <row r="697" s="1" customFormat="1" spans="2:8">
      <c r="B697" s="1" t="s">
        <v>10935</v>
      </c>
      <c r="C697" s="1" t="s">
        <v>4135</v>
      </c>
      <c r="D697" s="1" t="s">
        <v>2081</v>
      </c>
      <c r="E697" s="1" t="s">
        <v>11644</v>
      </c>
      <c r="F697" s="1" t="s">
        <v>10940</v>
      </c>
      <c r="G697" s="20">
        <v>1950528</v>
      </c>
      <c r="H697" s="21">
        <v>114</v>
      </c>
    </row>
    <row r="698" s="1" customFormat="1" spans="2:8">
      <c r="B698" s="1" t="s">
        <v>10935</v>
      </c>
      <c r="C698" s="1" t="s">
        <v>4102</v>
      </c>
      <c r="D698" s="1" t="s">
        <v>2082</v>
      </c>
      <c r="E698" s="1" t="s">
        <v>11645</v>
      </c>
      <c r="F698" s="1" t="s">
        <v>3876</v>
      </c>
      <c r="G698" s="20">
        <v>1946374</v>
      </c>
      <c r="H698" s="21">
        <v>87</v>
      </c>
    </row>
    <row r="699" s="1" customFormat="1" spans="2:8">
      <c r="B699" s="1" t="s">
        <v>10935</v>
      </c>
      <c r="C699" s="1" t="s">
        <v>124</v>
      </c>
      <c r="D699" s="1" t="s">
        <v>2084</v>
      </c>
      <c r="E699" s="1" t="s">
        <v>11646</v>
      </c>
      <c r="F699" s="1" t="s">
        <v>10948</v>
      </c>
      <c r="G699" s="20">
        <v>1945381</v>
      </c>
      <c r="H699" s="21">
        <v>64</v>
      </c>
    </row>
    <row r="700" s="1" customFormat="1" spans="2:8">
      <c r="B700" s="1" t="s">
        <v>10935</v>
      </c>
      <c r="C700" s="1" t="s">
        <v>184</v>
      </c>
      <c r="D700" s="1" t="s">
        <v>1659</v>
      </c>
      <c r="E700" s="1" t="s">
        <v>11647</v>
      </c>
      <c r="F700" s="1" t="s">
        <v>10940</v>
      </c>
      <c r="G700" s="20">
        <v>1940283.7</v>
      </c>
      <c r="H700" s="21">
        <v>106</v>
      </c>
    </row>
    <row r="701" s="1" customFormat="1" spans="2:8">
      <c r="B701" s="1" t="s">
        <v>10935</v>
      </c>
      <c r="C701" s="1" t="s">
        <v>4155</v>
      </c>
      <c r="D701" s="1" t="s">
        <v>2085</v>
      </c>
      <c r="E701" s="1" t="s">
        <v>11648</v>
      </c>
      <c r="F701" s="1" t="s">
        <v>10940</v>
      </c>
      <c r="G701" s="20">
        <v>1935365.5</v>
      </c>
      <c r="H701" s="21">
        <v>89</v>
      </c>
    </row>
    <row r="702" s="1" customFormat="1" spans="2:8">
      <c r="B702" s="1" t="s">
        <v>10935</v>
      </c>
      <c r="C702" s="1" t="s">
        <v>4135</v>
      </c>
      <c r="D702" s="1" t="s">
        <v>2086</v>
      </c>
      <c r="E702" s="1" t="s">
        <v>11649</v>
      </c>
      <c r="F702" s="1" t="s">
        <v>11016</v>
      </c>
      <c r="G702" s="20">
        <v>1933532</v>
      </c>
      <c r="H702" s="21">
        <v>84</v>
      </c>
    </row>
    <row r="703" s="1" customFormat="1" spans="2:8">
      <c r="B703" s="1" t="s">
        <v>10935</v>
      </c>
      <c r="C703" s="1" t="s">
        <v>165</v>
      </c>
      <c r="D703" s="1" t="s">
        <v>2087</v>
      </c>
      <c r="E703" s="1" t="s">
        <v>11650</v>
      </c>
      <c r="F703" s="1" t="s">
        <v>10965</v>
      </c>
      <c r="G703" s="20">
        <v>1927287</v>
      </c>
      <c r="H703" s="21">
        <v>70</v>
      </c>
    </row>
    <row r="704" s="1" customFormat="1" spans="2:8">
      <c r="B704" s="1" t="s">
        <v>10935</v>
      </c>
      <c r="C704" s="1" t="s">
        <v>398</v>
      </c>
      <c r="D704" s="1" t="s">
        <v>2088</v>
      </c>
      <c r="E704" s="1" t="s">
        <v>11651</v>
      </c>
      <c r="F704" s="1" t="s">
        <v>11010</v>
      </c>
      <c r="G704" s="20">
        <v>1924735</v>
      </c>
      <c r="H704" s="21">
        <v>59</v>
      </c>
    </row>
    <row r="705" s="1" customFormat="1" spans="2:8">
      <c r="B705" s="1" t="s">
        <v>10935</v>
      </c>
      <c r="C705" s="1" t="s">
        <v>4135</v>
      </c>
      <c r="D705" s="1" t="s">
        <v>2090</v>
      </c>
      <c r="E705" s="1" t="s">
        <v>11652</v>
      </c>
      <c r="F705" s="1" t="s">
        <v>10965</v>
      </c>
      <c r="G705" s="20">
        <v>1920739</v>
      </c>
      <c r="H705" s="21">
        <v>83</v>
      </c>
    </row>
    <row r="706" s="1" customFormat="1" spans="2:8">
      <c r="B706" s="1" t="s">
        <v>10935</v>
      </c>
      <c r="C706" s="1" t="s">
        <v>128</v>
      </c>
      <c r="D706" s="1" t="s">
        <v>2091</v>
      </c>
      <c r="E706" s="1" t="s">
        <v>11653</v>
      </c>
      <c r="F706" s="1" t="s">
        <v>3876</v>
      </c>
      <c r="G706" s="20">
        <v>1920728.3</v>
      </c>
      <c r="H706" s="21">
        <v>82</v>
      </c>
    </row>
    <row r="707" s="1" customFormat="1" spans="2:8">
      <c r="B707" s="1" t="s">
        <v>10935</v>
      </c>
      <c r="C707" s="1" t="s">
        <v>156</v>
      </c>
      <c r="D707" s="1" t="s">
        <v>2093</v>
      </c>
      <c r="E707" s="1" t="s">
        <v>11654</v>
      </c>
      <c r="F707" s="1" t="s">
        <v>11010</v>
      </c>
      <c r="G707" s="20">
        <v>1914207</v>
      </c>
      <c r="H707" s="21">
        <v>45</v>
      </c>
    </row>
    <row r="708" s="1" customFormat="1" spans="2:8">
      <c r="B708" s="1" t="s">
        <v>10935</v>
      </c>
      <c r="C708" s="1" t="s">
        <v>4111</v>
      </c>
      <c r="D708" s="1" t="s">
        <v>2094</v>
      </c>
      <c r="E708" s="1" t="s">
        <v>11655</v>
      </c>
      <c r="F708" s="1" t="s">
        <v>11018</v>
      </c>
      <c r="G708" s="20">
        <v>1909698</v>
      </c>
      <c r="H708" s="21">
        <v>54</v>
      </c>
    </row>
    <row r="709" s="1" customFormat="1" spans="2:8">
      <c r="B709" s="1" t="s">
        <v>10935</v>
      </c>
      <c r="C709" s="1" t="s">
        <v>124</v>
      </c>
      <c r="D709" s="1" t="s">
        <v>2095</v>
      </c>
      <c r="E709" s="1" t="s">
        <v>11656</v>
      </c>
      <c r="F709" s="1" t="s">
        <v>10942</v>
      </c>
      <c r="G709" s="20">
        <v>1909049.5</v>
      </c>
      <c r="H709" s="21">
        <v>65</v>
      </c>
    </row>
    <row r="710" s="1" customFormat="1" spans="2:8">
      <c r="B710" s="1" t="s">
        <v>10935</v>
      </c>
      <c r="C710" s="1" t="s">
        <v>128</v>
      </c>
      <c r="D710" s="1" t="s">
        <v>2096</v>
      </c>
      <c r="E710" s="1" t="s">
        <v>11657</v>
      </c>
      <c r="F710" s="1" t="s">
        <v>3876</v>
      </c>
      <c r="G710" s="20">
        <v>1906879</v>
      </c>
      <c r="H710" s="21">
        <v>50</v>
      </c>
    </row>
    <row r="711" s="1" customFormat="1" spans="2:8">
      <c r="B711" s="1" t="s">
        <v>10935</v>
      </c>
      <c r="C711" s="1" t="s">
        <v>398</v>
      </c>
      <c r="D711" s="1" t="s">
        <v>2097</v>
      </c>
      <c r="E711" s="1" t="s">
        <v>11658</v>
      </c>
      <c r="F711" s="1" t="s">
        <v>11018</v>
      </c>
      <c r="G711" s="20">
        <v>1906531</v>
      </c>
      <c r="H711" s="21">
        <v>53</v>
      </c>
    </row>
    <row r="712" s="1" customFormat="1" spans="2:8">
      <c r="B712" s="1" t="s">
        <v>10935</v>
      </c>
      <c r="C712" s="1" t="s">
        <v>124</v>
      </c>
      <c r="D712" s="1" t="s">
        <v>2098</v>
      </c>
      <c r="E712" s="1" t="s">
        <v>11659</v>
      </c>
      <c r="F712" s="1" t="s">
        <v>10942</v>
      </c>
      <c r="G712" s="20">
        <v>1905505.09</v>
      </c>
      <c r="H712" s="21">
        <v>96</v>
      </c>
    </row>
    <row r="713" s="1" customFormat="1" spans="2:8">
      <c r="B713" s="1" t="s">
        <v>10935</v>
      </c>
      <c r="C713" s="1" t="s">
        <v>4145</v>
      </c>
      <c r="D713" s="1" t="s">
        <v>2099</v>
      </c>
      <c r="E713" s="1" t="s">
        <v>11660</v>
      </c>
      <c r="F713" s="1" t="s">
        <v>3876</v>
      </c>
      <c r="G713" s="20">
        <v>1903098</v>
      </c>
      <c r="H713" s="21">
        <v>86</v>
      </c>
    </row>
    <row r="714" s="1" customFormat="1" spans="2:8">
      <c r="B714" s="1" t="s">
        <v>10935</v>
      </c>
      <c r="C714" s="1" t="s">
        <v>103</v>
      </c>
      <c r="D714" s="1" t="s">
        <v>1962</v>
      </c>
      <c r="E714" s="1" t="s">
        <v>11661</v>
      </c>
      <c r="F714" s="1" t="s">
        <v>10942</v>
      </c>
      <c r="G714" s="20">
        <v>1902983.4</v>
      </c>
      <c r="H714" s="21">
        <v>157</v>
      </c>
    </row>
    <row r="715" s="1" customFormat="1" spans="2:8">
      <c r="B715" s="1" t="s">
        <v>10935</v>
      </c>
      <c r="C715" s="1" t="s">
        <v>124</v>
      </c>
      <c r="D715" s="1" t="s">
        <v>2100</v>
      </c>
      <c r="E715" s="1" t="s">
        <v>11662</v>
      </c>
      <c r="F715" s="1" t="s">
        <v>11018</v>
      </c>
      <c r="G715" s="20">
        <v>1902192</v>
      </c>
      <c r="H715" s="21">
        <v>76</v>
      </c>
    </row>
    <row r="716" s="1" customFormat="1" spans="2:8">
      <c r="B716" s="1" t="s">
        <v>10935</v>
      </c>
      <c r="C716" s="1" t="s">
        <v>124</v>
      </c>
      <c r="D716" s="1" t="s">
        <v>1512</v>
      </c>
      <c r="E716" s="1" t="s">
        <v>11663</v>
      </c>
      <c r="F716" s="1" t="s">
        <v>11018</v>
      </c>
      <c r="G716" s="20">
        <v>1896295</v>
      </c>
      <c r="H716" s="21">
        <v>50</v>
      </c>
    </row>
    <row r="717" s="1" customFormat="1" spans="2:8">
      <c r="B717" s="1" t="s">
        <v>10935</v>
      </c>
      <c r="C717" s="1" t="s">
        <v>184</v>
      </c>
      <c r="D717" s="1" t="s">
        <v>2016</v>
      </c>
      <c r="E717" s="1" t="s">
        <v>11664</v>
      </c>
      <c r="F717" s="1" t="s">
        <v>3876</v>
      </c>
      <c r="G717" s="20">
        <v>1895126</v>
      </c>
      <c r="H717" s="21">
        <v>29</v>
      </c>
    </row>
    <row r="718" s="1" customFormat="1" spans="2:8">
      <c r="B718" s="1" t="s">
        <v>10935</v>
      </c>
      <c r="C718" s="1" t="s">
        <v>165</v>
      </c>
      <c r="D718" s="1" t="s">
        <v>2101</v>
      </c>
      <c r="E718" s="1" t="s">
        <v>11665</v>
      </c>
      <c r="F718" s="1" t="s">
        <v>10965</v>
      </c>
      <c r="G718" s="20">
        <v>1893982</v>
      </c>
      <c r="H718" s="21">
        <v>43</v>
      </c>
    </row>
    <row r="719" s="1" customFormat="1" spans="2:8">
      <c r="B719" s="1" t="s">
        <v>10935</v>
      </c>
      <c r="C719" s="1" t="s">
        <v>124</v>
      </c>
      <c r="D719" s="1" t="s">
        <v>1512</v>
      </c>
      <c r="E719" s="1" t="s">
        <v>11666</v>
      </c>
      <c r="F719" s="1" t="s">
        <v>11018</v>
      </c>
      <c r="G719" s="20">
        <v>1891931</v>
      </c>
      <c r="H719" s="21">
        <v>64</v>
      </c>
    </row>
    <row r="720" s="1" customFormat="1" spans="2:8">
      <c r="B720" s="1" t="s">
        <v>10935</v>
      </c>
      <c r="C720" s="1" t="s">
        <v>156</v>
      </c>
      <c r="D720" s="1" t="s">
        <v>2102</v>
      </c>
      <c r="E720" s="1" t="s">
        <v>11667</v>
      </c>
      <c r="F720" s="1" t="s">
        <v>11060</v>
      </c>
      <c r="G720" s="20">
        <v>1886797</v>
      </c>
      <c r="H720" s="21">
        <v>48</v>
      </c>
    </row>
    <row r="721" s="1" customFormat="1" spans="2:8">
      <c r="B721" s="1" t="s">
        <v>10935</v>
      </c>
      <c r="C721" s="1" t="s">
        <v>10975</v>
      </c>
      <c r="D721" s="1" t="s">
        <v>2103</v>
      </c>
      <c r="E721" s="1" t="s">
        <v>11668</v>
      </c>
      <c r="F721" s="1" t="s">
        <v>10940</v>
      </c>
      <c r="G721" s="20">
        <v>1882021</v>
      </c>
      <c r="H721" s="21">
        <v>25</v>
      </c>
    </row>
    <row r="722" s="1" customFormat="1" spans="2:8">
      <c r="B722" s="1" t="s">
        <v>10935</v>
      </c>
      <c r="C722" s="1" t="s">
        <v>156</v>
      </c>
      <c r="D722" s="1" t="s">
        <v>2104</v>
      </c>
      <c r="E722" s="1" t="s">
        <v>11669</v>
      </c>
      <c r="F722" s="1" t="s">
        <v>10956</v>
      </c>
      <c r="G722" s="20">
        <v>1878476</v>
      </c>
      <c r="H722" s="21">
        <v>38</v>
      </c>
    </row>
    <row r="723" s="1" customFormat="1" spans="2:8">
      <c r="B723" s="1" t="s">
        <v>10935</v>
      </c>
      <c r="C723" s="1" t="s">
        <v>260</v>
      </c>
      <c r="D723" s="1" t="s">
        <v>2092</v>
      </c>
      <c r="E723" s="1" t="s">
        <v>11670</v>
      </c>
      <c r="F723" s="1" t="s">
        <v>10942</v>
      </c>
      <c r="G723" s="20">
        <v>1875298.5</v>
      </c>
      <c r="H723" s="21">
        <v>76</v>
      </c>
    </row>
    <row r="724" s="1" customFormat="1" spans="2:8">
      <c r="B724" s="1" t="s">
        <v>10935</v>
      </c>
      <c r="C724" s="1" t="s">
        <v>398</v>
      </c>
      <c r="D724" s="1" t="s">
        <v>1989</v>
      </c>
      <c r="E724" s="1" t="s">
        <v>11671</v>
      </c>
      <c r="F724" s="1" t="s">
        <v>3876</v>
      </c>
      <c r="G724" s="20">
        <v>1873129.5</v>
      </c>
      <c r="H724" s="21">
        <v>69</v>
      </c>
    </row>
    <row r="725" s="1" customFormat="1" spans="2:8">
      <c r="B725" s="1" t="s">
        <v>10935</v>
      </c>
      <c r="C725" s="1" t="s">
        <v>124</v>
      </c>
      <c r="D725" s="1" t="s">
        <v>1646</v>
      </c>
      <c r="E725" s="1" t="s">
        <v>11672</v>
      </c>
      <c r="F725" s="1" t="s">
        <v>11060</v>
      </c>
      <c r="G725" s="20">
        <v>1872991</v>
      </c>
      <c r="H725" s="21">
        <v>83</v>
      </c>
    </row>
    <row r="726" s="1" customFormat="1" spans="2:8">
      <c r="B726" s="1" t="s">
        <v>10935</v>
      </c>
      <c r="C726" s="1" t="s">
        <v>554</v>
      </c>
      <c r="D726" s="1" t="s">
        <v>1775</v>
      </c>
      <c r="E726" s="1" t="s">
        <v>11673</v>
      </c>
      <c r="F726" s="1" t="s">
        <v>11016</v>
      </c>
      <c r="G726" s="20">
        <v>1870723.3</v>
      </c>
      <c r="H726" s="21">
        <v>45</v>
      </c>
    </row>
    <row r="727" s="1" customFormat="1" spans="2:8">
      <c r="B727" s="1" t="s">
        <v>10935</v>
      </c>
      <c r="C727" s="1" t="s">
        <v>4111</v>
      </c>
      <c r="D727" s="1" t="s">
        <v>2106</v>
      </c>
      <c r="E727" s="1" t="s">
        <v>11674</v>
      </c>
      <c r="F727" s="1" t="s">
        <v>10940</v>
      </c>
      <c r="G727" s="20">
        <v>1870166</v>
      </c>
      <c r="H727" s="21">
        <v>60</v>
      </c>
    </row>
    <row r="728" s="1" customFormat="1" spans="2:8">
      <c r="B728" s="1" t="s">
        <v>10935</v>
      </c>
      <c r="C728" s="1" t="s">
        <v>128</v>
      </c>
      <c r="D728" s="1" t="s">
        <v>2107</v>
      </c>
      <c r="E728" s="1" t="s">
        <v>11675</v>
      </c>
      <c r="F728" s="1" t="s">
        <v>10956</v>
      </c>
      <c r="G728" s="20">
        <v>1859478.4</v>
      </c>
      <c r="H728" s="21">
        <v>69</v>
      </c>
    </row>
    <row r="729" s="1" customFormat="1" spans="2:8">
      <c r="B729" s="1" t="s">
        <v>10935</v>
      </c>
      <c r="C729" s="1" t="s">
        <v>103</v>
      </c>
      <c r="D729" s="1" t="s">
        <v>2108</v>
      </c>
      <c r="E729" s="1" t="s">
        <v>11676</v>
      </c>
      <c r="F729" s="1" t="s">
        <v>11018</v>
      </c>
      <c r="G729" s="20">
        <v>1854497.3</v>
      </c>
      <c r="H729" s="21">
        <v>102</v>
      </c>
    </row>
    <row r="730" s="1" customFormat="1" spans="2:8">
      <c r="B730" s="1" t="s">
        <v>10935</v>
      </c>
      <c r="C730" s="1" t="s">
        <v>165</v>
      </c>
      <c r="D730" s="1" t="s">
        <v>1460</v>
      </c>
      <c r="E730" s="1" t="s">
        <v>11677</v>
      </c>
      <c r="F730" s="1" t="s">
        <v>10940</v>
      </c>
      <c r="G730" s="20">
        <v>1850188.5</v>
      </c>
      <c r="H730" s="21">
        <v>49</v>
      </c>
    </row>
    <row r="731" s="1" customFormat="1" spans="2:8">
      <c r="B731" s="1" t="s">
        <v>10935</v>
      </c>
      <c r="C731" s="1" t="s">
        <v>89</v>
      </c>
      <c r="D731" s="1" t="s">
        <v>2110</v>
      </c>
      <c r="E731" s="1" t="s">
        <v>11678</v>
      </c>
      <c r="F731" s="1" t="s">
        <v>10940</v>
      </c>
      <c r="G731" s="20">
        <v>1841469.5</v>
      </c>
      <c r="H731" s="21">
        <v>71</v>
      </c>
    </row>
    <row r="732" s="1" customFormat="1" spans="2:8">
      <c r="B732" s="1" t="s">
        <v>10935</v>
      </c>
      <c r="C732" s="1" t="s">
        <v>89</v>
      </c>
      <c r="D732" s="1" t="s">
        <v>1727</v>
      </c>
      <c r="E732" s="1" t="s">
        <v>11679</v>
      </c>
      <c r="F732" s="1" t="s">
        <v>11018</v>
      </c>
      <c r="G732" s="20">
        <v>1840861</v>
      </c>
      <c r="H732" s="21">
        <v>72</v>
      </c>
    </row>
    <row r="733" s="1" customFormat="1" spans="2:8">
      <c r="B733" s="1" t="s">
        <v>10935</v>
      </c>
      <c r="C733" s="1" t="s">
        <v>103</v>
      </c>
      <c r="D733" s="1" t="s">
        <v>1717</v>
      </c>
      <c r="E733" s="1" t="s">
        <v>11680</v>
      </c>
      <c r="F733" s="1" t="s">
        <v>10956</v>
      </c>
      <c r="G733" s="20">
        <v>1838979.5</v>
      </c>
      <c r="H733" s="21">
        <v>61</v>
      </c>
    </row>
    <row r="734" s="1" customFormat="1" spans="2:8">
      <c r="B734" s="1" t="s">
        <v>10935</v>
      </c>
      <c r="C734" s="1" t="s">
        <v>165</v>
      </c>
      <c r="D734" s="1" t="s">
        <v>2112</v>
      </c>
      <c r="E734" s="1" t="s">
        <v>11681</v>
      </c>
      <c r="F734" s="1" t="s">
        <v>10942</v>
      </c>
      <c r="G734" s="20">
        <v>1838827</v>
      </c>
      <c r="H734" s="21">
        <v>76</v>
      </c>
    </row>
    <row r="735" s="1" customFormat="1" spans="2:8">
      <c r="B735" s="1" t="s">
        <v>10935</v>
      </c>
      <c r="C735" s="1" t="s">
        <v>4155</v>
      </c>
      <c r="D735" s="1" t="s">
        <v>2113</v>
      </c>
      <c r="E735" s="1" t="s">
        <v>11682</v>
      </c>
      <c r="F735" s="1" t="s">
        <v>11018</v>
      </c>
      <c r="G735" s="20">
        <v>1837952</v>
      </c>
      <c r="H735" s="21">
        <v>88</v>
      </c>
    </row>
    <row r="736" s="1" customFormat="1" spans="2:8">
      <c r="B736" s="1" t="s">
        <v>10935</v>
      </c>
      <c r="C736" s="1" t="s">
        <v>117</v>
      </c>
      <c r="D736" s="1" t="s">
        <v>2114</v>
      </c>
      <c r="E736" s="1" t="s">
        <v>11683</v>
      </c>
      <c r="F736" s="1" t="s">
        <v>10956</v>
      </c>
      <c r="G736" s="20">
        <v>1836154</v>
      </c>
      <c r="H736" s="21">
        <v>38</v>
      </c>
    </row>
    <row r="737" s="1" customFormat="1" spans="2:8">
      <c r="B737" s="1" t="s">
        <v>10935</v>
      </c>
      <c r="C737" s="1" t="s">
        <v>156</v>
      </c>
      <c r="D737" s="1" t="s">
        <v>2115</v>
      </c>
      <c r="E737" s="1" t="s">
        <v>11684</v>
      </c>
      <c r="F737" s="1" t="s">
        <v>11016</v>
      </c>
      <c r="G737" s="20">
        <v>1835898.5</v>
      </c>
      <c r="H737" s="21">
        <v>95</v>
      </c>
    </row>
    <row r="738" s="1" customFormat="1" spans="2:8">
      <c r="B738" s="1" t="s">
        <v>10935</v>
      </c>
      <c r="C738" s="1" t="s">
        <v>184</v>
      </c>
      <c r="D738" s="1" t="s">
        <v>2116</v>
      </c>
      <c r="E738" s="1" t="s">
        <v>11685</v>
      </c>
      <c r="F738" s="1" t="s">
        <v>10956</v>
      </c>
      <c r="G738" s="20">
        <v>1835090</v>
      </c>
      <c r="H738" s="21">
        <v>31</v>
      </c>
    </row>
    <row r="739" s="1" customFormat="1" spans="2:8">
      <c r="B739" s="1" t="s">
        <v>10935</v>
      </c>
      <c r="C739" s="1" t="s">
        <v>260</v>
      </c>
      <c r="D739" s="1" t="s">
        <v>2117</v>
      </c>
      <c r="E739" s="1" t="s">
        <v>11686</v>
      </c>
      <c r="F739" s="1" t="s">
        <v>11018</v>
      </c>
      <c r="G739" s="20">
        <v>1833721.5</v>
      </c>
      <c r="H739" s="21">
        <v>42</v>
      </c>
    </row>
    <row r="740" s="1" customFormat="1" spans="2:8">
      <c r="B740" s="1" t="s">
        <v>10935</v>
      </c>
      <c r="C740" s="1" t="s">
        <v>89</v>
      </c>
      <c r="D740" s="1" t="s">
        <v>2118</v>
      </c>
      <c r="E740" s="1" t="s">
        <v>11687</v>
      </c>
      <c r="F740" s="1" t="s">
        <v>10963</v>
      </c>
      <c r="G740" s="20">
        <v>1831771.6</v>
      </c>
      <c r="H740" s="21">
        <v>73</v>
      </c>
    </row>
    <row r="741" s="1" customFormat="1" spans="2:8">
      <c r="B741" s="1" t="s">
        <v>10935</v>
      </c>
      <c r="C741" s="1" t="s">
        <v>103</v>
      </c>
      <c r="D741" s="1" t="s">
        <v>2119</v>
      </c>
      <c r="E741" s="1" t="s">
        <v>11688</v>
      </c>
      <c r="F741" s="1" t="s">
        <v>3876</v>
      </c>
      <c r="G741" s="20">
        <v>1831351</v>
      </c>
      <c r="H741" s="21">
        <v>92</v>
      </c>
    </row>
    <row r="742" s="1" customFormat="1" spans="2:8">
      <c r="B742" s="1" t="s">
        <v>10935</v>
      </c>
      <c r="C742" s="1" t="s">
        <v>365</v>
      </c>
      <c r="D742" s="1" t="s">
        <v>2120</v>
      </c>
      <c r="E742" s="1" t="s">
        <v>11689</v>
      </c>
      <c r="F742" s="1" t="s">
        <v>11010</v>
      </c>
      <c r="G742" s="20">
        <v>1831064</v>
      </c>
      <c r="H742" s="21">
        <v>60</v>
      </c>
    </row>
    <row r="743" s="1" customFormat="1" spans="2:8">
      <c r="B743" s="1" t="s">
        <v>10935</v>
      </c>
      <c r="C743" s="1" t="s">
        <v>184</v>
      </c>
      <c r="D743" s="1" t="s">
        <v>2121</v>
      </c>
      <c r="E743" s="1" t="s">
        <v>11690</v>
      </c>
      <c r="F743" s="1" t="s">
        <v>3876</v>
      </c>
      <c r="G743" s="20">
        <v>1827074.8</v>
      </c>
      <c r="H743" s="21">
        <v>49</v>
      </c>
    </row>
    <row r="744" s="1" customFormat="1" spans="2:8">
      <c r="B744" s="1" t="s">
        <v>10935</v>
      </c>
      <c r="C744" s="1" t="s">
        <v>103</v>
      </c>
      <c r="D744" s="1" t="s">
        <v>1676</v>
      </c>
      <c r="E744" s="1" t="s">
        <v>11691</v>
      </c>
      <c r="F744" s="1" t="s">
        <v>10937</v>
      </c>
      <c r="G744" s="20">
        <v>1824898</v>
      </c>
      <c r="H744" s="21">
        <v>44</v>
      </c>
    </row>
    <row r="745" s="1" customFormat="1" spans="2:8">
      <c r="B745" s="1" t="s">
        <v>10935</v>
      </c>
      <c r="C745" s="1" t="s">
        <v>365</v>
      </c>
      <c r="D745" s="1" t="s">
        <v>2122</v>
      </c>
      <c r="E745" s="1" t="s">
        <v>11692</v>
      </c>
      <c r="F745" s="1" t="s">
        <v>10948</v>
      </c>
      <c r="G745" s="20">
        <v>1823893</v>
      </c>
      <c r="H745" s="21">
        <v>33</v>
      </c>
    </row>
    <row r="746" s="1" customFormat="1" spans="2:8">
      <c r="B746" s="1" t="s">
        <v>10935</v>
      </c>
      <c r="C746" s="1" t="s">
        <v>103</v>
      </c>
      <c r="D746" s="1" t="s">
        <v>2123</v>
      </c>
      <c r="E746" s="1" t="s">
        <v>11693</v>
      </c>
      <c r="F746" s="1" t="s">
        <v>11010</v>
      </c>
      <c r="G746" s="20">
        <v>1817258</v>
      </c>
      <c r="H746" s="21">
        <v>110</v>
      </c>
    </row>
    <row r="747" s="1" customFormat="1" spans="2:8">
      <c r="B747" s="1" t="s">
        <v>10935</v>
      </c>
      <c r="C747" s="1" t="s">
        <v>156</v>
      </c>
      <c r="D747" s="1" t="s">
        <v>2124</v>
      </c>
      <c r="E747" s="1" t="s">
        <v>11694</v>
      </c>
      <c r="F747" s="1" t="s">
        <v>10946</v>
      </c>
      <c r="G747" s="20">
        <v>1816807</v>
      </c>
      <c r="H747" s="21">
        <v>54</v>
      </c>
    </row>
    <row r="748" s="1" customFormat="1" spans="2:8">
      <c r="B748" s="1" t="s">
        <v>10935</v>
      </c>
      <c r="C748" s="1" t="s">
        <v>67</v>
      </c>
      <c r="D748" s="1" t="s">
        <v>2126</v>
      </c>
      <c r="E748" s="1" t="s">
        <v>11695</v>
      </c>
      <c r="F748" s="1" t="s">
        <v>10956</v>
      </c>
      <c r="G748" s="20">
        <v>1809541.5</v>
      </c>
      <c r="H748" s="21">
        <v>79</v>
      </c>
    </row>
    <row r="749" s="1" customFormat="1" spans="2:8">
      <c r="B749" s="1" t="s">
        <v>10935</v>
      </c>
      <c r="C749" s="1" t="s">
        <v>398</v>
      </c>
      <c r="D749" s="1" t="s">
        <v>2127</v>
      </c>
      <c r="E749" s="1" t="s">
        <v>11696</v>
      </c>
      <c r="F749" s="1" t="s">
        <v>11016</v>
      </c>
      <c r="G749" s="20">
        <v>1808077</v>
      </c>
      <c r="H749" s="21">
        <v>60</v>
      </c>
    </row>
    <row r="750" s="1" customFormat="1" spans="2:8">
      <c r="B750" s="1" t="s">
        <v>10935</v>
      </c>
      <c r="C750" s="1" t="s">
        <v>398</v>
      </c>
      <c r="D750" s="1" t="s">
        <v>2128</v>
      </c>
      <c r="E750" s="1" t="s">
        <v>11697</v>
      </c>
      <c r="F750" s="1" t="s">
        <v>10956</v>
      </c>
      <c r="G750" s="20">
        <v>1806970</v>
      </c>
      <c r="H750" s="21">
        <v>54</v>
      </c>
    </row>
    <row r="751" s="1" customFormat="1" spans="2:8">
      <c r="B751" s="1" t="s">
        <v>10935</v>
      </c>
      <c r="C751" s="1" t="s">
        <v>156</v>
      </c>
      <c r="D751" s="1" t="s">
        <v>2129</v>
      </c>
      <c r="E751" s="1" t="s">
        <v>11698</v>
      </c>
      <c r="F751" s="1" t="s">
        <v>3876</v>
      </c>
      <c r="G751" s="20">
        <v>1805286.3</v>
      </c>
      <c r="H751" s="21">
        <v>46</v>
      </c>
    </row>
    <row r="752" s="1" customFormat="1" spans="2:8">
      <c r="B752" s="1" t="s">
        <v>10935</v>
      </c>
      <c r="C752" s="1" t="s">
        <v>124</v>
      </c>
      <c r="D752" s="1" t="s">
        <v>2130</v>
      </c>
      <c r="E752" s="1" t="s">
        <v>11699</v>
      </c>
      <c r="F752" s="1" t="s">
        <v>11018</v>
      </c>
      <c r="G752" s="20">
        <v>1802380</v>
      </c>
      <c r="H752" s="21">
        <v>82</v>
      </c>
    </row>
    <row r="753" s="1" customFormat="1" spans="2:8">
      <c r="B753" s="1" t="s">
        <v>10935</v>
      </c>
      <c r="C753" s="1" t="s">
        <v>128</v>
      </c>
      <c r="D753" s="1" t="s">
        <v>2131</v>
      </c>
      <c r="E753" s="1" t="s">
        <v>11700</v>
      </c>
      <c r="F753" s="1" t="s">
        <v>10956</v>
      </c>
      <c r="G753" s="20">
        <v>1801673</v>
      </c>
      <c r="H753" s="21">
        <v>67</v>
      </c>
    </row>
    <row r="754" s="1" customFormat="1" spans="2:8">
      <c r="B754" s="1" t="s">
        <v>10935</v>
      </c>
      <c r="C754" s="1" t="s">
        <v>554</v>
      </c>
      <c r="D754" s="1" t="s">
        <v>1775</v>
      </c>
      <c r="E754" s="1" t="s">
        <v>11701</v>
      </c>
      <c r="F754" s="1" t="s">
        <v>11016</v>
      </c>
      <c r="G754" s="20">
        <v>1792909</v>
      </c>
      <c r="H754" s="21">
        <v>43</v>
      </c>
    </row>
    <row r="755" s="1" customFormat="1" spans="2:8">
      <c r="B755" s="1" t="s">
        <v>10935</v>
      </c>
      <c r="C755" s="1" t="s">
        <v>165</v>
      </c>
      <c r="D755" s="1" t="s">
        <v>2132</v>
      </c>
      <c r="E755" s="1" t="s">
        <v>11702</v>
      </c>
      <c r="F755" s="1" t="s">
        <v>11016</v>
      </c>
      <c r="G755" s="20">
        <v>1792385</v>
      </c>
      <c r="H755" s="21">
        <v>61</v>
      </c>
    </row>
    <row r="756" s="1" customFormat="1" spans="2:8">
      <c r="B756" s="1" t="s">
        <v>10935</v>
      </c>
      <c r="C756" s="1" t="s">
        <v>4102</v>
      </c>
      <c r="D756" s="1" t="s">
        <v>1584</v>
      </c>
      <c r="E756" s="1" t="s">
        <v>11703</v>
      </c>
      <c r="F756" s="1" t="s">
        <v>11060</v>
      </c>
      <c r="G756" s="20">
        <v>1789489.5</v>
      </c>
      <c r="H756" s="21">
        <v>93</v>
      </c>
    </row>
    <row r="757" s="1" customFormat="1" spans="2:8">
      <c r="B757" s="1" t="s">
        <v>10935</v>
      </c>
      <c r="C757" s="1" t="s">
        <v>4135</v>
      </c>
      <c r="D757" s="1" t="s">
        <v>2133</v>
      </c>
      <c r="E757" s="1" t="s">
        <v>11704</v>
      </c>
      <c r="F757" s="1" t="s">
        <v>10956</v>
      </c>
      <c r="G757" s="20">
        <v>1789215</v>
      </c>
      <c r="H757" s="21">
        <v>45</v>
      </c>
    </row>
    <row r="758" s="1" customFormat="1" spans="2:8">
      <c r="B758" s="1" t="s">
        <v>10935</v>
      </c>
      <c r="C758" s="1" t="s">
        <v>4166</v>
      </c>
      <c r="D758" s="1" t="s">
        <v>2134</v>
      </c>
      <c r="E758" s="1" t="s">
        <v>11705</v>
      </c>
      <c r="F758" s="1" t="s">
        <v>10946</v>
      </c>
      <c r="G758" s="20">
        <v>1786356.5</v>
      </c>
      <c r="H758" s="21">
        <v>71</v>
      </c>
    </row>
    <row r="759" s="1" customFormat="1" spans="2:8">
      <c r="B759" s="1" t="s">
        <v>10935</v>
      </c>
      <c r="C759" s="1" t="s">
        <v>124</v>
      </c>
      <c r="D759" s="1" t="s">
        <v>2135</v>
      </c>
      <c r="E759" s="1" t="s">
        <v>11706</v>
      </c>
      <c r="F759" s="1" t="s">
        <v>3876</v>
      </c>
      <c r="G759" s="20">
        <v>1785396</v>
      </c>
      <c r="H759" s="21">
        <v>66</v>
      </c>
    </row>
    <row r="760" s="1" customFormat="1" spans="2:8">
      <c r="B760" s="1" t="s">
        <v>10935</v>
      </c>
      <c r="C760" s="1" t="s">
        <v>184</v>
      </c>
      <c r="D760" s="1" t="s">
        <v>2137</v>
      </c>
      <c r="E760" s="1" t="s">
        <v>11707</v>
      </c>
      <c r="F760" s="1" t="s">
        <v>11018</v>
      </c>
      <c r="G760" s="20">
        <v>1779961</v>
      </c>
      <c r="H760" s="21">
        <v>27</v>
      </c>
    </row>
    <row r="761" s="1" customFormat="1" spans="2:8">
      <c r="B761" s="1" t="s">
        <v>10935</v>
      </c>
      <c r="C761" s="1" t="s">
        <v>103</v>
      </c>
      <c r="D761" s="1" t="s">
        <v>1515</v>
      </c>
      <c r="E761" s="1" t="s">
        <v>11708</v>
      </c>
      <c r="F761" s="1" t="s">
        <v>10948</v>
      </c>
      <c r="G761" s="20">
        <v>1771257</v>
      </c>
      <c r="H761" s="21">
        <v>88</v>
      </c>
    </row>
    <row r="762" s="1" customFormat="1" spans="2:8">
      <c r="B762" s="1" t="s">
        <v>10935</v>
      </c>
      <c r="C762" s="1" t="s">
        <v>124</v>
      </c>
      <c r="D762" s="1" t="s">
        <v>2138</v>
      </c>
      <c r="E762" s="1" t="s">
        <v>11709</v>
      </c>
      <c r="F762" s="1" t="s">
        <v>11016</v>
      </c>
      <c r="G762" s="20">
        <v>1763731</v>
      </c>
      <c r="H762" s="21">
        <v>115</v>
      </c>
    </row>
    <row r="763" s="1" customFormat="1" spans="2:8">
      <c r="B763" s="1" t="s">
        <v>10935</v>
      </c>
      <c r="C763" s="1" t="s">
        <v>156</v>
      </c>
      <c r="D763" s="1" t="s">
        <v>2139</v>
      </c>
      <c r="E763" s="1" t="s">
        <v>11710</v>
      </c>
      <c r="F763" s="1" t="s">
        <v>10942</v>
      </c>
      <c r="G763" s="20">
        <v>1757007.4</v>
      </c>
      <c r="H763" s="21">
        <v>63</v>
      </c>
    </row>
    <row r="764" s="1" customFormat="1" spans="2:8">
      <c r="B764" s="1" t="s">
        <v>10935</v>
      </c>
      <c r="C764" s="1" t="s">
        <v>124</v>
      </c>
      <c r="D764" s="1" t="s">
        <v>2140</v>
      </c>
      <c r="E764" s="1" t="s">
        <v>11711</v>
      </c>
      <c r="F764" s="1" t="s">
        <v>3876</v>
      </c>
      <c r="G764" s="20">
        <v>1751567</v>
      </c>
      <c r="H764" s="21">
        <v>45</v>
      </c>
    </row>
    <row r="765" s="1" customFormat="1" spans="2:8">
      <c r="B765" s="1" t="s">
        <v>10935</v>
      </c>
      <c r="C765" s="1" t="s">
        <v>156</v>
      </c>
      <c r="D765" s="1" t="s">
        <v>2141</v>
      </c>
      <c r="E765" s="1" t="s">
        <v>11712</v>
      </c>
      <c r="F765" s="1" t="s">
        <v>10940</v>
      </c>
      <c r="G765" s="20">
        <v>1750010</v>
      </c>
      <c r="H765" s="21">
        <v>54</v>
      </c>
    </row>
    <row r="766" s="1" customFormat="1" spans="2:8">
      <c r="B766" s="1" t="s">
        <v>10935</v>
      </c>
      <c r="C766" s="1" t="s">
        <v>165</v>
      </c>
      <c r="D766" s="1" t="s">
        <v>2142</v>
      </c>
      <c r="E766" s="1" t="s">
        <v>11713</v>
      </c>
      <c r="F766" s="1" t="s">
        <v>11018</v>
      </c>
      <c r="G766" s="20">
        <v>1740535</v>
      </c>
      <c r="H766" s="21">
        <v>65</v>
      </c>
    </row>
    <row r="767" s="1" customFormat="1" spans="2:8">
      <c r="B767" s="1" t="s">
        <v>10935</v>
      </c>
      <c r="C767" s="1" t="s">
        <v>365</v>
      </c>
      <c r="D767" s="1" t="s">
        <v>2143</v>
      </c>
      <c r="E767" s="1" t="s">
        <v>11714</v>
      </c>
      <c r="F767" s="1" t="s">
        <v>3876</v>
      </c>
      <c r="G767" s="20">
        <v>1736693</v>
      </c>
      <c r="H767" s="21">
        <v>33</v>
      </c>
    </row>
    <row r="768" s="1" customFormat="1" spans="2:8">
      <c r="B768" s="1" t="s">
        <v>10935</v>
      </c>
      <c r="C768" s="1" t="s">
        <v>365</v>
      </c>
      <c r="D768" s="1" t="s">
        <v>2144</v>
      </c>
      <c r="E768" s="1" t="s">
        <v>11715</v>
      </c>
      <c r="F768" s="1" t="s">
        <v>10942</v>
      </c>
      <c r="G768" s="20">
        <v>1734441.6</v>
      </c>
      <c r="H768" s="21">
        <v>69</v>
      </c>
    </row>
    <row r="769" s="1" customFormat="1" spans="2:8">
      <c r="B769" s="1" t="s">
        <v>10935</v>
      </c>
      <c r="C769" s="1" t="s">
        <v>156</v>
      </c>
      <c r="D769" s="1" t="s">
        <v>2145</v>
      </c>
      <c r="E769" s="1" t="s">
        <v>11716</v>
      </c>
      <c r="F769" s="1" t="s">
        <v>10940</v>
      </c>
      <c r="G769" s="20">
        <v>1729859</v>
      </c>
      <c r="H769" s="21">
        <v>56</v>
      </c>
    </row>
    <row r="770" s="1" customFormat="1" spans="2:8">
      <c r="B770" s="1" t="s">
        <v>10935</v>
      </c>
      <c r="C770" s="1" t="s">
        <v>4105</v>
      </c>
      <c r="D770" s="1" t="s">
        <v>2146</v>
      </c>
      <c r="E770" s="1" t="s">
        <v>11717</v>
      </c>
      <c r="F770" s="1" t="s">
        <v>10940</v>
      </c>
      <c r="G770" s="20">
        <v>1727910</v>
      </c>
      <c r="H770" s="21">
        <v>24</v>
      </c>
    </row>
    <row r="771" s="1" customFormat="1" spans="2:8">
      <c r="B771" s="1" t="s">
        <v>10935</v>
      </c>
      <c r="C771" s="1" t="s">
        <v>103</v>
      </c>
      <c r="D771" s="1" t="s">
        <v>1938</v>
      </c>
      <c r="E771" s="1" t="s">
        <v>11718</v>
      </c>
      <c r="F771" s="1" t="s">
        <v>3876</v>
      </c>
      <c r="G771" s="20">
        <v>1726564.8</v>
      </c>
      <c r="H771" s="21">
        <v>74</v>
      </c>
    </row>
    <row r="772" s="1" customFormat="1" spans="2:8">
      <c r="B772" s="1" t="s">
        <v>10935</v>
      </c>
      <c r="C772" s="1" t="s">
        <v>4102</v>
      </c>
      <c r="D772" s="1" t="s">
        <v>1917</v>
      </c>
      <c r="E772" s="1" t="s">
        <v>11719</v>
      </c>
      <c r="F772" s="1" t="s">
        <v>11010</v>
      </c>
      <c r="G772" s="20">
        <v>1726104</v>
      </c>
      <c r="H772" s="21">
        <v>60</v>
      </c>
    </row>
    <row r="773" s="1" customFormat="1" spans="2:8">
      <c r="B773" s="1" t="s">
        <v>10935</v>
      </c>
      <c r="C773" s="1" t="s">
        <v>67</v>
      </c>
      <c r="D773" s="1" t="s">
        <v>2148</v>
      </c>
      <c r="E773" s="1" t="s">
        <v>11720</v>
      </c>
      <c r="F773" s="1" t="s">
        <v>10937</v>
      </c>
      <c r="G773" s="20">
        <v>1725550</v>
      </c>
      <c r="H773" s="21">
        <v>53</v>
      </c>
    </row>
    <row r="774" s="1" customFormat="1" spans="2:8">
      <c r="B774" s="1" t="s">
        <v>10935</v>
      </c>
      <c r="C774" s="1" t="s">
        <v>4145</v>
      </c>
      <c r="D774" s="1" t="s">
        <v>2149</v>
      </c>
      <c r="E774" s="1" t="s">
        <v>11721</v>
      </c>
      <c r="F774" s="1" t="s">
        <v>10956</v>
      </c>
      <c r="G774" s="20">
        <v>1724644.6</v>
      </c>
      <c r="H774" s="21">
        <v>79</v>
      </c>
    </row>
    <row r="775" s="1" customFormat="1" spans="2:8">
      <c r="B775" s="1" t="s">
        <v>10935</v>
      </c>
      <c r="C775" s="1" t="s">
        <v>4145</v>
      </c>
      <c r="D775" s="1" t="s">
        <v>2150</v>
      </c>
      <c r="E775" s="1" t="s">
        <v>11722</v>
      </c>
      <c r="F775" s="1" t="s">
        <v>3876</v>
      </c>
      <c r="G775" s="20">
        <v>1720393</v>
      </c>
      <c r="H775" s="21">
        <v>46</v>
      </c>
    </row>
    <row r="776" s="1" customFormat="1" spans="2:8">
      <c r="B776" s="1" t="s">
        <v>10935</v>
      </c>
      <c r="C776" s="1" t="s">
        <v>103</v>
      </c>
      <c r="D776" s="1" t="s">
        <v>2083</v>
      </c>
      <c r="E776" s="1" t="s">
        <v>11723</v>
      </c>
      <c r="F776" s="1" t="s">
        <v>10948</v>
      </c>
      <c r="G776" s="20">
        <v>1713618</v>
      </c>
      <c r="H776" s="21">
        <v>77</v>
      </c>
    </row>
    <row r="777" s="1" customFormat="1" spans="2:8">
      <c r="B777" s="1" t="s">
        <v>10935</v>
      </c>
      <c r="C777" s="1" t="s">
        <v>165</v>
      </c>
      <c r="D777" s="1" t="s">
        <v>2151</v>
      </c>
      <c r="E777" s="1" t="s">
        <v>11724</v>
      </c>
      <c r="F777" s="1" t="s">
        <v>3876</v>
      </c>
      <c r="G777" s="20">
        <v>1709694</v>
      </c>
      <c r="H777" s="21">
        <v>60</v>
      </c>
    </row>
    <row r="778" s="1" customFormat="1" spans="2:8">
      <c r="B778" s="1" t="s">
        <v>10935</v>
      </c>
      <c r="C778" s="1" t="s">
        <v>89</v>
      </c>
      <c r="D778" s="1" t="s">
        <v>2152</v>
      </c>
      <c r="E778" s="1" t="s">
        <v>11725</v>
      </c>
      <c r="F778" s="1" t="s">
        <v>10948</v>
      </c>
      <c r="G778" s="20">
        <v>1706319.3</v>
      </c>
      <c r="H778" s="21">
        <v>98</v>
      </c>
    </row>
    <row r="779" s="1" customFormat="1" spans="2:8">
      <c r="B779" s="1" t="s">
        <v>10935</v>
      </c>
      <c r="C779" s="1" t="s">
        <v>184</v>
      </c>
      <c r="D779" s="1" t="s">
        <v>2153</v>
      </c>
      <c r="E779" s="1" t="s">
        <v>11726</v>
      </c>
      <c r="F779" s="1" t="s">
        <v>10937</v>
      </c>
      <c r="G779" s="20">
        <v>1706086</v>
      </c>
      <c r="H779" s="21">
        <v>41</v>
      </c>
    </row>
    <row r="780" s="1" customFormat="1" spans="2:8">
      <c r="B780" s="1" t="s">
        <v>10935</v>
      </c>
      <c r="C780" s="1" t="s">
        <v>103</v>
      </c>
      <c r="D780" s="1" t="s">
        <v>2154</v>
      </c>
      <c r="E780" s="1" t="s">
        <v>11727</v>
      </c>
      <c r="F780" s="1" t="s">
        <v>3876</v>
      </c>
      <c r="G780" s="20">
        <v>1705600</v>
      </c>
      <c r="H780" s="21">
        <v>70</v>
      </c>
    </row>
    <row r="781" s="1" customFormat="1" spans="2:8">
      <c r="B781" s="1" t="s">
        <v>10935</v>
      </c>
      <c r="C781" s="1" t="s">
        <v>124</v>
      </c>
      <c r="D781" s="1" t="s">
        <v>2155</v>
      </c>
      <c r="E781" s="1" t="s">
        <v>11728</v>
      </c>
      <c r="F781" s="1" t="s">
        <v>10965</v>
      </c>
      <c r="G781" s="20">
        <v>1703820</v>
      </c>
      <c r="H781" s="21">
        <v>98</v>
      </c>
    </row>
    <row r="782" s="1" customFormat="1" spans="2:8">
      <c r="B782" s="1" t="s">
        <v>10935</v>
      </c>
      <c r="C782" s="1" t="s">
        <v>117</v>
      </c>
      <c r="D782" s="1" t="s">
        <v>2156</v>
      </c>
      <c r="E782" s="1" t="s">
        <v>11729</v>
      </c>
      <c r="F782" s="1" t="s">
        <v>10937</v>
      </c>
      <c r="G782" s="20">
        <v>1703468</v>
      </c>
      <c r="H782" s="21">
        <v>51</v>
      </c>
    </row>
    <row r="783" s="1" customFormat="1" spans="2:8">
      <c r="B783" s="1" t="s">
        <v>10935</v>
      </c>
      <c r="C783" s="1" t="s">
        <v>365</v>
      </c>
      <c r="D783" s="1" t="s">
        <v>2157</v>
      </c>
      <c r="E783" s="1" t="s">
        <v>11730</v>
      </c>
      <c r="F783" s="1" t="s">
        <v>10937</v>
      </c>
      <c r="G783" s="20">
        <v>1700063</v>
      </c>
      <c r="H783" s="21">
        <v>40</v>
      </c>
    </row>
    <row r="784" s="1" customFormat="1" spans="2:8">
      <c r="B784" s="1" t="s">
        <v>10935</v>
      </c>
      <c r="C784" s="1" t="s">
        <v>365</v>
      </c>
      <c r="D784" s="1" t="s">
        <v>2159</v>
      </c>
      <c r="E784" s="1" t="s">
        <v>11731</v>
      </c>
      <c r="F784" s="1" t="s">
        <v>3876</v>
      </c>
      <c r="G784" s="20">
        <v>1693201.5</v>
      </c>
      <c r="H784" s="21">
        <v>36</v>
      </c>
    </row>
    <row r="785" s="1" customFormat="1" spans="2:8">
      <c r="B785" s="1" t="s">
        <v>10935</v>
      </c>
      <c r="C785" s="1" t="s">
        <v>67</v>
      </c>
      <c r="D785" s="1" t="s">
        <v>2160</v>
      </c>
      <c r="E785" s="1" t="s">
        <v>11732</v>
      </c>
      <c r="F785" s="1" t="s">
        <v>10937</v>
      </c>
      <c r="G785" s="20">
        <v>1692459</v>
      </c>
      <c r="H785" s="21">
        <v>71</v>
      </c>
    </row>
    <row r="786" s="1" customFormat="1" spans="2:8">
      <c r="B786" s="1" t="s">
        <v>10935</v>
      </c>
      <c r="C786" s="1" t="s">
        <v>165</v>
      </c>
      <c r="D786" s="1" t="s">
        <v>2161</v>
      </c>
      <c r="E786" s="1" t="s">
        <v>11733</v>
      </c>
      <c r="F786" s="1" t="s">
        <v>11016</v>
      </c>
      <c r="G786" s="20">
        <v>1691321</v>
      </c>
      <c r="H786" s="21">
        <v>34</v>
      </c>
    </row>
    <row r="787" s="1" customFormat="1" spans="2:8">
      <c r="B787" s="1" t="s">
        <v>10935</v>
      </c>
      <c r="C787" s="1" t="s">
        <v>67</v>
      </c>
      <c r="D787" s="1" t="s">
        <v>2162</v>
      </c>
      <c r="E787" s="1" t="s">
        <v>11734</v>
      </c>
      <c r="F787" s="1" t="s">
        <v>10956</v>
      </c>
      <c r="G787" s="20">
        <v>1690046</v>
      </c>
      <c r="H787" s="21">
        <v>63</v>
      </c>
    </row>
    <row r="788" s="1" customFormat="1" spans="2:8">
      <c r="B788" s="1" t="s">
        <v>10935</v>
      </c>
      <c r="C788" s="1" t="s">
        <v>398</v>
      </c>
      <c r="D788" s="1" t="s">
        <v>2013</v>
      </c>
      <c r="E788" s="1" t="s">
        <v>11735</v>
      </c>
      <c r="F788" s="1" t="s">
        <v>10965</v>
      </c>
      <c r="G788" s="20">
        <v>1688175</v>
      </c>
      <c r="H788" s="21">
        <v>27</v>
      </c>
    </row>
    <row r="789" s="1" customFormat="1" spans="2:8">
      <c r="B789" s="1" t="s">
        <v>10935</v>
      </c>
      <c r="C789" s="1" t="s">
        <v>156</v>
      </c>
      <c r="D789" s="1" t="s">
        <v>2163</v>
      </c>
      <c r="E789" s="1" t="s">
        <v>11736</v>
      </c>
      <c r="F789" s="1" t="s">
        <v>10963</v>
      </c>
      <c r="G789" s="20">
        <v>1688106</v>
      </c>
      <c r="H789" s="21">
        <v>55</v>
      </c>
    </row>
    <row r="790" s="1" customFormat="1" spans="2:8">
      <c r="B790" s="1" t="s">
        <v>10935</v>
      </c>
      <c r="C790" s="1" t="s">
        <v>124</v>
      </c>
      <c r="D790" s="1" t="s">
        <v>2164</v>
      </c>
      <c r="E790" s="1" t="s">
        <v>11737</v>
      </c>
      <c r="F790" s="1" t="s">
        <v>3876</v>
      </c>
      <c r="G790" s="20">
        <v>1688000</v>
      </c>
      <c r="H790" s="21">
        <v>65</v>
      </c>
    </row>
    <row r="791" s="1" customFormat="1" spans="2:8">
      <c r="B791" s="1" t="s">
        <v>10935</v>
      </c>
      <c r="C791" s="1" t="s">
        <v>124</v>
      </c>
      <c r="D791" s="1" t="s">
        <v>2165</v>
      </c>
      <c r="E791" s="1" t="s">
        <v>11738</v>
      </c>
      <c r="F791" s="1" t="s">
        <v>3876</v>
      </c>
      <c r="G791" s="20">
        <v>1686999</v>
      </c>
      <c r="H791" s="21">
        <v>70</v>
      </c>
    </row>
    <row r="792" s="1" customFormat="1" spans="2:8">
      <c r="B792" s="1" t="s">
        <v>10935</v>
      </c>
      <c r="C792" s="1" t="s">
        <v>156</v>
      </c>
      <c r="D792" s="1" t="s">
        <v>2166</v>
      </c>
      <c r="E792" s="1" t="s">
        <v>11739</v>
      </c>
      <c r="F792" s="1" t="s">
        <v>11010</v>
      </c>
      <c r="G792" s="20">
        <v>1686933</v>
      </c>
      <c r="H792" s="21">
        <v>43</v>
      </c>
    </row>
    <row r="793" s="1" customFormat="1" spans="2:8">
      <c r="B793" s="1" t="s">
        <v>10935</v>
      </c>
      <c r="C793" s="1" t="s">
        <v>4135</v>
      </c>
      <c r="D793" s="1" t="s">
        <v>2167</v>
      </c>
      <c r="E793" s="1" t="s">
        <v>11740</v>
      </c>
      <c r="F793" s="1" t="s">
        <v>10956</v>
      </c>
      <c r="G793" s="20">
        <v>1684674.5</v>
      </c>
      <c r="H793" s="21">
        <v>52</v>
      </c>
    </row>
    <row r="794" s="1" customFormat="1" spans="2:8">
      <c r="B794" s="1" t="s">
        <v>10935</v>
      </c>
      <c r="C794" s="1" t="s">
        <v>156</v>
      </c>
      <c r="D794" s="1" t="s">
        <v>2168</v>
      </c>
      <c r="E794" s="1" t="s">
        <v>11741</v>
      </c>
      <c r="F794" s="1" t="s">
        <v>10946</v>
      </c>
      <c r="G794" s="20">
        <v>1684513</v>
      </c>
      <c r="H794" s="21">
        <v>49</v>
      </c>
    </row>
    <row r="795" s="1" customFormat="1" spans="2:8">
      <c r="B795" s="1" t="s">
        <v>10935</v>
      </c>
      <c r="C795" s="1" t="s">
        <v>103</v>
      </c>
      <c r="D795" s="1" t="s">
        <v>2169</v>
      </c>
      <c r="E795" s="1" t="s">
        <v>11742</v>
      </c>
      <c r="F795" s="1" t="s">
        <v>10940</v>
      </c>
      <c r="G795" s="20">
        <v>1678327.5</v>
      </c>
      <c r="H795" s="21">
        <v>78</v>
      </c>
    </row>
    <row r="796" s="1" customFormat="1" spans="2:8">
      <c r="B796" s="1" t="s">
        <v>10935</v>
      </c>
      <c r="C796" s="1" t="s">
        <v>4111</v>
      </c>
      <c r="D796" s="1" t="s">
        <v>2170</v>
      </c>
      <c r="E796" s="1" t="s">
        <v>11743</v>
      </c>
      <c r="F796" s="1" t="s">
        <v>10956</v>
      </c>
      <c r="G796" s="20">
        <v>1674946</v>
      </c>
      <c r="H796" s="21">
        <v>53</v>
      </c>
    </row>
    <row r="797" s="1" customFormat="1" spans="2:8">
      <c r="B797" s="1" t="s">
        <v>10935</v>
      </c>
      <c r="C797" s="1" t="s">
        <v>124</v>
      </c>
      <c r="D797" s="1" t="s">
        <v>2173</v>
      </c>
      <c r="E797" s="1" t="s">
        <v>11744</v>
      </c>
      <c r="F797" s="1" t="s">
        <v>10965</v>
      </c>
      <c r="G797" s="20">
        <v>1659626</v>
      </c>
      <c r="H797" s="21">
        <v>81</v>
      </c>
    </row>
    <row r="798" s="1" customFormat="1" spans="2:8">
      <c r="B798" s="1" t="s">
        <v>10935</v>
      </c>
      <c r="C798" s="1" t="s">
        <v>156</v>
      </c>
      <c r="D798" s="1" t="s">
        <v>1426</v>
      </c>
      <c r="E798" s="1" t="s">
        <v>11745</v>
      </c>
      <c r="F798" s="1" t="s">
        <v>11010</v>
      </c>
      <c r="G798" s="20">
        <v>1658809.5</v>
      </c>
      <c r="H798" s="21">
        <v>37</v>
      </c>
    </row>
    <row r="799" s="1" customFormat="1" spans="2:8">
      <c r="B799" s="1" t="s">
        <v>10935</v>
      </c>
      <c r="C799" s="1" t="s">
        <v>107</v>
      </c>
      <c r="D799" s="1" t="s">
        <v>1790</v>
      </c>
      <c r="E799" s="1" t="s">
        <v>11746</v>
      </c>
      <c r="F799" s="1" t="s">
        <v>11016</v>
      </c>
      <c r="G799" s="20">
        <v>1658153</v>
      </c>
      <c r="H799" s="21">
        <v>32</v>
      </c>
    </row>
    <row r="800" s="1" customFormat="1" spans="2:8">
      <c r="B800" s="1" t="s">
        <v>10935</v>
      </c>
      <c r="C800" s="1" t="s">
        <v>156</v>
      </c>
      <c r="D800" s="1" t="s">
        <v>1682</v>
      </c>
      <c r="E800" s="1" t="s">
        <v>11747</v>
      </c>
      <c r="F800" s="1" t="s">
        <v>10948</v>
      </c>
      <c r="G800" s="20">
        <v>1657924</v>
      </c>
      <c r="H800" s="21">
        <v>51</v>
      </c>
    </row>
    <row r="801" s="1" customFormat="1" spans="2:8">
      <c r="B801" s="1" t="s">
        <v>10935</v>
      </c>
      <c r="C801" s="1" t="s">
        <v>103</v>
      </c>
      <c r="D801" s="1" t="s">
        <v>2174</v>
      </c>
      <c r="E801" s="1" t="s">
        <v>11748</v>
      </c>
      <c r="F801" s="1" t="s">
        <v>10946</v>
      </c>
      <c r="G801" s="20">
        <v>1657107</v>
      </c>
      <c r="H801" s="21">
        <v>61</v>
      </c>
    </row>
    <row r="802" s="1" customFormat="1" spans="2:8">
      <c r="B802" s="1" t="s">
        <v>10935</v>
      </c>
      <c r="C802" s="1" t="s">
        <v>124</v>
      </c>
      <c r="D802" s="1" t="s">
        <v>1722</v>
      </c>
      <c r="E802" s="1" t="s">
        <v>11749</v>
      </c>
      <c r="F802" s="1" t="s">
        <v>11018</v>
      </c>
      <c r="G802" s="20">
        <v>1653302</v>
      </c>
      <c r="H802" s="21">
        <v>65</v>
      </c>
    </row>
    <row r="803" s="1" customFormat="1" spans="2:8">
      <c r="B803" s="1" t="s">
        <v>10935</v>
      </c>
      <c r="C803" s="1" t="s">
        <v>260</v>
      </c>
      <c r="D803" s="1" t="s">
        <v>2175</v>
      </c>
      <c r="E803" s="1" t="s">
        <v>11750</v>
      </c>
      <c r="F803" s="1" t="s">
        <v>10937</v>
      </c>
      <c r="G803" s="20">
        <v>1649633.5</v>
      </c>
      <c r="H803" s="21">
        <v>78</v>
      </c>
    </row>
    <row r="804" s="1" customFormat="1" spans="2:8">
      <c r="B804" s="1" t="s">
        <v>10935</v>
      </c>
      <c r="C804" s="1" t="s">
        <v>103</v>
      </c>
      <c r="D804" s="1" t="s">
        <v>2176</v>
      </c>
      <c r="E804" s="1" t="s">
        <v>11751</v>
      </c>
      <c r="F804" s="1" t="s">
        <v>10942</v>
      </c>
      <c r="G804" s="20">
        <v>1649519.9</v>
      </c>
      <c r="H804" s="21">
        <v>56</v>
      </c>
    </row>
    <row r="805" s="1" customFormat="1" spans="2:8">
      <c r="B805" s="1" t="s">
        <v>10935</v>
      </c>
      <c r="C805" s="1" t="s">
        <v>89</v>
      </c>
      <c r="D805" s="1" t="s">
        <v>1905</v>
      </c>
      <c r="E805" s="1" t="s">
        <v>11752</v>
      </c>
      <c r="F805" s="1" t="s">
        <v>3876</v>
      </c>
      <c r="G805" s="20">
        <v>1646555</v>
      </c>
      <c r="H805" s="21">
        <v>58</v>
      </c>
    </row>
    <row r="806" s="1" customFormat="1" spans="2:8">
      <c r="B806" s="1" t="s">
        <v>10935</v>
      </c>
      <c r="C806" s="1" t="s">
        <v>4135</v>
      </c>
      <c r="D806" s="1" t="s">
        <v>2177</v>
      </c>
      <c r="E806" s="1" t="s">
        <v>11753</v>
      </c>
      <c r="F806" s="1" t="s">
        <v>3876</v>
      </c>
      <c r="G806" s="20">
        <v>1646179.5</v>
      </c>
      <c r="H806" s="21">
        <v>62</v>
      </c>
    </row>
    <row r="807" s="1" customFormat="1" spans="2:8">
      <c r="B807" s="1" t="s">
        <v>10935</v>
      </c>
      <c r="C807" s="1" t="s">
        <v>165</v>
      </c>
      <c r="D807" s="1" t="s">
        <v>2178</v>
      </c>
      <c r="E807" s="1" t="s">
        <v>11754</v>
      </c>
      <c r="F807" s="1" t="s">
        <v>11018</v>
      </c>
      <c r="G807" s="20">
        <v>1643800</v>
      </c>
      <c r="H807" s="21">
        <v>55</v>
      </c>
    </row>
    <row r="808" s="1" customFormat="1" spans="2:8">
      <c r="B808" s="1" t="s">
        <v>10935</v>
      </c>
      <c r="C808" s="1" t="s">
        <v>365</v>
      </c>
      <c r="D808" s="1" t="s">
        <v>2179</v>
      </c>
      <c r="E808" s="1" t="s">
        <v>11755</v>
      </c>
      <c r="F808" s="1" t="s">
        <v>11018</v>
      </c>
      <c r="G808" s="20">
        <v>1642293</v>
      </c>
      <c r="H808" s="21">
        <v>45</v>
      </c>
    </row>
    <row r="809" s="1" customFormat="1" spans="2:8">
      <c r="B809" s="1" t="s">
        <v>10935</v>
      </c>
      <c r="C809" s="1" t="s">
        <v>4135</v>
      </c>
      <c r="D809" s="1" t="s">
        <v>1991</v>
      </c>
      <c r="E809" s="1" t="s">
        <v>11756</v>
      </c>
      <c r="F809" s="1" t="s">
        <v>11060</v>
      </c>
      <c r="G809" s="20">
        <v>1638398</v>
      </c>
      <c r="H809" s="21">
        <v>99</v>
      </c>
    </row>
    <row r="810" s="1" customFormat="1" spans="2:8">
      <c r="B810" s="1" t="s">
        <v>10935</v>
      </c>
      <c r="C810" s="1" t="s">
        <v>137</v>
      </c>
      <c r="D810" s="1" t="s">
        <v>1619</v>
      </c>
      <c r="E810" s="1" t="s">
        <v>11757</v>
      </c>
      <c r="F810" s="1" t="s">
        <v>11018</v>
      </c>
      <c r="G810" s="20">
        <v>1638223</v>
      </c>
      <c r="H810" s="21">
        <v>47</v>
      </c>
    </row>
    <row r="811" s="1" customFormat="1" spans="2:8">
      <c r="B811" s="1" t="s">
        <v>10935</v>
      </c>
      <c r="C811" s="1" t="s">
        <v>107</v>
      </c>
      <c r="D811" s="1" t="s">
        <v>1624</v>
      </c>
      <c r="E811" s="1" t="s">
        <v>11758</v>
      </c>
      <c r="F811" s="1" t="s">
        <v>10937</v>
      </c>
      <c r="G811" s="20">
        <v>1631706</v>
      </c>
      <c r="H811" s="21">
        <v>15</v>
      </c>
    </row>
    <row r="812" s="1" customFormat="1" spans="2:8">
      <c r="B812" s="1" t="s">
        <v>10935</v>
      </c>
      <c r="C812" s="1" t="s">
        <v>156</v>
      </c>
      <c r="D812" s="1" t="s">
        <v>2182</v>
      </c>
      <c r="E812" s="1" t="s">
        <v>11759</v>
      </c>
      <c r="F812" s="1" t="s">
        <v>10937</v>
      </c>
      <c r="G812" s="20">
        <v>1626366</v>
      </c>
      <c r="H812" s="21">
        <v>49</v>
      </c>
    </row>
    <row r="813" s="1" customFormat="1" spans="2:8">
      <c r="B813" s="1" t="s">
        <v>10935</v>
      </c>
      <c r="C813" s="1" t="s">
        <v>156</v>
      </c>
      <c r="D813" s="1" t="s">
        <v>2184</v>
      </c>
      <c r="E813" s="1" t="s">
        <v>11760</v>
      </c>
      <c r="F813" s="1" t="s">
        <v>10948</v>
      </c>
      <c r="G813" s="20">
        <v>1623717</v>
      </c>
      <c r="H813" s="21">
        <v>39</v>
      </c>
    </row>
    <row r="814" s="1" customFormat="1" spans="2:8">
      <c r="B814" s="1" t="s">
        <v>10935</v>
      </c>
      <c r="C814" s="1" t="s">
        <v>156</v>
      </c>
      <c r="D814" s="1" t="s">
        <v>2185</v>
      </c>
      <c r="E814" s="1" t="s">
        <v>11761</v>
      </c>
      <c r="F814" s="1" t="s">
        <v>11016</v>
      </c>
      <c r="G814" s="20">
        <v>1620927</v>
      </c>
      <c r="H814" s="21">
        <v>48</v>
      </c>
    </row>
    <row r="815" s="1" customFormat="1" spans="2:8">
      <c r="B815" s="1" t="s">
        <v>10935</v>
      </c>
      <c r="C815" s="1" t="s">
        <v>67</v>
      </c>
      <c r="D815" s="1" t="s">
        <v>2186</v>
      </c>
      <c r="E815" s="1" t="s">
        <v>11762</v>
      </c>
      <c r="F815" s="1" t="s">
        <v>3876</v>
      </c>
      <c r="G815" s="20">
        <v>1620460.6</v>
      </c>
      <c r="H815" s="21">
        <v>62</v>
      </c>
    </row>
    <row r="816" s="1" customFormat="1" spans="2:8">
      <c r="B816" s="1" t="s">
        <v>10935</v>
      </c>
      <c r="C816" s="1" t="s">
        <v>124</v>
      </c>
      <c r="D816" s="1" t="s">
        <v>1722</v>
      </c>
      <c r="E816" s="1" t="s">
        <v>11763</v>
      </c>
      <c r="F816" s="1" t="s">
        <v>11018</v>
      </c>
      <c r="G816" s="20">
        <v>1612903.8</v>
      </c>
      <c r="H816" s="21">
        <v>59</v>
      </c>
    </row>
    <row r="817" s="1" customFormat="1" spans="2:8">
      <c r="B817" s="1" t="s">
        <v>10935</v>
      </c>
      <c r="C817" s="1" t="s">
        <v>156</v>
      </c>
      <c r="D817" s="1" t="s">
        <v>2187</v>
      </c>
      <c r="E817" s="1" t="s">
        <v>11764</v>
      </c>
      <c r="F817" s="1" t="s">
        <v>3876</v>
      </c>
      <c r="G817" s="20">
        <v>1612345</v>
      </c>
      <c r="H817" s="21">
        <v>42</v>
      </c>
    </row>
    <row r="818" s="1" customFormat="1" spans="2:8">
      <c r="B818" s="1" t="s">
        <v>10935</v>
      </c>
      <c r="C818" s="1" t="s">
        <v>156</v>
      </c>
      <c r="D818" s="1" t="s">
        <v>1566</v>
      </c>
      <c r="E818" s="1" t="s">
        <v>11765</v>
      </c>
      <c r="F818" s="1" t="s">
        <v>11018</v>
      </c>
      <c r="G818" s="20">
        <v>1606802</v>
      </c>
      <c r="H818" s="21">
        <v>52</v>
      </c>
    </row>
    <row r="819" s="1" customFormat="1" spans="2:8">
      <c r="B819" s="1" t="s">
        <v>10935</v>
      </c>
      <c r="C819" s="1" t="s">
        <v>4145</v>
      </c>
      <c r="D819" s="1" t="s">
        <v>2188</v>
      </c>
      <c r="E819" s="1" t="s">
        <v>11766</v>
      </c>
      <c r="F819" s="1" t="s">
        <v>10963</v>
      </c>
      <c r="G819" s="20">
        <v>1604747</v>
      </c>
      <c r="H819" s="21">
        <v>46</v>
      </c>
    </row>
    <row r="820" s="1" customFormat="1" spans="2:8">
      <c r="B820" s="1" t="s">
        <v>10935</v>
      </c>
      <c r="C820" s="1" t="s">
        <v>4102</v>
      </c>
      <c r="D820" s="1" t="s">
        <v>2189</v>
      </c>
      <c r="E820" s="1" t="s">
        <v>11767</v>
      </c>
      <c r="F820" s="1" t="s">
        <v>3876</v>
      </c>
      <c r="G820" s="20">
        <v>1603892.5</v>
      </c>
      <c r="H820" s="21">
        <v>64</v>
      </c>
    </row>
    <row r="821" s="1" customFormat="1" spans="2:8">
      <c r="B821" s="1" t="s">
        <v>10935</v>
      </c>
      <c r="C821" s="1" t="s">
        <v>4111</v>
      </c>
      <c r="D821" s="1" t="s">
        <v>2190</v>
      </c>
      <c r="E821" s="1" t="s">
        <v>11768</v>
      </c>
      <c r="F821" s="1" t="s">
        <v>3876</v>
      </c>
      <c r="G821" s="20">
        <v>1600520</v>
      </c>
      <c r="H821" s="21">
        <v>48</v>
      </c>
    </row>
    <row r="822" s="1" customFormat="1" spans="2:8">
      <c r="B822" s="1" t="s">
        <v>10935</v>
      </c>
      <c r="C822" s="1" t="s">
        <v>4145</v>
      </c>
      <c r="D822" s="1" t="s">
        <v>2191</v>
      </c>
      <c r="E822" s="1" t="s">
        <v>11769</v>
      </c>
      <c r="F822" s="1" t="s">
        <v>11018</v>
      </c>
      <c r="G822" s="20">
        <v>1599959.6</v>
      </c>
      <c r="H822" s="21">
        <v>59</v>
      </c>
    </row>
    <row r="823" s="1" customFormat="1" spans="2:8">
      <c r="B823" s="1" t="s">
        <v>10935</v>
      </c>
      <c r="C823" s="1" t="s">
        <v>156</v>
      </c>
      <c r="D823" s="1" t="s">
        <v>1774</v>
      </c>
      <c r="E823" s="1" t="s">
        <v>11770</v>
      </c>
      <c r="F823" s="1" t="s">
        <v>10937</v>
      </c>
      <c r="G823" s="20">
        <v>1599315</v>
      </c>
      <c r="H823" s="21">
        <v>32</v>
      </c>
    </row>
    <row r="824" s="1" customFormat="1" spans="2:8">
      <c r="B824" s="1" t="s">
        <v>10935</v>
      </c>
      <c r="C824" s="1" t="s">
        <v>4135</v>
      </c>
      <c r="D824" s="1" t="s">
        <v>1540</v>
      </c>
      <c r="E824" s="1" t="s">
        <v>11771</v>
      </c>
      <c r="F824" s="1" t="s">
        <v>10942</v>
      </c>
      <c r="G824" s="20">
        <v>1593299</v>
      </c>
      <c r="H824" s="21">
        <v>36</v>
      </c>
    </row>
    <row r="825" s="1" customFormat="1" spans="2:8">
      <c r="B825" s="1" t="s">
        <v>10935</v>
      </c>
      <c r="C825" s="1" t="s">
        <v>554</v>
      </c>
      <c r="D825" s="1" t="s">
        <v>2192</v>
      </c>
      <c r="E825" s="1" t="s">
        <v>11772</v>
      </c>
      <c r="F825" s="1" t="s">
        <v>10946</v>
      </c>
      <c r="G825" s="20">
        <v>1592821</v>
      </c>
      <c r="H825" s="21">
        <v>24</v>
      </c>
    </row>
    <row r="826" s="1" customFormat="1" spans="2:8">
      <c r="B826" s="1" t="s">
        <v>10935</v>
      </c>
      <c r="C826" s="1" t="s">
        <v>89</v>
      </c>
      <c r="D826" s="1" t="s">
        <v>2193</v>
      </c>
      <c r="E826" s="1" t="s">
        <v>11773</v>
      </c>
      <c r="F826" s="1" t="s">
        <v>10948</v>
      </c>
      <c r="G826" s="20">
        <v>1582965</v>
      </c>
      <c r="H826" s="21">
        <v>81</v>
      </c>
    </row>
    <row r="827" s="1" customFormat="1" spans="2:8">
      <c r="B827" s="1" t="s">
        <v>10935</v>
      </c>
      <c r="C827" s="1" t="s">
        <v>124</v>
      </c>
      <c r="D827" s="1" t="s">
        <v>2194</v>
      </c>
      <c r="E827" s="1" t="s">
        <v>11774</v>
      </c>
      <c r="F827" s="1" t="s">
        <v>3876</v>
      </c>
      <c r="G827" s="20">
        <v>1579779</v>
      </c>
      <c r="H827" s="21">
        <v>30</v>
      </c>
    </row>
    <row r="828" s="1" customFormat="1" spans="2:8">
      <c r="B828" s="1" t="s">
        <v>10935</v>
      </c>
      <c r="C828" s="1" t="s">
        <v>156</v>
      </c>
      <c r="D828" s="1" t="s">
        <v>2195</v>
      </c>
      <c r="E828" s="1" t="s">
        <v>11775</v>
      </c>
      <c r="F828" s="1" t="s">
        <v>11010</v>
      </c>
      <c r="G828" s="20">
        <v>1579600</v>
      </c>
      <c r="H828" s="21">
        <v>45</v>
      </c>
    </row>
    <row r="829" s="1" customFormat="1" spans="2:8">
      <c r="B829" s="1" t="s">
        <v>10935</v>
      </c>
      <c r="C829" s="1" t="s">
        <v>124</v>
      </c>
      <c r="D829" s="1" t="s">
        <v>2196</v>
      </c>
      <c r="E829" s="1" t="s">
        <v>11776</v>
      </c>
      <c r="F829" s="1" t="s">
        <v>10942</v>
      </c>
      <c r="G829" s="20">
        <v>1578761</v>
      </c>
      <c r="H829" s="21">
        <v>86</v>
      </c>
    </row>
    <row r="830" s="1" customFormat="1" spans="2:8">
      <c r="B830" s="1" t="s">
        <v>10935</v>
      </c>
      <c r="C830" s="1" t="s">
        <v>165</v>
      </c>
      <c r="D830" s="1" t="s">
        <v>1955</v>
      </c>
      <c r="E830" s="1" t="s">
        <v>11777</v>
      </c>
      <c r="F830" s="1" t="s">
        <v>3876</v>
      </c>
      <c r="G830" s="20">
        <v>1571443</v>
      </c>
      <c r="H830" s="21">
        <v>39</v>
      </c>
    </row>
    <row r="831" s="1" customFormat="1" spans="2:8">
      <c r="B831" s="1" t="s">
        <v>10935</v>
      </c>
      <c r="C831" s="1" t="s">
        <v>398</v>
      </c>
      <c r="D831" s="1" t="s">
        <v>2198</v>
      </c>
      <c r="E831" s="1" t="s">
        <v>11778</v>
      </c>
      <c r="F831" s="1" t="s">
        <v>10965</v>
      </c>
      <c r="G831" s="20">
        <v>1570447</v>
      </c>
      <c r="H831" s="21">
        <v>28</v>
      </c>
    </row>
    <row r="832" s="1" customFormat="1" spans="2:8">
      <c r="B832" s="1" t="s">
        <v>10935</v>
      </c>
      <c r="C832" s="1" t="s">
        <v>184</v>
      </c>
      <c r="D832" s="1" t="s">
        <v>2199</v>
      </c>
      <c r="E832" s="1" t="s">
        <v>11779</v>
      </c>
      <c r="F832" s="1" t="s">
        <v>10956</v>
      </c>
      <c r="G832" s="20">
        <v>1562288</v>
      </c>
      <c r="H832" s="21">
        <v>36</v>
      </c>
    </row>
    <row r="833" s="1" customFormat="1" spans="2:8">
      <c r="B833" s="1" t="s">
        <v>10935</v>
      </c>
      <c r="C833" s="1" t="s">
        <v>124</v>
      </c>
      <c r="D833" s="1" t="s">
        <v>2200</v>
      </c>
      <c r="E833" s="1" t="s">
        <v>11780</v>
      </c>
      <c r="F833" s="1" t="s">
        <v>3876</v>
      </c>
      <c r="G833" s="20">
        <v>1557246</v>
      </c>
      <c r="H833" s="21">
        <v>100</v>
      </c>
    </row>
    <row r="834" s="1" customFormat="1" spans="2:8">
      <c r="B834" s="1" t="s">
        <v>10935</v>
      </c>
      <c r="C834" s="1" t="s">
        <v>156</v>
      </c>
      <c r="D834" s="1" t="s">
        <v>2201</v>
      </c>
      <c r="E834" s="1" t="s">
        <v>11781</v>
      </c>
      <c r="F834" s="1" t="s">
        <v>10942</v>
      </c>
      <c r="G834" s="20">
        <v>1556656</v>
      </c>
      <c r="H834" s="21">
        <v>51</v>
      </c>
    </row>
    <row r="835" s="1" customFormat="1" spans="2:8">
      <c r="B835" s="1" t="s">
        <v>10935</v>
      </c>
      <c r="C835" s="1" t="s">
        <v>365</v>
      </c>
      <c r="D835" s="1" t="s">
        <v>2202</v>
      </c>
      <c r="E835" s="1" t="s">
        <v>11782</v>
      </c>
      <c r="F835" s="1" t="s">
        <v>11016</v>
      </c>
      <c r="G835" s="20">
        <v>1556602</v>
      </c>
      <c r="H835" s="21">
        <v>24</v>
      </c>
    </row>
    <row r="836" s="1" customFormat="1" spans="2:8">
      <c r="B836" s="1" t="s">
        <v>10935</v>
      </c>
      <c r="C836" s="1" t="s">
        <v>4155</v>
      </c>
      <c r="D836" s="1" t="s">
        <v>2203</v>
      </c>
      <c r="E836" s="1" t="s">
        <v>11783</v>
      </c>
      <c r="F836" s="1" t="s">
        <v>10963</v>
      </c>
      <c r="G836" s="20">
        <v>1555396</v>
      </c>
      <c r="H836" s="21">
        <v>32</v>
      </c>
    </row>
    <row r="837" s="1" customFormat="1" spans="2:8">
      <c r="B837" s="1" t="s">
        <v>10935</v>
      </c>
      <c r="C837" s="1" t="s">
        <v>165</v>
      </c>
      <c r="D837" s="1" t="s">
        <v>2204</v>
      </c>
      <c r="E837" s="1" t="s">
        <v>11784</v>
      </c>
      <c r="F837" s="1" t="s">
        <v>11060</v>
      </c>
      <c r="G837" s="20">
        <v>1553415</v>
      </c>
      <c r="H837" s="21">
        <v>62</v>
      </c>
    </row>
    <row r="838" s="1" customFormat="1" spans="2:8">
      <c r="B838" s="1" t="s">
        <v>10935</v>
      </c>
      <c r="C838" s="1" t="s">
        <v>89</v>
      </c>
      <c r="D838" s="1" t="s">
        <v>2205</v>
      </c>
      <c r="E838" s="1" t="s">
        <v>11785</v>
      </c>
      <c r="F838" s="1" t="s">
        <v>10942</v>
      </c>
      <c r="G838" s="20">
        <v>1552821</v>
      </c>
      <c r="H838" s="21">
        <v>78</v>
      </c>
    </row>
    <row r="839" s="1" customFormat="1" spans="2:8">
      <c r="B839" s="1" t="s">
        <v>10935</v>
      </c>
      <c r="C839" s="1" t="s">
        <v>4111</v>
      </c>
      <c r="D839" s="1" t="s">
        <v>2206</v>
      </c>
      <c r="E839" s="1" t="s">
        <v>11786</v>
      </c>
      <c r="F839" s="1" t="s">
        <v>3876</v>
      </c>
      <c r="G839" s="20">
        <v>1552165.9</v>
      </c>
      <c r="H839" s="21">
        <v>53</v>
      </c>
    </row>
    <row r="840" s="1" customFormat="1" spans="2:8">
      <c r="B840" s="1" t="s">
        <v>10935</v>
      </c>
      <c r="C840" s="1" t="s">
        <v>398</v>
      </c>
      <c r="D840" s="1" t="s">
        <v>2207</v>
      </c>
      <c r="E840" s="1" t="s">
        <v>11787</v>
      </c>
      <c r="F840" s="1" t="s">
        <v>3876</v>
      </c>
      <c r="G840" s="20">
        <v>1551276</v>
      </c>
      <c r="H840" s="21">
        <v>62</v>
      </c>
    </row>
    <row r="841" s="1" customFormat="1" spans="2:8">
      <c r="B841" s="1" t="s">
        <v>10935</v>
      </c>
      <c r="C841" s="1" t="s">
        <v>184</v>
      </c>
      <c r="D841" s="1" t="s">
        <v>2208</v>
      </c>
      <c r="E841" s="1" t="s">
        <v>11788</v>
      </c>
      <c r="F841" s="1" t="s">
        <v>10937</v>
      </c>
      <c r="G841" s="20">
        <v>1550280</v>
      </c>
      <c r="H841" s="21">
        <v>55</v>
      </c>
    </row>
    <row r="842" s="1" customFormat="1" spans="2:8">
      <c r="B842" s="1" t="s">
        <v>10935</v>
      </c>
      <c r="C842" s="1" t="s">
        <v>165</v>
      </c>
      <c r="D842" s="1" t="s">
        <v>1618</v>
      </c>
      <c r="E842" s="1" t="s">
        <v>11789</v>
      </c>
      <c r="F842" s="1" t="s">
        <v>10937</v>
      </c>
      <c r="G842" s="20">
        <v>1547270</v>
      </c>
      <c r="H842" s="21">
        <v>38</v>
      </c>
    </row>
    <row r="843" s="1" customFormat="1" spans="2:8">
      <c r="B843" s="1" t="s">
        <v>10935</v>
      </c>
      <c r="C843" s="1" t="s">
        <v>4111</v>
      </c>
      <c r="D843" s="1" t="s">
        <v>1536</v>
      </c>
      <c r="E843" s="1" t="s">
        <v>11790</v>
      </c>
      <c r="F843" s="1" t="s">
        <v>10956</v>
      </c>
      <c r="G843" s="20">
        <v>1546459</v>
      </c>
      <c r="H843" s="21">
        <v>43</v>
      </c>
    </row>
    <row r="844" s="1" customFormat="1" spans="2:8">
      <c r="B844" s="1" t="s">
        <v>10935</v>
      </c>
      <c r="C844" s="1" t="s">
        <v>156</v>
      </c>
      <c r="D844" s="1" t="s">
        <v>2210</v>
      </c>
      <c r="E844" s="1" t="s">
        <v>11791</v>
      </c>
      <c r="F844" s="1" t="s">
        <v>10942</v>
      </c>
      <c r="G844" s="20">
        <v>1543259</v>
      </c>
      <c r="H844" s="21">
        <v>40</v>
      </c>
    </row>
    <row r="845" s="1" customFormat="1" spans="2:8">
      <c r="B845" s="1" t="s">
        <v>10935</v>
      </c>
      <c r="C845" s="1" t="s">
        <v>4155</v>
      </c>
      <c r="D845" s="1" t="s">
        <v>2211</v>
      </c>
      <c r="E845" s="1" t="s">
        <v>11792</v>
      </c>
      <c r="F845" s="1" t="s">
        <v>10940</v>
      </c>
      <c r="G845" s="20">
        <v>1540400</v>
      </c>
      <c r="H845" s="21">
        <v>27</v>
      </c>
    </row>
    <row r="846" s="1" customFormat="1" spans="2:8">
      <c r="B846" s="1" t="s">
        <v>10935</v>
      </c>
      <c r="C846" s="1" t="s">
        <v>165</v>
      </c>
      <c r="D846" s="1" t="s">
        <v>2212</v>
      </c>
      <c r="E846" s="1" t="s">
        <v>11793</v>
      </c>
      <c r="F846" s="1" t="s">
        <v>11010</v>
      </c>
      <c r="G846" s="20">
        <v>1539283.4</v>
      </c>
      <c r="H846" s="21">
        <v>32</v>
      </c>
    </row>
    <row r="847" s="1" customFormat="1" spans="2:8">
      <c r="B847" s="1" t="s">
        <v>10935</v>
      </c>
      <c r="C847" s="1" t="s">
        <v>365</v>
      </c>
      <c r="D847" s="1" t="s">
        <v>2213</v>
      </c>
      <c r="E847" s="1" t="s">
        <v>11794</v>
      </c>
      <c r="F847" s="1" t="s">
        <v>11016</v>
      </c>
      <c r="G847" s="20">
        <v>1537868</v>
      </c>
      <c r="H847" s="21">
        <v>31</v>
      </c>
    </row>
    <row r="848" s="1" customFormat="1" spans="2:8">
      <c r="B848" s="1" t="s">
        <v>10935</v>
      </c>
      <c r="C848" s="1" t="s">
        <v>137</v>
      </c>
      <c r="D848" s="1" t="s">
        <v>1556</v>
      </c>
      <c r="E848" s="1" t="s">
        <v>11795</v>
      </c>
      <c r="F848" s="1" t="s">
        <v>11060</v>
      </c>
      <c r="G848" s="20">
        <v>1537046</v>
      </c>
      <c r="H848" s="21">
        <v>71</v>
      </c>
    </row>
    <row r="849" s="1" customFormat="1" spans="2:8">
      <c r="B849" s="1" t="s">
        <v>10935</v>
      </c>
      <c r="C849" s="1" t="s">
        <v>4135</v>
      </c>
      <c r="D849" s="1" t="s">
        <v>1446</v>
      </c>
      <c r="E849" s="1" t="s">
        <v>11796</v>
      </c>
      <c r="F849" s="1" t="s">
        <v>10946</v>
      </c>
      <c r="G849" s="20">
        <v>1535674</v>
      </c>
      <c r="H849" s="21">
        <v>95</v>
      </c>
    </row>
    <row r="850" s="1" customFormat="1" spans="2:8">
      <c r="B850" s="1" t="s">
        <v>10935</v>
      </c>
      <c r="C850" s="1" t="s">
        <v>124</v>
      </c>
      <c r="D850" s="1" t="s">
        <v>2214</v>
      </c>
      <c r="E850" s="1" t="s">
        <v>11797</v>
      </c>
      <c r="F850" s="1" t="s">
        <v>11018</v>
      </c>
      <c r="G850" s="20">
        <v>1535408.5</v>
      </c>
      <c r="H850" s="21">
        <v>57</v>
      </c>
    </row>
    <row r="851" s="1" customFormat="1" spans="2:8">
      <c r="B851" s="1" t="s">
        <v>10935</v>
      </c>
      <c r="C851" s="1" t="s">
        <v>10975</v>
      </c>
      <c r="D851" s="1" t="s">
        <v>2215</v>
      </c>
      <c r="E851" s="1" t="s">
        <v>11798</v>
      </c>
      <c r="F851" s="1" t="s">
        <v>11016</v>
      </c>
      <c r="G851" s="20">
        <v>1535333</v>
      </c>
      <c r="H851" s="21">
        <v>46</v>
      </c>
    </row>
    <row r="852" s="1" customFormat="1" spans="2:8">
      <c r="B852" s="1" t="s">
        <v>10935</v>
      </c>
      <c r="C852" s="1" t="s">
        <v>165</v>
      </c>
      <c r="D852" s="1" t="s">
        <v>2216</v>
      </c>
      <c r="E852" s="1" t="s">
        <v>11799</v>
      </c>
      <c r="F852" s="1" t="s">
        <v>10940</v>
      </c>
      <c r="G852" s="20">
        <v>1532159.5</v>
      </c>
      <c r="H852" s="21">
        <v>40</v>
      </c>
    </row>
    <row r="853" s="1" customFormat="1" spans="2:8">
      <c r="B853" s="1" t="s">
        <v>10935</v>
      </c>
      <c r="C853" s="1" t="s">
        <v>137</v>
      </c>
      <c r="D853" s="1" t="s">
        <v>1556</v>
      </c>
      <c r="E853" s="1" t="s">
        <v>11800</v>
      </c>
      <c r="F853" s="1" t="s">
        <v>11060</v>
      </c>
      <c r="G853" s="20">
        <v>1528890.5</v>
      </c>
      <c r="H853" s="21">
        <v>82</v>
      </c>
    </row>
    <row r="854" s="1" customFormat="1" spans="2:8">
      <c r="B854" s="1" t="s">
        <v>10935</v>
      </c>
      <c r="C854" s="1" t="s">
        <v>156</v>
      </c>
      <c r="D854" s="1" t="s">
        <v>2034</v>
      </c>
      <c r="E854" s="1" t="s">
        <v>11801</v>
      </c>
      <c r="F854" s="1" t="s">
        <v>11010</v>
      </c>
      <c r="G854" s="20">
        <v>1527542</v>
      </c>
      <c r="H854" s="21">
        <v>33</v>
      </c>
    </row>
    <row r="855" s="1" customFormat="1" spans="2:8">
      <c r="B855" s="1" t="s">
        <v>10935</v>
      </c>
      <c r="C855" s="1" t="s">
        <v>165</v>
      </c>
      <c r="D855" s="1" t="s">
        <v>2217</v>
      </c>
      <c r="E855" s="1" t="s">
        <v>11802</v>
      </c>
      <c r="F855" s="1" t="s">
        <v>10937</v>
      </c>
      <c r="G855" s="20">
        <v>1525264</v>
      </c>
      <c r="H855" s="21">
        <v>64</v>
      </c>
    </row>
    <row r="856" s="1" customFormat="1" spans="2:8">
      <c r="B856" s="1" t="s">
        <v>10935</v>
      </c>
      <c r="C856" s="1" t="s">
        <v>124</v>
      </c>
      <c r="D856" s="1" t="s">
        <v>2218</v>
      </c>
      <c r="E856" s="1" t="s">
        <v>11803</v>
      </c>
      <c r="F856" s="1" t="s">
        <v>11018</v>
      </c>
      <c r="G856" s="20">
        <v>1524479</v>
      </c>
      <c r="H856" s="21">
        <v>55</v>
      </c>
    </row>
    <row r="857" s="1" customFormat="1" spans="2:8">
      <c r="B857" s="1" t="s">
        <v>10935</v>
      </c>
      <c r="C857" s="1" t="s">
        <v>184</v>
      </c>
      <c r="D857" s="1" t="s">
        <v>2219</v>
      </c>
      <c r="E857" s="1" t="s">
        <v>11804</v>
      </c>
      <c r="F857" s="1" t="s">
        <v>3876</v>
      </c>
      <c r="G857" s="20">
        <v>1521322</v>
      </c>
      <c r="H857" s="21">
        <v>41</v>
      </c>
    </row>
    <row r="858" s="1" customFormat="1" spans="2:8">
      <c r="B858" s="1" t="s">
        <v>10935</v>
      </c>
      <c r="C858" s="1" t="s">
        <v>89</v>
      </c>
      <c r="D858" s="1" t="s">
        <v>2220</v>
      </c>
      <c r="E858" s="1" t="s">
        <v>11805</v>
      </c>
      <c r="F858" s="1" t="s">
        <v>10940</v>
      </c>
      <c r="G858" s="20">
        <v>1520358</v>
      </c>
      <c r="H858" s="21">
        <v>70</v>
      </c>
    </row>
    <row r="859" s="1" customFormat="1" spans="2:8">
      <c r="B859" s="1" t="s">
        <v>10935</v>
      </c>
      <c r="C859" s="1" t="s">
        <v>10975</v>
      </c>
      <c r="D859" s="1" t="s">
        <v>2221</v>
      </c>
      <c r="E859" s="1" t="s">
        <v>11806</v>
      </c>
      <c r="F859" s="1" t="s">
        <v>3876</v>
      </c>
      <c r="G859" s="20">
        <v>1519110</v>
      </c>
      <c r="H859" s="21">
        <v>24</v>
      </c>
    </row>
    <row r="860" s="1" customFormat="1" spans="2:8">
      <c r="B860" s="1" t="s">
        <v>10935</v>
      </c>
      <c r="C860" s="1" t="s">
        <v>107</v>
      </c>
      <c r="D860" s="1" t="s">
        <v>1624</v>
      </c>
      <c r="E860" s="1" t="s">
        <v>11807</v>
      </c>
      <c r="F860" s="1" t="s">
        <v>10937</v>
      </c>
      <c r="G860" s="20">
        <v>1517499</v>
      </c>
      <c r="H860" s="21">
        <v>12</v>
      </c>
    </row>
    <row r="861" s="1" customFormat="1" spans="2:8">
      <c r="B861" s="1" t="s">
        <v>10935</v>
      </c>
      <c r="C861" s="1" t="s">
        <v>124</v>
      </c>
      <c r="D861" s="1" t="s">
        <v>2222</v>
      </c>
      <c r="E861" s="1" t="s">
        <v>11808</v>
      </c>
      <c r="F861" s="1" t="s">
        <v>10937</v>
      </c>
      <c r="G861" s="20">
        <v>1515265</v>
      </c>
      <c r="H861" s="21">
        <v>74</v>
      </c>
    </row>
    <row r="862" s="1" customFormat="1" spans="2:8">
      <c r="B862" s="1" t="s">
        <v>10935</v>
      </c>
      <c r="C862" s="1" t="s">
        <v>10975</v>
      </c>
      <c r="D862" s="1" t="s">
        <v>2223</v>
      </c>
      <c r="E862" s="1" t="s">
        <v>11809</v>
      </c>
      <c r="F862" s="1" t="s">
        <v>11018</v>
      </c>
      <c r="G862" s="20">
        <v>1514557.3</v>
      </c>
      <c r="H862" s="21">
        <v>25</v>
      </c>
    </row>
    <row r="863" s="1" customFormat="1" spans="2:8">
      <c r="B863" s="1" t="s">
        <v>10935</v>
      </c>
      <c r="C863" s="1" t="s">
        <v>4145</v>
      </c>
      <c r="D863" s="1" t="s">
        <v>2224</v>
      </c>
      <c r="E863" s="1" t="s">
        <v>11810</v>
      </c>
      <c r="F863" s="1" t="s">
        <v>3876</v>
      </c>
      <c r="G863" s="20">
        <v>1514112</v>
      </c>
      <c r="H863" s="21">
        <v>45</v>
      </c>
    </row>
    <row r="864" s="1" customFormat="1" spans="2:8">
      <c r="B864" s="1" t="s">
        <v>10935</v>
      </c>
      <c r="C864" s="1" t="s">
        <v>4111</v>
      </c>
      <c r="D864" s="1" t="s">
        <v>2225</v>
      </c>
      <c r="E864" s="1" t="s">
        <v>11811</v>
      </c>
      <c r="F864" s="1" t="s">
        <v>11018</v>
      </c>
      <c r="G864" s="20">
        <v>1511667</v>
      </c>
      <c r="H864" s="21">
        <v>64</v>
      </c>
    </row>
    <row r="865" s="1" customFormat="1" spans="2:8">
      <c r="B865" s="1" t="s">
        <v>10935</v>
      </c>
      <c r="C865" s="1" t="s">
        <v>4272</v>
      </c>
      <c r="D865" s="1" t="s">
        <v>2226</v>
      </c>
      <c r="E865" s="1" t="s">
        <v>11812</v>
      </c>
      <c r="F865" s="1" t="s">
        <v>10956</v>
      </c>
      <c r="G865" s="20">
        <v>1504823.7</v>
      </c>
      <c r="H865" s="21">
        <v>36</v>
      </c>
    </row>
    <row r="866" s="1" customFormat="1" spans="2:8">
      <c r="B866" s="1" t="s">
        <v>10935</v>
      </c>
      <c r="C866" s="1" t="s">
        <v>103</v>
      </c>
      <c r="D866" s="1" t="s">
        <v>1953</v>
      </c>
      <c r="E866" s="1" t="s">
        <v>11813</v>
      </c>
      <c r="F866" s="1" t="s">
        <v>10948</v>
      </c>
      <c r="G866" s="20">
        <v>1501376</v>
      </c>
      <c r="H866" s="21">
        <v>59</v>
      </c>
    </row>
    <row r="867" s="1" customFormat="1" spans="2:8">
      <c r="B867" s="1" t="s">
        <v>10935</v>
      </c>
      <c r="C867" s="1" t="s">
        <v>124</v>
      </c>
      <c r="D867" s="1" t="s">
        <v>1893</v>
      </c>
      <c r="E867" s="1" t="s">
        <v>11814</v>
      </c>
      <c r="F867" s="1" t="s">
        <v>11010</v>
      </c>
      <c r="G867" s="20">
        <v>1500151.4</v>
      </c>
      <c r="H867" s="21">
        <v>56</v>
      </c>
    </row>
    <row r="868" s="1" customFormat="1" spans="2:8">
      <c r="B868" s="1" t="s">
        <v>10935</v>
      </c>
      <c r="C868" s="1" t="s">
        <v>124</v>
      </c>
      <c r="D868" s="1" t="s">
        <v>2227</v>
      </c>
      <c r="E868" s="1" t="s">
        <v>11815</v>
      </c>
      <c r="F868" s="1" t="s">
        <v>10942</v>
      </c>
      <c r="G868" s="20">
        <v>1498487</v>
      </c>
      <c r="H868" s="21">
        <v>53</v>
      </c>
    </row>
    <row r="869" s="1" customFormat="1" spans="2:8">
      <c r="B869" s="1" t="s">
        <v>10935</v>
      </c>
      <c r="C869" s="1" t="s">
        <v>4111</v>
      </c>
      <c r="D869" s="1" t="s">
        <v>2228</v>
      </c>
      <c r="E869" s="1" t="s">
        <v>11816</v>
      </c>
      <c r="F869" s="1" t="s">
        <v>10942</v>
      </c>
      <c r="G869" s="20">
        <v>1498250</v>
      </c>
      <c r="H869" s="21">
        <v>60</v>
      </c>
    </row>
    <row r="870" s="1" customFormat="1" spans="2:8">
      <c r="B870" s="1" t="s">
        <v>10935</v>
      </c>
      <c r="C870" s="1" t="s">
        <v>165</v>
      </c>
      <c r="D870" s="1" t="s">
        <v>2229</v>
      </c>
      <c r="E870" s="1" t="s">
        <v>11817</v>
      </c>
      <c r="F870" s="1" t="s">
        <v>3876</v>
      </c>
      <c r="G870" s="20">
        <v>1495621</v>
      </c>
      <c r="H870" s="21">
        <v>58</v>
      </c>
    </row>
    <row r="871" s="1" customFormat="1" spans="2:8">
      <c r="B871" s="1" t="s">
        <v>10935</v>
      </c>
      <c r="C871" s="1" t="s">
        <v>365</v>
      </c>
      <c r="D871" s="1" t="s">
        <v>2231</v>
      </c>
      <c r="E871" s="1" t="s">
        <v>11818</v>
      </c>
      <c r="F871" s="1" t="s">
        <v>10965</v>
      </c>
      <c r="G871" s="20">
        <v>1495136</v>
      </c>
      <c r="H871" s="21">
        <v>41</v>
      </c>
    </row>
    <row r="872" s="1" customFormat="1" spans="2:8">
      <c r="B872" s="1" t="s">
        <v>10935</v>
      </c>
      <c r="C872" s="1" t="s">
        <v>4145</v>
      </c>
      <c r="D872" s="1" t="s">
        <v>2232</v>
      </c>
      <c r="E872" s="1" t="s">
        <v>11819</v>
      </c>
      <c r="F872" s="1" t="s">
        <v>10948</v>
      </c>
      <c r="G872" s="20">
        <v>1484253</v>
      </c>
      <c r="H872" s="21">
        <v>51</v>
      </c>
    </row>
    <row r="873" s="1" customFormat="1" spans="2:8">
      <c r="B873" s="1" t="s">
        <v>10935</v>
      </c>
      <c r="C873" s="1" t="s">
        <v>156</v>
      </c>
      <c r="D873" s="1" t="s">
        <v>2233</v>
      </c>
      <c r="E873" s="1" t="s">
        <v>11820</v>
      </c>
      <c r="F873" s="1" t="s">
        <v>10956</v>
      </c>
      <c r="G873" s="20">
        <v>1482075</v>
      </c>
      <c r="H873" s="21">
        <v>47</v>
      </c>
    </row>
    <row r="874" s="1" customFormat="1" spans="2:8">
      <c r="B874" s="1" t="s">
        <v>10935</v>
      </c>
      <c r="C874" s="1" t="s">
        <v>398</v>
      </c>
      <c r="D874" s="1" t="s">
        <v>2234</v>
      </c>
      <c r="E874" s="1" t="s">
        <v>11821</v>
      </c>
      <c r="F874" s="1" t="s">
        <v>10942</v>
      </c>
      <c r="G874" s="20">
        <v>1482047.4</v>
      </c>
      <c r="H874" s="21">
        <v>45</v>
      </c>
    </row>
    <row r="875" s="1" customFormat="1" spans="2:8">
      <c r="B875" s="1" t="s">
        <v>10935</v>
      </c>
      <c r="C875" s="1" t="s">
        <v>124</v>
      </c>
      <c r="D875" s="1" t="s">
        <v>2235</v>
      </c>
      <c r="E875" s="1" t="s">
        <v>11822</v>
      </c>
      <c r="F875" s="1" t="s">
        <v>11016</v>
      </c>
      <c r="G875" s="20">
        <v>1479755</v>
      </c>
      <c r="H875" s="21">
        <v>79</v>
      </c>
    </row>
    <row r="876" s="1" customFormat="1" spans="2:8">
      <c r="B876" s="1" t="s">
        <v>10935</v>
      </c>
      <c r="C876" s="1" t="s">
        <v>165</v>
      </c>
      <c r="D876" s="1" t="s">
        <v>1618</v>
      </c>
      <c r="E876" s="1" t="s">
        <v>11823</v>
      </c>
      <c r="F876" s="1" t="s">
        <v>10937</v>
      </c>
      <c r="G876" s="20">
        <v>1479502</v>
      </c>
      <c r="H876" s="21">
        <v>30</v>
      </c>
    </row>
    <row r="877" s="1" customFormat="1" spans="2:8">
      <c r="B877" s="1" t="s">
        <v>10935</v>
      </c>
      <c r="C877" s="1" t="s">
        <v>398</v>
      </c>
      <c r="D877" s="1" t="s">
        <v>2236</v>
      </c>
      <c r="E877" s="1" t="s">
        <v>11824</v>
      </c>
      <c r="F877" s="1" t="s">
        <v>11016</v>
      </c>
      <c r="G877" s="20">
        <v>1477866</v>
      </c>
      <c r="H877" s="21">
        <v>32</v>
      </c>
    </row>
    <row r="878" s="1" customFormat="1" spans="2:8">
      <c r="B878" s="1" t="s">
        <v>10935</v>
      </c>
      <c r="C878" s="1" t="s">
        <v>124</v>
      </c>
      <c r="D878" s="1" t="s">
        <v>2237</v>
      </c>
      <c r="E878" s="1" t="s">
        <v>11825</v>
      </c>
      <c r="F878" s="1" t="s">
        <v>3876</v>
      </c>
      <c r="G878" s="20">
        <v>1476639</v>
      </c>
      <c r="H878" s="21">
        <v>65</v>
      </c>
    </row>
    <row r="879" s="1" customFormat="1" spans="2:8">
      <c r="B879" s="1" t="s">
        <v>10935</v>
      </c>
      <c r="C879" s="1" t="s">
        <v>4155</v>
      </c>
      <c r="D879" s="1" t="s">
        <v>2238</v>
      </c>
      <c r="E879" s="1" t="s">
        <v>11826</v>
      </c>
      <c r="F879" s="1" t="s">
        <v>10948</v>
      </c>
      <c r="G879" s="20">
        <v>1474949</v>
      </c>
      <c r="H879" s="21">
        <v>42</v>
      </c>
    </row>
    <row r="880" s="1" customFormat="1" spans="2:8">
      <c r="B880" s="1" t="s">
        <v>10935</v>
      </c>
      <c r="C880" s="1" t="s">
        <v>398</v>
      </c>
      <c r="D880" s="1" t="s">
        <v>2239</v>
      </c>
      <c r="E880" s="1" t="s">
        <v>11827</v>
      </c>
      <c r="F880" s="1" t="s">
        <v>10940</v>
      </c>
      <c r="G880" s="20">
        <v>1473668</v>
      </c>
      <c r="H880" s="21">
        <v>44</v>
      </c>
    </row>
    <row r="881" s="1" customFormat="1" spans="2:8">
      <c r="B881" s="1" t="s">
        <v>10935</v>
      </c>
      <c r="C881" s="1" t="s">
        <v>4111</v>
      </c>
      <c r="D881" s="1" t="s">
        <v>2240</v>
      </c>
      <c r="E881" s="1" t="s">
        <v>11828</v>
      </c>
      <c r="F881" s="1" t="s">
        <v>11010</v>
      </c>
      <c r="G881" s="20">
        <v>1472832</v>
      </c>
      <c r="H881" s="21">
        <v>42</v>
      </c>
    </row>
    <row r="882" s="1" customFormat="1" spans="2:8">
      <c r="B882" s="1" t="s">
        <v>10935</v>
      </c>
      <c r="C882" s="1" t="s">
        <v>156</v>
      </c>
      <c r="D882" s="1" t="s">
        <v>2241</v>
      </c>
      <c r="E882" s="1" t="s">
        <v>11829</v>
      </c>
      <c r="F882" s="1" t="s">
        <v>10956</v>
      </c>
      <c r="G882" s="20">
        <v>1472370</v>
      </c>
      <c r="H882" s="21">
        <v>40</v>
      </c>
    </row>
    <row r="883" s="1" customFormat="1" spans="2:8">
      <c r="B883" s="1" t="s">
        <v>10935</v>
      </c>
      <c r="C883" s="1" t="s">
        <v>124</v>
      </c>
      <c r="D883" s="1" t="s">
        <v>1967</v>
      </c>
      <c r="E883" s="1" t="s">
        <v>11830</v>
      </c>
      <c r="F883" s="1" t="s">
        <v>10965</v>
      </c>
      <c r="G883" s="20">
        <v>1470719</v>
      </c>
      <c r="H883" s="21">
        <v>74</v>
      </c>
    </row>
    <row r="884" s="1" customFormat="1" spans="2:8">
      <c r="B884" s="1" t="s">
        <v>10935</v>
      </c>
      <c r="C884" s="1" t="s">
        <v>4145</v>
      </c>
      <c r="D884" s="1" t="s">
        <v>1753</v>
      </c>
      <c r="E884" s="1" t="s">
        <v>11831</v>
      </c>
      <c r="F884" s="1" t="s">
        <v>11016</v>
      </c>
      <c r="G884" s="20">
        <v>1468547</v>
      </c>
      <c r="H884" s="21">
        <v>98</v>
      </c>
    </row>
    <row r="885" s="1" customFormat="1" spans="2:8">
      <c r="B885" s="1" t="s">
        <v>10935</v>
      </c>
      <c r="C885" s="1" t="s">
        <v>156</v>
      </c>
      <c r="D885" s="1" t="s">
        <v>2242</v>
      </c>
      <c r="E885" s="1" t="s">
        <v>11832</v>
      </c>
      <c r="F885" s="1" t="s">
        <v>11018</v>
      </c>
      <c r="G885" s="20">
        <v>1467271</v>
      </c>
      <c r="H885" s="21">
        <v>76</v>
      </c>
    </row>
    <row r="886" s="1" customFormat="1" spans="2:8">
      <c r="B886" s="1" t="s">
        <v>10935</v>
      </c>
      <c r="C886" s="1" t="s">
        <v>124</v>
      </c>
      <c r="D886" s="1" t="s">
        <v>1431</v>
      </c>
      <c r="E886" s="1" t="s">
        <v>11833</v>
      </c>
      <c r="F886" s="1" t="s">
        <v>10942</v>
      </c>
      <c r="G886" s="20">
        <v>1467017</v>
      </c>
      <c r="H886" s="21">
        <v>12</v>
      </c>
    </row>
    <row r="887" s="1" customFormat="1" spans="2:8">
      <c r="B887" s="1" t="s">
        <v>10935</v>
      </c>
      <c r="C887" s="1" t="s">
        <v>165</v>
      </c>
      <c r="D887" s="1" t="s">
        <v>1964</v>
      </c>
      <c r="E887" s="1" t="s">
        <v>11834</v>
      </c>
      <c r="F887" s="1" t="s">
        <v>10946</v>
      </c>
      <c r="G887" s="20">
        <v>1464321</v>
      </c>
      <c r="H887" s="21">
        <v>37</v>
      </c>
    </row>
    <row r="888" s="1" customFormat="1" spans="2:8">
      <c r="B888" s="1" t="s">
        <v>10935</v>
      </c>
      <c r="C888" s="1" t="s">
        <v>103</v>
      </c>
      <c r="D888" s="1" t="s">
        <v>1515</v>
      </c>
      <c r="E888" s="1" t="s">
        <v>11835</v>
      </c>
      <c r="F888" s="1" t="s">
        <v>10948</v>
      </c>
      <c r="G888" s="20">
        <v>1459109</v>
      </c>
      <c r="H888" s="21">
        <v>67</v>
      </c>
    </row>
    <row r="889" s="1" customFormat="1" spans="2:8">
      <c r="B889" s="1" t="s">
        <v>10935</v>
      </c>
      <c r="C889" s="1" t="s">
        <v>11836</v>
      </c>
      <c r="D889" s="1" t="s">
        <v>2183</v>
      </c>
      <c r="E889" s="1" t="s">
        <v>11837</v>
      </c>
      <c r="F889" s="1" t="s">
        <v>11010</v>
      </c>
      <c r="G889" s="20">
        <v>1458919.4</v>
      </c>
      <c r="H889" s="21">
        <v>75</v>
      </c>
    </row>
    <row r="890" s="1" customFormat="1" spans="2:8">
      <c r="B890" s="1" t="s">
        <v>10935</v>
      </c>
      <c r="C890" s="1" t="s">
        <v>107</v>
      </c>
      <c r="D890" s="1" t="s">
        <v>2245</v>
      </c>
      <c r="E890" s="1" t="s">
        <v>11838</v>
      </c>
      <c r="F890" s="1" t="s">
        <v>3876</v>
      </c>
      <c r="G890" s="20">
        <v>1457506</v>
      </c>
      <c r="H890" s="21">
        <v>82</v>
      </c>
    </row>
    <row r="891" s="1" customFormat="1" spans="2:8">
      <c r="B891" s="1" t="s">
        <v>10935</v>
      </c>
      <c r="C891" s="1" t="s">
        <v>10975</v>
      </c>
      <c r="D891" s="1" t="s">
        <v>1707</v>
      </c>
      <c r="E891" s="1" t="s">
        <v>11839</v>
      </c>
      <c r="F891" s="1" t="s">
        <v>10956</v>
      </c>
      <c r="G891" s="20">
        <v>1455933</v>
      </c>
      <c r="H891" s="21">
        <v>51</v>
      </c>
    </row>
    <row r="892" s="1" customFormat="1" spans="2:8">
      <c r="B892" s="1" t="s">
        <v>10935</v>
      </c>
      <c r="C892" s="1" t="s">
        <v>165</v>
      </c>
      <c r="D892" s="1" t="s">
        <v>2246</v>
      </c>
      <c r="E892" s="1" t="s">
        <v>11840</v>
      </c>
      <c r="F892" s="1" t="s">
        <v>11018</v>
      </c>
      <c r="G892" s="20">
        <v>1455467</v>
      </c>
      <c r="H892" s="21">
        <v>44</v>
      </c>
    </row>
    <row r="893" s="1" customFormat="1" spans="2:8">
      <c r="B893" s="1" t="s">
        <v>10935</v>
      </c>
      <c r="C893" s="1" t="s">
        <v>4145</v>
      </c>
      <c r="D893" s="1" t="s">
        <v>1570</v>
      </c>
      <c r="E893" s="1" t="s">
        <v>11841</v>
      </c>
      <c r="F893" s="1" t="s">
        <v>10948</v>
      </c>
      <c r="G893" s="20">
        <v>1446543</v>
      </c>
      <c r="H893" s="21">
        <v>52</v>
      </c>
    </row>
    <row r="894" s="1" customFormat="1" spans="2:8">
      <c r="B894" s="1" t="s">
        <v>10935</v>
      </c>
      <c r="C894" s="1" t="s">
        <v>103</v>
      </c>
      <c r="D894" s="1" t="s">
        <v>1995</v>
      </c>
      <c r="E894" s="1" t="s">
        <v>11842</v>
      </c>
      <c r="F894" s="1" t="s">
        <v>11016</v>
      </c>
      <c r="G894" s="20">
        <v>1441406</v>
      </c>
      <c r="H894" s="21">
        <v>41</v>
      </c>
    </row>
    <row r="895" s="1" customFormat="1" spans="2:8">
      <c r="B895" s="1" t="s">
        <v>10935</v>
      </c>
      <c r="C895" s="1" t="s">
        <v>4166</v>
      </c>
      <c r="D895" s="1" t="s">
        <v>2247</v>
      </c>
      <c r="E895" s="1" t="s">
        <v>11843</v>
      </c>
      <c r="F895" s="1" t="s">
        <v>10948</v>
      </c>
      <c r="G895" s="20">
        <v>1439592</v>
      </c>
      <c r="H895" s="21">
        <v>53</v>
      </c>
    </row>
    <row r="896" s="1" customFormat="1" spans="2:8">
      <c r="B896" s="1" t="s">
        <v>10935</v>
      </c>
      <c r="C896" s="1" t="s">
        <v>4111</v>
      </c>
      <c r="D896" s="1" t="s">
        <v>2248</v>
      </c>
      <c r="E896" s="1" t="s">
        <v>11844</v>
      </c>
      <c r="F896" s="1" t="s">
        <v>10948</v>
      </c>
      <c r="G896" s="20">
        <v>1437543</v>
      </c>
      <c r="H896" s="21">
        <v>35</v>
      </c>
    </row>
    <row r="897" s="1" customFormat="1" spans="2:8">
      <c r="B897" s="1" t="s">
        <v>10935</v>
      </c>
      <c r="C897" s="1" t="s">
        <v>124</v>
      </c>
      <c r="D897" s="1" t="s">
        <v>1711</v>
      </c>
      <c r="E897" s="1" t="s">
        <v>11845</v>
      </c>
      <c r="F897" s="1" t="s">
        <v>11016</v>
      </c>
      <c r="G897" s="20">
        <v>1436582</v>
      </c>
      <c r="H897" s="21">
        <v>44</v>
      </c>
    </row>
    <row r="898" s="1" customFormat="1" spans="2:8">
      <c r="B898" s="1" t="s">
        <v>10935</v>
      </c>
      <c r="C898" s="1" t="s">
        <v>10975</v>
      </c>
      <c r="D898" s="1" t="s">
        <v>2249</v>
      </c>
      <c r="E898" s="1" t="s">
        <v>11846</v>
      </c>
      <c r="F898" s="1" t="s">
        <v>11018</v>
      </c>
      <c r="G898" s="20">
        <v>1434848</v>
      </c>
      <c r="H898" s="21">
        <v>53</v>
      </c>
    </row>
    <row r="899" s="1" customFormat="1" spans="2:8">
      <c r="B899" s="1" t="s">
        <v>10935</v>
      </c>
      <c r="C899" s="1" t="s">
        <v>260</v>
      </c>
      <c r="D899" s="1" t="s">
        <v>2250</v>
      </c>
      <c r="E899" s="1" t="s">
        <v>11847</v>
      </c>
      <c r="F899" s="1" t="s">
        <v>3876</v>
      </c>
      <c r="G899" s="20">
        <v>1433332</v>
      </c>
      <c r="H899" s="21">
        <v>45</v>
      </c>
    </row>
    <row r="900" s="1" customFormat="1" spans="2:8">
      <c r="B900" s="1" t="s">
        <v>10935</v>
      </c>
      <c r="C900" s="1" t="s">
        <v>156</v>
      </c>
      <c r="D900" s="1" t="s">
        <v>2252</v>
      </c>
      <c r="E900" s="1" t="s">
        <v>11848</v>
      </c>
      <c r="F900" s="1" t="s">
        <v>11018</v>
      </c>
      <c r="G900" s="20">
        <v>1431882</v>
      </c>
      <c r="H900" s="21">
        <v>76</v>
      </c>
    </row>
    <row r="901" s="1" customFormat="1" spans="2:8">
      <c r="B901" s="1" t="s">
        <v>10935</v>
      </c>
      <c r="C901" s="1" t="s">
        <v>103</v>
      </c>
      <c r="D901" s="1" t="s">
        <v>2125</v>
      </c>
      <c r="E901" s="1" t="s">
        <v>11849</v>
      </c>
      <c r="F901" s="1" t="s">
        <v>3876</v>
      </c>
      <c r="G901" s="20">
        <v>1427869</v>
      </c>
      <c r="H901" s="21">
        <v>44</v>
      </c>
    </row>
    <row r="902" s="1" customFormat="1" spans="2:8">
      <c r="B902" s="1" t="s">
        <v>10935</v>
      </c>
      <c r="C902" s="1" t="s">
        <v>184</v>
      </c>
      <c r="D902" s="1" t="s">
        <v>2253</v>
      </c>
      <c r="E902" s="1" t="s">
        <v>11850</v>
      </c>
      <c r="F902" s="1" t="s">
        <v>10940</v>
      </c>
      <c r="G902" s="20">
        <v>1427771</v>
      </c>
      <c r="H902" s="21">
        <v>21</v>
      </c>
    </row>
    <row r="903" s="1" customFormat="1" spans="2:8">
      <c r="B903" s="1" t="s">
        <v>10935</v>
      </c>
      <c r="C903" s="1" t="s">
        <v>4102</v>
      </c>
      <c r="D903" s="1" t="s">
        <v>2180</v>
      </c>
      <c r="E903" s="1" t="s">
        <v>11851</v>
      </c>
      <c r="F903" s="1" t="s">
        <v>10963</v>
      </c>
      <c r="G903" s="20">
        <v>1425629</v>
      </c>
      <c r="H903" s="21">
        <v>34</v>
      </c>
    </row>
    <row r="904" s="1" customFormat="1" spans="2:8">
      <c r="B904" s="1" t="s">
        <v>10935</v>
      </c>
      <c r="C904" s="1" t="s">
        <v>103</v>
      </c>
      <c r="D904" s="1" t="s">
        <v>1759</v>
      </c>
      <c r="E904" s="1" t="s">
        <v>11852</v>
      </c>
      <c r="F904" s="1" t="s">
        <v>10940</v>
      </c>
      <c r="G904" s="20">
        <v>1422409.2</v>
      </c>
      <c r="H904" s="21">
        <v>63</v>
      </c>
    </row>
    <row r="905" s="1" customFormat="1" spans="2:8">
      <c r="B905" s="1" t="s">
        <v>10935</v>
      </c>
      <c r="C905" s="1" t="s">
        <v>124</v>
      </c>
      <c r="D905" s="1" t="s">
        <v>2256</v>
      </c>
      <c r="E905" s="1" t="s">
        <v>11853</v>
      </c>
      <c r="F905" s="1" t="s">
        <v>10940</v>
      </c>
      <c r="G905" s="20">
        <v>1416739</v>
      </c>
      <c r="H905" s="21">
        <v>51</v>
      </c>
    </row>
    <row r="906" s="1" customFormat="1" spans="2:8">
      <c r="B906" s="1" t="s">
        <v>10935</v>
      </c>
      <c r="C906" s="1" t="s">
        <v>4135</v>
      </c>
      <c r="D906" s="1" t="s">
        <v>2257</v>
      </c>
      <c r="E906" s="1" t="s">
        <v>11854</v>
      </c>
      <c r="F906" s="1" t="s">
        <v>11016</v>
      </c>
      <c r="G906" s="20">
        <v>1416526</v>
      </c>
      <c r="H906" s="21">
        <v>54</v>
      </c>
    </row>
    <row r="907" s="1" customFormat="1" spans="2:8">
      <c r="B907" s="1" t="s">
        <v>10935</v>
      </c>
      <c r="C907" s="1" t="s">
        <v>260</v>
      </c>
      <c r="D907" s="1" t="s">
        <v>2258</v>
      </c>
      <c r="E907" s="1" t="s">
        <v>11855</v>
      </c>
      <c r="F907" s="1" t="s">
        <v>10956</v>
      </c>
      <c r="G907" s="20">
        <v>1408789</v>
      </c>
      <c r="H907" s="21">
        <v>56</v>
      </c>
    </row>
    <row r="908" s="1" customFormat="1" spans="2:8">
      <c r="B908" s="1" t="s">
        <v>10935</v>
      </c>
      <c r="C908" s="1" t="s">
        <v>156</v>
      </c>
      <c r="D908" s="1" t="s">
        <v>2259</v>
      </c>
      <c r="E908" s="1" t="s">
        <v>11856</v>
      </c>
      <c r="F908" s="1" t="s">
        <v>10946</v>
      </c>
      <c r="G908" s="20">
        <v>1407138.5</v>
      </c>
      <c r="H908" s="21">
        <v>34</v>
      </c>
    </row>
    <row r="909" s="1" customFormat="1" spans="2:8">
      <c r="B909" s="1" t="s">
        <v>10935</v>
      </c>
      <c r="C909" s="1" t="s">
        <v>124</v>
      </c>
      <c r="D909" s="1" t="s">
        <v>2260</v>
      </c>
      <c r="E909" s="1" t="s">
        <v>11857</v>
      </c>
      <c r="F909" s="1" t="s">
        <v>11010</v>
      </c>
      <c r="G909" s="20">
        <v>1406086</v>
      </c>
      <c r="H909" s="21">
        <v>34</v>
      </c>
    </row>
    <row r="910" s="1" customFormat="1" spans="2:8">
      <c r="B910" s="1" t="s">
        <v>10935</v>
      </c>
      <c r="C910" s="1" t="s">
        <v>184</v>
      </c>
      <c r="D910" s="1" t="s">
        <v>2261</v>
      </c>
      <c r="E910" s="1" t="s">
        <v>11858</v>
      </c>
      <c r="F910" s="1" t="s">
        <v>3876</v>
      </c>
      <c r="G910" s="20">
        <v>1404588</v>
      </c>
      <c r="H910" s="21">
        <v>24</v>
      </c>
    </row>
    <row r="911" s="1" customFormat="1" spans="2:8">
      <c r="B911" s="1" t="s">
        <v>10935</v>
      </c>
      <c r="C911" s="1" t="s">
        <v>107</v>
      </c>
      <c r="D911" s="1" t="s">
        <v>2262</v>
      </c>
      <c r="E911" s="1" t="s">
        <v>11859</v>
      </c>
      <c r="F911" s="1" t="s">
        <v>10956</v>
      </c>
      <c r="G911" s="20">
        <v>1403026.7</v>
      </c>
      <c r="H911" s="21">
        <v>45</v>
      </c>
    </row>
    <row r="912" s="1" customFormat="1" spans="2:8">
      <c r="B912" s="1" t="s">
        <v>10935</v>
      </c>
      <c r="C912" s="1" t="s">
        <v>89</v>
      </c>
      <c r="D912" s="1" t="s">
        <v>2263</v>
      </c>
      <c r="E912" s="1" t="s">
        <v>11860</v>
      </c>
      <c r="F912" s="1" t="s">
        <v>11010</v>
      </c>
      <c r="G912" s="20">
        <v>1402834</v>
      </c>
      <c r="H912" s="21">
        <v>70</v>
      </c>
    </row>
    <row r="913" s="1" customFormat="1" spans="2:8">
      <c r="B913" s="1" t="s">
        <v>10935</v>
      </c>
      <c r="C913" s="1" t="s">
        <v>4102</v>
      </c>
      <c r="D913" s="1" t="s">
        <v>2264</v>
      </c>
      <c r="E913" s="1" t="s">
        <v>11861</v>
      </c>
      <c r="F913" s="1" t="s">
        <v>10937</v>
      </c>
      <c r="G913" s="20">
        <v>1400209.5</v>
      </c>
      <c r="H913" s="21">
        <v>28</v>
      </c>
    </row>
    <row r="914" s="1" customFormat="1" spans="2:8">
      <c r="B914" s="1" t="s">
        <v>10935</v>
      </c>
      <c r="C914" s="1" t="s">
        <v>4102</v>
      </c>
      <c r="D914" s="1" t="s">
        <v>2265</v>
      </c>
      <c r="E914" s="1" t="s">
        <v>11862</v>
      </c>
      <c r="F914" s="1" t="s">
        <v>11010</v>
      </c>
      <c r="G914" s="20">
        <v>1398382</v>
      </c>
      <c r="H914" s="21">
        <v>47</v>
      </c>
    </row>
    <row r="915" s="1" customFormat="1" spans="2:8">
      <c r="B915" s="1" t="s">
        <v>10935</v>
      </c>
      <c r="C915" s="1" t="s">
        <v>67</v>
      </c>
      <c r="D915" s="1" t="s">
        <v>2266</v>
      </c>
      <c r="E915" s="1" t="s">
        <v>11863</v>
      </c>
      <c r="F915" s="1" t="s">
        <v>10940</v>
      </c>
      <c r="G915" s="20">
        <v>1396777</v>
      </c>
      <c r="H915" s="21">
        <v>65</v>
      </c>
    </row>
    <row r="916" s="1" customFormat="1" spans="2:8">
      <c r="B916" s="1" t="s">
        <v>10935</v>
      </c>
      <c r="C916" s="1" t="s">
        <v>4105</v>
      </c>
      <c r="D916" s="1" t="s">
        <v>2267</v>
      </c>
      <c r="E916" s="1" t="s">
        <v>11864</v>
      </c>
      <c r="F916" s="1" t="s">
        <v>11060</v>
      </c>
      <c r="G916" s="20">
        <v>1396001.38</v>
      </c>
      <c r="H916" s="21">
        <v>41</v>
      </c>
    </row>
    <row r="917" s="1" customFormat="1" spans="2:8">
      <c r="B917" s="1" t="s">
        <v>10935</v>
      </c>
      <c r="C917" s="1" t="s">
        <v>4145</v>
      </c>
      <c r="D917" s="1" t="s">
        <v>2268</v>
      </c>
      <c r="E917" s="1" t="s">
        <v>11865</v>
      </c>
      <c r="F917" s="1" t="s">
        <v>3876</v>
      </c>
      <c r="G917" s="20">
        <v>1395963</v>
      </c>
      <c r="H917" s="21">
        <v>55</v>
      </c>
    </row>
    <row r="918" s="1" customFormat="1" spans="2:8">
      <c r="B918" s="1" t="s">
        <v>10935</v>
      </c>
      <c r="C918" s="1" t="s">
        <v>67</v>
      </c>
      <c r="D918" s="1" t="s">
        <v>2269</v>
      </c>
      <c r="E918" s="1" t="s">
        <v>11866</v>
      </c>
      <c r="F918" s="1" t="s">
        <v>3876</v>
      </c>
      <c r="G918" s="20">
        <v>1395308</v>
      </c>
      <c r="H918" s="21">
        <v>41</v>
      </c>
    </row>
    <row r="919" s="1" customFormat="1" spans="2:8">
      <c r="B919" s="1" t="s">
        <v>10935</v>
      </c>
      <c r="C919" s="1" t="s">
        <v>67</v>
      </c>
      <c r="D919" s="1" t="s">
        <v>2270</v>
      </c>
      <c r="E919" s="1" t="s">
        <v>11867</v>
      </c>
      <c r="F919" s="1" t="s">
        <v>11018</v>
      </c>
      <c r="G919" s="20">
        <v>1394985</v>
      </c>
      <c r="H919" s="21">
        <v>44</v>
      </c>
    </row>
    <row r="920" s="1" customFormat="1" spans="2:8">
      <c r="B920" s="1" t="s">
        <v>10935</v>
      </c>
      <c r="C920" s="1" t="s">
        <v>260</v>
      </c>
      <c r="D920" s="1" t="s">
        <v>2271</v>
      </c>
      <c r="E920" s="1" t="s">
        <v>11868</v>
      </c>
      <c r="F920" s="1" t="s">
        <v>10965</v>
      </c>
      <c r="G920" s="20">
        <v>1392859</v>
      </c>
      <c r="H920" s="21">
        <v>59</v>
      </c>
    </row>
    <row r="921" s="1" customFormat="1" spans="2:8">
      <c r="B921" s="1" t="s">
        <v>10935</v>
      </c>
      <c r="C921" s="1" t="s">
        <v>165</v>
      </c>
      <c r="D921" s="1" t="s">
        <v>2272</v>
      </c>
      <c r="E921" s="1" t="s">
        <v>11869</v>
      </c>
      <c r="F921" s="1" t="s">
        <v>3876</v>
      </c>
      <c r="G921" s="20">
        <v>1388960.5</v>
      </c>
      <c r="H921" s="21">
        <v>26</v>
      </c>
    </row>
    <row r="922" s="1" customFormat="1" spans="2:8">
      <c r="B922" s="1" t="s">
        <v>10935</v>
      </c>
      <c r="C922" s="1" t="s">
        <v>184</v>
      </c>
      <c r="D922" s="1" t="s">
        <v>2273</v>
      </c>
      <c r="E922" s="1" t="s">
        <v>11870</v>
      </c>
      <c r="F922" s="1" t="s">
        <v>10940</v>
      </c>
      <c r="G922" s="20">
        <v>1388736</v>
      </c>
      <c r="H922" s="21">
        <v>38</v>
      </c>
    </row>
    <row r="923" s="1" customFormat="1" spans="2:8">
      <c r="B923" s="1" t="s">
        <v>10935</v>
      </c>
      <c r="C923" s="1" t="s">
        <v>260</v>
      </c>
      <c r="D923" s="1" t="s">
        <v>2274</v>
      </c>
      <c r="E923" s="1" t="s">
        <v>11871</v>
      </c>
      <c r="F923" s="1" t="s">
        <v>11010</v>
      </c>
      <c r="G923" s="20">
        <v>1388538.5</v>
      </c>
      <c r="H923" s="21">
        <v>55</v>
      </c>
    </row>
    <row r="924" s="1" customFormat="1" spans="2:8">
      <c r="B924" s="1" t="s">
        <v>10935</v>
      </c>
      <c r="C924" s="1" t="s">
        <v>124</v>
      </c>
      <c r="D924" s="1" t="s">
        <v>2275</v>
      </c>
      <c r="E924" s="1" t="s">
        <v>11872</v>
      </c>
      <c r="F924" s="1" t="s">
        <v>10942</v>
      </c>
      <c r="G924" s="20">
        <v>1388455</v>
      </c>
      <c r="H924" s="21">
        <v>51</v>
      </c>
    </row>
    <row r="925" s="1" customFormat="1" spans="2:8">
      <c r="B925" s="1" t="s">
        <v>10935</v>
      </c>
      <c r="C925" s="1" t="s">
        <v>4102</v>
      </c>
      <c r="D925" s="1" t="s">
        <v>2276</v>
      </c>
      <c r="E925" s="1" t="s">
        <v>11873</v>
      </c>
      <c r="F925" s="1" t="s">
        <v>11060</v>
      </c>
      <c r="G925" s="20">
        <v>1387674</v>
      </c>
      <c r="H925" s="21">
        <v>46</v>
      </c>
    </row>
    <row r="926" s="1" customFormat="1" spans="2:8">
      <c r="B926" s="1" t="s">
        <v>10935</v>
      </c>
      <c r="C926" s="1" t="s">
        <v>4135</v>
      </c>
      <c r="D926" s="1" t="s">
        <v>1666</v>
      </c>
      <c r="E926" s="1" t="s">
        <v>11874</v>
      </c>
      <c r="F926" s="1" t="s">
        <v>10937</v>
      </c>
      <c r="G926" s="20">
        <v>1384474.5</v>
      </c>
      <c r="H926" s="21">
        <v>31</v>
      </c>
    </row>
    <row r="927" s="1" customFormat="1" spans="2:8">
      <c r="B927" s="1" t="s">
        <v>10935</v>
      </c>
      <c r="C927" s="1" t="s">
        <v>156</v>
      </c>
      <c r="D927" s="1" t="s">
        <v>2277</v>
      </c>
      <c r="E927" s="1" t="s">
        <v>11875</v>
      </c>
      <c r="F927" s="1" t="s">
        <v>11010</v>
      </c>
      <c r="G927" s="20">
        <v>1381532</v>
      </c>
      <c r="H927" s="21">
        <v>32</v>
      </c>
    </row>
    <row r="928" s="1" customFormat="1" spans="2:8">
      <c r="B928" s="1" t="s">
        <v>10935</v>
      </c>
      <c r="C928" s="1" t="s">
        <v>4111</v>
      </c>
      <c r="D928" s="1" t="s">
        <v>2278</v>
      </c>
      <c r="E928" s="1" t="s">
        <v>11876</v>
      </c>
      <c r="F928" s="1" t="s">
        <v>10956</v>
      </c>
      <c r="G928" s="20">
        <v>1381344.7</v>
      </c>
      <c r="H928" s="21">
        <v>54</v>
      </c>
    </row>
    <row r="929" s="1" customFormat="1" spans="2:8">
      <c r="B929" s="1" t="s">
        <v>10935</v>
      </c>
      <c r="C929" s="1" t="s">
        <v>89</v>
      </c>
      <c r="D929" s="1" t="s">
        <v>1705</v>
      </c>
      <c r="E929" s="1" t="s">
        <v>11877</v>
      </c>
      <c r="F929" s="1" t="s">
        <v>10948</v>
      </c>
      <c r="G929" s="20">
        <v>1380999</v>
      </c>
      <c r="H929" s="21">
        <v>62</v>
      </c>
    </row>
    <row r="930" s="1" customFormat="1" spans="2:8">
      <c r="B930" s="1" t="s">
        <v>10935</v>
      </c>
      <c r="C930" s="1" t="s">
        <v>67</v>
      </c>
      <c r="D930" s="1" t="s">
        <v>2279</v>
      </c>
      <c r="E930" s="1" t="s">
        <v>11878</v>
      </c>
      <c r="F930" s="1" t="s">
        <v>10940</v>
      </c>
      <c r="G930" s="20">
        <v>1374737</v>
      </c>
      <c r="H930" s="21">
        <v>48</v>
      </c>
    </row>
    <row r="931" s="1" customFormat="1" spans="2:8">
      <c r="B931" s="1" t="s">
        <v>11879</v>
      </c>
      <c r="C931" s="1" t="s">
        <v>4145</v>
      </c>
      <c r="D931" s="1" t="s">
        <v>1985</v>
      </c>
      <c r="E931" s="1" t="s">
        <v>11880</v>
      </c>
      <c r="F931" s="1" t="s">
        <v>10946</v>
      </c>
      <c r="G931" s="20">
        <v>1374388</v>
      </c>
      <c r="H931" s="21">
        <v>68</v>
      </c>
    </row>
    <row r="932" s="1" customFormat="1" spans="2:8">
      <c r="B932" s="1" t="s">
        <v>10935</v>
      </c>
      <c r="C932" s="1" t="s">
        <v>89</v>
      </c>
      <c r="D932" s="1" t="s">
        <v>2282</v>
      </c>
      <c r="E932" s="1" t="s">
        <v>11881</v>
      </c>
      <c r="F932" s="1" t="s">
        <v>10946</v>
      </c>
      <c r="G932" s="20">
        <v>1371047.5</v>
      </c>
      <c r="H932" s="21">
        <v>53</v>
      </c>
    </row>
    <row r="933" s="1" customFormat="1" spans="2:8">
      <c r="B933" s="1" t="s">
        <v>10935</v>
      </c>
      <c r="C933" s="1" t="s">
        <v>10975</v>
      </c>
      <c r="D933" s="1" t="s">
        <v>2283</v>
      </c>
      <c r="E933" s="1" t="s">
        <v>11882</v>
      </c>
      <c r="F933" s="1" t="s">
        <v>11018</v>
      </c>
      <c r="G933" s="20">
        <v>1369973</v>
      </c>
      <c r="H933" s="21">
        <v>39</v>
      </c>
    </row>
    <row r="934" s="1" customFormat="1" spans="2:8">
      <c r="B934" s="1" t="s">
        <v>10935</v>
      </c>
      <c r="C934" s="1" t="s">
        <v>4145</v>
      </c>
      <c r="D934" s="1" t="s">
        <v>2285</v>
      </c>
      <c r="E934" s="1" t="s">
        <v>11883</v>
      </c>
      <c r="F934" s="1" t="s">
        <v>3876</v>
      </c>
      <c r="G934" s="20">
        <v>1369073</v>
      </c>
      <c r="H934" s="21">
        <v>40</v>
      </c>
    </row>
    <row r="935" s="1" customFormat="1" spans="2:8">
      <c r="B935" s="1" t="s">
        <v>10935</v>
      </c>
      <c r="C935" s="1" t="s">
        <v>4145</v>
      </c>
      <c r="D935" s="1" t="s">
        <v>2286</v>
      </c>
      <c r="E935" s="1" t="s">
        <v>11884</v>
      </c>
      <c r="F935" s="1" t="s">
        <v>3876</v>
      </c>
      <c r="G935" s="20">
        <v>1365962</v>
      </c>
      <c r="H935" s="21">
        <v>63</v>
      </c>
    </row>
    <row r="936" s="1" customFormat="1" spans="2:8">
      <c r="B936" s="1" t="s">
        <v>10935</v>
      </c>
      <c r="C936" s="1" t="s">
        <v>184</v>
      </c>
      <c r="D936" s="1" t="s">
        <v>2287</v>
      </c>
      <c r="E936" s="1" t="s">
        <v>11885</v>
      </c>
      <c r="F936" s="1" t="s">
        <v>3876</v>
      </c>
      <c r="G936" s="20">
        <v>1363788</v>
      </c>
      <c r="H936" s="21">
        <v>16</v>
      </c>
    </row>
    <row r="937" s="1" customFormat="1" spans="2:8">
      <c r="B937" s="1" t="s">
        <v>10935</v>
      </c>
      <c r="C937" s="1" t="s">
        <v>10975</v>
      </c>
      <c r="D937" s="1" t="s">
        <v>2288</v>
      </c>
      <c r="E937" s="1" t="s">
        <v>11886</v>
      </c>
      <c r="F937" s="1" t="s">
        <v>10940</v>
      </c>
      <c r="G937" s="20">
        <v>1362954</v>
      </c>
      <c r="H937" s="21">
        <v>30</v>
      </c>
    </row>
    <row r="938" s="1" customFormat="1" spans="2:8">
      <c r="B938" s="1" t="s">
        <v>10935</v>
      </c>
      <c r="C938" s="1" t="s">
        <v>156</v>
      </c>
      <c r="D938" s="1" t="s">
        <v>2289</v>
      </c>
      <c r="E938" s="1" t="s">
        <v>11887</v>
      </c>
      <c r="F938" s="1" t="s">
        <v>3876</v>
      </c>
      <c r="G938" s="20">
        <v>1360033</v>
      </c>
      <c r="H938" s="21">
        <v>37</v>
      </c>
    </row>
    <row r="939" s="1" customFormat="1" spans="2:8">
      <c r="B939" s="1" t="s">
        <v>10935</v>
      </c>
      <c r="C939" s="1" t="s">
        <v>67</v>
      </c>
      <c r="D939" s="1" t="s">
        <v>2290</v>
      </c>
      <c r="E939" s="1" t="s">
        <v>11888</v>
      </c>
      <c r="F939" s="1" t="s">
        <v>10942</v>
      </c>
      <c r="G939" s="20">
        <v>1359146</v>
      </c>
      <c r="H939" s="21">
        <v>49</v>
      </c>
    </row>
    <row r="940" s="1" customFormat="1" spans="2:8">
      <c r="B940" s="1" t="s">
        <v>10935</v>
      </c>
      <c r="C940" s="1" t="s">
        <v>156</v>
      </c>
      <c r="D940" s="1" t="s">
        <v>1566</v>
      </c>
      <c r="E940" s="1" t="s">
        <v>11889</v>
      </c>
      <c r="F940" s="1" t="s">
        <v>11018</v>
      </c>
      <c r="G940" s="20">
        <v>1355130</v>
      </c>
      <c r="H940" s="21">
        <v>38</v>
      </c>
    </row>
    <row r="941" s="1" customFormat="1" spans="2:8">
      <c r="B941" s="1" t="s">
        <v>10935</v>
      </c>
      <c r="C941" s="1" t="s">
        <v>554</v>
      </c>
      <c r="D941" s="1" t="s">
        <v>2291</v>
      </c>
      <c r="E941" s="1" t="s">
        <v>11890</v>
      </c>
      <c r="F941" s="1" t="s">
        <v>3876</v>
      </c>
      <c r="G941" s="20">
        <v>1353475.5</v>
      </c>
      <c r="H941" s="21">
        <v>24</v>
      </c>
    </row>
    <row r="942" s="1" customFormat="1" spans="2:8">
      <c r="B942" s="1" t="s">
        <v>10935</v>
      </c>
      <c r="C942" s="1" t="s">
        <v>117</v>
      </c>
      <c r="D942" s="1" t="s">
        <v>2292</v>
      </c>
      <c r="E942" s="1" t="s">
        <v>11891</v>
      </c>
      <c r="F942" s="1" t="s">
        <v>3876</v>
      </c>
      <c r="G942" s="20">
        <v>1352923</v>
      </c>
      <c r="H942" s="21">
        <v>37</v>
      </c>
    </row>
    <row r="943" s="1" customFormat="1" spans="2:8">
      <c r="B943" s="1" t="s">
        <v>10935</v>
      </c>
      <c r="C943" s="1" t="s">
        <v>156</v>
      </c>
      <c r="D943" s="1" t="s">
        <v>2293</v>
      </c>
      <c r="E943" s="1" t="s">
        <v>11892</v>
      </c>
      <c r="F943" s="1" t="s">
        <v>3876</v>
      </c>
      <c r="G943" s="20">
        <v>1350122</v>
      </c>
      <c r="H943" s="21">
        <v>61</v>
      </c>
    </row>
    <row r="944" s="1" customFormat="1" spans="2:8">
      <c r="B944" s="1" t="s">
        <v>10935</v>
      </c>
      <c r="C944" s="1" t="s">
        <v>4145</v>
      </c>
      <c r="D944" s="1" t="s">
        <v>2294</v>
      </c>
      <c r="E944" s="1" t="s">
        <v>11893</v>
      </c>
      <c r="F944" s="1" t="s">
        <v>11010</v>
      </c>
      <c r="G944" s="20">
        <v>1348589</v>
      </c>
      <c r="H944" s="21">
        <v>39</v>
      </c>
    </row>
    <row r="945" s="1" customFormat="1" spans="2:8">
      <c r="B945" s="1" t="s">
        <v>10935</v>
      </c>
      <c r="C945" s="1" t="s">
        <v>107</v>
      </c>
      <c r="D945" s="1" t="s">
        <v>2295</v>
      </c>
      <c r="E945" s="1" t="s">
        <v>11894</v>
      </c>
      <c r="F945" s="1" t="s">
        <v>3876</v>
      </c>
      <c r="G945" s="20">
        <v>1343221</v>
      </c>
      <c r="H945" s="21">
        <v>90</v>
      </c>
    </row>
    <row r="946" s="1" customFormat="1" spans="2:8">
      <c r="B946" s="1" t="s">
        <v>10935</v>
      </c>
      <c r="C946" s="1" t="s">
        <v>67</v>
      </c>
      <c r="D946" s="1" t="s">
        <v>2296</v>
      </c>
      <c r="E946" s="1" t="s">
        <v>11895</v>
      </c>
      <c r="F946" s="1" t="s">
        <v>3876</v>
      </c>
      <c r="G946" s="20">
        <v>1343103</v>
      </c>
      <c r="H946" s="21">
        <v>55</v>
      </c>
    </row>
    <row r="947" s="1" customFormat="1" spans="2:8">
      <c r="B947" s="1" t="s">
        <v>10935</v>
      </c>
      <c r="C947" s="1" t="s">
        <v>89</v>
      </c>
      <c r="D947" s="1" t="s">
        <v>2111</v>
      </c>
      <c r="E947" s="1" t="s">
        <v>11896</v>
      </c>
      <c r="F947" s="1" t="s">
        <v>11010</v>
      </c>
      <c r="G947" s="20">
        <v>1340605</v>
      </c>
      <c r="H947" s="21">
        <v>69</v>
      </c>
    </row>
    <row r="948" s="1" customFormat="1" spans="2:8">
      <c r="B948" s="1" t="s">
        <v>10935</v>
      </c>
      <c r="C948" s="1" t="s">
        <v>124</v>
      </c>
      <c r="D948" s="1" t="s">
        <v>1431</v>
      </c>
      <c r="E948" s="1" t="s">
        <v>11897</v>
      </c>
      <c r="F948" s="1" t="s">
        <v>10942</v>
      </c>
      <c r="G948" s="20">
        <v>1339658</v>
      </c>
      <c r="H948" s="21">
        <v>6</v>
      </c>
    </row>
    <row r="949" s="1" customFormat="1" spans="2:8">
      <c r="B949" s="1" t="s">
        <v>10935</v>
      </c>
      <c r="C949" s="1" t="s">
        <v>156</v>
      </c>
      <c r="D949" s="1" t="s">
        <v>2297</v>
      </c>
      <c r="E949" s="1" t="s">
        <v>11898</v>
      </c>
      <c r="F949" s="1" t="s">
        <v>11060</v>
      </c>
      <c r="G949" s="20">
        <v>1339184</v>
      </c>
      <c r="H949" s="21">
        <v>30</v>
      </c>
    </row>
    <row r="950" s="1" customFormat="1" spans="2:8">
      <c r="B950" s="1" t="s">
        <v>10935</v>
      </c>
      <c r="C950" s="1" t="s">
        <v>128</v>
      </c>
      <c r="D950" s="1" t="s">
        <v>2298</v>
      </c>
      <c r="E950" s="1" t="s">
        <v>11899</v>
      </c>
      <c r="F950" s="1" t="s">
        <v>3876</v>
      </c>
      <c r="G950" s="20">
        <v>1338764.5</v>
      </c>
      <c r="H950" s="21">
        <v>55</v>
      </c>
    </row>
    <row r="951" s="1" customFormat="1" spans="2:8">
      <c r="B951" s="1" t="s">
        <v>10935</v>
      </c>
      <c r="C951" s="1" t="s">
        <v>398</v>
      </c>
      <c r="D951" s="1" t="s">
        <v>2299</v>
      </c>
      <c r="E951" s="1" t="s">
        <v>11900</v>
      </c>
      <c r="F951" s="1" t="s">
        <v>3876</v>
      </c>
      <c r="G951" s="20">
        <v>1338722</v>
      </c>
      <c r="H951" s="21">
        <v>27</v>
      </c>
    </row>
    <row r="952" s="1" customFormat="1" spans="2:8">
      <c r="B952" s="1" t="s">
        <v>10935</v>
      </c>
      <c r="C952" s="1" t="s">
        <v>4135</v>
      </c>
      <c r="D952" s="1" t="s">
        <v>2300</v>
      </c>
      <c r="E952" s="1" t="s">
        <v>11901</v>
      </c>
      <c r="F952" s="1" t="s">
        <v>10956</v>
      </c>
      <c r="G952" s="20">
        <v>1333702</v>
      </c>
      <c r="H952" s="21">
        <v>63</v>
      </c>
    </row>
    <row r="953" s="1" customFormat="1" spans="2:8">
      <c r="B953" s="1" t="s">
        <v>10935</v>
      </c>
      <c r="C953" s="1" t="s">
        <v>4135</v>
      </c>
      <c r="D953" s="1" t="s">
        <v>2301</v>
      </c>
      <c r="E953" s="1" t="s">
        <v>11902</v>
      </c>
      <c r="F953" s="1" t="s">
        <v>11010</v>
      </c>
      <c r="G953" s="20">
        <v>1331498</v>
      </c>
      <c r="H953" s="21">
        <v>64</v>
      </c>
    </row>
    <row r="954" s="1" customFormat="1" spans="2:8">
      <c r="B954" s="1" t="s">
        <v>10935</v>
      </c>
      <c r="C954" s="1" t="s">
        <v>165</v>
      </c>
      <c r="D954" s="1" t="s">
        <v>2302</v>
      </c>
      <c r="E954" s="1" t="s">
        <v>11903</v>
      </c>
      <c r="F954" s="1" t="s">
        <v>10937</v>
      </c>
      <c r="G954" s="20">
        <v>1325603</v>
      </c>
      <c r="H954" s="21">
        <v>43</v>
      </c>
    </row>
    <row r="955" s="1" customFormat="1" spans="2:8">
      <c r="B955" s="1" t="s">
        <v>10935</v>
      </c>
      <c r="C955" s="1" t="s">
        <v>365</v>
      </c>
      <c r="D955" s="1" t="s">
        <v>2303</v>
      </c>
      <c r="E955" s="1" t="s">
        <v>11904</v>
      </c>
      <c r="F955" s="1" t="s">
        <v>3876</v>
      </c>
      <c r="G955" s="20">
        <v>1324062</v>
      </c>
      <c r="H955" s="21">
        <v>24</v>
      </c>
    </row>
    <row r="956" s="1" customFormat="1" spans="2:8">
      <c r="B956" s="1" t="s">
        <v>10935</v>
      </c>
      <c r="C956" s="1" t="s">
        <v>124</v>
      </c>
      <c r="D956" s="1" t="s">
        <v>2062</v>
      </c>
      <c r="E956" s="1" t="s">
        <v>11905</v>
      </c>
      <c r="F956" s="1" t="s">
        <v>11060</v>
      </c>
      <c r="G956" s="20">
        <v>1318809</v>
      </c>
      <c r="H956" s="21">
        <v>52</v>
      </c>
    </row>
    <row r="957" s="1" customFormat="1" spans="2:8">
      <c r="B957" s="1" t="s">
        <v>10935</v>
      </c>
      <c r="C957" s="1" t="s">
        <v>156</v>
      </c>
      <c r="D957" s="1" t="s">
        <v>2304</v>
      </c>
      <c r="E957" s="1" t="s">
        <v>11906</v>
      </c>
      <c r="F957" s="1" t="s">
        <v>10963</v>
      </c>
      <c r="G957" s="20">
        <v>1318438</v>
      </c>
      <c r="H957" s="21">
        <v>47</v>
      </c>
    </row>
    <row r="958" s="1" customFormat="1" spans="2:8">
      <c r="B958" s="1" t="s">
        <v>10935</v>
      </c>
      <c r="C958" s="1" t="s">
        <v>156</v>
      </c>
      <c r="D958" s="1" t="s">
        <v>1410</v>
      </c>
      <c r="E958" s="1" t="s">
        <v>11907</v>
      </c>
      <c r="F958" s="1" t="s">
        <v>10948</v>
      </c>
      <c r="G958" s="20">
        <v>1315951.5</v>
      </c>
      <c r="H958" s="21">
        <v>40</v>
      </c>
    </row>
    <row r="959" s="1" customFormat="1" spans="2:8">
      <c r="B959" s="1" t="s">
        <v>10935</v>
      </c>
      <c r="C959" s="1" t="s">
        <v>103</v>
      </c>
      <c r="D959" s="1" t="s">
        <v>2305</v>
      </c>
      <c r="E959" s="1" t="s">
        <v>11908</v>
      </c>
      <c r="F959" s="1" t="s">
        <v>10946</v>
      </c>
      <c r="G959" s="20">
        <v>1315383</v>
      </c>
      <c r="H959" s="21">
        <v>53</v>
      </c>
    </row>
    <row r="960" s="1" customFormat="1" spans="2:8">
      <c r="B960" s="1" t="s">
        <v>10935</v>
      </c>
      <c r="C960" s="1" t="s">
        <v>165</v>
      </c>
      <c r="D960" s="1" t="s">
        <v>2306</v>
      </c>
      <c r="E960" s="1" t="s">
        <v>11909</v>
      </c>
      <c r="F960" s="1" t="s">
        <v>10940</v>
      </c>
      <c r="G960" s="20">
        <v>1315218</v>
      </c>
      <c r="H960" s="21">
        <v>31</v>
      </c>
    </row>
    <row r="961" s="1" customFormat="1" spans="2:8">
      <c r="B961" s="1" t="s">
        <v>10935</v>
      </c>
      <c r="C961" s="1" t="s">
        <v>4111</v>
      </c>
      <c r="D961" s="1" t="s">
        <v>2307</v>
      </c>
      <c r="E961" s="1" t="s">
        <v>11910</v>
      </c>
      <c r="F961" s="1" t="s">
        <v>10940</v>
      </c>
      <c r="G961" s="20">
        <v>1314499.4</v>
      </c>
      <c r="H961" s="21">
        <v>44</v>
      </c>
    </row>
    <row r="962" s="1" customFormat="1" spans="2:8">
      <c r="B962" s="1" t="s">
        <v>10935</v>
      </c>
      <c r="C962" s="1" t="s">
        <v>10975</v>
      </c>
      <c r="D962" s="1" t="s">
        <v>2308</v>
      </c>
      <c r="E962" s="1" t="s">
        <v>11911</v>
      </c>
      <c r="F962" s="1" t="s">
        <v>10942</v>
      </c>
      <c r="G962" s="20">
        <v>1309884</v>
      </c>
      <c r="H962" s="21">
        <v>20</v>
      </c>
    </row>
    <row r="963" s="1" customFormat="1" spans="2:8">
      <c r="B963" s="1" t="s">
        <v>10935</v>
      </c>
      <c r="C963" s="1" t="s">
        <v>89</v>
      </c>
      <c r="D963" s="1" t="s">
        <v>2309</v>
      </c>
      <c r="E963" s="1" t="s">
        <v>11912</v>
      </c>
      <c r="F963" s="1" t="s">
        <v>11016</v>
      </c>
      <c r="G963" s="20">
        <v>1308684</v>
      </c>
      <c r="H963" s="21">
        <v>54</v>
      </c>
    </row>
    <row r="964" s="1" customFormat="1" spans="2:8">
      <c r="B964" s="1" t="s">
        <v>10935</v>
      </c>
      <c r="C964" s="1" t="s">
        <v>4102</v>
      </c>
      <c r="D964" s="1" t="s">
        <v>2310</v>
      </c>
      <c r="E964" s="1" t="s">
        <v>11913</v>
      </c>
      <c r="F964" s="1" t="s">
        <v>10946</v>
      </c>
      <c r="G964" s="20">
        <v>1308400</v>
      </c>
      <c r="H964" s="21">
        <v>50</v>
      </c>
    </row>
    <row r="965" s="1" customFormat="1" spans="2:8">
      <c r="B965" s="1" t="s">
        <v>10935</v>
      </c>
      <c r="C965" s="1" t="s">
        <v>4135</v>
      </c>
      <c r="D965" s="1" t="s">
        <v>1666</v>
      </c>
      <c r="E965" s="1" t="s">
        <v>11914</v>
      </c>
      <c r="F965" s="1" t="s">
        <v>10937</v>
      </c>
      <c r="G965" s="20">
        <v>1303330.7</v>
      </c>
      <c r="H965" s="21">
        <v>28</v>
      </c>
    </row>
    <row r="966" s="1" customFormat="1" spans="2:8">
      <c r="B966" s="1" t="s">
        <v>10935</v>
      </c>
      <c r="C966" s="1" t="s">
        <v>103</v>
      </c>
      <c r="D966" s="1" t="s">
        <v>2311</v>
      </c>
      <c r="E966" s="1" t="s">
        <v>11915</v>
      </c>
      <c r="F966" s="1" t="s">
        <v>11016</v>
      </c>
      <c r="G966" s="20">
        <v>1302637</v>
      </c>
      <c r="H966" s="21">
        <v>71</v>
      </c>
    </row>
    <row r="967" s="1" customFormat="1" spans="2:8">
      <c r="B967" s="1" t="s">
        <v>10935</v>
      </c>
      <c r="C967" s="1" t="s">
        <v>117</v>
      </c>
      <c r="D967" s="1" t="s">
        <v>2312</v>
      </c>
      <c r="E967" s="1" t="s">
        <v>11916</v>
      </c>
      <c r="F967" s="1" t="s">
        <v>10956</v>
      </c>
      <c r="G967" s="20">
        <v>1302272.2</v>
      </c>
      <c r="H967" s="21">
        <v>35</v>
      </c>
    </row>
    <row r="968" s="1" customFormat="1" spans="2:8">
      <c r="B968" s="1" t="s">
        <v>10935</v>
      </c>
      <c r="C968" s="1" t="s">
        <v>124</v>
      </c>
      <c r="D968" s="1" t="s">
        <v>1973</v>
      </c>
      <c r="E968" s="1" t="s">
        <v>11917</v>
      </c>
      <c r="F968" s="1" t="s">
        <v>10937</v>
      </c>
      <c r="G968" s="20">
        <v>1302211.5</v>
      </c>
      <c r="H968" s="21">
        <v>24</v>
      </c>
    </row>
    <row r="969" s="1" customFormat="1" spans="2:8">
      <c r="B969" s="1" t="s">
        <v>10935</v>
      </c>
      <c r="C969" s="1" t="s">
        <v>260</v>
      </c>
      <c r="D969" s="1" t="s">
        <v>2313</v>
      </c>
      <c r="E969" s="1" t="s">
        <v>11918</v>
      </c>
      <c r="F969" s="1" t="s">
        <v>11016</v>
      </c>
      <c r="G969" s="20">
        <v>1302099.5</v>
      </c>
      <c r="H969" s="21">
        <v>58</v>
      </c>
    </row>
    <row r="970" s="1" customFormat="1" spans="2:8">
      <c r="B970" s="1" t="s">
        <v>10935</v>
      </c>
      <c r="C970" s="1" t="s">
        <v>67</v>
      </c>
      <c r="D970" s="1" t="s">
        <v>2314</v>
      </c>
      <c r="E970" s="1" t="s">
        <v>11919</v>
      </c>
      <c r="F970" s="1" t="s">
        <v>10940</v>
      </c>
      <c r="G970" s="20">
        <v>1300805</v>
      </c>
      <c r="H970" s="21">
        <v>42</v>
      </c>
    </row>
    <row r="971" s="1" customFormat="1" spans="2:8">
      <c r="B971" s="1" t="s">
        <v>10935</v>
      </c>
      <c r="C971" s="1" t="s">
        <v>89</v>
      </c>
      <c r="D971" s="1" t="s">
        <v>2315</v>
      </c>
      <c r="E971" s="1" t="s">
        <v>11920</v>
      </c>
      <c r="F971" s="1" t="s">
        <v>11010</v>
      </c>
      <c r="G971" s="20">
        <v>1298480</v>
      </c>
      <c r="H971" s="21">
        <v>73</v>
      </c>
    </row>
    <row r="972" s="1" customFormat="1" spans="2:8">
      <c r="B972" s="1" t="s">
        <v>10935</v>
      </c>
      <c r="C972" s="1" t="s">
        <v>4155</v>
      </c>
      <c r="D972" s="1" t="s">
        <v>2316</v>
      </c>
      <c r="E972" s="1" t="s">
        <v>11921</v>
      </c>
      <c r="F972" s="1" t="s">
        <v>10937</v>
      </c>
      <c r="G972" s="20">
        <v>1295088</v>
      </c>
      <c r="H972" s="21">
        <v>35</v>
      </c>
    </row>
    <row r="973" s="1" customFormat="1" spans="2:8">
      <c r="B973" s="1" t="s">
        <v>10935</v>
      </c>
      <c r="C973" s="1" t="s">
        <v>260</v>
      </c>
      <c r="D973" s="1" t="s">
        <v>2317</v>
      </c>
      <c r="E973" s="1" t="s">
        <v>11922</v>
      </c>
      <c r="F973" s="1" t="s">
        <v>10956</v>
      </c>
      <c r="G973" s="20">
        <v>1293833</v>
      </c>
      <c r="H973" s="21">
        <v>41</v>
      </c>
    </row>
    <row r="974" s="1" customFormat="1" spans="2:8">
      <c r="B974" s="1" t="s">
        <v>10935</v>
      </c>
      <c r="C974" s="1" t="s">
        <v>10975</v>
      </c>
      <c r="D974" s="1" t="s">
        <v>2318</v>
      </c>
      <c r="E974" s="1" t="s">
        <v>11923</v>
      </c>
      <c r="F974" s="1" t="s">
        <v>10937</v>
      </c>
      <c r="G974" s="20">
        <v>1292782</v>
      </c>
      <c r="H974" s="21">
        <v>30</v>
      </c>
    </row>
    <row r="975" s="1" customFormat="1" spans="2:8">
      <c r="B975" s="1" t="s">
        <v>10935</v>
      </c>
      <c r="C975" s="1" t="s">
        <v>10975</v>
      </c>
      <c r="D975" s="1" t="s">
        <v>2319</v>
      </c>
      <c r="E975" s="1" t="s">
        <v>11924</v>
      </c>
      <c r="F975" s="1" t="s">
        <v>3876</v>
      </c>
      <c r="G975" s="20">
        <v>1285828</v>
      </c>
      <c r="H975" s="21">
        <v>16</v>
      </c>
    </row>
    <row r="976" s="1" customFormat="1" spans="2:8">
      <c r="B976" s="1" t="s">
        <v>10935</v>
      </c>
      <c r="C976" s="1" t="s">
        <v>156</v>
      </c>
      <c r="D976" s="1" t="s">
        <v>2320</v>
      </c>
      <c r="E976" s="1" t="s">
        <v>11925</v>
      </c>
      <c r="F976" s="1" t="s">
        <v>10942</v>
      </c>
      <c r="G976" s="20">
        <v>1284962</v>
      </c>
      <c r="H976" s="21">
        <v>50</v>
      </c>
    </row>
    <row r="977" s="1" customFormat="1" spans="2:8">
      <c r="B977" s="1" t="s">
        <v>10935</v>
      </c>
      <c r="C977" s="1" t="s">
        <v>117</v>
      </c>
      <c r="D977" s="1" t="s">
        <v>2321</v>
      </c>
      <c r="E977" s="1" t="s">
        <v>11926</v>
      </c>
      <c r="F977" s="1" t="s">
        <v>11010</v>
      </c>
      <c r="G977" s="20">
        <v>1284541</v>
      </c>
      <c r="H977" s="21">
        <v>45</v>
      </c>
    </row>
    <row r="978" s="1" customFormat="1" spans="2:8">
      <c r="B978" s="1" t="s">
        <v>10935</v>
      </c>
      <c r="C978" s="1" t="s">
        <v>165</v>
      </c>
      <c r="D978" s="1" t="s">
        <v>2171</v>
      </c>
      <c r="E978" s="1" t="s">
        <v>11927</v>
      </c>
      <c r="F978" s="1" t="s">
        <v>11018</v>
      </c>
      <c r="G978" s="20">
        <v>1279929</v>
      </c>
      <c r="H978" s="21">
        <v>54</v>
      </c>
    </row>
    <row r="979" s="1" customFormat="1" spans="2:8">
      <c r="B979" s="1" t="s">
        <v>10935</v>
      </c>
      <c r="C979" s="1" t="s">
        <v>398</v>
      </c>
      <c r="D979" s="1" t="s">
        <v>2323</v>
      </c>
      <c r="E979" s="1" t="s">
        <v>11928</v>
      </c>
      <c r="F979" s="1" t="s">
        <v>3876</v>
      </c>
      <c r="G979" s="20">
        <v>1274813</v>
      </c>
      <c r="H979" s="21">
        <v>33</v>
      </c>
    </row>
    <row r="980" s="1" customFormat="1" spans="2:8">
      <c r="B980" s="1" t="s">
        <v>10935</v>
      </c>
      <c r="C980" s="1" t="s">
        <v>103</v>
      </c>
      <c r="D980" s="1" t="s">
        <v>2053</v>
      </c>
      <c r="E980" s="1" t="s">
        <v>11929</v>
      </c>
      <c r="F980" s="1" t="s">
        <v>10963</v>
      </c>
      <c r="G980" s="20">
        <v>1273663.5</v>
      </c>
      <c r="H980" s="21">
        <v>53</v>
      </c>
    </row>
    <row r="981" s="1" customFormat="1" spans="2:8">
      <c r="B981" s="1" t="s">
        <v>10935</v>
      </c>
      <c r="C981" s="1" t="s">
        <v>103</v>
      </c>
      <c r="D981" s="1" t="s">
        <v>2066</v>
      </c>
      <c r="E981" s="1" t="s">
        <v>11930</v>
      </c>
      <c r="F981" s="1" t="s">
        <v>11010</v>
      </c>
      <c r="G981" s="20">
        <v>1269625</v>
      </c>
      <c r="H981" s="21">
        <v>53</v>
      </c>
    </row>
    <row r="982" s="1" customFormat="1" spans="2:8">
      <c r="B982" s="1" t="s">
        <v>10935</v>
      </c>
      <c r="C982" s="1" t="s">
        <v>4102</v>
      </c>
      <c r="D982" s="1" t="s">
        <v>2324</v>
      </c>
      <c r="E982" s="1" t="s">
        <v>11931</v>
      </c>
      <c r="F982" s="1" t="s">
        <v>10937</v>
      </c>
      <c r="G982" s="20">
        <v>1269396</v>
      </c>
      <c r="H982" s="21">
        <v>27</v>
      </c>
    </row>
    <row r="983" s="1" customFormat="1" spans="2:8">
      <c r="B983" s="1" t="s">
        <v>10935</v>
      </c>
      <c r="C983" s="1" t="s">
        <v>156</v>
      </c>
      <c r="D983" s="1" t="s">
        <v>2326</v>
      </c>
      <c r="E983" s="1" t="s">
        <v>11932</v>
      </c>
      <c r="F983" s="1" t="s">
        <v>10956</v>
      </c>
      <c r="G983" s="20">
        <v>1267687</v>
      </c>
      <c r="H983" s="21">
        <v>39</v>
      </c>
    </row>
    <row r="984" s="1" customFormat="1" spans="2:8">
      <c r="B984" s="1" t="s">
        <v>10935</v>
      </c>
      <c r="C984" s="1" t="s">
        <v>124</v>
      </c>
      <c r="D984" s="1" t="s">
        <v>2327</v>
      </c>
      <c r="E984" s="1" t="s">
        <v>11933</v>
      </c>
      <c r="F984" s="1" t="s">
        <v>10942</v>
      </c>
      <c r="G984" s="20">
        <v>1264553.5</v>
      </c>
      <c r="H984" s="21">
        <v>50</v>
      </c>
    </row>
    <row r="985" s="1" customFormat="1" spans="2:8">
      <c r="B985" s="1" t="s">
        <v>10935</v>
      </c>
      <c r="C985" s="1" t="s">
        <v>156</v>
      </c>
      <c r="D985" s="1" t="s">
        <v>2328</v>
      </c>
      <c r="E985" s="1" t="s">
        <v>11934</v>
      </c>
      <c r="F985" s="1" t="s">
        <v>11016</v>
      </c>
      <c r="G985" s="20">
        <v>1260316</v>
      </c>
      <c r="H985" s="21">
        <v>36</v>
      </c>
    </row>
    <row r="986" s="1" customFormat="1" spans="2:8">
      <c r="B986" s="1" t="s">
        <v>10935</v>
      </c>
      <c r="C986" s="1" t="s">
        <v>124</v>
      </c>
      <c r="D986" s="1" t="s">
        <v>1708</v>
      </c>
      <c r="E986" s="1" t="s">
        <v>11935</v>
      </c>
      <c r="F986" s="1" t="s">
        <v>10965</v>
      </c>
      <c r="G986" s="20">
        <v>1257478</v>
      </c>
      <c r="H986" s="21">
        <v>46</v>
      </c>
    </row>
    <row r="987" s="1" customFormat="1" spans="2:8">
      <c r="B987" s="1" t="s">
        <v>10935</v>
      </c>
      <c r="C987" s="1" t="s">
        <v>4102</v>
      </c>
      <c r="D987" s="1" t="s">
        <v>1966</v>
      </c>
      <c r="E987" s="1" t="s">
        <v>11936</v>
      </c>
      <c r="F987" s="1" t="s">
        <v>10940</v>
      </c>
      <c r="G987" s="20">
        <v>1253848</v>
      </c>
      <c r="H987" s="21">
        <v>56</v>
      </c>
    </row>
    <row r="988" s="1" customFormat="1" spans="2:8">
      <c r="B988" s="1" t="s">
        <v>10935</v>
      </c>
      <c r="C988" s="1" t="s">
        <v>260</v>
      </c>
      <c r="D988" s="1" t="s">
        <v>2329</v>
      </c>
      <c r="E988" s="1" t="s">
        <v>11937</v>
      </c>
      <c r="F988" s="1" t="s">
        <v>11018</v>
      </c>
      <c r="G988" s="20">
        <v>1250250</v>
      </c>
      <c r="H988" s="21">
        <v>40</v>
      </c>
    </row>
    <row r="989" s="1" customFormat="1" spans="2:8">
      <c r="B989" s="1" t="s">
        <v>10935</v>
      </c>
      <c r="C989" s="1" t="s">
        <v>67</v>
      </c>
      <c r="D989" s="1" t="s">
        <v>2330</v>
      </c>
      <c r="E989" s="1" t="s">
        <v>11938</v>
      </c>
      <c r="F989" s="1" t="s">
        <v>3876</v>
      </c>
      <c r="G989" s="20">
        <v>1247841</v>
      </c>
      <c r="H989" s="21">
        <v>100</v>
      </c>
    </row>
    <row r="990" s="1" customFormat="1" spans="2:8">
      <c r="B990" s="1" t="s">
        <v>10935</v>
      </c>
      <c r="C990" s="1" t="s">
        <v>103</v>
      </c>
      <c r="D990" s="1" t="s">
        <v>2331</v>
      </c>
      <c r="E990" s="1" t="s">
        <v>11939</v>
      </c>
      <c r="F990" s="1" t="s">
        <v>11018</v>
      </c>
      <c r="G990" s="20">
        <v>1246218</v>
      </c>
      <c r="H990" s="21">
        <v>60</v>
      </c>
    </row>
    <row r="991" s="1" customFormat="1" spans="2:8">
      <c r="B991" s="1" t="s">
        <v>10935</v>
      </c>
      <c r="C991" s="1" t="s">
        <v>107</v>
      </c>
      <c r="D991" s="1" t="s">
        <v>2332</v>
      </c>
      <c r="E991" s="1" t="s">
        <v>11940</v>
      </c>
      <c r="F991" s="1" t="s">
        <v>11010</v>
      </c>
      <c r="G991" s="20">
        <v>1243052.9</v>
      </c>
      <c r="H991" s="21">
        <v>51</v>
      </c>
    </row>
    <row r="992" s="1" customFormat="1" spans="2:8">
      <c r="B992" s="1" t="s">
        <v>10935</v>
      </c>
      <c r="C992" s="1" t="s">
        <v>124</v>
      </c>
      <c r="D992" s="1" t="s">
        <v>2334</v>
      </c>
      <c r="E992" s="1" t="s">
        <v>11941</v>
      </c>
      <c r="F992" s="1" t="s">
        <v>11018</v>
      </c>
      <c r="G992" s="20">
        <v>1241149</v>
      </c>
      <c r="H992" s="21">
        <v>64</v>
      </c>
    </row>
    <row r="993" s="1" customFormat="1" spans="2:8">
      <c r="B993" s="1" t="s">
        <v>10935</v>
      </c>
      <c r="C993" s="1" t="s">
        <v>165</v>
      </c>
      <c r="D993" s="1" t="s">
        <v>2335</v>
      </c>
      <c r="E993" s="1" t="s">
        <v>11942</v>
      </c>
      <c r="F993" s="1" t="s">
        <v>11010</v>
      </c>
      <c r="G993" s="20">
        <v>1237592</v>
      </c>
      <c r="H993" s="21">
        <v>48</v>
      </c>
    </row>
    <row r="994" s="1" customFormat="1" spans="2:8">
      <c r="B994" s="1" t="s">
        <v>10935</v>
      </c>
      <c r="C994" s="1" t="s">
        <v>124</v>
      </c>
      <c r="D994" s="1" t="s">
        <v>1960</v>
      </c>
      <c r="E994" s="1" t="s">
        <v>11943</v>
      </c>
      <c r="F994" s="1" t="s">
        <v>11018</v>
      </c>
      <c r="G994" s="20">
        <v>1236448</v>
      </c>
      <c r="H994" s="21">
        <v>86</v>
      </c>
    </row>
    <row r="995" s="1" customFormat="1" spans="2:8">
      <c r="B995" s="1" t="s">
        <v>10935</v>
      </c>
      <c r="C995" s="1" t="s">
        <v>10975</v>
      </c>
      <c r="D995" s="1" t="s">
        <v>2336</v>
      </c>
      <c r="E995" s="1" t="s">
        <v>11944</v>
      </c>
      <c r="F995" s="1" t="s">
        <v>11018</v>
      </c>
      <c r="G995" s="20">
        <v>1232825</v>
      </c>
      <c r="H995" s="21">
        <v>35</v>
      </c>
    </row>
    <row r="996" s="1" customFormat="1" spans="2:8">
      <c r="B996" s="1" t="s">
        <v>10935</v>
      </c>
      <c r="C996" s="1" t="s">
        <v>4105</v>
      </c>
      <c r="D996" s="1" t="s">
        <v>2337</v>
      </c>
      <c r="E996" s="1" t="s">
        <v>11945</v>
      </c>
      <c r="F996" s="1" t="s">
        <v>11016</v>
      </c>
      <c r="G996" s="20">
        <v>1230562</v>
      </c>
      <c r="H996" s="21">
        <v>34</v>
      </c>
    </row>
    <row r="997" s="1" customFormat="1" spans="2:8">
      <c r="B997" s="1" t="s">
        <v>10935</v>
      </c>
      <c r="C997" s="1" t="s">
        <v>156</v>
      </c>
      <c r="D997" s="1" t="s">
        <v>2338</v>
      </c>
      <c r="E997" s="1" t="s">
        <v>11946</v>
      </c>
      <c r="F997" s="1" t="s">
        <v>10942</v>
      </c>
      <c r="G997" s="20">
        <v>1226283</v>
      </c>
      <c r="H997" s="21">
        <v>26</v>
      </c>
    </row>
    <row r="998" s="1" customFormat="1" spans="2:8">
      <c r="B998" s="1" t="s">
        <v>10935</v>
      </c>
      <c r="C998" s="1" t="s">
        <v>4166</v>
      </c>
      <c r="D998" s="1" t="s">
        <v>2339</v>
      </c>
      <c r="E998" s="1" t="s">
        <v>11947</v>
      </c>
      <c r="F998" s="1" t="s">
        <v>3876</v>
      </c>
      <c r="G998" s="20">
        <v>1225720</v>
      </c>
      <c r="H998" s="21">
        <v>44</v>
      </c>
    </row>
    <row r="999" s="1" customFormat="1" spans="2:8">
      <c r="B999" s="1" t="s">
        <v>10935</v>
      </c>
      <c r="C999" s="1" t="s">
        <v>107</v>
      </c>
      <c r="D999" s="1" t="s">
        <v>1790</v>
      </c>
      <c r="E999" s="1" t="s">
        <v>11948</v>
      </c>
      <c r="F999" s="1" t="s">
        <v>11016</v>
      </c>
      <c r="G999" s="20">
        <v>1222929</v>
      </c>
      <c r="H999" s="21">
        <v>20</v>
      </c>
    </row>
    <row r="1000" s="1" customFormat="1" spans="2:8">
      <c r="B1000" s="1" t="s">
        <v>10935</v>
      </c>
      <c r="C1000" s="1" t="s">
        <v>107</v>
      </c>
      <c r="D1000" s="1" t="s">
        <v>2340</v>
      </c>
      <c r="E1000" s="1" t="s">
        <v>11949</v>
      </c>
      <c r="F1000" s="1" t="s">
        <v>3876</v>
      </c>
      <c r="G1000" s="20">
        <v>1220158</v>
      </c>
      <c r="H1000" s="21">
        <v>22</v>
      </c>
    </row>
    <row r="1001" s="1" customFormat="1" spans="2:8">
      <c r="B1001" s="1" t="s">
        <v>10935</v>
      </c>
      <c r="C1001" s="1" t="s">
        <v>156</v>
      </c>
      <c r="D1001" s="1" t="s">
        <v>2341</v>
      </c>
      <c r="E1001" s="1" t="s">
        <v>11950</v>
      </c>
      <c r="F1001" s="1" t="s">
        <v>3876</v>
      </c>
      <c r="G1001" s="20">
        <v>1218663.5</v>
      </c>
      <c r="H1001" s="21">
        <v>30</v>
      </c>
    </row>
    <row r="1002" s="1" customFormat="1" spans="2:8">
      <c r="B1002" s="1" t="s">
        <v>10935</v>
      </c>
      <c r="C1002" s="1" t="s">
        <v>89</v>
      </c>
      <c r="D1002" s="1" t="s">
        <v>2342</v>
      </c>
      <c r="E1002" s="1" t="s">
        <v>11951</v>
      </c>
      <c r="F1002" s="1" t="s">
        <v>11016</v>
      </c>
      <c r="G1002" s="20">
        <v>1216049</v>
      </c>
      <c r="H1002" s="21">
        <v>49</v>
      </c>
    </row>
    <row r="1003" s="1" customFormat="1" spans="2:8">
      <c r="B1003" s="1" t="s">
        <v>10935</v>
      </c>
      <c r="C1003" s="1" t="s">
        <v>124</v>
      </c>
      <c r="D1003" s="1" t="s">
        <v>1960</v>
      </c>
      <c r="E1003" s="1" t="s">
        <v>11952</v>
      </c>
      <c r="F1003" s="1" t="s">
        <v>11018</v>
      </c>
      <c r="G1003" s="20">
        <v>1212612</v>
      </c>
      <c r="H1003" s="21">
        <v>83</v>
      </c>
    </row>
    <row r="1004" s="1" customFormat="1" spans="2:8">
      <c r="B1004" s="1" t="s">
        <v>10935</v>
      </c>
      <c r="C1004" s="1" t="s">
        <v>89</v>
      </c>
      <c r="D1004" s="1" t="s">
        <v>2343</v>
      </c>
      <c r="E1004" s="1" t="s">
        <v>11953</v>
      </c>
      <c r="F1004" s="1" t="s">
        <v>10937</v>
      </c>
      <c r="G1004" s="20">
        <v>1210943</v>
      </c>
      <c r="H1004" s="21">
        <v>38</v>
      </c>
    </row>
    <row r="1005" s="1" customFormat="1" spans="2:8">
      <c r="B1005" s="1" t="s">
        <v>10935</v>
      </c>
      <c r="C1005" s="1" t="s">
        <v>124</v>
      </c>
      <c r="D1005" s="1" t="s">
        <v>2089</v>
      </c>
      <c r="E1005" s="1" t="s">
        <v>11954</v>
      </c>
      <c r="F1005" s="1" t="s">
        <v>10942</v>
      </c>
      <c r="G1005" s="20">
        <v>1210684.5</v>
      </c>
      <c r="H1005" s="21">
        <v>48</v>
      </c>
    </row>
    <row r="1006" s="1" customFormat="1" spans="2:8">
      <c r="B1006" s="1" t="s">
        <v>10935</v>
      </c>
      <c r="C1006" s="1" t="s">
        <v>165</v>
      </c>
      <c r="D1006" s="1" t="s">
        <v>2344</v>
      </c>
      <c r="E1006" s="1" t="s">
        <v>11955</v>
      </c>
      <c r="F1006" s="1" t="s">
        <v>11060</v>
      </c>
      <c r="G1006" s="20">
        <v>1210382</v>
      </c>
      <c r="H1006" s="21">
        <v>33</v>
      </c>
    </row>
    <row r="1007" s="1" customFormat="1" spans="2:8">
      <c r="B1007" s="1" t="s">
        <v>10935</v>
      </c>
      <c r="C1007" s="1" t="s">
        <v>124</v>
      </c>
      <c r="D1007" s="1" t="s">
        <v>2345</v>
      </c>
      <c r="E1007" s="1" t="s">
        <v>11956</v>
      </c>
      <c r="F1007" s="1" t="s">
        <v>11060</v>
      </c>
      <c r="G1007" s="20">
        <v>1207954.4</v>
      </c>
      <c r="H1007" s="21">
        <v>50</v>
      </c>
    </row>
    <row r="1008" s="1" customFormat="1" spans="2:8">
      <c r="B1008" s="1" t="s">
        <v>10935</v>
      </c>
      <c r="C1008" s="1" t="s">
        <v>4102</v>
      </c>
      <c r="D1008" s="1" t="s">
        <v>2348</v>
      </c>
      <c r="E1008" s="1" t="s">
        <v>11957</v>
      </c>
      <c r="F1008" s="1" t="s">
        <v>10965</v>
      </c>
      <c r="G1008" s="20">
        <v>1198573</v>
      </c>
      <c r="H1008" s="21">
        <v>39</v>
      </c>
    </row>
    <row r="1009" s="1" customFormat="1" spans="2:8">
      <c r="B1009" s="1" t="s">
        <v>10935</v>
      </c>
      <c r="C1009" s="1" t="s">
        <v>4135</v>
      </c>
      <c r="D1009" s="1" t="s">
        <v>1666</v>
      </c>
      <c r="E1009" s="1" t="s">
        <v>11958</v>
      </c>
      <c r="F1009" s="1" t="s">
        <v>10937</v>
      </c>
      <c r="G1009" s="20">
        <v>1198044</v>
      </c>
      <c r="H1009" s="21">
        <v>27</v>
      </c>
    </row>
    <row r="1010" s="1" customFormat="1" spans="2:8">
      <c r="B1010" s="1" t="s">
        <v>10935</v>
      </c>
      <c r="C1010" s="1" t="s">
        <v>156</v>
      </c>
      <c r="D1010" s="1" t="s">
        <v>2349</v>
      </c>
      <c r="E1010" s="1" t="s">
        <v>11959</v>
      </c>
      <c r="F1010" s="1" t="s">
        <v>10956</v>
      </c>
      <c r="G1010" s="20">
        <v>1197632</v>
      </c>
      <c r="H1010" s="21">
        <v>39</v>
      </c>
    </row>
    <row r="1011" s="1" customFormat="1" spans="2:8">
      <c r="B1011" s="1" t="s">
        <v>10935</v>
      </c>
      <c r="C1011" s="1" t="s">
        <v>89</v>
      </c>
      <c r="D1011" s="1" t="s">
        <v>2350</v>
      </c>
      <c r="E1011" s="1" t="s">
        <v>11960</v>
      </c>
      <c r="F1011" s="1" t="s">
        <v>10942</v>
      </c>
      <c r="G1011" s="20">
        <v>1196876.1</v>
      </c>
      <c r="H1011" s="21">
        <v>63</v>
      </c>
    </row>
    <row r="1012" s="1" customFormat="1" spans="2:8">
      <c r="B1012" s="1" t="s">
        <v>10935</v>
      </c>
      <c r="C1012" s="1" t="s">
        <v>184</v>
      </c>
      <c r="D1012" s="1" t="s">
        <v>2352</v>
      </c>
      <c r="E1012" s="1" t="s">
        <v>11961</v>
      </c>
      <c r="F1012" s="1" t="s">
        <v>11060</v>
      </c>
      <c r="G1012" s="20">
        <v>1188747</v>
      </c>
      <c r="H1012" s="21">
        <v>35</v>
      </c>
    </row>
    <row r="1013" s="1" customFormat="1" spans="2:8">
      <c r="B1013" s="1" t="s">
        <v>10935</v>
      </c>
      <c r="C1013" s="1" t="s">
        <v>4272</v>
      </c>
      <c r="D1013" s="1" t="s">
        <v>2354</v>
      </c>
      <c r="E1013" s="1" t="s">
        <v>11962</v>
      </c>
      <c r="F1013" s="1" t="s">
        <v>11060</v>
      </c>
      <c r="G1013" s="20">
        <v>1186139</v>
      </c>
      <c r="H1013" s="21">
        <v>19</v>
      </c>
    </row>
    <row r="1014" s="1" customFormat="1" spans="2:8">
      <c r="B1014" s="1" t="s">
        <v>10935</v>
      </c>
      <c r="C1014" s="1" t="s">
        <v>107</v>
      </c>
      <c r="D1014" s="1" t="s">
        <v>2355</v>
      </c>
      <c r="E1014" s="1" t="s">
        <v>11963</v>
      </c>
      <c r="F1014" s="1" t="s">
        <v>3876</v>
      </c>
      <c r="G1014" s="20">
        <v>1186128</v>
      </c>
      <c r="H1014" s="21">
        <v>19</v>
      </c>
    </row>
    <row r="1015" s="1" customFormat="1" spans="2:8">
      <c r="B1015" s="1" t="s">
        <v>10935</v>
      </c>
      <c r="C1015" s="1" t="s">
        <v>124</v>
      </c>
      <c r="D1015" s="1" t="s">
        <v>2356</v>
      </c>
      <c r="E1015" s="1" t="s">
        <v>11964</v>
      </c>
      <c r="F1015" s="1" t="s">
        <v>10956</v>
      </c>
      <c r="G1015" s="20">
        <v>1184825</v>
      </c>
      <c r="H1015" s="21">
        <v>49</v>
      </c>
    </row>
    <row r="1016" s="1" customFormat="1" spans="2:8">
      <c r="B1016" s="1" t="s">
        <v>10935</v>
      </c>
      <c r="C1016" s="1" t="s">
        <v>4135</v>
      </c>
      <c r="D1016" s="1" t="s">
        <v>2357</v>
      </c>
      <c r="E1016" s="1" t="s">
        <v>11965</v>
      </c>
      <c r="F1016" s="1" t="s">
        <v>11016</v>
      </c>
      <c r="G1016" s="20">
        <v>1183032.5</v>
      </c>
      <c r="H1016" s="21">
        <v>53</v>
      </c>
    </row>
    <row r="1017" s="1" customFormat="1" spans="2:8">
      <c r="B1017" s="1" t="s">
        <v>10935</v>
      </c>
      <c r="C1017" s="1" t="s">
        <v>156</v>
      </c>
      <c r="D1017" s="1" t="s">
        <v>2063</v>
      </c>
      <c r="E1017" s="1" t="s">
        <v>11966</v>
      </c>
      <c r="F1017" s="1" t="s">
        <v>10946</v>
      </c>
      <c r="G1017" s="20">
        <v>1178749</v>
      </c>
      <c r="H1017" s="21">
        <v>31</v>
      </c>
    </row>
    <row r="1018" s="1" customFormat="1" spans="2:8">
      <c r="B1018" s="1" t="s">
        <v>10935</v>
      </c>
      <c r="C1018" s="1" t="s">
        <v>156</v>
      </c>
      <c r="D1018" s="1" t="s">
        <v>2359</v>
      </c>
      <c r="E1018" s="1" t="s">
        <v>11967</v>
      </c>
      <c r="F1018" s="1" t="s">
        <v>3876</v>
      </c>
      <c r="G1018" s="20">
        <v>1178081</v>
      </c>
      <c r="H1018" s="21">
        <v>31</v>
      </c>
    </row>
    <row r="1019" s="1" customFormat="1" spans="2:8">
      <c r="B1019" s="1" t="s">
        <v>10935</v>
      </c>
      <c r="C1019" s="1" t="s">
        <v>89</v>
      </c>
      <c r="D1019" s="1" t="s">
        <v>1785</v>
      </c>
      <c r="E1019" s="1" t="s">
        <v>11968</v>
      </c>
      <c r="F1019" s="1" t="s">
        <v>11018</v>
      </c>
      <c r="G1019" s="20">
        <v>1177792</v>
      </c>
      <c r="H1019" s="21">
        <v>70</v>
      </c>
    </row>
    <row r="1020" s="1" customFormat="1" spans="2:8">
      <c r="B1020" s="1" t="s">
        <v>10935</v>
      </c>
      <c r="C1020" s="1" t="s">
        <v>10975</v>
      </c>
      <c r="D1020" s="1" t="s">
        <v>2360</v>
      </c>
      <c r="E1020" s="1" t="s">
        <v>11969</v>
      </c>
      <c r="F1020" s="1" t="s">
        <v>11060</v>
      </c>
      <c r="G1020" s="20">
        <v>1174890</v>
      </c>
      <c r="H1020" s="21">
        <v>33</v>
      </c>
    </row>
    <row r="1021" s="1" customFormat="1" spans="2:8">
      <c r="B1021" s="1" t="s">
        <v>10935</v>
      </c>
      <c r="C1021" s="1" t="s">
        <v>103</v>
      </c>
      <c r="D1021" s="1" t="s">
        <v>1676</v>
      </c>
      <c r="E1021" s="1" t="s">
        <v>11970</v>
      </c>
      <c r="F1021" s="1" t="s">
        <v>10937</v>
      </c>
      <c r="G1021" s="20">
        <v>1172179.5</v>
      </c>
      <c r="H1021" s="21">
        <v>32</v>
      </c>
    </row>
    <row r="1022" s="1" customFormat="1" spans="2:8">
      <c r="B1022" s="1" t="s">
        <v>10935</v>
      </c>
      <c r="C1022" s="1" t="s">
        <v>4102</v>
      </c>
      <c r="D1022" s="1" t="s">
        <v>2361</v>
      </c>
      <c r="E1022" s="1" t="s">
        <v>11971</v>
      </c>
      <c r="F1022" s="1" t="s">
        <v>3876</v>
      </c>
      <c r="G1022" s="20">
        <v>1170370.5</v>
      </c>
      <c r="H1022" s="21">
        <v>45</v>
      </c>
    </row>
    <row r="1023" s="1" customFormat="1" spans="2:8">
      <c r="B1023" s="1" t="s">
        <v>10935</v>
      </c>
      <c r="C1023" s="1" t="s">
        <v>89</v>
      </c>
      <c r="D1023" s="1" t="s">
        <v>2362</v>
      </c>
      <c r="E1023" s="1" t="s">
        <v>11972</v>
      </c>
      <c r="F1023" s="1" t="s">
        <v>11010</v>
      </c>
      <c r="G1023" s="20">
        <v>1169714.5</v>
      </c>
      <c r="H1023" s="21">
        <v>78</v>
      </c>
    </row>
    <row r="1024" s="1" customFormat="1" spans="2:8">
      <c r="B1024" s="1" t="s">
        <v>10935</v>
      </c>
      <c r="C1024" s="1" t="s">
        <v>4102</v>
      </c>
      <c r="D1024" s="1" t="s">
        <v>2363</v>
      </c>
      <c r="E1024" s="1" t="s">
        <v>11973</v>
      </c>
      <c r="F1024" s="1" t="s">
        <v>10946</v>
      </c>
      <c r="G1024" s="20">
        <v>1168275</v>
      </c>
      <c r="H1024" s="21">
        <v>47</v>
      </c>
    </row>
    <row r="1025" s="1" customFormat="1" spans="2:8">
      <c r="B1025" s="1" t="s">
        <v>10935</v>
      </c>
      <c r="C1025" s="1" t="s">
        <v>107</v>
      </c>
      <c r="D1025" s="1" t="s">
        <v>2365</v>
      </c>
      <c r="E1025" s="1" t="s">
        <v>11974</v>
      </c>
      <c r="F1025" s="1" t="s">
        <v>10937</v>
      </c>
      <c r="G1025" s="20">
        <v>1167564</v>
      </c>
      <c r="H1025" s="21">
        <v>25</v>
      </c>
    </row>
    <row r="1026" s="1" customFormat="1" spans="2:8">
      <c r="B1026" s="1" t="s">
        <v>10935</v>
      </c>
      <c r="C1026" s="1" t="s">
        <v>165</v>
      </c>
      <c r="D1026" s="1" t="s">
        <v>2366</v>
      </c>
      <c r="E1026" s="1" t="s">
        <v>11975</v>
      </c>
      <c r="F1026" s="1" t="s">
        <v>3876</v>
      </c>
      <c r="G1026" s="20">
        <v>1167038</v>
      </c>
      <c r="H1026" s="21">
        <v>39</v>
      </c>
    </row>
    <row r="1027" s="1" customFormat="1" spans="2:8">
      <c r="B1027" s="1" t="s">
        <v>10935</v>
      </c>
      <c r="C1027" s="1" t="s">
        <v>124</v>
      </c>
      <c r="D1027" s="1" t="s">
        <v>2367</v>
      </c>
      <c r="E1027" s="1" t="s">
        <v>11976</v>
      </c>
      <c r="F1027" s="1" t="s">
        <v>10965</v>
      </c>
      <c r="G1027" s="20">
        <v>1166806</v>
      </c>
      <c r="H1027" s="21">
        <v>58</v>
      </c>
    </row>
    <row r="1028" s="1" customFormat="1" spans="2:8">
      <c r="B1028" s="1" t="s">
        <v>10935</v>
      </c>
      <c r="C1028" s="1" t="s">
        <v>124</v>
      </c>
      <c r="D1028" s="1" t="s">
        <v>2368</v>
      </c>
      <c r="E1028" s="1" t="s">
        <v>11977</v>
      </c>
      <c r="F1028" s="1" t="s">
        <v>10946</v>
      </c>
      <c r="G1028" s="20">
        <v>1165770</v>
      </c>
      <c r="H1028" s="21">
        <v>61</v>
      </c>
    </row>
    <row r="1029" s="1" customFormat="1" spans="2:8">
      <c r="B1029" s="1" t="s">
        <v>10935</v>
      </c>
      <c r="C1029" s="1" t="s">
        <v>117</v>
      </c>
      <c r="D1029" s="1" t="s">
        <v>2370</v>
      </c>
      <c r="E1029" s="1" t="s">
        <v>11978</v>
      </c>
      <c r="F1029" s="1" t="s">
        <v>11018</v>
      </c>
      <c r="G1029" s="20">
        <v>1163537</v>
      </c>
      <c r="H1029" s="21">
        <v>26</v>
      </c>
    </row>
    <row r="1030" s="1" customFormat="1" spans="2:8">
      <c r="B1030" s="1" t="s">
        <v>10935</v>
      </c>
      <c r="C1030" s="1" t="s">
        <v>260</v>
      </c>
      <c r="D1030" s="1" t="s">
        <v>2371</v>
      </c>
      <c r="E1030" s="1" t="s">
        <v>11979</v>
      </c>
      <c r="F1030" s="1" t="s">
        <v>11018</v>
      </c>
      <c r="G1030" s="20">
        <v>1163002</v>
      </c>
      <c r="H1030" s="21">
        <v>29</v>
      </c>
    </row>
    <row r="1031" s="1" customFormat="1" spans="2:8">
      <c r="B1031" s="1" t="s">
        <v>10935</v>
      </c>
      <c r="C1031" s="1" t="s">
        <v>103</v>
      </c>
      <c r="D1031" s="1" t="s">
        <v>2372</v>
      </c>
      <c r="E1031" s="1" t="s">
        <v>11980</v>
      </c>
      <c r="F1031" s="1" t="s">
        <v>3876</v>
      </c>
      <c r="G1031" s="20">
        <v>1161503</v>
      </c>
      <c r="H1031" s="21">
        <v>56</v>
      </c>
    </row>
    <row r="1032" s="1" customFormat="1" spans="2:8">
      <c r="B1032" s="1" t="s">
        <v>10935</v>
      </c>
      <c r="C1032" s="1" t="s">
        <v>165</v>
      </c>
      <c r="D1032" s="1" t="s">
        <v>2373</v>
      </c>
      <c r="E1032" s="1" t="s">
        <v>11981</v>
      </c>
      <c r="F1032" s="1" t="s">
        <v>3876</v>
      </c>
      <c r="G1032" s="20">
        <v>1160572</v>
      </c>
      <c r="H1032" s="21">
        <v>30</v>
      </c>
    </row>
    <row r="1033" s="1" customFormat="1" spans="2:8">
      <c r="B1033" s="1" t="s">
        <v>10935</v>
      </c>
      <c r="C1033" s="1" t="s">
        <v>89</v>
      </c>
      <c r="D1033" s="1" t="s">
        <v>1652</v>
      </c>
      <c r="E1033" s="1" t="s">
        <v>11982</v>
      </c>
      <c r="F1033" s="1" t="s">
        <v>10940</v>
      </c>
      <c r="G1033" s="20">
        <v>1154903</v>
      </c>
      <c r="H1033" s="21">
        <v>55</v>
      </c>
    </row>
    <row r="1034" s="1" customFormat="1" spans="2:8">
      <c r="B1034" s="1" t="s">
        <v>10935</v>
      </c>
      <c r="C1034" s="1" t="s">
        <v>260</v>
      </c>
      <c r="D1034" s="1" t="s">
        <v>2375</v>
      </c>
      <c r="E1034" s="1" t="s">
        <v>11983</v>
      </c>
      <c r="F1034" s="1" t="s">
        <v>11018</v>
      </c>
      <c r="G1034" s="20">
        <v>1154055.5</v>
      </c>
      <c r="H1034" s="21">
        <v>30</v>
      </c>
    </row>
    <row r="1035" s="1" customFormat="1" spans="2:8">
      <c r="B1035" s="1" t="s">
        <v>10935</v>
      </c>
      <c r="C1035" s="1" t="s">
        <v>124</v>
      </c>
      <c r="D1035" s="1" t="s">
        <v>1512</v>
      </c>
      <c r="E1035" s="1" t="s">
        <v>11984</v>
      </c>
      <c r="F1035" s="1" t="s">
        <v>11018</v>
      </c>
      <c r="G1035" s="20">
        <v>1153916.5</v>
      </c>
      <c r="H1035" s="21">
        <v>41</v>
      </c>
    </row>
    <row r="1036" s="1" customFormat="1" spans="2:8">
      <c r="B1036" s="1" t="s">
        <v>10935</v>
      </c>
      <c r="C1036" s="1" t="s">
        <v>184</v>
      </c>
      <c r="D1036" s="1" t="s">
        <v>2376</v>
      </c>
      <c r="E1036" s="1" t="s">
        <v>11985</v>
      </c>
      <c r="F1036" s="1" t="s">
        <v>10965</v>
      </c>
      <c r="G1036" s="20">
        <v>1153447</v>
      </c>
      <c r="H1036" s="21">
        <v>21</v>
      </c>
    </row>
    <row r="1037" s="1" customFormat="1" spans="2:8">
      <c r="B1037" s="1" t="s">
        <v>10935</v>
      </c>
      <c r="C1037" s="1" t="s">
        <v>124</v>
      </c>
      <c r="D1037" s="1" t="s">
        <v>2377</v>
      </c>
      <c r="E1037" s="1" t="s">
        <v>11986</v>
      </c>
      <c r="F1037" s="1" t="s">
        <v>11018</v>
      </c>
      <c r="G1037" s="20">
        <v>1152649</v>
      </c>
      <c r="H1037" s="21">
        <v>37</v>
      </c>
    </row>
    <row r="1038" s="1" customFormat="1" spans="2:8">
      <c r="B1038" s="1" t="s">
        <v>10935</v>
      </c>
      <c r="C1038" s="1" t="s">
        <v>4155</v>
      </c>
      <c r="D1038" s="1" t="s">
        <v>2379</v>
      </c>
      <c r="E1038" s="1" t="s">
        <v>11987</v>
      </c>
      <c r="F1038" s="1" t="s">
        <v>10946</v>
      </c>
      <c r="G1038" s="20">
        <v>1147757</v>
      </c>
      <c r="H1038" s="21">
        <v>40</v>
      </c>
    </row>
    <row r="1039" s="1" customFormat="1" spans="2:8">
      <c r="B1039" s="1" t="s">
        <v>10935</v>
      </c>
      <c r="C1039" s="1" t="s">
        <v>4135</v>
      </c>
      <c r="D1039" s="1" t="s">
        <v>1734</v>
      </c>
      <c r="E1039" s="1" t="s">
        <v>11988</v>
      </c>
      <c r="F1039" s="1" t="s">
        <v>10937</v>
      </c>
      <c r="G1039" s="20">
        <v>1145875.5</v>
      </c>
      <c r="H1039" s="21">
        <v>69</v>
      </c>
    </row>
    <row r="1040" s="1" customFormat="1" spans="2:8">
      <c r="B1040" s="1" t="s">
        <v>10935</v>
      </c>
      <c r="C1040" s="1" t="s">
        <v>4102</v>
      </c>
      <c r="D1040" s="1" t="s">
        <v>1966</v>
      </c>
      <c r="E1040" s="1" t="s">
        <v>11989</v>
      </c>
      <c r="F1040" s="1" t="s">
        <v>10940</v>
      </c>
      <c r="G1040" s="20">
        <v>1145633</v>
      </c>
      <c r="H1040" s="21">
        <v>52</v>
      </c>
    </row>
    <row r="1041" s="1" customFormat="1" spans="2:8">
      <c r="B1041" s="1" t="s">
        <v>10935</v>
      </c>
      <c r="C1041" s="1" t="s">
        <v>156</v>
      </c>
      <c r="D1041" s="1" t="s">
        <v>2380</v>
      </c>
      <c r="E1041" s="1" t="s">
        <v>11990</v>
      </c>
      <c r="F1041" s="1" t="s">
        <v>11010</v>
      </c>
      <c r="G1041" s="20">
        <v>1144568</v>
      </c>
      <c r="H1041" s="21">
        <v>32</v>
      </c>
    </row>
    <row r="1042" s="1" customFormat="1" spans="2:8">
      <c r="B1042" s="1" t="s">
        <v>10935</v>
      </c>
      <c r="C1042" s="1" t="s">
        <v>4272</v>
      </c>
      <c r="D1042" s="1" t="s">
        <v>2381</v>
      </c>
      <c r="E1042" s="1" t="s">
        <v>11991</v>
      </c>
      <c r="F1042" s="1" t="s">
        <v>10956</v>
      </c>
      <c r="G1042" s="20">
        <v>1142370</v>
      </c>
      <c r="H1042" s="21">
        <v>31</v>
      </c>
    </row>
    <row r="1043" s="1" customFormat="1" spans="2:8">
      <c r="B1043" s="1" t="s">
        <v>10935</v>
      </c>
      <c r="C1043" s="1" t="s">
        <v>4111</v>
      </c>
      <c r="D1043" s="1" t="s">
        <v>2147</v>
      </c>
      <c r="E1043" s="1" t="s">
        <v>11992</v>
      </c>
      <c r="F1043" s="1" t="s">
        <v>3876</v>
      </c>
      <c r="G1043" s="20">
        <v>1140245</v>
      </c>
      <c r="H1043" s="21">
        <v>28</v>
      </c>
    </row>
    <row r="1044" s="1" customFormat="1" spans="2:8">
      <c r="B1044" s="1" t="s">
        <v>10935</v>
      </c>
      <c r="C1044" s="1" t="s">
        <v>4135</v>
      </c>
      <c r="D1044" s="1" t="s">
        <v>2382</v>
      </c>
      <c r="E1044" s="1" t="s">
        <v>11993</v>
      </c>
      <c r="F1044" s="1" t="s">
        <v>10965</v>
      </c>
      <c r="G1044" s="20">
        <v>1134875</v>
      </c>
      <c r="H1044" s="21">
        <v>62</v>
      </c>
    </row>
    <row r="1045" s="1" customFormat="1" spans="2:8">
      <c r="B1045" s="1" t="s">
        <v>10935</v>
      </c>
      <c r="C1045" s="1" t="s">
        <v>156</v>
      </c>
      <c r="D1045" s="1" t="s">
        <v>2383</v>
      </c>
      <c r="E1045" s="1" t="s">
        <v>11994</v>
      </c>
      <c r="F1045" s="1" t="s">
        <v>11016</v>
      </c>
      <c r="G1045" s="20">
        <v>1134052.5</v>
      </c>
      <c r="H1045" s="21">
        <v>43</v>
      </c>
    </row>
    <row r="1046" s="1" customFormat="1" spans="2:8">
      <c r="B1046" s="1" t="s">
        <v>10935</v>
      </c>
      <c r="C1046" s="1" t="s">
        <v>4166</v>
      </c>
      <c r="D1046" s="1" t="s">
        <v>2384</v>
      </c>
      <c r="E1046" s="1" t="s">
        <v>11995</v>
      </c>
      <c r="F1046" s="1" t="s">
        <v>10965</v>
      </c>
      <c r="G1046" s="20">
        <v>1133790</v>
      </c>
      <c r="H1046" s="21">
        <v>25</v>
      </c>
    </row>
    <row r="1047" s="1" customFormat="1" spans="2:8">
      <c r="B1047" s="1" t="s">
        <v>10935</v>
      </c>
      <c r="C1047" s="1" t="s">
        <v>124</v>
      </c>
      <c r="D1047" s="1" t="s">
        <v>2385</v>
      </c>
      <c r="E1047" s="1" t="s">
        <v>11996</v>
      </c>
      <c r="F1047" s="1" t="s">
        <v>10940</v>
      </c>
      <c r="G1047" s="20">
        <v>1133056.5</v>
      </c>
      <c r="H1047" s="21">
        <v>25</v>
      </c>
    </row>
    <row r="1048" s="1" customFormat="1" spans="2:8">
      <c r="B1048" s="1" t="s">
        <v>10935</v>
      </c>
      <c r="C1048" s="1" t="s">
        <v>137</v>
      </c>
      <c r="D1048" s="1" t="s">
        <v>2386</v>
      </c>
      <c r="E1048" s="1" t="s">
        <v>11997</v>
      </c>
      <c r="F1048" s="1" t="s">
        <v>11018</v>
      </c>
      <c r="G1048" s="20">
        <v>1132824</v>
      </c>
      <c r="H1048" s="21">
        <v>29</v>
      </c>
    </row>
    <row r="1049" s="1" customFormat="1" spans="2:8">
      <c r="B1049" s="1" t="s">
        <v>10935</v>
      </c>
      <c r="C1049" s="1" t="s">
        <v>156</v>
      </c>
      <c r="D1049" s="1" t="s">
        <v>2387</v>
      </c>
      <c r="E1049" s="1" t="s">
        <v>11998</v>
      </c>
      <c r="F1049" s="1" t="s">
        <v>11010</v>
      </c>
      <c r="G1049" s="20">
        <v>1132091.5</v>
      </c>
      <c r="H1049" s="21">
        <v>25</v>
      </c>
    </row>
    <row r="1050" s="1" customFormat="1" spans="2:8">
      <c r="B1050" s="1" t="s">
        <v>10935</v>
      </c>
      <c r="C1050" s="1" t="s">
        <v>165</v>
      </c>
      <c r="D1050" s="1" t="s">
        <v>2388</v>
      </c>
      <c r="E1050" s="1" t="s">
        <v>11999</v>
      </c>
      <c r="F1050" s="1" t="s">
        <v>10940</v>
      </c>
      <c r="G1050" s="20">
        <v>1130381</v>
      </c>
      <c r="H1050" s="21">
        <v>26</v>
      </c>
    </row>
    <row r="1051" s="1" customFormat="1" spans="2:8">
      <c r="B1051" s="1" t="s">
        <v>10935</v>
      </c>
      <c r="C1051" s="1" t="s">
        <v>124</v>
      </c>
      <c r="D1051" s="1" t="s">
        <v>2054</v>
      </c>
      <c r="E1051" s="1" t="s">
        <v>12000</v>
      </c>
      <c r="F1051" s="1" t="s">
        <v>11016</v>
      </c>
      <c r="G1051" s="20">
        <v>1130361</v>
      </c>
      <c r="H1051" s="21">
        <v>29</v>
      </c>
    </row>
    <row r="1052" s="1" customFormat="1" spans="2:8">
      <c r="B1052" s="1" t="s">
        <v>10935</v>
      </c>
      <c r="C1052" s="1" t="s">
        <v>4145</v>
      </c>
      <c r="D1052" s="1" t="s">
        <v>2389</v>
      </c>
      <c r="E1052" s="1" t="s">
        <v>12001</v>
      </c>
      <c r="F1052" s="1" t="s">
        <v>11016</v>
      </c>
      <c r="G1052" s="20">
        <v>1129827</v>
      </c>
      <c r="H1052" s="21">
        <v>44</v>
      </c>
    </row>
    <row r="1053" s="1" customFormat="1" spans="2:8">
      <c r="B1053" s="1" t="s">
        <v>10935</v>
      </c>
      <c r="C1053" s="1" t="s">
        <v>4145</v>
      </c>
      <c r="D1053" s="1" t="s">
        <v>2390</v>
      </c>
      <c r="E1053" s="1" t="s">
        <v>12002</v>
      </c>
      <c r="F1053" s="1" t="s">
        <v>10940</v>
      </c>
      <c r="G1053" s="20">
        <v>1128956</v>
      </c>
      <c r="H1053" s="21">
        <v>59</v>
      </c>
    </row>
    <row r="1054" s="1" customFormat="1" spans="2:8">
      <c r="B1054" s="1" t="s">
        <v>10935</v>
      </c>
      <c r="C1054" s="1" t="s">
        <v>4166</v>
      </c>
      <c r="D1054" s="1" t="s">
        <v>2391</v>
      </c>
      <c r="E1054" s="1" t="s">
        <v>12003</v>
      </c>
      <c r="F1054" s="1" t="s">
        <v>10942</v>
      </c>
      <c r="G1054" s="20">
        <v>1128593</v>
      </c>
      <c r="H1054" s="21">
        <v>47</v>
      </c>
    </row>
    <row r="1055" s="1" customFormat="1" spans="2:8">
      <c r="B1055" s="1" t="s">
        <v>10935</v>
      </c>
      <c r="C1055" s="1" t="s">
        <v>4145</v>
      </c>
      <c r="D1055" s="1" t="s">
        <v>2392</v>
      </c>
      <c r="E1055" s="1" t="s">
        <v>12004</v>
      </c>
      <c r="F1055" s="1" t="s">
        <v>11010</v>
      </c>
      <c r="G1055" s="20">
        <v>1127630</v>
      </c>
      <c r="H1055" s="21">
        <v>38</v>
      </c>
    </row>
    <row r="1056" s="1" customFormat="1" spans="2:8">
      <c r="B1056" s="1" t="s">
        <v>10935</v>
      </c>
      <c r="C1056" s="1" t="s">
        <v>184</v>
      </c>
      <c r="D1056" s="1" t="s">
        <v>2393</v>
      </c>
      <c r="E1056" s="1" t="s">
        <v>12005</v>
      </c>
      <c r="F1056" s="1" t="s">
        <v>10948</v>
      </c>
      <c r="G1056" s="20">
        <v>1126984</v>
      </c>
      <c r="H1056" s="21">
        <v>14</v>
      </c>
    </row>
    <row r="1057" s="1" customFormat="1" spans="2:8">
      <c r="B1057" s="1" t="s">
        <v>10935</v>
      </c>
      <c r="C1057" s="1" t="s">
        <v>156</v>
      </c>
      <c r="D1057" s="1" t="s">
        <v>2394</v>
      </c>
      <c r="E1057" s="1" t="s">
        <v>12006</v>
      </c>
      <c r="F1057" s="1" t="s">
        <v>10942</v>
      </c>
      <c r="G1057" s="20">
        <v>1126402</v>
      </c>
      <c r="H1057" s="21">
        <v>39</v>
      </c>
    </row>
    <row r="1058" s="1" customFormat="1" spans="2:8">
      <c r="B1058" s="1" t="s">
        <v>10935</v>
      </c>
      <c r="C1058" s="1" t="s">
        <v>398</v>
      </c>
      <c r="D1058" s="1" t="s">
        <v>2395</v>
      </c>
      <c r="E1058" s="1" t="s">
        <v>12007</v>
      </c>
      <c r="F1058" s="1" t="s">
        <v>3876</v>
      </c>
      <c r="G1058" s="20">
        <v>1126350</v>
      </c>
      <c r="H1058" s="21">
        <v>27</v>
      </c>
    </row>
    <row r="1059" s="1" customFormat="1" spans="2:8">
      <c r="B1059" s="1" t="s">
        <v>10935</v>
      </c>
      <c r="C1059" s="1" t="s">
        <v>156</v>
      </c>
      <c r="D1059" s="1" t="s">
        <v>2396</v>
      </c>
      <c r="E1059" s="1" t="s">
        <v>12008</v>
      </c>
      <c r="F1059" s="1" t="s">
        <v>11016</v>
      </c>
      <c r="G1059" s="20">
        <v>1126127</v>
      </c>
      <c r="H1059" s="21">
        <v>32</v>
      </c>
    </row>
    <row r="1060" s="1" customFormat="1" spans="2:8">
      <c r="B1060" s="1" t="s">
        <v>10935</v>
      </c>
      <c r="C1060" s="1" t="s">
        <v>89</v>
      </c>
      <c r="D1060" s="1" t="s">
        <v>1830</v>
      </c>
      <c r="E1060" s="1" t="s">
        <v>12009</v>
      </c>
      <c r="F1060" s="1" t="s">
        <v>10940</v>
      </c>
      <c r="G1060" s="20">
        <v>1126106</v>
      </c>
      <c r="H1060" s="21">
        <v>56</v>
      </c>
    </row>
    <row r="1061" s="1" customFormat="1" spans="2:8">
      <c r="B1061" s="1" t="s">
        <v>10935</v>
      </c>
      <c r="C1061" s="1" t="s">
        <v>260</v>
      </c>
      <c r="D1061" s="1" t="s">
        <v>1784</v>
      </c>
      <c r="E1061" s="1" t="s">
        <v>12010</v>
      </c>
      <c r="F1061" s="1" t="s">
        <v>10940</v>
      </c>
      <c r="G1061" s="20">
        <v>1124018</v>
      </c>
      <c r="H1061" s="21">
        <v>54</v>
      </c>
    </row>
    <row r="1062" s="1" customFormat="1" spans="2:8">
      <c r="B1062" s="1" t="s">
        <v>10935</v>
      </c>
      <c r="C1062" s="1" t="s">
        <v>117</v>
      </c>
      <c r="D1062" s="1" t="s">
        <v>2397</v>
      </c>
      <c r="E1062" s="1" t="s">
        <v>12011</v>
      </c>
      <c r="F1062" s="1" t="s">
        <v>3876</v>
      </c>
      <c r="G1062" s="20">
        <v>1123935.5</v>
      </c>
      <c r="H1062" s="21">
        <v>36</v>
      </c>
    </row>
    <row r="1063" s="1" customFormat="1" spans="2:8">
      <c r="B1063" s="1" t="s">
        <v>10935</v>
      </c>
      <c r="C1063" s="1" t="s">
        <v>4111</v>
      </c>
      <c r="D1063" s="1" t="s">
        <v>2398</v>
      </c>
      <c r="E1063" s="1" t="s">
        <v>12012</v>
      </c>
      <c r="F1063" s="1" t="s">
        <v>10956</v>
      </c>
      <c r="G1063" s="20">
        <v>1121555</v>
      </c>
      <c r="H1063" s="21">
        <v>24</v>
      </c>
    </row>
    <row r="1064" s="1" customFormat="1" spans="2:8">
      <c r="B1064" s="1" t="s">
        <v>10935</v>
      </c>
      <c r="C1064" s="1" t="s">
        <v>67</v>
      </c>
      <c r="D1064" s="1" t="s">
        <v>2399</v>
      </c>
      <c r="E1064" s="1" t="s">
        <v>12013</v>
      </c>
      <c r="F1064" s="1" t="s">
        <v>10963</v>
      </c>
      <c r="G1064" s="20">
        <v>1121406</v>
      </c>
      <c r="H1064" s="21">
        <v>40</v>
      </c>
    </row>
    <row r="1065" s="1" customFormat="1" spans="2:8">
      <c r="B1065" s="1" t="s">
        <v>10935</v>
      </c>
      <c r="C1065" s="1" t="s">
        <v>124</v>
      </c>
      <c r="D1065" s="1" t="s">
        <v>2400</v>
      </c>
      <c r="E1065" s="1" t="s">
        <v>12014</v>
      </c>
      <c r="F1065" s="1" t="s">
        <v>3876</v>
      </c>
      <c r="G1065" s="20">
        <v>1120666</v>
      </c>
      <c r="H1065" s="21">
        <v>40</v>
      </c>
    </row>
    <row r="1066" s="1" customFormat="1" spans="2:8">
      <c r="B1066" s="1" t="s">
        <v>10935</v>
      </c>
      <c r="C1066" s="1" t="s">
        <v>4166</v>
      </c>
      <c r="D1066" s="1" t="s">
        <v>1902</v>
      </c>
      <c r="E1066" s="1" t="s">
        <v>12015</v>
      </c>
      <c r="F1066" s="1" t="s">
        <v>11018</v>
      </c>
      <c r="G1066" s="20">
        <v>1119836.5</v>
      </c>
      <c r="H1066" s="21">
        <v>35</v>
      </c>
    </row>
    <row r="1067" s="1" customFormat="1" spans="2:8">
      <c r="B1067" s="1" t="s">
        <v>10935</v>
      </c>
      <c r="C1067" s="1" t="s">
        <v>184</v>
      </c>
      <c r="D1067" s="1" t="s">
        <v>2402</v>
      </c>
      <c r="E1067" s="1" t="s">
        <v>12016</v>
      </c>
      <c r="F1067" s="1" t="s">
        <v>10942</v>
      </c>
      <c r="G1067" s="20">
        <v>1117286</v>
      </c>
      <c r="H1067" s="21">
        <v>19</v>
      </c>
    </row>
    <row r="1068" s="1" customFormat="1" spans="2:8">
      <c r="B1068" s="1" t="s">
        <v>10935</v>
      </c>
      <c r="C1068" s="1" t="s">
        <v>398</v>
      </c>
      <c r="D1068" s="1" t="s">
        <v>2403</v>
      </c>
      <c r="E1068" s="1" t="s">
        <v>12017</v>
      </c>
      <c r="F1068" s="1" t="s">
        <v>11018</v>
      </c>
      <c r="G1068" s="20">
        <v>1114968</v>
      </c>
      <c r="H1068" s="21">
        <v>17</v>
      </c>
    </row>
    <row r="1069" s="1" customFormat="1" spans="2:8">
      <c r="B1069" s="1" t="s">
        <v>10935</v>
      </c>
      <c r="C1069" s="1" t="s">
        <v>4102</v>
      </c>
      <c r="D1069" s="1" t="s">
        <v>2405</v>
      </c>
      <c r="E1069" s="1" t="s">
        <v>12018</v>
      </c>
      <c r="F1069" s="1" t="s">
        <v>10942</v>
      </c>
      <c r="G1069" s="20">
        <v>1108160</v>
      </c>
      <c r="H1069" s="21">
        <v>25</v>
      </c>
    </row>
    <row r="1070" s="1" customFormat="1" spans="2:8">
      <c r="B1070" s="1" t="s">
        <v>10935</v>
      </c>
      <c r="C1070" s="1" t="s">
        <v>124</v>
      </c>
      <c r="D1070" s="1" t="s">
        <v>2251</v>
      </c>
      <c r="E1070" s="1" t="s">
        <v>12019</v>
      </c>
      <c r="F1070" s="1" t="s">
        <v>11018</v>
      </c>
      <c r="G1070" s="20">
        <v>1105702</v>
      </c>
      <c r="H1070" s="21">
        <v>26</v>
      </c>
    </row>
    <row r="1071" s="1" customFormat="1" spans="2:8">
      <c r="B1071" s="1" t="s">
        <v>10935</v>
      </c>
      <c r="C1071" s="1" t="s">
        <v>4105</v>
      </c>
      <c r="D1071" s="1" t="s">
        <v>2406</v>
      </c>
      <c r="E1071" s="1" t="s">
        <v>12020</v>
      </c>
      <c r="F1071" s="1" t="s">
        <v>11016</v>
      </c>
      <c r="G1071" s="20">
        <v>1101084</v>
      </c>
      <c r="H1071" s="21">
        <v>38</v>
      </c>
    </row>
    <row r="1072" s="1" customFormat="1" spans="2:8">
      <c r="B1072" s="1" t="s">
        <v>10935</v>
      </c>
      <c r="C1072" s="1" t="s">
        <v>4145</v>
      </c>
      <c r="D1072" s="1" t="s">
        <v>2407</v>
      </c>
      <c r="E1072" s="1" t="s">
        <v>12021</v>
      </c>
      <c r="F1072" s="1" t="s">
        <v>10940</v>
      </c>
      <c r="G1072" s="20">
        <v>1099794.4</v>
      </c>
      <c r="H1072" s="21">
        <v>31</v>
      </c>
    </row>
    <row r="1073" s="1" customFormat="1" spans="2:8">
      <c r="B1073" s="1" t="s">
        <v>10935</v>
      </c>
      <c r="C1073" s="1" t="s">
        <v>4155</v>
      </c>
      <c r="D1073" s="1" t="s">
        <v>2408</v>
      </c>
      <c r="E1073" s="1" t="s">
        <v>12022</v>
      </c>
      <c r="F1073" s="1" t="s">
        <v>10946</v>
      </c>
      <c r="G1073" s="20">
        <v>1099783</v>
      </c>
      <c r="H1073" s="21">
        <v>50</v>
      </c>
    </row>
    <row r="1074" s="1" customFormat="1" spans="2:8">
      <c r="B1074" s="1" t="s">
        <v>10935</v>
      </c>
      <c r="C1074" s="1" t="s">
        <v>165</v>
      </c>
      <c r="D1074" s="1" t="s">
        <v>2409</v>
      </c>
      <c r="E1074" s="1" t="s">
        <v>12023</v>
      </c>
      <c r="F1074" s="1" t="s">
        <v>11060</v>
      </c>
      <c r="G1074" s="20">
        <v>1099551</v>
      </c>
      <c r="H1074" s="21">
        <v>65</v>
      </c>
    </row>
    <row r="1075" s="1" customFormat="1" spans="2:8">
      <c r="B1075" s="1" t="s">
        <v>10935</v>
      </c>
      <c r="C1075" s="1" t="s">
        <v>4145</v>
      </c>
      <c r="D1075" s="1" t="s">
        <v>2410</v>
      </c>
      <c r="E1075" s="1" t="s">
        <v>12024</v>
      </c>
      <c r="F1075" s="1" t="s">
        <v>11016</v>
      </c>
      <c r="G1075" s="20">
        <v>1097070.7</v>
      </c>
      <c r="H1075" s="21">
        <v>38</v>
      </c>
    </row>
    <row r="1076" s="1" customFormat="1" spans="2:8">
      <c r="B1076" s="1" t="s">
        <v>10935</v>
      </c>
      <c r="C1076" s="1" t="s">
        <v>398</v>
      </c>
      <c r="D1076" s="1" t="s">
        <v>2411</v>
      </c>
      <c r="E1076" s="1" t="s">
        <v>12025</v>
      </c>
      <c r="F1076" s="1" t="s">
        <v>3876</v>
      </c>
      <c r="G1076" s="20">
        <v>1097015.5</v>
      </c>
      <c r="H1076" s="21">
        <v>36</v>
      </c>
    </row>
    <row r="1077" s="1" customFormat="1" spans="2:8">
      <c r="B1077" s="1" t="s">
        <v>10935</v>
      </c>
      <c r="C1077" s="1" t="s">
        <v>107</v>
      </c>
      <c r="D1077" s="1" t="s">
        <v>1624</v>
      </c>
      <c r="E1077" s="1" t="s">
        <v>12026</v>
      </c>
      <c r="F1077" s="1" t="s">
        <v>10937</v>
      </c>
      <c r="G1077" s="20">
        <v>1096035</v>
      </c>
      <c r="H1077" s="21">
        <v>10</v>
      </c>
    </row>
    <row r="1078" s="1" customFormat="1" spans="2:8">
      <c r="B1078" s="1" t="s">
        <v>10935</v>
      </c>
      <c r="C1078" s="1" t="s">
        <v>117</v>
      </c>
      <c r="D1078" s="1" t="s">
        <v>2413</v>
      </c>
      <c r="E1078" s="1" t="s">
        <v>12027</v>
      </c>
      <c r="F1078" s="1" t="s">
        <v>3876</v>
      </c>
      <c r="G1078" s="20">
        <v>1089714</v>
      </c>
      <c r="H1078" s="21">
        <v>29</v>
      </c>
    </row>
    <row r="1079" s="1" customFormat="1" spans="2:8">
      <c r="B1079" s="1" t="s">
        <v>10935</v>
      </c>
      <c r="C1079" s="1" t="s">
        <v>67</v>
      </c>
      <c r="D1079" s="1" t="s">
        <v>2414</v>
      </c>
      <c r="E1079" s="1" t="s">
        <v>12028</v>
      </c>
      <c r="F1079" s="1" t="s">
        <v>10965</v>
      </c>
      <c r="G1079" s="20">
        <v>1088938</v>
      </c>
      <c r="H1079" s="21">
        <v>30</v>
      </c>
    </row>
    <row r="1080" s="1" customFormat="1" spans="2:8">
      <c r="B1080" s="1" t="s">
        <v>10935</v>
      </c>
      <c r="C1080" s="1" t="s">
        <v>4111</v>
      </c>
      <c r="D1080" s="1" t="s">
        <v>2415</v>
      </c>
      <c r="E1080" s="1" t="s">
        <v>12029</v>
      </c>
      <c r="F1080" s="1" t="s">
        <v>10948</v>
      </c>
      <c r="G1080" s="20">
        <v>1083080.1</v>
      </c>
      <c r="H1080" s="21">
        <v>34</v>
      </c>
    </row>
    <row r="1081" s="1" customFormat="1" spans="2:8">
      <c r="B1081" s="1" t="s">
        <v>10935</v>
      </c>
      <c r="C1081" s="1" t="s">
        <v>89</v>
      </c>
      <c r="D1081" s="1" t="s">
        <v>2416</v>
      </c>
      <c r="E1081" s="1" t="s">
        <v>12030</v>
      </c>
      <c r="F1081" s="1" t="s">
        <v>11018</v>
      </c>
      <c r="G1081" s="20">
        <v>1081511</v>
      </c>
      <c r="H1081" s="21">
        <v>58</v>
      </c>
    </row>
    <row r="1082" s="1" customFormat="1" spans="2:8">
      <c r="B1082" s="1" t="s">
        <v>10935</v>
      </c>
      <c r="C1082" s="1" t="s">
        <v>156</v>
      </c>
      <c r="D1082" s="1" t="s">
        <v>2417</v>
      </c>
      <c r="E1082" s="1" t="s">
        <v>12031</v>
      </c>
      <c r="F1082" s="1" t="s">
        <v>11018</v>
      </c>
      <c r="G1082" s="20">
        <v>1081316</v>
      </c>
      <c r="H1082" s="21">
        <v>38</v>
      </c>
    </row>
    <row r="1083" s="1" customFormat="1" spans="2:8">
      <c r="B1083" s="1" t="s">
        <v>10935</v>
      </c>
      <c r="C1083" s="1" t="s">
        <v>103</v>
      </c>
      <c r="D1083" s="1" t="s">
        <v>2418</v>
      </c>
      <c r="E1083" s="1" t="s">
        <v>12032</v>
      </c>
      <c r="F1083" s="1" t="s">
        <v>10956</v>
      </c>
      <c r="G1083" s="20">
        <v>1080507.8</v>
      </c>
      <c r="H1083" s="21">
        <v>56</v>
      </c>
    </row>
    <row r="1084" s="1" customFormat="1" spans="2:8">
      <c r="B1084" s="1" t="s">
        <v>10935</v>
      </c>
      <c r="C1084" s="1" t="s">
        <v>4111</v>
      </c>
      <c r="D1084" s="1" t="s">
        <v>2419</v>
      </c>
      <c r="E1084" s="1" t="s">
        <v>12033</v>
      </c>
      <c r="F1084" s="1" t="s">
        <v>10940</v>
      </c>
      <c r="G1084" s="20">
        <v>1074125</v>
      </c>
      <c r="H1084" s="21">
        <v>36</v>
      </c>
    </row>
    <row r="1085" s="1" customFormat="1" spans="2:8">
      <c r="B1085" s="1" t="s">
        <v>10935</v>
      </c>
      <c r="C1085" s="1" t="s">
        <v>4145</v>
      </c>
      <c r="D1085" s="1" t="s">
        <v>1753</v>
      </c>
      <c r="E1085" s="1" t="s">
        <v>12034</v>
      </c>
      <c r="F1085" s="1" t="s">
        <v>11016</v>
      </c>
      <c r="G1085" s="20">
        <v>1072930.9</v>
      </c>
      <c r="H1085" s="21">
        <v>65</v>
      </c>
    </row>
    <row r="1086" s="1" customFormat="1" spans="2:8">
      <c r="B1086" s="1" t="s">
        <v>10935</v>
      </c>
      <c r="C1086" s="1" t="s">
        <v>103</v>
      </c>
      <c r="D1086" s="1" t="s">
        <v>2420</v>
      </c>
      <c r="E1086" s="1" t="s">
        <v>12035</v>
      </c>
      <c r="F1086" s="1" t="s">
        <v>10963</v>
      </c>
      <c r="G1086" s="20">
        <v>1072622.9</v>
      </c>
      <c r="H1086" s="21">
        <v>50</v>
      </c>
    </row>
    <row r="1087" s="1" customFormat="1" spans="2:8">
      <c r="B1087" s="1" t="s">
        <v>10935</v>
      </c>
      <c r="C1087" s="1" t="s">
        <v>124</v>
      </c>
      <c r="D1087" s="1" t="s">
        <v>2181</v>
      </c>
      <c r="E1087" s="1" t="s">
        <v>12036</v>
      </c>
      <c r="F1087" s="1" t="s">
        <v>10956</v>
      </c>
      <c r="G1087" s="20">
        <v>1068166</v>
      </c>
      <c r="H1087" s="21">
        <v>41</v>
      </c>
    </row>
    <row r="1088" s="1" customFormat="1" spans="2:8">
      <c r="B1088" s="1" t="s">
        <v>10935</v>
      </c>
      <c r="C1088" s="1" t="s">
        <v>260</v>
      </c>
      <c r="D1088" s="1" t="s">
        <v>2422</v>
      </c>
      <c r="E1088" s="1" t="s">
        <v>12037</v>
      </c>
      <c r="F1088" s="1" t="s">
        <v>10940</v>
      </c>
      <c r="G1088" s="20">
        <v>1062269</v>
      </c>
      <c r="H1088" s="21">
        <v>24</v>
      </c>
    </row>
    <row r="1089" s="1" customFormat="1" spans="2:8">
      <c r="B1089" s="1" t="s">
        <v>10935</v>
      </c>
      <c r="C1089" s="1" t="s">
        <v>156</v>
      </c>
      <c r="D1089" s="1" t="s">
        <v>2423</v>
      </c>
      <c r="E1089" s="1" t="s">
        <v>12038</v>
      </c>
      <c r="F1089" s="1" t="s">
        <v>10948</v>
      </c>
      <c r="G1089" s="20">
        <v>1061596</v>
      </c>
      <c r="H1089" s="21">
        <v>21</v>
      </c>
    </row>
    <row r="1090" s="1" customFormat="1" spans="2:8">
      <c r="B1090" s="1" t="s">
        <v>10935</v>
      </c>
      <c r="C1090" s="1" t="s">
        <v>103</v>
      </c>
      <c r="D1090" s="1" t="s">
        <v>2041</v>
      </c>
      <c r="E1090" s="1" t="s">
        <v>12039</v>
      </c>
      <c r="F1090" s="1" t="s">
        <v>10940</v>
      </c>
      <c r="G1090" s="20">
        <v>1059770</v>
      </c>
      <c r="H1090" s="21">
        <v>39</v>
      </c>
    </row>
    <row r="1091" s="1" customFormat="1" spans="2:8">
      <c r="B1091" s="1" t="s">
        <v>10935</v>
      </c>
      <c r="C1091" s="1" t="s">
        <v>398</v>
      </c>
      <c r="D1091" s="1" t="s">
        <v>2424</v>
      </c>
      <c r="E1091" s="1" t="s">
        <v>12040</v>
      </c>
      <c r="F1091" s="1" t="s">
        <v>11018</v>
      </c>
      <c r="G1091" s="20">
        <v>1056840.7</v>
      </c>
      <c r="H1091" s="21">
        <v>27</v>
      </c>
    </row>
    <row r="1092" s="1" customFormat="1" spans="2:8">
      <c r="B1092" s="1" t="s">
        <v>10935</v>
      </c>
      <c r="C1092" s="1" t="s">
        <v>4145</v>
      </c>
      <c r="D1092" s="1" t="s">
        <v>2425</v>
      </c>
      <c r="E1092" s="1" t="s">
        <v>12041</v>
      </c>
      <c r="F1092" s="1" t="s">
        <v>10956</v>
      </c>
      <c r="G1092" s="20">
        <v>1053949.4</v>
      </c>
      <c r="H1092" s="21">
        <v>44</v>
      </c>
    </row>
    <row r="1093" s="1" customFormat="1" spans="2:8">
      <c r="B1093" s="1" t="s">
        <v>10935</v>
      </c>
      <c r="C1093" s="1" t="s">
        <v>124</v>
      </c>
      <c r="D1093" s="1" t="s">
        <v>2426</v>
      </c>
      <c r="E1093" s="1" t="s">
        <v>12042</v>
      </c>
      <c r="F1093" s="1" t="s">
        <v>10963</v>
      </c>
      <c r="G1093" s="20">
        <v>1053806</v>
      </c>
      <c r="H1093" s="21">
        <v>37</v>
      </c>
    </row>
    <row r="1094" s="1" customFormat="1" spans="2:8">
      <c r="B1094" s="1" t="s">
        <v>10935</v>
      </c>
      <c r="C1094" s="1" t="s">
        <v>156</v>
      </c>
      <c r="D1094" s="1" t="s">
        <v>2427</v>
      </c>
      <c r="E1094" s="1" t="s">
        <v>12043</v>
      </c>
      <c r="F1094" s="1" t="s">
        <v>3876</v>
      </c>
      <c r="G1094" s="20">
        <v>1051823</v>
      </c>
      <c r="H1094" s="21">
        <v>38</v>
      </c>
    </row>
    <row r="1095" s="1" customFormat="1" spans="2:8">
      <c r="B1095" s="1" t="s">
        <v>10935</v>
      </c>
      <c r="C1095" s="1" t="s">
        <v>4145</v>
      </c>
      <c r="D1095" s="1" t="s">
        <v>2429</v>
      </c>
      <c r="E1095" s="1" t="s">
        <v>12044</v>
      </c>
      <c r="F1095" s="1" t="s">
        <v>10963</v>
      </c>
      <c r="G1095" s="20">
        <v>1048165.3</v>
      </c>
      <c r="H1095" s="21">
        <v>44</v>
      </c>
    </row>
    <row r="1096" s="1" customFormat="1" spans="2:8">
      <c r="B1096" s="1" t="s">
        <v>10935</v>
      </c>
      <c r="C1096" s="1" t="s">
        <v>260</v>
      </c>
      <c r="D1096" s="1" t="s">
        <v>2430</v>
      </c>
      <c r="E1096" s="1" t="s">
        <v>12045</v>
      </c>
      <c r="F1096" s="1" t="s">
        <v>10965</v>
      </c>
      <c r="G1096" s="20">
        <v>1044955.9</v>
      </c>
      <c r="H1096" s="21">
        <v>38</v>
      </c>
    </row>
    <row r="1097" s="1" customFormat="1" spans="2:8">
      <c r="B1097" s="1" t="s">
        <v>10935</v>
      </c>
      <c r="C1097" s="1" t="s">
        <v>128</v>
      </c>
      <c r="D1097" s="1" t="s">
        <v>2431</v>
      </c>
      <c r="E1097" s="1" t="s">
        <v>12046</v>
      </c>
      <c r="F1097" s="1" t="s">
        <v>10946</v>
      </c>
      <c r="G1097" s="20">
        <v>1044271</v>
      </c>
      <c r="H1097" s="21">
        <v>40</v>
      </c>
    </row>
    <row r="1098" s="1" customFormat="1" spans="2:8">
      <c r="B1098" s="1" t="s">
        <v>10935</v>
      </c>
      <c r="C1098" s="1" t="s">
        <v>107</v>
      </c>
      <c r="D1098" s="1" t="s">
        <v>2432</v>
      </c>
      <c r="E1098" s="1" t="s">
        <v>12047</v>
      </c>
      <c r="F1098" s="1" t="s">
        <v>11016</v>
      </c>
      <c r="G1098" s="20">
        <v>1043171</v>
      </c>
      <c r="H1098" s="21">
        <v>22</v>
      </c>
    </row>
    <row r="1099" s="1" customFormat="1" spans="2:8">
      <c r="B1099" s="1" t="s">
        <v>10935</v>
      </c>
      <c r="C1099" s="1" t="s">
        <v>156</v>
      </c>
      <c r="D1099" s="1" t="s">
        <v>2433</v>
      </c>
      <c r="E1099" s="1" t="s">
        <v>12048</v>
      </c>
      <c r="F1099" s="1" t="s">
        <v>10940</v>
      </c>
      <c r="G1099" s="20">
        <v>1041531</v>
      </c>
      <c r="H1099" s="21">
        <v>39</v>
      </c>
    </row>
    <row r="1100" s="1" customFormat="1" spans="2:8">
      <c r="B1100" s="1" t="s">
        <v>10935</v>
      </c>
      <c r="C1100" s="1" t="s">
        <v>260</v>
      </c>
      <c r="D1100" s="1" t="s">
        <v>2434</v>
      </c>
      <c r="E1100" s="1" t="s">
        <v>12049</v>
      </c>
      <c r="F1100" s="1" t="s">
        <v>11010</v>
      </c>
      <c r="G1100" s="20">
        <v>1032743.8</v>
      </c>
      <c r="H1100" s="21">
        <v>30</v>
      </c>
    </row>
    <row r="1101" s="1" customFormat="1" spans="2:8">
      <c r="B1101" s="1" t="s">
        <v>10935</v>
      </c>
      <c r="C1101" s="1" t="s">
        <v>89</v>
      </c>
      <c r="D1101" s="1" t="s">
        <v>2435</v>
      </c>
      <c r="E1101" s="1" t="s">
        <v>12050</v>
      </c>
      <c r="F1101" s="1" t="s">
        <v>10937</v>
      </c>
      <c r="G1101" s="20">
        <v>1032089</v>
      </c>
      <c r="H1101" s="21">
        <v>30</v>
      </c>
    </row>
    <row r="1102" s="1" customFormat="1" spans="2:8">
      <c r="B1102" s="1" t="s">
        <v>10935</v>
      </c>
      <c r="C1102" s="1" t="s">
        <v>156</v>
      </c>
      <c r="D1102" s="1" t="s">
        <v>2436</v>
      </c>
      <c r="E1102" s="1" t="s">
        <v>12051</v>
      </c>
      <c r="F1102" s="1" t="s">
        <v>10948</v>
      </c>
      <c r="G1102" s="20">
        <v>1028022</v>
      </c>
      <c r="H1102" s="21">
        <v>29</v>
      </c>
    </row>
    <row r="1103" s="1" customFormat="1" spans="2:8">
      <c r="B1103" s="1" t="s">
        <v>10935</v>
      </c>
      <c r="C1103" s="1" t="s">
        <v>117</v>
      </c>
      <c r="D1103" s="1" t="s">
        <v>2437</v>
      </c>
      <c r="E1103" s="1" t="s">
        <v>12052</v>
      </c>
      <c r="F1103" s="1" t="s">
        <v>10940</v>
      </c>
      <c r="G1103" s="20">
        <v>1027905.5</v>
      </c>
      <c r="H1103" s="21">
        <v>28</v>
      </c>
    </row>
    <row r="1104" s="1" customFormat="1" spans="2:8">
      <c r="B1104" s="1" t="s">
        <v>10935</v>
      </c>
      <c r="C1104" s="1" t="s">
        <v>89</v>
      </c>
      <c r="D1104" s="1" t="s">
        <v>1652</v>
      </c>
      <c r="E1104" s="1" t="s">
        <v>12053</v>
      </c>
      <c r="F1104" s="1" t="s">
        <v>10940</v>
      </c>
      <c r="G1104" s="20">
        <v>1027770</v>
      </c>
      <c r="H1104" s="21">
        <v>46</v>
      </c>
    </row>
    <row r="1105" s="1" customFormat="1" spans="2:8">
      <c r="B1105" s="1" t="s">
        <v>10935</v>
      </c>
      <c r="C1105" s="1" t="s">
        <v>165</v>
      </c>
      <c r="D1105" s="1" t="s">
        <v>2254</v>
      </c>
      <c r="E1105" s="1" t="s">
        <v>12054</v>
      </c>
      <c r="F1105" s="1" t="s">
        <v>10963</v>
      </c>
      <c r="G1105" s="20">
        <v>1027337</v>
      </c>
      <c r="H1105" s="21">
        <v>32</v>
      </c>
    </row>
    <row r="1106" s="1" customFormat="1" spans="2:8">
      <c r="B1106" s="1" t="s">
        <v>10935</v>
      </c>
      <c r="C1106" s="1" t="s">
        <v>124</v>
      </c>
      <c r="D1106" s="1" t="s">
        <v>1722</v>
      </c>
      <c r="E1106" s="1" t="s">
        <v>12055</v>
      </c>
      <c r="F1106" s="1" t="s">
        <v>11018</v>
      </c>
      <c r="G1106" s="20">
        <v>1023621</v>
      </c>
      <c r="H1106" s="21">
        <v>33</v>
      </c>
    </row>
    <row r="1107" s="1" customFormat="1" spans="2:8">
      <c r="B1107" s="1" t="s">
        <v>10935</v>
      </c>
      <c r="C1107" s="1" t="s">
        <v>4111</v>
      </c>
      <c r="D1107" s="1" t="s">
        <v>2438</v>
      </c>
      <c r="E1107" s="1" t="s">
        <v>12056</v>
      </c>
      <c r="F1107" s="1" t="s">
        <v>11016</v>
      </c>
      <c r="G1107" s="20">
        <v>1022407</v>
      </c>
      <c r="H1107" s="21">
        <v>81</v>
      </c>
    </row>
    <row r="1108" s="1" customFormat="1" spans="2:8">
      <c r="B1108" s="1" t="s">
        <v>10935</v>
      </c>
      <c r="C1108" s="1" t="s">
        <v>4135</v>
      </c>
      <c r="D1108" s="1" t="s">
        <v>2439</v>
      </c>
      <c r="E1108" s="1" t="s">
        <v>12057</v>
      </c>
      <c r="F1108" s="1" t="s">
        <v>11016</v>
      </c>
      <c r="G1108" s="20">
        <v>1021640.5</v>
      </c>
      <c r="H1108" s="21">
        <v>41</v>
      </c>
    </row>
    <row r="1109" s="1" customFormat="1" spans="2:8">
      <c r="B1109" s="1" t="s">
        <v>10935</v>
      </c>
      <c r="C1109" s="1" t="s">
        <v>165</v>
      </c>
      <c r="D1109" s="1" t="s">
        <v>2440</v>
      </c>
      <c r="E1109" s="1" t="s">
        <v>12058</v>
      </c>
      <c r="F1109" s="1" t="s">
        <v>10942</v>
      </c>
      <c r="G1109" s="20">
        <v>1021551</v>
      </c>
      <c r="H1109" s="21">
        <v>48</v>
      </c>
    </row>
    <row r="1110" s="1" customFormat="1" spans="2:8">
      <c r="B1110" s="1" t="s">
        <v>10935</v>
      </c>
      <c r="C1110" s="1" t="s">
        <v>103</v>
      </c>
      <c r="D1110" s="1" t="s">
        <v>2255</v>
      </c>
      <c r="E1110" s="1" t="s">
        <v>12059</v>
      </c>
      <c r="F1110" s="1" t="s">
        <v>3876</v>
      </c>
      <c r="G1110" s="20">
        <v>1020734</v>
      </c>
      <c r="H1110" s="21">
        <v>72</v>
      </c>
    </row>
    <row r="1111" s="1" customFormat="1" spans="2:8">
      <c r="B1111" s="1" t="s">
        <v>10935</v>
      </c>
      <c r="C1111" s="1" t="s">
        <v>184</v>
      </c>
      <c r="D1111" s="1" t="s">
        <v>2441</v>
      </c>
      <c r="E1111" s="1" t="s">
        <v>12060</v>
      </c>
      <c r="F1111" s="1" t="s">
        <v>10946</v>
      </c>
      <c r="G1111" s="20">
        <v>1020484</v>
      </c>
      <c r="H1111" s="21">
        <v>22</v>
      </c>
    </row>
    <row r="1112" s="1" customFormat="1" spans="2:8">
      <c r="B1112" s="1" t="s">
        <v>10935</v>
      </c>
      <c r="C1112" s="1" t="s">
        <v>165</v>
      </c>
      <c r="D1112" s="1" t="s">
        <v>2442</v>
      </c>
      <c r="E1112" s="1" t="s">
        <v>12061</v>
      </c>
      <c r="F1112" s="1" t="s">
        <v>11060</v>
      </c>
      <c r="G1112" s="20">
        <v>1017627</v>
      </c>
      <c r="H1112" s="21">
        <v>21</v>
      </c>
    </row>
    <row r="1113" s="1" customFormat="1" spans="2:8">
      <c r="B1113" s="1" t="s">
        <v>10935</v>
      </c>
      <c r="C1113" s="1" t="s">
        <v>124</v>
      </c>
      <c r="D1113" s="1" t="s">
        <v>2444</v>
      </c>
      <c r="E1113" s="1" t="s">
        <v>12062</v>
      </c>
      <c r="F1113" s="1" t="s">
        <v>10940</v>
      </c>
      <c r="G1113" s="20">
        <v>1014949.5</v>
      </c>
      <c r="H1113" s="21">
        <v>26</v>
      </c>
    </row>
    <row r="1114" s="1" customFormat="1" spans="2:8">
      <c r="B1114" s="1" t="s">
        <v>10935</v>
      </c>
      <c r="C1114" s="1" t="s">
        <v>128</v>
      </c>
      <c r="D1114" s="1" t="s">
        <v>2024</v>
      </c>
      <c r="E1114" s="1" t="s">
        <v>12063</v>
      </c>
      <c r="F1114" s="1" t="s">
        <v>3876</v>
      </c>
      <c r="G1114" s="20">
        <v>1013442.5</v>
      </c>
      <c r="H1114" s="21">
        <v>31</v>
      </c>
    </row>
    <row r="1115" s="1" customFormat="1" spans="2:8">
      <c r="B1115" s="1" t="s">
        <v>10935</v>
      </c>
      <c r="C1115" s="1" t="s">
        <v>89</v>
      </c>
      <c r="D1115" s="1" t="s">
        <v>1850</v>
      </c>
      <c r="E1115" s="1" t="s">
        <v>12064</v>
      </c>
      <c r="F1115" s="1" t="s">
        <v>11016</v>
      </c>
      <c r="G1115" s="20">
        <v>1012437.5</v>
      </c>
      <c r="H1115" s="21">
        <v>53</v>
      </c>
    </row>
    <row r="1116" s="1" customFormat="1" spans="2:8">
      <c r="B1116" s="1" t="s">
        <v>10935</v>
      </c>
      <c r="C1116" s="1" t="s">
        <v>554</v>
      </c>
      <c r="D1116" s="1" t="s">
        <v>2446</v>
      </c>
      <c r="E1116" s="1" t="s">
        <v>12065</v>
      </c>
      <c r="F1116" s="1" t="s">
        <v>10940</v>
      </c>
      <c r="G1116" s="20">
        <v>1006198</v>
      </c>
      <c r="H1116" s="21">
        <v>35</v>
      </c>
    </row>
    <row r="1117" s="1" customFormat="1" spans="2:8">
      <c r="B1117" s="1" t="s">
        <v>10935</v>
      </c>
      <c r="C1117" s="1" t="s">
        <v>107</v>
      </c>
      <c r="D1117" s="1" t="s">
        <v>2447</v>
      </c>
      <c r="E1117" s="1" t="s">
        <v>12066</v>
      </c>
      <c r="F1117" s="1" t="s">
        <v>3876</v>
      </c>
      <c r="G1117" s="20">
        <v>1005545</v>
      </c>
      <c r="H1117" s="21">
        <v>50</v>
      </c>
    </row>
    <row r="1118" s="1" customFormat="1" spans="2:8">
      <c r="B1118" s="1" t="s">
        <v>10935</v>
      </c>
      <c r="C1118" s="1" t="s">
        <v>89</v>
      </c>
      <c r="D1118" s="1" t="s">
        <v>2448</v>
      </c>
      <c r="E1118" s="1" t="s">
        <v>12067</v>
      </c>
      <c r="F1118" s="1" t="s">
        <v>10956</v>
      </c>
      <c r="G1118" s="20">
        <v>1005224.5</v>
      </c>
      <c r="H1118" s="21">
        <v>84</v>
      </c>
    </row>
    <row r="1119" s="1" customFormat="1" spans="2:8">
      <c r="B1119" s="1" t="s">
        <v>10935</v>
      </c>
      <c r="C1119" s="1" t="s">
        <v>184</v>
      </c>
      <c r="D1119" s="1" t="s">
        <v>2449</v>
      </c>
      <c r="E1119" s="1" t="s">
        <v>12068</v>
      </c>
      <c r="F1119" s="1" t="s">
        <v>10937</v>
      </c>
      <c r="G1119" s="20">
        <v>1004062</v>
      </c>
      <c r="H1119" s="21">
        <v>16</v>
      </c>
    </row>
    <row r="1120" s="1" customFormat="1" spans="2:8">
      <c r="B1120" s="1" t="s">
        <v>10935</v>
      </c>
      <c r="C1120" s="1" t="s">
        <v>107</v>
      </c>
      <c r="D1120" s="1" t="s">
        <v>2450</v>
      </c>
      <c r="E1120" s="1" t="s">
        <v>12069</v>
      </c>
      <c r="F1120" s="1" t="s">
        <v>3876</v>
      </c>
      <c r="G1120" s="20">
        <v>1001846.9</v>
      </c>
      <c r="H1120" s="21">
        <v>64</v>
      </c>
    </row>
    <row r="1121" s="1" customFormat="1" spans="2:8">
      <c r="B1121" s="1" t="s">
        <v>10935</v>
      </c>
      <c r="C1121" s="1" t="s">
        <v>124</v>
      </c>
      <c r="D1121" s="1" t="s">
        <v>2451</v>
      </c>
      <c r="E1121" s="1" t="s">
        <v>12070</v>
      </c>
      <c r="F1121" s="1" t="s">
        <v>10946</v>
      </c>
      <c r="G1121" s="20">
        <v>1001666</v>
      </c>
      <c r="H1121" s="21">
        <v>25</v>
      </c>
    </row>
    <row r="1122" s="1" customFormat="1" spans="2:8">
      <c r="B1122" s="1" t="s">
        <v>10935</v>
      </c>
      <c r="C1122" s="1" t="s">
        <v>156</v>
      </c>
      <c r="D1122" s="1" t="s">
        <v>2452</v>
      </c>
      <c r="E1122" s="1" t="s">
        <v>12071</v>
      </c>
      <c r="F1122" s="1" t="s">
        <v>11010</v>
      </c>
      <c r="G1122" s="20">
        <v>1000164.8</v>
      </c>
      <c r="H1122" s="21">
        <v>26</v>
      </c>
    </row>
    <row r="1123" s="1" customFormat="1" spans="2:8">
      <c r="B1123" s="1" t="s">
        <v>10935</v>
      </c>
      <c r="C1123" s="1" t="s">
        <v>128</v>
      </c>
      <c r="D1123" s="1" t="s">
        <v>2024</v>
      </c>
      <c r="E1123" s="1" t="s">
        <v>12072</v>
      </c>
      <c r="F1123" s="1" t="s">
        <v>3876</v>
      </c>
      <c r="G1123" s="20">
        <v>999619</v>
      </c>
      <c r="H1123" s="21">
        <v>33</v>
      </c>
    </row>
    <row r="1124" s="1" customFormat="1" spans="2:8">
      <c r="B1124" s="1" t="s">
        <v>10935</v>
      </c>
      <c r="C1124" s="1" t="s">
        <v>156</v>
      </c>
      <c r="D1124" s="1" t="s">
        <v>2453</v>
      </c>
      <c r="E1124" s="1" t="s">
        <v>12073</v>
      </c>
      <c r="F1124" s="1" t="s">
        <v>11060</v>
      </c>
      <c r="G1124" s="20">
        <v>999440.5</v>
      </c>
      <c r="H1124" s="21">
        <v>36</v>
      </c>
    </row>
    <row r="1125" s="1" customFormat="1" spans="2:8">
      <c r="B1125" s="1" t="s">
        <v>10935</v>
      </c>
      <c r="C1125" s="1" t="s">
        <v>124</v>
      </c>
      <c r="D1125" s="1" t="s">
        <v>2454</v>
      </c>
      <c r="E1125" s="1" t="s">
        <v>12074</v>
      </c>
      <c r="F1125" s="1" t="s">
        <v>3876</v>
      </c>
      <c r="G1125" s="20">
        <v>993676.5</v>
      </c>
      <c r="H1125" s="21">
        <v>57</v>
      </c>
    </row>
    <row r="1126" s="1" customFormat="1" spans="2:8">
      <c r="B1126" s="1" t="s">
        <v>10935</v>
      </c>
      <c r="C1126" s="1" t="s">
        <v>165</v>
      </c>
      <c r="D1126" s="1" t="s">
        <v>2455</v>
      </c>
      <c r="E1126" s="1" t="s">
        <v>12075</v>
      </c>
      <c r="F1126" s="1" t="s">
        <v>10942</v>
      </c>
      <c r="G1126" s="20">
        <v>990306</v>
      </c>
      <c r="H1126" s="21">
        <v>22</v>
      </c>
    </row>
    <row r="1127" s="1" customFormat="1" spans="2:8">
      <c r="B1127" s="1" t="s">
        <v>10935</v>
      </c>
      <c r="C1127" s="1" t="s">
        <v>165</v>
      </c>
      <c r="D1127" s="1" t="s">
        <v>2456</v>
      </c>
      <c r="E1127" s="1" t="s">
        <v>12076</v>
      </c>
      <c r="F1127" s="1" t="s">
        <v>11018</v>
      </c>
      <c r="G1127" s="20">
        <v>989233</v>
      </c>
      <c r="H1127" s="21">
        <v>24</v>
      </c>
    </row>
    <row r="1128" s="1" customFormat="1" spans="2:8">
      <c r="B1128" s="1" t="s">
        <v>10935</v>
      </c>
      <c r="C1128" s="1" t="s">
        <v>156</v>
      </c>
      <c r="D1128" s="1" t="s">
        <v>2457</v>
      </c>
      <c r="E1128" s="1" t="s">
        <v>12077</v>
      </c>
      <c r="F1128" s="1" t="s">
        <v>10965</v>
      </c>
      <c r="G1128" s="20">
        <v>988147</v>
      </c>
      <c r="H1128" s="21">
        <v>44</v>
      </c>
    </row>
    <row r="1129" s="1" customFormat="1" spans="2:8">
      <c r="B1129" s="1" t="s">
        <v>10935</v>
      </c>
      <c r="C1129" s="1" t="s">
        <v>103</v>
      </c>
      <c r="D1129" s="1" t="s">
        <v>2458</v>
      </c>
      <c r="E1129" s="1" t="s">
        <v>12078</v>
      </c>
      <c r="F1129" s="1" t="s">
        <v>10937</v>
      </c>
      <c r="G1129" s="20">
        <v>987872</v>
      </c>
      <c r="H1129" s="21">
        <v>38</v>
      </c>
    </row>
    <row r="1130" s="1" customFormat="1" spans="2:8">
      <c r="B1130" s="1" t="s">
        <v>10935</v>
      </c>
      <c r="C1130" s="1" t="s">
        <v>89</v>
      </c>
      <c r="D1130" s="1" t="s">
        <v>1905</v>
      </c>
      <c r="E1130" s="1" t="s">
        <v>12079</v>
      </c>
      <c r="F1130" s="1" t="s">
        <v>3876</v>
      </c>
      <c r="G1130" s="20">
        <v>987034.8</v>
      </c>
      <c r="H1130" s="21">
        <v>33</v>
      </c>
    </row>
    <row r="1131" s="1" customFormat="1" spans="2:8">
      <c r="B1131" s="1" t="s">
        <v>10935</v>
      </c>
      <c r="C1131" s="1" t="s">
        <v>4102</v>
      </c>
      <c r="D1131" s="1" t="s">
        <v>2459</v>
      </c>
      <c r="E1131" s="1" t="s">
        <v>12080</v>
      </c>
      <c r="F1131" s="1" t="s">
        <v>11010</v>
      </c>
      <c r="G1131" s="20">
        <v>984842</v>
      </c>
      <c r="H1131" s="21">
        <v>74</v>
      </c>
    </row>
    <row r="1132" s="1" customFormat="1" spans="2:8">
      <c r="B1132" s="1" t="s">
        <v>10935</v>
      </c>
      <c r="C1132" s="1" t="s">
        <v>4145</v>
      </c>
      <c r="D1132" s="1" t="s">
        <v>2460</v>
      </c>
      <c r="E1132" s="1" t="s">
        <v>12081</v>
      </c>
      <c r="F1132" s="1" t="s">
        <v>11010</v>
      </c>
      <c r="G1132" s="20">
        <v>982760</v>
      </c>
      <c r="H1132" s="21">
        <v>38</v>
      </c>
    </row>
    <row r="1133" s="1" customFormat="1" spans="2:8">
      <c r="B1133" s="1" t="s">
        <v>10935</v>
      </c>
      <c r="C1133" s="1" t="s">
        <v>4145</v>
      </c>
      <c r="D1133" s="1" t="s">
        <v>2461</v>
      </c>
      <c r="E1133" s="1" t="s">
        <v>12082</v>
      </c>
      <c r="F1133" s="1" t="s">
        <v>11018</v>
      </c>
      <c r="G1133" s="20">
        <v>981938</v>
      </c>
      <c r="H1133" s="21">
        <v>30</v>
      </c>
    </row>
    <row r="1134" s="1" customFormat="1" spans="2:8">
      <c r="B1134" s="1" t="s">
        <v>10935</v>
      </c>
      <c r="C1134" s="1" t="s">
        <v>10975</v>
      </c>
      <c r="D1134" s="1" t="s">
        <v>2462</v>
      </c>
      <c r="E1134" s="1" t="s">
        <v>12083</v>
      </c>
      <c r="F1134" s="1" t="s">
        <v>11010</v>
      </c>
      <c r="G1134" s="20">
        <v>981378</v>
      </c>
      <c r="H1134" s="21">
        <v>18</v>
      </c>
    </row>
    <row r="1135" s="1" customFormat="1" spans="2:8">
      <c r="B1135" s="1" t="s">
        <v>10935</v>
      </c>
      <c r="C1135" s="1" t="s">
        <v>398</v>
      </c>
      <c r="D1135" s="1" t="s">
        <v>2463</v>
      </c>
      <c r="E1135" s="1" t="s">
        <v>12084</v>
      </c>
      <c r="F1135" s="1" t="s">
        <v>3876</v>
      </c>
      <c r="G1135" s="20">
        <v>980729</v>
      </c>
      <c r="H1135" s="21">
        <v>25</v>
      </c>
    </row>
    <row r="1136" s="1" customFormat="1" spans="2:8">
      <c r="B1136" s="1" t="s">
        <v>10935</v>
      </c>
      <c r="C1136" s="1" t="s">
        <v>156</v>
      </c>
      <c r="D1136" s="1" t="s">
        <v>2464</v>
      </c>
      <c r="E1136" s="1" t="s">
        <v>12085</v>
      </c>
      <c r="F1136" s="1" t="s">
        <v>11016</v>
      </c>
      <c r="G1136" s="20">
        <v>979053</v>
      </c>
      <c r="H1136" s="21">
        <v>33</v>
      </c>
    </row>
    <row r="1137" s="1" customFormat="1" spans="2:8">
      <c r="B1137" s="1" t="s">
        <v>10935</v>
      </c>
      <c r="C1137" s="1" t="s">
        <v>107</v>
      </c>
      <c r="D1137" s="1" t="s">
        <v>1624</v>
      </c>
      <c r="E1137" s="1" t="s">
        <v>12086</v>
      </c>
      <c r="F1137" s="1" t="s">
        <v>10937</v>
      </c>
      <c r="G1137" s="20">
        <v>977296</v>
      </c>
      <c r="H1137" s="21">
        <v>14</v>
      </c>
    </row>
    <row r="1138" s="1" customFormat="1" spans="2:8">
      <c r="B1138" s="1" t="s">
        <v>10935</v>
      </c>
      <c r="C1138" s="1" t="s">
        <v>67</v>
      </c>
      <c r="D1138" s="1" t="s">
        <v>2465</v>
      </c>
      <c r="E1138" s="1" t="s">
        <v>12087</v>
      </c>
      <c r="F1138" s="1" t="s">
        <v>10946</v>
      </c>
      <c r="G1138" s="20">
        <v>974438</v>
      </c>
      <c r="H1138" s="21">
        <v>49</v>
      </c>
    </row>
    <row r="1139" s="1" customFormat="1" spans="2:8">
      <c r="B1139" s="1" t="s">
        <v>10935</v>
      </c>
      <c r="C1139" s="1" t="s">
        <v>4105</v>
      </c>
      <c r="D1139" s="1" t="s">
        <v>2466</v>
      </c>
      <c r="E1139" s="1" t="s">
        <v>12088</v>
      </c>
      <c r="F1139" s="1" t="s">
        <v>10948</v>
      </c>
      <c r="G1139" s="20">
        <v>974033</v>
      </c>
      <c r="H1139" s="21">
        <v>36</v>
      </c>
    </row>
    <row r="1140" s="1" customFormat="1" spans="2:8">
      <c r="B1140" s="1" t="s">
        <v>10935</v>
      </c>
      <c r="C1140" s="1" t="s">
        <v>156</v>
      </c>
      <c r="D1140" s="1" t="s">
        <v>2401</v>
      </c>
      <c r="E1140" s="1" t="s">
        <v>12089</v>
      </c>
      <c r="F1140" s="1" t="s">
        <v>3876</v>
      </c>
      <c r="G1140" s="20">
        <v>973687</v>
      </c>
      <c r="H1140" s="21">
        <v>27</v>
      </c>
    </row>
    <row r="1141" s="1" customFormat="1" spans="2:8">
      <c r="B1141" s="1" t="s">
        <v>10935</v>
      </c>
      <c r="C1141" s="1" t="s">
        <v>156</v>
      </c>
      <c r="D1141" s="1" t="s">
        <v>2014</v>
      </c>
      <c r="E1141" s="1" t="s">
        <v>12090</v>
      </c>
      <c r="F1141" s="1" t="s">
        <v>10956</v>
      </c>
      <c r="G1141" s="20">
        <v>972006</v>
      </c>
      <c r="H1141" s="21">
        <v>25</v>
      </c>
    </row>
    <row r="1142" s="1" customFormat="1" spans="2:8">
      <c r="B1142" s="1" t="s">
        <v>10935</v>
      </c>
      <c r="C1142" s="1" t="s">
        <v>165</v>
      </c>
      <c r="D1142" s="1" t="s">
        <v>2105</v>
      </c>
      <c r="E1142" s="1" t="s">
        <v>12091</v>
      </c>
      <c r="F1142" s="1" t="s">
        <v>11016</v>
      </c>
      <c r="G1142" s="20">
        <v>970168</v>
      </c>
      <c r="H1142" s="21">
        <v>41</v>
      </c>
    </row>
    <row r="1143" s="1" customFormat="1" spans="2:8">
      <c r="B1143" s="1" t="s">
        <v>10935</v>
      </c>
      <c r="C1143" s="1" t="s">
        <v>165</v>
      </c>
      <c r="D1143" s="1" t="s">
        <v>2467</v>
      </c>
      <c r="E1143" s="1" t="s">
        <v>12092</v>
      </c>
      <c r="F1143" s="1" t="s">
        <v>10956</v>
      </c>
      <c r="G1143" s="20">
        <v>969707</v>
      </c>
      <c r="H1143" s="21">
        <v>32</v>
      </c>
    </row>
    <row r="1144" s="1" customFormat="1" spans="2:8">
      <c r="B1144" s="1" t="s">
        <v>10935</v>
      </c>
      <c r="C1144" s="1" t="s">
        <v>156</v>
      </c>
      <c r="D1144" s="1" t="s">
        <v>2172</v>
      </c>
      <c r="E1144" s="1" t="s">
        <v>12093</v>
      </c>
      <c r="F1144" s="1" t="s">
        <v>11016</v>
      </c>
      <c r="G1144" s="20">
        <v>968707</v>
      </c>
      <c r="H1144" s="21">
        <v>25</v>
      </c>
    </row>
    <row r="1145" s="1" customFormat="1" spans="2:8">
      <c r="B1145" s="1" t="s">
        <v>10935</v>
      </c>
      <c r="C1145" s="1" t="s">
        <v>4102</v>
      </c>
      <c r="D1145" s="1" t="s">
        <v>2468</v>
      </c>
      <c r="E1145" s="1" t="s">
        <v>12094</v>
      </c>
      <c r="F1145" s="1" t="s">
        <v>10965</v>
      </c>
      <c r="G1145" s="20">
        <v>968633</v>
      </c>
      <c r="H1145" s="21">
        <v>46</v>
      </c>
    </row>
    <row r="1146" s="1" customFormat="1" spans="2:8">
      <c r="B1146" s="1" t="s">
        <v>10935</v>
      </c>
      <c r="C1146" s="1" t="s">
        <v>124</v>
      </c>
      <c r="D1146" s="1" t="s">
        <v>1512</v>
      </c>
      <c r="E1146" s="1" t="s">
        <v>12095</v>
      </c>
      <c r="F1146" s="1" t="s">
        <v>11018</v>
      </c>
      <c r="G1146" s="20">
        <v>966023</v>
      </c>
      <c r="H1146" s="21">
        <v>36</v>
      </c>
    </row>
    <row r="1147" s="1" customFormat="1" spans="2:8">
      <c r="B1147" s="1" t="s">
        <v>10935</v>
      </c>
      <c r="C1147" s="1" t="s">
        <v>4272</v>
      </c>
      <c r="D1147" s="1" t="s">
        <v>2469</v>
      </c>
      <c r="E1147" s="1" t="s">
        <v>12096</v>
      </c>
      <c r="F1147" s="1" t="s">
        <v>11010</v>
      </c>
      <c r="G1147" s="20">
        <v>965542</v>
      </c>
      <c r="H1147" s="21">
        <v>22</v>
      </c>
    </row>
    <row r="1148" s="1" customFormat="1" spans="2:8">
      <c r="B1148" s="1" t="s">
        <v>10935</v>
      </c>
      <c r="C1148" s="1" t="s">
        <v>156</v>
      </c>
      <c r="D1148" s="1" t="s">
        <v>2109</v>
      </c>
      <c r="E1148" s="1" t="s">
        <v>12097</v>
      </c>
      <c r="F1148" s="1" t="s">
        <v>11018</v>
      </c>
      <c r="G1148" s="20">
        <v>964827</v>
      </c>
      <c r="H1148" s="21">
        <v>30</v>
      </c>
    </row>
    <row r="1149" s="1" customFormat="1" spans="2:8">
      <c r="B1149" s="1" t="s">
        <v>10935</v>
      </c>
      <c r="C1149" s="1" t="s">
        <v>156</v>
      </c>
      <c r="D1149" s="1" t="s">
        <v>2470</v>
      </c>
      <c r="E1149" s="1" t="s">
        <v>12098</v>
      </c>
      <c r="F1149" s="1" t="s">
        <v>10942</v>
      </c>
      <c r="G1149" s="20">
        <v>964191</v>
      </c>
      <c r="H1149" s="21">
        <v>20</v>
      </c>
    </row>
    <row r="1150" s="1" customFormat="1" spans="2:8">
      <c r="B1150" s="1" t="s">
        <v>10935</v>
      </c>
      <c r="C1150" s="1" t="s">
        <v>124</v>
      </c>
      <c r="D1150" s="1" t="s">
        <v>2472</v>
      </c>
      <c r="E1150" s="1" t="s">
        <v>12099</v>
      </c>
      <c r="F1150" s="1" t="s">
        <v>3876</v>
      </c>
      <c r="G1150" s="20">
        <v>960712</v>
      </c>
      <c r="H1150" s="21">
        <v>63</v>
      </c>
    </row>
    <row r="1151" s="1" customFormat="1" spans="2:8">
      <c r="B1151" s="1" t="s">
        <v>10935</v>
      </c>
      <c r="C1151" s="1" t="s">
        <v>124</v>
      </c>
      <c r="D1151" s="1" t="s">
        <v>2473</v>
      </c>
      <c r="E1151" s="1" t="s">
        <v>12100</v>
      </c>
      <c r="F1151" s="1" t="s">
        <v>3876</v>
      </c>
      <c r="G1151" s="20">
        <v>960630</v>
      </c>
      <c r="H1151" s="21">
        <v>43</v>
      </c>
    </row>
    <row r="1152" s="1" customFormat="1" spans="2:8">
      <c r="B1152" s="1" t="s">
        <v>10935</v>
      </c>
      <c r="C1152" s="1" t="s">
        <v>103</v>
      </c>
      <c r="D1152" s="1" t="s">
        <v>1953</v>
      </c>
      <c r="E1152" s="1" t="s">
        <v>12101</v>
      </c>
      <c r="F1152" s="1" t="s">
        <v>10948</v>
      </c>
      <c r="G1152" s="20">
        <v>959661</v>
      </c>
      <c r="H1152" s="21">
        <v>42</v>
      </c>
    </row>
    <row r="1153" s="1" customFormat="1" spans="2:8">
      <c r="B1153" s="1" t="s">
        <v>10935</v>
      </c>
      <c r="C1153" s="1" t="s">
        <v>67</v>
      </c>
      <c r="D1153" s="1" t="s">
        <v>2474</v>
      </c>
      <c r="E1153" s="1" t="s">
        <v>12102</v>
      </c>
      <c r="F1153" s="1" t="s">
        <v>3876</v>
      </c>
      <c r="G1153" s="20">
        <v>959254</v>
      </c>
      <c r="H1153" s="21">
        <v>41</v>
      </c>
    </row>
    <row r="1154" s="1" customFormat="1" spans="2:8">
      <c r="B1154" s="1" t="s">
        <v>10935</v>
      </c>
      <c r="C1154" s="1" t="s">
        <v>156</v>
      </c>
      <c r="D1154" s="1" t="s">
        <v>2475</v>
      </c>
      <c r="E1154" s="1" t="s">
        <v>12103</v>
      </c>
      <c r="F1154" s="1" t="s">
        <v>10963</v>
      </c>
      <c r="G1154" s="20">
        <v>959207</v>
      </c>
      <c r="H1154" s="21">
        <v>31</v>
      </c>
    </row>
    <row r="1155" s="1" customFormat="1" spans="2:8">
      <c r="B1155" s="1" t="s">
        <v>10935</v>
      </c>
      <c r="C1155" s="1" t="s">
        <v>103</v>
      </c>
      <c r="D1155" s="1" t="s">
        <v>2476</v>
      </c>
      <c r="E1155" s="1" t="s">
        <v>12104</v>
      </c>
      <c r="F1155" s="1" t="s">
        <v>10965</v>
      </c>
      <c r="G1155" s="20">
        <v>959006</v>
      </c>
      <c r="H1155" s="21">
        <v>36</v>
      </c>
    </row>
    <row r="1156" s="1" customFormat="1" spans="2:8">
      <c r="B1156" s="1" t="s">
        <v>10935</v>
      </c>
      <c r="C1156" s="1" t="s">
        <v>165</v>
      </c>
      <c r="D1156" s="1" t="s">
        <v>2477</v>
      </c>
      <c r="E1156" s="1" t="s">
        <v>12105</v>
      </c>
      <c r="F1156" s="1" t="s">
        <v>10940</v>
      </c>
      <c r="G1156" s="20">
        <v>958809.72</v>
      </c>
      <c r="H1156" s="21">
        <v>17</v>
      </c>
    </row>
    <row r="1157" s="1" customFormat="1" spans="2:8">
      <c r="B1157" s="1" t="s">
        <v>10935</v>
      </c>
      <c r="C1157" s="1" t="s">
        <v>89</v>
      </c>
      <c r="D1157" s="1" t="s">
        <v>2325</v>
      </c>
      <c r="E1157" s="1" t="s">
        <v>12106</v>
      </c>
      <c r="F1157" s="1" t="s">
        <v>10940</v>
      </c>
      <c r="G1157" s="20">
        <v>955582.4</v>
      </c>
      <c r="H1157" s="21">
        <v>50</v>
      </c>
    </row>
    <row r="1158" s="1" customFormat="1" spans="2:8">
      <c r="B1158" s="1" t="s">
        <v>10935</v>
      </c>
      <c r="C1158" s="1" t="s">
        <v>124</v>
      </c>
      <c r="D1158" s="1" t="s">
        <v>1509</v>
      </c>
      <c r="E1158" s="1" t="s">
        <v>12107</v>
      </c>
      <c r="F1158" s="1" t="s">
        <v>10948</v>
      </c>
      <c r="G1158" s="20">
        <v>955089.5</v>
      </c>
      <c r="H1158" s="21">
        <v>35</v>
      </c>
    </row>
    <row r="1159" s="1" customFormat="1" spans="2:8">
      <c r="B1159" s="1" t="s">
        <v>10935</v>
      </c>
      <c r="C1159" s="1" t="s">
        <v>128</v>
      </c>
      <c r="D1159" s="1" t="s">
        <v>2478</v>
      </c>
      <c r="E1159" s="1" t="s">
        <v>12108</v>
      </c>
      <c r="F1159" s="1" t="s">
        <v>11060</v>
      </c>
      <c r="G1159" s="20">
        <v>954502.5</v>
      </c>
      <c r="H1159" s="21">
        <v>39</v>
      </c>
    </row>
    <row r="1160" s="1" customFormat="1" spans="2:8">
      <c r="B1160" s="1" t="s">
        <v>10935</v>
      </c>
      <c r="C1160" s="1" t="s">
        <v>165</v>
      </c>
      <c r="D1160" s="1" t="s">
        <v>1964</v>
      </c>
      <c r="E1160" s="1" t="s">
        <v>12109</v>
      </c>
      <c r="F1160" s="1" t="s">
        <v>10946</v>
      </c>
      <c r="G1160" s="20">
        <v>954089</v>
      </c>
      <c r="H1160" s="21">
        <v>19</v>
      </c>
    </row>
    <row r="1161" s="1" customFormat="1" spans="2:8">
      <c r="B1161" s="1" t="s">
        <v>10935</v>
      </c>
      <c r="C1161" s="1" t="s">
        <v>260</v>
      </c>
      <c r="D1161" s="1" t="s">
        <v>2479</v>
      </c>
      <c r="E1161" s="1" t="s">
        <v>12110</v>
      </c>
      <c r="F1161" s="1" t="s">
        <v>10942</v>
      </c>
      <c r="G1161" s="20">
        <v>953464.9</v>
      </c>
      <c r="H1161" s="21">
        <v>23</v>
      </c>
    </row>
    <row r="1162" s="1" customFormat="1" spans="2:8">
      <c r="B1162" s="1" t="s">
        <v>10935</v>
      </c>
      <c r="C1162" s="1" t="s">
        <v>89</v>
      </c>
      <c r="D1162" s="1" t="s">
        <v>2480</v>
      </c>
      <c r="E1162" s="1" t="s">
        <v>12111</v>
      </c>
      <c r="F1162" s="1" t="s">
        <v>3876</v>
      </c>
      <c r="G1162" s="20">
        <v>951982</v>
      </c>
      <c r="H1162" s="21">
        <v>39</v>
      </c>
    </row>
    <row r="1163" s="1" customFormat="1" spans="2:8">
      <c r="B1163" s="1" t="s">
        <v>10935</v>
      </c>
      <c r="C1163" s="1" t="s">
        <v>103</v>
      </c>
      <c r="D1163" s="1" t="s">
        <v>2078</v>
      </c>
      <c r="E1163" s="1" t="s">
        <v>12112</v>
      </c>
      <c r="F1163" s="1" t="s">
        <v>10942</v>
      </c>
      <c r="G1163" s="20">
        <v>951447</v>
      </c>
      <c r="H1163" s="21">
        <v>43</v>
      </c>
    </row>
    <row r="1164" s="1" customFormat="1" spans="2:8">
      <c r="B1164" s="1" t="s">
        <v>10935</v>
      </c>
      <c r="C1164" s="1" t="s">
        <v>260</v>
      </c>
      <c r="D1164" s="1" t="s">
        <v>2481</v>
      </c>
      <c r="E1164" s="1" t="s">
        <v>12113</v>
      </c>
      <c r="F1164" s="1" t="s">
        <v>11018</v>
      </c>
      <c r="G1164" s="20">
        <v>951042</v>
      </c>
      <c r="H1164" s="21">
        <v>47</v>
      </c>
    </row>
    <row r="1165" s="1" customFormat="1" spans="2:8">
      <c r="B1165" s="1" t="s">
        <v>10935</v>
      </c>
      <c r="C1165" s="1" t="s">
        <v>124</v>
      </c>
      <c r="D1165" s="1" t="s">
        <v>2482</v>
      </c>
      <c r="E1165" s="1" t="s">
        <v>12114</v>
      </c>
      <c r="F1165" s="1" t="s">
        <v>10946</v>
      </c>
      <c r="G1165" s="20">
        <v>950807</v>
      </c>
      <c r="H1165" s="21">
        <v>64</v>
      </c>
    </row>
    <row r="1166" s="1" customFormat="1" spans="2:8">
      <c r="B1166" s="1" t="s">
        <v>10935</v>
      </c>
      <c r="C1166" s="1" t="s">
        <v>4135</v>
      </c>
      <c r="D1166" s="1" t="s">
        <v>2483</v>
      </c>
      <c r="E1166" s="1" t="s">
        <v>12115</v>
      </c>
      <c r="F1166" s="1" t="s">
        <v>11016</v>
      </c>
      <c r="G1166" s="20">
        <v>948818</v>
      </c>
      <c r="H1166" s="21">
        <v>42</v>
      </c>
    </row>
    <row r="1167" s="1" customFormat="1" spans="2:8">
      <c r="B1167" s="1" t="s">
        <v>10935</v>
      </c>
      <c r="C1167" s="1" t="s">
        <v>4166</v>
      </c>
      <c r="D1167" s="1" t="s">
        <v>2484</v>
      </c>
      <c r="E1167" s="1" t="s">
        <v>12116</v>
      </c>
      <c r="F1167" s="1" t="s">
        <v>10940</v>
      </c>
      <c r="G1167" s="20">
        <v>948644</v>
      </c>
      <c r="H1167" s="21">
        <v>37</v>
      </c>
    </row>
    <row r="1168" s="1" customFormat="1" spans="2:8">
      <c r="B1168" s="1" t="s">
        <v>10935</v>
      </c>
      <c r="C1168" s="1" t="s">
        <v>156</v>
      </c>
      <c r="D1168" s="1" t="s">
        <v>2485</v>
      </c>
      <c r="E1168" s="1" t="s">
        <v>12117</v>
      </c>
      <c r="F1168" s="1" t="s">
        <v>11018</v>
      </c>
      <c r="G1168" s="20">
        <v>948298</v>
      </c>
      <c r="H1168" s="21">
        <v>47</v>
      </c>
    </row>
    <row r="1169" s="1" customFormat="1" spans="2:8">
      <c r="B1169" s="1" t="s">
        <v>10935</v>
      </c>
      <c r="C1169" s="1" t="s">
        <v>4145</v>
      </c>
      <c r="D1169" s="1" t="s">
        <v>2486</v>
      </c>
      <c r="E1169" s="1" t="s">
        <v>12118</v>
      </c>
      <c r="F1169" s="1" t="s">
        <v>10946</v>
      </c>
      <c r="G1169" s="20">
        <v>947622</v>
      </c>
      <c r="H1169" s="21">
        <v>37</v>
      </c>
    </row>
    <row r="1170" s="1" customFormat="1" spans="2:8">
      <c r="B1170" s="1" t="s">
        <v>10935</v>
      </c>
      <c r="C1170" s="1" t="s">
        <v>4135</v>
      </c>
      <c r="D1170" s="1" t="s">
        <v>2487</v>
      </c>
      <c r="E1170" s="1" t="s">
        <v>12119</v>
      </c>
      <c r="F1170" s="1" t="s">
        <v>10963</v>
      </c>
      <c r="G1170" s="20">
        <v>947615.5</v>
      </c>
      <c r="H1170" s="21">
        <v>37</v>
      </c>
    </row>
    <row r="1171" s="1" customFormat="1" spans="2:8">
      <c r="B1171" s="1" t="s">
        <v>10935</v>
      </c>
      <c r="C1171" s="1" t="s">
        <v>124</v>
      </c>
      <c r="D1171" s="1" t="s">
        <v>1512</v>
      </c>
      <c r="E1171" s="1" t="s">
        <v>12120</v>
      </c>
      <c r="F1171" s="1" t="s">
        <v>11018</v>
      </c>
      <c r="G1171" s="20">
        <v>946998.9</v>
      </c>
      <c r="H1171" s="21">
        <v>40</v>
      </c>
    </row>
    <row r="1172" s="1" customFormat="1" spans="2:8">
      <c r="B1172" s="1" t="s">
        <v>10935</v>
      </c>
      <c r="C1172" s="1" t="s">
        <v>103</v>
      </c>
      <c r="D1172" s="1" t="s">
        <v>2488</v>
      </c>
      <c r="E1172" s="1" t="s">
        <v>12121</v>
      </c>
      <c r="F1172" s="1" t="s">
        <v>10946</v>
      </c>
      <c r="G1172" s="20">
        <v>945472.8</v>
      </c>
      <c r="H1172" s="21">
        <v>62</v>
      </c>
    </row>
    <row r="1173" s="1" customFormat="1" spans="2:8">
      <c r="B1173" s="1" t="s">
        <v>10935</v>
      </c>
      <c r="C1173" s="1" t="s">
        <v>4102</v>
      </c>
      <c r="D1173" s="1" t="s">
        <v>2489</v>
      </c>
      <c r="E1173" s="1" t="s">
        <v>12122</v>
      </c>
      <c r="F1173" s="1" t="s">
        <v>10965</v>
      </c>
      <c r="G1173" s="20">
        <v>945297</v>
      </c>
      <c r="H1173" s="21">
        <v>26</v>
      </c>
    </row>
    <row r="1174" s="1" customFormat="1" spans="2:8">
      <c r="B1174" s="1" t="s">
        <v>10935</v>
      </c>
      <c r="C1174" s="1" t="s">
        <v>4145</v>
      </c>
      <c r="D1174" s="1" t="s">
        <v>2490</v>
      </c>
      <c r="E1174" s="1" t="s">
        <v>12123</v>
      </c>
      <c r="F1174" s="1" t="s">
        <v>11060</v>
      </c>
      <c r="G1174" s="20">
        <v>943858</v>
      </c>
      <c r="H1174" s="21">
        <v>45</v>
      </c>
    </row>
    <row r="1175" s="1" customFormat="1" spans="2:8">
      <c r="B1175" s="1" t="s">
        <v>10935</v>
      </c>
      <c r="C1175" s="1" t="s">
        <v>124</v>
      </c>
      <c r="D1175" s="1" t="s">
        <v>2369</v>
      </c>
      <c r="E1175" s="1" t="s">
        <v>12124</v>
      </c>
      <c r="F1175" s="1" t="s">
        <v>10942</v>
      </c>
      <c r="G1175" s="20">
        <v>941961</v>
      </c>
      <c r="H1175" s="21">
        <v>84</v>
      </c>
    </row>
    <row r="1176" s="1" customFormat="1" spans="2:8">
      <c r="B1176" s="1" t="s">
        <v>10935</v>
      </c>
      <c r="C1176" s="1" t="s">
        <v>89</v>
      </c>
      <c r="D1176" s="1" t="s">
        <v>2491</v>
      </c>
      <c r="E1176" s="1" t="s">
        <v>12125</v>
      </c>
      <c r="F1176" s="1" t="s">
        <v>11018</v>
      </c>
      <c r="G1176" s="20">
        <v>940742</v>
      </c>
      <c r="H1176" s="21">
        <v>33</v>
      </c>
    </row>
    <row r="1177" s="1" customFormat="1" spans="2:8">
      <c r="B1177" s="1" t="s">
        <v>10935</v>
      </c>
      <c r="C1177" s="1" t="s">
        <v>124</v>
      </c>
      <c r="D1177" s="1" t="s">
        <v>2492</v>
      </c>
      <c r="E1177" s="1" t="s">
        <v>12126</v>
      </c>
      <c r="F1177" s="1" t="s">
        <v>10956</v>
      </c>
      <c r="G1177" s="20">
        <v>940619.7</v>
      </c>
      <c r="H1177" s="21">
        <v>51</v>
      </c>
    </row>
    <row r="1178" s="1" customFormat="1" spans="2:8">
      <c r="B1178" s="1" t="s">
        <v>10935</v>
      </c>
      <c r="C1178" s="1" t="s">
        <v>4145</v>
      </c>
      <c r="D1178" s="1" t="s">
        <v>2493</v>
      </c>
      <c r="E1178" s="1" t="s">
        <v>12127</v>
      </c>
      <c r="F1178" s="1" t="s">
        <v>3876</v>
      </c>
      <c r="G1178" s="20">
        <v>939963</v>
      </c>
      <c r="H1178" s="21">
        <v>32</v>
      </c>
    </row>
    <row r="1179" s="1" customFormat="1" spans="2:8">
      <c r="B1179" s="1" t="s">
        <v>10935</v>
      </c>
      <c r="C1179" s="1" t="s">
        <v>184</v>
      </c>
      <c r="D1179" s="1" t="s">
        <v>2494</v>
      </c>
      <c r="E1179" s="1" t="s">
        <v>12128</v>
      </c>
      <c r="F1179" s="1" t="s">
        <v>10942</v>
      </c>
      <c r="G1179" s="20">
        <v>938807</v>
      </c>
      <c r="H1179" s="21">
        <v>23</v>
      </c>
    </row>
    <row r="1180" s="1" customFormat="1" spans="2:8">
      <c r="B1180" s="1" t="s">
        <v>10935</v>
      </c>
      <c r="C1180" s="1" t="s">
        <v>117</v>
      </c>
      <c r="D1180" s="1" t="s">
        <v>1614</v>
      </c>
      <c r="E1180" s="1" t="s">
        <v>12129</v>
      </c>
      <c r="F1180" s="1" t="s">
        <v>10937</v>
      </c>
      <c r="G1180" s="20">
        <v>935362</v>
      </c>
      <c r="H1180" s="21">
        <v>20</v>
      </c>
    </row>
    <row r="1181" s="1" customFormat="1" spans="2:8">
      <c r="B1181" s="1" t="s">
        <v>10935</v>
      </c>
      <c r="C1181" s="1" t="s">
        <v>260</v>
      </c>
      <c r="D1181" s="1" t="s">
        <v>1805</v>
      </c>
      <c r="E1181" s="1" t="s">
        <v>12130</v>
      </c>
      <c r="F1181" s="1" t="s">
        <v>11060</v>
      </c>
      <c r="G1181" s="20">
        <v>935026</v>
      </c>
      <c r="H1181" s="21">
        <v>62</v>
      </c>
    </row>
    <row r="1182" s="1" customFormat="1" spans="2:8">
      <c r="B1182" s="1" t="s">
        <v>10935</v>
      </c>
      <c r="C1182" s="1" t="s">
        <v>4145</v>
      </c>
      <c r="D1182" s="1" t="s">
        <v>2495</v>
      </c>
      <c r="E1182" s="1" t="s">
        <v>12131</v>
      </c>
      <c r="F1182" s="1" t="s">
        <v>11010</v>
      </c>
      <c r="G1182" s="20">
        <v>934892</v>
      </c>
      <c r="H1182" s="21">
        <v>18</v>
      </c>
    </row>
    <row r="1183" s="1" customFormat="1" spans="2:8">
      <c r="B1183" s="1" t="s">
        <v>10935</v>
      </c>
      <c r="C1183" s="1" t="s">
        <v>124</v>
      </c>
      <c r="D1183" s="1" t="s">
        <v>1672</v>
      </c>
      <c r="E1183" s="1" t="s">
        <v>12132</v>
      </c>
      <c r="F1183" s="1" t="s">
        <v>11016</v>
      </c>
      <c r="G1183" s="20">
        <v>933035</v>
      </c>
      <c r="H1183" s="21">
        <v>29</v>
      </c>
    </row>
    <row r="1184" s="1" customFormat="1" spans="2:8">
      <c r="B1184" s="1" t="s">
        <v>10935</v>
      </c>
      <c r="C1184" s="1" t="s">
        <v>67</v>
      </c>
      <c r="D1184" s="1" t="s">
        <v>2496</v>
      </c>
      <c r="E1184" s="1" t="s">
        <v>12133</v>
      </c>
      <c r="F1184" s="1" t="s">
        <v>3876</v>
      </c>
      <c r="G1184" s="20">
        <v>931323.5</v>
      </c>
      <c r="H1184" s="21">
        <v>46</v>
      </c>
    </row>
    <row r="1185" s="1" customFormat="1" spans="2:8">
      <c r="B1185" s="1" t="s">
        <v>10935</v>
      </c>
      <c r="C1185" s="1" t="s">
        <v>156</v>
      </c>
      <c r="D1185" s="1" t="s">
        <v>2346</v>
      </c>
      <c r="E1185" s="1" t="s">
        <v>12134</v>
      </c>
      <c r="F1185" s="1" t="s">
        <v>10942</v>
      </c>
      <c r="G1185" s="20">
        <v>929699</v>
      </c>
      <c r="H1185" s="21">
        <v>35</v>
      </c>
    </row>
    <row r="1186" s="1" customFormat="1" spans="2:8">
      <c r="B1186" s="1" t="s">
        <v>10935</v>
      </c>
      <c r="C1186" s="1" t="s">
        <v>365</v>
      </c>
      <c r="D1186" s="1" t="s">
        <v>2497</v>
      </c>
      <c r="E1186" s="1" t="s">
        <v>12135</v>
      </c>
      <c r="F1186" s="1" t="s">
        <v>3876</v>
      </c>
      <c r="G1186" s="20">
        <v>927588</v>
      </c>
      <c r="H1186" s="21">
        <v>19</v>
      </c>
    </row>
    <row r="1187" s="1" customFormat="1" spans="2:8">
      <c r="B1187" s="1" t="s">
        <v>10935</v>
      </c>
      <c r="C1187" s="1" t="s">
        <v>67</v>
      </c>
      <c r="D1187" s="1" t="s">
        <v>2498</v>
      </c>
      <c r="E1187" s="1" t="s">
        <v>12136</v>
      </c>
      <c r="F1187" s="1" t="s">
        <v>10940</v>
      </c>
      <c r="G1187" s="20">
        <v>927491</v>
      </c>
      <c r="H1187" s="21">
        <v>25</v>
      </c>
    </row>
    <row r="1188" s="1" customFormat="1" spans="2:8">
      <c r="B1188" s="1" t="s">
        <v>10935</v>
      </c>
      <c r="C1188" s="1" t="s">
        <v>124</v>
      </c>
      <c r="D1188" s="1" t="s">
        <v>2500</v>
      </c>
      <c r="E1188" s="1" t="s">
        <v>12137</v>
      </c>
      <c r="F1188" s="1" t="s">
        <v>10942</v>
      </c>
      <c r="G1188" s="20">
        <v>927195</v>
      </c>
      <c r="H1188" s="21">
        <v>33</v>
      </c>
    </row>
    <row r="1189" s="1" customFormat="1" spans="2:8">
      <c r="B1189" s="1" t="s">
        <v>10935</v>
      </c>
      <c r="C1189" s="1" t="s">
        <v>184</v>
      </c>
      <c r="D1189" s="1" t="s">
        <v>1792</v>
      </c>
      <c r="E1189" s="1" t="s">
        <v>12138</v>
      </c>
      <c r="F1189" s="1" t="s">
        <v>10940</v>
      </c>
      <c r="G1189" s="20">
        <v>925468</v>
      </c>
      <c r="H1189" s="21">
        <v>21</v>
      </c>
    </row>
    <row r="1190" s="1" customFormat="1" spans="2:8">
      <c r="B1190" s="1" t="s">
        <v>10935</v>
      </c>
      <c r="C1190" s="1" t="s">
        <v>156</v>
      </c>
      <c r="D1190" s="1" t="s">
        <v>1954</v>
      </c>
      <c r="E1190" s="1" t="s">
        <v>12139</v>
      </c>
      <c r="F1190" s="1" t="s">
        <v>3876</v>
      </c>
      <c r="G1190" s="20">
        <v>924963</v>
      </c>
      <c r="H1190" s="21">
        <v>18</v>
      </c>
    </row>
    <row r="1191" s="1" customFormat="1" spans="2:8">
      <c r="B1191" s="1" t="s">
        <v>10935</v>
      </c>
      <c r="C1191" s="1" t="s">
        <v>103</v>
      </c>
      <c r="D1191" s="1" t="s">
        <v>2501</v>
      </c>
      <c r="E1191" s="1" t="s">
        <v>12140</v>
      </c>
      <c r="F1191" s="1" t="s">
        <v>10965</v>
      </c>
      <c r="G1191" s="20">
        <v>924672</v>
      </c>
      <c r="H1191" s="21">
        <v>64</v>
      </c>
    </row>
    <row r="1192" s="1" customFormat="1" spans="2:8">
      <c r="B1192" s="1" t="s">
        <v>10935</v>
      </c>
      <c r="C1192" s="1" t="s">
        <v>4145</v>
      </c>
      <c r="D1192" s="1" t="s">
        <v>2502</v>
      </c>
      <c r="E1192" s="1" t="s">
        <v>12141</v>
      </c>
      <c r="F1192" s="1" t="s">
        <v>10948</v>
      </c>
      <c r="G1192" s="20">
        <v>923644</v>
      </c>
      <c r="H1192" s="21">
        <v>17</v>
      </c>
    </row>
    <row r="1193" s="1" customFormat="1" spans="2:8">
      <c r="B1193" s="1" t="s">
        <v>10935</v>
      </c>
      <c r="C1193" s="1" t="s">
        <v>124</v>
      </c>
      <c r="D1193" s="1" t="s">
        <v>2503</v>
      </c>
      <c r="E1193" s="1" t="s">
        <v>12142</v>
      </c>
      <c r="F1193" s="1" t="s">
        <v>11016</v>
      </c>
      <c r="G1193" s="20">
        <v>922510</v>
      </c>
      <c r="H1193" s="21">
        <v>34</v>
      </c>
    </row>
    <row r="1194" s="1" customFormat="1" spans="2:8">
      <c r="B1194" s="1" t="s">
        <v>10935</v>
      </c>
      <c r="C1194" s="1" t="s">
        <v>117</v>
      </c>
      <c r="D1194" s="1" t="s">
        <v>2505</v>
      </c>
      <c r="E1194" s="1" t="s">
        <v>12143</v>
      </c>
      <c r="F1194" s="1" t="s">
        <v>3876</v>
      </c>
      <c r="G1194" s="20">
        <v>920260</v>
      </c>
      <c r="H1194" s="21">
        <v>27</v>
      </c>
    </row>
    <row r="1195" s="1" customFormat="1" spans="2:8">
      <c r="B1195" s="1" t="s">
        <v>10935</v>
      </c>
      <c r="C1195" s="1" t="s">
        <v>89</v>
      </c>
      <c r="D1195" s="1" t="s">
        <v>2506</v>
      </c>
      <c r="E1195" s="1" t="s">
        <v>12144</v>
      </c>
      <c r="F1195" s="1" t="s">
        <v>11018</v>
      </c>
      <c r="G1195" s="20">
        <v>919647</v>
      </c>
      <c r="H1195" s="21">
        <v>36</v>
      </c>
    </row>
    <row r="1196" s="1" customFormat="1" spans="2:8">
      <c r="B1196" s="1" t="s">
        <v>10935</v>
      </c>
      <c r="C1196" s="1" t="s">
        <v>124</v>
      </c>
      <c r="D1196" s="1" t="s">
        <v>1967</v>
      </c>
      <c r="E1196" s="1" t="s">
        <v>12145</v>
      </c>
      <c r="F1196" s="1" t="s">
        <v>10965</v>
      </c>
      <c r="G1196" s="20">
        <v>918203</v>
      </c>
      <c r="H1196" s="21">
        <v>47</v>
      </c>
    </row>
    <row r="1197" s="1" customFormat="1" spans="2:8">
      <c r="B1197" s="1" t="s">
        <v>10935</v>
      </c>
      <c r="C1197" s="1" t="s">
        <v>103</v>
      </c>
      <c r="D1197" s="1" t="s">
        <v>2507</v>
      </c>
      <c r="E1197" s="1" t="s">
        <v>12146</v>
      </c>
      <c r="F1197" s="1" t="s">
        <v>10956</v>
      </c>
      <c r="G1197" s="20">
        <v>918096</v>
      </c>
      <c r="H1197" s="21">
        <v>34</v>
      </c>
    </row>
    <row r="1198" s="1" customFormat="1" spans="2:8">
      <c r="B1198" s="1" t="s">
        <v>10935</v>
      </c>
      <c r="C1198" s="1" t="s">
        <v>4135</v>
      </c>
      <c r="D1198" s="1" t="s">
        <v>2508</v>
      </c>
      <c r="E1198" s="1" t="s">
        <v>12147</v>
      </c>
      <c r="F1198" s="1" t="s">
        <v>10965</v>
      </c>
      <c r="G1198" s="20">
        <v>917311.5</v>
      </c>
      <c r="H1198" s="21">
        <v>29</v>
      </c>
    </row>
    <row r="1199" s="1" customFormat="1" spans="2:8">
      <c r="B1199" s="1" t="s">
        <v>10935</v>
      </c>
      <c r="C1199" s="1" t="s">
        <v>103</v>
      </c>
      <c r="D1199" s="1" t="s">
        <v>2509</v>
      </c>
      <c r="E1199" s="1" t="s">
        <v>12148</v>
      </c>
      <c r="F1199" s="1" t="s">
        <v>11016</v>
      </c>
      <c r="G1199" s="20">
        <v>915913</v>
      </c>
      <c r="H1199" s="21">
        <v>57</v>
      </c>
    </row>
    <row r="1200" s="1" customFormat="1" spans="2:8">
      <c r="B1200" s="1" t="s">
        <v>10935</v>
      </c>
      <c r="C1200" s="1" t="s">
        <v>117</v>
      </c>
      <c r="D1200" s="1" t="s">
        <v>2284</v>
      </c>
      <c r="E1200" s="1" t="s">
        <v>12149</v>
      </c>
      <c r="F1200" s="1" t="s">
        <v>11060</v>
      </c>
      <c r="G1200" s="20">
        <v>914296</v>
      </c>
      <c r="H1200" s="21">
        <v>21</v>
      </c>
    </row>
    <row r="1201" s="1" customFormat="1" spans="2:8">
      <c r="B1201" s="1" t="s">
        <v>10935</v>
      </c>
      <c r="C1201" s="1" t="s">
        <v>156</v>
      </c>
      <c r="D1201" s="1" t="s">
        <v>2510</v>
      </c>
      <c r="E1201" s="1" t="s">
        <v>12150</v>
      </c>
      <c r="F1201" s="1" t="s">
        <v>10965</v>
      </c>
      <c r="G1201" s="20">
        <v>913274</v>
      </c>
      <c r="H1201" s="21">
        <v>25</v>
      </c>
    </row>
    <row r="1202" s="1" customFormat="1" spans="2:8">
      <c r="B1202" s="1" t="s">
        <v>10935</v>
      </c>
      <c r="C1202" s="1" t="s">
        <v>156</v>
      </c>
      <c r="D1202" s="1" t="s">
        <v>2511</v>
      </c>
      <c r="E1202" s="1" t="s">
        <v>12151</v>
      </c>
      <c r="F1202" s="1" t="s">
        <v>10965</v>
      </c>
      <c r="G1202" s="20">
        <v>912230</v>
      </c>
      <c r="H1202" s="21">
        <v>23</v>
      </c>
    </row>
    <row r="1203" s="1" customFormat="1" spans="2:8">
      <c r="B1203" s="1" t="s">
        <v>10935</v>
      </c>
      <c r="C1203" s="1" t="s">
        <v>4145</v>
      </c>
      <c r="D1203" s="1" t="s">
        <v>2374</v>
      </c>
      <c r="E1203" s="1" t="s">
        <v>12152</v>
      </c>
      <c r="F1203" s="1" t="s">
        <v>11016</v>
      </c>
      <c r="G1203" s="20">
        <v>911781</v>
      </c>
      <c r="H1203" s="21">
        <v>28</v>
      </c>
    </row>
    <row r="1204" s="1" customFormat="1" spans="2:8">
      <c r="B1204" s="1" t="s">
        <v>10935</v>
      </c>
      <c r="C1204" s="1" t="s">
        <v>184</v>
      </c>
      <c r="D1204" s="1" t="s">
        <v>2512</v>
      </c>
      <c r="E1204" s="1" t="s">
        <v>12153</v>
      </c>
      <c r="F1204" s="1" t="s">
        <v>10948</v>
      </c>
      <c r="G1204" s="20">
        <v>911380</v>
      </c>
      <c r="H1204" s="21">
        <v>9</v>
      </c>
    </row>
    <row r="1205" s="1" customFormat="1" spans="2:8">
      <c r="B1205" s="1" t="s">
        <v>10935</v>
      </c>
      <c r="C1205" s="1" t="s">
        <v>4102</v>
      </c>
      <c r="D1205" s="1" t="s">
        <v>2513</v>
      </c>
      <c r="E1205" s="1" t="s">
        <v>12154</v>
      </c>
      <c r="F1205" s="1" t="s">
        <v>11010</v>
      </c>
      <c r="G1205" s="20">
        <v>905805.9</v>
      </c>
      <c r="H1205" s="21">
        <v>19</v>
      </c>
    </row>
    <row r="1206" s="1" customFormat="1" spans="2:8">
      <c r="B1206" s="1" t="s">
        <v>10935</v>
      </c>
      <c r="C1206" s="1" t="s">
        <v>184</v>
      </c>
      <c r="D1206" s="1" t="s">
        <v>2514</v>
      </c>
      <c r="E1206" s="1" t="s">
        <v>12155</v>
      </c>
      <c r="F1206" s="1" t="s">
        <v>11016</v>
      </c>
      <c r="G1206" s="20">
        <v>904882</v>
      </c>
      <c r="H1206" s="21">
        <v>11</v>
      </c>
    </row>
    <row r="1207" s="1" customFormat="1" spans="2:8">
      <c r="B1207" s="1" t="s">
        <v>10935</v>
      </c>
      <c r="C1207" s="1" t="s">
        <v>89</v>
      </c>
      <c r="D1207" s="1" t="s">
        <v>2515</v>
      </c>
      <c r="E1207" s="1" t="s">
        <v>12156</v>
      </c>
      <c r="F1207" s="1" t="s">
        <v>11060</v>
      </c>
      <c r="G1207" s="20">
        <v>903903</v>
      </c>
      <c r="H1207" s="21">
        <v>63</v>
      </c>
    </row>
    <row r="1208" s="1" customFormat="1" spans="2:8">
      <c r="B1208" s="1" t="s">
        <v>10935</v>
      </c>
      <c r="C1208" s="1" t="s">
        <v>89</v>
      </c>
      <c r="D1208" s="1" t="s">
        <v>1493</v>
      </c>
      <c r="E1208" s="1" t="s">
        <v>12157</v>
      </c>
      <c r="F1208" s="1" t="s">
        <v>10965</v>
      </c>
      <c r="G1208" s="20">
        <v>902595.7</v>
      </c>
      <c r="H1208" s="21">
        <v>44</v>
      </c>
    </row>
    <row r="1209" s="1" customFormat="1" spans="2:8">
      <c r="B1209" s="1" t="s">
        <v>10935</v>
      </c>
      <c r="C1209" s="1" t="s">
        <v>124</v>
      </c>
      <c r="D1209" s="1" t="s">
        <v>2054</v>
      </c>
      <c r="E1209" s="1" t="s">
        <v>12158</v>
      </c>
      <c r="F1209" s="1" t="s">
        <v>11016</v>
      </c>
      <c r="G1209" s="20">
        <v>900645</v>
      </c>
      <c r="H1209" s="21">
        <v>26</v>
      </c>
    </row>
    <row r="1210" s="1" customFormat="1" spans="2:8">
      <c r="B1210" s="1" t="s">
        <v>10935</v>
      </c>
      <c r="C1210" s="1" t="s">
        <v>156</v>
      </c>
      <c r="D1210" s="1" t="s">
        <v>2518</v>
      </c>
      <c r="E1210" s="1" t="s">
        <v>12159</v>
      </c>
      <c r="F1210" s="1" t="s">
        <v>3876</v>
      </c>
      <c r="G1210" s="20">
        <v>897978</v>
      </c>
      <c r="H1210" s="21">
        <v>25</v>
      </c>
    </row>
    <row r="1211" s="1" customFormat="1" spans="2:8">
      <c r="B1211" s="1" t="s">
        <v>10935</v>
      </c>
      <c r="C1211" s="1" t="s">
        <v>89</v>
      </c>
      <c r="D1211" s="1" t="s">
        <v>2519</v>
      </c>
      <c r="E1211" s="1" t="s">
        <v>12160</v>
      </c>
      <c r="F1211" s="1" t="s">
        <v>10965</v>
      </c>
      <c r="G1211" s="20">
        <v>897838</v>
      </c>
      <c r="H1211" s="21">
        <v>45</v>
      </c>
    </row>
    <row r="1212" s="1" customFormat="1" spans="2:8">
      <c r="B1212" s="1" t="s">
        <v>10935</v>
      </c>
      <c r="C1212" s="1" t="s">
        <v>4135</v>
      </c>
      <c r="D1212" s="1" t="s">
        <v>2520</v>
      </c>
      <c r="E1212" s="1" t="s">
        <v>12161</v>
      </c>
      <c r="F1212" s="1" t="s">
        <v>10956</v>
      </c>
      <c r="G1212" s="20">
        <v>897565</v>
      </c>
      <c r="H1212" s="21">
        <v>34</v>
      </c>
    </row>
    <row r="1213" s="1" customFormat="1" spans="2:8">
      <c r="B1213" s="1" t="s">
        <v>10935</v>
      </c>
      <c r="C1213" s="1" t="s">
        <v>184</v>
      </c>
      <c r="D1213" s="1" t="s">
        <v>2244</v>
      </c>
      <c r="E1213" s="1" t="s">
        <v>12162</v>
      </c>
      <c r="F1213" s="1" t="s">
        <v>11018</v>
      </c>
      <c r="G1213" s="20">
        <v>895173</v>
      </c>
      <c r="H1213" s="21">
        <v>24</v>
      </c>
    </row>
    <row r="1214" s="1" customFormat="1" spans="2:8">
      <c r="B1214" s="1" t="s">
        <v>10935</v>
      </c>
      <c r="C1214" s="1" t="s">
        <v>4145</v>
      </c>
      <c r="D1214" s="1" t="s">
        <v>2521</v>
      </c>
      <c r="E1214" s="1" t="s">
        <v>12163</v>
      </c>
      <c r="F1214" s="1" t="s">
        <v>3876</v>
      </c>
      <c r="G1214" s="20">
        <v>895013</v>
      </c>
      <c r="H1214" s="21">
        <v>26</v>
      </c>
    </row>
    <row r="1215" s="1" customFormat="1" spans="2:8">
      <c r="B1215" s="1" t="s">
        <v>10935</v>
      </c>
      <c r="C1215" s="1" t="s">
        <v>156</v>
      </c>
      <c r="D1215" s="1" t="s">
        <v>1954</v>
      </c>
      <c r="E1215" s="1" t="s">
        <v>12164</v>
      </c>
      <c r="F1215" s="1" t="s">
        <v>3876</v>
      </c>
      <c r="G1215" s="20">
        <v>893369</v>
      </c>
      <c r="H1215" s="21">
        <v>18</v>
      </c>
    </row>
    <row r="1216" s="1" customFormat="1" spans="2:8">
      <c r="B1216" s="1" t="s">
        <v>10935</v>
      </c>
      <c r="C1216" s="1" t="s">
        <v>124</v>
      </c>
      <c r="D1216" s="1" t="s">
        <v>2522</v>
      </c>
      <c r="E1216" s="1" t="s">
        <v>12165</v>
      </c>
      <c r="F1216" s="1" t="s">
        <v>10948</v>
      </c>
      <c r="G1216" s="20">
        <v>893152.5</v>
      </c>
      <c r="H1216" s="21">
        <v>29</v>
      </c>
    </row>
    <row r="1217" s="1" customFormat="1" spans="2:8">
      <c r="B1217" s="1" t="s">
        <v>10935</v>
      </c>
      <c r="C1217" s="1" t="s">
        <v>554</v>
      </c>
      <c r="D1217" s="1" t="s">
        <v>2523</v>
      </c>
      <c r="E1217" s="1" t="s">
        <v>12166</v>
      </c>
      <c r="F1217" s="1" t="s">
        <v>3876</v>
      </c>
      <c r="G1217" s="20">
        <v>891564</v>
      </c>
      <c r="H1217" s="21">
        <v>29</v>
      </c>
    </row>
    <row r="1218" s="1" customFormat="1" spans="2:8">
      <c r="B1218" s="1" t="s">
        <v>10935</v>
      </c>
      <c r="C1218" s="1" t="s">
        <v>107</v>
      </c>
      <c r="D1218" s="1" t="s">
        <v>2524</v>
      </c>
      <c r="E1218" s="1" t="s">
        <v>12167</v>
      </c>
      <c r="F1218" s="1" t="s">
        <v>3876</v>
      </c>
      <c r="G1218" s="20">
        <v>891299</v>
      </c>
      <c r="H1218" s="21">
        <v>29</v>
      </c>
    </row>
    <row r="1219" s="1" customFormat="1" spans="2:8">
      <c r="B1219" s="1" t="s">
        <v>10935</v>
      </c>
      <c r="C1219" s="1" t="s">
        <v>124</v>
      </c>
      <c r="D1219" s="1" t="s">
        <v>2525</v>
      </c>
      <c r="E1219" s="1" t="s">
        <v>12168</v>
      </c>
      <c r="F1219" s="1" t="s">
        <v>11016</v>
      </c>
      <c r="G1219" s="20">
        <v>890969</v>
      </c>
      <c r="H1219" s="21">
        <v>48</v>
      </c>
    </row>
    <row r="1220" s="1" customFormat="1" spans="2:8">
      <c r="B1220" s="1" t="s">
        <v>10935</v>
      </c>
      <c r="C1220" s="1" t="s">
        <v>103</v>
      </c>
      <c r="D1220" s="1" t="s">
        <v>1676</v>
      </c>
      <c r="E1220" s="1" t="s">
        <v>12169</v>
      </c>
      <c r="F1220" s="1" t="s">
        <v>10937</v>
      </c>
      <c r="G1220" s="20">
        <v>890782</v>
      </c>
      <c r="H1220" s="21">
        <v>24</v>
      </c>
    </row>
    <row r="1221" s="1" customFormat="1" spans="2:8">
      <c r="B1221" s="1" t="s">
        <v>10935</v>
      </c>
      <c r="C1221" s="1" t="s">
        <v>156</v>
      </c>
      <c r="D1221" s="1" t="s">
        <v>2526</v>
      </c>
      <c r="E1221" s="1" t="s">
        <v>12170</v>
      </c>
      <c r="F1221" s="1" t="s">
        <v>11018</v>
      </c>
      <c r="G1221" s="20">
        <v>890337.5</v>
      </c>
      <c r="H1221" s="21">
        <v>28</v>
      </c>
    </row>
    <row r="1222" s="1" customFormat="1" spans="2:8">
      <c r="B1222" s="1" t="s">
        <v>10935</v>
      </c>
      <c r="C1222" s="1" t="s">
        <v>156</v>
      </c>
      <c r="D1222" s="1" t="s">
        <v>2527</v>
      </c>
      <c r="E1222" s="1" t="s">
        <v>12171</v>
      </c>
      <c r="F1222" s="1" t="s">
        <v>11010</v>
      </c>
      <c r="G1222" s="20">
        <v>890019</v>
      </c>
      <c r="H1222" s="21">
        <v>18</v>
      </c>
    </row>
    <row r="1223" s="1" customFormat="1" spans="2:8">
      <c r="B1223" s="1" t="s">
        <v>10935</v>
      </c>
      <c r="C1223" s="1" t="s">
        <v>4102</v>
      </c>
      <c r="D1223" s="1" t="s">
        <v>2528</v>
      </c>
      <c r="E1223" s="1" t="s">
        <v>12172</v>
      </c>
      <c r="F1223" s="1" t="s">
        <v>3876</v>
      </c>
      <c r="G1223" s="20">
        <v>888725</v>
      </c>
      <c r="H1223" s="21">
        <v>36</v>
      </c>
    </row>
    <row r="1224" s="1" customFormat="1" spans="2:8">
      <c r="B1224" s="1" t="s">
        <v>10935</v>
      </c>
      <c r="C1224" s="1" t="s">
        <v>137</v>
      </c>
      <c r="D1224" s="1" t="s">
        <v>2529</v>
      </c>
      <c r="E1224" s="1" t="s">
        <v>12173</v>
      </c>
      <c r="F1224" s="1" t="s">
        <v>10942</v>
      </c>
      <c r="G1224" s="20">
        <v>887878</v>
      </c>
      <c r="H1224" s="21">
        <v>44</v>
      </c>
    </row>
    <row r="1225" s="1" customFormat="1" spans="2:8">
      <c r="B1225" s="1" t="s">
        <v>10935</v>
      </c>
      <c r="C1225" s="1" t="s">
        <v>156</v>
      </c>
      <c r="D1225" s="1" t="s">
        <v>2109</v>
      </c>
      <c r="E1225" s="1" t="s">
        <v>12174</v>
      </c>
      <c r="F1225" s="1" t="s">
        <v>11018</v>
      </c>
      <c r="G1225" s="20">
        <v>884634.5</v>
      </c>
      <c r="H1225" s="21">
        <v>23</v>
      </c>
    </row>
    <row r="1226" s="1" customFormat="1" spans="2:8">
      <c r="B1226" s="1" t="s">
        <v>10935</v>
      </c>
      <c r="C1226" s="1" t="s">
        <v>4102</v>
      </c>
      <c r="D1226" s="1" t="s">
        <v>2530</v>
      </c>
      <c r="E1226" s="1" t="s">
        <v>12175</v>
      </c>
      <c r="F1226" s="1" t="s">
        <v>3876</v>
      </c>
      <c r="G1226" s="20">
        <v>884537</v>
      </c>
      <c r="H1226" s="21">
        <v>32</v>
      </c>
    </row>
    <row r="1227" s="1" customFormat="1" spans="2:8">
      <c r="B1227" s="1" t="s">
        <v>10935</v>
      </c>
      <c r="C1227" s="1" t="s">
        <v>4111</v>
      </c>
      <c r="D1227" s="1" t="s">
        <v>2531</v>
      </c>
      <c r="E1227" s="1" t="s">
        <v>12176</v>
      </c>
      <c r="F1227" s="1" t="s">
        <v>10937</v>
      </c>
      <c r="G1227" s="20">
        <v>883881.5</v>
      </c>
      <c r="H1227" s="21">
        <v>38</v>
      </c>
    </row>
    <row r="1228" s="1" customFormat="1" spans="2:8">
      <c r="B1228" s="1" t="s">
        <v>10935</v>
      </c>
      <c r="C1228" s="1" t="s">
        <v>4145</v>
      </c>
      <c r="D1228" s="1" t="s">
        <v>2532</v>
      </c>
      <c r="E1228" s="1" t="s">
        <v>12177</v>
      </c>
      <c r="F1228" s="1" t="s">
        <v>10956</v>
      </c>
      <c r="G1228" s="20">
        <v>880763</v>
      </c>
      <c r="H1228" s="21">
        <v>33</v>
      </c>
    </row>
    <row r="1229" s="1" customFormat="1" spans="2:8">
      <c r="B1229" s="1" t="s">
        <v>10935</v>
      </c>
      <c r="C1229" s="1" t="s">
        <v>165</v>
      </c>
      <c r="D1229" s="1" t="s">
        <v>2533</v>
      </c>
      <c r="E1229" s="1" t="s">
        <v>12178</v>
      </c>
      <c r="F1229" s="1" t="s">
        <v>11010</v>
      </c>
      <c r="G1229" s="20">
        <v>876897</v>
      </c>
      <c r="H1229" s="21">
        <v>39</v>
      </c>
    </row>
    <row r="1230" s="1" customFormat="1" spans="2:8">
      <c r="B1230" s="1" t="s">
        <v>10935</v>
      </c>
      <c r="C1230" s="1" t="s">
        <v>103</v>
      </c>
      <c r="D1230" s="1" t="s">
        <v>2078</v>
      </c>
      <c r="E1230" s="1" t="s">
        <v>12179</v>
      </c>
      <c r="F1230" s="1" t="s">
        <v>10942</v>
      </c>
      <c r="G1230" s="20">
        <v>876156</v>
      </c>
      <c r="H1230" s="21">
        <v>35</v>
      </c>
    </row>
    <row r="1231" s="1" customFormat="1" spans="2:8">
      <c r="B1231" s="1" t="s">
        <v>10935</v>
      </c>
      <c r="C1231" s="1" t="s">
        <v>184</v>
      </c>
      <c r="D1231" s="1" t="s">
        <v>2534</v>
      </c>
      <c r="E1231" s="1" t="s">
        <v>12180</v>
      </c>
      <c r="F1231" s="1" t="s">
        <v>10956</v>
      </c>
      <c r="G1231" s="20">
        <v>874401</v>
      </c>
      <c r="H1231" s="21">
        <v>26</v>
      </c>
    </row>
    <row r="1232" s="1" customFormat="1" spans="2:8">
      <c r="B1232" s="1" t="s">
        <v>10935</v>
      </c>
      <c r="C1232" s="1" t="s">
        <v>156</v>
      </c>
      <c r="D1232" s="1" t="s">
        <v>2014</v>
      </c>
      <c r="E1232" s="1" t="s">
        <v>12181</v>
      </c>
      <c r="F1232" s="1" t="s">
        <v>10956</v>
      </c>
      <c r="G1232" s="20">
        <v>873635</v>
      </c>
      <c r="H1232" s="21">
        <v>25</v>
      </c>
    </row>
    <row r="1233" s="1" customFormat="1" spans="2:8">
      <c r="B1233" s="1" t="s">
        <v>10935</v>
      </c>
      <c r="C1233" s="1" t="s">
        <v>156</v>
      </c>
      <c r="D1233" s="1" t="s">
        <v>2535</v>
      </c>
      <c r="E1233" s="1" t="s">
        <v>12182</v>
      </c>
      <c r="F1233" s="1" t="s">
        <v>10956</v>
      </c>
      <c r="G1233" s="20">
        <v>871997</v>
      </c>
      <c r="H1233" s="21">
        <v>22</v>
      </c>
    </row>
    <row r="1234" s="1" customFormat="1" spans="2:8">
      <c r="B1234" s="1" t="s">
        <v>10935</v>
      </c>
      <c r="C1234" s="1" t="s">
        <v>4111</v>
      </c>
      <c r="D1234" s="1" t="s">
        <v>2536</v>
      </c>
      <c r="E1234" s="1" t="s">
        <v>12183</v>
      </c>
      <c r="F1234" s="1" t="s">
        <v>10956</v>
      </c>
      <c r="G1234" s="20">
        <v>870424</v>
      </c>
      <c r="H1234" s="21">
        <v>28</v>
      </c>
    </row>
    <row r="1235" s="1" customFormat="1" spans="2:8">
      <c r="B1235" s="1" t="s">
        <v>10935</v>
      </c>
      <c r="C1235" s="1" t="s">
        <v>4111</v>
      </c>
      <c r="D1235" s="1" t="s">
        <v>2537</v>
      </c>
      <c r="E1235" s="1" t="s">
        <v>12184</v>
      </c>
      <c r="F1235" s="1" t="s">
        <v>10956</v>
      </c>
      <c r="G1235" s="20">
        <v>869441</v>
      </c>
      <c r="H1235" s="21">
        <v>27</v>
      </c>
    </row>
    <row r="1236" s="1" customFormat="1" spans="2:8">
      <c r="B1236" s="1" t="s">
        <v>10935</v>
      </c>
      <c r="C1236" s="1" t="s">
        <v>107</v>
      </c>
      <c r="D1236" s="1" t="s">
        <v>2538</v>
      </c>
      <c r="E1236" s="1" t="s">
        <v>12185</v>
      </c>
      <c r="F1236" s="1" t="s">
        <v>3876</v>
      </c>
      <c r="G1236" s="20">
        <v>869147</v>
      </c>
      <c r="H1236" s="21">
        <v>48</v>
      </c>
    </row>
    <row r="1237" s="1" customFormat="1" spans="2:8">
      <c r="B1237" s="1" t="s">
        <v>10935</v>
      </c>
      <c r="C1237" s="1" t="s">
        <v>260</v>
      </c>
      <c r="D1237" s="1" t="s">
        <v>2539</v>
      </c>
      <c r="E1237" s="1" t="s">
        <v>12186</v>
      </c>
      <c r="F1237" s="1" t="s">
        <v>11016</v>
      </c>
      <c r="G1237" s="20">
        <v>868488</v>
      </c>
      <c r="H1237" s="21">
        <v>30</v>
      </c>
    </row>
    <row r="1238" s="1" customFormat="1" spans="2:8">
      <c r="B1238" s="1" t="s">
        <v>10935</v>
      </c>
      <c r="C1238" s="1" t="s">
        <v>165</v>
      </c>
      <c r="D1238" s="1" t="s">
        <v>2540</v>
      </c>
      <c r="E1238" s="1" t="s">
        <v>12187</v>
      </c>
      <c r="F1238" s="1" t="s">
        <v>10963</v>
      </c>
      <c r="G1238" s="20">
        <v>867724</v>
      </c>
      <c r="H1238" s="21">
        <v>22</v>
      </c>
    </row>
    <row r="1239" s="1" customFormat="1" spans="2:8">
      <c r="B1239" s="1" t="s">
        <v>10935</v>
      </c>
      <c r="C1239" s="1" t="s">
        <v>156</v>
      </c>
      <c r="D1239" s="1" t="s">
        <v>2542</v>
      </c>
      <c r="E1239" s="1" t="s">
        <v>12188</v>
      </c>
      <c r="F1239" s="1" t="s">
        <v>10948</v>
      </c>
      <c r="G1239" s="20">
        <v>865262</v>
      </c>
      <c r="H1239" s="21">
        <v>24</v>
      </c>
    </row>
    <row r="1240" s="1" customFormat="1" spans="2:8">
      <c r="B1240" s="1" t="s">
        <v>10935</v>
      </c>
      <c r="C1240" s="1" t="s">
        <v>89</v>
      </c>
      <c r="D1240" s="1" t="s">
        <v>2543</v>
      </c>
      <c r="E1240" s="1" t="s">
        <v>12189</v>
      </c>
      <c r="F1240" s="1" t="s">
        <v>11016</v>
      </c>
      <c r="G1240" s="20">
        <v>865074</v>
      </c>
      <c r="H1240" s="21">
        <v>59</v>
      </c>
    </row>
    <row r="1241" s="1" customFormat="1" spans="2:8">
      <c r="B1241" s="1" t="s">
        <v>10935</v>
      </c>
      <c r="C1241" s="1" t="s">
        <v>165</v>
      </c>
      <c r="D1241" s="1" t="s">
        <v>2544</v>
      </c>
      <c r="E1241" s="1" t="s">
        <v>12190</v>
      </c>
      <c r="F1241" s="1" t="s">
        <v>10948</v>
      </c>
      <c r="G1241" s="20">
        <v>864679</v>
      </c>
      <c r="H1241" s="21">
        <v>23</v>
      </c>
    </row>
    <row r="1242" s="1" customFormat="1" spans="2:8">
      <c r="B1242" s="1" t="s">
        <v>10935</v>
      </c>
      <c r="C1242" s="1" t="s">
        <v>4145</v>
      </c>
      <c r="D1242" s="1" t="s">
        <v>1985</v>
      </c>
      <c r="E1242" s="1" t="s">
        <v>12191</v>
      </c>
      <c r="F1242" s="1" t="s">
        <v>10946</v>
      </c>
      <c r="G1242" s="20">
        <v>861481</v>
      </c>
      <c r="H1242" s="21">
        <v>41</v>
      </c>
    </row>
    <row r="1243" s="1" customFormat="1" spans="2:8">
      <c r="B1243" s="1" t="s">
        <v>10935</v>
      </c>
      <c r="C1243" s="1" t="s">
        <v>156</v>
      </c>
      <c r="D1243" s="1" t="s">
        <v>2545</v>
      </c>
      <c r="E1243" s="1" t="s">
        <v>12192</v>
      </c>
      <c r="F1243" s="1" t="s">
        <v>11010</v>
      </c>
      <c r="G1243" s="20">
        <v>861253</v>
      </c>
      <c r="H1243" s="21">
        <v>30</v>
      </c>
    </row>
    <row r="1244" s="1" customFormat="1" spans="2:8">
      <c r="B1244" s="1" t="s">
        <v>10935</v>
      </c>
      <c r="C1244" s="1" t="s">
        <v>89</v>
      </c>
      <c r="D1244" s="1" t="s">
        <v>2546</v>
      </c>
      <c r="E1244" s="1" t="s">
        <v>12193</v>
      </c>
      <c r="F1244" s="1" t="s">
        <v>11060</v>
      </c>
      <c r="G1244" s="20">
        <v>860802</v>
      </c>
      <c r="H1244" s="21">
        <v>42</v>
      </c>
    </row>
    <row r="1245" s="1" customFormat="1" spans="2:8">
      <c r="B1245" s="1" t="s">
        <v>10935</v>
      </c>
      <c r="C1245" s="1" t="s">
        <v>89</v>
      </c>
      <c r="D1245" s="1" t="s">
        <v>2547</v>
      </c>
      <c r="E1245" s="1" t="s">
        <v>12194</v>
      </c>
      <c r="F1245" s="1" t="s">
        <v>10946</v>
      </c>
      <c r="G1245" s="20">
        <v>859751</v>
      </c>
      <c r="H1245" s="21">
        <v>46</v>
      </c>
    </row>
    <row r="1246" s="1" customFormat="1" spans="2:8">
      <c r="B1246" s="1" t="s">
        <v>10935</v>
      </c>
      <c r="C1246" s="1" t="s">
        <v>4111</v>
      </c>
      <c r="D1246" s="1" t="s">
        <v>1982</v>
      </c>
      <c r="E1246" s="1" t="s">
        <v>12195</v>
      </c>
      <c r="F1246" s="1" t="s">
        <v>10942</v>
      </c>
      <c r="G1246" s="20">
        <v>859612.7</v>
      </c>
      <c r="H1246" s="21">
        <v>24</v>
      </c>
    </row>
    <row r="1247" s="1" customFormat="1" spans="2:8">
      <c r="B1247" s="1" t="s">
        <v>10935</v>
      </c>
      <c r="C1247" s="1" t="s">
        <v>365</v>
      </c>
      <c r="D1247" s="1" t="s">
        <v>2548</v>
      </c>
      <c r="E1247" s="1" t="s">
        <v>12196</v>
      </c>
      <c r="F1247" s="1" t="s">
        <v>11010</v>
      </c>
      <c r="G1247" s="20">
        <v>859231.3</v>
      </c>
      <c r="H1247" s="21">
        <v>39</v>
      </c>
    </row>
    <row r="1248" s="1" customFormat="1" spans="2:8">
      <c r="B1248" s="1" t="s">
        <v>10935</v>
      </c>
      <c r="C1248" s="1" t="s">
        <v>103</v>
      </c>
      <c r="D1248" s="1" t="s">
        <v>2041</v>
      </c>
      <c r="E1248" s="1" t="s">
        <v>12197</v>
      </c>
      <c r="F1248" s="1" t="s">
        <v>10940</v>
      </c>
      <c r="G1248" s="20">
        <v>859018</v>
      </c>
      <c r="H1248" s="21">
        <v>33</v>
      </c>
    </row>
    <row r="1249" s="1" customFormat="1" spans="2:8">
      <c r="B1249" s="1" t="s">
        <v>10935</v>
      </c>
      <c r="C1249" s="1" t="s">
        <v>156</v>
      </c>
      <c r="D1249" s="1" t="s">
        <v>2549</v>
      </c>
      <c r="E1249" s="1" t="s">
        <v>12198</v>
      </c>
      <c r="F1249" s="1" t="s">
        <v>3876</v>
      </c>
      <c r="G1249" s="20">
        <v>858586</v>
      </c>
      <c r="H1249" s="21">
        <v>37</v>
      </c>
    </row>
    <row r="1250" s="1" customFormat="1" spans="2:8">
      <c r="B1250" s="1" t="s">
        <v>10935</v>
      </c>
      <c r="C1250" s="1" t="s">
        <v>67</v>
      </c>
      <c r="D1250" s="1" t="s">
        <v>2550</v>
      </c>
      <c r="E1250" s="1" t="s">
        <v>12199</v>
      </c>
      <c r="F1250" s="1" t="s">
        <v>10937</v>
      </c>
      <c r="G1250" s="20">
        <v>858328</v>
      </c>
      <c r="H1250" s="21">
        <v>18</v>
      </c>
    </row>
    <row r="1251" s="1" customFormat="1" spans="2:8">
      <c r="B1251" s="1" t="s">
        <v>10935</v>
      </c>
      <c r="C1251" s="1" t="s">
        <v>103</v>
      </c>
      <c r="D1251" s="1" t="s">
        <v>2351</v>
      </c>
      <c r="E1251" s="1" t="s">
        <v>12200</v>
      </c>
      <c r="F1251" s="1" t="s">
        <v>11060</v>
      </c>
      <c r="G1251" s="20">
        <v>858160</v>
      </c>
      <c r="H1251" s="21">
        <v>61</v>
      </c>
    </row>
    <row r="1252" s="1" customFormat="1" spans="2:8">
      <c r="B1252" s="1" t="s">
        <v>10935</v>
      </c>
      <c r="C1252" s="1" t="s">
        <v>67</v>
      </c>
      <c r="D1252" s="1" t="s">
        <v>2551</v>
      </c>
      <c r="E1252" s="1" t="s">
        <v>12201</v>
      </c>
      <c r="F1252" s="1" t="s">
        <v>11010</v>
      </c>
      <c r="G1252" s="20">
        <v>857238</v>
      </c>
      <c r="H1252" s="21">
        <v>25</v>
      </c>
    </row>
    <row r="1253" s="1" customFormat="1" spans="2:8">
      <c r="B1253" s="1" t="s">
        <v>10935</v>
      </c>
      <c r="C1253" s="1" t="s">
        <v>4111</v>
      </c>
      <c r="D1253" s="1" t="s">
        <v>1982</v>
      </c>
      <c r="E1253" s="1" t="s">
        <v>12202</v>
      </c>
      <c r="F1253" s="1" t="s">
        <v>10942</v>
      </c>
      <c r="G1253" s="20">
        <v>856559</v>
      </c>
      <c r="H1253" s="21">
        <v>35</v>
      </c>
    </row>
    <row r="1254" s="1" customFormat="1" spans="2:8">
      <c r="B1254" s="1" t="s">
        <v>10935</v>
      </c>
      <c r="C1254" s="1" t="s">
        <v>103</v>
      </c>
      <c r="D1254" s="1" t="s">
        <v>2552</v>
      </c>
      <c r="E1254" s="1" t="s">
        <v>12203</v>
      </c>
      <c r="F1254" s="1" t="s">
        <v>3876</v>
      </c>
      <c r="G1254" s="20">
        <v>854157</v>
      </c>
      <c r="H1254" s="21">
        <v>46</v>
      </c>
    </row>
    <row r="1255" s="1" customFormat="1" spans="2:8">
      <c r="B1255" s="1" t="s">
        <v>10935</v>
      </c>
      <c r="C1255" s="1" t="s">
        <v>184</v>
      </c>
      <c r="D1255" s="1" t="s">
        <v>2353</v>
      </c>
      <c r="E1255" s="1" t="s">
        <v>12204</v>
      </c>
      <c r="F1255" s="1" t="s">
        <v>11016</v>
      </c>
      <c r="G1255" s="20">
        <v>853952</v>
      </c>
      <c r="H1255" s="21">
        <v>9</v>
      </c>
    </row>
    <row r="1256" s="1" customFormat="1" spans="2:8">
      <c r="B1256" s="1" t="s">
        <v>10935</v>
      </c>
      <c r="C1256" s="1" t="s">
        <v>4102</v>
      </c>
      <c r="D1256" s="1" t="s">
        <v>2553</v>
      </c>
      <c r="E1256" s="1" t="s">
        <v>12205</v>
      </c>
      <c r="F1256" s="1" t="s">
        <v>11016</v>
      </c>
      <c r="G1256" s="20">
        <v>852766</v>
      </c>
      <c r="H1256" s="21">
        <v>33</v>
      </c>
    </row>
    <row r="1257" s="1" customFormat="1" spans="2:8">
      <c r="B1257" s="1" t="s">
        <v>10935</v>
      </c>
      <c r="C1257" s="1" t="s">
        <v>156</v>
      </c>
      <c r="D1257" s="1" t="s">
        <v>1611</v>
      </c>
      <c r="E1257" s="1" t="s">
        <v>12206</v>
      </c>
      <c r="F1257" s="1" t="s">
        <v>11010</v>
      </c>
      <c r="G1257" s="20">
        <v>851178</v>
      </c>
      <c r="H1257" s="21">
        <v>36</v>
      </c>
    </row>
    <row r="1258" s="1" customFormat="1" spans="2:8">
      <c r="B1258" s="1" t="s">
        <v>10935</v>
      </c>
      <c r="C1258" s="1" t="s">
        <v>260</v>
      </c>
      <c r="D1258" s="1" t="s">
        <v>2554</v>
      </c>
      <c r="E1258" s="1" t="s">
        <v>12207</v>
      </c>
      <c r="F1258" s="1" t="s">
        <v>11018</v>
      </c>
      <c r="G1258" s="20">
        <v>850754.5</v>
      </c>
      <c r="H1258" s="21">
        <v>33</v>
      </c>
    </row>
    <row r="1259" s="1" customFormat="1" spans="2:8">
      <c r="B1259" s="1" t="s">
        <v>10935</v>
      </c>
      <c r="C1259" s="1" t="s">
        <v>67</v>
      </c>
      <c r="D1259" s="1" t="s">
        <v>2555</v>
      </c>
      <c r="E1259" s="1" t="s">
        <v>12208</v>
      </c>
      <c r="F1259" s="1" t="s">
        <v>10940</v>
      </c>
      <c r="G1259" s="20">
        <v>849647</v>
      </c>
      <c r="H1259" s="21">
        <v>29</v>
      </c>
    </row>
    <row r="1260" s="1" customFormat="1" spans="2:8">
      <c r="B1260" s="1" t="s">
        <v>10935</v>
      </c>
      <c r="C1260" s="1" t="s">
        <v>260</v>
      </c>
      <c r="D1260" s="1" t="s">
        <v>2556</v>
      </c>
      <c r="E1260" s="1" t="s">
        <v>12209</v>
      </c>
      <c r="F1260" s="1" t="s">
        <v>10946</v>
      </c>
      <c r="G1260" s="20">
        <v>848003</v>
      </c>
      <c r="H1260" s="21">
        <v>34</v>
      </c>
    </row>
    <row r="1261" s="1" customFormat="1" spans="2:8">
      <c r="B1261" s="1" t="s">
        <v>10935</v>
      </c>
      <c r="C1261" s="1" t="s">
        <v>67</v>
      </c>
      <c r="D1261" s="1" t="s">
        <v>2557</v>
      </c>
      <c r="E1261" s="1" t="s">
        <v>12210</v>
      </c>
      <c r="F1261" s="1" t="s">
        <v>10965</v>
      </c>
      <c r="G1261" s="20">
        <v>847748</v>
      </c>
      <c r="H1261" s="21">
        <v>41</v>
      </c>
    </row>
    <row r="1262" s="1" customFormat="1" spans="2:8">
      <c r="B1262" s="1" t="s">
        <v>10935</v>
      </c>
      <c r="C1262" s="1" t="s">
        <v>165</v>
      </c>
      <c r="D1262" s="1" t="s">
        <v>2558</v>
      </c>
      <c r="E1262" s="1" t="s">
        <v>12211</v>
      </c>
      <c r="F1262" s="1" t="s">
        <v>10940</v>
      </c>
      <c r="G1262" s="20">
        <v>846852</v>
      </c>
      <c r="H1262" s="21">
        <v>18</v>
      </c>
    </row>
    <row r="1263" s="1" customFormat="1" spans="2:8">
      <c r="B1263" s="1" t="s">
        <v>10935</v>
      </c>
      <c r="C1263" s="1" t="s">
        <v>117</v>
      </c>
      <c r="D1263" s="1" t="s">
        <v>2559</v>
      </c>
      <c r="E1263" s="1" t="s">
        <v>12212</v>
      </c>
      <c r="F1263" s="1" t="s">
        <v>10946</v>
      </c>
      <c r="G1263" s="20">
        <v>845144.5</v>
      </c>
      <c r="H1263" s="21">
        <v>24</v>
      </c>
    </row>
    <row r="1264" s="1" customFormat="1" spans="2:8">
      <c r="B1264" s="1" t="s">
        <v>10935</v>
      </c>
      <c r="C1264" s="1" t="s">
        <v>260</v>
      </c>
      <c r="D1264" s="1" t="s">
        <v>2560</v>
      </c>
      <c r="E1264" s="1" t="s">
        <v>12213</v>
      </c>
      <c r="F1264" s="1" t="s">
        <v>3876</v>
      </c>
      <c r="G1264" s="20">
        <v>845027</v>
      </c>
      <c r="H1264" s="21">
        <v>32</v>
      </c>
    </row>
    <row r="1265" s="1" customFormat="1" spans="2:8">
      <c r="B1265" s="1" t="s">
        <v>10935</v>
      </c>
      <c r="C1265" s="1" t="s">
        <v>124</v>
      </c>
      <c r="D1265" s="1" t="s">
        <v>2561</v>
      </c>
      <c r="E1265" s="1" t="s">
        <v>12214</v>
      </c>
      <c r="F1265" s="1" t="s">
        <v>10946</v>
      </c>
      <c r="G1265" s="20">
        <v>843108</v>
      </c>
      <c r="H1265" s="21">
        <v>52</v>
      </c>
    </row>
    <row r="1266" s="1" customFormat="1" spans="2:8">
      <c r="B1266" s="1" t="s">
        <v>10935</v>
      </c>
      <c r="C1266" s="1" t="s">
        <v>124</v>
      </c>
      <c r="D1266" s="1" t="s">
        <v>1893</v>
      </c>
      <c r="E1266" s="1" t="s">
        <v>12215</v>
      </c>
      <c r="F1266" s="1" t="s">
        <v>11010</v>
      </c>
      <c r="G1266" s="20">
        <v>842900</v>
      </c>
      <c r="H1266" s="21">
        <v>35</v>
      </c>
    </row>
    <row r="1267" s="1" customFormat="1" spans="2:8">
      <c r="B1267" s="1" t="s">
        <v>10935</v>
      </c>
      <c r="C1267" s="1" t="s">
        <v>4166</v>
      </c>
      <c r="D1267" s="1" t="s">
        <v>2562</v>
      </c>
      <c r="E1267" s="1" t="s">
        <v>12216</v>
      </c>
      <c r="F1267" s="1" t="s">
        <v>11018</v>
      </c>
      <c r="G1267" s="20">
        <v>841726.5</v>
      </c>
      <c r="H1267" s="21">
        <v>36</v>
      </c>
    </row>
    <row r="1268" s="1" customFormat="1" spans="2:8">
      <c r="B1268" s="1" t="s">
        <v>10935</v>
      </c>
      <c r="C1268" s="1" t="s">
        <v>165</v>
      </c>
      <c r="D1268" s="1" t="s">
        <v>1811</v>
      </c>
      <c r="E1268" s="1" t="s">
        <v>12217</v>
      </c>
      <c r="F1268" s="1" t="s">
        <v>11010</v>
      </c>
      <c r="G1268" s="20">
        <v>841478</v>
      </c>
      <c r="H1268" s="21">
        <v>32</v>
      </c>
    </row>
    <row r="1269" s="1" customFormat="1" spans="2:8">
      <c r="B1269" s="1" t="s">
        <v>10935</v>
      </c>
      <c r="C1269" s="1" t="s">
        <v>156</v>
      </c>
      <c r="D1269" s="1" t="s">
        <v>2563</v>
      </c>
      <c r="E1269" s="1" t="s">
        <v>12218</v>
      </c>
      <c r="F1269" s="1" t="s">
        <v>11018</v>
      </c>
      <c r="G1269" s="20">
        <v>839964.5</v>
      </c>
      <c r="H1269" s="21">
        <v>25</v>
      </c>
    </row>
    <row r="1270" s="1" customFormat="1" spans="2:8">
      <c r="B1270" s="1" t="s">
        <v>10935</v>
      </c>
      <c r="C1270" s="1" t="s">
        <v>184</v>
      </c>
      <c r="D1270" s="1" t="s">
        <v>2564</v>
      </c>
      <c r="E1270" s="1" t="s">
        <v>12219</v>
      </c>
      <c r="F1270" s="1" t="s">
        <v>10956</v>
      </c>
      <c r="G1270" s="20">
        <v>839933</v>
      </c>
      <c r="H1270" s="21">
        <v>13</v>
      </c>
    </row>
    <row r="1271" s="1" customFormat="1" spans="2:8">
      <c r="B1271" s="1" t="s">
        <v>10935</v>
      </c>
      <c r="C1271" s="1" t="s">
        <v>156</v>
      </c>
      <c r="D1271" s="1" t="s">
        <v>2565</v>
      </c>
      <c r="E1271" s="1" t="s">
        <v>12220</v>
      </c>
      <c r="F1271" s="1" t="s">
        <v>11016</v>
      </c>
      <c r="G1271" s="20">
        <v>839820</v>
      </c>
      <c r="H1271" s="21">
        <v>21</v>
      </c>
    </row>
    <row r="1272" s="1" customFormat="1" spans="2:8">
      <c r="B1272" s="1" t="s">
        <v>10935</v>
      </c>
      <c r="C1272" s="1" t="s">
        <v>4165</v>
      </c>
      <c r="D1272" s="1" t="s">
        <v>2566</v>
      </c>
      <c r="E1272" s="1" t="s">
        <v>12221</v>
      </c>
      <c r="F1272" s="1" t="s">
        <v>3876</v>
      </c>
      <c r="G1272" s="20">
        <v>838138</v>
      </c>
      <c r="H1272" s="21">
        <v>46</v>
      </c>
    </row>
    <row r="1273" s="1" customFormat="1" spans="2:8">
      <c r="B1273" s="1" t="s">
        <v>10935</v>
      </c>
      <c r="C1273" s="1" t="s">
        <v>165</v>
      </c>
      <c r="D1273" s="1" t="s">
        <v>2567</v>
      </c>
      <c r="E1273" s="1" t="s">
        <v>12222</v>
      </c>
      <c r="F1273" s="1" t="s">
        <v>10963</v>
      </c>
      <c r="G1273" s="20">
        <v>837026</v>
      </c>
      <c r="H1273" s="21">
        <v>21</v>
      </c>
    </row>
    <row r="1274" s="1" customFormat="1" spans="2:8">
      <c r="B1274" s="1" t="s">
        <v>10935</v>
      </c>
      <c r="C1274" s="1" t="s">
        <v>184</v>
      </c>
      <c r="D1274" s="1" t="s">
        <v>1659</v>
      </c>
      <c r="E1274" s="1" t="s">
        <v>12223</v>
      </c>
      <c r="F1274" s="1" t="s">
        <v>10940</v>
      </c>
      <c r="G1274" s="20">
        <v>836919</v>
      </c>
      <c r="H1274" s="21">
        <v>47</v>
      </c>
    </row>
    <row r="1275" s="1" customFormat="1" spans="2:8">
      <c r="B1275" s="1" t="s">
        <v>10935</v>
      </c>
      <c r="C1275" s="1" t="s">
        <v>165</v>
      </c>
      <c r="D1275" s="1" t="s">
        <v>2568</v>
      </c>
      <c r="E1275" s="1" t="s">
        <v>12224</v>
      </c>
      <c r="F1275" s="1" t="s">
        <v>3876</v>
      </c>
      <c r="G1275" s="20">
        <v>836714</v>
      </c>
      <c r="H1275" s="21">
        <v>23</v>
      </c>
    </row>
    <row r="1276" s="1" customFormat="1" spans="2:8">
      <c r="B1276" s="1" t="s">
        <v>10935</v>
      </c>
      <c r="C1276" s="1" t="s">
        <v>103</v>
      </c>
      <c r="D1276" s="1" t="s">
        <v>2569</v>
      </c>
      <c r="E1276" s="1" t="s">
        <v>12225</v>
      </c>
      <c r="F1276" s="1" t="s">
        <v>11010</v>
      </c>
      <c r="G1276" s="20">
        <v>834960</v>
      </c>
      <c r="H1276" s="21">
        <v>31</v>
      </c>
    </row>
    <row r="1277" s="1" customFormat="1" spans="2:8">
      <c r="B1277" s="1" t="s">
        <v>10935</v>
      </c>
      <c r="C1277" s="1" t="s">
        <v>165</v>
      </c>
      <c r="D1277" s="1" t="s">
        <v>2571</v>
      </c>
      <c r="E1277" s="1" t="s">
        <v>12226</v>
      </c>
      <c r="F1277" s="1" t="s">
        <v>3876</v>
      </c>
      <c r="G1277" s="20">
        <v>834043.5</v>
      </c>
      <c r="H1277" s="21">
        <v>32</v>
      </c>
    </row>
    <row r="1278" s="1" customFormat="1" spans="2:8">
      <c r="B1278" s="1" t="s">
        <v>10935</v>
      </c>
      <c r="C1278" s="1" t="s">
        <v>124</v>
      </c>
      <c r="D1278" s="1" t="s">
        <v>2572</v>
      </c>
      <c r="E1278" s="1" t="s">
        <v>12227</v>
      </c>
      <c r="F1278" s="1" t="s">
        <v>11018</v>
      </c>
      <c r="G1278" s="20">
        <v>832431</v>
      </c>
      <c r="H1278" s="21">
        <v>24</v>
      </c>
    </row>
    <row r="1279" s="1" customFormat="1" spans="2:8">
      <c r="B1279" s="1" t="s">
        <v>10935</v>
      </c>
      <c r="C1279" s="1" t="s">
        <v>4135</v>
      </c>
      <c r="D1279" s="1" t="s">
        <v>2573</v>
      </c>
      <c r="E1279" s="1" t="s">
        <v>12228</v>
      </c>
      <c r="F1279" s="1" t="s">
        <v>11010</v>
      </c>
      <c r="G1279" s="20">
        <v>831828</v>
      </c>
      <c r="H1279" s="21">
        <v>37</v>
      </c>
    </row>
    <row r="1280" s="1" customFormat="1" spans="2:8">
      <c r="B1280" s="1" t="s">
        <v>10935</v>
      </c>
      <c r="C1280" s="1" t="s">
        <v>10975</v>
      </c>
      <c r="D1280" s="1" t="s">
        <v>2574</v>
      </c>
      <c r="E1280" s="1" t="s">
        <v>12229</v>
      </c>
      <c r="F1280" s="1" t="s">
        <v>3876</v>
      </c>
      <c r="G1280" s="20">
        <v>830419</v>
      </c>
      <c r="H1280" s="21">
        <v>20</v>
      </c>
    </row>
    <row r="1281" s="1" customFormat="1" spans="2:8">
      <c r="B1281" s="1" t="s">
        <v>10935</v>
      </c>
      <c r="C1281" s="1" t="s">
        <v>67</v>
      </c>
      <c r="D1281" s="1" t="s">
        <v>2575</v>
      </c>
      <c r="E1281" s="1" t="s">
        <v>12230</v>
      </c>
      <c r="F1281" s="1" t="s">
        <v>11016</v>
      </c>
      <c r="G1281" s="20">
        <v>830213</v>
      </c>
      <c r="H1281" s="21">
        <v>34</v>
      </c>
    </row>
    <row r="1282" s="1" customFormat="1" spans="2:8">
      <c r="B1282" s="1" t="s">
        <v>10935</v>
      </c>
      <c r="C1282" s="1" t="s">
        <v>184</v>
      </c>
      <c r="D1282" s="1" t="s">
        <v>2577</v>
      </c>
      <c r="E1282" s="1" t="s">
        <v>12231</v>
      </c>
      <c r="F1282" s="1" t="s">
        <v>3876</v>
      </c>
      <c r="G1282" s="20">
        <v>829834</v>
      </c>
      <c r="H1282" s="21">
        <v>19</v>
      </c>
    </row>
    <row r="1283" s="1" customFormat="1" spans="2:8">
      <c r="B1283" s="1" t="s">
        <v>10935</v>
      </c>
      <c r="C1283" s="1" t="s">
        <v>107</v>
      </c>
      <c r="D1283" s="1" t="s">
        <v>2578</v>
      </c>
      <c r="E1283" s="1" t="s">
        <v>12232</v>
      </c>
      <c r="F1283" s="1" t="s">
        <v>10965</v>
      </c>
      <c r="G1283" s="20">
        <v>825314</v>
      </c>
      <c r="H1283" s="21">
        <v>14</v>
      </c>
    </row>
    <row r="1284" s="1" customFormat="1" spans="2:8">
      <c r="B1284" s="1" t="s">
        <v>10935</v>
      </c>
      <c r="C1284" s="1" t="s">
        <v>156</v>
      </c>
      <c r="D1284" s="1" t="s">
        <v>2579</v>
      </c>
      <c r="E1284" s="1" t="s">
        <v>12233</v>
      </c>
      <c r="F1284" s="1" t="s">
        <v>10956</v>
      </c>
      <c r="G1284" s="20">
        <v>825172</v>
      </c>
      <c r="H1284" s="21">
        <v>35</v>
      </c>
    </row>
    <row r="1285" s="1" customFormat="1" spans="2:8">
      <c r="B1285" s="1" t="s">
        <v>10935</v>
      </c>
      <c r="C1285" s="1" t="s">
        <v>67</v>
      </c>
      <c r="D1285" s="1" t="s">
        <v>2580</v>
      </c>
      <c r="E1285" s="1" t="s">
        <v>12234</v>
      </c>
      <c r="F1285" s="1" t="s">
        <v>3876</v>
      </c>
      <c r="G1285" s="20">
        <v>824094</v>
      </c>
      <c r="H1285" s="21">
        <v>31</v>
      </c>
    </row>
    <row r="1286" s="1" customFormat="1" spans="2:8">
      <c r="B1286" s="1" t="s">
        <v>10935</v>
      </c>
      <c r="C1286" s="1" t="s">
        <v>128</v>
      </c>
      <c r="D1286" s="1" t="s">
        <v>2581</v>
      </c>
      <c r="E1286" s="1" t="s">
        <v>12235</v>
      </c>
      <c r="F1286" s="1" t="s">
        <v>10946</v>
      </c>
      <c r="G1286" s="20">
        <v>823893</v>
      </c>
      <c r="H1286" s="21">
        <v>36</v>
      </c>
    </row>
    <row r="1287" s="1" customFormat="1" spans="2:8">
      <c r="B1287" s="1" t="s">
        <v>10935</v>
      </c>
      <c r="C1287" s="1" t="s">
        <v>124</v>
      </c>
      <c r="D1287" s="1" t="s">
        <v>2582</v>
      </c>
      <c r="E1287" s="1" t="s">
        <v>12236</v>
      </c>
      <c r="F1287" s="1" t="s">
        <v>10963</v>
      </c>
      <c r="G1287" s="20">
        <v>823516</v>
      </c>
      <c r="H1287" s="21">
        <v>35</v>
      </c>
    </row>
    <row r="1288" s="1" customFormat="1" spans="2:8">
      <c r="B1288" s="1" t="s">
        <v>10935</v>
      </c>
      <c r="C1288" s="1" t="s">
        <v>107</v>
      </c>
      <c r="D1288" s="1" t="s">
        <v>2583</v>
      </c>
      <c r="E1288" s="1" t="s">
        <v>12237</v>
      </c>
      <c r="F1288" s="1" t="s">
        <v>3876</v>
      </c>
      <c r="G1288" s="20">
        <v>823423</v>
      </c>
      <c r="H1288" s="21">
        <v>33</v>
      </c>
    </row>
    <row r="1289" s="1" customFormat="1" spans="2:8">
      <c r="B1289" s="1" t="s">
        <v>10935</v>
      </c>
      <c r="C1289" s="1" t="s">
        <v>260</v>
      </c>
      <c r="D1289" s="1" t="s">
        <v>2585</v>
      </c>
      <c r="E1289" s="1" t="s">
        <v>12238</v>
      </c>
      <c r="F1289" s="1" t="s">
        <v>11018</v>
      </c>
      <c r="G1289" s="20">
        <v>822275</v>
      </c>
      <c r="H1289" s="21">
        <v>23</v>
      </c>
    </row>
    <row r="1290" s="1" customFormat="1" spans="2:8">
      <c r="B1290" s="1" t="s">
        <v>10935</v>
      </c>
      <c r="C1290" s="1" t="s">
        <v>156</v>
      </c>
      <c r="D1290" s="1" t="s">
        <v>2586</v>
      </c>
      <c r="E1290" s="1" t="s">
        <v>12239</v>
      </c>
      <c r="F1290" s="1" t="s">
        <v>3876</v>
      </c>
      <c r="G1290" s="20">
        <v>821746.7</v>
      </c>
      <c r="H1290" s="21">
        <v>24</v>
      </c>
    </row>
    <row r="1291" s="1" customFormat="1" spans="2:8">
      <c r="B1291" s="1" t="s">
        <v>10935</v>
      </c>
      <c r="C1291" s="1" t="s">
        <v>4166</v>
      </c>
      <c r="D1291" s="1" t="s">
        <v>2588</v>
      </c>
      <c r="E1291" s="1" t="s">
        <v>12240</v>
      </c>
      <c r="F1291" s="1" t="s">
        <v>10942</v>
      </c>
      <c r="G1291" s="20">
        <v>818397</v>
      </c>
      <c r="H1291" s="21">
        <v>37</v>
      </c>
    </row>
    <row r="1292" s="1" customFormat="1" spans="2:8">
      <c r="B1292" s="1" t="s">
        <v>10935</v>
      </c>
      <c r="C1292" s="1" t="s">
        <v>124</v>
      </c>
      <c r="D1292" s="1" t="s">
        <v>2589</v>
      </c>
      <c r="E1292" s="1" t="s">
        <v>12241</v>
      </c>
      <c r="F1292" s="1" t="s">
        <v>10963</v>
      </c>
      <c r="G1292" s="20">
        <v>818069</v>
      </c>
      <c r="H1292" s="21">
        <v>45</v>
      </c>
    </row>
    <row r="1293" s="1" customFormat="1" spans="2:8">
      <c r="B1293" s="1" t="s">
        <v>10935</v>
      </c>
      <c r="C1293" s="1" t="s">
        <v>260</v>
      </c>
      <c r="D1293" s="1" t="s">
        <v>2590</v>
      </c>
      <c r="E1293" s="1" t="s">
        <v>12242</v>
      </c>
      <c r="F1293" s="1" t="s">
        <v>3876</v>
      </c>
      <c r="G1293" s="20">
        <v>817072</v>
      </c>
      <c r="H1293" s="21">
        <v>32</v>
      </c>
    </row>
    <row r="1294" s="1" customFormat="1" spans="2:8">
      <c r="B1294" s="1" t="s">
        <v>10935</v>
      </c>
      <c r="C1294" s="1" t="s">
        <v>10975</v>
      </c>
      <c r="D1294" s="1" t="s">
        <v>2591</v>
      </c>
      <c r="E1294" s="1" t="s">
        <v>12243</v>
      </c>
      <c r="F1294" s="1" t="s">
        <v>10940</v>
      </c>
      <c r="G1294" s="20">
        <v>816701</v>
      </c>
      <c r="H1294" s="21">
        <v>14</v>
      </c>
    </row>
    <row r="1295" s="1" customFormat="1" spans="2:8">
      <c r="B1295" s="1" t="s">
        <v>10935</v>
      </c>
      <c r="C1295" s="1" t="s">
        <v>184</v>
      </c>
      <c r="D1295" s="1" t="s">
        <v>1642</v>
      </c>
      <c r="E1295" s="1" t="s">
        <v>12244</v>
      </c>
      <c r="F1295" s="1" t="s">
        <v>10937</v>
      </c>
      <c r="G1295" s="20">
        <v>815834.5</v>
      </c>
      <c r="H1295" s="21">
        <v>15</v>
      </c>
    </row>
    <row r="1296" s="1" customFormat="1" spans="2:8">
      <c r="B1296" s="1" t="s">
        <v>10935</v>
      </c>
      <c r="C1296" s="1" t="s">
        <v>156</v>
      </c>
      <c r="D1296" s="1" t="s">
        <v>2592</v>
      </c>
      <c r="E1296" s="1" t="s">
        <v>12245</v>
      </c>
      <c r="F1296" s="1" t="s">
        <v>10937</v>
      </c>
      <c r="G1296" s="20">
        <v>815483</v>
      </c>
      <c r="H1296" s="21">
        <v>22</v>
      </c>
    </row>
    <row r="1297" s="1" customFormat="1" spans="2:8">
      <c r="B1297" s="1" t="s">
        <v>10935</v>
      </c>
      <c r="C1297" s="1" t="s">
        <v>184</v>
      </c>
      <c r="D1297" s="1" t="s">
        <v>2593</v>
      </c>
      <c r="E1297" s="1" t="s">
        <v>12246</v>
      </c>
      <c r="F1297" s="1" t="s">
        <v>10948</v>
      </c>
      <c r="G1297" s="20">
        <v>814148.5</v>
      </c>
      <c r="H1297" s="21">
        <v>10</v>
      </c>
    </row>
    <row r="1298" s="1" customFormat="1" spans="2:8">
      <c r="B1298" s="1" t="s">
        <v>10935</v>
      </c>
      <c r="C1298" s="1" t="s">
        <v>156</v>
      </c>
      <c r="D1298" s="1" t="s">
        <v>2594</v>
      </c>
      <c r="E1298" s="1" t="s">
        <v>12247</v>
      </c>
      <c r="F1298" s="1" t="s">
        <v>11010</v>
      </c>
      <c r="G1298" s="20">
        <v>813589</v>
      </c>
      <c r="H1298" s="21">
        <v>28</v>
      </c>
    </row>
    <row r="1299" s="1" customFormat="1" spans="2:8">
      <c r="B1299" s="1" t="s">
        <v>10935</v>
      </c>
      <c r="C1299" s="1" t="s">
        <v>156</v>
      </c>
      <c r="D1299" s="1" t="s">
        <v>2209</v>
      </c>
      <c r="E1299" s="1" t="s">
        <v>12248</v>
      </c>
      <c r="F1299" s="1" t="s">
        <v>10940</v>
      </c>
      <c r="G1299" s="20">
        <v>813239.5</v>
      </c>
      <c r="H1299" s="21">
        <v>22</v>
      </c>
    </row>
    <row r="1300" s="1" customFormat="1" spans="2:8">
      <c r="B1300" s="1" t="s">
        <v>10935</v>
      </c>
      <c r="C1300" s="1" t="s">
        <v>4135</v>
      </c>
      <c r="D1300" s="1" t="s">
        <v>2596</v>
      </c>
      <c r="E1300" s="1" t="s">
        <v>12249</v>
      </c>
      <c r="F1300" s="1" t="s">
        <v>11016</v>
      </c>
      <c r="G1300" s="20">
        <v>812243</v>
      </c>
      <c r="H1300" s="21">
        <v>37</v>
      </c>
    </row>
    <row r="1301" s="1" customFormat="1" spans="2:8">
      <c r="B1301" s="1" t="s">
        <v>10935</v>
      </c>
      <c r="C1301" s="1" t="s">
        <v>89</v>
      </c>
      <c r="D1301" s="1" t="s">
        <v>1785</v>
      </c>
      <c r="E1301" s="1" t="s">
        <v>12250</v>
      </c>
      <c r="F1301" s="1" t="s">
        <v>11018</v>
      </c>
      <c r="G1301" s="20">
        <v>810772.5</v>
      </c>
      <c r="H1301" s="21">
        <v>37</v>
      </c>
    </row>
    <row r="1302" s="1" customFormat="1" spans="2:8">
      <c r="B1302" s="1" t="s">
        <v>10935</v>
      </c>
      <c r="C1302" s="1" t="s">
        <v>165</v>
      </c>
      <c r="D1302" s="1" t="s">
        <v>2597</v>
      </c>
      <c r="E1302" s="1" t="s">
        <v>12251</v>
      </c>
      <c r="F1302" s="1" t="s">
        <v>3876</v>
      </c>
      <c r="G1302" s="20">
        <v>810283</v>
      </c>
      <c r="H1302" s="21">
        <v>33</v>
      </c>
    </row>
    <row r="1303" s="1" customFormat="1" spans="2:8">
      <c r="B1303" s="1" t="s">
        <v>10935</v>
      </c>
      <c r="C1303" s="1" t="s">
        <v>4105</v>
      </c>
      <c r="D1303" s="1" t="s">
        <v>2598</v>
      </c>
      <c r="E1303" s="1" t="s">
        <v>12252</v>
      </c>
      <c r="F1303" s="1" t="s">
        <v>3876</v>
      </c>
      <c r="G1303" s="20">
        <v>809435</v>
      </c>
      <c r="H1303" s="21">
        <v>35</v>
      </c>
    </row>
    <row r="1304" s="1" customFormat="1" spans="2:8">
      <c r="B1304" s="1" t="s">
        <v>10935</v>
      </c>
      <c r="C1304" s="1" t="s">
        <v>107</v>
      </c>
      <c r="D1304" s="1" t="s">
        <v>2599</v>
      </c>
      <c r="E1304" s="1" t="s">
        <v>12253</v>
      </c>
      <c r="F1304" s="1" t="s">
        <v>3876</v>
      </c>
      <c r="G1304" s="20">
        <v>805449</v>
      </c>
      <c r="H1304" s="21">
        <v>20</v>
      </c>
    </row>
    <row r="1305" s="1" customFormat="1" spans="2:8">
      <c r="B1305" s="1" t="s">
        <v>10935</v>
      </c>
      <c r="C1305" s="1" t="s">
        <v>156</v>
      </c>
      <c r="D1305" s="1" t="s">
        <v>2600</v>
      </c>
      <c r="E1305" s="1" t="s">
        <v>12254</v>
      </c>
      <c r="F1305" s="1" t="s">
        <v>11016</v>
      </c>
      <c r="G1305" s="20">
        <v>804818</v>
      </c>
      <c r="H1305" s="21">
        <v>23</v>
      </c>
    </row>
    <row r="1306" s="1" customFormat="1" spans="2:8">
      <c r="B1306" s="1" t="s">
        <v>10935</v>
      </c>
      <c r="C1306" s="1" t="s">
        <v>124</v>
      </c>
      <c r="D1306" s="1" t="s">
        <v>2601</v>
      </c>
      <c r="E1306" s="1" t="s">
        <v>12255</v>
      </c>
      <c r="F1306" s="1" t="s">
        <v>10946</v>
      </c>
      <c r="G1306" s="20">
        <v>804333</v>
      </c>
      <c r="H1306" s="21">
        <v>39</v>
      </c>
    </row>
    <row r="1307" s="1" customFormat="1" spans="2:8">
      <c r="B1307" s="1" t="s">
        <v>10935</v>
      </c>
      <c r="C1307" s="1" t="s">
        <v>124</v>
      </c>
      <c r="D1307" s="1" t="s">
        <v>2602</v>
      </c>
      <c r="E1307" s="1" t="s">
        <v>12256</v>
      </c>
      <c r="F1307" s="1" t="s">
        <v>10942</v>
      </c>
      <c r="G1307" s="20">
        <v>803645</v>
      </c>
      <c r="H1307" s="21">
        <v>17</v>
      </c>
    </row>
    <row r="1308" s="1" customFormat="1" spans="2:8">
      <c r="B1308" s="1" t="s">
        <v>10935</v>
      </c>
      <c r="C1308" s="1" t="s">
        <v>89</v>
      </c>
      <c r="D1308" s="1" t="s">
        <v>2604</v>
      </c>
      <c r="E1308" s="1" t="s">
        <v>12257</v>
      </c>
      <c r="F1308" s="1" t="s">
        <v>3876</v>
      </c>
      <c r="G1308" s="20">
        <v>802811</v>
      </c>
      <c r="H1308" s="21">
        <v>31</v>
      </c>
    </row>
    <row r="1309" s="1" customFormat="1" spans="2:8">
      <c r="B1309" s="1" t="s">
        <v>10935</v>
      </c>
      <c r="C1309" s="1" t="s">
        <v>103</v>
      </c>
      <c r="D1309" s="1" t="s">
        <v>2358</v>
      </c>
      <c r="E1309" s="1" t="s">
        <v>12258</v>
      </c>
      <c r="F1309" s="1" t="s">
        <v>10963</v>
      </c>
      <c r="G1309" s="20">
        <v>801410</v>
      </c>
      <c r="H1309" s="21">
        <v>37</v>
      </c>
    </row>
    <row r="1310" s="1" customFormat="1" spans="2:8">
      <c r="B1310" s="1" t="s">
        <v>10935</v>
      </c>
      <c r="C1310" s="1" t="s">
        <v>103</v>
      </c>
      <c r="D1310" s="1" t="s">
        <v>2605</v>
      </c>
      <c r="E1310" s="1" t="s">
        <v>12259</v>
      </c>
      <c r="F1310" s="1" t="s">
        <v>11010</v>
      </c>
      <c r="G1310" s="20">
        <v>801245</v>
      </c>
      <c r="H1310" s="21">
        <v>36</v>
      </c>
    </row>
    <row r="1311" s="1" customFormat="1" spans="2:8">
      <c r="B1311" s="1" t="s">
        <v>10935</v>
      </c>
      <c r="C1311" s="1" t="s">
        <v>4105</v>
      </c>
      <c r="D1311" s="1" t="s">
        <v>2606</v>
      </c>
      <c r="E1311" s="1" t="s">
        <v>12260</v>
      </c>
      <c r="F1311" s="1" t="s">
        <v>10956</v>
      </c>
      <c r="G1311" s="20">
        <v>801213</v>
      </c>
      <c r="H1311" s="21">
        <v>19</v>
      </c>
    </row>
    <row r="1312" s="1" customFormat="1" spans="2:8">
      <c r="B1312" s="1" t="s">
        <v>10935</v>
      </c>
      <c r="C1312" s="1" t="s">
        <v>184</v>
      </c>
      <c r="D1312" s="1" t="s">
        <v>1659</v>
      </c>
      <c r="E1312" s="1" t="s">
        <v>12261</v>
      </c>
      <c r="F1312" s="1" t="s">
        <v>10940</v>
      </c>
      <c r="G1312" s="20">
        <v>800864.5</v>
      </c>
      <c r="H1312" s="21">
        <v>46</v>
      </c>
    </row>
    <row r="1313" s="1" customFormat="1" spans="2:8">
      <c r="B1313" s="1" t="s">
        <v>10935</v>
      </c>
      <c r="C1313" s="1" t="s">
        <v>67</v>
      </c>
      <c r="D1313" s="1" t="s">
        <v>2607</v>
      </c>
      <c r="E1313" s="1" t="s">
        <v>12262</v>
      </c>
      <c r="F1313" s="1" t="s">
        <v>3876</v>
      </c>
      <c r="G1313" s="20">
        <v>800619</v>
      </c>
      <c r="H1313" s="21">
        <v>37</v>
      </c>
    </row>
    <row r="1314" s="1" customFormat="1" spans="2:8">
      <c r="B1314" s="1" t="s">
        <v>10935</v>
      </c>
      <c r="C1314" s="1" t="s">
        <v>103</v>
      </c>
      <c r="D1314" s="1" t="s">
        <v>2608</v>
      </c>
      <c r="E1314" s="1" t="s">
        <v>12263</v>
      </c>
      <c r="F1314" s="1" t="s">
        <v>10946</v>
      </c>
      <c r="G1314" s="20">
        <v>798786</v>
      </c>
      <c r="H1314" s="21">
        <v>39</v>
      </c>
    </row>
    <row r="1315" s="1" customFormat="1" spans="2:8">
      <c r="B1315" s="1" t="s">
        <v>10935</v>
      </c>
      <c r="C1315" s="1" t="s">
        <v>124</v>
      </c>
      <c r="D1315" s="1" t="s">
        <v>2609</v>
      </c>
      <c r="E1315" s="1" t="s">
        <v>12264</v>
      </c>
      <c r="F1315" s="1" t="s">
        <v>10963</v>
      </c>
      <c r="G1315" s="20">
        <v>798376</v>
      </c>
      <c r="H1315" s="21">
        <v>34</v>
      </c>
    </row>
    <row r="1316" s="1" customFormat="1" spans="2:8">
      <c r="B1316" s="1" t="s">
        <v>10935</v>
      </c>
      <c r="C1316" s="1" t="s">
        <v>103</v>
      </c>
      <c r="D1316" s="1" t="s">
        <v>1938</v>
      </c>
      <c r="E1316" s="1" t="s">
        <v>12265</v>
      </c>
      <c r="F1316" s="1" t="s">
        <v>3876</v>
      </c>
      <c r="G1316" s="20">
        <v>798046.5</v>
      </c>
      <c r="H1316" s="21">
        <v>37</v>
      </c>
    </row>
    <row r="1317" s="1" customFormat="1" spans="2:8">
      <c r="B1317" s="1" t="s">
        <v>10935</v>
      </c>
      <c r="C1317" s="1" t="s">
        <v>103</v>
      </c>
      <c r="D1317" s="1" t="s">
        <v>2230</v>
      </c>
      <c r="E1317" s="1" t="s">
        <v>12266</v>
      </c>
      <c r="F1317" s="1" t="s">
        <v>11060</v>
      </c>
      <c r="G1317" s="20">
        <v>796944</v>
      </c>
      <c r="H1317" s="21">
        <v>55</v>
      </c>
    </row>
    <row r="1318" s="1" customFormat="1" spans="2:8">
      <c r="B1318" s="1" t="s">
        <v>10935</v>
      </c>
      <c r="C1318" s="1" t="s">
        <v>165</v>
      </c>
      <c r="D1318" s="1" t="s">
        <v>2610</v>
      </c>
      <c r="E1318" s="1" t="s">
        <v>12267</v>
      </c>
      <c r="F1318" s="1" t="s">
        <v>3876</v>
      </c>
      <c r="G1318" s="20">
        <v>796771</v>
      </c>
      <c r="H1318" s="21">
        <v>62</v>
      </c>
    </row>
    <row r="1319" s="1" customFormat="1" spans="2:8">
      <c r="B1319" s="1" t="s">
        <v>10935</v>
      </c>
      <c r="C1319" s="1" t="s">
        <v>398</v>
      </c>
      <c r="D1319" s="1" t="s">
        <v>2611</v>
      </c>
      <c r="E1319" s="1" t="s">
        <v>12268</v>
      </c>
      <c r="F1319" s="1" t="s">
        <v>3876</v>
      </c>
      <c r="G1319" s="20">
        <v>796679</v>
      </c>
      <c r="H1319" s="21">
        <v>22</v>
      </c>
    </row>
    <row r="1320" s="1" customFormat="1" spans="2:8">
      <c r="B1320" s="1" t="s">
        <v>10935</v>
      </c>
      <c r="C1320" s="1" t="s">
        <v>156</v>
      </c>
      <c r="D1320" s="1" t="s">
        <v>2612</v>
      </c>
      <c r="E1320" s="1" t="s">
        <v>12269</v>
      </c>
      <c r="F1320" s="1" t="s">
        <v>10956</v>
      </c>
      <c r="G1320" s="20">
        <v>796483</v>
      </c>
      <c r="H1320" s="21">
        <v>22</v>
      </c>
    </row>
    <row r="1321" s="1" customFormat="1" spans="2:8">
      <c r="B1321" s="1" t="s">
        <v>10935</v>
      </c>
      <c r="C1321" s="1" t="s">
        <v>10975</v>
      </c>
      <c r="D1321" s="1" t="s">
        <v>2613</v>
      </c>
      <c r="E1321" s="1" t="s">
        <v>12270</v>
      </c>
      <c r="F1321" s="1" t="s">
        <v>10946</v>
      </c>
      <c r="G1321" s="20">
        <v>796128</v>
      </c>
      <c r="H1321" s="21">
        <v>17</v>
      </c>
    </row>
    <row r="1322" s="1" customFormat="1" spans="2:8">
      <c r="B1322" s="1" t="s">
        <v>10935</v>
      </c>
      <c r="C1322" s="1" t="s">
        <v>10975</v>
      </c>
      <c r="D1322" s="1" t="s">
        <v>2614</v>
      </c>
      <c r="E1322" s="1" t="s">
        <v>12271</v>
      </c>
      <c r="F1322" s="1" t="s">
        <v>10946</v>
      </c>
      <c r="G1322" s="20">
        <v>795934</v>
      </c>
      <c r="H1322" s="21">
        <v>10</v>
      </c>
    </row>
    <row r="1323" s="1" customFormat="1" spans="2:8">
      <c r="B1323" s="1" t="s">
        <v>10935</v>
      </c>
      <c r="C1323" s="1" t="s">
        <v>67</v>
      </c>
      <c r="D1323" s="1" t="s">
        <v>2615</v>
      </c>
      <c r="E1323" s="1" t="s">
        <v>12272</v>
      </c>
      <c r="F1323" s="1" t="s">
        <v>3876</v>
      </c>
      <c r="G1323" s="20">
        <v>793012.5</v>
      </c>
      <c r="H1323" s="21">
        <v>24</v>
      </c>
    </row>
    <row r="1324" s="1" customFormat="1" spans="2:8">
      <c r="B1324" s="1" t="s">
        <v>10935</v>
      </c>
      <c r="C1324" s="1" t="s">
        <v>4272</v>
      </c>
      <c r="D1324" s="1" t="s">
        <v>2616</v>
      </c>
      <c r="E1324" s="1" t="s">
        <v>12273</v>
      </c>
      <c r="F1324" s="1" t="s">
        <v>11018</v>
      </c>
      <c r="G1324" s="20">
        <v>792070</v>
      </c>
      <c r="H1324" s="21">
        <v>18</v>
      </c>
    </row>
    <row r="1325" s="1" customFormat="1" spans="2:8">
      <c r="B1325" s="1" t="s">
        <v>10935</v>
      </c>
      <c r="C1325" s="1" t="s">
        <v>103</v>
      </c>
      <c r="D1325" s="1" t="s">
        <v>2617</v>
      </c>
      <c r="E1325" s="1" t="s">
        <v>12274</v>
      </c>
      <c r="F1325" s="1" t="s">
        <v>10965</v>
      </c>
      <c r="G1325" s="20">
        <v>791863</v>
      </c>
      <c r="H1325" s="21">
        <v>55</v>
      </c>
    </row>
    <row r="1326" s="1" customFormat="1" spans="2:8">
      <c r="B1326" s="1" t="s">
        <v>10935</v>
      </c>
      <c r="C1326" s="1" t="s">
        <v>67</v>
      </c>
      <c r="D1326" s="1" t="s">
        <v>2618</v>
      </c>
      <c r="E1326" s="1" t="s">
        <v>12275</v>
      </c>
      <c r="F1326" s="1" t="s">
        <v>11018</v>
      </c>
      <c r="G1326" s="20">
        <v>791671</v>
      </c>
      <c r="H1326" s="21">
        <v>26</v>
      </c>
    </row>
    <row r="1327" s="1" customFormat="1" spans="2:8">
      <c r="B1327" s="1" t="s">
        <v>10935</v>
      </c>
      <c r="C1327" s="1" t="s">
        <v>165</v>
      </c>
      <c r="D1327" s="1" t="s">
        <v>2619</v>
      </c>
      <c r="E1327" s="1" t="s">
        <v>12276</v>
      </c>
      <c r="F1327" s="1" t="s">
        <v>10963</v>
      </c>
      <c r="G1327" s="20">
        <v>790160</v>
      </c>
      <c r="H1327" s="21">
        <v>15</v>
      </c>
    </row>
    <row r="1328" s="1" customFormat="1" spans="2:8">
      <c r="B1328" s="1" t="s">
        <v>10935</v>
      </c>
      <c r="C1328" s="1" t="s">
        <v>365</v>
      </c>
      <c r="D1328" s="1" t="s">
        <v>2620</v>
      </c>
      <c r="E1328" s="1" t="s">
        <v>12277</v>
      </c>
      <c r="F1328" s="1" t="s">
        <v>10940</v>
      </c>
      <c r="G1328" s="20">
        <v>790024.5</v>
      </c>
      <c r="H1328" s="21">
        <v>18</v>
      </c>
    </row>
    <row r="1329" s="1" customFormat="1" spans="2:8">
      <c r="B1329" s="1" t="s">
        <v>10935</v>
      </c>
      <c r="C1329" s="1" t="s">
        <v>89</v>
      </c>
      <c r="D1329" s="1" t="s">
        <v>2621</v>
      </c>
      <c r="E1329" s="1" t="s">
        <v>12278</v>
      </c>
      <c r="F1329" s="1" t="s">
        <v>11060</v>
      </c>
      <c r="G1329" s="20">
        <v>789964</v>
      </c>
      <c r="H1329" s="21">
        <v>33</v>
      </c>
    </row>
    <row r="1330" s="1" customFormat="1" spans="2:8">
      <c r="B1330" s="1" t="s">
        <v>10935</v>
      </c>
      <c r="C1330" s="1" t="s">
        <v>4111</v>
      </c>
      <c r="D1330" s="1" t="s">
        <v>2622</v>
      </c>
      <c r="E1330" s="1" t="s">
        <v>12279</v>
      </c>
      <c r="F1330" s="1" t="s">
        <v>10937</v>
      </c>
      <c r="G1330" s="20">
        <v>789367.5</v>
      </c>
      <c r="H1330" s="21">
        <v>23</v>
      </c>
    </row>
    <row r="1331" s="1" customFormat="1" spans="2:8">
      <c r="B1331" s="1" t="s">
        <v>10935</v>
      </c>
      <c r="C1331" s="1" t="s">
        <v>124</v>
      </c>
      <c r="D1331" s="1" t="s">
        <v>2623</v>
      </c>
      <c r="E1331" s="1" t="s">
        <v>12280</v>
      </c>
      <c r="F1331" s="1" t="s">
        <v>11018</v>
      </c>
      <c r="G1331" s="20">
        <v>789296</v>
      </c>
      <c r="H1331" s="21">
        <v>34</v>
      </c>
    </row>
    <row r="1332" s="1" customFormat="1" spans="2:8">
      <c r="B1332" s="1" t="s">
        <v>10935</v>
      </c>
      <c r="C1332" s="1" t="s">
        <v>165</v>
      </c>
      <c r="D1332" s="1" t="s">
        <v>2624</v>
      </c>
      <c r="E1332" s="1" t="s">
        <v>12281</v>
      </c>
      <c r="F1332" s="1" t="s">
        <v>3876</v>
      </c>
      <c r="G1332" s="20">
        <v>788232</v>
      </c>
      <c r="H1332" s="21">
        <v>38</v>
      </c>
    </row>
    <row r="1333" s="1" customFormat="1" spans="2:8">
      <c r="B1333" s="1" t="s">
        <v>10935</v>
      </c>
      <c r="C1333" s="1" t="s">
        <v>67</v>
      </c>
      <c r="D1333" s="1" t="s">
        <v>2625</v>
      </c>
      <c r="E1333" s="1" t="s">
        <v>12282</v>
      </c>
      <c r="F1333" s="1" t="s">
        <v>10946</v>
      </c>
      <c r="G1333" s="20">
        <v>787450.5</v>
      </c>
      <c r="H1333" s="21">
        <v>34</v>
      </c>
    </row>
    <row r="1334" s="1" customFormat="1" spans="2:8">
      <c r="B1334" s="1" t="s">
        <v>10935</v>
      </c>
      <c r="C1334" s="1" t="s">
        <v>137</v>
      </c>
      <c r="D1334" s="1" t="s">
        <v>1556</v>
      </c>
      <c r="E1334" s="1" t="s">
        <v>12283</v>
      </c>
      <c r="F1334" s="1" t="s">
        <v>11060</v>
      </c>
      <c r="G1334" s="20">
        <v>786443</v>
      </c>
      <c r="H1334" s="21">
        <v>44</v>
      </c>
    </row>
    <row r="1335" s="1" customFormat="1" spans="2:8">
      <c r="B1335" s="1" t="s">
        <v>10935</v>
      </c>
      <c r="C1335" s="1" t="s">
        <v>4111</v>
      </c>
      <c r="D1335" s="1" t="s">
        <v>2627</v>
      </c>
      <c r="E1335" s="1" t="s">
        <v>12284</v>
      </c>
      <c r="F1335" s="1" t="s">
        <v>3876</v>
      </c>
      <c r="G1335" s="20">
        <v>785567</v>
      </c>
      <c r="H1335" s="21">
        <v>42</v>
      </c>
    </row>
    <row r="1336" s="1" customFormat="1" spans="2:8">
      <c r="B1336" s="1" t="s">
        <v>10935</v>
      </c>
      <c r="C1336" s="1" t="s">
        <v>184</v>
      </c>
      <c r="D1336" s="1" t="s">
        <v>2628</v>
      </c>
      <c r="E1336" s="1" t="s">
        <v>12285</v>
      </c>
      <c r="F1336" s="1" t="s">
        <v>3876</v>
      </c>
      <c r="G1336" s="20">
        <v>785050</v>
      </c>
      <c r="H1336" s="21">
        <v>9</v>
      </c>
    </row>
    <row r="1337" s="1" customFormat="1" spans="2:8">
      <c r="B1337" s="1" t="s">
        <v>10935</v>
      </c>
      <c r="C1337" s="1" t="s">
        <v>10975</v>
      </c>
      <c r="D1337" s="1" t="s">
        <v>2630</v>
      </c>
      <c r="E1337" s="1" t="s">
        <v>12286</v>
      </c>
      <c r="F1337" s="1" t="s">
        <v>10956</v>
      </c>
      <c r="G1337" s="20">
        <v>783336.95</v>
      </c>
      <c r="H1337" s="21">
        <v>41</v>
      </c>
    </row>
    <row r="1338" s="1" customFormat="1" spans="2:8">
      <c r="B1338" s="1" t="s">
        <v>10935</v>
      </c>
      <c r="C1338" s="1" t="s">
        <v>4111</v>
      </c>
      <c r="D1338" s="1" t="s">
        <v>1935</v>
      </c>
      <c r="E1338" s="1" t="s">
        <v>12287</v>
      </c>
      <c r="F1338" s="1" t="s">
        <v>11018</v>
      </c>
      <c r="G1338" s="20">
        <v>781131.7</v>
      </c>
      <c r="H1338" s="21">
        <v>21</v>
      </c>
    </row>
    <row r="1339" s="1" customFormat="1" spans="2:8">
      <c r="B1339" s="1" t="s">
        <v>10935</v>
      </c>
      <c r="C1339" s="1" t="s">
        <v>124</v>
      </c>
      <c r="D1339" s="1" t="s">
        <v>2631</v>
      </c>
      <c r="E1339" s="1" t="s">
        <v>12288</v>
      </c>
      <c r="F1339" s="1" t="s">
        <v>11010</v>
      </c>
      <c r="G1339" s="20">
        <v>780757</v>
      </c>
      <c r="H1339" s="21">
        <v>56</v>
      </c>
    </row>
    <row r="1340" s="1" customFormat="1" spans="2:8">
      <c r="B1340" s="1" t="s">
        <v>10935</v>
      </c>
      <c r="C1340" s="1" t="s">
        <v>184</v>
      </c>
      <c r="D1340" s="1" t="s">
        <v>2632</v>
      </c>
      <c r="E1340" s="1" t="s">
        <v>12289</v>
      </c>
      <c r="F1340" s="1" t="s">
        <v>11018</v>
      </c>
      <c r="G1340" s="20">
        <v>780263</v>
      </c>
      <c r="H1340" s="21">
        <v>20</v>
      </c>
    </row>
    <row r="1341" s="1" customFormat="1" spans="2:8">
      <c r="B1341" s="1" t="s">
        <v>10935</v>
      </c>
      <c r="C1341" s="1" t="s">
        <v>67</v>
      </c>
      <c r="D1341" s="1" t="s">
        <v>2633</v>
      </c>
      <c r="E1341" s="1" t="s">
        <v>12290</v>
      </c>
      <c r="F1341" s="1" t="s">
        <v>10942</v>
      </c>
      <c r="G1341" s="20">
        <v>778998.5</v>
      </c>
      <c r="H1341" s="21">
        <v>25</v>
      </c>
    </row>
    <row r="1342" s="1" customFormat="1" spans="2:8">
      <c r="B1342" s="1" t="s">
        <v>10935</v>
      </c>
      <c r="C1342" s="1" t="s">
        <v>124</v>
      </c>
      <c r="D1342" s="1" t="s">
        <v>2634</v>
      </c>
      <c r="E1342" s="1" t="s">
        <v>12291</v>
      </c>
      <c r="F1342" s="1" t="s">
        <v>3876</v>
      </c>
      <c r="G1342" s="20">
        <v>778840</v>
      </c>
      <c r="H1342" s="21">
        <v>52</v>
      </c>
    </row>
    <row r="1343" s="1" customFormat="1" spans="2:8">
      <c r="B1343" s="1" t="s">
        <v>10935</v>
      </c>
      <c r="C1343" s="1" t="s">
        <v>4105</v>
      </c>
      <c r="D1343" s="1" t="s">
        <v>2635</v>
      </c>
      <c r="E1343" s="1" t="s">
        <v>12292</v>
      </c>
      <c r="F1343" s="1" t="s">
        <v>10956</v>
      </c>
      <c r="G1343" s="20">
        <v>774481</v>
      </c>
      <c r="H1343" s="21">
        <v>23</v>
      </c>
    </row>
    <row r="1344" s="1" customFormat="1" spans="2:8">
      <c r="B1344" s="1" t="s">
        <v>10935</v>
      </c>
      <c r="C1344" s="1" t="s">
        <v>398</v>
      </c>
      <c r="D1344" s="1" t="s">
        <v>2636</v>
      </c>
      <c r="E1344" s="1" t="s">
        <v>12293</v>
      </c>
      <c r="F1344" s="1" t="s">
        <v>10946</v>
      </c>
      <c r="G1344" s="20">
        <v>774222.3</v>
      </c>
      <c r="H1344" s="21">
        <v>15</v>
      </c>
    </row>
    <row r="1345" s="1" customFormat="1" spans="2:8">
      <c r="B1345" s="1" t="s">
        <v>10935</v>
      </c>
      <c r="C1345" s="1" t="s">
        <v>365</v>
      </c>
      <c r="D1345" s="1" t="s">
        <v>2637</v>
      </c>
      <c r="E1345" s="1" t="s">
        <v>12294</v>
      </c>
      <c r="F1345" s="1" t="s">
        <v>10965</v>
      </c>
      <c r="G1345" s="20">
        <v>774118</v>
      </c>
      <c r="H1345" s="21">
        <v>35</v>
      </c>
    </row>
    <row r="1346" s="1" customFormat="1" spans="2:8">
      <c r="B1346" s="1" t="s">
        <v>10935</v>
      </c>
      <c r="C1346" s="1" t="s">
        <v>4145</v>
      </c>
      <c r="D1346" s="1" t="s">
        <v>2638</v>
      </c>
      <c r="E1346" s="1" t="s">
        <v>12295</v>
      </c>
      <c r="F1346" s="1" t="s">
        <v>10956</v>
      </c>
      <c r="G1346" s="20">
        <v>773527</v>
      </c>
      <c r="H1346" s="21">
        <v>18</v>
      </c>
    </row>
    <row r="1347" s="1" customFormat="1" spans="2:8">
      <c r="B1347" s="1" t="s">
        <v>10935</v>
      </c>
      <c r="C1347" s="1" t="s">
        <v>398</v>
      </c>
      <c r="D1347" s="1" t="s">
        <v>2639</v>
      </c>
      <c r="E1347" s="1" t="s">
        <v>12296</v>
      </c>
      <c r="F1347" s="1" t="s">
        <v>10965</v>
      </c>
      <c r="G1347" s="20">
        <v>771719</v>
      </c>
      <c r="H1347" s="21">
        <v>16</v>
      </c>
    </row>
    <row r="1348" s="1" customFormat="1" spans="2:8">
      <c r="B1348" s="1" t="s">
        <v>10935</v>
      </c>
      <c r="C1348" s="1" t="s">
        <v>67</v>
      </c>
      <c r="D1348" s="1" t="s">
        <v>2640</v>
      </c>
      <c r="E1348" s="1" t="s">
        <v>12297</v>
      </c>
      <c r="F1348" s="1" t="s">
        <v>10956</v>
      </c>
      <c r="G1348" s="20">
        <v>771336</v>
      </c>
      <c r="H1348" s="21">
        <v>28</v>
      </c>
    </row>
    <row r="1349" s="1" customFormat="1" spans="2:8">
      <c r="B1349" s="1" t="s">
        <v>10935</v>
      </c>
      <c r="C1349" s="1" t="s">
        <v>156</v>
      </c>
      <c r="D1349" s="1" t="s">
        <v>2641</v>
      </c>
      <c r="E1349" s="1" t="s">
        <v>12298</v>
      </c>
      <c r="F1349" s="1" t="s">
        <v>3876</v>
      </c>
      <c r="G1349" s="20">
        <v>770540</v>
      </c>
      <c r="H1349" s="21">
        <v>18</v>
      </c>
    </row>
    <row r="1350" s="1" customFormat="1" spans="2:8">
      <c r="B1350" s="1" t="s">
        <v>10935</v>
      </c>
      <c r="C1350" s="1" t="s">
        <v>124</v>
      </c>
      <c r="D1350" s="1" t="s">
        <v>2629</v>
      </c>
      <c r="E1350" s="1" t="s">
        <v>12299</v>
      </c>
      <c r="F1350" s="1" t="s">
        <v>10942</v>
      </c>
      <c r="G1350" s="20">
        <v>770000</v>
      </c>
      <c r="H1350" s="21">
        <v>50</v>
      </c>
    </row>
    <row r="1351" s="1" customFormat="1" spans="2:8">
      <c r="B1351" s="1" t="s">
        <v>10935</v>
      </c>
      <c r="C1351" s="1" t="s">
        <v>184</v>
      </c>
      <c r="D1351" s="1" t="s">
        <v>2642</v>
      </c>
      <c r="E1351" s="1" t="s">
        <v>12300</v>
      </c>
      <c r="F1351" s="1" t="s">
        <v>10942</v>
      </c>
      <c r="G1351" s="20">
        <v>769410</v>
      </c>
      <c r="H1351" s="21">
        <v>19</v>
      </c>
    </row>
    <row r="1352" s="1" customFormat="1" spans="2:8">
      <c r="B1352" s="1" t="s">
        <v>10935</v>
      </c>
      <c r="C1352" s="1" t="s">
        <v>4111</v>
      </c>
      <c r="D1352" s="1" t="s">
        <v>2643</v>
      </c>
      <c r="E1352" s="1" t="s">
        <v>12301</v>
      </c>
      <c r="F1352" s="1" t="s">
        <v>11010</v>
      </c>
      <c r="G1352" s="20">
        <v>769179</v>
      </c>
      <c r="H1352" s="21">
        <v>44</v>
      </c>
    </row>
    <row r="1353" s="1" customFormat="1" spans="2:8">
      <c r="B1353" s="1" t="s">
        <v>10935</v>
      </c>
      <c r="C1353" s="1" t="s">
        <v>156</v>
      </c>
      <c r="D1353" s="1" t="s">
        <v>2281</v>
      </c>
      <c r="E1353" s="1" t="s">
        <v>12302</v>
      </c>
      <c r="F1353" s="1" t="s">
        <v>10942</v>
      </c>
      <c r="G1353" s="20">
        <v>768955</v>
      </c>
      <c r="H1353" s="21">
        <v>20</v>
      </c>
    </row>
    <row r="1354" s="1" customFormat="1" spans="2:8">
      <c r="B1354" s="1" t="s">
        <v>10935</v>
      </c>
      <c r="C1354" s="1" t="s">
        <v>103</v>
      </c>
      <c r="D1354" s="1" t="s">
        <v>2645</v>
      </c>
      <c r="E1354" s="1" t="s">
        <v>12303</v>
      </c>
      <c r="F1354" s="1" t="s">
        <v>3876</v>
      </c>
      <c r="G1354" s="20">
        <v>768404</v>
      </c>
      <c r="H1354" s="21">
        <v>39</v>
      </c>
    </row>
    <row r="1355" s="1" customFormat="1" spans="2:8">
      <c r="B1355" s="1" t="s">
        <v>10935</v>
      </c>
      <c r="C1355" s="1" t="s">
        <v>156</v>
      </c>
      <c r="D1355" s="1" t="s">
        <v>1769</v>
      </c>
      <c r="E1355" s="1" t="s">
        <v>12304</v>
      </c>
      <c r="F1355" s="1" t="s">
        <v>11018</v>
      </c>
      <c r="G1355" s="20">
        <v>767734</v>
      </c>
      <c r="H1355" s="21">
        <v>22</v>
      </c>
    </row>
    <row r="1356" s="1" customFormat="1" spans="2:8">
      <c r="B1356" s="1" t="s">
        <v>10935</v>
      </c>
      <c r="C1356" s="1" t="s">
        <v>4135</v>
      </c>
      <c r="D1356" s="1" t="s">
        <v>2333</v>
      </c>
      <c r="E1356" s="1" t="s">
        <v>12305</v>
      </c>
      <c r="F1356" s="1" t="s">
        <v>11018</v>
      </c>
      <c r="G1356" s="20">
        <v>767324</v>
      </c>
      <c r="H1356" s="21">
        <v>22</v>
      </c>
    </row>
    <row r="1357" s="1" customFormat="1" spans="2:8">
      <c r="B1357" s="1" t="s">
        <v>10935</v>
      </c>
      <c r="C1357" s="1" t="s">
        <v>124</v>
      </c>
      <c r="D1357" s="1" t="s">
        <v>2646</v>
      </c>
      <c r="E1357" s="1" t="s">
        <v>12306</v>
      </c>
      <c r="F1357" s="1" t="s">
        <v>3876</v>
      </c>
      <c r="G1357" s="20">
        <v>766198</v>
      </c>
      <c r="H1357" s="21">
        <v>48</v>
      </c>
    </row>
    <row r="1358" s="1" customFormat="1" spans="2:8">
      <c r="B1358" s="1" t="s">
        <v>10935</v>
      </c>
      <c r="C1358" s="1" t="s">
        <v>260</v>
      </c>
      <c r="D1358" s="1" t="s">
        <v>2647</v>
      </c>
      <c r="E1358" s="1" t="s">
        <v>12307</v>
      </c>
      <c r="F1358" s="1" t="s">
        <v>11010</v>
      </c>
      <c r="G1358" s="20">
        <v>766153</v>
      </c>
      <c r="H1358" s="21">
        <v>46</v>
      </c>
    </row>
    <row r="1359" s="1" customFormat="1" spans="2:8">
      <c r="B1359" s="1" t="s">
        <v>10935</v>
      </c>
      <c r="C1359" s="1" t="s">
        <v>124</v>
      </c>
      <c r="D1359" s="1" t="s">
        <v>2648</v>
      </c>
      <c r="E1359" s="1" t="s">
        <v>12308</v>
      </c>
      <c r="F1359" s="1" t="s">
        <v>11010</v>
      </c>
      <c r="G1359" s="20">
        <v>765332</v>
      </c>
      <c r="H1359" s="21">
        <v>30</v>
      </c>
    </row>
    <row r="1360" s="1" customFormat="1" spans="2:8">
      <c r="B1360" s="1" t="s">
        <v>10935</v>
      </c>
      <c r="C1360" s="1" t="s">
        <v>124</v>
      </c>
      <c r="D1360" s="1" t="s">
        <v>2649</v>
      </c>
      <c r="E1360" s="1" t="s">
        <v>12309</v>
      </c>
      <c r="F1360" s="1" t="s">
        <v>10940</v>
      </c>
      <c r="G1360" s="20">
        <v>764929.5</v>
      </c>
      <c r="H1360" s="21">
        <v>43</v>
      </c>
    </row>
    <row r="1361" s="1" customFormat="1" spans="2:8">
      <c r="B1361" s="1" t="s">
        <v>10935</v>
      </c>
      <c r="C1361" s="1" t="s">
        <v>4102</v>
      </c>
      <c r="D1361" s="1" t="s">
        <v>2650</v>
      </c>
      <c r="E1361" s="1" t="s">
        <v>12310</v>
      </c>
      <c r="F1361" s="1" t="s">
        <v>10937</v>
      </c>
      <c r="G1361" s="20">
        <v>764703</v>
      </c>
      <c r="H1361" s="21">
        <v>19</v>
      </c>
    </row>
    <row r="1362" s="1" customFormat="1" spans="2:8">
      <c r="B1362" s="1" t="s">
        <v>10935</v>
      </c>
      <c r="C1362" s="1" t="s">
        <v>156</v>
      </c>
      <c r="D1362" s="1" t="s">
        <v>2651</v>
      </c>
      <c r="E1362" s="1" t="s">
        <v>12311</v>
      </c>
      <c r="F1362" s="1" t="s">
        <v>11018</v>
      </c>
      <c r="G1362" s="20">
        <v>759551</v>
      </c>
      <c r="H1362" s="21">
        <v>22</v>
      </c>
    </row>
    <row r="1363" s="1" customFormat="1" spans="2:8">
      <c r="B1363" s="1" t="s">
        <v>10935</v>
      </c>
      <c r="C1363" s="1" t="s">
        <v>12312</v>
      </c>
      <c r="D1363" s="1" t="s">
        <v>2652</v>
      </c>
      <c r="E1363" s="1" t="s">
        <v>12313</v>
      </c>
      <c r="F1363" s="1" t="s">
        <v>11010</v>
      </c>
      <c r="G1363" s="20">
        <v>755959</v>
      </c>
      <c r="H1363" s="21">
        <v>23</v>
      </c>
    </row>
    <row r="1364" s="1" customFormat="1" spans="2:8">
      <c r="B1364" s="1" t="s">
        <v>10935</v>
      </c>
      <c r="C1364" s="1" t="s">
        <v>156</v>
      </c>
      <c r="D1364" s="1" t="s">
        <v>2653</v>
      </c>
      <c r="E1364" s="1" t="s">
        <v>12314</v>
      </c>
      <c r="F1364" s="1" t="s">
        <v>3876</v>
      </c>
      <c r="G1364" s="20">
        <v>754758</v>
      </c>
      <c r="H1364" s="21">
        <v>23</v>
      </c>
    </row>
    <row r="1365" s="1" customFormat="1" spans="2:8">
      <c r="B1365" s="1" t="s">
        <v>10935</v>
      </c>
      <c r="C1365" s="1" t="s">
        <v>4135</v>
      </c>
      <c r="D1365" s="1" t="s">
        <v>2654</v>
      </c>
      <c r="E1365" s="1" t="s">
        <v>12315</v>
      </c>
      <c r="F1365" s="1" t="s">
        <v>11018</v>
      </c>
      <c r="G1365" s="20">
        <v>754346</v>
      </c>
      <c r="H1365" s="21">
        <v>21</v>
      </c>
    </row>
    <row r="1366" s="1" customFormat="1" spans="2:8">
      <c r="B1366" s="1" t="s">
        <v>10935</v>
      </c>
      <c r="C1366" s="1" t="s">
        <v>89</v>
      </c>
      <c r="D1366" s="1" t="s">
        <v>2655</v>
      </c>
      <c r="E1366" s="1" t="s">
        <v>12316</v>
      </c>
      <c r="F1366" s="1" t="s">
        <v>11016</v>
      </c>
      <c r="G1366" s="20">
        <v>754113</v>
      </c>
      <c r="H1366" s="21">
        <v>46</v>
      </c>
    </row>
    <row r="1367" s="1" customFormat="1" spans="2:8">
      <c r="B1367" s="1" t="s">
        <v>10935</v>
      </c>
      <c r="C1367" s="1" t="s">
        <v>4135</v>
      </c>
      <c r="D1367" s="1" t="s">
        <v>2656</v>
      </c>
      <c r="E1367" s="1" t="s">
        <v>12317</v>
      </c>
      <c r="F1367" s="1" t="s">
        <v>10963</v>
      </c>
      <c r="G1367" s="20">
        <v>753870</v>
      </c>
      <c r="H1367" s="21">
        <v>27</v>
      </c>
    </row>
    <row r="1368" s="1" customFormat="1" spans="2:8">
      <c r="B1368" s="1" t="s">
        <v>10935</v>
      </c>
      <c r="C1368" s="1" t="s">
        <v>4145</v>
      </c>
      <c r="D1368" s="1" t="s">
        <v>2657</v>
      </c>
      <c r="E1368" s="1" t="s">
        <v>12318</v>
      </c>
      <c r="F1368" s="1" t="s">
        <v>10940</v>
      </c>
      <c r="G1368" s="20">
        <v>750030</v>
      </c>
      <c r="H1368" s="21">
        <v>33</v>
      </c>
    </row>
    <row r="1369" s="1" customFormat="1" spans="2:8">
      <c r="B1369" s="1" t="s">
        <v>10935</v>
      </c>
      <c r="C1369" s="1" t="s">
        <v>165</v>
      </c>
      <c r="D1369" s="1" t="s">
        <v>2658</v>
      </c>
      <c r="E1369" s="1" t="s">
        <v>12319</v>
      </c>
      <c r="F1369" s="1" t="s">
        <v>10937</v>
      </c>
      <c r="G1369" s="20">
        <v>749869</v>
      </c>
      <c r="H1369" s="21">
        <v>18</v>
      </c>
    </row>
    <row r="1370" s="1" customFormat="1" spans="2:8">
      <c r="B1370" s="1" t="s">
        <v>10935</v>
      </c>
      <c r="C1370" s="1" t="s">
        <v>124</v>
      </c>
      <c r="D1370" s="1" t="s">
        <v>2659</v>
      </c>
      <c r="E1370" s="1" t="s">
        <v>12320</v>
      </c>
      <c r="F1370" s="1" t="s">
        <v>11016</v>
      </c>
      <c r="G1370" s="20">
        <v>749697</v>
      </c>
      <c r="H1370" s="21">
        <v>38</v>
      </c>
    </row>
    <row r="1371" s="1" customFormat="1" spans="2:8">
      <c r="B1371" s="1" t="s">
        <v>10935</v>
      </c>
      <c r="C1371" s="1" t="s">
        <v>67</v>
      </c>
      <c r="D1371" s="1" t="s">
        <v>2660</v>
      </c>
      <c r="E1371" s="1" t="s">
        <v>12321</v>
      </c>
      <c r="F1371" s="1" t="s">
        <v>10956</v>
      </c>
      <c r="G1371" s="20">
        <v>748809</v>
      </c>
      <c r="H1371" s="21">
        <v>53</v>
      </c>
    </row>
    <row r="1372" s="1" customFormat="1" spans="2:8">
      <c r="B1372" s="1" t="s">
        <v>10935</v>
      </c>
      <c r="C1372" s="1" t="s">
        <v>124</v>
      </c>
      <c r="D1372" s="1" t="s">
        <v>1672</v>
      </c>
      <c r="E1372" s="1" t="s">
        <v>12322</v>
      </c>
      <c r="F1372" s="1" t="s">
        <v>11016</v>
      </c>
      <c r="G1372" s="20">
        <v>748575</v>
      </c>
      <c r="H1372" s="21">
        <v>24</v>
      </c>
    </row>
    <row r="1373" s="1" customFormat="1" spans="2:8">
      <c r="B1373" s="1" t="s">
        <v>10935</v>
      </c>
      <c r="C1373" s="1" t="s">
        <v>124</v>
      </c>
      <c r="D1373" s="1" t="s">
        <v>2661</v>
      </c>
      <c r="E1373" s="1" t="s">
        <v>12323</v>
      </c>
      <c r="F1373" s="1" t="s">
        <v>10940</v>
      </c>
      <c r="G1373" s="20">
        <v>748390</v>
      </c>
      <c r="H1373" s="21">
        <v>32</v>
      </c>
    </row>
    <row r="1374" s="1" customFormat="1" spans="2:8">
      <c r="B1374" s="1" t="s">
        <v>10935</v>
      </c>
      <c r="C1374" s="1" t="s">
        <v>4145</v>
      </c>
      <c r="D1374" s="1" t="s">
        <v>2662</v>
      </c>
      <c r="E1374" s="1" t="s">
        <v>12324</v>
      </c>
      <c r="F1374" s="1" t="s">
        <v>11018</v>
      </c>
      <c r="G1374" s="20">
        <v>747060</v>
      </c>
      <c r="H1374" s="21">
        <v>38</v>
      </c>
    </row>
    <row r="1375" s="1" customFormat="1" spans="2:8">
      <c r="B1375" s="1" t="s">
        <v>10935</v>
      </c>
      <c r="C1375" s="1" t="s">
        <v>124</v>
      </c>
      <c r="D1375" s="1" t="s">
        <v>2663</v>
      </c>
      <c r="E1375" s="1" t="s">
        <v>12325</v>
      </c>
      <c r="F1375" s="1" t="s">
        <v>3876</v>
      </c>
      <c r="G1375" s="20">
        <v>745949</v>
      </c>
      <c r="H1375" s="21">
        <v>22</v>
      </c>
    </row>
    <row r="1376" s="1" customFormat="1" spans="2:8">
      <c r="B1376" s="1" t="s">
        <v>10935</v>
      </c>
      <c r="C1376" s="1" t="s">
        <v>103</v>
      </c>
      <c r="D1376" s="1" t="s">
        <v>2664</v>
      </c>
      <c r="E1376" s="1" t="s">
        <v>12326</v>
      </c>
      <c r="F1376" s="1" t="s">
        <v>11010</v>
      </c>
      <c r="G1376" s="20">
        <v>745017</v>
      </c>
      <c r="H1376" s="21">
        <v>21</v>
      </c>
    </row>
    <row r="1377" s="1" customFormat="1" spans="2:8">
      <c r="B1377" s="1" t="s">
        <v>10935</v>
      </c>
      <c r="C1377" s="1" t="s">
        <v>67</v>
      </c>
      <c r="D1377" s="1" t="s">
        <v>2665</v>
      </c>
      <c r="E1377" s="1" t="s">
        <v>12327</v>
      </c>
      <c r="F1377" s="1" t="s">
        <v>11018</v>
      </c>
      <c r="G1377" s="20">
        <v>744679</v>
      </c>
      <c r="H1377" s="21">
        <v>30</v>
      </c>
    </row>
    <row r="1378" s="1" customFormat="1" spans="2:8">
      <c r="B1378" s="1" t="s">
        <v>10935</v>
      </c>
      <c r="C1378" s="1" t="s">
        <v>89</v>
      </c>
      <c r="D1378" s="1" t="s">
        <v>2243</v>
      </c>
      <c r="E1378" s="1" t="s">
        <v>12328</v>
      </c>
      <c r="F1378" s="1" t="s">
        <v>3876</v>
      </c>
      <c r="G1378" s="20">
        <v>744624</v>
      </c>
      <c r="H1378" s="21">
        <v>45</v>
      </c>
    </row>
    <row r="1379" s="1" customFormat="1" spans="2:8">
      <c r="B1379" s="1" t="s">
        <v>10935</v>
      </c>
      <c r="C1379" s="1" t="s">
        <v>89</v>
      </c>
      <c r="D1379" s="1" t="s">
        <v>2666</v>
      </c>
      <c r="E1379" s="1" t="s">
        <v>12329</v>
      </c>
      <c r="F1379" s="1" t="s">
        <v>10946</v>
      </c>
      <c r="G1379" s="20">
        <v>742991</v>
      </c>
      <c r="H1379" s="21">
        <v>46</v>
      </c>
    </row>
    <row r="1380" s="1" customFormat="1" spans="2:8">
      <c r="B1380" s="1" t="s">
        <v>10935</v>
      </c>
      <c r="C1380" s="1" t="s">
        <v>4135</v>
      </c>
      <c r="D1380" s="1" t="s">
        <v>2667</v>
      </c>
      <c r="E1380" s="1" t="s">
        <v>12330</v>
      </c>
      <c r="F1380" s="1" t="s">
        <v>10963</v>
      </c>
      <c r="G1380" s="20">
        <v>742663.4</v>
      </c>
      <c r="H1380" s="21">
        <v>29</v>
      </c>
    </row>
    <row r="1381" s="1" customFormat="1" spans="2:8">
      <c r="B1381" s="1" t="s">
        <v>10935</v>
      </c>
      <c r="C1381" s="1" t="s">
        <v>4105</v>
      </c>
      <c r="D1381" s="1" t="s">
        <v>2668</v>
      </c>
      <c r="E1381" s="1" t="s">
        <v>12331</v>
      </c>
      <c r="F1381" s="1" t="s">
        <v>10965</v>
      </c>
      <c r="G1381" s="20">
        <v>742254.5</v>
      </c>
      <c r="H1381" s="21">
        <v>32</v>
      </c>
    </row>
    <row r="1382" s="1" customFormat="1" spans="2:8">
      <c r="B1382" s="1" t="s">
        <v>10935</v>
      </c>
      <c r="C1382" s="1" t="s">
        <v>128</v>
      </c>
      <c r="D1382" s="1" t="s">
        <v>2669</v>
      </c>
      <c r="E1382" s="1" t="s">
        <v>12332</v>
      </c>
      <c r="F1382" s="1" t="s">
        <v>10965</v>
      </c>
      <c r="G1382" s="20">
        <v>741805</v>
      </c>
      <c r="H1382" s="21">
        <v>38</v>
      </c>
    </row>
    <row r="1383" s="1" customFormat="1" spans="2:8">
      <c r="B1383" s="1" t="s">
        <v>10935</v>
      </c>
      <c r="C1383" s="1" t="s">
        <v>137</v>
      </c>
      <c r="D1383" s="1" t="s">
        <v>2671</v>
      </c>
      <c r="E1383" s="1" t="s">
        <v>12333</v>
      </c>
      <c r="F1383" s="1" t="s">
        <v>11010</v>
      </c>
      <c r="G1383" s="20">
        <v>740522</v>
      </c>
      <c r="H1383" s="21">
        <v>29</v>
      </c>
    </row>
    <row r="1384" s="1" customFormat="1" spans="2:8">
      <c r="B1384" s="1" t="s">
        <v>10935</v>
      </c>
      <c r="C1384" s="1" t="s">
        <v>89</v>
      </c>
      <c r="D1384" s="1" t="s">
        <v>2672</v>
      </c>
      <c r="E1384" s="1" t="s">
        <v>12334</v>
      </c>
      <c r="F1384" s="1" t="s">
        <v>10942</v>
      </c>
      <c r="G1384" s="20">
        <v>739819</v>
      </c>
      <c r="H1384" s="21">
        <v>47</v>
      </c>
    </row>
    <row r="1385" s="1" customFormat="1" spans="2:8">
      <c r="B1385" s="1" t="s">
        <v>10935</v>
      </c>
      <c r="C1385" s="1" t="s">
        <v>4111</v>
      </c>
      <c r="D1385" s="1" t="s">
        <v>2673</v>
      </c>
      <c r="E1385" s="1" t="s">
        <v>12335</v>
      </c>
      <c r="F1385" s="1" t="s">
        <v>3876</v>
      </c>
      <c r="G1385" s="20">
        <v>739584</v>
      </c>
      <c r="H1385" s="21">
        <v>33</v>
      </c>
    </row>
    <row r="1386" s="1" customFormat="1" spans="2:8">
      <c r="B1386" s="1" t="s">
        <v>10935</v>
      </c>
      <c r="C1386" s="1" t="s">
        <v>103</v>
      </c>
      <c r="D1386" s="1" t="s">
        <v>2674</v>
      </c>
      <c r="E1386" s="1" t="s">
        <v>12336</v>
      </c>
      <c r="F1386" s="1" t="s">
        <v>10942</v>
      </c>
      <c r="G1386" s="20">
        <v>739424</v>
      </c>
      <c r="H1386" s="21">
        <v>48</v>
      </c>
    </row>
    <row r="1387" s="1" customFormat="1" spans="2:8">
      <c r="B1387" s="1" t="s">
        <v>10935</v>
      </c>
      <c r="C1387" s="1" t="s">
        <v>124</v>
      </c>
      <c r="D1387" s="1" t="s">
        <v>1512</v>
      </c>
      <c r="E1387" s="1" t="s">
        <v>12337</v>
      </c>
      <c r="F1387" s="1" t="s">
        <v>11018</v>
      </c>
      <c r="G1387" s="20">
        <v>739072</v>
      </c>
      <c r="H1387" s="21">
        <v>23</v>
      </c>
    </row>
    <row r="1388" s="1" customFormat="1" spans="2:8">
      <c r="B1388" s="1" t="s">
        <v>10935</v>
      </c>
      <c r="C1388" s="1" t="s">
        <v>67</v>
      </c>
      <c r="D1388" s="1" t="s">
        <v>2675</v>
      </c>
      <c r="E1388" s="1" t="s">
        <v>12338</v>
      </c>
      <c r="F1388" s="1" t="s">
        <v>10940</v>
      </c>
      <c r="G1388" s="20">
        <v>738254</v>
      </c>
      <c r="H1388" s="21">
        <v>28</v>
      </c>
    </row>
    <row r="1389" s="1" customFormat="1" spans="2:8">
      <c r="B1389" s="1" t="s">
        <v>10935</v>
      </c>
      <c r="C1389" s="1" t="s">
        <v>124</v>
      </c>
      <c r="D1389" s="1" t="s">
        <v>2676</v>
      </c>
      <c r="E1389" s="1" t="s">
        <v>12339</v>
      </c>
      <c r="F1389" s="1" t="s">
        <v>10942</v>
      </c>
      <c r="G1389" s="20">
        <v>738107</v>
      </c>
      <c r="H1389" s="21">
        <v>36</v>
      </c>
    </row>
    <row r="1390" s="1" customFormat="1" spans="2:8">
      <c r="B1390" s="1" t="s">
        <v>10935</v>
      </c>
      <c r="C1390" s="1" t="s">
        <v>365</v>
      </c>
      <c r="D1390" s="1" t="s">
        <v>2677</v>
      </c>
      <c r="E1390" s="1" t="s">
        <v>12340</v>
      </c>
      <c r="F1390" s="1" t="s">
        <v>10946</v>
      </c>
      <c r="G1390" s="20">
        <v>737550</v>
      </c>
      <c r="H1390" s="21">
        <v>14</v>
      </c>
    </row>
    <row r="1391" s="1" customFormat="1" spans="2:8">
      <c r="B1391" s="1" t="s">
        <v>10935</v>
      </c>
      <c r="C1391" s="1" t="s">
        <v>89</v>
      </c>
      <c r="D1391" s="1" t="s">
        <v>1652</v>
      </c>
      <c r="E1391" s="1" t="s">
        <v>12341</v>
      </c>
      <c r="F1391" s="1" t="s">
        <v>10940</v>
      </c>
      <c r="G1391" s="20">
        <v>737225</v>
      </c>
      <c r="H1391" s="21">
        <v>29</v>
      </c>
    </row>
    <row r="1392" s="1" customFormat="1" spans="2:8">
      <c r="B1392" s="1" t="s">
        <v>10935</v>
      </c>
      <c r="C1392" s="1" t="s">
        <v>184</v>
      </c>
      <c r="D1392" s="1" t="s">
        <v>2136</v>
      </c>
      <c r="E1392" s="1" t="s">
        <v>12342</v>
      </c>
      <c r="F1392" s="1" t="s">
        <v>10946</v>
      </c>
      <c r="G1392" s="20">
        <v>737147.5</v>
      </c>
      <c r="H1392" s="21">
        <v>30</v>
      </c>
    </row>
    <row r="1393" s="1" customFormat="1" spans="2:8">
      <c r="B1393" s="1" t="s">
        <v>10935</v>
      </c>
      <c r="C1393" s="1" t="s">
        <v>4145</v>
      </c>
      <c r="D1393" s="1" t="s">
        <v>2678</v>
      </c>
      <c r="E1393" s="1" t="s">
        <v>12343</v>
      </c>
      <c r="F1393" s="1" t="s">
        <v>10946</v>
      </c>
      <c r="G1393" s="20">
        <v>736160.8</v>
      </c>
      <c r="H1393" s="21">
        <v>48</v>
      </c>
    </row>
    <row r="1394" s="1" customFormat="1" spans="2:8">
      <c r="B1394" s="1" t="s">
        <v>10935</v>
      </c>
      <c r="C1394" s="1" t="s">
        <v>103</v>
      </c>
      <c r="D1394" s="1" t="s">
        <v>2679</v>
      </c>
      <c r="E1394" s="1" t="s">
        <v>12344</v>
      </c>
      <c r="F1394" s="1" t="s">
        <v>10942</v>
      </c>
      <c r="G1394" s="20">
        <v>736075</v>
      </c>
      <c r="H1394" s="21">
        <v>34</v>
      </c>
    </row>
    <row r="1395" s="1" customFormat="1" spans="2:8">
      <c r="B1395" s="1" t="s">
        <v>10935</v>
      </c>
      <c r="C1395" s="1" t="s">
        <v>124</v>
      </c>
      <c r="D1395" s="1" t="s">
        <v>1886</v>
      </c>
      <c r="E1395" s="1" t="s">
        <v>12345</v>
      </c>
      <c r="F1395" s="1" t="s">
        <v>3876</v>
      </c>
      <c r="G1395" s="20">
        <v>735991</v>
      </c>
      <c r="H1395" s="21">
        <v>37</v>
      </c>
    </row>
    <row r="1396" s="1" customFormat="1" spans="2:8">
      <c r="B1396" s="1" t="s">
        <v>10935</v>
      </c>
      <c r="C1396" s="1" t="s">
        <v>156</v>
      </c>
      <c r="D1396" s="1" t="s">
        <v>2209</v>
      </c>
      <c r="E1396" s="1" t="s">
        <v>12346</v>
      </c>
      <c r="F1396" s="1" t="s">
        <v>10940</v>
      </c>
      <c r="G1396" s="20">
        <v>735679</v>
      </c>
      <c r="H1396" s="21">
        <v>18</v>
      </c>
    </row>
    <row r="1397" s="1" customFormat="1" spans="2:8">
      <c r="B1397" s="1" t="s">
        <v>10935</v>
      </c>
      <c r="C1397" s="1" t="s">
        <v>165</v>
      </c>
      <c r="D1397" s="1" t="s">
        <v>2680</v>
      </c>
      <c r="E1397" s="1" t="s">
        <v>12347</v>
      </c>
      <c r="F1397" s="1" t="s">
        <v>10956</v>
      </c>
      <c r="G1397" s="20">
        <v>735107</v>
      </c>
      <c r="H1397" s="21">
        <v>32</v>
      </c>
    </row>
    <row r="1398" s="1" customFormat="1" spans="2:8">
      <c r="B1398" s="1" t="s">
        <v>10935</v>
      </c>
      <c r="C1398" s="1" t="s">
        <v>4272</v>
      </c>
      <c r="D1398" s="1" t="s">
        <v>2681</v>
      </c>
      <c r="E1398" s="1" t="s">
        <v>12348</v>
      </c>
      <c r="F1398" s="1" t="s">
        <v>11018</v>
      </c>
      <c r="G1398" s="20">
        <v>732530.3</v>
      </c>
      <c r="H1398" s="21">
        <v>17</v>
      </c>
    </row>
    <row r="1399" s="1" customFormat="1" spans="2:8">
      <c r="B1399" s="1" t="s">
        <v>10935</v>
      </c>
      <c r="C1399" s="1" t="s">
        <v>184</v>
      </c>
      <c r="D1399" s="1" t="s">
        <v>2499</v>
      </c>
      <c r="E1399" s="1" t="s">
        <v>12349</v>
      </c>
      <c r="F1399" s="1" t="s">
        <v>10956</v>
      </c>
      <c r="G1399" s="20">
        <v>731490</v>
      </c>
      <c r="H1399" s="21">
        <v>21</v>
      </c>
    </row>
    <row r="1400" s="1" customFormat="1" spans="2:8">
      <c r="B1400" s="1" t="s">
        <v>10935</v>
      </c>
      <c r="C1400" s="1" t="s">
        <v>4155</v>
      </c>
      <c r="D1400" s="1" t="s">
        <v>2471</v>
      </c>
      <c r="E1400" s="1" t="s">
        <v>12350</v>
      </c>
      <c r="F1400" s="1" t="s">
        <v>3876</v>
      </c>
      <c r="G1400" s="20">
        <v>731473.5</v>
      </c>
      <c r="H1400" s="21">
        <v>35</v>
      </c>
    </row>
    <row r="1401" s="1" customFormat="1" spans="2:8">
      <c r="B1401" s="1" t="s">
        <v>10935</v>
      </c>
      <c r="C1401" s="1" t="s">
        <v>4111</v>
      </c>
      <c r="D1401" s="1" t="s">
        <v>2682</v>
      </c>
      <c r="E1401" s="1" t="s">
        <v>12351</v>
      </c>
      <c r="F1401" s="1" t="s">
        <v>3876</v>
      </c>
      <c r="G1401" s="20">
        <v>730837</v>
      </c>
      <c r="H1401" s="21">
        <v>21</v>
      </c>
    </row>
    <row r="1402" s="1" customFormat="1" spans="2:8">
      <c r="B1402" s="1" t="s">
        <v>10935</v>
      </c>
      <c r="C1402" s="1" t="s">
        <v>124</v>
      </c>
      <c r="D1402" s="1" t="s">
        <v>2683</v>
      </c>
      <c r="E1402" s="1" t="s">
        <v>12352</v>
      </c>
      <c r="F1402" s="1" t="s">
        <v>11016</v>
      </c>
      <c r="G1402" s="20">
        <v>729885.4</v>
      </c>
      <c r="H1402" s="21">
        <v>39</v>
      </c>
    </row>
    <row r="1403" s="1" customFormat="1" spans="2:8">
      <c r="B1403" s="1" t="s">
        <v>10935</v>
      </c>
      <c r="C1403" s="1" t="s">
        <v>156</v>
      </c>
      <c r="D1403" s="1" t="s">
        <v>2684</v>
      </c>
      <c r="E1403" s="1" t="s">
        <v>12353</v>
      </c>
      <c r="F1403" s="1" t="s">
        <v>3876</v>
      </c>
      <c r="G1403" s="20">
        <v>729826</v>
      </c>
      <c r="H1403" s="21">
        <v>20</v>
      </c>
    </row>
    <row r="1404" s="1" customFormat="1" spans="2:8">
      <c r="B1404" s="1" t="s">
        <v>10935</v>
      </c>
      <c r="C1404" s="1" t="s">
        <v>260</v>
      </c>
      <c r="D1404" s="1" t="s">
        <v>2685</v>
      </c>
      <c r="E1404" s="1" t="s">
        <v>12354</v>
      </c>
      <c r="F1404" s="1" t="s">
        <v>11018</v>
      </c>
      <c r="G1404" s="20">
        <v>729345</v>
      </c>
      <c r="H1404" s="21">
        <v>17</v>
      </c>
    </row>
    <row r="1405" s="1" customFormat="1" spans="2:8">
      <c r="B1405" s="1" t="s">
        <v>10935</v>
      </c>
      <c r="C1405" s="1" t="s">
        <v>4166</v>
      </c>
      <c r="D1405" s="1" t="s">
        <v>1902</v>
      </c>
      <c r="E1405" s="1" t="s">
        <v>12355</v>
      </c>
      <c r="F1405" s="1" t="s">
        <v>11018</v>
      </c>
      <c r="G1405" s="20">
        <v>727976</v>
      </c>
      <c r="H1405" s="21">
        <v>39</v>
      </c>
    </row>
    <row r="1406" s="1" customFormat="1" spans="2:8">
      <c r="B1406" s="1" t="s">
        <v>10935</v>
      </c>
      <c r="C1406" s="1" t="s">
        <v>4105</v>
      </c>
      <c r="D1406" s="1" t="s">
        <v>2686</v>
      </c>
      <c r="E1406" s="1" t="s">
        <v>12356</v>
      </c>
      <c r="F1406" s="1" t="s">
        <v>10937</v>
      </c>
      <c r="G1406" s="20">
        <v>725690</v>
      </c>
      <c r="H1406" s="21">
        <v>21</v>
      </c>
    </row>
    <row r="1407" s="1" customFormat="1" spans="2:8">
      <c r="B1407" s="1" t="s">
        <v>10935</v>
      </c>
      <c r="C1407" s="1" t="s">
        <v>4111</v>
      </c>
      <c r="D1407" s="1" t="s">
        <v>2687</v>
      </c>
      <c r="E1407" s="1" t="s">
        <v>12357</v>
      </c>
      <c r="F1407" s="1" t="s">
        <v>10956</v>
      </c>
      <c r="G1407" s="20">
        <v>725395</v>
      </c>
      <c r="H1407" s="21">
        <v>55</v>
      </c>
    </row>
    <row r="1408" s="1" customFormat="1" spans="2:8">
      <c r="B1408" s="1" t="s">
        <v>10935</v>
      </c>
      <c r="C1408" s="1" t="s">
        <v>124</v>
      </c>
      <c r="D1408" s="1" t="s">
        <v>2688</v>
      </c>
      <c r="E1408" s="1" t="s">
        <v>12358</v>
      </c>
      <c r="F1408" s="1" t="s">
        <v>10956</v>
      </c>
      <c r="G1408" s="20">
        <v>725172</v>
      </c>
      <c r="H1408" s="21">
        <v>32</v>
      </c>
    </row>
    <row r="1409" s="1" customFormat="1" spans="2:8">
      <c r="B1409" s="1" t="s">
        <v>10935</v>
      </c>
      <c r="C1409" s="1" t="s">
        <v>89</v>
      </c>
      <c r="D1409" s="1" t="s">
        <v>1785</v>
      </c>
      <c r="E1409" s="1" t="s">
        <v>12359</v>
      </c>
      <c r="F1409" s="1" t="s">
        <v>11018</v>
      </c>
      <c r="G1409" s="20">
        <v>723844</v>
      </c>
      <c r="H1409" s="21">
        <v>42</v>
      </c>
    </row>
    <row r="1410" s="1" customFormat="1" spans="2:8">
      <c r="B1410" s="1" t="s">
        <v>10935</v>
      </c>
      <c r="C1410" s="1" t="s">
        <v>103</v>
      </c>
      <c r="D1410" s="1" t="s">
        <v>2690</v>
      </c>
      <c r="E1410" s="1" t="s">
        <v>12360</v>
      </c>
      <c r="F1410" s="1" t="s">
        <v>10956</v>
      </c>
      <c r="G1410" s="20">
        <v>721412</v>
      </c>
      <c r="H1410" s="21">
        <v>27</v>
      </c>
    </row>
    <row r="1411" s="1" customFormat="1" spans="2:8">
      <c r="B1411" s="1" t="s">
        <v>10935</v>
      </c>
      <c r="C1411" s="1" t="s">
        <v>89</v>
      </c>
      <c r="D1411" s="1" t="s">
        <v>2243</v>
      </c>
      <c r="E1411" s="1" t="s">
        <v>12361</v>
      </c>
      <c r="F1411" s="1" t="s">
        <v>3876</v>
      </c>
      <c r="G1411" s="20">
        <v>721246</v>
      </c>
      <c r="H1411" s="21">
        <v>45</v>
      </c>
    </row>
    <row r="1412" s="1" customFormat="1" spans="2:8">
      <c r="B1412" s="1" t="s">
        <v>10935</v>
      </c>
      <c r="C1412" s="1" t="s">
        <v>4145</v>
      </c>
      <c r="D1412" s="1" t="s">
        <v>2691</v>
      </c>
      <c r="E1412" s="1" t="s">
        <v>12362</v>
      </c>
      <c r="F1412" s="1" t="s">
        <v>10956</v>
      </c>
      <c r="G1412" s="20">
        <v>719835</v>
      </c>
      <c r="H1412" s="21">
        <v>20</v>
      </c>
    </row>
    <row r="1413" s="1" customFormat="1" spans="2:8">
      <c r="B1413" s="1" t="s">
        <v>10935</v>
      </c>
      <c r="C1413" s="1" t="s">
        <v>124</v>
      </c>
      <c r="D1413" s="1" t="s">
        <v>2692</v>
      </c>
      <c r="E1413" s="1" t="s">
        <v>12363</v>
      </c>
      <c r="F1413" s="1" t="s">
        <v>10937</v>
      </c>
      <c r="G1413" s="20">
        <v>719518</v>
      </c>
      <c r="H1413" s="21">
        <v>41</v>
      </c>
    </row>
    <row r="1414" s="1" customFormat="1" spans="2:8">
      <c r="B1414" s="1" t="s">
        <v>10935</v>
      </c>
      <c r="C1414" s="1" t="s">
        <v>4111</v>
      </c>
      <c r="D1414" s="1" t="s">
        <v>2693</v>
      </c>
      <c r="E1414" s="1" t="s">
        <v>12364</v>
      </c>
      <c r="F1414" s="1" t="s">
        <v>10965</v>
      </c>
      <c r="G1414" s="20">
        <v>718223</v>
      </c>
      <c r="H1414" s="21">
        <v>18</v>
      </c>
    </row>
    <row r="1415" s="1" customFormat="1" spans="2:8">
      <c r="B1415" s="1" t="s">
        <v>10935</v>
      </c>
      <c r="C1415" s="1" t="s">
        <v>124</v>
      </c>
      <c r="D1415" s="1" t="s">
        <v>2694</v>
      </c>
      <c r="E1415" s="1" t="s">
        <v>12365</v>
      </c>
      <c r="F1415" s="1" t="s">
        <v>11016</v>
      </c>
      <c r="G1415" s="20">
        <v>717591</v>
      </c>
      <c r="H1415" s="21">
        <v>49</v>
      </c>
    </row>
    <row r="1416" s="1" customFormat="1" spans="2:8">
      <c r="B1416" s="1" t="s">
        <v>10935</v>
      </c>
      <c r="C1416" s="1" t="s">
        <v>156</v>
      </c>
      <c r="D1416" s="1" t="s">
        <v>2695</v>
      </c>
      <c r="E1416" s="1" t="s">
        <v>12366</v>
      </c>
      <c r="F1416" s="1" t="s">
        <v>10956</v>
      </c>
      <c r="G1416" s="20">
        <v>716486.7</v>
      </c>
      <c r="H1416" s="21">
        <v>23</v>
      </c>
    </row>
    <row r="1417" s="1" customFormat="1" spans="2:8">
      <c r="B1417" s="1" t="s">
        <v>10935</v>
      </c>
      <c r="C1417" s="1" t="s">
        <v>124</v>
      </c>
      <c r="D1417" s="1" t="s">
        <v>2696</v>
      </c>
      <c r="E1417" s="1" t="s">
        <v>12367</v>
      </c>
      <c r="F1417" s="1" t="s">
        <v>10965</v>
      </c>
      <c r="G1417" s="20">
        <v>716448.42</v>
      </c>
      <c r="H1417" s="21">
        <v>37</v>
      </c>
    </row>
    <row r="1418" s="1" customFormat="1" spans="2:8">
      <c r="B1418" s="1" t="s">
        <v>10935</v>
      </c>
      <c r="C1418" s="1" t="s">
        <v>156</v>
      </c>
      <c r="D1418" s="1" t="s">
        <v>2412</v>
      </c>
      <c r="E1418" s="1" t="s">
        <v>12368</v>
      </c>
      <c r="F1418" s="1" t="s">
        <v>10940</v>
      </c>
      <c r="G1418" s="20">
        <v>716406.7</v>
      </c>
      <c r="H1418" s="21">
        <v>28</v>
      </c>
    </row>
    <row r="1419" s="1" customFormat="1" spans="2:8">
      <c r="B1419" s="1" t="s">
        <v>10935</v>
      </c>
      <c r="C1419" s="1" t="s">
        <v>124</v>
      </c>
      <c r="D1419" s="1" t="s">
        <v>2697</v>
      </c>
      <c r="E1419" s="1" t="s">
        <v>12369</v>
      </c>
      <c r="F1419" s="1" t="s">
        <v>10956</v>
      </c>
      <c r="G1419" s="20">
        <v>716076</v>
      </c>
      <c r="H1419" s="21">
        <v>25</v>
      </c>
    </row>
    <row r="1420" s="1" customFormat="1" spans="2:8">
      <c r="B1420" s="1" t="s">
        <v>10935</v>
      </c>
      <c r="C1420" s="1" t="s">
        <v>156</v>
      </c>
      <c r="D1420" s="1" t="s">
        <v>2443</v>
      </c>
      <c r="E1420" s="1" t="s">
        <v>12370</v>
      </c>
      <c r="F1420" s="1" t="s">
        <v>3876</v>
      </c>
      <c r="G1420" s="20">
        <v>713756</v>
      </c>
      <c r="H1420" s="21">
        <v>28</v>
      </c>
    </row>
    <row r="1421" s="1" customFormat="1" spans="2:8">
      <c r="B1421" s="1" t="s">
        <v>10935</v>
      </c>
      <c r="C1421" s="1" t="s">
        <v>124</v>
      </c>
      <c r="D1421" s="1" t="s">
        <v>2700</v>
      </c>
      <c r="E1421" s="1" t="s">
        <v>12371</v>
      </c>
      <c r="F1421" s="1" t="s">
        <v>11018</v>
      </c>
      <c r="G1421" s="20">
        <v>713173.5</v>
      </c>
      <c r="H1421" s="21">
        <v>19</v>
      </c>
    </row>
    <row r="1422" s="1" customFormat="1" spans="2:8">
      <c r="B1422" s="1" t="s">
        <v>10935</v>
      </c>
      <c r="C1422" s="1" t="s">
        <v>124</v>
      </c>
      <c r="D1422" s="1" t="s">
        <v>2089</v>
      </c>
      <c r="E1422" s="1" t="s">
        <v>12372</v>
      </c>
      <c r="F1422" s="1" t="s">
        <v>10942</v>
      </c>
      <c r="G1422" s="20">
        <v>710844</v>
      </c>
      <c r="H1422" s="21">
        <v>29</v>
      </c>
    </row>
    <row r="1423" s="1" customFormat="1" spans="2:8">
      <c r="B1423" s="1" t="s">
        <v>10935</v>
      </c>
      <c r="C1423" s="1" t="s">
        <v>156</v>
      </c>
      <c r="D1423" s="1" t="s">
        <v>2701</v>
      </c>
      <c r="E1423" s="1" t="s">
        <v>12373</v>
      </c>
      <c r="F1423" s="1" t="s">
        <v>10946</v>
      </c>
      <c r="G1423" s="20">
        <v>708215</v>
      </c>
      <c r="H1423" s="21">
        <v>25</v>
      </c>
    </row>
    <row r="1424" s="1" customFormat="1" spans="2:8">
      <c r="B1424" s="1" t="s">
        <v>10935</v>
      </c>
      <c r="C1424" s="1" t="s">
        <v>156</v>
      </c>
      <c r="D1424" s="1" t="s">
        <v>1513</v>
      </c>
      <c r="E1424" s="1" t="s">
        <v>12374</v>
      </c>
      <c r="F1424" s="1" t="s">
        <v>10948</v>
      </c>
      <c r="G1424" s="20">
        <v>707774</v>
      </c>
      <c r="H1424" s="21">
        <v>19</v>
      </c>
    </row>
    <row r="1425" s="1" customFormat="1" spans="2:8">
      <c r="B1425" s="1" t="s">
        <v>10935</v>
      </c>
      <c r="C1425" s="1" t="s">
        <v>10975</v>
      </c>
      <c r="D1425" s="1" t="s">
        <v>2702</v>
      </c>
      <c r="E1425" s="1" t="s">
        <v>12375</v>
      </c>
      <c r="F1425" s="1" t="s">
        <v>10963</v>
      </c>
      <c r="G1425" s="20">
        <v>706945</v>
      </c>
      <c r="H1425" s="21">
        <v>19</v>
      </c>
    </row>
    <row r="1426" s="1" customFormat="1" spans="2:8">
      <c r="B1426" s="1" t="s">
        <v>10935</v>
      </c>
      <c r="C1426" s="1" t="s">
        <v>165</v>
      </c>
      <c r="D1426" s="1" t="s">
        <v>2703</v>
      </c>
      <c r="E1426" s="1" t="s">
        <v>12376</v>
      </c>
      <c r="F1426" s="1" t="s">
        <v>10956</v>
      </c>
      <c r="G1426" s="20">
        <v>706550</v>
      </c>
      <c r="H1426" s="21">
        <v>27</v>
      </c>
    </row>
    <row r="1427" s="1" customFormat="1" spans="2:8">
      <c r="B1427" s="1" t="s">
        <v>10935</v>
      </c>
      <c r="C1427" s="1" t="s">
        <v>124</v>
      </c>
      <c r="D1427" s="1" t="s">
        <v>2704</v>
      </c>
      <c r="E1427" s="1" t="s">
        <v>12377</v>
      </c>
      <c r="F1427" s="1" t="s">
        <v>3876</v>
      </c>
      <c r="G1427" s="20">
        <v>706501</v>
      </c>
      <c r="H1427" s="21">
        <v>31</v>
      </c>
    </row>
    <row r="1428" s="1" customFormat="1" spans="2:8">
      <c r="B1428" s="1" t="s">
        <v>10935</v>
      </c>
      <c r="C1428" s="1" t="s">
        <v>10975</v>
      </c>
      <c r="D1428" s="1" t="s">
        <v>2705</v>
      </c>
      <c r="E1428" s="1" t="s">
        <v>12378</v>
      </c>
      <c r="F1428" s="1" t="s">
        <v>10940</v>
      </c>
      <c r="G1428" s="20">
        <v>705254</v>
      </c>
      <c r="H1428" s="21">
        <v>18</v>
      </c>
    </row>
    <row r="1429" s="1" customFormat="1" spans="2:8">
      <c r="B1429" s="1" t="s">
        <v>10935</v>
      </c>
      <c r="C1429" s="1" t="s">
        <v>4166</v>
      </c>
      <c r="D1429" s="1" t="s">
        <v>2706</v>
      </c>
      <c r="E1429" s="1" t="s">
        <v>12379</v>
      </c>
      <c r="F1429" s="1" t="s">
        <v>10942</v>
      </c>
      <c r="G1429" s="20">
        <v>703122</v>
      </c>
      <c r="H1429" s="21">
        <v>24</v>
      </c>
    </row>
    <row r="1430" s="1" customFormat="1" spans="2:8">
      <c r="B1430" s="1" t="s">
        <v>10935</v>
      </c>
      <c r="C1430" s="1" t="s">
        <v>124</v>
      </c>
      <c r="D1430" s="1" t="s">
        <v>2707</v>
      </c>
      <c r="E1430" s="1" t="s">
        <v>12380</v>
      </c>
      <c r="F1430" s="1" t="s">
        <v>10963</v>
      </c>
      <c r="G1430" s="20">
        <v>701464</v>
      </c>
      <c r="H1430" s="21">
        <v>20</v>
      </c>
    </row>
    <row r="1431" s="1" customFormat="1" spans="2:8">
      <c r="B1431" s="1" t="s">
        <v>10935</v>
      </c>
      <c r="C1431" s="1" t="s">
        <v>184</v>
      </c>
      <c r="D1431" s="1" t="s">
        <v>1852</v>
      </c>
      <c r="E1431" s="1" t="s">
        <v>12381</v>
      </c>
      <c r="F1431" s="1" t="s">
        <v>10948</v>
      </c>
      <c r="G1431" s="20">
        <v>700625</v>
      </c>
      <c r="H1431" s="21">
        <v>14</v>
      </c>
    </row>
    <row r="1432" s="1" customFormat="1" spans="2:8">
      <c r="B1432" s="1" t="s">
        <v>10935</v>
      </c>
      <c r="C1432" s="1" t="s">
        <v>4135</v>
      </c>
      <c r="D1432" s="1" t="s">
        <v>1666</v>
      </c>
      <c r="E1432" s="1" t="s">
        <v>12382</v>
      </c>
      <c r="F1432" s="1" t="s">
        <v>10937</v>
      </c>
      <c r="G1432" s="20">
        <v>700456</v>
      </c>
      <c r="H1432" s="21">
        <v>21</v>
      </c>
    </row>
    <row r="1433" s="1" customFormat="1" spans="2:8">
      <c r="B1433" s="1" t="s">
        <v>10935</v>
      </c>
      <c r="C1433" s="1" t="s">
        <v>103</v>
      </c>
      <c r="D1433" s="1" t="s">
        <v>2230</v>
      </c>
      <c r="E1433" s="1" t="s">
        <v>12383</v>
      </c>
      <c r="F1433" s="1" t="s">
        <v>11060</v>
      </c>
      <c r="G1433" s="20">
        <v>698218</v>
      </c>
      <c r="H1433" s="21">
        <v>49</v>
      </c>
    </row>
    <row r="1434" s="1" customFormat="1" spans="2:8">
      <c r="B1434" s="1" t="s">
        <v>10935</v>
      </c>
      <c r="C1434" s="1" t="s">
        <v>89</v>
      </c>
      <c r="D1434" s="1" t="s">
        <v>2708</v>
      </c>
      <c r="E1434" s="1" t="s">
        <v>12384</v>
      </c>
      <c r="F1434" s="1" t="s">
        <v>11010</v>
      </c>
      <c r="G1434" s="20">
        <v>698163</v>
      </c>
      <c r="H1434" s="21">
        <v>38</v>
      </c>
    </row>
    <row r="1435" s="1" customFormat="1" spans="2:8">
      <c r="B1435" s="1" t="s">
        <v>10935</v>
      </c>
      <c r="C1435" s="1" t="s">
        <v>124</v>
      </c>
      <c r="D1435" s="1" t="s">
        <v>2062</v>
      </c>
      <c r="E1435" s="1" t="s">
        <v>12385</v>
      </c>
      <c r="F1435" s="1" t="s">
        <v>11060</v>
      </c>
      <c r="G1435" s="20">
        <v>697642.5</v>
      </c>
      <c r="H1435" s="21">
        <v>16</v>
      </c>
    </row>
    <row r="1436" s="1" customFormat="1" spans="2:8">
      <c r="B1436" s="1" t="s">
        <v>10935</v>
      </c>
      <c r="C1436" s="1" t="s">
        <v>156</v>
      </c>
      <c r="D1436" s="1" t="s">
        <v>2644</v>
      </c>
      <c r="E1436" s="1" t="s">
        <v>12386</v>
      </c>
      <c r="F1436" s="1" t="s">
        <v>3876</v>
      </c>
      <c r="G1436" s="20">
        <v>696851.5</v>
      </c>
      <c r="H1436" s="21">
        <v>21</v>
      </c>
    </row>
    <row r="1437" s="1" customFormat="1" spans="2:8">
      <c r="B1437" s="1" t="s">
        <v>10935</v>
      </c>
      <c r="C1437" s="1" t="s">
        <v>4111</v>
      </c>
      <c r="D1437" s="1" t="s">
        <v>2709</v>
      </c>
      <c r="E1437" s="1" t="s">
        <v>12387</v>
      </c>
      <c r="F1437" s="1" t="s">
        <v>10956</v>
      </c>
      <c r="G1437" s="20">
        <v>696396</v>
      </c>
      <c r="H1437" s="21">
        <v>35</v>
      </c>
    </row>
    <row r="1438" s="1" customFormat="1" spans="2:8">
      <c r="B1438" s="1" t="s">
        <v>10935</v>
      </c>
      <c r="C1438" s="1" t="s">
        <v>156</v>
      </c>
      <c r="D1438" s="1" t="s">
        <v>2172</v>
      </c>
      <c r="E1438" s="1" t="s">
        <v>12388</v>
      </c>
      <c r="F1438" s="1" t="s">
        <v>11016</v>
      </c>
      <c r="G1438" s="20">
        <v>695520</v>
      </c>
      <c r="H1438" s="21">
        <v>19</v>
      </c>
    </row>
    <row r="1439" s="1" customFormat="1" spans="2:8">
      <c r="B1439" s="1" t="s">
        <v>10935</v>
      </c>
      <c r="C1439" s="1" t="s">
        <v>4111</v>
      </c>
      <c r="D1439" s="1" t="s">
        <v>2710</v>
      </c>
      <c r="E1439" s="1" t="s">
        <v>12389</v>
      </c>
      <c r="F1439" s="1" t="s">
        <v>11018</v>
      </c>
      <c r="G1439" s="20">
        <v>695325.7</v>
      </c>
      <c r="H1439" s="21">
        <v>20</v>
      </c>
    </row>
    <row r="1440" s="1" customFormat="1" spans="2:8">
      <c r="B1440" s="1" t="s">
        <v>10935</v>
      </c>
      <c r="C1440" s="1" t="s">
        <v>4102</v>
      </c>
      <c r="D1440" s="1" t="s">
        <v>2541</v>
      </c>
      <c r="E1440" s="1" t="s">
        <v>12390</v>
      </c>
      <c r="F1440" s="1" t="s">
        <v>3876</v>
      </c>
      <c r="G1440" s="20">
        <v>694746</v>
      </c>
      <c r="H1440" s="21">
        <v>17</v>
      </c>
    </row>
    <row r="1441" s="1" customFormat="1" spans="2:8">
      <c r="B1441" s="1" t="s">
        <v>10935</v>
      </c>
      <c r="C1441" s="1" t="s">
        <v>184</v>
      </c>
      <c r="D1441" s="1" t="s">
        <v>1804</v>
      </c>
      <c r="E1441" s="1" t="s">
        <v>12391</v>
      </c>
      <c r="F1441" s="1" t="s">
        <v>11016</v>
      </c>
      <c r="G1441" s="20">
        <v>694004.5</v>
      </c>
      <c r="H1441" s="21">
        <v>18</v>
      </c>
    </row>
    <row r="1442" s="1" customFormat="1" spans="2:8">
      <c r="B1442" s="1" t="s">
        <v>10935</v>
      </c>
      <c r="C1442" s="1" t="s">
        <v>156</v>
      </c>
      <c r="D1442" s="1" t="s">
        <v>2584</v>
      </c>
      <c r="E1442" s="1" t="s">
        <v>12392</v>
      </c>
      <c r="F1442" s="1" t="s">
        <v>10940</v>
      </c>
      <c r="G1442" s="20">
        <v>693898</v>
      </c>
      <c r="H1442" s="21">
        <v>14</v>
      </c>
    </row>
    <row r="1443" s="1" customFormat="1" spans="2:8">
      <c r="B1443" s="1" t="s">
        <v>10935</v>
      </c>
      <c r="C1443" s="1" t="s">
        <v>103</v>
      </c>
      <c r="D1443" s="1" t="s">
        <v>2711</v>
      </c>
      <c r="E1443" s="1" t="s">
        <v>12393</v>
      </c>
      <c r="F1443" s="1" t="s">
        <v>10965</v>
      </c>
      <c r="G1443" s="20">
        <v>693486</v>
      </c>
      <c r="H1443" s="21">
        <v>70</v>
      </c>
    </row>
    <row r="1444" s="1" customFormat="1" spans="2:8">
      <c r="B1444" s="1" t="s">
        <v>10935</v>
      </c>
      <c r="C1444" s="1" t="s">
        <v>184</v>
      </c>
      <c r="D1444" s="1" t="s">
        <v>2712</v>
      </c>
      <c r="E1444" s="1" t="s">
        <v>12394</v>
      </c>
      <c r="F1444" s="1" t="s">
        <v>10940</v>
      </c>
      <c r="G1444" s="20">
        <v>693216.5</v>
      </c>
      <c r="H1444" s="21">
        <v>20</v>
      </c>
    </row>
    <row r="1445" s="1" customFormat="1" spans="2:8">
      <c r="B1445" s="1" t="s">
        <v>10935</v>
      </c>
      <c r="C1445" s="1" t="s">
        <v>4145</v>
      </c>
      <c r="D1445" s="1" t="s">
        <v>2713</v>
      </c>
      <c r="E1445" s="1" t="s">
        <v>12395</v>
      </c>
      <c r="F1445" s="1" t="s">
        <v>11016</v>
      </c>
      <c r="G1445" s="20">
        <v>691729</v>
      </c>
      <c r="H1445" s="21">
        <v>26</v>
      </c>
    </row>
    <row r="1446" s="1" customFormat="1" spans="2:8">
      <c r="B1446" s="1" t="s">
        <v>10935</v>
      </c>
      <c r="C1446" s="1" t="s">
        <v>4145</v>
      </c>
      <c r="D1446" s="1" t="s">
        <v>2714</v>
      </c>
      <c r="E1446" s="1" t="s">
        <v>12396</v>
      </c>
      <c r="F1446" s="1" t="s">
        <v>10963</v>
      </c>
      <c r="G1446" s="20">
        <v>691026</v>
      </c>
      <c r="H1446" s="21">
        <v>30</v>
      </c>
    </row>
    <row r="1447" s="1" customFormat="1" spans="2:8">
      <c r="B1447" s="1" t="s">
        <v>10935</v>
      </c>
      <c r="C1447" s="1" t="s">
        <v>165</v>
      </c>
      <c r="D1447" s="1" t="s">
        <v>2715</v>
      </c>
      <c r="E1447" s="1" t="s">
        <v>12397</v>
      </c>
      <c r="F1447" s="1" t="s">
        <v>3876</v>
      </c>
      <c r="G1447" s="20">
        <v>690572</v>
      </c>
      <c r="H1447" s="21">
        <v>34</v>
      </c>
    </row>
    <row r="1448" s="1" customFormat="1" spans="2:8">
      <c r="B1448" s="1" t="s">
        <v>10935</v>
      </c>
      <c r="C1448" s="1" t="s">
        <v>156</v>
      </c>
      <c r="D1448" s="1" t="s">
        <v>2716</v>
      </c>
      <c r="E1448" s="1" t="s">
        <v>12398</v>
      </c>
      <c r="F1448" s="1" t="s">
        <v>10940</v>
      </c>
      <c r="G1448" s="20">
        <v>690069</v>
      </c>
      <c r="H1448" s="21">
        <v>25</v>
      </c>
    </row>
    <row r="1449" s="1" customFormat="1" spans="2:8">
      <c r="B1449" s="1" t="s">
        <v>10935</v>
      </c>
      <c r="C1449" s="1" t="s">
        <v>124</v>
      </c>
      <c r="D1449" s="1" t="s">
        <v>1512</v>
      </c>
      <c r="E1449" s="1" t="s">
        <v>12399</v>
      </c>
      <c r="F1449" s="1" t="s">
        <v>11018</v>
      </c>
      <c r="G1449" s="20">
        <v>689541.5</v>
      </c>
      <c r="H1449" s="21">
        <v>22</v>
      </c>
    </row>
    <row r="1450" s="1" customFormat="1" spans="2:8">
      <c r="B1450" s="1" t="s">
        <v>10935</v>
      </c>
      <c r="C1450" s="1" t="s">
        <v>156</v>
      </c>
      <c r="D1450" s="1" t="s">
        <v>1682</v>
      </c>
      <c r="E1450" s="1" t="s">
        <v>12400</v>
      </c>
      <c r="F1450" s="1" t="s">
        <v>10948</v>
      </c>
      <c r="G1450" s="20">
        <v>688066</v>
      </c>
      <c r="H1450" s="21">
        <v>14</v>
      </c>
    </row>
    <row r="1451" s="1" customFormat="1" spans="2:8">
      <c r="B1451" s="1" t="s">
        <v>10935</v>
      </c>
      <c r="C1451" s="1" t="s">
        <v>103</v>
      </c>
      <c r="D1451" s="1" t="s">
        <v>2717</v>
      </c>
      <c r="E1451" s="1" t="s">
        <v>12401</v>
      </c>
      <c r="F1451" s="1" t="s">
        <v>10940</v>
      </c>
      <c r="G1451" s="20">
        <v>687898</v>
      </c>
      <c r="H1451" s="21">
        <v>24</v>
      </c>
    </row>
    <row r="1452" s="1" customFormat="1" spans="2:8">
      <c r="B1452" s="1" t="s">
        <v>10935</v>
      </c>
      <c r="C1452" s="1" t="s">
        <v>156</v>
      </c>
      <c r="D1452" s="1" t="s">
        <v>2718</v>
      </c>
      <c r="E1452" s="1" t="s">
        <v>12402</v>
      </c>
      <c r="F1452" s="1" t="s">
        <v>10963</v>
      </c>
      <c r="G1452" s="20">
        <v>687743</v>
      </c>
      <c r="H1452" s="21">
        <v>19</v>
      </c>
    </row>
    <row r="1453" s="1" customFormat="1" spans="2:8">
      <c r="B1453" s="1" t="s">
        <v>10935</v>
      </c>
      <c r="C1453" s="1" t="s">
        <v>156</v>
      </c>
      <c r="D1453" s="1" t="s">
        <v>2719</v>
      </c>
      <c r="E1453" s="1" t="s">
        <v>12403</v>
      </c>
      <c r="F1453" s="1" t="s">
        <v>10965</v>
      </c>
      <c r="G1453" s="20">
        <v>684462</v>
      </c>
      <c r="H1453" s="21">
        <v>35</v>
      </c>
    </row>
    <row r="1454" s="1" customFormat="1" spans="2:8">
      <c r="B1454" s="1" t="s">
        <v>10935</v>
      </c>
      <c r="C1454" s="1" t="s">
        <v>117</v>
      </c>
      <c r="D1454" s="1" t="s">
        <v>2721</v>
      </c>
      <c r="E1454" s="1" t="s">
        <v>12404</v>
      </c>
      <c r="F1454" s="1" t="s">
        <v>11060</v>
      </c>
      <c r="G1454" s="20">
        <v>679333</v>
      </c>
      <c r="H1454" s="21">
        <v>13</v>
      </c>
    </row>
    <row r="1455" s="1" customFormat="1" spans="2:8">
      <c r="B1455" s="1" t="s">
        <v>10935</v>
      </c>
      <c r="C1455" s="1" t="s">
        <v>4135</v>
      </c>
      <c r="D1455" s="1" t="s">
        <v>2722</v>
      </c>
      <c r="E1455" s="1" t="s">
        <v>12405</v>
      </c>
      <c r="F1455" s="1" t="s">
        <v>10965</v>
      </c>
      <c r="G1455" s="20">
        <v>676887</v>
      </c>
      <c r="H1455" s="21">
        <v>23</v>
      </c>
    </row>
    <row r="1456" s="1" customFormat="1" spans="2:8">
      <c r="B1456" s="1" t="s">
        <v>10935</v>
      </c>
      <c r="C1456" s="1" t="s">
        <v>103</v>
      </c>
      <c r="D1456" s="1" t="s">
        <v>2723</v>
      </c>
      <c r="E1456" s="1" t="s">
        <v>12406</v>
      </c>
      <c r="F1456" s="1" t="s">
        <v>3876</v>
      </c>
      <c r="G1456" s="20">
        <v>676350</v>
      </c>
      <c r="H1456" s="21">
        <v>29</v>
      </c>
    </row>
    <row r="1457" s="1" customFormat="1" spans="2:8">
      <c r="B1457" s="1" t="s">
        <v>10935</v>
      </c>
      <c r="C1457" s="1" t="s">
        <v>89</v>
      </c>
      <c r="D1457" s="1" t="s">
        <v>2725</v>
      </c>
      <c r="E1457" s="1" t="s">
        <v>12407</v>
      </c>
      <c r="F1457" s="1" t="s">
        <v>10956</v>
      </c>
      <c r="G1457" s="20">
        <v>674577.67</v>
      </c>
      <c r="H1457" s="21">
        <v>26</v>
      </c>
    </row>
    <row r="1458" s="1" customFormat="1" spans="2:8">
      <c r="B1458" s="1" t="s">
        <v>10935</v>
      </c>
      <c r="C1458" s="1" t="s">
        <v>4135</v>
      </c>
      <c r="D1458" s="1" t="s">
        <v>2726</v>
      </c>
      <c r="E1458" s="1" t="s">
        <v>12408</v>
      </c>
      <c r="F1458" s="1" t="s">
        <v>11016</v>
      </c>
      <c r="G1458" s="20">
        <v>669944</v>
      </c>
      <c r="H1458" s="21">
        <v>43</v>
      </c>
    </row>
    <row r="1459" s="1" customFormat="1" spans="2:8">
      <c r="B1459" s="1" t="s">
        <v>10935</v>
      </c>
      <c r="C1459" s="1" t="s">
        <v>4135</v>
      </c>
      <c r="D1459" s="1" t="s">
        <v>2404</v>
      </c>
      <c r="E1459" s="1" t="s">
        <v>12409</v>
      </c>
      <c r="F1459" s="1" t="s">
        <v>10948</v>
      </c>
      <c r="G1459" s="20">
        <v>668672</v>
      </c>
      <c r="H1459" s="21">
        <v>33</v>
      </c>
    </row>
    <row r="1460" s="1" customFormat="1" spans="2:8">
      <c r="B1460" s="1" t="s">
        <v>10935</v>
      </c>
      <c r="C1460" s="1" t="s">
        <v>398</v>
      </c>
      <c r="D1460" s="1" t="s">
        <v>2727</v>
      </c>
      <c r="E1460" s="1" t="s">
        <v>12410</v>
      </c>
      <c r="F1460" s="1" t="s">
        <v>10965</v>
      </c>
      <c r="G1460" s="20">
        <v>667244</v>
      </c>
      <c r="H1460" s="21">
        <v>19</v>
      </c>
    </row>
    <row r="1461" s="1" customFormat="1" spans="2:8">
      <c r="B1461" s="1" t="s">
        <v>10935</v>
      </c>
      <c r="C1461" s="1" t="s">
        <v>128</v>
      </c>
      <c r="D1461" s="1" t="s">
        <v>2728</v>
      </c>
      <c r="E1461" s="1" t="s">
        <v>12411</v>
      </c>
      <c r="F1461" s="1" t="s">
        <v>10942</v>
      </c>
      <c r="G1461" s="20">
        <v>667154.5</v>
      </c>
      <c r="H1461" s="21">
        <v>21</v>
      </c>
    </row>
    <row r="1462" s="1" customFormat="1" spans="2:8">
      <c r="B1462" s="1" t="s">
        <v>10935</v>
      </c>
      <c r="C1462" s="1" t="s">
        <v>10975</v>
      </c>
      <c r="D1462" s="1" t="s">
        <v>2729</v>
      </c>
      <c r="E1462" s="1" t="s">
        <v>12412</v>
      </c>
      <c r="F1462" s="1" t="s">
        <v>11018</v>
      </c>
      <c r="G1462" s="20">
        <v>666624</v>
      </c>
      <c r="H1462" s="21">
        <v>17</v>
      </c>
    </row>
    <row r="1463" s="1" customFormat="1" spans="2:8">
      <c r="B1463" s="1" t="s">
        <v>10935</v>
      </c>
      <c r="C1463" s="1" t="s">
        <v>4105</v>
      </c>
      <c r="D1463" s="1" t="s">
        <v>2730</v>
      </c>
      <c r="E1463" s="1" t="s">
        <v>12413</v>
      </c>
      <c r="F1463" s="1" t="s">
        <v>3876</v>
      </c>
      <c r="G1463" s="20">
        <v>666302</v>
      </c>
      <c r="H1463" s="21">
        <v>13</v>
      </c>
    </row>
    <row r="1464" s="1" customFormat="1" spans="2:8">
      <c r="B1464" s="1" t="s">
        <v>10935</v>
      </c>
      <c r="C1464" s="1" t="s">
        <v>4135</v>
      </c>
      <c r="D1464" s="1" t="s">
        <v>2517</v>
      </c>
      <c r="E1464" s="1" t="s">
        <v>12414</v>
      </c>
      <c r="F1464" s="1" t="s">
        <v>3876</v>
      </c>
      <c r="G1464" s="20">
        <v>665949</v>
      </c>
      <c r="H1464" s="21">
        <v>18</v>
      </c>
    </row>
    <row r="1465" s="1" customFormat="1" spans="2:8">
      <c r="B1465" s="1" t="s">
        <v>10935</v>
      </c>
      <c r="C1465" s="1" t="s">
        <v>124</v>
      </c>
      <c r="D1465" s="1" t="s">
        <v>2731</v>
      </c>
      <c r="E1465" s="1" t="s">
        <v>12415</v>
      </c>
      <c r="F1465" s="1" t="s">
        <v>10942</v>
      </c>
      <c r="G1465" s="20">
        <v>665683.5</v>
      </c>
      <c r="H1465" s="21">
        <v>29</v>
      </c>
    </row>
    <row r="1466" s="1" customFormat="1" spans="2:8">
      <c r="B1466" s="1" t="s">
        <v>10935</v>
      </c>
      <c r="C1466" s="1" t="s">
        <v>156</v>
      </c>
      <c r="D1466" s="1" t="s">
        <v>1673</v>
      </c>
      <c r="E1466" s="1" t="s">
        <v>12416</v>
      </c>
      <c r="F1466" s="1" t="s">
        <v>11018</v>
      </c>
      <c r="G1466" s="20">
        <v>665304</v>
      </c>
      <c r="H1466" s="21">
        <v>16</v>
      </c>
    </row>
    <row r="1467" s="1" customFormat="1" spans="2:8">
      <c r="B1467" s="1" t="s">
        <v>10935</v>
      </c>
      <c r="C1467" s="1" t="s">
        <v>4111</v>
      </c>
      <c r="D1467" s="1" t="s">
        <v>2732</v>
      </c>
      <c r="E1467" s="1" t="s">
        <v>12417</v>
      </c>
      <c r="F1467" s="1" t="s">
        <v>11060</v>
      </c>
      <c r="G1467" s="20">
        <v>663814.5</v>
      </c>
      <c r="H1467" s="21">
        <v>46</v>
      </c>
    </row>
    <row r="1468" s="1" customFormat="1" spans="2:8">
      <c r="B1468" s="1" t="s">
        <v>10935</v>
      </c>
      <c r="C1468" s="1" t="s">
        <v>89</v>
      </c>
      <c r="D1468" s="1" t="s">
        <v>2733</v>
      </c>
      <c r="E1468" s="1" t="s">
        <v>12418</v>
      </c>
      <c r="F1468" s="1" t="s">
        <v>11010</v>
      </c>
      <c r="G1468" s="20">
        <v>661907</v>
      </c>
      <c r="H1468" s="21">
        <v>54</v>
      </c>
    </row>
    <row r="1469" s="1" customFormat="1" spans="2:8">
      <c r="B1469" s="1" t="s">
        <v>10935</v>
      </c>
      <c r="C1469" s="1" t="s">
        <v>4155</v>
      </c>
      <c r="D1469" s="1" t="s">
        <v>2734</v>
      </c>
      <c r="E1469" s="1" t="s">
        <v>12419</v>
      </c>
      <c r="F1469" s="1" t="s">
        <v>11016</v>
      </c>
      <c r="G1469" s="20">
        <v>661764</v>
      </c>
      <c r="H1469" s="21">
        <v>32</v>
      </c>
    </row>
    <row r="1470" s="1" customFormat="1" spans="2:8">
      <c r="B1470" s="1" t="s">
        <v>10935</v>
      </c>
      <c r="C1470" s="1" t="s">
        <v>260</v>
      </c>
      <c r="D1470" s="1" t="s">
        <v>2735</v>
      </c>
      <c r="E1470" s="1" t="s">
        <v>12420</v>
      </c>
      <c r="F1470" s="1" t="s">
        <v>3876</v>
      </c>
      <c r="G1470" s="20">
        <v>661716.3</v>
      </c>
      <c r="H1470" s="21">
        <v>22</v>
      </c>
    </row>
    <row r="1471" s="1" customFormat="1" spans="2:8">
      <c r="B1471" s="1" t="s">
        <v>10935</v>
      </c>
      <c r="C1471" s="1" t="s">
        <v>67</v>
      </c>
      <c r="D1471" s="1" t="s">
        <v>2736</v>
      </c>
      <c r="E1471" s="1" t="s">
        <v>12421</v>
      </c>
      <c r="F1471" s="1" t="s">
        <v>3876</v>
      </c>
      <c r="G1471" s="20">
        <v>660714</v>
      </c>
      <c r="H1471" s="21">
        <v>24</v>
      </c>
    </row>
    <row r="1472" s="1" customFormat="1" spans="2:8">
      <c r="B1472" s="1" t="s">
        <v>10935</v>
      </c>
      <c r="C1472" s="1" t="s">
        <v>260</v>
      </c>
      <c r="D1472" s="1" t="s">
        <v>2737</v>
      </c>
      <c r="E1472" s="1" t="s">
        <v>12422</v>
      </c>
      <c r="F1472" s="1" t="s">
        <v>10965</v>
      </c>
      <c r="G1472" s="20">
        <v>660387</v>
      </c>
      <c r="H1472" s="21">
        <v>23</v>
      </c>
    </row>
    <row r="1473" s="1" customFormat="1" spans="2:8">
      <c r="B1473" s="1" t="s">
        <v>10935</v>
      </c>
      <c r="C1473" s="1" t="s">
        <v>107</v>
      </c>
      <c r="D1473" s="1" t="s">
        <v>2738</v>
      </c>
      <c r="E1473" s="1" t="s">
        <v>12423</v>
      </c>
      <c r="F1473" s="1" t="s">
        <v>11060</v>
      </c>
      <c r="G1473" s="20">
        <v>659973</v>
      </c>
      <c r="H1473" s="21">
        <v>33</v>
      </c>
    </row>
    <row r="1474" s="1" customFormat="1" spans="2:8">
      <c r="B1474" s="1" t="s">
        <v>10935</v>
      </c>
      <c r="C1474" s="1" t="s">
        <v>165</v>
      </c>
      <c r="D1474" s="1" t="s">
        <v>2739</v>
      </c>
      <c r="E1474" s="1" t="s">
        <v>12424</v>
      </c>
      <c r="F1474" s="1" t="s">
        <v>3876</v>
      </c>
      <c r="G1474" s="20">
        <v>659865</v>
      </c>
      <c r="H1474" s="21">
        <v>15</v>
      </c>
    </row>
    <row r="1475" s="1" customFormat="1" spans="2:8">
      <c r="B1475" s="1" t="s">
        <v>10935</v>
      </c>
      <c r="C1475" s="1" t="s">
        <v>165</v>
      </c>
      <c r="D1475" s="1" t="s">
        <v>1955</v>
      </c>
      <c r="E1475" s="1" t="s">
        <v>12425</v>
      </c>
      <c r="F1475" s="1" t="s">
        <v>3876</v>
      </c>
      <c r="G1475" s="20">
        <v>659784</v>
      </c>
      <c r="H1475" s="21">
        <v>12</v>
      </c>
    </row>
    <row r="1476" s="1" customFormat="1" spans="2:8">
      <c r="B1476" s="1" t="s">
        <v>10935</v>
      </c>
      <c r="C1476" s="1" t="s">
        <v>124</v>
      </c>
      <c r="D1476" s="1" t="s">
        <v>1973</v>
      </c>
      <c r="E1476" s="1" t="s">
        <v>12426</v>
      </c>
      <c r="F1476" s="1" t="s">
        <v>10937</v>
      </c>
      <c r="G1476" s="20">
        <v>658624</v>
      </c>
      <c r="H1476" s="21">
        <v>8</v>
      </c>
    </row>
    <row r="1477" s="1" customFormat="1" spans="2:8">
      <c r="B1477" s="1" t="s">
        <v>10935</v>
      </c>
      <c r="C1477" s="1" t="s">
        <v>89</v>
      </c>
      <c r="D1477" s="1" t="s">
        <v>2740</v>
      </c>
      <c r="E1477" s="1" t="s">
        <v>12427</v>
      </c>
      <c r="F1477" s="1" t="s">
        <v>10965</v>
      </c>
      <c r="G1477" s="20">
        <v>658397</v>
      </c>
      <c r="H1477" s="21">
        <v>49</v>
      </c>
    </row>
    <row r="1478" s="1" customFormat="1" spans="2:8">
      <c r="B1478" s="1" t="s">
        <v>10935</v>
      </c>
      <c r="C1478" s="1" t="s">
        <v>103</v>
      </c>
      <c r="D1478" s="1" t="s">
        <v>2741</v>
      </c>
      <c r="E1478" s="1" t="s">
        <v>12428</v>
      </c>
      <c r="F1478" s="1" t="s">
        <v>10940</v>
      </c>
      <c r="G1478" s="20">
        <v>656828</v>
      </c>
      <c r="H1478" s="21">
        <v>35</v>
      </c>
    </row>
    <row r="1479" s="1" customFormat="1" spans="2:8">
      <c r="B1479" s="1" t="s">
        <v>10935</v>
      </c>
      <c r="C1479" s="1" t="s">
        <v>124</v>
      </c>
      <c r="D1479" s="1" t="s">
        <v>2742</v>
      </c>
      <c r="E1479" s="1" t="s">
        <v>12429</v>
      </c>
      <c r="F1479" s="1" t="s">
        <v>11010</v>
      </c>
      <c r="G1479" s="20">
        <v>655194</v>
      </c>
      <c r="H1479" s="21">
        <v>18</v>
      </c>
    </row>
    <row r="1480" s="1" customFormat="1" spans="2:8">
      <c r="B1480" s="1" t="s">
        <v>10935</v>
      </c>
      <c r="C1480" s="1" t="s">
        <v>184</v>
      </c>
      <c r="D1480" s="1" t="s">
        <v>1852</v>
      </c>
      <c r="E1480" s="1" t="s">
        <v>12430</v>
      </c>
      <c r="F1480" s="1" t="s">
        <v>10948</v>
      </c>
      <c r="G1480" s="20">
        <v>654442</v>
      </c>
      <c r="H1480" s="21">
        <v>17</v>
      </c>
    </row>
    <row r="1481" s="1" customFormat="1" spans="2:8">
      <c r="B1481" s="1" t="s">
        <v>10935</v>
      </c>
      <c r="C1481" s="1" t="s">
        <v>10975</v>
      </c>
      <c r="D1481" s="1" t="s">
        <v>2743</v>
      </c>
      <c r="E1481" s="1" t="s">
        <v>12431</v>
      </c>
      <c r="F1481" s="1" t="s">
        <v>11016</v>
      </c>
      <c r="G1481" s="20">
        <v>654365</v>
      </c>
      <c r="H1481" s="21">
        <v>43</v>
      </c>
    </row>
    <row r="1482" s="1" customFormat="1" spans="2:8">
      <c r="B1482" s="1" t="s">
        <v>10935</v>
      </c>
      <c r="C1482" s="1" t="s">
        <v>156</v>
      </c>
      <c r="D1482" s="1" t="s">
        <v>2745</v>
      </c>
      <c r="E1482" s="1" t="s">
        <v>12432</v>
      </c>
      <c r="F1482" s="1" t="s">
        <v>11060</v>
      </c>
      <c r="G1482" s="20">
        <v>652027</v>
      </c>
      <c r="H1482" s="21">
        <v>13</v>
      </c>
    </row>
    <row r="1483" s="1" customFormat="1" spans="2:8">
      <c r="B1483" s="1" t="s">
        <v>10935</v>
      </c>
      <c r="C1483" s="1" t="s">
        <v>67</v>
      </c>
      <c r="D1483" s="1" t="s">
        <v>2746</v>
      </c>
      <c r="E1483" s="1" t="s">
        <v>12433</v>
      </c>
      <c r="F1483" s="1" t="s">
        <v>11018</v>
      </c>
      <c r="G1483" s="20">
        <v>651872</v>
      </c>
      <c r="H1483" s="21">
        <v>22</v>
      </c>
    </row>
    <row r="1484" s="1" customFormat="1" spans="2:8">
      <c r="B1484" s="1" t="s">
        <v>10935</v>
      </c>
      <c r="C1484" s="1" t="s">
        <v>89</v>
      </c>
      <c r="D1484" s="1" t="s">
        <v>2747</v>
      </c>
      <c r="E1484" s="1" t="s">
        <v>12434</v>
      </c>
      <c r="F1484" s="1" t="s">
        <v>11060</v>
      </c>
      <c r="G1484" s="20">
        <v>651719</v>
      </c>
      <c r="H1484" s="21">
        <v>28</v>
      </c>
    </row>
    <row r="1485" s="1" customFormat="1" spans="2:8">
      <c r="B1485" s="1" t="s">
        <v>10935</v>
      </c>
      <c r="C1485" s="1" t="s">
        <v>124</v>
      </c>
      <c r="D1485" s="1" t="s">
        <v>2748</v>
      </c>
      <c r="E1485" s="1" t="s">
        <v>12435</v>
      </c>
      <c r="F1485" s="1" t="s">
        <v>11016</v>
      </c>
      <c r="G1485" s="20">
        <v>651662</v>
      </c>
      <c r="H1485" s="21">
        <v>34</v>
      </c>
    </row>
    <row r="1486" s="1" customFormat="1" spans="2:8">
      <c r="B1486" s="1" t="s">
        <v>10935</v>
      </c>
      <c r="C1486" s="1" t="s">
        <v>156</v>
      </c>
      <c r="D1486" s="1" t="s">
        <v>2749</v>
      </c>
      <c r="E1486" s="1" t="s">
        <v>12436</v>
      </c>
      <c r="F1486" s="1" t="s">
        <v>10965</v>
      </c>
      <c r="G1486" s="20">
        <v>650930</v>
      </c>
      <c r="H1486" s="21">
        <v>23</v>
      </c>
    </row>
    <row r="1487" s="1" customFormat="1" spans="2:8">
      <c r="B1487" s="1" t="s">
        <v>10935</v>
      </c>
      <c r="C1487" s="1" t="s">
        <v>4111</v>
      </c>
      <c r="D1487" s="1" t="s">
        <v>2750</v>
      </c>
      <c r="E1487" s="1" t="s">
        <v>12437</v>
      </c>
      <c r="F1487" s="1" t="s">
        <v>3876</v>
      </c>
      <c r="G1487" s="20">
        <v>650624.2</v>
      </c>
      <c r="H1487" s="21">
        <v>49</v>
      </c>
    </row>
    <row r="1488" s="1" customFormat="1" spans="2:8">
      <c r="B1488" s="1" t="s">
        <v>10935</v>
      </c>
      <c r="C1488" s="1" t="s">
        <v>103</v>
      </c>
      <c r="D1488" s="1" t="s">
        <v>2428</v>
      </c>
      <c r="E1488" s="1" t="s">
        <v>12438</v>
      </c>
      <c r="F1488" s="1" t="s">
        <v>3876</v>
      </c>
      <c r="G1488" s="20">
        <v>650355</v>
      </c>
      <c r="H1488" s="21">
        <v>32</v>
      </c>
    </row>
    <row r="1489" s="1" customFormat="1" spans="2:8">
      <c r="B1489" s="1" t="s">
        <v>10935</v>
      </c>
      <c r="C1489" s="1" t="s">
        <v>165</v>
      </c>
      <c r="D1489" s="1" t="s">
        <v>2421</v>
      </c>
      <c r="E1489" s="1" t="s">
        <v>12439</v>
      </c>
      <c r="F1489" s="1" t="s">
        <v>11018</v>
      </c>
      <c r="G1489" s="20">
        <v>647748</v>
      </c>
      <c r="H1489" s="21">
        <v>14</v>
      </c>
    </row>
    <row r="1490" s="1" customFormat="1" spans="2:8">
      <c r="B1490" s="1" t="s">
        <v>10935</v>
      </c>
      <c r="C1490" s="1" t="s">
        <v>4135</v>
      </c>
      <c r="D1490" s="1" t="s">
        <v>2751</v>
      </c>
      <c r="E1490" s="1" t="s">
        <v>12440</v>
      </c>
      <c r="F1490" s="1" t="s">
        <v>10942</v>
      </c>
      <c r="G1490" s="20">
        <v>644709.4</v>
      </c>
      <c r="H1490" s="21">
        <v>31</v>
      </c>
    </row>
    <row r="1491" s="1" customFormat="1" spans="2:8">
      <c r="B1491" s="1" t="s">
        <v>10935</v>
      </c>
      <c r="C1491" s="1" t="s">
        <v>103</v>
      </c>
      <c r="D1491" s="1" t="s">
        <v>2752</v>
      </c>
      <c r="E1491" s="1" t="s">
        <v>12441</v>
      </c>
      <c r="F1491" s="1" t="s">
        <v>10956</v>
      </c>
      <c r="G1491" s="20">
        <v>644431</v>
      </c>
      <c r="H1491" s="21">
        <v>31</v>
      </c>
    </row>
    <row r="1492" s="1" customFormat="1" spans="2:8">
      <c r="B1492" s="1" t="s">
        <v>10935</v>
      </c>
      <c r="C1492" s="1" t="s">
        <v>4135</v>
      </c>
      <c r="D1492" s="1" t="s">
        <v>2753</v>
      </c>
      <c r="E1492" s="1" t="s">
        <v>12442</v>
      </c>
      <c r="F1492" s="1" t="s">
        <v>11060</v>
      </c>
      <c r="G1492" s="20">
        <v>643253</v>
      </c>
      <c r="H1492" s="21">
        <v>30</v>
      </c>
    </row>
    <row r="1493" s="1" customFormat="1" spans="2:8">
      <c r="B1493" s="1" t="s">
        <v>10935</v>
      </c>
      <c r="C1493" s="1" t="s">
        <v>156</v>
      </c>
      <c r="D1493" s="1" t="s">
        <v>2754</v>
      </c>
      <c r="E1493" s="1" t="s">
        <v>12443</v>
      </c>
      <c r="F1493" s="1" t="s">
        <v>10963</v>
      </c>
      <c r="G1493" s="20">
        <v>642759</v>
      </c>
      <c r="H1493" s="21">
        <v>10</v>
      </c>
    </row>
    <row r="1494" s="1" customFormat="1" spans="2:8">
      <c r="B1494" s="1" t="s">
        <v>10935</v>
      </c>
      <c r="C1494" s="1" t="s">
        <v>156</v>
      </c>
      <c r="D1494" s="1" t="s">
        <v>1954</v>
      </c>
      <c r="E1494" s="1" t="s">
        <v>12444</v>
      </c>
      <c r="F1494" s="1" t="s">
        <v>3876</v>
      </c>
      <c r="G1494" s="20">
        <v>642463</v>
      </c>
      <c r="H1494" s="21">
        <v>14</v>
      </c>
    </row>
    <row r="1495" s="1" customFormat="1" spans="2:8">
      <c r="B1495" s="1" t="s">
        <v>10935</v>
      </c>
      <c r="C1495" s="1" t="s">
        <v>124</v>
      </c>
      <c r="D1495" s="1" t="s">
        <v>2724</v>
      </c>
      <c r="E1495" s="1" t="s">
        <v>12445</v>
      </c>
      <c r="F1495" s="1" t="s">
        <v>11018</v>
      </c>
      <c r="G1495" s="20">
        <v>641961.5</v>
      </c>
      <c r="H1495" s="21">
        <v>27</v>
      </c>
    </row>
    <row r="1496" s="1" customFormat="1" spans="2:8">
      <c r="B1496" s="1" t="s">
        <v>10935</v>
      </c>
      <c r="C1496" s="1" t="s">
        <v>260</v>
      </c>
      <c r="D1496" s="1" t="s">
        <v>2756</v>
      </c>
      <c r="E1496" s="1" t="s">
        <v>12446</v>
      </c>
      <c r="F1496" s="1" t="s">
        <v>10946</v>
      </c>
      <c r="G1496" s="20">
        <v>641338</v>
      </c>
      <c r="H1496" s="21">
        <v>23</v>
      </c>
    </row>
    <row r="1497" s="1" customFormat="1" spans="2:8">
      <c r="B1497" s="1" t="s">
        <v>10935</v>
      </c>
      <c r="C1497" s="1" t="s">
        <v>4105</v>
      </c>
      <c r="D1497" s="1" t="s">
        <v>2757</v>
      </c>
      <c r="E1497" s="1" t="s">
        <v>12447</v>
      </c>
      <c r="F1497" s="1" t="s">
        <v>10937</v>
      </c>
      <c r="G1497" s="20">
        <v>640831</v>
      </c>
      <c r="H1497" s="21">
        <v>13</v>
      </c>
    </row>
    <row r="1498" s="1" customFormat="1" spans="2:8">
      <c r="B1498" s="1" t="s">
        <v>10935</v>
      </c>
      <c r="C1498" s="1" t="s">
        <v>4135</v>
      </c>
      <c r="D1498" s="1" t="s">
        <v>2758</v>
      </c>
      <c r="E1498" s="1" t="s">
        <v>12448</v>
      </c>
      <c r="F1498" s="1" t="s">
        <v>10942</v>
      </c>
      <c r="G1498" s="20">
        <v>639177</v>
      </c>
      <c r="H1498" s="21">
        <v>34</v>
      </c>
    </row>
    <row r="1499" s="1" customFormat="1" spans="2:8">
      <c r="B1499" s="1" t="s">
        <v>10935</v>
      </c>
      <c r="C1499" s="1" t="s">
        <v>398</v>
      </c>
      <c r="D1499" s="1" t="s">
        <v>2759</v>
      </c>
      <c r="E1499" s="1" t="s">
        <v>12449</v>
      </c>
      <c r="F1499" s="1" t="s">
        <v>10940</v>
      </c>
      <c r="G1499" s="20">
        <v>639086.5</v>
      </c>
      <c r="H1499" s="21">
        <v>30</v>
      </c>
    </row>
    <row r="1500" s="1" customFormat="1" spans="2:8">
      <c r="B1500" s="1" t="s">
        <v>10935</v>
      </c>
      <c r="C1500" s="1" t="s">
        <v>156</v>
      </c>
      <c r="D1500" s="1" t="s">
        <v>2760</v>
      </c>
      <c r="E1500" s="1" t="s">
        <v>12450</v>
      </c>
      <c r="F1500" s="1" t="s">
        <v>11010</v>
      </c>
      <c r="G1500" s="20">
        <v>638472</v>
      </c>
      <c r="H1500" s="21">
        <v>23</v>
      </c>
    </row>
    <row r="1501" s="1" customFormat="1" spans="2:8">
      <c r="B1501" s="1" t="s">
        <v>10935</v>
      </c>
      <c r="C1501" s="1" t="s">
        <v>67</v>
      </c>
      <c r="D1501" s="1" t="s">
        <v>2761</v>
      </c>
      <c r="E1501" s="1" t="s">
        <v>12451</v>
      </c>
      <c r="F1501" s="1" t="s">
        <v>10946</v>
      </c>
      <c r="G1501" s="20">
        <v>638216</v>
      </c>
      <c r="H1501" s="21">
        <v>24</v>
      </c>
    </row>
    <row r="1502" s="1" customFormat="1" spans="2:8">
      <c r="B1502" s="1" t="s">
        <v>10935</v>
      </c>
      <c r="C1502" s="1" t="s">
        <v>124</v>
      </c>
      <c r="D1502" s="1" t="s">
        <v>2197</v>
      </c>
      <c r="E1502" s="1" t="s">
        <v>12452</v>
      </c>
      <c r="F1502" s="1" t="s">
        <v>3876</v>
      </c>
      <c r="G1502" s="20">
        <v>637099</v>
      </c>
      <c r="H1502" s="21">
        <v>38</v>
      </c>
    </row>
    <row r="1503" s="1" customFormat="1" spans="2:8">
      <c r="B1503" s="1" t="s">
        <v>10935</v>
      </c>
      <c r="C1503" s="1" t="s">
        <v>4135</v>
      </c>
      <c r="D1503" s="1" t="s">
        <v>2762</v>
      </c>
      <c r="E1503" s="1" t="s">
        <v>12453</v>
      </c>
      <c r="F1503" s="1" t="s">
        <v>10942</v>
      </c>
      <c r="G1503" s="20">
        <v>636508</v>
      </c>
      <c r="H1503" s="21">
        <v>38</v>
      </c>
    </row>
    <row r="1504" s="1" customFormat="1" spans="2:8">
      <c r="B1504" s="1" t="s">
        <v>10935</v>
      </c>
      <c r="C1504" s="1" t="s">
        <v>398</v>
      </c>
      <c r="D1504" s="1" t="s">
        <v>2763</v>
      </c>
      <c r="E1504" s="1" t="s">
        <v>12454</v>
      </c>
      <c r="F1504" s="1" t="s">
        <v>10965</v>
      </c>
      <c r="G1504" s="20">
        <v>636043</v>
      </c>
      <c r="H1504" s="21">
        <v>16</v>
      </c>
    </row>
    <row r="1505" s="1" customFormat="1" spans="2:8">
      <c r="B1505" s="1" t="s">
        <v>10935</v>
      </c>
      <c r="C1505" s="1" t="s">
        <v>156</v>
      </c>
      <c r="D1505" s="1" t="s">
        <v>2764</v>
      </c>
      <c r="E1505" s="1" t="s">
        <v>12455</v>
      </c>
      <c r="F1505" s="1" t="s">
        <v>3876</v>
      </c>
      <c r="G1505" s="20">
        <v>635437</v>
      </c>
      <c r="H1505" s="21">
        <v>26</v>
      </c>
    </row>
    <row r="1506" s="1" customFormat="1" spans="2:8">
      <c r="B1506" s="1" t="s">
        <v>10935</v>
      </c>
      <c r="C1506" s="1" t="s">
        <v>103</v>
      </c>
      <c r="D1506" s="1" t="s">
        <v>2765</v>
      </c>
      <c r="E1506" s="1" t="s">
        <v>12456</v>
      </c>
      <c r="F1506" s="1" t="s">
        <v>10956</v>
      </c>
      <c r="G1506" s="20">
        <v>632406</v>
      </c>
      <c r="H1506" s="21">
        <v>48</v>
      </c>
    </row>
    <row r="1507" s="1" customFormat="1" spans="2:8">
      <c r="B1507" s="1" t="s">
        <v>10935</v>
      </c>
      <c r="C1507" s="1" t="s">
        <v>165</v>
      </c>
      <c r="D1507" s="1" t="s">
        <v>2766</v>
      </c>
      <c r="E1507" s="1" t="s">
        <v>12457</v>
      </c>
      <c r="F1507" s="1" t="s">
        <v>3876</v>
      </c>
      <c r="G1507" s="20">
        <v>631633</v>
      </c>
      <c r="H1507" s="21">
        <v>20</v>
      </c>
    </row>
    <row r="1508" s="1" customFormat="1" spans="2:8">
      <c r="B1508" s="1" t="s">
        <v>10935</v>
      </c>
      <c r="C1508" s="1" t="s">
        <v>137</v>
      </c>
      <c r="D1508" s="1" t="s">
        <v>2767</v>
      </c>
      <c r="E1508" s="1" t="s">
        <v>12458</v>
      </c>
      <c r="F1508" s="1" t="s">
        <v>11060</v>
      </c>
      <c r="G1508" s="20">
        <v>630965</v>
      </c>
      <c r="H1508" s="21">
        <v>34</v>
      </c>
    </row>
    <row r="1509" s="1" customFormat="1" spans="2:8">
      <c r="B1509" s="1" t="s">
        <v>10935</v>
      </c>
      <c r="C1509" s="1" t="s">
        <v>4145</v>
      </c>
      <c r="D1509" s="1" t="s">
        <v>2768</v>
      </c>
      <c r="E1509" s="1" t="s">
        <v>12459</v>
      </c>
      <c r="F1509" s="1" t="s">
        <v>10965</v>
      </c>
      <c r="G1509" s="20">
        <v>630827</v>
      </c>
      <c r="H1509" s="21">
        <v>25</v>
      </c>
    </row>
    <row r="1510" s="1" customFormat="1" spans="2:8">
      <c r="B1510" s="1" t="s">
        <v>10935</v>
      </c>
      <c r="C1510" s="1" t="s">
        <v>398</v>
      </c>
      <c r="D1510" s="1" t="s">
        <v>2769</v>
      </c>
      <c r="E1510" s="1" t="s">
        <v>12460</v>
      </c>
      <c r="F1510" s="1" t="s">
        <v>10965</v>
      </c>
      <c r="G1510" s="20">
        <v>630187</v>
      </c>
      <c r="H1510" s="21">
        <v>14</v>
      </c>
    </row>
    <row r="1511" s="1" customFormat="1" spans="2:8">
      <c r="B1511" s="1" t="s">
        <v>10935</v>
      </c>
      <c r="C1511" s="1" t="s">
        <v>117</v>
      </c>
      <c r="D1511" s="1" t="s">
        <v>2770</v>
      </c>
      <c r="E1511" s="1" t="s">
        <v>12461</v>
      </c>
      <c r="F1511" s="1" t="s">
        <v>11010</v>
      </c>
      <c r="G1511" s="20">
        <v>629827</v>
      </c>
      <c r="H1511" s="21">
        <v>22</v>
      </c>
    </row>
    <row r="1512" s="1" customFormat="1" spans="2:8">
      <c r="B1512" s="1" t="s">
        <v>10935</v>
      </c>
      <c r="C1512" s="1" t="s">
        <v>156</v>
      </c>
      <c r="D1512" s="1" t="s">
        <v>2771</v>
      </c>
      <c r="E1512" s="1" t="s">
        <v>12462</v>
      </c>
      <c r="F1512" s="1" t="s">
        <v>11060</v>
      </c>
      <c r="G1512" s="20">
        <v>629220.9</v>
      </c>
      <c r="H1512" s="21">
        <v>16</v>
      </c>
    </row>
    <row r="1513" s="1" customFormat="1" spans="2:8">
      <c r="B1513" s="1" t="s">
        <v>10935</v>
      </c>
      <c r="C1513" s="1" t="s">
        <v>4145</v>
      </c>
      <c r="D1513" s="1" t="s">
        <v>2772</v>
      </c>
      <c r="E1513" s="1" t="s">
        <v>12463</v>
      </c>
      <c r="F1513" s="1" t="s">
        <v>11016</v>
      </c>
      <c r="G1513" s="20">
        <v>628950</v>
      </c>
      <c r="H1513" s="21">
        <v>24</v>
      </c>
    </row>
    <row r="1514" s="1" customFormat="1" spans="2:8">
      <c r="B1514" s="1" t="s">
        <v>10935</v>
      </c>
      <c r="C1514" s="1" t="s">
        <v>156</v>
      </c>
      <c r="D1514" s="1" t="s">
        <v>2773</v>
      </c>
      <c r="E1514" s="1" t="s">
        <v>12464</v>
      </c>
      <c r="F1514" s="1" t="s">
        <v>10965</v>
      </c>
      <c r="G1514" s="20">
        <v>628338</v>
      </c>
      <c r="H1514" s="21">
        <v>12</v>
      </c>
    </row>
    <row r="1515" s="1" customFormat="1" spans="2:8">
      <c r="B1515" s="1" t="s">
        <v>10935</v>
      </c>
      <c r="C1515" s="1" t="s">
        <v>89</v>
      </c>
      <c r="D1515" s="1" t="s">
        <v>2774</v>
      </c>
      <c r="E1515" s="1" t="s">
        <v>12465</v>
      </c>
      <c r="F1515" s="1" t="s">
        <v>11060</v>
      </c>
      <c r="G1515" s="20">
        <v>627030</v>
      </c>
      <c r="H1515" s="21">
        <v>31</v>
      </c>
    </row>
    <row r="1516" s="1" customFormat="1" spans="2:8">
      <c r="B1516" s="1" t="s">
        <v>10935</v>
      </c>
      <c r="C1516" s="1" t="s">
        <v>4145</v>
      </c>
      <c r="D1516" s="1" t="s">
        <v>2776</v>
      </c>
      <c r="E1516" s="1" t="s">
        <v>12466</v>
      </c>
      <c r="F1516" s="1" t="s">
        <v>11016</v>
      </c>
      <c r="G1516" s="20">
        <v>625611.3</v>
      </c>
      <c r="H1516" s="21">
        <v>10</v>
      </c>
    </row>
    <row r="1517" s="1" customFormat="1" spans="2:8">
      <c r="B1517" s="1" t="s">
        <v>10935</v>
      </c>
      <c r="C1517" s="1" t="s">
        <v>4102</v>
      </c>
      <c r="D1517" s="1" t="s">
        <v>2777</v>
      </c>
      <c r="E1517" s="1" t="s">
        <v>12467</v>
      </c>
      <c r="F1517" s="1" t="s">
        <v>11010</v>
      </c>
      <c r="G1517" s="20">
        <v>624167.3</v>
      </c>
      <c r="H1517" s="21">
        <v>6</v>
      </c>
    </row>
    <row r="1518" s="1" customFormat="1" spans="2:8">
      <c r="B1518" s="1" t="s">
        <v>10935</v>
      </c>
      <c r="C1518" s="1" t="s">
        <v>4111</v>
      </c>
      <c r="D1518" s="1" t="s">
        <v>1935</v>
      </c>
      <c r="E1518" s="1" t="s">
        <v>12468</v>
      </c>
      <c r="F1518" s="1" t="s">
        <v>11018</v>
      </c>
      <c r="G1518" s="20">
        <v>623816</v>
      </c>
      <c r="H1518" s="21">
        <v>18</v>
      </c>
    </row>
    <row r="1519" s="1" customFormat="1" spans="2:8">
      <c r="B1519" s="1" t="s">
        <v>10935</v>
      </c>
      <c r="C1519" s="1" t="s">
        <v>156</v>
      </c>
      <c r="D1519" s="1" t="s">
        <v>2778</v>
      </c>
      <c r="E1519" s="1" t="s">
        <v>12469</v>
      </c>
      <c r="F1519" s="1" t="s">
        <v>10946</v>
      </c>
      <c r="G1519" s="20">
        <v>623607</v>
      </c>
      <c r="H1519" s="21">
        <v>25</v>
      </c>
    </row>
    <row r="1520" s="1" customFormat="1" spans="2:8">
      <c r="B1520" s="1" t="s">
        <v>10935</v>
      </c>
      <c r="C1520" s="1" t="s">
        <v>184</v>
      </c>
      <c r="D1520" s="1" t="s">
        <v>2779</v>
      </c>
      <c r="E1520" s="1" t="s">
        <v>12470</v>
      </c>
      <c r="F1520" s="1" t="s">
        <v>11016</v>
      </c>
      <c r="G1520" s="20">
        <v>621734</v>
      </c>
      <c r="H1520" s="21">
        <v>13</v>
      </c>
    </row>
    <row r="1521" s="1" customFormat="1" spans="2:8">
      <c r="B1521" s="1" t="s">
        <v>10935</v>
      </c>
      <c r="C1521" s="1" t="s">
        <v>4166</v>
      </c>
      <c r="D1521" s="1" t="s">
        <v>2780</v>
      </c>
      <c r="E1521" s="1" t="s">
        <v>12471</v>
      </c>
      <c r="F1521" s="1" t="s">
        <v>10942</v>
      </c>
      <c r="G1521" s="20">
        <v>621481</v>
      </c>
      <c r="H1521" s="21">
        <v>23</v>
      </c>
    </row>
    <row r="1522" s="1" customFormat="1" spans="2:8">
      <c r="B1522" s="1" t="s">
        <v>10935</v>
      </c>
      <c r="C1522" s="1" t="s">
        <v>117</v>
      </c>
      <c r="D1522" s="1" t="s">
        <v>2781</v>
      </c>
      <c r="E1522" s="1" t="s">
        <v>12472</v>
      </c>
      <c r="F1522" s="1" t="s">
        <v>10963</v>
      </c>
      <c r="G1522" s="20">
        <v>619768</v>
      </c>
      <c r="H1522" s="21">
        <v>18</v>
      </c>
    </row>
    <row r="1523" s="1" customFormat="1" spans="2:8">
      <c r="B1523" s="1" t="s">
        <v>10935</v>
      </c>
      <c r="C1523" s="1" t="s">
        <v>4272</v>
      </c>
      <c r="D1523" s="1" t="s">
        <v>2782</v>
      </c>
      <c r="E1523" s="1" t="s">
        <v>12473</v>
      </c>
      <c r="F1523" s="1" t="s">
        <v>11060</v>
      </c>
      <c r="G1523" s="20">
        <v>619522</v>
      </c>
      <c r="H1523" s="21">
        <v>14</v>
      </c>
    </row>
    <row r="1524" s="1" customFormat="1" spans="2:8">
      <c r="B1524" s="1" t="s">
        <v>10935</v>
      </c>
      <c r="C1524" s="1" t="s">
        <v>10975</v>
      </c>
      <c r="D1524" s="1" t="s">
        <v>2783</v>
      </c>
      <c r="E1524" s="1" t="s">
        <v>12474</v>
      </c>
      <c r="F1524" s="1" t="s">
        <v>10946</v>
      </c>
      <c r="G1524" s="20">
        <v>615582</v>
      </c>
      <c r="H1524" s="21">
        <v>19</v>
      </c>
    </row>
    <row r="1525" s="1" customFormat="1" spans="2:8">
      <c r="B1525" s="1" t="s">
        <v>10935</v>
      </c>
      <c r="C1525" s="1" t="s">
        <v>4111</v>
      </c>
      <c r="D1525" s="1" t="s">
        <v>2784</v>
      </c>
      <c r="E1525" s="1" t="s">
        <v>12475</v>
      </c>
      <c r="F1525" s="1" t="s">
        <v>3876</v>
      </c>
      <c r="G1525" s="20">
        <v>615292</v>
      </c>
      <c r="H1525" s="21">
        <v>13</v>
      </c>
    </row>
    <row r="1526" s="1" customFormat="1" spans="2:8">
      <c r="B1526" s="1" t="s">
        <v>10935</v>
      </c>
      <c r="C1526" s="1" t="s">
        <v>107</v>
      </c>
      <c r="D1526" s="1" t="s">
        <v>1790</v>
      </c>
      <c r="E1526" s="1" t="s">
        <v>12476</v>
      </c>
      <c r="F1526" s="1" t="s">
        <v>11016</v>
      </c>
      <c r="G1526" s="20">
        <v>614416</v>
      </c>
      <c r="H1526" s="21">
        <v>10</v>
      </c>
    </row>
    <row r="1527" s="1" customFormat="1" spans="2:8">
      <c r="B1527" s="1" t="s">
        <v>10935</v>
      </c>
      <c r="C1527" s="1" t="s">
        <v>103</v>
      </c>
      <c r="D1527" s="1" t="s">
        <v>2785</v>
      </c>
      <c r="E1527" s="1" t="s">
        <v>12477</v>
      </c>
      <c r="F1527" s="1" t="s">
        <v>10956</v>
      </c>
      <c r="G1527" s="20">
        <v>614361</v>
      </c>
      <c r="H1527" s="21">
        <v>31</v>
      </c>
    </row>
    <row r="1528" s="1" customFormat="1" spans="2:8">
      <c r="B1528" s="1" t="s">
        <v>10935</v>
      </c>
      <c r="C1528" s="1" t="s">
        <v>124</v>
      </c>
      <c r="D1528" s="1" t="s">
        <v>2786</v>
      </c>
      <c r="E1528" s="1" t="s">
        <v>12478</v>
      </c>
      <c r="F1528" s="1" t="s">
        <v>10948</v>
      </c>
      <c r="G1528" s="20">
        <v>614334</v>
      </c>
      <c r="H1528" s="21">
        <v>34</v>
      </c>
    </row>
    <row r="1529" s="1" customFormat="1" spans="2:8">
      <c r="B1529" s="1" t="s">
        <v>10935</v>
      </c>
      <c r="C1529" s="1" t="s">
        <v>124</v>
      </c>
      <c r="D1529" s="1" t="s">
        <v>2787</v>
      </c>
      <c r="E1529" s="1" t="s">
        <v>12479</v>
      </c>
      <c r="F1529" s="1" t="s">
        <v>11016</v>
      </c>
      <c r="G1529" s="20">
        <v>613674.5</v>
      </c>
      <c r="H1529" s="21">
        <v>31</v>
      </c>
    </row>
    <row r="1530" s="1" customFormat="1" spans="2:8">
      <c r="B1530" s="1" t="s">
        <v>10935</v>
      </c>
      <c r="C1530" s="1" t="s">
        <v>156</v>
      </c>
      <c r="D1530" s="1" t="s">
        <v>2788</v>
      </c>
      <c r="E1530" s="1" t="s">
        <v>12480</v>
      </c>
      <c r="F1530" s="1" t="s">
        <v>10940</v>
      </c>
      <c r="G1530" s="20">
        <v>613040</v>
      </c>
      <c r="H1530" s="21">
        <v>15</v>
      </c>
    </row>
    <row r="1531" s="1" customFormat="1" spans="2:8">
      <c r="B1531" s="1" t="s">
        <v>10935</v>
      </c>
      <c r="C1531" s="1" t="s">
        <v>156</v>
      </c>
      <c r="D1531" s="1" t="s">
        <v>2789</v>
      </c>
      <c r="E1531" s="1" t="s">
        <v>12481</v>
      </c>
      <c r="F1531" s="1" t="s">
        <v>10956</v>
      </c>
      <c r="G1531" s="20">
        <v>612732</v>
      </c>
      <c r="H1531" s="21">
        <v>12</v>
      </c>
    </row>
    <row r="1532" s="1" customFormat="1" spans="2:8">
      <c r="B1532" s="1" t="s">
        <v>10935</v>
      </c>
      <c r="C1532" s="1" t="s">
        <v>156</v>
      </c>
      <c r="D1532" s="1" t="s">
        <v>2790</v>
      </c>
      <c r="E1532" s="1" t="s">
        <v>12482</v>
      </c>
      <c r="F1532" s="1" t="s">
        <v>10942</v>
      </c>
      <c r="G1532" s="20">
        <v>612499</v>
      </c>
      <c r="H1532" s="21">
        <v>14</v>
      </c>
    </row>
    <row r="1533" s="1" customFormat="1" spans="2:8">
      <c r="B1533" s="1" t="s">
        <v>10935</v>
      </c>
      <c r="C1533" s="1" t="s">
        <v>4111</v>
      </c>
      <c r="D1533" s="1" t="s">
        <v>1935</v>
      </c>
      <c r="E1533" s="1" t="s">
        <v>12483</v>
      </c>
      <c r="F1533" s="1" t="s">
        <v>11018</v>
      </c>
      <c r="G1533" s="20">
        <v>612262</v>
      </c>
      <c r="H1533" s="21">
        <v>21</v>
      </c>
    </row>
    <row r="1534" s="1" customFormat="1" spans="2:8">
      <c r="B1534" s="1" t="s">
        <v>10935</v>
      </c>
      <c r="C1534" s="1" t="s">
        <v>165</v>
      </c>
      <c r="D1534" s="1" t="s">
        <v>2791</v>
      </c>
      <c r="E1534" s="1" t="s">
        <v>12484</v>
      </c>
      <c r="F1534" s="1" t="s">
        <v>11010</v>
      </c>
      <c r="G1534" s="20">
        <v>611819</v>
      </c>
      <c r="H1534" s="21">
        <v>25</v>
      </c>
    </row>
    <row r="1535" s="1" customFormat="1" spans="2:8">
      <c r="B1535" s="1" t="s">
        <v>10935</v>
      </c>
      <c r="C1535" s="1" t="s">
        <v>103</v>
      </c>
      <c r="D1535" s="1" t="s">
        <v>2792</v>
      </c>
      <c r="E1535" s="1" t="s">
        <v>12485</v>
      </c>
      <c r="F1535" s="1" t="s">
        <v>10940</v>
      </c>
      <c r="G1535" s="20">
        <v>611353</v>
      </c>
      <c r="H1535" s="21">
        <v>21</v>
      </c>
    </row>
    <row r="1536" s="1" customFormat="1" spans="2:8">
      <c r="B1536" s="1" t="s">
        <v>10935</v>
      </c>
      <c r="C1536" s="1" t="s">
        <v>4135</v>
      </c>
      <c r="D1536" s="1" t="s">
        <v>2793</v>
      </c>
      <c r="E1536" s="1" t="s">
        <v>12486</v>
      </c>
      <c r="F1536" s="1" t="s">
        <v>3876</v>
      </c>
      <c r="G1536" s="20">
        <v>609318</v>
      </c>
      <c r="H1536" s="21">
        <v>21</v>
      </c>
    </row>
    <row r="1537" s="1" customFormat="1" spans="2:8">
      <c r="B1537" s="1" t="s">
        <v>10935</v>
      </c>
      <c r="C1537" s="1" t="s">
        <v>184</v>
      </c>
      <c r="D1537" s="1" t="s">
        <v>2794</v>
      </c>
      <c r="E1537" s="1" t="s">
        <v>12487</v>
      </c>
      <c r="F1537" s="1" t="s">
        <v>10946</v>
      </c>
      <c r="G1537" s="20">
        <v>608359</v>
      </c>
      <c r="H1537" s="21">
        <v>17</v>
      </c>
    </row>
    <row r="1538" s="1" customFormat="1" spans="2:8">
      <c r="B1538" s="1" t="s">
        <v>10935</v>
      </c>
      <c r="C1538" s="1" t="s">
        <v>156</v>
      </c>
      <c r="D1538" s="1" t="s">
        <v>2795</v>
      </c>
      <c r="E1538" s="1" t="s">
        <v>12488</v>
      </c>
      <c r="F1538" s="1" t="s">
        <v>10942</v>
      </c>
      <c r="G1538" s="20">
        <v>606827</v>
      </c>
      <c r="H1538" s="21">
        <v>22</v>
      </c>
    </row>
    <row r="1539" s="1" customFormat="1" spans="2:8">
      <c r="B1539" s="1" t="s">
        <v>10935</v>
      </c>
      <c r="C1539" s="1" t="s">
        <v>4111</v>
      </c>
      <c r="D1539" s="1" t="s">
        <v>2796</v>
      </c>
      <c r="E1539" s="1" t="s">
        <v>12489</v>
      </c>
      <c r="F1539" s="1" t="s">
        <v>11016</v>
      </c>
      <c r="G1539" s="20">
        <v>604335</v>
      </c>
      <c r="H1539" s="21">
        <v>11</v>
      </c>
    </row>
    <row r="1540" s="1" customFormat="1" spans="2:8">
      <c r="B1540" s="1" t="s">
        <v>10935</v>
      </c>
      <c r="C1540" s="1" t="s">
        <v>103</v>
      </c>
      <c r="D1540" s="1" t="s">
        <v>2797</v>
      </c>
      <c r="E1540" s="1" t="s">
        <v>12490</v>
      </c>
      <c r="F1540" s="1" t="s">
        <v>3876</v>
      </c>
      <c r="G1540" s="20">
        <v>603154</v>
      </c>
      <c r="H1540" s="21">
        <v>42</v>
      </c>
    </row>
    <row r="1541" s="1" customFormat="1" spans="2:8">
      <c r="B1541" s="1" t="s">
        <v>10935</v>
      </c>
      <c r="C1541" s="1" t="s">
        <v>124</v>
      </c>
      <c r="D1541" s="1" t="s">
        <v>2798</v>
      </c>
      <c r="E1541" s="1" t="s">
        <v>12491</v>
      </c>
      <c r="F1541" s="1" t="s">
        <v>11060</v>
      </c>
      <c r="G1541" s="20">
        <v>603105</v>
      </c>
      <c r="H1541" s="21">
        <v>44</v>
      </c>
    </row>
    <row r="1542" s="1" customFormat="1" spans="2:8">
      <c r="B1542" s="1" t="s">
        <v>10935</v>
      </c>
      <c r="C1542" s="1" t="s">
        <v>156</v>
      </c>
      <c r="D1542" s="1" t="s">
        <v>2281</v>
      </c>
      <c r="E1542" s="1" t="s">
        <v>12492</v>
      </c>
      <c r="F1542" s="1" t="s">
        <v>10942</v>
      </c>
      <c r="G1542" s="20">
        <v>603043</v>
      </c>
      <c r="H1542" s="21">
        <v>11</v>
      </c>
    </row>
    <row r="1543" s="1" customFormat="1" spans="2:8">
      <c r="B1543" s="1" t="s">
        <v>10935</v>
      </c>
      <c r="C1543" s="1" t="s">
        <v>117</v>
      </c>
      <c r="D1543" s="1" t="s">
        <v>2799</v>
      </c>
      <c r="E1543" s="1" t="s">
        <v>12493</v>
      </c>
      <c r="F1543" s="1" t="s">
        <v>10963</v>
      </c>
      <c r="G1543" s="20">
        <v>601062</v>
      </c>
      <c r="H1543" s="21">
        <v>11</v>
      </c>
    </row>
    <row r="1544" s="1" customFormat="1" spans="2:8">
      <c r="B1544" s="1" t="s">
        <v>10935</v>
      </c>
      <c r="C1544" s="1" t="s">
        <v>165</v>
      </c>
      <c r="D1544" s="1" t="s">
        <v>2800</v>
      </c>
      <c r="E1544" s="1" t="s">
        <v>12494</v>
      </c>
      <c r="F1544" s="1" t="s">
        <v>10963</v>
      </c>
      <c r="G1544" s="20">
        <v>600364</v>
      </c>
      <c r="H1544" s="21">
        <v>16</v>
      </c>
    </row>
    <row r="1545" s="1" customFormat="1" spans="2:8">
      <c r="B1545" s="1" t="s">
        <v>10935</v>
      </c>
      <c r="C1545" s="1" t="s">
        <v>184</v>
      </c>
      <c r="D1545" s="1" t="s">
        <v>2801</v>
      </c>
      <c r="E1545" s="1" t="s">
        <v>12495</v>
      </c>
      <c r="F1545" s="1" t="s">
        <v>10937</v>
      </c>
      <c r="G1545" s="20">
        <v>599639</v>
      </c>
      <c r="H1545" s="21">
        <v>16</v>
      </c>
    </row>
    <row r="1546" s="1" customFormat="1" spans="2:8">
      <c r="B1546" s="1" t="s">
        <v>10935</v>
      </c>
      <c r="C1546" s="1" t="s">
        <v>156</v>
      </c>
      <c r="D1546" s="1" t="s">
        <v>2603</v>
      </c>
      <c r="E1546" s="1" t="s">
        <v>12496</v>
      </c>
      <c r="F1546" s="1" t="s">
        <v>11018</v>
      </c>
      <c r="G1546" s="20">
        <v>597702</v>
      </c>
      <c r="H1546" s="21">
        <v>20</v>
      </c>
    </row>
    <row r="1547" s="1" customFormat="1" spans="2:8">
      <c r="B1547" s="1" t="s">
        <v>10935</v>
      </c>
      <c r="C1547" s="1" t="s">
        <v>4145</v>
      </c>
      <c r="D1547" s="1" t="s">
        <v>2802</v>
      </c>
      <c r="E1547" s="1" t="s">
        <v>12497</v>
      </c>
      <c r="F1547" s="1" t="s">
        <v>10948</v>
      </c>
      <c r="G1547" s="20">
        <v>596669</v>
      </c>
      <c r="H1547" s="21">
        <v>26</v>
      </c>
    </row>
    <row r="1548" s="1" customFormat="1" spans="2:8">
      <c r="B1548" s="1" t="s">
        <v>10935</v>
      </c>
      <c r="C1548" s="1" t="s">
        <v>89</v>
      </c>
      <c r="D1548" s="1" t="s">
        <v>1850</v>
      </c>
      <c r="E1548" s="1" t="s">
        <v>12498</v>
      </c>
      <c r="F1548" s="1" t="s">
        <v>11016</v>
      </c>
      <c r="G1548" s="20">
        <v>596430</v>
      </c>
      <c r="H1548" s="21">
        <v>34</v>
      </c>
    </row>
    <row r="1549" s="1" customFormat="1" spans="2:8">
      <c r="B1549" s="1" t="s">
        <v>10935</v>
      </c>
      <c r="C1549" s="1" t="s">
        <v>165</v>
      </c>
      <c r="D1549" s="1" t="s">
        <v>2803</v>
      </c>
      <c r="E1549" s="1" t="s">
        <v>12499</v>
      </c>
      <c r="F1549" s="1" t="s">
        <v>11060</v>
      </c>
      <c r="G1549" s="20">
        <v>596112</v>
      </c>
      <c r="H1549" s="21">
        <v>21</v>
      </c>
    </row>
    <row r="1550" s="1" customFormat="1" spans="2:8">
      <c r="B1550" s="1" t="s">
        <v>10935</v>
      </c>
      <c r="C1550" s="1" t="s">
        <v>124</v>
      </c>
      <c r="D1550" s="1" t="s">
        <v>2804</v>
      </c>
      <c r="E1550" s="1" t="s">
        <v>12500</v>
      </c>
      <c r="F1550" s="1" t="s">
        <v>11016</v>
      </c>
      <c r="G1550" s="20">
        <v>595478</v>
      </c>
      <c r="H1550" s="21">
        <v>28</v>
      </c>
    </row>
    <row r="1551" s="1" customFormat="1" spans="2:8">
      <c r="B1551" s="1" t="s">
        <v>10935</v>
      </c>
      <c r="C1551" s="1" t="s">
        <v>103</v>
      </c>
      <c r="D1551" s="1" t="s">
        <v>1995</v>
      </c>
      <c r="E1551" s="1" t="s">
        <v>12501</v>
      </c>
      <c r="F1551" s="1" t="s">
        <v>11016</v>
      </c>
      <c r="G1551" s="20">
        <v>594989</v>
      </c>
      <c r="H1551" s="21">
        <v>44</v>
      </c>
    </row>
    <row r="1552" s="1" customFormat="1" spans="2:8">
      <c r="B1552" s="1" t="s">
        <v>10935</v>
      </c>
      <c r="C1552" s="1" t="s">
        <v>124</v>
      </c>
      <c r="D1552" s="1" t="s">
        <v>1672</v>
      </c>
      <c r="E1552" s="1" t="s">
        <v>12502</v>
      </c>
      <c r="F1552" s="1" t="s">
        <v>11016</v>
      </c>
      <c r="G1552" s="20">
        <v>592661</v>
      </c>
      <c r="H1552" s="21">
        <v>20</v>
      </c>
    </row>
    <row r="1553" s="1" customFormat="1" spans="2:8">
      <c r="B1553" s="1" t="s">
        <v>10935</v>
      </c>
      <c r="C1553" s="1" t="s">
        <v>184</v>
      </c>
      <c r="D1553" s="1" t="s">
        <v>2805</v>
      </c>
      <c r="E1553" s="1" t="s">
        <v>12503</v>
      </c>
      <c r="F1553" s="1" t="s">
        <v>3876</v>
      </c>
      <c r="G1553" s="20">
        <v>592458</v>
      </c>
      <c r="H1553" s="21">
        <v>11</v>
      </c>
    </row>
    <row r="1554" s="1" customFormat="1" spans="2:8">
      <c r="B1554" s="1" t="s">
        <v>10935</v>
      </c>
      <c r="C1554" s="1" t="s">
        <v>103</v>
      </c>
      <c r="D1554" s="1" t="s">
        <v>2378</v>
      </c>
      <c r="E1554" s="1" t="s">
        <v>12504</v>
      </c>
      <c r="F1554" s="1" t="s">
        <v>11016</v>
      </c>
      <c r="G1554" s="20">
        <v>592170</v>
      </c>
      <c r="H1554" s="21">
        <v>36</v>
      </c>
    </row>
    <row r="1555" s="1" customFormat="1" spans="2:8">
      <c r="B1555" s="1" t="s">
        <v>10935</v>
      </c>
      <c r="C1555" s="1" t="s">
        <v>398</v>
      </c>
      <c r="D1555" s="1" t="s">
        <v>2807</v>
      </c>
      <c r="E1555" s="1" t="s">
        <v>12505</v>
      </c>
      <c r="F1555" s="1" t="s">
        <v>10965</v>
      </c>
      <c r="G1555" s="20">
        <v>591358</v>
      </c>
      <c r="H1555" s="21">
        <v>21</v>
      </c>
    </row>
    <row r="1556" s="1" customFormat="1" spans="2:8">
      <c r="B1556" s="1" t="s">
        <v>10935</v>
      </c>
      <c r="C1556" s="1" t="s">
        <v>4102</v>
      </c>
      <c r="D1556" s="1" t="s">
        <v>2808</v>
      </c>
      <c r="E1556" s="1" t="s">
        <v>12506</v>
      </c>
      <c r="F1556" s="1" t="s">
        <v>10963</v>
      </c>
      <c r="G1556" s="20">
        <v>591160</v>
      </c>
      <c r="H1556" s="21">
        <v>26</v>
      </c>
    </row>
    <row r="1557" s="1" customFormat="1" spans="2:8">
      <c r="B1557" s="1" t="s">
        <v>10935</v>
      </c>
      <c r="C1557" s="1" t="s">
        <v>4135</v>
      </c>
      <c r="D1557" s="1" t="s">
        <v>2809</v>
      </c>
      <c r="E1557" s="1" t="s">
        <v>12507</v>
      </c>
      <c r="F1557" s="1" t="s">
        <v>10942</v>
      </c>
      <c r="G1557" s="20">
        <v>589979</v>
      </c>
      <c r="H1557" s="21">
        <v>22</v>
      </c>
    </row>
    <row r="1558" s="1" customFormat="1" spans="2:8">
      <c r="B1558" s="1" t="s">
        <v>10935</v>
      </c>
      <c r="C1558" s="1" t="s">
        <v>107</v>
      </c>
      <c r="D1558" s="1" t="s">
        <v>2810</v>
      </c>
      <c r="E1558" s="1" t="s">
        <v>12508</v>
      </c>
      <c r="F1558" s="1" t="s">
        <v>3876</v>
      </c>
      <c r="G1558" s="20">
        <v>589879</v>
      </c>
      <c r="H1558" s="21">
        <v>11</v>
      </c>
    </row>
    <row r="1559" s="1" customFormat="1" spans="2:8">
      <c r="B1559" s="1" t="s">
        <v>10935</v>
      </c>
      <c r="C1559" s="1" t="s">
        <v>4102</v>
      </c>
      <c r="D1559" s="1" t="s">
        <v>1917</v>
      </c>
      <c r="E1559" s="1" t="s">
        <v>12509</v>
      </c>
      <c r="F1559" s="1" t="s">
        <v>11010</v>
      </c>
      <c r="G1559" s="20">
        <v>589359</v>
      </c>
      <c r="H1559" s="21">
        <v>19</v>
      </c>
    </row>
    <row r="1560" s="1" customFormat="1" spans="2:8">
      <c r="B1560" s="1" t="s">
        <v>10935</v>
      </c>
      <c r="C1560" s="1" t="s">
        <v>103</v>
      </c>
      <c r="D1560" s="1" t="s">
        <v>2811</v>
      </c>
      <c r="E1560" s="1" t="s">
        <v>12510</v>
      </c>
      <c r="F1560" s="1" t="s">
        <v>10965</v>
      </c>
      <c r="G1560" s="20">
        <v>589097</v>
      </c>
      <c r="H1560" s="21">
        <v>27</v>
      </c>
    </row>
    <row r="1561" s="1" customFormat="1" spans="2:8">
      <c r="B1561" s="1" t="s">
        <v>10935</v>
      </c>
      <c r="C1561" s="1" t="s">
        <v>156</v>
      </c>
      <c r="D1561" s="1" t="s">
        <v>2812</v>
      </c>
      <c r="E1561" s="1" t="s">
        <v>12511</v>
      </c>
      <c r="F1561" s="1" t="s">
        <v>11010</v>
      </c>
      <c r="G1561" s="20">
        <v>588055.3</v>
      </c>
      <c r="H1561" s="21">
        <v>20</v>
      </c>
    </row>
    <row r="1562" s="1" customFormat="1" spans="2:8">
      <c r="B1562" s="1" t="s">
        <v>10935</v>
      </c>
      <c r="C1562" s="1" t="s">
        <v>89</v>
      </c>
      <c r="D1562" s="1" t="s">
        <v>2813</v>
      </c>
      <c r="E1562" s="1" t="s">
        <v>12512</v>
      </c>
      <c r="F1562" s="1" t="s">
        <v>10956</v>
      </c>
      <c r="G1562" s="20">
        <v>586522</v>
      </c>
      <c r="H1562" s="21">
        <v>54</v>
      </c>
    </row>
    <row r="1563" s="1" customFormat="1" spans="2:8">
      <c r="B1563" s="1" t="s">
        <v>10935</v>
      </c>
      <c r="C1563" s="1" t="s">
        <v>156</v>
      </c>
      <c r="D1563" s="1" t="s">
        <v>2034</v>
      </c>
      <c r="E1563" s="1" t="s">
        <v>12513</v>
      </c>
      <c r="F1563" s="1" t="s">
        <v>11010</v>
      </c>
      <c r="G1563" s="20">
        <v>586329.5</v>
      </c>
      <c r="H1563" s="21">
        <v>30</v>
      </c>
    </row>
    <row r="1564" s="1" customFormat="1" spans="2:8">
      <c r="B1564" s="1" t="s">
        <v>10935</v>
      </c>
      <c r="C1564" s="1" t="s">
        <v>165</v>
      </c>
      <c r="D1564" s="1" t="s">
        <v>2105</v>
      </c>
      <c r="E1564" s="1" t="s">
        <v>12514</v>
      </c>
      <c r="F1564" s="1" t="s">
        <v>11016</v>
      </c>
      <c r="G1564" s="20">
        <v>586226.5</v>
      </c>
      <c r="H1564" s="21">
        <v>28</v>
      </c>
    </row>
    <row r="1565" s="1" customFormat="1" spans="2:8">
      <c r="B1565" s="1" t="s">
        <v>10935</v>
      </c>
      <c r="C1565" s="1" t="s">
        <v>4145</v>
      </c>
      <c r="D1565" s="1" t="s">
        <v>1753</v>
      </c>
      <c r="E1565" s="1" t="s">
        <v>12515</v>
      </c>
      <c r="F1565" s="1" t="s">
        <v>11016</v>
      </c>
      <c r="G1565" s="20">
        <v>584154</v>
      </c>
      <c r="H1565" s="21">
        <v>23</v>
      </c>
    </row>
    <row r="1566" s="1" customFormat="1" spans="2:8">
      <c r="B1566" s="1" t="s">
        <v>10935</v>
      </c>
      <c r="C1566" s="1" t="s">
        <v>89</v>
      </c>
      <c r="D1566" s="1" t="s">
        <v>1652</v>
      </c>
      <c r="E1566" s="1" t="s">
        <v>12516</v>
      </c>
      <c r="F1566" s="1" t="s">
        <v>10940</v>
      </c>
      <c r="G1566" s="20">
        <v>583811</v>
      </c>
      <c r="H1566" s="21">
        <v>25</v>
      </c>
    </row>
    <row r="1567" s="1" customFormat="1" spans="2:8">
      <c r="B1567" s="1" t="s">
        <v>10935</v>
      </c>
      <c r="C1567" s="1" t="s">
        <v>4272</v>
      </c>
      <c r="D1567" s="1" t="s">
        <v>2814</v>
      </c>
      <c r="E1567" s="1" t="s">
        <v>12517</v>
      </c>
      <c r="F1567" s="1" t="s">
        <v>11016</v>
      </c>
      <c r="G1567" s="20">
        <v>582990</v>
      </c>
      <c r="H1567" s="21">
        <v>15</v>
      </c>
    </row>
    <row r="1568" s="1" customFormat="1" spans="2:8">
      <c r="B1568" s="1" t="s">
        <v>10935</v>
      </c>
      <c r="C1568" s="1" t="s">
        <v>67</v>
      </c>
      <c r="D1568" s="1" t="s">
        <v>2815</v>
      </c>
      <c r="E1568" s="1" t="s">
        <v>12518</v>
      </c>
      <c r="F1568" s="1" t="s">
        <v>10940</v>
      </c>
      <c r="G1568" s="20">
        <v>580881</v>
      </c>
      <c r="H1568" s="21">
        <v>21</v>
      </c>
    </row>
    <row r="1569" s="1" customFormat="1" spans="2:8">
      <c r="B1569" s="1" t="s">
        <v>10935</v>
      </c>
      <c r="C1569" s="1" t="s">
        <v>103</v>
      </c>
      <c r="D1569" s="1" t="s">
        <v>2816</v>
      </c>
      <c r="E1569" s="1" t="s">
        <v>12519</v>
      </c>
      <c r="F1569" s="1" t="s">
        <v>10940</v>
      </c>
      <c r="G1569" s="20">
        <v>580494</v>
      </c>
      <c r="H1569" s="21">
        <v>22</v>
      </c>
    </row>
    <row r="1570" s="1" customFormat="1" spans="2:8">
      <c r="B1570" s="1" t="s">
        <v>10935</v>
      </c>
      <c r="C1570" s="1" t="s">
        <v>184</v>
      </c>
      <c r="D1570" s="1" t="s">
        <v>2817</v>
      </c>
      <c r="E1570" s="1" t="s">
        <v>12520</v>
      </c>
      <c r="F1570" s="1" t="s">
        <v>11016</v>
      </c>
      <c r="G1570" s="20">
        <v>580267</v>
      </c>
      <c r="H1570" s="21">
        <v>14</v>
      </c>
    </row>
    <row r="1571" s="1" customFormat="1" spans="2:8">
      <c r="B1571" s="1" t="s">
        <v>10935</v>
      </c>
      <c r="C1571" s="1" t="s">
        <v>165</v>
      </c>
      <c r="D1571" s="1" t="s">
        <v>2818</v>
      </c>
      <c r="E1571" s="1" t="s">
        <v>12521</v>
      </c>
      <c r="F1571" s="1" t="s">
        <v>10965</v>
      </c>
      <c r="G1571" s="20">
        <v>579349</v>
      </c>
      <c r="H1571" s="21">
        <v>20</v>
      </c>
    </row>
    <row r="1572" s="1" customFormat="1" spans="2:8">
      <c r="B1572" s="1" t="s">
        <v>10935</v>
      </c>
      <c r="C1572" s="1" t="s">
        <v>156</v>
      </c>
      <c r="D1572" s="1" t="s">
        <v>2819</v>
      </c>
      <c r="E1572" s="1" t="s">
        <v>12522</v>
      </c>
      <c r="F1572" s="1" t="s">
        <v>10956</v>
      </c>
      <c r="G1572" s="20">
        <v>579006</v>
      </c>
      <c r="H1572" s="21">
        <v>15</v>
      </c>
    </row>
    <row r="1573" s="1" customFormat="1" spans="2:8">
      <c r="B1573" s="1" t="s">
        <v>10935</v>
      </c>
      <c r="C1573" s="1" t="s">
        <v>156</v>
      </c>
      <c r="D1573" s="1" t="s">
        <v>2820</v>
      </c>
      <c r="E1573" s="1" t="s">
        <v>12523</v>
      </c>
      <c r="F1573" s="1" t="s">
        <v>10940</v>
      </c>
      <c r="G1573" s="20">
        <v>578700</v>
      </c>
      <c r="H1573" s="21">
        <v>11</v>
      </c>
    </row>
    <row r="1574" s="1" customFormat="1" spans="2:8">
      <c r="B1574" s="1" t="s">
        <v>10935</v>
      </c>
      <c r="C1574" s="1" t="s">
        <v>4111</v>
      </c>
      <c r="D1574" s="1" t="s">
        <v>2147</v>
      </c>
      <c r="E1574" s="1" t="s">
        <v>12524</v>
      </c>
      <c r="F1574" s="1" t="s">
        <v>3876</v>
      </c>
      <c r="G1574" s="20">
        <v>578596</v>
      </c>
      <c r="H1574" s="21">
        <v>26</v>
      </c>
    </row>
    <row r="1575" s="1" customFormat="1" spans="2:8">
      <c r="B1575" s="1" t="s">
        <v>10935</v>
      </c>
      <c r="C1575" s="1" t="s">
        <v>156</v>
      </c>
      <c r="D1575" s="1" t="s">
        <v>2821</v>
      </c>
      <c r="E1575" s="1" t="s">
        <v>12525</v>
      </c>
      <c r="F1575" s="1" t="s">
        <v>10965</v>
      </c>
      <c r="G1575" s="20">
        <v>577015</v>
      </c>
      <c r="H1575" s="21">
        <v>25</v>
      </c>
    </row>
    <row r="1576" s="1" customFormat="1" spans="2:8">
      <c r="B1576" s="1" t="s">
        <v>10935</v>
      </c>
      <c r="C1576" s="1" t="s">
        <v>4135</v>
      </c>
      <c r="D1576" s="1" t="s">
        <v>1446</v>
      </c>
      <c r="E1576" s="1" t="s">
        <v>12526</v>
      </c>
      <c r="F1576" s="1" t="s">
        <v>10946</v>
      </c>
      <c r="G1576" s="20">
        <v>573159.9</v>
      </c>
      <c r="H1576" s="21">
        <v>31</v>
      </c>
    </row>
    <row r="1577" s="1" customFormat="1" spans="2:8">
      <c r="B1577" s="1" t="s">
        <v>10935</v>
      </c>
      <c r="C1577" s="1" t="s">
        <v>156</v>
      </c>
      <c r="D1577" s="1" t="s">
        <v>2822</v>
      </c>
      <c r="E1577" s="1" t="s">
        <v>12527</v>
      </c>
      <c r="F1577" s="1" t="s">
        <v>11010</v>
      </c>
      <c r="G1577" s="20">
        <v>572120.5</v>
      </c>
      <c r="H1577" s="21">
        <v>19</v>
      </c>
    </row>
    <row r="1578" s="1" customFormat="1" spans="2:8">
      <c r="B1578" s="1" t="s">
        <v>10935</v>
      </c>
      <c r="C1578" s="1" t="s">
        <v>4145</v>
      </c>
      <c r="D1578" s="1" t="s">
        <v>2823</v>
      </c>
      <c r="E1578" s="1" t="s">
        <v>12528</v>
      </c>
      <c r="F1578" s="1" t="s">
        <v>3876</v>
      </c>
      <c r="G1578" s="20">
        <v>570638</v>
      </c>
      <c r="H1578" s="21">
        <v>22</v>
      </c>
    </row>
    <row r="1579" s="1" customFormat="1" spans="2:8">
      <c r="B1579" s="1" t="s">
        <v>10935</v>
      </c>
      <c r="C1579" s="1" t="s">
        <v>184</v>
      </c>
      <c r="D1579" s="1" t="s">
        <v>2244</v>
      </c>
      <c r="E1579" s="1" t="s">
        <v>12529</v>
      </c>
      <c r="F1579" s="1" t="s">
        <v>11018</v>
      </c>
      <c r="G1579" s="20">
        <v>570107</v>
      </c>
      <c r="H1579" s="21">
        <v>12</v>
      </c>
    </row>
    <row r="1580" s="1" customFormat="1" spans="2:8">
      <c r="B1580" s="1" t="s">
        <v>10935</v>
      </c>
      <c r="C1580" s="1" t="s">
        <v>4135</v>
      </c>
      <c r="D1580" s="1" t="s">
        <v>2347</v>
      </c>
      <c r="E1580" s="1" t="s">
        <v>12530</v>
      </c>
      <c r="F1580" s="1" t="s">
        <v>3876</v>
      </c>
      <c r="G1580" s="20">
        <v>569176</v>
      </c>
      <c r="H1580" s="21">
        <v>39</v>
      </c>
    </row>
    <row r="1581" s="1" customFormat="1" spans="2:8">
      <c r="B1581" s="1" t="s">
        <v>10935</v>
      </c>
      <c r="C1581" s="1" t="s">
        <v>103</v>
      </c>
      <c r="D1581" s="1" t="s">
        <v>2158</v>
      </c>
      <c r="E1581" s="1" t="s">
        <v>12531</v>
      </c>
      <c r="F1581" s="1" t="s">
        <v>3876</v>
      </c>
      <c r="G1581" s="20">
        <v>567746</v>
      </c>
      <c r="H1581" s="21">
        <v>39</v>
      </c>
    </row>
    <row r="1582" s="1" customFormat="1" spans="2:8">
      <c r="B1582" s="1" t="s">
        <v>10935</v>
      </c>
      <c r="C1582" s="1" t="s">
        <v>156</v>
      </c>
      <c r="D1582" s="1" t="s">
        <v>2824</v>
      </c>
      <c r="E1582" s="1" t="s">
        <v>12532</v>
      </c>
      <c r="F1582" s="1" t="s">
        <v>10963</v>
      </c>
      <c r="G1582" s="20">
        <v>567576</v>
      </c>
      <c r="H1582" s="21">
        <v>25</v>
      </c>
    </row>
    <row r="1583" s="1" customFormat="1" spans="2:8">
      <c r="B1583" s="1" t="s">
        <v>10935</v>
      </c>
      <c r="C1583" s="1" t="s">
        <v>4102</v>
      </c>
      <c r="D1583" s="1" t="s">
        <v>2670</v>
      </c>
      <c r="E1583" s="1" t="s">
        <v>12533</v>
      </c>
      <c r="F1583" s="1" t="s">
        <v>10937</v>
      </c>
      <c r="G1583" s="20">
        <v>566904</v>
      </c>
      <c r="H1583" s="21">
        <v>22</v>
      </c>
    </row>
    <row r="1584" s="1" customFormat="1" spans="2:8">
      <c r="B1584" s="1" t="s">
        <v>10935</v>
      </c>
      <c r="C1584" s="1" t="s">
        <v>107</v>
      </c>
      <c r="D1584" s="1" t="s">
        <v>2825</v>
      </c>
      <c r="E1584" s="1" t="s">
        <v>12534</v>
      </c>
      <c r="F1584" s="1" t="s">
        <v>3876</v>
      </c>
      <c r="G1584" s="20">
        <v>565297</v>
      </c>
      <c r="H1584" s="21">
        <v>14</v>
      </c>
    </row>
    <row r="1585" s="1" customFormat="1" spans="2:8">
      <c r="B1585" s="1" t="s">
        <v>10935</v>
      </c>
      <c r="C1585" s="1" t="s">
        <v>103</v>
      </c>
      <c r="D1585" s="1" t="s">
        <v>2826</v>
      </c>
      <c r="E1585" s="1" t="s">
        <v>12535</v>
      </c>
      <c r="F1585" s="1" t="s">
        <v>11060</v>
      </c>
      <c r="G1585" s="20">
        <v>564138.4</v>
      </c>
      <c r="H1585" s="21">
        <v>34</v>
      </c>
    </row>
    <row r="1586" s="1" customFormat="1" spans="2:8">
      <c r="B1586" s="1" t="s">
        <v>10935</v>
      </c>
      <c r="C1586" s="1" t="s">
        <v>4135</v>
      </c>
      <c r="D1586" s="1" t="s">
        <v>2827</v>
      </c>
      <c r="E1586" s="1" t="s">
        <v>12536</v>
      </c>
      <c r="F1586" s="1" t="s">
        <v>10946</v>
      </c>
      <c r="G1586" s="20">
        <v>563269</v>
      </c>
      <c r="H1586" s="21">
        <v>19</v>
      </c>
    </row>
    <row r="1587" s="1" customFormat="1" spans="2:8">
      <c r="B1587" s="1" t="s">
        <v>10935</v>
      </c>
      <c r="C1587" s="1" t="s">
        <v>124</v>
      </c>
      <c r="D1587" s="1" t="s">
        <v>2181</v>
      </c>
      <c r="E1587" s="1" t="s">
        <v>12537</v>
      </c>
      <c r="F1587" s="1" t="s">
        <v>10956</v>
      </c>
      <c r="G1587" s="20">
        <v>562413</v>
      </c>
      <c r="H1587" s="21">
        <v>25</v>
      </c>
    </row>
    <row r="1588" s="1" customFormat="1" spans="2:8">
      <c r="B1588" s="1" t="s">
        <v>10935</v>
      </c>
      <c r="C1588" s="1" t="s">
        <v>260</v>
      </c>
      <c r="D1588" s="1" t="s">
        <v>2828</v>
      </c>
      <c r="E1588" s="1" t="s">
        <v>12538</v>
      </c>
      <c r="F1588" s="1" t="s">
        <v>3876</v>
      </c>
      <c r="G1588" s="20">
        <v>561355</v>
      </c>
      <c r="H1588" s="21">
        <v>21</v>
      </c>
    </row>
    <row r="1589" s="1" customFormat="1" spans="2:8">
      <c r="B1589" s="1" t="s">
        <v>10935</v>
      </c>
      <c r="C1589" s="1" t="s">
        <v>156</v>
      </c>
      <c r="D1589" s="1" t="s">
        <v>2829</v>
      </c>
      <c r="E1589" s="1" t="s">
        <v>12539</v>
      </c>
      <c r="F1589" s="1" t="s">
        <v>11016</v>
      </c>
      <c r="G1589" s="20">
        <v>561240</v>
      </c>
      <c r="H1589" s="21">
        <v>19</v>
      </c>
    </row>
    <row r="1590" s="1" customFormat="1" spans="2:8">
      <c r="B1590" s="1" t="s">
        <v>10935</v>
      </c>
      <c r="C1590" s="1" t="s">
        <v>103</v>
      </c>
      <c r="D1590" s="1" t="s">
        <v>2830</v>
      </c>
      <c r="E1590" s="1" t="s">
        <v>12540</v>
      </c>
      <c r="F1590" s="1" t="s">
        <v>11010</v>
      </c>
      <c r="G1590" s="20">
        <v>560922</v>
      </c>
      <c r="H1590" s="21">
        <v>45</v>
      </c>
    </row>
    <row r="1591" s="1" customFormat="1" spans="2:8">
      <c r="B1591" s="1" t="s">
        <v>10935</v>
      </c>
      <c r="C1591" s="1" t="s">
        <v>124</v>
      </c>
      <c r="D1591" s="1" t="s">
        <v>2831</v>
      </c>
      <c r="E1591" s="1" t="s">
        <v>12541</v>
      </c>
      <c r="F1591" s="1" t="s">
        <v>11010</v>
      </c>
      <c r="G1591" s="20">
        <v>560916</v>
      </c>
      <c r="H1591" s="21">
        <v>16</v>
      </c>
    </row>
    <row r="1592" s="1" customFormat="1" spans="2:8">
      <c r="B1592" s="1" t="s">
        <v>10935</v>
      </c>
      <c r="C1592" s="1" t="s">
        <v>4111</v>
      </c>
      <c r="D1592" s="1" t="s">
        <v>2832</v>
      </c>
      <c r="E1592" s="1" t="s">
        <v>12542</v>
      </c>
      <c r="F1592" s="1" t="s">
        <v>11010</v>
      </c>
      <c r="G1592" s="20">
        <v>559874</v>
      </c>
      <c r="H1592" s="21">
        <v>24</v>
      </c>
    </row>
    <row r="1593" s="1" customFormat="1" spans="2:8">
      <c r="B1593" s="1" t="s">
        <v>10935</v>
      </c>
      <c r="C1593" s="1" t="s">
        <v>156</v>
      </c>
      <c r="D1593" s="1" t="s">
        <v>2833</v>
      </c>
      <c r="E1593" s="1" t="s">
        <v>12543</v>
      </c>
      <c r="F1593" s="1" t="s">
        <v>3876</v>
      </c>
      <c r="G1593" s="20">
        <v>559430</v>
      </c>
      <c r="H1593" s="21">
        <v>14</v>
      </c>
    </row>
    <row r="1594" s="1" customFormat="1" spans="2:8">
      <c r="B1594" s="1" t="s">
        <v>10935</v>
      </c>
      <c r="C1594" s="1" t="s">
        <v>103</v>
      </c>
      <c r="D1594" s="1" t="s">
        <v>2378</v>
      </c>
      <c r="E1594" s="1" t="s">
        <v>12544</v>
      </c>
      <c r="F1594" s="1" t="s">
        <v>11016</v>
      </c>
      <c r="G1594" s="20">
        <v>559427</v>
      </c>
      <c r="H1594" s="21">
        <v>34</v>
      </c>
    </row>
    <row r="1595" s="1" customFormat="1" spans="2:8">
      <c r="B1595" s="1" t="s">
        <v>10935</v>
      </c>
      <c r="C1595" s="1" t="s">
        <v>398</v>
      </c>
      <c r="D1595" s="1" t="s">
        <v>2834</v>
      </c>
      <c r="E1595" s="1" t="s">
        <v>12545</v>
      </c>
      <c r="F1595" s="1" t="s">
        <v>11018</v>
      </c>
      <c r="G1595" s="20">
        <v>559351</v>
      </c>
      <c r="H1595" s="21">
        <v>20</v>
      </c>
    </row>
    <row r="1596" s="1" customFormat="1" spans="2:8">
      <c r="B1596" s="1" t="s">
        <v>10935</v>
      </c>
      <c r="C1596" s="1" t="s">
        <v>165</v>
      </c>
      <c r="D1596" s="1" t="s">
        <v>2835</v>
      </c>
      <c r="E1596" s="1" t="s">
        <v>12546</v>
      </c>
      <c r="F1596" s="1" t="s">
        <v>10940</v>
      </c>
      <c r="G1596" s="20">
        <v>558684</v>
      </c>
      <c r="H1596" s="21">
        <v>14</v>
      </c>
    </row>
    <row r="1597" s="1" customFormat="1" spans="2:8">
      <c r="B1597" s="1" t="s">
        <v>10935</v>
      </c>
      <c r="C1597" s="1" t="s">
        <v>156</v>
      </c>
      <c r="D1597" s="1" t="s">
        <v>2836</v>
      </c>
      <c r="E1597" s="1" t="s">
        <v>12547</v>
      </c>
      <c r="F1597" s="1" t="s">
        <v>11016</v>
      </c>
      <c r="G1597" s="20">
        <v>557790</v>
      </c>
      <c r="H1597" s="21">
        <v>18</v>
      </c>
    </row>
    <row r="1598" s="1" customFormat="1" spans="2:8">
      <c r="B1598" s="1" t="s">
        <v>10935</v>
      </c>
      <c r="C1598" s="1" t="s">
        <v>103</v>
      </c>
      <c r="D1598" s="1" t="s">
        <v>2837</v>
      </c>
      <c r="E1598" s="1" t="s">
        <v>12548</v>
      </c>
      <c r="F1598" s="1" t="s">
        <v>11060</v>
      </c>
      <c r="G1598" s="20">
        <v>557686</v>
      </c>
      <c r="H1598" s="21">
        <v>49</v>
      </c>
    </row>
    <row r="1599" s="1" customFormat="1" spans="2:8">
      <c r="B1599" s="1" t="s">
        <v>10935</v>
      </c>
      <c r="C1599" s="1" t="s">
        <v>554</v>
      </c>
      <c r="D1599" s="1" t="s">
        <v>2838</v>
      </c>
      <c r="E1599" s="1" t="s">
        <v>12549</v>
      </c>
      <c r="F1599" s="1" t="s">
        <v>10965</v>
      </c>
      <c r="G1599" s="20">
        <v>557058</v>
      </c>
      <c r="H1599" s="21">
        <v>23</v>
      </c>
    </row>
    <row r="1600" s="1" customFormat="1" spans="2:8">
      <c r="B1600" s="1" t="s">
        <v>10935</v>
      </c>
      <c r="C1600" s="1" t="s">
        <v>89</v>
      </c>
      <c r="D1600" s="1" t="s">
        <v>2839</v>
      </c>
      <c r="E1600" s="1" t="s">
        <v>12550</v>
      </c>
      <c r="F1600" s="1" t="s">
        <v>10963</v>
      </c>
      <c r="G1600" s="20">
        <v>554894</v>
      </c>
      <c r="H1600" s="21">
        <v>34</v>
      </c>
    </row>
    <row r="1601" s="1" customFormat="1" spans="2:8">
      <c r="B1601" s="1" t="s">
        <v>10935</v>
      </c>
      <c r="C1601" s="1" t="s">
        <v>184</v>
      </c>
      <c r="D1601" s="1" t="s">
        <v>1659</v>
      </c>
      <c r="E1601" s="1" t="s">
        <v>12551</v>
      </c>
      <c r="F1601" s="1" t="s">
        <v>10940</v>
      </c>
      <c r="G1601" s="20">
        <v>553866</v>
      </c>
      <c r="H1601" s="21">
        <v>25</v>
      </c>
    </row>
    <row r="1602" s="1" customFormat="1" spans="2:8">
      <c r="B1602" s="1" t="s">
        <v>10935</v>
      </c>
      <c r="C1602" s="1" t="s">
        <v>156</v>
      </c>
      <c r="D1602" s="1" t="s">
        <v>2841</v>
      </c>
      <c r="E1602" s="1" t="s">
        <v>12552</v>
      </c>
      <c r="F1602" s="1" t="s">
        <v>10940</v>
      </c>
      <c r="G1602" s="20">
        <v>553720</v>
      </c>
      <c r="H1602" s="21">
        <v>22</v>
      </c>
    </row>
    <row r="1603" s="1" customFormat="1" spans="2:8">
      <c r="B1603" s="1" t="s">
        <v>10935</v>
      </c>
      <c r="C1603" s="1" t="s">
        <v>365</v>
      </c>
      <c r="D1603" s="1" t="s">
        <v>2843</v>
      </c>
      <c r="E1603" s="1" t="s">
        <v>12553</v>
      </c>
      <c r="F1603" s="1" t="s">
        <v>10965</v>
      </c>
      <c r="G1603" s="20">
        <v>553348</v>
      </c>
      <c r="H1603" s="21">
        <v>24</v>
      </c>
    </row>
    <row r="1604" s="1" customFormat="1" spans="2:8">
      <c r="B1604" s="1" t="s">
        <v>10935</v>
      </c>
      <c r="C1604" s="1" t="s">
        <v>124</v>
      </c>
      <c r="D1604" s="1" t="s">
        <v>2844</v>
      </c>
      <c r="E1604" s="1" t="s">
        <v>12554</v>
      </c>
      <c r="F1604" s="1" t="s">
        <v>10956</v>
      </c>
      <c r="G1604" s="20">
        <v>553233</v>
      </c>
      <c r="H1604" s="21">
        <v>20</v>
      </c>
    </row>
    <row r="1605" s="1" customFormat="1" spans="2:8">
      <c r="B1605" s="1" t="s">
        <v>10935</v>
      </c>
      <c r="C1605" s="1" t="s">
        <v>103</v>
      </c>
      <c r="D1605" s="1" t="s">
        <v>2845</v>
      </c>
      <c r="E1605" s="1" t="s">
        <v>12555</v>
      </c>
      <c r="F1605" s="1" t="s">
        <v>10942</v>
      </c>
      <c r="G1605" s="20">
        <v>553209</v>
      </c>
      <c r="H1605" s="21">
        <v>24</v>
      </c>
    </row>
    <row r="1606" s="1" customFormat="1" spans="2:8">
      <c r="B1606" s="1" t="s">
        <v>10935</v>
      </c>
      <c r="C1606" s="1" t="s">
        <v>4145</v>
      </c>
      <c r="D1606" s="1" t="s">
        <v>2846</v>
      </c>
      <c r="E1606" s="1" t="s">
        <v>12556</v>
      </c>
      <c r="F1606" s="1" t="s">
        <v>11060</v>
      </c>
      <c r="G1606" s="20">
        <v>552883</v>
      </c>
      <c r="H1606" s="21">
        <v>25</v>
      </c>
    </row>
    <row r="1607" s="1" customFormat="1" spans="2:8">
      <c r="B1607" s="1" t="s">
        <v>10935</v>
      </c>
      <c r="C1607" s="1" t="s">
        <v>184</v>
      </c>
      <c r="D1607" s="1" t="s">
        <v>2587</v>
      </c>
      <c r="E1607" s="1" t="s">
        <v>12557</v>
      </c>
      <c r="F1607" s="1" t="s">
        <v>11060</v>
      </c>
      <c r="G1607" s="20">
        <v>551913.5</v>
      </c>
      <c r="H1607" s="21">
        <v>16</v>
      </c>
    </row>
    <row r="1608" s="1" customFormat="1" spans="2:8">
      <c r="B1608" s="1" t="s">
        <v>10935</v>
      </c>
      <c r="C1608" s="1" t="s">
        <v>137</v>
      </c>
      <c r="D1608" s="1" t="s">
        <v>2847</v>
      </c>
      <c r="E1608" s="1" t="s">
        <v>12558</v>
      </c>
      <c r="F1608" s="1" t="s">
        <v>3876</v>
      </c>
      <c r="G1608" s="20">
        <v>548821</v>
      </c>
      <c r="H1608" s="21">
        <v>25</v>
      </c>
    </row>
    <row r="1609" s="1" customFormat="1" spans="2:8">
      <c r="B1609" s="1" t="s">
        <v>10935</v>
      </c>
      <c r="C1609" s="1" t="s">
        <v>184</v>
      </c>
      <c r="D1609" s="1" t="s">
        <v>2848</v>
      </c>
      <c r="E1609" s="1" t="s">
        <v>12559</v>
      </c>
      <c r="F1609" s="1" t="s">
        <v>10956</v>
      </c>
      <c r="G1609" s="20">
        <v>548236</v>
      </c>
      <c r="H1609" s="21">
        <v>6</v>
      </c>
    </row>
    <row r="1610" s="1" customFormat="1" spans="2:8">
      <c r="B1610" s="1" t="s">
        <v>10935</v>
      </c>
      <c r="C1610" s="1" t="s">
        <v>184</v>
      </c>
      <c r="D1610" s="1" t="s">
        <v>2849</v>
      </c>
      <c r="E1610" s="1" t="s">
        <v>12560</v>
      </c>
      <c r="F1610" s="1" t="s">
        <v>11018</v>
      </c>
      <c r="G1610" s="20">
        <v>548225</v>
      </c>
      <c r="H1610" s="21">
        <v>8</v>
      </c>
    </row>
    <row r="1611" s="1" customFormat="1" spans="2:8">
      <c r="B1611" s="1" t="s">
        <v>10935</v>
      </c>
      <c r="C1611" s="1" t="s">
        <v>107</v>
      </c>
      <c r="D1611" s="1" t="s">
        <v>2850</v>
      </c>
      <c r="E1611" s="1" t="s">
        <v>12561</v>
      </c>
      <c r="F1611" s="1" t="s">
        <v>3876</v>
      </c>
      <c r="G1611" s="20">
        <v>548193</v>
      </c>
      <c r="H1611" s="21">
        <v>12</v>
      </c>
    </row>
    <row r="1612" s="1" customFormat="1" spans="2:8">
      <c r="B1612" s="1" t="s">
        <v>10935</v>
      </c>
      <c r="C1612" s="1" t="s">
        <v>184</v>
      </c>
      <c r="D1612" s="1" t="s">
        <v>1852</v>
      </c>
      <c r="E1612" s="1" t="s">
        <v>12562</v>
      </c>
      <c r="F1612" s="1" t="s">
        <v>10948</v>
      </c>
      <c r="G1612" s="20">
        <v>544886</v>
      </c>
      <c r="H1612" s="21">
        <v>10</v>
      </c>
    </row>
    <row r="1613" s="1" customFormat="1" spans="2:8">
      <c r="B1613" s="1" t="s">
        <v>10935</v>
      </c>
      <c r="C1613" s="1" t="s">
        <v>117</v>
      </c>
      <c r="D1613" s="1" t="s">
        <v>2851</v>
      </c>
      <c r="E1613" s="1" t="s">
        <v>12563</v>
      </c>
      <c r="F1613" s="1" t="s">
        <v>11010</v>
      </c>
      <c r="G1613" s="20">
        <v>544525</v>
      </c>
      <c r="H1613" s="21">
        <v>9</v>
      </c>
    </row>
    <row r="1614" s="1" customFormat="1" spans="2:8">
      <c r="B1614" s="1" t="s">
        <v>10935</v>
      </c>
      <c r="C1614" s="1" t="s">
        <v>10975</v>
      </c>
      <c r="D1614" s="1" t="s">
        <v>2852</v>
      </c>
      <c r="E1614" s="1" t="s">
        <v>12564</v>
      </c>
      <c r="F1614" s="1" t="s">
        <v>11018</v>
      </c>
      <c r="G1614" s="20">
        <v>544299</v>
      </c>
      <c r="H1614" s="21">
        <v>11</v>
      </c>
    </row>
    <row r="1615" s="1" customFormat="1" spans="2:8">
      <c r="B1615" s="1" t="s">
        <v>10935</v>
      </c>
      <c r="C1615" s="1" t="s">
        <v>165</v>
      </c>
      <c r="D1615" s="1" t="s">
        <v>1616</v>
      </c>
      <c r="E1615" s="1" t="s">
        <v>12565</v>
      </c>
      <c r="F1615" s="1" t="s">
        <v>10937</v>
      </c>
      <c r="G1615" s="20">
        <v>543499</v>
      </c>
      <c r="H1615" s="21">
        <v>14</v>
      </c>
    </row>
    <row r="1616" s="1" customFormat="1" spans="2:8">
      <c r="B1616" s="1" t="s">
        <v>10935</v>
      </c>
      <c r="C1616" s="1" t="s">
        <v>4111</v>
      </c>
      <c r="D1616" s="1" t="s">
        <v>2853</v>
      </c>
      <c r="E1616" s="1" t="s">
        <v>12566</v>
      </c>
      <c r="F1616" s="1" t="s">
        <v>11016</v>
      </c>
      <c r="G1616" s="20">
        <v>542954</v>
      </c>
      <c r="H1616" s="21">
        <v>22</v>
      </c>
    </row>
    <row r="1617" s="1" customFormat="1" spans="2:8">
      <c r="B1617" s="1" t="s">
        <v>10935</v>
      </c>
      <c r="C1617" s="1" t="s">
        <v>117</v>
      </c>
      <c r="D1617" s="1" t="s">
        <v>2854</v>
      </c>
      <c r="E1617" s="1" t="s">
        <v>12567</v>
      </c>
      <c r="F1617" s="1" t="s">
        <v>11010</v>
      </c>
      <c r="G1617" s="20">
        <v>542504.5</v>
      </c>
      <c r="H1617" s="21">
        <v>13</v>
      </c>
    </row>
    <row r="1618" s="1" customFormat="1" spans="2:8">
      <c r="B1618" s="1" t="s">
        <v>10935</v>
      </c>
      <c r="C1618" s="1" t="s">
        <v>4111</v>
      </c>
      <c r="D1618" s="1" t="s">
        <v>2855</v>
      </c>
      <c r="E1618" s="1" t="s">
        <v>12568</v>
      </c>
      <c r="F1618" s="1" t="s">
        <v>10940</v>
      </c>
      <c r="G1618" s="20">
        <v>542293</v>
      </c>
      <c r="H1618" s="21">
        <v>16</v>
      </c>
    </row>
    <row r="1619" s="1" customFormat="1" spans="2:8">
      <c r="B1619" s="1" t="s">
        <v>10935</v>
      </c>
      <c r="C1619" s="1" t="s">
        <v>103</v>
      </c>
      <c r="D1619" s="1" t="s">
        <v>2856</v>
      </c>
      <c r="E1619" s="1" t="s">
        <v>12569</v>
      </c>
      <c r="F1619" s="1" t="s">
        <v>10965</v>
      </c>
      <c r="G1619" s="20">
        <v>541603</v>
      </c>
      <c r="H1619" s="21">
        <v>33</v>
      </c>
    </row>
    <row r="1620" s="1" customFormat="1" spans="2:8">
      <c r="B1620" s="1" t="s">
        <v>10935</v>
      </c>
      <c r="C1620" s="1" t="s">
        <v>124</v>
      </c>
      <c r="D1620" s="1" t="s">
        <v>2857</v>
      </c>
      <c r="E1620" s="1" t="s">
        <v>12570</v>
      </c>
      <c r="F1620" s="1" t="s">
        <v>10965</v>
      </c>
      <c r="G1620" s="20">
        <v>539300</v>
      </c>
      <c r="H1620" s="21">
        <v>25</v>
      </c>
    </row>
    <row r="1621" s="1" customFormat="1" spans="2:8">
      <c r="B1621" s="1" t="s">
        <v>10935</v>
      </c>
      <c r="C1621" s="1" t="s">
        <v>67</v>
      </c>
      <c r="D1621" s="1" t="s">
        <v>2858</v>
      </c>
      <c r="E1621" s="1" t="s">
        <v>12571</v>
      </c>
      <c r="F1621" s="1" t="s">
        <v>11016</v>
      </c>
      <c r="G1621" s="20">
        <v>538887</v>
      </c>
      <c r="H1621" s="21">
        <v>19</v>
      </c>
    </row>
    <row r="1622" s="1" customFormat="1" spans="2:8">
      <c r="B1622" s="1" t="s">
        <v>10935</v>
      </c>
      <c r="C1622" s="1" t="s">
        <v>165</v>
      </c>
      <c r="D1622" s="1" t="s">
        <v>2859</v>
      </c>
      <c r="E1622" s="1" t="s">
        <v>12572</v>
      </c>
      <c r="F1622" s="1" t="s">
        <v>10965</v>
      </c>
      <c r="G1622" s="20">
        <v>538877</v>
      </c>
      <c r="H1622" s="21">
        <v>18</v>
      </c>
    </row>
    <row r="1623" s="1" customFormat="1" spans="2:8">
      <c r="B1623" s="1" t="s">
        <v>10935</v>
      </c>
      <c r="C1623" s="1" t="s">
        <v>398</v>
      </c>
      <c r="D1623" s="1" t="s">
        <v>2861</v>
      </c>
      <c r="E1623" s="1" t="s">
        <v>12573</v>
      </c>
      <c r="F1623" s="1" t="s">
        <v>10942</v>
      </c>
      <c r="G1623" s="20">
        <v>536697.5</v>
      </c>
      <c r="H1623" s="21">
        <v>21</v>
      </c>
    </row>
    <row r="1624" s="1" customFormat="1" spans="2:8">
      <c r="B1624" s="1" t="s">
        <v>10935</v>
      </c>
      <c r="C1624" s="1" t="s">
        <v>4135</v>
      </c>
      <c r="D1624" s="1" t="s">
        <v>2862</v>
      </c>
      <c r="E1624" s="1" t="s">
        <v>12574</v>
      </c>
      <c r="F1624" s="1" t="s">
        <v>11010</v>
      </c>
      <c r="G1624" s="20">
        <v>536108</v>
      </c>
      <c r="H1624" s="21">
        <v>31</v>
      </c>
    </row>
    <row r="1625" s="1" customFormat="1" spans="2:8">
      <c r="B1625" s="1" t="s">
        <v>10935</v>
      </c>
      <c r="C1625" s="1" t="s">
        <v>4111</v>
      </c>
      <c r="D1625" s="1" t="s">
        <v>2863</v>
      </c>
      <c r="E1625" s="1" t="s">
        <v>12575</v>
      </c>
      <c r="F1625" s="1" t="s">
        <v>3876</v>
      </c>
      <c r="G1625" s="20">
        <v>535739</v>
      </c>
      <c r="H1625" s="21">
        <v>29</v>
      </c>
    </row>
    <row r="1626" s="1" customFormat="1" spans="2:8">
      <c r="B1626" s="1" t="s">
        <v>10935</v>
      </c>
      <c r="C1626" s="1" t="s">
        <v>4155</v>
      </c>
      <c r="D1626" s="1" t="s">
        <v>2864</v>
      </c>
      <c r="E1626" s="1" t="s">
        <v>12576</v>
      </c>
      <c r="F1626" s="1" t="s">
        <v>10942</v>
      </c>
      <c r="G1626" s="20">
        <v>535500</v>
      </c>
      <c r="H1626" s="21">
        <v>20</v>
      </c>
    </row>
    <row r="1627" s="1" customFormat="1" spans="2:8">
      <c r="B1627" s="1" t="s">
        <v>10935</v>
      </c>
      <c r="C1627" s="1" t="s">
        <v>398</v>
      </c>
      <c r="D1627" s="1" t="s">
        <v>1779</v>
      </c>
      <c r="E1627" s="1" t="s">
        <v>12577</v>
      </c>
      <c r="F1627" s="1" t="s">
        <v>10948</v>
      </c>
      <c r="G1627" s="20">
        <v>534376</v>
      </c>
      <c r="H1627" s="21">
        <v>16</v>
      </c>
    </row>
    <row r="1628" s="1" customFormat="1" spans="2:8">
      <c r="B1628" s="1" t="s">
        <v>10935</v>
      </c>
      <c r="C1628" s="1" t="s">
        <v>124</v>
      </c>
      <c r="D1628" s="1" t="s">
        <v>2865</v>
      </c>
      <c r="E1628" s="1" t="s">
        <v>12578</v>
      </c>
      <c r="F1628" s="1" t="s">
        <v>11010</v>
      </c>
      <c r="G1628" s="20">
        <v>533035.5</v>
      </c>
      <c r="H1628" s="21">
        <v>16</v>
      </c>
    </row>
    <row r="1629" s="1" customFormat="1" spans="2:8">
      <c r="B1629" s="1" t="s">
        <v>10935</v>
      </c>
      <c r="C1629" s="1" t="s">
        <v>156</v>
      </c>
      <c r="D1629" s="1" t="s">
        <v>2866</v>
      </c>
      <c r="E1629" s="1" t="s">
        <v>12579</v>
      </c>
      <c r="F1629" s="1" t="s">
        <v>10937</v>
      </c>
      <c r="G1629" s="20">
        <v>532163</v>
      </c>
      <c r="H1629" s="21">
        <v>37</v>
      </c>
    </row>
    <row r="1630" s="1" customFormat="1" spans="2:8">
      <c r="B1630" s="1" t="s">
        <v>10935</v>
      </c>
      <c r="C1630" s="1" t="s">
        <v>89</v>
      </c>
      <c r="D1630" s="1" t="s">
        <v>2867</v>
      </c>
      <c r="E1630" s="1" t="s">
        <v>12580</v>
      </c>
      <c r="F1630" s="1" t="s">
        <v>10937</v>
      </c>
      <c r="G1630" s="20">
        <v>531616</v>
      </c>
      <c r="H1630" s="21">
        <v>38</v>
      </c>
    </row>
    <row r="1631" s="1" customFormat="1" spans="2:8">
      <c r="B1631" s="1" t="s">
        <v>10935</v>
      </c>
      <c r="C1631" s="1" t="s">
        <v>365</v>
      </c>
      <c r="D1631" s="1" t="s">
        <v>2626</v>
      </c>
      <c r="E1631" s="1" t="s">
        <v>12581</v>
      </c>
      <c r="F1631" s="1" t="s">
        <v>10965</v>
      </c>
      <c r="G1631" s="20">
        <v>528508</v>
      </c>
      <c r="H1631" s="21">
        <v>17</v>
      </c>
    </row>
    <row r="1632" s="1" customFormat="1" spans="2:8">
      <c r="B1632" s="1" t="s">
        <v>10935</v>
      </c>
      <c r="C1632" s="1" t="s">
        <v>124</v>
      </c>
      <c r="D1632" s="1" t="s">
        <v>2868</v>
      </c>
      <c r="E1632" s="1" t="s">
        <v>12582</v>
      </c>
      <c r="F1632" s="1" t="s">
        <v>11018</v>
      </c>
      <c r="G1632" s="20">
        <v>528414</v>
      </c>
      <c r="H1632" s="21">
        <v>38</v>
      </c>
    </row>
    <row r="1633" s="1" customFormat="1" spans="2:8">
      <c r="B1633" s="1" t="s">
        <v>10935</v>
      </c>
      <c r="C1633" s="1" t="s">
        <v>103</v>
      </c>
      <c r="D1633" s="1" t="s">
        <v>2158</v>
      </c>
      <c r="E1633" s="1" t="s">
        <v>12583</v>
      </c>
      <c r="F1633" s="1" t="s">
        <v>3876</v>
      </c>
      <c r="G1633" s="20">
        <v>527949</v>
      </c>
      <c r="H1633" s="21">
        <v>30</v>
      </c>
    </row>
    <row r="1634" s="1" customFormat="1" spans="2:8">
      <c r="B1634" s="1" t="s">
        <v>10935</v>
      </c>
      <c r="C1634" s="1" t="s">
        <v>124</v>
      </c>
      <c r="D1634" s="1" t="s">
        <v>2869</v>
      </c>
      <c r="E1634" s="1" t="s">
        <v>12584</v>
      </c>
      <c r="F1634" s="1" t="s">
        <v>11016</v>
      </c>
      <c r="G1634" s="20">
        <v>527456</v>
      </c>
      <c r="H1634" s="21">
        <v>27</v>
      </c>
    </row>
    <row r="1635" s="1" customFormat="1" spans="2:8">
      <c r="B1635" s="1" t="s">
        <v>10935</v>
      </c>
      <c r="C1635" s="1" t="s">
        <v>103</v>
      </c>
      <c r="D1635" s="1" t="s">
        <v>2870</v>
      </c>
      <c r="E1635" s="1" t="s">
        <v>12585</v>
      </c>
      <c r="F1635" s="1" t="s">
        <v>3876</v>
      </c>
      <c r="G1635" s="20">
        <v>526643</v>
      </c>
      <c r="H1635" s="21">
        <v>25</v>
      </c>
    </row>
    <row r="1636" s="1" customFormat="1" spans="2:8">
      <c r="B1636" s="1" t="s">
        <v>10935</v>
      </c>
      <c r="C1636" s="1" t="s">
        <v>4111</v>
      </c>
      <c r="D1636" s="1" t="s">
        <v>1935</v>
      </c>
      <c r="E1636" s="1" t="s">
        <v>12586</v>
      </c>
      <c r="F1636" s="1" t="s">
        <v>11018</v>
      </c>
      <c r="G1636" s="20">
        <v>526561.3</v>
      </c>
      <c r="H1636" s="21">
        <v>17</v>
      </c>
    </row>
    <row r="1637" s="1" customFormat="1" spans="2:8">
      <c r="B1637" s="1" t="s">
        <v>10935</v>
      </c>
      <c r="C1637" s="1" t="s">
        <v>89</v>
      </c>
      <c r="D1637" s="1" t="s">
        <v>1850</v>
      </c>
      <c r="E1637" s="1" t="s">
        <v>12587</v>
      </c>
      <c r="F1637" s="1" t="s">
        <v>11016</v>
      </c>
      <c r="G1637" s="20">
        <v>526308</v>
      </c>
      <c r="H1637" s="21">
        <v>26</v>
      </c>
    </row>
    <row r="1638" s="1" customFormat="1" spans="2:8">
      <c r="B1638" s="1" t="s">
        <v>10935</v>
      </c>
      <c r="C1638" s="1" t="s">
        <v>103</v>
      </c>
      <c r="D1638" s="1" t="s">
        <v>2871</v>
      </c>
      <c r="E1638" s="1" t="s">
        <v>12588</v>
      </c>
      <c r="F1638" s="1" t="s">
        <v>10956</v>
      </c>
      <c r="G1638" s="20">
        <v>525626</v>
      </c>
      <c r="H1638" s="21">
        <v>35</v>
      </c>
    </row>
    <row r="1639" s="1" customFormat="1" spans="2:8">
      <c r="B1639" s="1" t="s">
        <v>10935</v>
      </c>
      <c r="C1639" s="1" t="s">
        <v>103</v>
      </c>
      <c r="D1639" s="1" t="s">
        <v>1962</v>
      </c>
      <c r="E1639" s="1" t="s">
        <v>12589</v>
      </c>
      <c r="F1639" s="1" t="s">
        <v>10942</v>
      </c>
      <c r="G1639" s="20">
        <v>525121</v>
      </c>
      <c r="H1639" s="21">
        <v>41</v>
      </c>
    </row>
    <row r="1640" s="1" customFormat="1" spans="2:8">
      <c r="B1640" s="1" t="s">
        <v>10935</v>
      </c>
      <c r="C1640" s="1" t="s">
        <v>184</v>
      </c>
      <c r="D1640" s="1" t="s">
        <v>1852</v>
      </c>
      <c r="E1640" s="1" t="s">
        <v>12590</v>
      </c>
      <c r="F1640" s="1" t="s">
        <v>10948</v>
      </c>
      <c r="G1640" s="20">
        <v>524965</v>
      </c>
      <c r="H1640" s="21">
        <v>8</v>
      </c>
    </row>
    <row r="1641" s="1" customFormat="1" spans="2:8">
      <c r="B1641" s="1" t="s">
        <v>10935</v>
      </c>
      <c r="C1641" s="1" t="s">
        <v>89</v>
      </c>
      <c r="D1641" s="1" t="s">
        <v>1652</v>
      </c>
      <c r="E1641" s="1" t="s">
        <v>12591</v>
      </c>
      <c r="F1641" s="1" t="s">
        <v>10940</v>
      </c>
      <c r="G1641" s="20">
        <v>524021.5</v>
      </c>
      <c r="H1641" s="21">
        <v>23</v>
      </c>
    </row>
    <row r="1642" s="1" customFormat="1" spans="2:8">
      <c r="B1642" s="1" t="s">
        <v>10935</v>
      </c>
      <c r="C1642" s="1" t="s">
        <v>398</v>
      </c>
      <c r="D1642" s="1" t="s">
        <v>2872</v>
      </c>
      <c r="E1642" s="1" t="s">
        <v>12592</v>
      </c>
      <c r="F1642" s="1" t="s">
        <v>11060</v>
      </c>
      <c r="G1642" s="20">
        <v>521223</v>
      </c>
      <c r="H1642" s="21">
        <v>15</v>
      </c>
    </row>
    <row r="1643" s="1" customFormat="1" spans="2:8">
      <c r="B1643" s="1" t="s">
        <v>10935</v>
      </c>
      <c r="C1643" s="1" t="s">
        <v>89</v>
      </c>
      <c r="D1643" s="1" t="s">
        <v>2873</v>
      </c>
      <c r="E1643" s="1" t="s">
        <v>12593</v>
      </c>
      <c r="F1643" s="1" t="s">
        <v>10942</v>
      </c>
      <c r="G1643" s="20">
        <v>520667</v>
      </c>
      <c r="H1643" s="21">
        <v>35</v>
      </c>
    </row>
    <row r="1644" s="1" customFormat="1" spans="2:8">
      <c r="B1644" s="1" t="s">
        <v>10935</v>
      </c>
      <c r="C1644" s="1" t="s">
        <v>4145</v>
      </c>
      <c r="D1644" s="1" t="s">
        <v>2445</v>
      </c>
      <c r="E1644" s="1" t="s">
        <v>12594</v>
      </c>
      <c r="F1644" s="1" t="s">
        <v>3876</v>
      </c>
      <c r="G1644" s="20">
        <v>517830</v>
      </c>
      <c r="H1644" s="21">
        <v>11</v>
      </c>
    </row>
    <row r="1645" s="1" customFormat="1" spans="2:8">
      <c r="B1645" s="1" t="s">
        <v>10935</v>
      </c>
      <c r="C1645" s="1" t="s">
        <v>103</v>
      </c>
      <c r="D1645" s="1" t="s">
        <v>2875</v>
      </c>
      <c r="E1645" s="1" t="s">
        <v>12595</v>
      </c>
      <c r="F1645" s="1" t="s">
        <v>10940</v>
      </c>
      <c r="G1645" s="20">
        <v>517210</v>
      </c>
      <c r="H1645" s="21">
        <v>17</v>
      </c>
    </row>
    <row r="1646" s="1" customFormat="1" spans="2:8">
      <c r="B1646" s="1" t="s">
        <v>10935</v>
      </c>
      <c r="C1646" s="1" t="s">
        <v>156</v>
      </c>
      <c r="D1646" s="1" t="s">
        <v>2876</v>
      </c>
      <c r="E1646" s="1" t="s">
        <v>12596</v>
      </c>
      <c r="F1646" s="1" t="s">
        <v>10937</v>
      </c>
      <c r="G1646" s="20">
        <v>516892</v>
      </c>
      <c r="H1646" s="21">
        <v>23</v>
      </c>
    </row>
    <row r="1647" s="1" customFormat="1" spans="2:8">
      <c r="B1647" s="1" t="s">
        <v>10935</v>
      </c>
      <c r="C1647" s="1" t="s">
        <v>156</v>
      </c>
      <c r="D1647" s="1" t="s">
        <v>2877</v>
      </c>
      <c r="E1647" s="1" t="s">
        <v>12597</v>
      </c>
      <c r="F1647" s="1" t="s">
        <v>11010</v>
      </c>
      <c r="G1647" s="20">
        <v>514908</v>
      </c>
      <c r="H1647" s="21">
        <v>18</v>
      </c>
    </row>
    <row r="1648" s="1" customFormat="1" spans="2:8">
      <c r="B1648" s="1" t="s">
        <v>10935</v>
      </c>
      <c r="C1648" s="1" t="s">
        <v>107</v>
      </c>
      <c r="D1648" s="1" t="s">
        <v>2878</v>
      </c>
      <c r="E1648" s="1" t="s">
        <v>12598</v>
      </c>
      <c r="F1648" s="1" t="s">
        <v>11018</v>
      </c>
      <c r="G1648" s="20">
        <v>514222</v>
      </c>
      <c r="H1648" s="21">
        <v>11</v>
      </c>
    </row>
    <row r="1649" s="1" customFormat="1" spans="2:8">
      <c r="B1649" s="1" t="s">
        <v>10935</v>
      </c>
      <c r="C1649" s="1" t="s">
        <v>4166</v>
      </c>
      <c r="D1649" s="1" t="s">
        <v>2699</v>
      </c>
      <c r="E1649" s="1" t="s">
        <v>12599</v>
      </c>
      <c r="F1649" s="1" t="s">
        <v>10940</v>
      </c>
      <c r="G1649" s="20">
        <v>513399</v>
      </c>
      <c r="H1649" s="21">
        <v>31</v>
      </c>
    </row>
    <row r="1650" s="1" customFormat="1" spans="2:8">
      <c r="B1650" s="1" t="s">
        <v>10935</v>
      </c>
      <c r="C1650" s="1" t="s">
        <v>10975</v>
      </c>
      <c r="D1650" s="1" t="s">
        <v>2879</v>
      </c>
      <c r="E1650" s="1" t="s">
        <v>12600</v>
      </c>
      <c r="F1650" s="1" t="s">
        <v>10946</v>
      </c>
      <c r="G1650" s="20">
        <v>511243</v>
      </c>
      <c r="H1650" s="21">
        <v>14</v>
      </c>
    </row>
    <row r="1651" s="1" customFormat="1" spans="2:8">
      <c r="B1651" s="1" t="s">
        <v>10935</v>
      </c>
      <c r="C1651" s="1" t="s">
        <v>156</v>
      </c>
      <c r="D1651" s="1" t="s">
        <v>2880</v>
      </c>
      <c r="E1651" s="1" t="s">
        <v>12601</v>
      </c>
      <c r="F1651" s="1" t="s">
        <v>10956</v>
      </c>
      <c r="G1651" s="20">
        <v>510688</v>
      </c>
      <c r="H1651" s="21">
        <v>21</v>
      </c>
    </row>
    <row r="1652" s="1" customFormat="1" spans="2:8">
      <c r="B1652" s="1" t="s">
        <v>10935</v>
      </c>
      <c r="C1652" s="1" t="s">
        <v>165</v>
      </c>
      <c r="D1652" s="1" t="s">
        <v>2881</v>
      </c>
      <c r="E1652" s="1" t="s">
        <v>12602</v>
      </c>
      <c r="F1652" s="1" t="s">
        <v>11016</v>
      </c>
      <c r="G1652" s="20">
        <v>508180</v>
      </c>
      <c r="H1652" s="21">
        <v>20</v>
      </c>
    </row>
    <row r="1653" s="1" customFormat="1" spans="2:8">
      <c r="B1653" s="1" t="s">
        <v>10935</v>
      </c>
      <c r="C1653" s="1" t="s">
        <v>184</v>
      </c>
      <c r="D1653" s="1" t="s">
        <v>2882</v>
      </c>
      <c r="E1653" s="1" t="s">
        <v>12603</v>
      </c>
      <c r="F1653" s="1" t="s">
        <v>10946</v>
      </c>
      <c r="G1653" s="20">
        <v>508144</v>
      </c>
      <c r="H1653" s="21">
        <v>28</v>
      </c>
    </row>
    <row r="1654" s="1" customFormat="1" spans="2:8">
      <c r="B1654" s="1" t="s">
        <v>10935</v>
      </c>
      <c r="C1654" s="1" t="s">
        <v>156</v>
      </c>
      <c r="D1654" s="1" t="s">
        <v>1794</v>
      </c>
      <c r="E1654" s="1" t="s">
        <v>12604</v>
      </c>
      <c r="F1654" s="1" t="s">
        <v>10940</v>
      </c>
      <c r="G1654" s="20">
        <v>506705.91</v>
      </c>
      <c r="H1654" s="21">
        <v>15</v>
      </c>
    </row>
    <row r="1655" s="1" customFormat="1" spans="2:8">
      <c r="B1655" s="1" t="s">
        <v>10935</v>
      </c>
      <c r="C1655" s="1" t="s">
        <v>137</v>
      </c>
      <c r="D1655" s="1" t="s">
        <v>2883</v>
      </c>
      <c r="E1655" s="1" t="s">
        <v>12605</v>
      </c>
      <c r="F1655" s="1" t="s">
        <v>10956</v>
      </c>
      <c r="G1655" s="20">
        <v>506693</v>
      </c>
      <c r="H1655" s="21">
        <v>34</v>
      </c>
    </row>
    <row r="1656" s="1" customFormat="1" spans="2:8">
      <c r="B1656" s="1" t="s">
        <v>10935</v>
      </c>
      <c r="C1656" s="1" t="s">
        <v>103</v>
      </c>
      <c r="D1656" s="1" t="s">
        <v>2884</v>
      </c>
      <c r="E1656" s="1" t="s">
        <v>12606</v>
      </c>
      <c r="F1656" s="1" t="s">
        <v>3876</v>
      </c>
      <c r="G1656" s="20">
        <v>505285</v>
      </c>
      <c r="H1656" s="21">
        <v>24</v>
      </c>
    </row>
    <row r="1657" s="1" customFormat="1" spans="2:8">
      <c r="B1657" s="1" t="s">
        <v>10935</v>
      </c>
      <c r="C1657" s="1" t="s">
        <v>10975</v>
      </c>
      <c r="D1657" s="1" t="s">
        <v>2885</v>
      </c>
      <c r="E1657" s="1" t="s">
        <v>12607</v>
      </c>
      <c r="F1657" s="1" t="s">
        <v>10956</v>
      </c>
      <c r="G1657" s="20">
        <v>504748</v>
      </c>
      <c r="H1657" s="21">
        <v>17</v>
      </c>
    </row>
    <row r="1658" s="1" customFormat="1" spans="2:8">
      <c r="B1658" s="1" t="s">
        <v>10935</v>
      </c>
      <c r="C1658" s="1" t="s">
        <v>4111</v>
      </c>
      <c r="D1658" s="1" t="s">
        <v>1868</v>
      </c>
      <c r="E1658" s="1" t="s">
        <v>12608</v>
      </c>
      <c r="F1658" s="1" t="s">
        <v>10937</v>
      </c>
      <c r="G1658" s="20">
        <v>504529</v>
      </c>
      <c r="H1658" s="21">
        <v>15</v>
      </c>
    </row>
    <row r="1659" s="1" customFormat="1" spans="2:8">
      <c r="B1659" s="1" t="s">
        <v>10935</v>
      </c>
      <c r="C1659" s="1" t="s">
        <v>156</v>
      </c>
      <c r="D1659" s="1" t="s">
        <v>2860</v>
      </c>
      <c r="E1659" s="1" t="s">
        <v>12609</v>
      </c>
      <c r="F1659" s="1" t="s">
        <v>11018</v>
      </c>
      <c r="G1659" s="20">
        <v>504232</v>
      </c>
      <c r="H1659" s="21">
        <v>11</v>
      </c>
    </row>
    <row r="1660" s="1" customFormat="1" spans="2:8">
      <c r="B1660" s="1" t="s">
        <v>10935</v>
      </c>
      <c r="C1660" s="1" t="s">
        <v>184</v>
      </c>
      <c r="D1660" s="1" t="s">
        <v>2886</v>
      </c>
      <c r="E1660" s="1" t="s">
        <v>12610</v>
      </c>
      <c r="F1660" s="1" t="s">
        <v>10956</v>
      </c>
      <c r="G1660" s="20">
        <v>503240</v>
      </c>
      <c r="H1660" s="21">
        <v>12</v>
      </c>
    </row>
    <row r="1661" s="1" customFormat="1" spans="2:8">
      <c r="B1661" s="1" t="s">
        <v>10935</v>
      </c>
      <c r="C1661" s="1" t="s">
        <v>128</v>
      </c>
      <c r="D1661" s="1" t="s">
        <v>2887</v>
      </c>
      <c r="E1661" s="1" t="s">
        <v>12611</v>
      </c>
      <c r="F1661" s="1" t="s">
        <v>10965</v>
      </c>
      <c r="G1661" s="20">
        <v>502966</v>
      </c>
      <c r="H1661" s="21">
        <v>17</v>
      </c>
    </row>
    <row r="1662" s="1" customFormat="1" spans="2:8">
      <c r="B1662" s="1" t="s">
        <v>10935</v>
      </c>
      <c r="C1662" s="1" t="s">
        <v>156</v>
      </c>
      <c r="D1662" s="1" t="s">
        <v>2888</v>
      </c>
      <c r="E1662" s="1" t="s">
        <v>12612</v>
      </c>
      <c r="F1662" s="1" t="s">
        <v>11010</v>
      </c>
      <c r="G1662" s="20">
        <v>502648</v>
      </c>
      <c r="H1662" s="21">
        <v>13</v>
      </c>
    </row>
    <row r="1663" s="1" customFormat="1" spans="2:8">
      <c r="B1663" s="1" t="s">
        <v>10935</v>
      </c>
      <c r="C1663" s="1" t="s">
        <v>124</v>
      </c>
      <c r="D1663" s="1" t="s">
        <v>1672</v>
      </c>
      <c r="E1663" s="1" t="s">
        <v>12613</v>
      </c>
      <c r="F1663" s="1" t="s">
        <v>11016</v>
      </c>
      <c r="G1663" s="20">
        <v>499766</v>
      </c>
      <c r="H1663" s="21">
        <v>16</v>
      </c>
    </row>
    <row r="1664" s="1" customFormat="1" spans="2:8">
      <c r="B1664" s="1" t="s">
        <v>10935</v>
      </c>
      <c r="C1664" s="1" t="s">
        <v>89</v>
      </c>
      <c r="D1664" s="1" t="s">
        <v>2111</v>
      </c>
      <c r="E1664" s="1" t="s">
        <v>12614</v>
      </c>
      <c r="F1664" s="1" t="s">
        <v>11010</v>
      </c>
      <c r="G1664" s="20">
        <v>499539</v>
      </c>
      <c r="H1664" s="21">
        <v>19</v>
      </c>
    </row>
    <row r="1665" s="1" customFormat="1" spans="2:8">
      <c r="B1665" s="1" t="s">
        <v>10935</v>
      </c>
      <c r="C1665" s="1" t="s">
        <v>89</v>
      </c>
      <c r="D1665" s="1" t="s">
        <v>2889</v>
      </c>
      <c r="E1665" s="1" t="s">
        <v>12615</v>
      </c>
      <c r="F1665" s="1" t="s">
        <v>3876</v>
      </c>
      <c r="G1665" s="20">
        <v>499470</v>
      </c>
      <c r="H1665" s="21">
        <v>25</v>
      </c>
    </row>
    <row r="1666" s="1" customFormat="1" spans="2:8">
      <c r="B1666" s="1" t="s">
        <v>10935</v>
      </c>
      <c r="C1666" s="1" t="s">
        <v>4111</v>
      </c>
      <c r="D1666" s="1" t="s">
        <v>2890</v>
      </c>
      <c r="E1666" s="1" t="s">
        <v>12616</v>
      </c>
      <c r="F1666" s="1" t="s">
        <v>11016</v>
      </c>
      <c r="G1666" s="20">
        <v>497939</v>
      </c>
      <c r="H1666" s="21">
        <v>15</v>
      </c>
    </row>
    <row r="1667" s="1" customFormat="1" spans="2:8">
      <c r="B1667" s="1" t="s">
        <v>10935</v>
      </c>
      <c r="C1667" s="1" t="s">
        <v>184</v>
      </c>
      <c r="D1667" s="1" t="s">
        <v>2891</v>
      </c>
      <c r="E1667" s="1" t="s">
        <v>12617</v>
      </c>
      <c r="F1667" s="1" t="s">
        <v>10965</v>
      </c>
      <c r="G1667" s="20">
        <v>497071.66</v>
      </c>
      <c r="H1667" s="21">
        <v>14</v>
      </c>
    </row>
    <row r="1668" s="1" customFormat="1" spans="2:8">
      <c r="B1668" s="1" t="s">
        <v>10935</v>
      </c>
      <c r="C1668" s="1" t="s">
        <v>124</v>
      </c>
      <c r="D1668" s="1" t="s">
        <v>1709</v>
      </c>
      <c r="E1668" s="1" t="s">
        <v>12618</v>
      </c>
      <c r="F1668" s="1" t="s">
        <v>10956</v>
      </c>
      <c r="G1668" s="20">
        <v>496225</v>
      </c>
      <c r="H1668" s="21">
        <v>19</v>
      </c>
    </row>
    <row r="1669" s="1" customFormat="1" spans="2:8">
      <c r="B1669" s="1" t="s">
        <v>10935</v>
      </c>
      <c r="C1669" s="1" t="s">
        <v>165</v>
      </c>
      <c r="D1669" s="1" t="s">
        <v>2892</v>
      </c>
      <c r="E1669" s="1" t="s">
        <v>12619</v>
      </c>
      <c r="F1669" s="1" t="s">
        <v>11016</v>
      </c>
      <c r="G1669" s="20">
        <v>496221</v>
      </c>
      <c r="H1669" s="21">
        <v>15</v>
      </c>
    </row>
    <row r="1670" s="1" customFormat="1" spans="2:8">
      <c r="B1670" s="1" t="s">
        <v>10935</v>
      </c>
      <c r="C1670" s="1" t="s">
        <v>103</v>
      </c>
      <c r="D1670" s="1" t="s">
        <v>2720</v>
      </c>
      <c r="E1670" s="1" t="s">
        <v>12620</v>
      </c>
      <c r="F1670" s="1" t="s">
        <v>3876</v>
      </c>
      <c r="G1670" s="20">
        <v>495283</v>
      </c>
      <c r="H1670" s="21">
        <v>27</v>
      </c>
    </row>
    <row r="1671" s="1" customFormat="1" spans="2:8">
      <c r="B1671" s="1" t="s">
        <v>10935</v>
      </c>
      <c r="C1671" s="1" t="s">
        <v>124</v>
      </c>
      <c r="D1671" s="1" t="s">
        <v>2893</v>
      </c>
      <c r="E1671" s="1" t="s">
        <v>12621</v>
      </c>
      <c r="F1671" s="1" t="s">
        <v>10956</v>
      </c>
      <c r="G1671" s="20">
        <v>494938</v>
      </c>
      <c r="H1671" s="21">
        <v>25</v>
      </c>
    </row>
    <row r="1672" s="1" customFormat="1" spans="2:8">
      <c r="B1672" s="1" t="s">
        <v>10935</v>
      </c>
      <c r="C1672" s="1" t="s">
        <v>156</v>
      </c>
      <c r="D1672" s="1" t="s">
        <v>2894</v>
      </c>
      <c r="E1672" s="1" t="s">
        <v>12622</v>
      </c>
      <c r="F1672" s="1" t="s">
        <v>10965</v>
      </c>
      <c r="G1672" s="20">
        <v>494627</v>
      </c>
      <c r="H1672" s="21">
        <v>22</v>
      </c>
    </row>
    <row r="1673" s="1" customFormat="1" spans="2:8">
      <c r="B1673" s="1" t="s">
        <v>10935</v>
      </c>
      <c r="C1673" s="1" t="s">
        <v>103</v>
      </c>
      <c r="D1673" s="1" t="s">
        <v>2516</v>
      </c>
      <c r="E1673" s="1" t="s">
        <v>12623</v>
      </c>
      <c r="F1673" s="1" t="s">
        <v>10946</v>
      </c>
      <c r="G1673" s="20">
        <v>493917</v>
      </c>
      <c r="H1673" s="21">
        <v>33</v>
      </c>
    </row>
    <row r="1674" s="1" customFormat="1" spans="2:8">
      <c r="B1674" s="1" t="s">
        <v>10935</v>
      </c>
      <c r="C1674" s="1" t="s">
        <v>156</v>
      </c>
      <c r="D1674" s="1" t="s">
        <v>2895</v>
      </c>
      <c r="E1674" s="1" t="s">
        <v>12624</v>
      </c>
      <c r="F1674" s="1" t="s">
        <v>10942</v>
      </c>
      <c r="G1674" s="20">
        <v>493412</v>
      </c>
      <c r="H1674" s="21">
        <v>22</v>
      </c>
    </row>
    <row r="1675" s="1" customFormat="1" spans="2:8">
      <c r="B1675" s="1" t="s">
        <v>10935</v>
      </c>
      <c r="C1675" s="1" t="s">
        <v>10975</v>
      </c>
      <c r="D1675" s="1" t="s">
        <v>2896</v>
      </c>
      <c r="E1675" s="1" t="s">
        <v>12625</v>
      </c>
      <c r="F1675" s="1" t="s">
        <v>10940</v>
      </c>
      <c r="G1675" s="20">
        <v>493296</v>
      </c>
      <c r="H1675" s="21">
        <v>5</v>
      </c>
    </row>
    <row r="1676" s="1" customFormat="1" spans="2:8">
      <c r="B1676" s="1" t="s">
        <v>10935</v>
      </c>
      <c r="C1676" s="1" t="s">
        <v>124</v>
      </c>
      <c r="D1676" s="1" t="s">
        <v>2897</v>
      </c>
      <c r="E1676" s="1" t="s">
        <v>12626</v>
      </c>
      <c r="F1676" s="1" t="s">
        <v>10963</v>
      </c>
      <c r="G1676" s="20">
        <v>493271</v>
      </c>
      <c r="H1676" s="21">
        <v>20</v>
      </c>
    </row>
    <row r="1677" s="1" customFormat="1" spans="2:8">
      <c r="B1677" s="1" t="s">
        <v>10935</v>
      </c>
      <c r="C1677" s="1" t="s">
        <v>156</v>
      </c>
      <c r="D1677" s="1" t="s">
        <v>2898</v>
      </c>
      <c r="E1677" s="1" t="s">
        <v>12627</v>
      </c>
      <c r="F1677" s="1" t="s">
        <v>10965</v>
      </c>
      <c r="G1677" s="20">
        <v>492998</v>
      </c>
      <c r="H1677" s="21">
        <v>13</v>
      </c>
    </row>
    <row r="1678" s="1" customFormat="1" spans="2:8">
      <c r="B1678" s="1" t="s">
        <v>10935</v>
      </c>
      <c r="C1678" s="1" t="s">
        <v>398</v>
      </c>
      <c r="D1678" s="1" t="s">
        <v>2013</v>
      </c>
      <c r="E1678" s="1" t="s">
        <v>12628</v>
      </c>
      <c r="F1678" s="1" t="s">
        <v>10965</v>
      </c>
      <c r="G1678" s="20">
        <v>492944</v>
      </c>
      <c r="H1678" s="21">
        <v>9</v>
      </c>
    </row>
    <row r="1679" s="1" customFormat="1" spans="2:8">
      <c r="B1679" s="1" t="s">
        <v>10935</v>
      </c>
      <c r="C1679" s="1" t="s">
        <v>103</v>
      </c>
      <c r="D1679" s="1" t="s">
        <v>2053</v>
      </c>
      <c r="E1679" s="1" t="s">
        <v>12629</v>
      </c>
      <c r="F1679" s="1" t="s">
        <v>10963</v>
      </c>
      <c r="G1679" s="20">
        <v>490966.5</v>
      </c>
      <c r="H1679" s="21">
        <v>25</v>
      </c>
    </row>
    <row r="1680" s="1" customFormat="1" spans="2:8">
      <c r="B1680" s="1" t="s">
        <v>10935</v>
      </c>
      <c r="C1680" s="1" t="s">
        <v>4145</v>
      </c>
      <c r="D1680" s="1" t="s">
        <v>2445</v>
      </c>
      <c r="E1680" s="1" t="s">
        <v>12630</v>
      </c>
      <c r="F1680" s="1" t="s">
        <v>3876</v>
      </c>
      <c r="G1680" s="20">
        <v>489954</v>
      </c>
      <c r="H1680" s="21">
        <v>11</v>
      </c>
    </row>
    <row r="1681" s="1" customFormat="1" spans="2:8">
      <c r="B1681" s="1" t="s">
        <v>10935</v>
      </c>
      <c r="C1681" s="1" t="s">
        <v>156</v>
      </c>
      <c r="D1681" s="1" t="s">
        <v>2899</v>
      </c>
      <c r="E1681" s="1" t="s">
        <v>12631</v>
      </c>
      <c r="F1681" s="1" t="s">
        <v>10965</v>
      </c>
      <c r="G1681" s="20">
        <v>489936</v>
      </c>
      <c r="H1681" s="21">
        <v>14</v>
      </c>
    </row>
    <row r="1682" s="1" customFormat="1" spans="2:8">
      <c r="B1682" s="1" t="s">
        <v>10935</v>
      </c>
      <c r="C1682" s="1" t="s">
        <v>103</v>
      </c>
      <c r="D1682" s="1" t="s">
        <v>2280</v>
      </c>
      <c r="E1682" s="1" t="s">
        <v>12632</v>
      </c>
      <c r="F1682" s="1" t="s">
        <v>11060</v>
      </c>
      <c r="G1682" s="20">
        <v>489476</v>
      </c>
      <c r="H1682" s="21">
        <v>25</v>
      </c>
    </row>
    <row r="1683" s="1" customFormat="1" spans="2:8">
      <c r="B1683" s="1" t="s">
        <v>10935</v>
      </c>
      <c r="C1683" s="1" t="s">
        <v>103</v>
      </c>
      <c r="D1683" s="1" t="s">
        <v>2900</v>
      </c>
      <c r="E1683" s="1" t="s">
        <v>12633</v>
      </c>
      <c r="F1683" s="1" t="s">
        <v>11016</v>
      </c>
      <c r="G1683" s="20">
        <v>489202</v>
      </c>
      <c r="H1683" s="21">
        <v>40</v>
      </c>
    </row>
    <row r="1684" s="1" customFormat="1" spans="2:8">
      <c r="B1684" s="1" t="s">
        <v>10935</v>
      </c>
      <c r="C1684" s="1" t="s">
        <v>184</v>
      </c>
      <c r="D1684" s="1" t="s">
        <v>2901</v>
      </c>
      <c r="E1684" s="1" t="s">
        <v>12634</v>
      </c>
      <c r="F1684" s="1" t="s">
        <v>10940</v>
      </c>
      <c r="G1684" s="20">
        <v>488735</v>
      </c>
      <c r="H1684" s="21">
        <v>11</v>
      </c>
    </row>
    <row r="1685" s="1" customFormat="1" spans="2:8">
      <c r="B1685" s="1" t="s">
        <v>10935</v>
      </c>
      <c r="C1685" s="1" t="s">
        <v>398</v>
      </c>
      <c r="D1685" s="1" t="s">
        <v>2902</v>
      </c>
      <c r="E1685" s="1" t="s">
        <v>12635</v>
      </c>
      <c r="F1685" s="1" t="s">
        <v>3876</v>
      </c>
      <c r="G1685" s="20">
        <v>488532.5</v>
      </c>
      <c r="H1685" s="21">
        <v>20</v>
      </c>
    </row>
    <row r="1686" s="1" customFormat="1" spans="2:8">
      <c r="B1686" s="1" t="s">
        <v>10935</v>
      </c>
      <c r="C1686" s="1" t="s">
        <v>4111</v>
      </c>
      <c r="D1686" s="1" t="s">
        <v>2903</v>
      </c>
      <c r="E1686" s="1" t="s">
        <v>12636</v>
      </c>
      <c r="F1686" s="1" t="s">
        <v>10940</v>
      </c>
      <c r="G1686" s="20">
        <v>488284</v>
      </c>
      <c r="H1686" s="21">
        <v>10</v>
      </c>
    </row>
    <row r="1687" s="1" customFormat="1" spans="2:8">
      <c r="B1687" s="1" t="s">
        <v>10935</v>
      </c>
      <c r="C1687" s="1" t="s">
        <v>124</v>
      </c>
      <c r="D1687" s="1" t="s">
        <v>2904</v>
      </c>
      <c r="E1687" s="1" t="s">
        <v>12637</v>
      </c>
      <c r="F1687" s="1" t="s">
        <v>10963</v>
      </c>
      <c r="G1687" s="20">
        <v>488068</v>
      </c>
      <c r="H1687" s="21">
        <v>24</v>
      </c>
    </row>
    <row r="1688" s="1" customFormat="1" spans="2:8">
      <c r="B1688" s="1" t="s">
        <v>10935</v>
      </c>
      <c r="C1688" s="1" t="s">
        <v>124</v>
      </c>
      <c r="D1688" s="1" t="s">
        <v>2905</v>
      </c>
      <c r="E1688" s="1" t="s">
        <v>12638</v>
      </c>
      <c r="F1688" s="1" t="s">
        <v>10940</v>
      </c>
      <c r="G1688" s="20">
        <v>487288</v>
      </c>
      <c r="H1688" s="21">
        <v>22</v>
      </c>
    </row>
    <row r="1689" s="1" customFormat="1" spans="2:8">
      <c r="B1689" s="1" t="s">
        <v>10935</v>
      </c>
      <c r="C1689" s="1" t="s">
        <v>4111</v>
      </c>
      <c r="D1689" s="1" t="s">
        <v>2906</v>
      </c>
      <c r="E1689" s="1" t="s">
        <v>12639</v>
      </c>
      <c r="F1689" s="1" t="s">
        <v>10956</v>
      </c>
      <c r="G1689" s="20">
        <v>486865</v>
      </c>
      <c r="H1689" s="21">
        <v>12</v>
      </c>
    </row>
    <row r="1690" s="1" customFormat="1" spans="2:8">
      <c r="B1690" s="1" t="s">
        <v>10935</v>
      </c>
      <c r="C1690" s="1" t="s">
        <v>103</v>
      </c>
      <c r="D1690" s="1" t="s">
        <v>2070</v>
      </c>
      <c r="E1690" s="1" t="s">
        <v>12640</v>
      </c>
      <c r="F1690" s="1" t="s">
        <v>10937</v>
      </c>
      <c r="G1690" s="20">
        <v>485760</v>
      </c>
      <c r="H1690" s="21">
        <v>29</v>
      </c>
    </row>
    <row r="1691" s="1" customFormat="1" spans="2:8">
      <c r="B1691" s="1" t="s">
        <v>10935</v>
      </c>
      <c r="C1691" s="1" t="s">
        <v>156</v>
      </c>
      <c r="D1691" s="1" t="s">
        <v>2322</v>
      </c>
      <c r="E1691" s="1" t="s">
        <v>12641</v>
      </c>
      <c r="F1691" s="1" t="s">
        <v>10940</v>
      </c>
      <c r="G1691" s="20">
        <v>485044</v>
      </c>
      <c r="H1691" s="21">
        <v>11</v>
      </c>
    </row>
    <row r="1692" s="1" customFormat="1" spans="2:8">
      <c r="B1692" s="1" t="s">
        <v>10935</v>
      </c>
      <c r="C1692" s="1" t="s">
        <v>4102</v>
      </c>
      <c r="D1692" s="1" t="s">
        <v>2908</v>
      </c>
      <c r="E1692" s="1" t="s">
        <v>12642</v>
      </c>
      <c r="F1692" s="1" t="s">
        <v>11010</v>
      </c>
      <c r="G1692" s="20">
        <v>482932</v>
      </c>
      <c r="H1692" s="21">
        <v>10</v>
      </c>
    </row>
    <row r="1693" s="1" customFormat="1" spans="2:8">
      <c r="B1693" s="1" t="s">
        <v>10935</v>
      </c>
      <c r="C1693" s="1" t="s">
        <v>124</v>
      </c>
      <c r="D1693" s="1" t="s">
        <v>2909</v>
      </c>
      <c r="E1693" s="1" t="s">
        <v>12643</v>
      </c>
      <c r="F1693" s="1" t="s">
        <v>11010</v>
      </c>
      <c r="G1693" s="20">
        <v>481590</v>
      </c>
      <c r="H1693" s="21">
        <v>28</v>
      </c>
    </row>
    <row r="1694" s="1" customFormat="1" spans="2:8">
      <c r="B1694" s="1" t="s">
        <v>10935</v>
      </c>
      <c r="C1694" s="1" t="s">
        <v>124</v>
      </c>
      <c r="D1694" s="1" t="s">
        <v>2910</v>
      </c>
      <c r="E1694" s="1" t="s">
        <v>12644</v>
      </c>
      <c r="F1694" s="1" t="s">
        <v>10942</v>
      </c>
      <c r="G1694" s="20">
        <v>481330</v>
      </c>
      <c r="H1694" s="21">
        <v>17</v>
      </c>
    </row>
    <row r="1695" s="1" customFormat="1" spans="2:8">
      <c r="B1695" s="1" t="s">
        <v>10935</v>
      </c>
      <c r="C1695" s="1" t="s">
        <v>4111</v>
      </c>
      <c r="D1695" s="1" t="s">
        <v>2911</v>
      </c>
      <c r="E1695" s="1" t="s">
        <v>12645</v>
      </c>
      <c r="F1695" s="1" t="s">
        <v>10942</v>
      </c>
      <c r="G1695" s="20">
        <v>480927</v>
      </c>
      <c r="H1695" s="21">
        <v>31</v>
      </c>
    </row>
    <row r="1696" s="1" customFormat="1" spans="2:8">
      <c r="B1696" s="1" t="s">
        <v>10935</v>
      </c>
      <c r="C1696" s="1" t="s">
        <v>124</v>
      </c>
      <c r="D1696" s="1" t="s">
        <v>2912</v>
      </c>
      <c r="E1696" s="1" t="s">
        <v>12646</v>
      </c>
      <c r="F1696" s="1" t="s">
        <v>11016</v>
      </c>
      <c r="G1696" s="20">
        <v>480820</v>
      </c>
      <c r="H1696" s="21">
        <v>24</v>
      </c>
    </row>
    <row r="1697" s="1" customFormat="1" spans="2:8">
      <c r="B1697" s="1" t="s">
        <v>10935</v>
      </c>
      <c r="C1697" s="1" t="s">
        <v>89</v>
      </c>
      <c r="D1697" s="1" t="s">
        <v>2913</v>
      </c>
      <c r="E1697" s="1" t="s">
        <v>12647</v>
      </c>
      <c r="F1697" s="1" t="s">
        <v>10963</v>
      </c>
      <c r="G1697" s="20">
        <v>479676</v>
      </c>
      <c r="H1697" s="21">
        <v>26</v>
      </c>
    </row>
    <row r="1698" s="1" customFormat="1" spans="2:8">
      <c r="B1698" s="1" t="s">
        <v>10935</v>
      </c>
      <c r="C1698" s="1" t="s">
        <v>103</v>
      </c>
      <c r="D1698" s="1" t="s">
        <v>2066</v>
      </c>
      <c r="E1698" s="1" t="s">
        <v>12648</v>
      </c>
      <c r="F1698" s="1" t="s">
        <v>11010</v>
      </c>
      <c r="G1698" s="20">
        <v>478436</v>
      </c>
      <c r="H1698" s="21">
        <v>21</v>
      </c>
    </row>
    <row r="1699" s="1" customFormat="1" spans="2:8">
      <c r="B1699" s="1" t="s">
        <v>10935</v>
      </c>
      <c r="C1699" s="1" t="s">
        <v>156</v>
      </c>
      <c r="D1699" s="1" t="s">
        <v>2914</v>
      </c>
      <c r="E1699" s="1" t="s">
        <v>12649</v>
      </c>
      <c r="F1699" s="1" t="s">
        <v>10963</v>
      </c>
      <c r="G1699" s="20">
        <v>478388</v>
      </c>
      <c r="H1699" s="21">
        <v>35</v>
      </c>
    </row>
    <row r="1700" s="1" customFormat="1" spans="2:8">
      <c r="B1700" s="1" t="s">
        <v>10935</v>
      </c>
      <c r="C1700" s="1" t="s">
        <v>103</v>
      </c>
      <c r="D1700" s="1" t="s">
        <v>2915</v>
      </c>
      <c r="E1700" s="1" t="s">
        <v>12650</v>
      </c>
      <c r="F1700" s="1" t="s">
        <v>3876</v>
      </c>
      <c r="G1700" s="20">
        <v>478248</v>
      </c>
      <c r="H1700" s="21">
        <v>18</v>
      </c>
    </row>
    <row r="1701" s="1" customFormat="1" spans="2:8">
      <c r="B1701" s="1" t="s">
        <v>10935</v>
      </c>
      <c r="C1701" s="1" t="s">
        <v>107</v>
      </c>
      <c r="D1701" s="1" t="s">
        <v>2916</v>
      </c>
      <c r="E1701" s="1" t="s">
        <v>12651</v>
      </c>
      <c r="F1701" s="1" t="s">
        <v>10963</v>
      </c>
      <c r="G1701" s="20">
        <v>477819</v>
      </c>
      <c r="H1701" s="21">
        <v>22</v>
      </c>
    </row>
    <row r="1702" s="1" customFormat="1" spans="2:8">
      <c r="B1702" s="1" t="s">
        <v>10935</v>
      </c>
      <c r="C1702" s="1" t="s">
        <v>10975</v>
      </c>
      <c r="D1702" s="1" t="s">
        <v>2917</v>
      </c>
      <c r="E1702" s="1" t="s">
        <v>12652</v>
      </c>
      <c r="F1702" s="1" t="s">
        <v>11016</v>
      </c>
      <c r="G1702" s="20">
        <v>477785</v>
      </c>
      <c r="H1702" s="21">
        <v>12</v>
      </c>
    </row>
    <row r="1703" s="1" customFormat="1" spans="2:8">
      <c r="B1703" s="1" t="s">
        <v>10935</v>
      </c>
      <c r="C1703" s="1" t="s">
        <v>156</v>
      </c>
      <c r="D1703" s="1" t="s">
        <v>2918</v>
      </c>
      <c r="E1703" s="1" t="s">
        <v>12653</v>
      </c>
      <c r="F1703" s="1" t="s">
        <v>10965</v>
      </c>
      <c r="G1703" s="20">
        <v>477120</v>
      </c>
      <c r="H1703" s="21">
        <v>20</v>
      </c>
    </row>
    <row r="1704" s="1" customFormat="1" spans="2:8">
      <c r="B1704" s="1" t="s">
        <v>10935</v>
      </c>
      <c r="C1704" s="1" t="s">
        <v>89</v>
      </c>
      <c r="D1704" s="1" t="s">
        <v>1785</v>
      </c>
      <c r="E1704" s="1" t="s">
        <v>12654</v>
      </c>
      <c r="F1704" s="1" t="s">
        <v>11018</v>
      </c>
      <c r="G1704" s="20">
        <v>476630.5</v>
      </c>
      <c r="H1704" s="21">
        <v>34</v>
      </c>
    </row>
    <row r="1705" s="1" customFormat="1" spans="2:8">
      <c r="B1705" s="1" t="s">
        <v>10935</v>
      </c>
      <c r="C1705" s="1" t="s">
        <v>156</v>
      </c>
      <c r="D1705" s="1" t="s">
        <v>2920</v>
      </c>
      <c r="E1705" s="1" t="s">
        <v>12655</v>
      </c>
      <c r="F1705" s="1" t="s">
        <v>10956</v>
      </c>
      <c r="G1705" s="20">
        <v>474236.5</v>
      </c>
      <c r="H1705" s="21">
        <v>12</v>
      </c>
    </row>
    <row r="1706" s="1" customFormat="1" spans="2:8">
      <c r="B1706" s="1" t="s">
        <v>10935</v>
      </c>
      <c r="C1706" s="1" t="s">
        <v>103</v>
      </c>
      <c r="D1706" s="1" t="s">
        <v>2921</v>
      </c>
      <c r="E1706" s="1" t="s">
        <v>12656</v>
      </c>
      <c r="F1706" s="1" t="s">
        <v>11016</v>
      </c>
      <c r="G1706" s="20">
        <v>472384</v>
      </c>
      <c r="H1706" s="21">
        <v>28</v>
      </c>
    </row>
    <row r="1707" s="1" customFormat="1" spans="2:8">
      <c r="B1707" s="1" t="s">
        <v>10935</v>
      </c>
      <c r="C1707" s="1" t="s">
        <v>107</v>
      </c>
      <c r="D1707" s="1" t="s">
        <v>2922</v>
      </c>
      <c r="E1707" s="1" t="s">
        <v>12657</v>
      </c>
      <c r="F1707" s="1" t="s">
        <v>11010</v>
      </c>
      <c r="G1707" s="20">
        <v>471072</v>
      </c>
      <c r="H1707" s="21">
        <v>10</v>
      </c>
    </row>
    <row r="1708" s="1" customFormat="1" spans="2:8">
      <c r="B1708" s="1" t="s">
        <v>10935</v>
      </c>
      <c r="C1708" s="1" t="s">
        <v>156</v>
      </c>
      <c r="D1708" s="1" t="s">
        <v>2924</v>
      </c>
      <c r="E1708" s="1" t="s">
        <v>12658</v>
      </c>
      <c r="F1708" s="1" t="s">
        <v>3876</v>
      </c>
      <c r="G1708" s="20">
        <v>469740</v>
      </c>
      <c r="H1708" s="21">
        <v>15</v>
      </c>
    </row>
    <row r="1709" s="1" customFormat="1" spans="2:8">
      <c r="B1709" s="1" t="s">
        <v>10935</v>
      </c>
      <c r="C1709" s="1" t="s">
        <v>184</v>
      </c>
      <c r="D1709" s="1" t="s">
        <v>2136</v>
      </c>
      <c r="E1709" s="1" t="s">
        <v>12659</v>
      </c>
      <c r="F1709" s="1" t="s">
        <v>10946</v>
      </c>
      <c r="G1709" s="20">
        <v>469618</v>
      </c>
      <c r="H1709" s="21">
        <v>16</v>
      </c>
    </row>
    <row r="1710" s="1" customFormat="1" spans="2:8">
      <c r="B1710" s="1" t="s">
        <v>10935</v>
      </c>
      <c r="C1710" s="1" t="s">
        <v>156</v>
      </c>
      <c r="D1710" s="1" t="s">
        <v>2925</v>
      </c>
      <c r="E1710" s="1" t="s">
        <v>12660</v>
      </c>
      <c r="F1710" s="1" t="s">
        <v>10963</v>
      </c>
      <c r="G1710" s="20">
        <v>469162.5</v>
      </c>
      <c r="H1710" s="21">
        <v>14</v>
      </c>
    </row>
    <row r="1711" s="1" customFormat="1" spans="2:8">
      <c r="B1711" s="1" t="s">
        <v>10935</v>
      </c>
      <c r="C1711" s="1" t="s">
        <v>124</v>
      </c>
      <c r="D1711" s="1" t="s">
        <v>2364</v>
      </c>
      <c r="E1711" s="1" t="s">
        <v>12661</v>
      </c>
      <c r="F1711" s="1" t="s">
        <v>11016</v>
      </c>
      <c r="G1711" s="20">
        <v>468600</v>
      </c>
      <c r="H1711" s="21">
        <v>5</v>
      </c>
    </row>
    <row r="1712" s="1" customFormat="1" spans="2:8">
      <c r="B1712" s="1" t="s">
        <v>10935</v>
      </c>
      <c r="C1712" s="1" t="s">
        <v>165</v>
      </c>
      <c r="D1712" s="1" t="s">
        <v>2926</v>
      </c>
      <c r="E1712" s="1" t="s">
        <v>12662</v>
      </c>
      <c r="F1712" s="1" t="s">
        <v>11018</v>
      </c>
      <c r="G1712" s="20">
        <v>467926</v>
      </c>
      <c r="H1712" s="21">
        <v>13</v>
      </c>
    </row>
    <row r="1713" s="1" customFormat="1" spans="2:8">
      <c r="B1713" s="1" t="s">
        <v>10935</v>
      </c>
      <c r="C1713" s="1" t="s">
        <v>4111</v>
      </c>
      <c r="D1713" s="1" t="s">
        <v>2927</v>
      </c>
      <c r="E1713" s="1" t="s">
        <v>12663</v>
      </c>
      <c r="F1713" s="1" t="s">
        <v>10942</v>
      </c>
      <c r="G1713" s="20">
        <v>467375</v>
      </c>
      <c r="H1713" s="21">
        <v>35</v>
      </c>
    </row>
    <row r="1714" s="1" customFormat="1" spans="2:8">
      <c r="B1714" s="1" t="s">
        <v>10935</v>
      </c>
      <c r="C1714" s="1" t="s">
        <v>156</v>
      </c>
      <c r="D1714" s="1" t="s">
        <v>2928</v>
      </c>
      <c r="E1714" s="1" t="s">
        <v>12664</v>
      </c>
      <c r="F1714" s="1" t="s">
        <v>10963</v>
      </c>
      <c r="G1714" s="20">
        <v>467152</v>
      </c>
      <c r="H1714" s="21">
        <v>18</v>
      </c>
    </row>
    <row r="1715" s="1" customFormat="1" spans="2:8">
      <c r="B1715" s="1" t="s">
        <v>10935</v>
      </c>
      <c r="C1715" s="1" t="s">
        <v>184</v>
      </c>
      <c r="D1715" s="1" t="s">
        <v>2929</v>
      </c>
      <c r="E1715" s="1" t="s">
        <v>12665</v>
      </c>
      <c r="F1715" s="1" t="s">
        <v>10948</v>
      </c>
      <c r="G1715" s="20">
        <v>465082</v>
      </c>
      <c r="H1715" s="21">
        <v>7</v>
      </c>
    </row>
    <row r="1716" s="1" customFormat="1" spans="2:8">
      <c r="B1716" s="1" t="s">
        <v>10935</v>
      </c>
      <c r="C1716" s="1" t="s">
        <v>4135</v>
      </c>
      <c r="D1716" s="1" t="s">
        <v>2930</v>
      </c>
      <c r="E1716" s="1" t="s">
        <v>12666</v>
      </c>
      <c r="F1716" s="1" t="s">
        <v>11060</v>
      </c>
      <c r="G1716" s="20">
        <v>464952.5</v>
      </c>
      <c r="H1716" s="21">
        <v>29</v>
      </c>
    </row>
    <row r="1717" s="1" customFormat="1" spans="2:8">
      <c r="B1717" s="1" t="s">
        <v>10935</v>
      </c>
      <c r="C1717" s="1" t="s">
        <v>156</v>
      </c>
      <c r="D1717" s="1" t="s">
        <v>2931</v>
      </c>
      <c r="E1717" s="1" t="s">
        <v>12667</v>
      </c>
      <c r="F1717" s="1" t="s">
        <v>11010</v>
      </c>
      <c r="G1717" s="20">
        <v>464825</v>
      </c>
      <c r="H1717" s="21">
        <v>13</v>
      </c>
    </row>
    <row r="1718" s="1" customFormat="1" spans="2:8">
      <c r="B1718" s="1" t="s">
        <v>10935</v>
      </c>
      <c r="C1718" s="1" t="s">
        <v>184</v>
      </c>
      <c r="D1718" s="1" t="s">
        <v>2932</v>
      </c>
      <c r="E1718" s="1" t="s">
        <v>12668</v>
      </c>
      <c r="F1718" s="1" t="s">
        <v>10942</v>
      </c>
      <c r="G1718" s="20">
        <v>463998</v>
      </c>
      <c r="H1718" s="21">
        <v>12</v>
      </c>
    </row>
    <row r="1719" s="1" customFormat="1" spans="2:8">
      <c r="B1719" s="1" t="s">
        <v>10935</v>
      </c>
      <c r="C1719" s="1" t="s">
        <v>4145</v>
      </c>
      <c r="D1719" s="1" t="s">
        <v>2933</v>
      </c>
      <c r="E1719" s="1" t="s">
        <v>12669</v>
      </c>
      <c r="F1719" s="1" t="s">
        <v>10963</v>
      </c>
      <c r="G1719" s="20">
        <v>463719</v>
      </c>
      <c r="H1719" s="21">
        <v>24</v>
      </c>
    </row>
    <row r="1720" s="1" customFormat="1" spans="2:8">
      <c r="B1720" s="1" t="s">
        <v>10935</v>
      </c>
      <c r="C1720" s="1" t="s">
        <v>184</v>
      </c>
      <c r="D1720" s="1" t="s">
        <v>2934</v>
      </c>
      <c r="E1720" s="1" t="s">
        <v>12670</v>
      </c>
      <c r="F1720" s="1" t="s">
        <v>11016</v>
      </c>
      <c r="G1720" s="20">
        <v>462680</v>
      </c>
      <c r="H1720" s="21">
        <v>6</v>
      </c>
    </row>
    <row r="1721" s="1" customFormat="1" spans="2:8">
      <c r="B1721" s="1" t="s">
        <v>10935</v>
      </c>
      <c r="C1721" s="1" t="s">
        <v>4166</v>
      </c>
      <c r="D1721" s="1" t="s">
        <v>2935</v>
      </c>
      <c r="E1721" s="1" t="s">
        <v>12671</v>
      </c>
      <c r="F1721" s="1" t="s">
        <v>11018</v>
      </c>
      <c r="G1721" s="20">
        <v>460783</v>
      </c>
      <c r="H1721" s="21">
        <v>18</v>
      </c>
    </row>
    <row r="1722" s="1" customFormat="1" spans="2:8">
      <c r="B1722" s="1" t="s">
        <v>10935</v>
      </c>
      <c r="C1722" s="1" t="s">
        <v>124</v>
      </c>
      <c r="D1722" s="1" t="s">
        <v>2936</v>
      </c>
      <c r="E1722" s="1" t="s">
        <v>12672</v>
      </c>
      <c r="F1722" s="1" t="s">
        <v>10937</v>
      </c>
      <c r="G1722" s="20">
        <v>458688</v>
      </c>
      <c r="H1722" s="21">
        <v>14</v>
      </c>
    </row>
    <row r="1723" s="1" customFormat="1" spans="2:8">
      <c r="B1723" s="1" t="s">
        <v>10935</v>
      </c>
      <c r="C1723" s="1" t="s">
        <v>4135</v>
      </c>
      <c r="D1723" s="1" t="s">
        <v>2937</v>
      </c>
      <c r="E1723" s="1" t="s">
        <v>12673</v>
      </c>
      <c r="F1723" s="1" t="s">
        <v>10965</v>
      </c>
      <c r="G1723" s="20">
        <v>458512</v>
      </c>
      <c r="H1723" s="21">
        <v>23</v>
      </c>
    </row>
    <row r="1724" s="1" customFormat="1" spans="2:8">
      <c r="B1724" s="1" t="s">
        <v>10935</v>
      </c>
      <c r="C1724" s="1" t="s">
        <v>165</v>
      </c>
      <c r="D1724" s="1" t="s">
        <v>2938</v>
      </c>
      <c r="E1724" s="1" t="s">
        <v>12674</v>
      </c>
      <c r="F1724" s="1" t="s">
        <v>10963</v>
      </c>
      <c r="G1724" s="20">
        <v>458083</v>
      </c>
      <c r="H1724" s="21">
        <v>15</v>
      </c>
    </row>
    <row r="1725" s="1" customFormat="1" spans="2:8">
      <c r="B1725" s="1" t="s">
        <v>10935</v>
      </c>
      <c r="C1725" s="1" t="s">
        <v>4102</v>
      </c>
      <c r="D1725" s="1" t="s">
        <v>2939</v>
      </c>
      <c r="E1725" s="1" t="s">
        <v>12675</v>
      </c>
      <c r="F1725" s="1" t="s">
        <v>10942</v>
      </c>
      <c r="G1725" s="20">
        <v>457524</v>
      </c>
      <c r="H1725" s="21">
        <v>16</v>
      </c>
    </row>
    <row r="1726" s="1" customFormat="1" spans="2:8">
      <c r="B1726" s="1" t="s">
        <v>10935</v>
      </c>
      <c r="C1726" s="1" t="s">
        <v>156</v>
      </c>
      <c r="D1726" s="1" t="s">
        <v>2940</v>
      </c>
      <c r="E1726" s="1" t="s">
        <v>12676</v>
      </c>
      <c r="F1726" s="1" t="s">
        <v>10946</v>
      </c>
      <c r="G1726" s="20">
        <v>456142</v>
      </c>
      <c r="H1726" s="21">
        <v>16</v>
      </c>
    </row>
    <row r="1727" s="1" customFormat="1" spans="2:8">
      <c r="B1727" s="1" t="s">
        <v>10935</v>
      </c>
      <c r="C1727" s="1" t="s">
        <v>124</v>
      </c>
      <c r="D1727" s="1" t="s">
        <v>1672</v>
      </c>
      <c r="E1727" s="1" t="s">
        <v>12677</v>
      </c>
      <c r="F1727" s="1" t="s">
        <v>11016</v>
      </c>
      <c r="G1727" s="20">
        <v>455857</v>
      </c>
      <c r="H1727" s="21">
        <v>11</v>
      </c>
    </row>
    <row r="1728" s="1" customFormat="1" spans="2:8">
      <c r="B1728" s="1" t="s">
        <v>10935</v>
      </c>
      <c r="C1728" s="1" t="s">
        <v>184</v>
      </c>
      <c r="D1728" s="1" t="s">
        <v>2941</v>
      </c>
      <c r="E1728" s="1" t="s">
        <v>12678</v>
      </c>
      <c r="F1728" s="1" t="s">
        <v>11016</v>
      </c>
      <c r="G1728" s="20">
        <v>455707</v>
      </c>
      <c r="H1728" s="21">
        <v>11</v>
      </c>
    </row>
    <row r="1729" s="1" customFormat="1" spans="2:8">
      <c r="B1729" s="1" t="s">
        <v>10935</v>
      </c>
      <c r="C1729" s="1" t="s">
        <v>117</v>
      </c>
      <c r="D1729" s="1" t="s">
        <v>2284</v>
      </c>
      <c r="E1729" s="1" t="s">
        <v>12679</v>
      </c>
      <c r="F1729" s="1" t="s">
        <v>11060</v>
      </c>
      <c r="G1729" s="20">
        <v>455542</v>
      </c>
      <c r="H1729" s="21">
        <v>12</v>
      </c>
    </row>
    <row r="1730" s="1" customFormat="1" spans="2:8">
      <c r="B1730" s="1" t="s">
        <v>10935</v>
      </c>
      <c r="C1730" s="1" t="s">
        <v>4145</v>
      </c>
      <c r="D1730" s="1" t="s">
        <v>1753</v>
      </c>
      <c r="E1730" s="1" t="s">
        <v>12680</v>
      </c>
      <c r="F1730" s="1" t="s">
        <v>11016</v>
      </c>
      <c r="G1730" s="20">
        <v>455461</v>
      </c>
      <c r="H1730" s="21">
        <v>21</v>
      </c>
    </row>
    <row r="1731" s="1" customFormat="1" spans="2:8">
      <c r="B1731" s="1" t="s">
        <v>10935</v>
      </c>
      <c r="C1731" s="1" t="s">
        <v>124</v>
      </c>
      <c r="D1731" s="1" t="s">
        <v>2942</v>
      </c>
      <c r="E1731" s="1" t="s">
        <v>12681</v>
      </c>
      <c r="F1731" s="1" t="s">
        <v>10956</v>
      </c>
      <c r="G1731" s="20">
        <v>454640</v>
      </c>
      <c r="H1731" s="21">
        <v>27</v>
      </c>
    </row>
    <row r="1732" s="1" customFormat="1" spans="2:8">
      <c r="B1732" s="1" t="s">
        <v>10935</v>
      </c>
      <c r="C1732" s="1" t="s">
        <v>156</v>
      </c>
      <c r="D1732" s="1" t="s">
        <v>2943</v>
      </c>
      <c r="E1732" s="1" t="s">
        <v>12682</v>
      </c>
      <c r="F1732" s="1" t="s">
        <v>11018</v>
      </c>
      <c r="G1732" s="20">
        <v>454530</v>
      </c>
      <c r="H1732" s="21">
        <v>13</v>
      </c>
    </row>
    <row r="1733" s="1" customFormat="1" spans="2:8">
      <c r="B1733" s="1" t="s">
        <v>10935</v>
      </c>
      <c r="C1733" s="1" t="s">
        <v>165</v>
      </c>
      <c r="D1733" s="1" t="s">
        <v>2944</v>
      </c>
      <c r="E1733" s="1" t="s">
        <v>12683</v>
      </c>
      <c r="F1733" s="1" t="s">
        <v>10948</v>
      </c>
      <c r="G1733" s="20">
        <v>454017</v>
      </c>
      <c r="H1733" s="21">
        <v>14</v>
      </c>
    </row>
    <row r="1734" s="1" customFormat="1" spans="2:8">
      <c r="B1734" s="1" t="s">
        <v>10935</v>
      </c>
      <c r="C1734" s="1" t="s">
        <v>365</v>
      </c>
      <c r="D1734" s="1" t="s">
        <v>2945</v>
      </c>
      <c r="E1734" s="1" t="s">
        <v>12684</v>
      </c>
      <c r="F1734" s="1" t="s">
        <v>10937</v>
      </c>
      <c r="G1734" s="20">
        <v>453909</v>
      </c>
      <c r="H1734" s="21">
        <v>14</v>
      </c>
    </row>
    <row r="1735" s="1" customFormat="1" spans="2:8">
      <c r="B1735" s="1" t="s">
        <v>10935</v>
      </c>
      <c r="C1735" s="1" t="s">
        <v>103</v>
      </c>
      <c r="D1735" s="1" t="s">
        <v>2946</v>
      </c>
      <c r="E1735" s="1" t="s">
        <v>12685</v>
      </c>
      <c r="F1735" s="1" t="s">
        <v>10937</v>
      </c>
      <c r="G1735" s="20">
        <v>453264</v>
      </c>
      <c r="H1735" s="21">
        <v>22</v>
      </c>
    </row>
    <row r="1736" s="1" customFormat="1" spans="2:8">
      <c r="B1736" s="1" t="s">
        <v>10935</v>
      </c>
      <c r="C1736" s="1" t="s">
        <v>165</v>
      </c>
      <c r="D1736" s="1" t="s">
        <v>2947</v>
      </c>
      <c r="E1736" s="1" t="s">
        <v>12686</v>
      </c>
      <c r="F1736" s="1" t="s">
        <v>10942</v>
      </c>
      <c r="G1736" s="20">
        <v>450978</v>
      </c>
      <c r="H1736" s="21">
        <v>12</v>
      </c>
    </row>
    <row r="1737" s="1" customFormat="1" spans="2:8">
      <c r="B1737" s="1" t="s">
        <v>10935</v>
      </c>
      <c r="C1737" s="1" t="s">
        <v>103</v>
      </c>
      <c r="D1737" s="1" t="s">
        <v>2948</v>
      </c>
      <c r="E1737" s="1" t="s">
        <v>12687</v>
      </c>
      <c r="F1737" s="1" t="s">
        <v>3876</v>
      </c>
      <c r="G1737" s="20">
        <v>449945</v>
      </c>
      <c r="H1737" s="21">
        <v>22</v>
      </c>
    </row>
    <row r="1738" s="1" customFormat="1" spans="2:8">
      <c r="B1738" s="1" t="s">
        <v>10935</v>
      </c>
      <c r="C1738" s="1" t="s">
        <v>124</v>
      </c>
      <c r="D1738" s="1" t="s">
        <v>1672</v>
      </c>
      <c r="E1738" s="1" t="s">
        <v>12688</v>
      </c>
      <c r="F1738" s="1" t="s">
        <v>11016</v>
      </c>
      <c r="G1738" s="20">
        <v>448627</v>
      </c>
      <c r="H1738" s="21">
        <v>13</v>
      </c>
    </row>
    <row r="1739" s="1" customFormat="1" spans="2:8">
      <c r="B1739" s="1" t="s">
        <v>10935</v>
      </c>
      <c r="C1739" s="1" t="s">
        <v>4145</v>
      </c>
      <c r="D1739" s="1" t="s">
        <v>2949</v>
      </c>
      <c r="E1739" s="1" t="s">
        <v>12689</v>
      </c>
      <c r="F1739" s="1" t="s">
        <v>3876</v>
      </c>
      <c r="G1739" s="20">
        <v>448398</v>
      </c>
      <c r="H1739" s="21">
        <v>21</v>
      </c>
    </row>
    <row r="1740" s="1" customFormat="1" spans="2:8">
      <c r="B1740" s="1" t="s">
        <v>10935</v>
      </c>
      <c r="C1740" s="1" t="s">
        <v>103</v>
      </c>
      <c r="D1740" s="1" t="s">
        <v>1892</v>
      </c>
      <c r="E1740" s="1" t="s">
        <v>12690</v>
      </c>
      <c r="F1740" s="1" t="s">
        <v>10946</v>
      </c>
      <c r="G1740" s="20">
        <v>447856</v>
      </c>
      <c r="H1740" s="21">
        <v>23</v>
      </c>
    </row>
    <row r="1741" s="1" customFormat="1" spans="2:8">
      <c r="B1741" s="1" t="s">
        <v>10935</v>
      </c>
      <c r="C1741" s="1" t="s">
        <v>103</v>
      </c>
      <c r="D1741" s="1" t="s">
        <v>1542</v>
      </c>
      <c r="E1741" s="1" t="s">
        <v>12691</v>
      </c>
      <c r="F1741" s="1" t="s">
        <v>11018</v>
      </c>
      <c r="G1741" s="20">
        <v>447553</v>
      </c>
      <c r="H1741" s="21">
        <v>17</v>
      </c>
    </row>
    <row r="1742" s="1" customFormat="1" spans="2:8">
      <c r="B1742" s="1" t="s">
        <v>10935</v>
      </c>
      <c r="C1742" s="1" t="s">
        <v>137</v>
      </c>
      <c r="D1742" s="1" t="s">
        <v>1556</v>
      </c>
      <c r="E1742" s="1" t="s">
        <v>12692</v>
      </c>
      <c r="F1742" s="1" t="s">
        <v>11060</v>
      </c>
      <c r="G1742" s="20">
        <v>446943</v>
      </c>
      <c r="H1742" s="21">
        <v>27</v>
      </c>
    </row>
    <row r="1743" s="1" customFormat="1" spans="2:8">
      <c r="B1743" s="1" t="s">
        <v>10935</v>
      </c>
      <c r="C1743" s="1" t="s">
        <v>4111</v>
      </c>
      <c r="D1743" s="1" t="s">
        <v>1982</v>
      </c>
      <c r="E1743" s="1" t="s">
        <v>12693</v>
      </c>
      <c r="F1743" s="1" t="s">
        <v>10942</v>
      </c>
      <c r="G1743" s="20">
        <v>446310</v>
      </c>
      <c r="H1743" s="21">
        <v>23</v>
      </c>
    </row>
    <row r="1744" s="1" customFormat="1" spans="2:8">
      <c r="B1744" s="1" t="s">
        <v>10935</v>
      </c>
      <c r="C1744" s="1" t="s">
        <v>12312</v>
      </c>
      <c r="D1744" s="1" t="s">
        <v>2951</v>
      </c>
      <c r="E1744" s="1" t="s">
        <v>12694</v>
      </c>
      <c r="F1744" s="1" t="s">
        <v>11060</v>
      </c>
      <c r="G1744" s="20">
        <v>446230</v>
      </c>
      <c r="H1744" s="21">
        <v>20</v>
      </c>
    </row>
    <row r="1745" s="1" customFormat="1" spans="2:8">
      <c r="B1745" s="1" t="s">
        <v>10935</v>
      </c>
      <c r="C1745" s="1" t="s">
        <v>89</v>
      </c>
      <c r="D1745" s="1" t="s">
        <v>2952</v>
      </c>
      <c r="E1745" s="1" t="s">
        <v>12695</v>
      </c>
      <c r="F1745" s="1" t="s">
        <v>10940</v>
      </c>
      <c r="G1745" s="20">
        <v>445485</v>
      </c>
      <c r="H1745" s="21">
        <v>28</v>
      </c>
    </row>
    <row r="1746" s="1" customFormat="1" spans="2:8">
      <c r="B1746" s="1" t="s">
        <v>10935</v>
      </c>
      <c r="C1746" s="1" t="s">
        <v>4166</v>
      </c>
      <c r="D1746" s="1" t="s">
        <v>2953</v>
      </c>
      <c r="E1746" s="1" t="s">
        <v>12696</v>
      </c>
      <c r="F1746" s="1" t="s">
        <v>10948</v>
      </c>
      <c r="G1746" s="20">
        <v>445320</v>
      </c>
      <c r="H1746" s="21">
        <v>10</v>
      </c>
    </row>
    <row r="1747" s="1" customFormat="1" spans="2:8">
      <c r="B1747" s="1" t="s">
        <v>10935</v>
      </c>
      <c r="C1747" s="1" t="s">
        <v>128</v>
      </c>
      <c r="D1747" s="1" t="s">
        <v>2954</v>
      </c>
      <c r="E1747" s="1" t="s">
        <v>12697</v>
      </c>
      <c r="F1747" s="1" t="s">
        <v>10965</v>
      </c>
      <c r="G1747" s="20">
        <v>444695</v>
      </c>
      <c r="H1747" s="21">
        <v>15</v>
      </c>
    </row>
    <row r="1748" s="1" customFormat="1" spans="2:8">
      <c r="B1748" s="1" t="s">
        <v>10935</v>
      </c>
      <c r="C1748" s="1" t="s">
        <v>67</v>
      </c>
      <c r="D1748" s="1" t="s">
        <v>2955</v>
      </c>
      <c r="E1748" s="1" t="s">
        <v>12698</v>
      </c>
      <c r="F1748" s="1" t="s">
        <v>10937</v>
      </c>
      <c r="G1748" s="20">
        <v>444410</v>
      </c>
      <c r="H1748" s="21">
        <v>17</v>
      </c>
    </row>
    <row r="1749" s="1" customFormat="1" spans="2:8">
      <c r="B1749" s="1" t="s">
        <v>10935</v>
      </c>
      <c r="C1749" s="1" t="s">
        <v>156</v>
      </c>
      <c r="D1749" s="1" t="s">
        <v>2956</v>
      </c>
      <c r="E1749" s="1" t="s">
        <v>12699</v>
      </c>
      <c r="F1749" s="1" t="s">
        <v>10937</v>
      </c>
      <c r="G1749" s="20">
        <v>444144</v>
      </c>
      <c r="H1749" s="21">
        <v>16</v>
      </c>
    </row>
    <row r="1750" s="1" customFormat="1" spans="2:8">
      <c r="B1750" s="1" t="s">
        <v>10935</v>
      </c>
      <c r="C1750" s="1" t="s">
        <v>184</v>
      </c>
      <c r="D1750" s="1" t="s">
        <v>2957</v>
      </c>
      <c r="E1750" s="1" t="s">
        <v>12700</v>
      </c>
      <c r="F1750" s="1" t="s">
        <v>10946</v>
      </c>
      <c r="G1750" s="20">
        <v>442561.5</v>
      </c>
      <c r="H1750" s="21">
        <v>10</v>
      </c>
    </row>
    <row r="1751" s="1" customFormat="1" spans="2:8">
      <c r="B1751" s="1" t="s">
        <v>10935</v>
      </c>
      <c r="C1751" s="1" t="s">
        <v>156</v>
      </c>
      <c r="D1751" s="1" t="s">
        <v>2958</v>
      </c>
      <c r="E1751" s="1" t="s">
        <v>12701</v>
      </c>
      <c r="F1751" s="1" t="s">
        <v>10965</v>
      </c>
      <c r="G1751" s="20">
        <v>442394</v>
      </c>
      <c r="H1751" s="21">
        <v>22</v>
      </c>
    </row>
    <row r="1752" s="1" customFormat="1" spans="2:8">
      <c r="B1752" s="1" t="s">
        <v>10935</v>
      </c>
      <c r="C1752" s="1" t="s">
        <v>4166</v>
      </c>
      <c r="D1752" s="1" t="s">
        <v>2959</v>
      </c>
      <c r="E1752" s="1" t="s">
        <v>12702</v>
      </c>
      <c r="F1752" s="1" t="s">
        <v>11010</v>
      </c>
      <c r="G1752" s="20">
        <v>441762</v>
      </c>
      <c r="H1752" s="21">
        <v>16</v>
      </c>
    </row>
    <row r="1753" s="1" customFormat="1" spans="2:8">
      <c r="B1753" s="1" t="s">
        <v>10935</v>
      </c>
      <c r="C1753" s="1" t="s">
        <v>124</v>
      </c>
      <c r="D1753" s="1" t="s">
        <v>2961</v>
      </c>
      <c r="E1753" s="1" t="s">
        <v>12703</v>
      </c>
      <c r="F1753" s="1" t="s">
        <v>11010</v>
      </c>
      <c r="G1753" s="20">
        <v>441165</v>
      </c>
      <c r="H1753" s="21">
        <v>18</v>
      </c>
    </row>
    <row r="1754" s="1" customFormat="1" spans="2:8">
      <c r="B1754" s="1" t="s">
        <v>10935</v>
      </c>
      <c r="C1754" s="1" t="s">
        <v>156</v>
      </c>
      <c r="D1754" s="1" t="s">
        <v>2962</v>
      </c>
      <c r="E1754" s="1" t="s">
        <v>12704</v>
      </c>
      <c r="F1754" s="1" t="s">
        <v>3876</v>
      </c>
      <c r="G1754" s="20">
        <v>440780</v>
      </c>
      <c r="H1754" s="21">
        <v>24</v>
      </c>
    </row>
    <row r="1755" s="1" customFormat="1" spans="2:8">
      <c r="B1755" s="1" t="s">
        <v>10935</v>
      </c>
      <c r="C1755" s="1" t="s">
        <v>4135</v>
      </c>
      <c r="D1755" s="1" t="s">
        <v>2404</v>
      </c>
      <c r="E1755" s="1" t="s">
        <v>12705</v>
      </c>
      <c r="F1755" s="1" t="s">
        <v>10948</v>
      </c>
      <c r="G1755" s="20">
        <v>439828</v>
      </c>
      <c r="H1755" s="21">
        <v>31</v>
      </c>
    </row>
    <row r="1756" s="1" customFormat="1" spans="2:8">
      <c r="B1756" s="1" t="s">
        <v>10935</v>
      </c>
      <c r="C1756" s="1" t="s">
        <v>4145</v>
      </c>
      <c r="D1756" s="1" t="s">
        <v>2963</v>
      </c>
      <c r="E1756" s="1" t="s">
        <v>12706</v>
      </c>
      <c r="F1756" s="1" t="s">
        <v>10942</v>
      </c>
      <c r="G1756" s="20">
        <v>439207</v>
      </c>
      <c r="H1756" s="21">
        <v>12</v>
      </c>
    </row>
    <row r="1757" s="1" customFormat="1" spans="2:8">
      <c r="B1757" s="1" t="s">
        <v>10935</v>
      </c>
      <c r="C1757" s="1" t="s">
        <v>117</v>
      </c>
      <c r="D1757" s="1" t="s">
        <v>2964</v>
      </c>
      <c r="E1757" s="1" t="s">
        <v>12707</v>
      </c>
      <c r="F1757" s="1" t="s">
        <v>10965</v>
      </c>
      <c r="G1757" s="20">
        <v>438867</v>
      </c>
      <c r="H1757" s="21">
        <v>10</v>
      </c>
    </row>
    <row r="1758" s="1" customFormat="1" spans="2:8">
      <c r="B1758" s="1" t="s">
        <v>10935</v>
      </c>
      <c r="C1758" s="1" t="s">
        <v>4145</v>
      </c>
      <c r="D1758" s="1" t="s">
        <v>2965</v>
      </c>
      <c r="E1758" s="1" t="s">
        <v>12708</v>
      </c>
      <c r="F1758" s="1" t="s">
        <v>11060</v>
      </c>
      <c r="G1758" s="20">
        <v>438849</v>
      </c>
      <c r="H1758" s="21">
        <v>10</v>
      </c>
    </row>
    <row r="1759" s="1" customFormat="1" spans="2:8">
      <c r="B1759" s="1" t="s">
        <v>10935</v>
      </c>
      <c r="C1759" s="1" t="s">
        <v>103</v>
      </c>
      <c r="D1759" s="1" t="s">
        <v>2966</v>
      </c>
      <c r="E1759" s="1" t="s">
        <v>12709</v>
      </c>
      <c r="F1759" s="1" t="s">
        <v>10942</v>
      </c>
      <c r="G1759" s="20">
        <v>437990</v>
      </c>
      <c r="H1759" s="21">
        <v>23</v>
      </c>
    </row>
    <row r="1760" s="1" customFormat="1" spans="2:8">
      <c r="B1760" s="1" t="s">
        <v>10935</v>
      </c>
      <c r="C1760" s="1" t="s">
        <v>117</v>
      </c>
      <c r="D1760" s="1" t="s">
        <v>2576</v>
      </c>
      <c r="E1760" s="1" t="s">
        <v>12710</v>
      </c>
      <c r="F1760" s="1" t="s">
        <v>11060</v>
      </c>
      <c r="G1760" s="20">
        <v>436975</v>
      </c>
      <c r="H1760" s="21">
        <v>10</v>
      </c>
    </row>
    <row r="1761" s="1" customFormat="1" spans="2:8">
      <c r="B1761" s="1" t="s">
        <v>10935</v>
      </c>
      <c r="C1761" s="1" t="s">
        <v>124</v>
      </c>
      <c r="D1761" s="1" t="s">
        <v>2967</v>
      </c>
      <c r="E1761" s="1" t="s">
        <v>12711</v>
      </c>
      <c r="F1761" s="1" t="s">
        <v>11060</v>
      </c>
      <c r="G1761" s="20">
        <v>436954</v>
      </c>
      <c r="H1761" s="21">
        <v>25</v>
      </c>
    </row>
    <row r="1762" s="1" customFormat="1" spans="2:8">
      <c r="B1762" s="1" t="s">
        <v>10935</v>
      </c>
      <c r="C1762" s="1" t="s">
        <v>107</v>
      </c>
      <c r="D1762" s="1" t="s">
        <v>2968</v>
      </c>
      <c r="E1762" s="1" t="s">
        <v>12712</v>
      </c>
      <c r="F1762" s="1" t="s">
        <v>10963</v>
      </c>
      <c r="G1762" s="20">
        <v>436889</v>
      </c>
      <c r="H1762" s="21">
        <v>21</v>
      </c>
    </row>
    <row r="1763" s="1" customFormat="1" spans="2:8">
      <c r="B1763" s="1" t="s">
        <v>10935</v>
      </c>
      <c r="C1763" s="1" t="s">
        <v>156</v>
      </c>
      <c r="D1763" s="1" t="s">
        <v>2063</v>
      </c>
      <c r="E1763" s="1" t="s">
        <v>12713</v>
      </c>
      <c r="F1763" s="1" t="s">
        <v>10946</v>
      </c>
      <c r="G1763" s="20">
        <v>436458</v>
      </c>
      <c r="H1763" s="21">
        <v>14</v>
      </c>
    </row>
    <row r="1764" s="1" customFormat="1" spans="2:8">
      <c r="B1764" s="1" t="s">
        <v>10935</v>
      </c>
      <c r="C1764" s="1" t="s">
        <v>128</v>
      </c>
      <c r="D1764" s="1" t="s">
        <v>2969</v>
      </c>
      <c r="E1764" s="1" t="s">
        <v>12714</v>
      </c>
      <c r="F1764" s="1" t="s">
        <v>10956</v>
      </c>
      <c r="G1764" s="20">
        <v>435617</v>
      </c>
      <c r="H1764" s="21">
        <v>28</v>
      </c>
    </row>
    <row r="1765" s="1" customFormat="1" spans="2:8">
      <c r="B1765" s="1" t="s">
        <v>10935</v>
      </c>
      <c r="C1765" s="1" t="s">
        <v>4135</v>
      </c>
      <c r="D1765" s="1" t="s">
        <v>2970</v>
      </c>
      <c r="E1765" s="1" t="s">
        <v>12715</v>
      </c>
      <c r="F1765" s="1" t="s">
        <v>10956</v>
      </c>
      <c r="G1765" s="20">
        <v>434640</v>
      </c>
      <c r="H1765" s="21">
        <v>15</v>
      </c>
    </row>
    <row r="1766" s="1" customFormat="1" spans="2:8">
      <c r="B1766" s="1" t="s">
        <v>10935</v>
      </c>
      <c r="C1766" s="1" t="s">
        <v>4111</v>
      </c>
      <c r="D1766" s="1" t="s">
        <v>1765</v>
      </c>
      <c r="E1766" s="1" t="s">
        <v>12716</v>
      </c>
      <c r="F1766" s="1" t="s">
        <v>10956</v>
      </c>
      <c r="G1766" s="20">
        <v>434615</v>
      </c>
      <c r="H1766" s="21">
        <v>22</v>
      </c>
    </row>
    <row r="1767" s="1" customFormat="1" spans="2:8">
      <c r="B1767" s="1" t="s">
        <v>10935</v>
      </c>
      <c r="C1767" s="1" t="s">
        <v>156</v>
      </c>
      <c r="D1767" s="1" t="s">
        <v>2971</v>
      </c>
      <c r="E1767" s="1" t="s">
        <v>12717</v>
      </c>
      <c r="F1767" s="1" t="s">
        <v>10940</v>
      </c>
      <c r="G1767" s="20">
        <v>433693</v>
      </c>
      <c r="H1767" s="21">
        <v>14</v>
      </c>
    </row>
    <row r="1768" s="1" customFormat="1" spans="2:8">
      <c r="B1768" s="1" t="s">
        <v>10935</v>
      </c>
      <c r="C1768" s="1" t="s">
        <v>67</v>
      </c>
      <c r="D1768" s="1" t="s">
        <v>2972</v>
      </c>
      <c r="E1768" s="1" t="s">
        <v>12718</v>
      </c>
      <c r="F1768" s="1" t="s">
        <v>10940</v>
      </c>
      <c r="G1768" s="20">
        <v>432148</v>
      </c>
      <c r="H1768" s="21">
        <v>13</v>
      </c>
    </row>
    <row r="1769" s="1" customFormat="1" spans="2:8">
      <c r="B1769" s="1" t="s">
        <v>10935</v>
      </c>
      <c r="C1769" s="1" t="s">
        <v>156</v>
      </c>
      <c r="D1769" s="1" t="s">
        <v>2973</v>
      </c>
      <c r="E1769" s="1" t="s">
        <v>12719</v>
      </c>
      <c r="F1769" s="1" t="s">
        <v>10940</v>
      </c>
      <c r="G1769" s="20">
        <v>430392</v>
      </c>
      <c r="H1769" s="21">
        <v>11</v>
      </c>
    </row>
    <row r="1770" s="1" customFormat="1" spans="2:8">
      <c r="B1770" s="1" t="s">
        <v>10935</v>
      </c>
      <c r="C1770" s="1" t="s">
        <v>124</v>
      </c>
      <c r="D1770" s="1" t="s">
        <v>2974</v>
      </c>
      <c r="E1770" s="1" t="s">
        <v>12720</v>
      </c>
      <c r="F1770" s="1" t="s">
        <v>10956</v>
      </c>
      <c r="G1770" s="20">
        <v>430314</v>
      </c>
      <c r="H1770" s="21">
        <v>17</v>
      </c>
    </row>
    <row r="1771" s="1" customFormat="1" spans="2:8">
      <c r="B1771" s="1" t="s">
        <v>10935</v>
      </c>
      <c r="C1771" s="1" t="s">
        <v>10975</v>
      </c>
      <c r="D1771" s="1" t="s">
        <v>2975</v>
      </c>
      <c r="E1771" s="1" t="s">
        <v>12721</v>
      </c>
      <c r="F1771" s="1" t="s">
        <v>11016</v>
      </c>
      <c r="G1771" s="20">
        <v>429754</v>
      </c>
      <c r="H1771" s="21">
        <v>9</v>
      </c>
    </row>
    <row r="1772" s="1" customFormat="1" spans="2:8">
      <c r="B1772" s="1" t="s">
        <v>10935</v>
      </c>
      <c r="C1772" s="1" t="s">
        <v>124</v>
      </c>
      <c r="D1772" s="1" t="s">
        <v>2197</v>
      </c>
      <c r="E1772" s="1" t="s">
        <v>12722</v>
      </c>
      <c r="F1772" s="1" t="s">
        <v>3876</v>
      </c>
      <c r="G1772" s="20">
        <v>429213</v>
      </c>
      <c r="H1772" s="21">
        <v>27</v>
      </c>
    </row>
    <row r="1773" s="1" customFormat="1" spans="2:8">
      <c r="B1773" s="1" t="s">
        <v>10935</v>
      </c>
      <c r="C1773" s="1" t="s">
        <v>156</v>
      </c>
      <c r="D1773" s="1" t="s">
        <v>2976</v>
      </c>
      <c r="E1773" s="1" t="s">
        <v>12723</v>
      </c>
      <c r="F1773" s="1" t="s">
        <v>11010</v>
      </c>
      <c r="G1773" s="20">
        <v>428566</v>
      </c>
      <c r="H1773" s="21">
        <v>13</v>
      </c>
    </row>
    <row r="1774" s="1" customFormat="1" spans="2:8">
      <c r="B1774" s="1" t="s">
        <v>10935</v>
      </c>
      <c r="C1774" s="1" t="s">
        <v>103</v>
      </c>
      <c r="D1774" s="1" t="s">
        <v>2570</v>
      </c>
      <c r="E1774" s="1" t="s">
        <v>12724</v>
      </c>
      <c r="F1774" s="1" t="s">
        <v>10963</v>
      </c>
      <c r="G1774" s="20">
        <v>427610</v>
      </c>
      <c r="H1774" s="21">
        <v>22</v>
      </c>
    </row>
    <row r="1775" s="1" customFormat="1" spans="2:8">
      <c r="B1775" s="1" t="s">
        <v>10935</v>
      </c>
      <c r="C1775" s="1" t="s">
        <v>165</v>
      </c>
      <c r="D1775" s="1" t="s">
        <v>2977</v>
      </c>
      <c r="E1775" s="1" t="s">
        <v>12725</v>
      </c>
      <c r="F1775" s="1" t="s">
        <v>11016</v>
      </c>
      <c r="G1775" s="20">
        <v>427361</v>
      </c>
      <c r="H1775" s="21">
        <v>27</v>
      </c>
    </row>
    <row r="1776" s="1" customFormat="1" spans="2:8">
      <c r="B1776" s="1" t="s">
        <v>10935</v>
      </c>
      <c r="C1776" s="1" t="s">
        <v>10975</v>
      </c>
      <c r="D1776" s="1" t="s">
        <v>2978</v>
      </c>
      <c r="E1776" s="1" t="s">
        <v>12726</v>
      </c>
      <c r="F1776" s="1" t="s">
        <v>10946</v>
      </c>
      <c r="G1776" s="20">
        <v>427285</v>
      </c>
      <c r="H1776" s="21">
        <v>14</v>
      </c>
    </row>
    <row r="1777" s="1" customFormat="1" spans="2:8">
      <c r="B1777" s="1" t="s">
        <v>10935</v>
      </c>
      <c r="C1777" s="1" t="s">
        <v>165</v>
      </c>
      <c r="D1777" s="1" t="s">
        <v>2979</v>
      </c>
      <c r="E1777" s="1" t="s">
        <v>12727</v>
      </c>
      <c r="F1777" s="1" t="s">
        <v>10956</v>
      </c>
      <c r="G1777" s="20">
        <v>426740</v>
      </c>
      <c r="H1777" s="21">
        <v>17</v>
      </c>
    </row>
    <row r="1778" s="1" customFormat="1" spans="2:8">
      <c r="B1778" s="1" t="s">
        <v>10935</v>
      </c>
      <c r="C1778" s="1" t="s">
        <v>156</v>
      </c>
      <c r="D1778" s="1" t="s">
        <v>2980</v>
      </c>
      <c r="E1778" s="1" t="s">
        <v>12728</v>
      </c>
      <c r="F1778" s="1" t="s">
        <v>10956</v>
      </c>
      <c r="G1778" s="20">
        <v>425358</v>
      </c>
      <c r="H1778" s="21">
        <v>9</v>
      </c>
    </row>
    <row r="1779" s="1" customFormat="1" spans="2:8">
      <c r="B1779" s="1" t="s">
        <v>10935</v>
      </c>
      <c r="C1779" s="1" t="s">
        <v>156</v>
      </c>
      <c r="D1779" s="1" t="s">
        <v>2981</v>
      </c>
      <c r="E1779" s="1" t="s">
        <v>12729</v>
      </c>
      <c r="F1779" s="1" t="s">
        <v>3876</v>
      </c>
      <c r="G1779" s="20">
        <v>424315</v>
      </c>
      <c r="H1779" s="21">
        <v>13</v>
      </c>
    </row>
    <row r="1780" s="1" customFormat="1" spans="2:8">
      <c r="B1780" s="1" t="s">
        <v>10935</v>
      </c>
      <c r="C1780" s="1" t="s">
        <v>11836</v>
      </c>
      <c r="D1780" s="1" t="s">
        <v>2982</v>
      </c>
      <c r="E1780" s="1" t="s">
        <v>12730</v>
      </c>
      <c r="F1780" s="1" t="s">
        <v>10965</v>
      </c>
      <c r="G1780" s="20">
        <v>424255</v>
      </c>
      <c r="H1780" s="21">
        <v>19</v>
      </c>
    </row>
    <row r="1781" s="1" customFormat="1" spans="2:8">
      <c r="B1781" s="1" t="s">
        <v>10935</v>
      </c>
      <c r="C1781" s="1" t="s">
        <v>4155</v>
      </c>
      <c r="D1781" s="1" t="s">
        <v>2983</v>
      </c>
      <c r="E1781" s="1" t="s">
        <v>12731</v>
      </c>
      <c r="F1781" s="1" t="s">
        <v>3876</v>
      </c>
      <c r="G1781" s="20">
        <v>423688</v>
      </c>
      <c r="H1781" s="21">
        <v>7</v>
      </c>
    </row>
    <row r="1782" s="1" customFormat="1" spans="2:8">
      <c r="B1782" s="1" t="s">
        <v>10935</v>
      </c>
      <c r="C1782" s="1" t="s">
        <v>156</v>
      </c>
      <c r="D1782" s="1" t="s">
        <v>2984</v>
      </c>
      <c r="E1782" s="1" t="s">
        <v>12732</v>
      </c>
      <c r="F1782" s="1" t="s">
        <v>11016</v>
      </c>
      <c r="G1782" s="20">
        <v>423285</v>
      </c>
      <c r="H1782" s="21">
        <v>21</v>
      </c>
    </row>
    <row r="1783" s="1" customFormat="1" spans="2:8">
      <c r="B1783" s="1" t="s">
        <v>10935</v>
      </c>
      <c r="C1783" s="1" t="s">
        <v>103</v>
      </c>
      <c r="D1783" s="1" t="s">
        <v>2985</v>
      </c>
      <c r="E1783" s="1" t="s">
        <v>12733</v>
      </c>
      <c r="F1783" s="1" t="s">
        <v>11016</v>
      </c>
      <c r="G1783" s="20">
        <v>422850.5</v>
      </c>
      <c r="H1783" s="21">
        <v>21</v>
      </c>
    </row>
    <row r="1784" s="1" customFormat="1" spans="2:8">
      <c r="B1784" s="1" t="s">
        <v>10935</v>
      </c>
      <c r="C1784" s="1" t="s">
        <v>124</v>
      </c>
      <c r="D1784" s="1" t="s">
        <v>2986</v>
      </c>
      <c r="E1784" s="1" t="s">
        <v>12734</v>
      </c>
      <c r="F1784" s="1" t="s">
        <v>11016</v>
      </c>
      <c r="G1784" s="20">
        <v>422834</v>
      </c>
      <c r="H1784" s="21">
        <v>19</v>
      </c>
    </row>
    <row r="1785" s="1" customFormat="1" spans="2:8">
      <c r="B1785" s="1" t="s">
        <v>10935</v>
      </c>
      <c r="C1785" s="1" t="s">
        <v>103</v>
      </c>
      <c r="D1785" s="1" t="s">
        <v>2070</v>
      </c>
      <c r="E1785" s="1" t="s">
        <v>12735</v>
      </c>
      <c r="F1785" s="1" t="s">
        <v>10937</v>
      </c>
      <c r="G1785" s="20">
        <v>420622</v>
      </c>
      <c r="H1785" s="21">
        <v>26</v>
      </c>
    </row>
    <row r="1786" s="1" customFormat="1" spans="2:8">
      <c r="B1786" s="1" t="s">
        <v>10935</v>
      </c>
      <c r="C1786" s="1" t="s">
        <v>4102</v>
      </c>
      <c r="D1786" s="1" t="s">
        <v>2987</v>
      </c>
      <c r="E1786" s="1" t="s">
        <v>12736</v>
      </c>
      <c r="F1786" s="1" t="s">
        <v>11060</v>
      </c>
      <c r="G1786" s="20">
        <v>420259</v>
      </c>
      <c r="H1786" s="21">
        <v>13</v>
      </c>
    </row>
    <row r="1787" s="1" customFormat="1" spans="2:8">
      <c r="B1787" s="1" t="s">
        <v>10935</v>
      </c>
      <c r="C1787" s="1" t="s">
        <v>398</v>
      </c>
      <c r="D1787" s="1" t="s">
        <v>1989</v>
      </c>
      <c r="E1787" s="1" t="s">
        <v>12737</v>
      </c>
      <c r="F1787" s="1" t="s">
        <v>3876</v>
      </c>
      <c r="G1787" s="20">
        <v>419506</v>
      </c>
      <c r="H1787" s="21">
        <v>21</v>
      </c>
    </row>
    <row r="1788" s="1" customFormat="1" spans="2:8">
      <c r="B1788" s="1" t="s">
        <v>10935</v>
      </c>
      <c r="C1788" s="1" t="s">
        <v>4135</v>
      </c>
      <c r="D1788" s="1" t="s">
        <v>2988</v>
      </c>
      <c r="E1788" s="1" t="s">
        <v>12738</v>
      </c>
      <c r="F1788" s="1" t="s">
        <v>10940</v>
      </c>
      <c r="G1788" s="20">
        <v>419284</v>
      </c>
      <c r="H1788" s="21">
        <v>16</v>
      </c>
    </row>
    <row r="1789" s="1" customFormat="1" spans="2:8">
      <c r="B1789" s="1" t="s">
        <v>10935</v>
      </c>
      <c r="C1789" s="1" t="s">
        <v>137</v>
      </c>
      <c r="D1789" s="1" t="s">
        <v>2989</v>
      </c>
      <c r="E1789" s="1" t="s">
        <v>12739</v>
      </c>
      <c r="F1789" s="1" t="s">
        <v>10940</v>
      </c>
      <c r="G1789" s="20">
        <v>418706</v>
      </c>
      <c r="H1789" s="21">
        <v>30</v>
      </c>
    </row>
    <row r="1790" s="1" customFormat="1" spans="2:8">
      <c r="B1790" s="1" t="s">
        <v>10935</v>
      </c>
      <c r="C1790" s="1" t="s">
        <v>398</v>
      </c>
      <c r="D1790" s="1" t="s">
        <v>2990</v>
      </c>
      <c r="E1790" s="1" t="s">
        <v>12740</v>
      </c>
      <c r="F1790" s="1" t="s">
        <v>11060</v>
      </c>
      <c r="G1790" s="20">
        <v>418667</v>
      </c>
      <c r="H1790" s="21">
        <v>13</v>
      </c>
    </row>
    <row r="1791" s="1" customFormat="1" spans="2:8">
      <c r="B1791" s="1" t="s">
        <v>10935</v>
      </c>
      <c r="C1791" s="1" t="s">
        <v>124</v>
      </c>
      <c r="D1791" s="1" t="s">
        <v>2991</v>
      </c>
      <c r="E1791" s="1" t="s">
        <v>12741</v>
      </c>
      <c r="F1791" s="1" t="s">
        <v>10965</v>
      </c>
      <c r="G1791" s="20">
        <v>417168</v>
      </c>
      <c r="H1791" s="21">
        <v>18</v>
      </c>
    </row>
    <row r="1792" s="1" customFormat="1" spans="2:8">
      <c r="B1792" s="1" t="s">
        <v>10935</v>
      </c>
      <c r="C1792" s="1" t="s">
        <v>117</v>
      </c>
      <c r="D1792" s="1" t="s">
        <v>2992</v>
      </c>
      <c r="E1792" s="1" t="s">
        <v>12742</v>
      </c>
      <c r="F1792" s="1" t="s">
        <v>10965</v>
      </c>
      <c r="G1792" s="20">
        <v>416403</v>
      </c>
      <c r="H1792" s="21">
        <v>11</v>
      </c>
    </row>
    <row r="1793" s="1" customFormat="1" spans="2:8">
      <c r="B1793" s="1" t="s">
        <v>10935</v>
      </c>
      <c r="C1793" s="1" t="s">
        <v>4102</v>
      </c>
      <c r="D1793" s="1" t="s">
        <v>2993</v>
      </c>
      <c r="E1793" s="1" t="s">
        <v>12743</v>
      </c>
      <c r="F1793" s="1" t="s">
        <v>11010</v>
      </c>
      <c r="G1793" s="20">
        <v>416260</v>
      </c>
      <c r="H1793" s="21">
        <v>12</v>
      </c>
    </row>
    <row r="1794" s="1" customFormat="1" spans="2:8">
      <c r="B1794" s="1" t="s">
        <v>10935</v>
      </c>
      <c r="C1794" s="1" t="s">
        <v>165</v>
      </c>
      <c r="D1794" s="1" t="s">
        <v>2421</v>
      </c>
      <c r="E1794" s="1" t="s">
        <v>12744</v>
      </c>
      <c r="F1794" s="1" t="s">
        <v>11018</v>
      </c>
      <c r="G1794" s="20">
        <v>414658</v>
      </c>
      <c r="H1794" s="21">
        <v>11</v>
      </c>
    </row>
    <row r="1795" s="1" customFormat="1" spans="2:8">
      <c r="B1795" s="1" t="s">
        <v>10935</v>
      </c>
      <c r="C1795" s="1" t="s">
        <v>103</v>
      </c>
      <c r="D1795" s="1" t="s">
        <v>2698</v>
      </c>
      <c r="E1795" s="1" t="s">
        <v>12745</v>
      </c>
      <c r="F1795" s="1" t="s">
        <v>3876</v>
      </c>
      <c r="G1795" s="20">
        <v>414351</v>
      </c>
      <c r="H1795" s="21">
        <v>28</v>
      </c>
    </row>
    <row r="1796" s="1" customFormat="1" spans="2:8">
      <c r="B1796" s="1" t="s">
        <v>10935</v>
      </c>
      <c r="C1796" s="1" t="s">
        <v>184</v>
      </c>
      <c r="D1796" s="1" t="s">
        <v>2994</v>
      </c>
      <c r="E1796" s="1" t="s">
        <v>12746</v>
      </c>
      <c r="F1796" s="1" t="s">
        <v>10965</v>
      </c>
      <c r="G1796" s="20">
        <v>413055.4</v>
      </c>
      <c r="H1796" s="21">
        <v>12</v>
      </c>
    </row>
    <row r="1797" s="1" customFormat="1" spans="2:8">
      <c r="B1797" s="1" t="s">
        <v>10935</v>
      </c>
      <c r="C1797" s="1" t="s">
        <v>89</v>
      </c>
      <c r="D1797" s="1" t="s">
        <v>1652</v>
      </c>
      <c r="E1797" s="1" t="s">
        <v>12747</v>
      </c>
      <c r="F1797" s="1" t="s">
        <v>10940</v>
      </c>
      <c r="G1797" s="20">
        <v>411380</v>
      </c>
      <c r="H1797" s="21">
        <v>19</v>
      </c>
    </row>
    <row r="1798" s="1" customFormat="1" spans="2:8">
      <c r="B1798" s="1" t="s">
        <v>10935</v>
      </c>
      <c r="C1798" s="1" t="s">
        <v>107</v>
      </c>
      <c r="D1798" s="1" t="s">
        <v>2995</v>
      </c>
      <c r="E1798" s="1" t="s">
        <v>12748</v>
      </c>
      <c r="F1798" s="1" t="s">
        <v>10940</v>
      </c>
      <c r="G1798" s="20">
        <v>411372</v>
      </c>
      <c r="H1798" s="21">
        <v>22</v>
      </c>
    </row>
    <row r="1799" s="1" customFormat="1" spans="2:8">
      <c r="B1799" s="1" t="s">
        <v>10935</v>
      </c>
      <c r="C1799" s="1" t="s">
        <v>4145</v>
      </c>
      <c r="D1799" s="1" t="s">
        <v>2595</v>
      </c>
      <c r="E1799" s="1" t="s">
        <v>12749</v>
      </c>
      <c r="F1799" s="1" t="s">
        <v>10963</v>
      </c>
      <c r="G1799" s="20">
        <v>411222</v>
      </c>
      <c r="H1799" s="21">
        <v>14</v>
      </c>
    </row>
    <row r="1800" s="1" customFormat="1" spans="2:8">
      <c r="B1800" s="1" t="s">
        <v>10935</v>
      </c>
      <c r="C1800" s="1" t="s">
        <v>4111</v>
      </c>
      <c r="D1800" s="1" t="s">
        <v>2996</v>
      </c>
      <c r="E1800" s="1" t="s">
        <v>12750</v>
      </c>
      <c r="F1800" s="1" t="s">
        <v>10942</v>
      </c>
      <c r="G1800" s="20">
        <v>410213</v>
      </c>
      <c r="H1800" s="21">
        <v>36</v>
      </c>
    </row>
    <row r="1801" s="1" customFormat="1" spans="2:8">
      <c r="B1801" s="1" t="s">
        <v>10935</v>
      </c>
      <c r="C1801" s="1" t="s">
        <v>103</v>
      </c>
      <c r="D1801" s="1" t="s">
        <v>2997</v>
      </c>
      <c r="E1801" s="1" t="s">
        <v>12751</v>
      </c>
      <c r="F1801" s="1" t="s">
        <v>10956</v>
      </c>
      <c r="G1801" s="20">
        <v>410013</v>
      </c>
      <c r="H1801" s="21">
        <v>24</v>
      </c>
    </row>
    <row r="1802" s="1" customFormat="1" spans="2:8">
      <c r="B1802" s="1" t="s">
        <v>10935</v>
      </c>
      <c r="C1802" s="1" t="s">
        <v>165</v>
      </c>
      <c r="D1802" s="1" t="s">
        <v>2998</v>
      </c>
      <c r="E1802" s="1" t="s">
        <v>12752</v>
      </c>
      <c r="F1802" s="1" t="s">
        <v>10942</v>
      </c>
      <c r="G1802" s="20">
        <v>409650</v>
      </c>
      <c r="H1802" s="21">
        <v>15</v>
      </c>
    </row>
    <row r="1803" s="1" customFormat="1" spans="2:8">
      <c r="B1803" s="1" t="s">
        <v>10935</v>
      </c>
      <c r="C1803" s="1" t="s">
        <v>4111</v>
      </c>
      <c r="D1803" s="1" t="s">
        <v>2999</v>
      </c>
      <c r="E1803" s="1" t="s">
        <v>12753</v>
      </c>
      <c r="F1803" s="1" t="s">
        <v>11060</v>
      </c>
      <c r="G1803" s="20">
        <v>409418</v>
      </c>
      <c r="H1803" s="21">
        <v>11</v>
      </c>
    </row>
    <row r="1804" s="1" customFormat="1" spans="2:8">
      <c r="B1804" s="1" t="s">
        <v>10935</v>
      </c>
      <c r="C1804" s="1" t="s">
        <v>124</v>
      </c>
      <c r="D1804" s="1" t="s">
        <v>3000</v>
      </c>
      <c r="E1804" s="1" t="s">
        <v>12754</v>
      </c>
      <c r="F1804" s="1" t="s">
        <v>10942</v>
      </c>
      <c r="G1804" s="20">
        <v>408411</v>
      </c>
      <c r="H1804" s="21">
        <v>18</v>
      </c>
    </row>
    <row r="1805" s="1" customFormat="1" spans="2:8">
      <c r="B1805" s="1" t="s">
        <v>10935</v>
      </c>
      <c r="C1805" s="1" t="s">
        <v>107</v>
      </c>
      <c r="D1805" s="1" t="s">
        <v>3001</v>
      </c>
      <c r="E1805" s="1" t="s">
        <v>12755</v>
      </c>
      <c r="F1805" s="1" t="s">
        <v>11010</v>
      </c>
      <c r="G1805" s="20">
        <v>408229</v>
      </c>
      <c r="H1805" s="21">
        <v>18</v>
      </c>
    </row>
    <row r="1806" s="1" customFormat="1" spans="2:8">
      <c r="B1806" s="1" t="s">
        <v>10935</v>
      </c>
      <c r="C1806" s="1" t="s">
        <v>4145</v>
      </c>
      <c r="D1806" s="1" t="s">
        <v>3002</v>
      </c>
      <c r="E1806" s="1" t="s">
        <v>12756</v>
      </c>
      <c r="F1806" s="1" t="s">
        <v>11060</v>
      </c>
      <c r="G1806" s="20">
        <v>407725</v>
      </c>
      <c r="H1806" s="21">
        <v>22</v>
      </c>
    </row>
    <row r="1807" s="1" customFormat="1" spans="2:8">
      <c r="B1807" s="1" t="s">
        <v>10935</v>
      </c>
      <c r="C1807" s="1" t="s">
        <v>103</v>
      </c>
      <c r="D1807" s="1" t="s">
        <v>2516</v>
      </c>
      <c r="E1807" s="1" t="s">
        <v>12757</v>
      </c>
      <c r="F1807" s="1" t="s">
        <v>10946</v>
      </c>
      <c r="G1807" s="20">
        <v>407455</v>
      </c>
      <c r="H1807" s="21">
        <v>26</v>
      </c>
    </row>
    <row r="1808" s="1" customFormat="1" spans="2:8">
      <c r="B1808" s="1" t="s">
        <v>10935</v>
      </c>
      <c r="C1808" s="1" t="s">
        <v>165</v>
      </c>
      <c r="D1808" s="1" t="s">
        <v>3003</v>
      </c>
      <c r="E1808" s="1" t="s">
        <v>12758</v>
      </c>
      <c r="F1808" s="1" t="s">
        <v>11016</v>
      </c>
      <c r="G1808" s="20">
        <v>407050</v>
      </c>
      <c r="H1808" s="21">
        <v>13</v>
      </c>
    </row>
    <row r="1809" s="1" customFormat="1" spans="2:8">
      <c r="B1809" s="1" t="s">
        <v>10935</v>
      </c>
      <c r="C1809" s="1" t="s">
        <v>124</v>
      </c>
      <c r="D1809" s="1" t="s">
        <v>3004</v>
      </c>
      <c r="E1809" s="1" t="s">
        <v>12759</v>
      </c>
      <c r="F1809" s="1" t="s">
        <v>10963</v>
      </c>
      <c r="G1809" s="20">
        <v>406016</v>
      </c>
      <c r="H1809" s="21">
        <v>22</v>
      </c>
    </row>
    <row r="1810" s="1" customFormat="1" spans="2:8">
      <c r="B1810" s="1" t="s">
        <v>10935</v>
      </c>
      <c r="C1810" s="1" t="s">
        <v>398</v>
      </c>
      <c r="D1810" s="1" t="s">
        <v>3005</v>
      </c>
      <c r="E1810" s="1" t="s">
        <v>12760</v>
      </c>
      <c r="F1810" s="1" t="s">
        <v>10956</v>
      </c>
      <c r="G1810" s="20">
        <v>405077</v>
      </c>
      <c r="H1810" s="21">
        <v>12</v>
      </c>
    </row>
    <row r="1811" s="1" customFormat="1" spans="2:8">
      <c r="B1811" s="1" t="s">
        <v>10935</v>
      </c>
      <c r="C1811" s="1" t="s">
        <v>260</v>
      </c>
      <c r="D1811" s="1" t="s">
        <v>3006</v>
      </c>
      <c r="E1811" s="1" t="s">
        <v>12761</v>
      </c>
      <c r="F1811" s="1" t="s">
        <v>10946</v>
      </c>
      <c r="G1811" s="20">
        <v>404978</v>
      </c>
      <c r="H1811" s="21">
        <v>24</v>
      </c>
    </row>
    <row r="1812" s="1" customFormat="1" spans="2:8">
      <c r="B1812" s="1" t="s">
        <v>10935</v>
      </c>
      <c r="C1812" s="1" t="s">
        <v>4145</v>
      </c>
      <c r="D1812" s="1" t="s">
        <v>3007</v>
      </c>
      <c r="E1812" s="1" t="s">
        <v>12762</v>
      </c>
      <c r="F1812" s="1" t="s">
        <v>10965</v>
      </c>
      <c r="G1812" s="20">
        <v>404919</v>
      </c>
      <c r="H1812" s="21">
        <v>17</v>
      </c>
    </row>
    <row r="1813" s="1" customFormat="1" spans="2:8">
      <c r="B1813" s="1" t="s">
        <v>10935</v>
      </c>
      <c r="C1813" s="1" t="s">
        <v>184</v>
      </c>
      <c r="D1813" s="1" t="s">
        <v>3008</v>
      </c>
      <c r="E1813" s="1" t="s">
        <v>12763</v>
      </c>
      <c r="F1813" s="1" t="s">
        <v>11060</v>
      </c>
      <c r="G1813" s="20">
        <v>403844</v>
      </c>
      <c r="H1813" s="21">
        <v>5</v>
      </c>
    </row>
    <row r="1814" s="1" customFormat="1" spans="2:8">
      <c r="B1814" s="1" t="s">
        <v>10935</v>
      </c>
      <c r="C1814" s="1" t="s">
        <v>260</v>
      </c>
      <c r="D1814" s="1" t="s">
        <v>2689</v>
      </c>
      <c r="E1814" s="1" t="s">
        <v>12764</v>
      </c>
      <c r="F1814" s="1" t="s">
        <v>10946</v>
      </c>
      <c r="G1814" s="20">
        <v>403585.5</v>
      </c>
      <c r="H1814" s="21">
        <v>20</v>
      </c>
    </row>
    <row r="1815" s="1" customFormat="1" spans="2:8">
      <c r="B1815" s="1" t="s">
        <v>10935</v>
      </c>
      <c r="C1815" s="1" t="s">
        <v>4111</v>
      </c>
      <c r="D1815" s="1" t="s">
        <v>3009</v>
      </c>
      <c r="E1815" s="1" t="s">
        <v>12765</v>
      </c>
      <c r="F1815" s="1" t="s">
        <v>10956</v>
      </c>
      <c r="G1815" s="20">
        <v>403344</v>
      </c>
      <c r="H1815" s="21">
        <v>7</v>
      </c>
    </row>
    <row r="1816" s="1" customFormat="1" spans="2:8">
      <c r="B1816" s="1" t="s">
        <v>10935</v>
      </c>
      <c r="C1816" s="1" t="s">
        <v>184</v>
      </c>
      <c r="D1816" s="1" t="s">
        <v>3010</v>
      </c>
      <c r="E1816" s="1" t="s">
        <v>12766</v>
      </c>
      <c r="F1816" s="1" t="s">
        <v>10937</v>
      </c>
      <c r="G1816" s="20">
        <v>402187</v>
      </c>
      <c r="H1816" s="21">
        <v>11</v>
      </c>
    </row>
    <row r="1817" s="1" customFormat="1" spans="2:8">
      <c r="B1817" s="1" t="s">
        <v>10935</v>
      </c>
      <c r="C1817" s="1" t="s">
        <v>4145</v>
      </c>
      <c r="D1817" s="1" t="s">
        <v>2595</v>
      </c>
      <c r="E1817" s="1" t="s">
        <v>12767</v>
      </c>
      <c r="F1817" s="1" t="s">
        <v>10963</v>
      </c>
      <c r="G1817" s="20">
        <v>401610</v>
      </c>
      <c r="H1817" s="21">
        <v>15</v>
      </c>
    </row>
    <row r="1818" s="1" customFormat="1" spans="2:8">
      <c r="B1818" s="1" t="s">
        <v>10935</v>
      </c>
      <c r="C1818" s="1" t="s">
        <v>165</v>
      </c>
      <c r="D1818" s="1" t="s">
        <v>2744</v>
      </c>
      <c r="E1818" s="1" t="s">
        <v>12768</v>
      </c>
      <c r="F1818" s="1" t="s">
        <v>10946</v>
      </c>
      <c r="G1818" s="20">
        <v>401130</v>
      </c>
      <c r="H1818" s="21">
        <v>8</v>
      </c>
    </row>
    <row r="1819" s="1" customFormat="1" spans="2:8">
      <c r="B1819" s="1" t="s">
        <v>10935</v>
      </c>
      <c r="C1819" s="1" t="s">
        <v>4111</v>
      </c>
      <c r="D1819" s="1" t="s">
        <v>3013</v>
      </c>
      <c r="E1819" s="1" t="s">
        <v>12769</v>
      </c>
      <c r="F1819" s="1" t="s">
        <v>10965</v>
      </c>
      <c r="G1819" s="20">
        <v>400816</v>
      </c>
      <c r="H1819" s="21">
        <v>14</v>
      </c>
    </row>
    <row r="1820" s="1" customFormat="1" spans="2:8">
      <c r="B1820" s="1" t="s">
        <v>10935</v>
      </c>
      <c r="C1820" s="1" t="s">
        <v>128</v>
      </c>
      <c r="D1820" s="1" t="s">
        <v>3014</v>
      </c>
      <c r="E1820" s="1" t="s">
        <v>12770</v>
      </c>
      <c r="F1820" s="1" t="s">
        <v>11060</v>
      </c>
      <c r="G1820" s="20">
        <v>400619</v>
      </c>
      <c r="H1820" s="21">
        <v>15</v>
      </c>
    </row>
    <row r="1821" s="1" customFormat="1" spans="2:8">
      <c r="B1821" s="1" t="s">
        <v>10935</v>
      </c>
      <c r="C1821" s="1" t="s">
        <v>4135</v>
      </c>
      <c r="D1821" s="1" t="s">
        <v>1991</v>
      </c>
      <c r="E1821" s="1" t="s">
        <v>12771</v>
      </c>
      <c r="F1821" s="1" t="s">
        <v>11060</v>
      </c>
      <c r="G1821" s="20">
        <v>400615</v>
      </c>
      <c r="H1821" s="21">
        <v>23</v>
      </c>
    </row>
    <row r="1822" s="1" customFormat="1" spans="2:8">
      <c r="B1822" s="1" t="s">
        <v>10935</v>
      </c>
      <c r="C1822" s="1" t="s">
        <v>124</v>
      </c>
      <c r="D1822" s="1" t="s">
        <v>3015</v>
      </c>
      <c r="E1822" s="1" t="s">
        <v>12772</v>
      </c>
      <c r="F1822" s="1" t="s">
        <v>11018</v>
      </c>
      <c r="G1822" s="20">
        <v>400051</v>
      </c>
      <c r="H1822" s="21">
        <v>22</v>
      </c>
    </row>
    <row r="1823" s="1" customFormat="1" spans="2:8">
      <c r="B1823" s="1" t="s">
        <v>10935</v>
      </c>
      <c r="C1823" s="1" t="s">
        <v>10975</v>
      </c>
      <c r="D1823" s="1" t="s">
        <v>3016</v>
      </c>
      <c r="E1823" s="1" t="s">
        <v>12773</v>
      </c>
      <c r="F1823" s="1" t="s">
        <v>11016</v>
      </c>
      <c r="G1823" s="20">
        <v>399622</v>
      </c>
      <c r="H1823" s="21">
        <v>12</v>
      </c>
    </row>
    <row r="1824" s="1" customFormat="1" spans="2:8">
      <c r="B1824" s="1" t="s">
        <v>10935</v>
      </c>
      <c r="C1824" s="1" t="s">
        <v>165</v>
      </c>
      <c r="D1824" s="1" t="s">
        <v>2254</v>
      </c>
      <c r="E1824" s="1" t="s">
        <v>12774</v>
      </c>
      <c r="F1824" s="1" t="s">
        <v>10963</v>
      </c>
      <c r="G1824" s="20">
        <v>398509</v>
      </c>
      <c r="H1824" s="21">
        <v>15</v>
      </c>
    </row>
    <row r="1825" s="1" customFormat="1" spans="2:8">
      <c r="B1825" s="1" t="s">
        <v>10935</v>
      </c>
      <c r="C1825" s="1" t="s">
        <v>124</v>
      </c>
      <c r="D1825" s="1" t="s">
        <v>2364</v>
      </c>
      <c r="E1825" s="1" t="s">
        <v>12775</v>
      </c>
      <c r="F1825" s="1" t="s">
        <v>11016</v>
      </c>
      <c r="G1825" s="20">
        <v>398464.5</v>
      </c>
      <c r="H1825" s="21">
        <v>3</v>
      </c>
    </row>
    <row r="1826" s="1" customFormat="1" spans="2:8">
      <c r="B1826" s="1" t="s">
        <v>10935</v>
      </c>
      <c r="C1826" s="1" t="s">
        <v>67</v>
      </c>
      <c r="D1826" s="1" t="s">
        <v>3017</v>
      </c>
      <c r="E1826" s="1" t="s">
        <v>12776</v>
      </c>
      <c r="F1826" s="1" t="s">
        <v>11018</v>
      </c>
      <c r="G1826" s="20">
        <v>398326</v>
      </c>
      <c r="H1826" s="21">
        <v>10</v>
      </c>
    </row>
    <row r="1827" s="1" customFormat="1" spans="2:8">
      <c r="B1827" s="1" t="s">
        <v>10935</v>
      </c>
      <c r="C1827" s="1" t="s">
        <v>103</v>
      </c>
      <c r="D1827" s="1" t="s">
        <v>2428</v>
      </c>
      <c r="E1827" s="1" t="s">
        <v>12777</v>
      </c>
      <c r="F1827" s="1" t="s">
        <v>3876</v>
      </c>
      <c r="G1827" s="20">
        <v>398242</v>
      </c>
      <c r="H1827" s="21">
        <v>26</v>
      </c>
    </row>
    <row r="1828" s="1" customFormat="1" spans="2:8">
      <c r="B1828" s="1" t="s">
        <v>10935</v>
      </c>
      <c r="C1828" s="1" t="s">
        <v>4272</v>
      </c>
      <c r="D1828" s="1" t="s">
        <v>3018</v>
      </c>
      <c r="E1828" s="1" t="s">
        <v>12778</v>
      </c>
      <c r="F1828" s="1" t="s">
        <v>3876</v>
      </c>
      <c r="G1828" s="20">
        <v>398124</v>
      </c>
      <c r="H1828" s="21">
        <v>9</v>
      </c>
    </row>
    <row r="1829" s="1" customFormat="1" spans="2:8">
      <c r="B1829" s="1" t="s">
        <v>10935</v>
      </c>
      <c r="C1829" s="1" t="s">
        <v>124</v>
      </c>
      <c r="D1829" s="1" t="s">
        <v>3019</v>
      </c>
      <c r="E1829" s="1" t="s">
        <v>12779</v>
      </c>
      <c r="F1829" s="1" t="s">
        <v>10965</v>
      </c>
      <c r="G1829" s="20">
        <v>397932</v>
      </c>
      <c r="H1829" s="21">
        <v>20</v>
      </c>
    </row>
    <row r="1830" s="1" customFormat="1" spans="2:8">
      <c r="B1830" s="1" t="s">
        <v>10935</v>
      </c>
      <c r="C1830" s="1" t="s">
        <v>156</v>
      </c>
      <c r="D1830" s="1" t="s">
        <v>3020</v>
      </c>
      <c r="E1830" s="1" t="s">
        <v>12780</v>
      </c>
      <c r="F1830" s="1" t="s">
        <v>10942</v>
      </c>
      <c r="G1830" s="20">
        <v>397710</v>
      </c>
      <c r="H1830" s="21">
        <v>8</v>
      </c>
    </row>
    <row r="1831" s="1" customFormat="1" spans="2:8">
      <c r="B1831" s="1" t="s">
        <v>10935</v>
      </c>
      <c r="C1831" s="1" t="s">
        <v>10975</v>
      </c>
      <c r="D1831" s="1" t="s">
        <v>3021</v>
      </c>
      <c r="E1831" s="1" t="s">
        <v>12781</v>
      </c>
      <c r="F1831" s="1" t="s">
        <v>11018</v>
      </c>
      <c r="G1831" s="20">
        <v>397562</v>
      </c>
      <c r="H1831" s="21">
        <v>10</v>
      </c>
    </row>
    <row r="1832" s="1" customFormat="1" spans="2:8">
      <c r="B1832" s="1" t="s">
        <v>10935</v>
      </c>
      <c r="C1832" s="1" t="s">
        <v>4135</v>
      </c>
      <c r="D1832" s="1" t="s">
        <v>1666</v>
      </c>
      <c r="E1832" s="1" t="s">
        <v>12782</v>
      </c>
      <c r="F1832" s="1" t="s">
        <v>10937</v>
      </c>
      <c r="G1832" s="20">
        <v>397352</v>
      </c>
      <c r="H1832" s="21">
        <v>7</v>
      </c>
    </row>
    <row r="1833" s="1" customFormat="1" spans="2:8">
      <c r="B1833" s="1" t="s">
        <v>10935</v>
      </c>
      <c r="C1833" s="1" t="s">
        <v>107</v>
      </c>
      <c r="D1833" s="1" t="s">
        <v>2806</v>
      </c>
      <c r="E1833" s="1" t="s">
        <v>12783</v>
      </c>
      <c r="F1833" s="1" t="s">
        <v>10965</v>
      </c>
      <c r="G1833" s="20">
        <v>397116</v>
      </c>
      <c r="H1833" s="21">
        <v>15</v>
      </c>
    </row>
    <row r="1834" s="1" customFormat="1" spans="2:8">
      <c r="B1834" s="1" t="s">
        <v>10935</v>
      </c>
      <c r="C1834" s="1" t="s">
        <v>4102</v>
      </c>
      <c r="D1834" s="1" t="s">
        <v>3023</v>
      </c>
      <c r="E1834" s="1" t="s">
        <v>12784</v>
      </c>
      <c r="F1834" s="1" t="s">
        <v>10942</v>
      </c>
      <c r="G1834" s="20">
        <v>395872</v>
      </c>
      <c r="H1834" s="21">
        <v>15</v>
      </c>
    </row>
    <row r="1835" s="1" customFormat="1" spans="2:8">
      <c r="B1835" s="1" t="s">
        <v>10935</v>
      </c>
      <c r="C1835" s="1" t="s">
        <v>165</v>
      </c>
      <c r="D1835" s="1" t="s">
        <v>3024</v>
      </c>
      <c r="E1835" s="1" t="s">
        <v>12785</v>
      </c>
      <c r="F1835" s="1" t="s">
        <v>10956</v>
      </c>
      <c r="G1835" s="20">
        <v>395580</v>
      </c>
      <c r="H1835" s="21">
        <v>8</v>
      </c>
    </row>
    <row r="1836" s="1" customFormat="1" spans="2:8">
      <c r="B1836" s="1" t="s">
        <v>10935</v>
      </c>
      <c r="C1836" s="1" t="s">
        <v>117</v>
      </c>
      <c r="D1836" s="1" t="s">
        <v>3026</v>
      </c>
      <c r="E1836" s="1" t="s">
        <v>12786</v>
      </c>
      <c r="F1836" s="1" t="s">
        <v>10940</v>
      </c>
      <c r="G1836" s="20">
        <v>394826</v>
      </c>
      <c r="H1836" s="21">
        <v>8</v>
      </c>
    </row>
    <row r="1837" s="1" customFormat="1" spans="2:8">
      <c r="B1837" s="1" t="s">
        <v>10935</v>
      </c>
      <c r="C1837" s="1" t="s">
        <v>103</v>
      </c>
      <c r="D1837" s="1" t="s">
        <v>3027</v>
      </c>
      <c r="E1837" s="1" t="s">
        <v>12787</v>
      </c>
      <c r="F1837" s="1" t="s">
        <v>10965</v>
      </c>
      <c r="G1837" s="20">
        <v>394388</v>
      </c>
      <c r="H1837" s="21">
        <v>22</v>
      </c>
    </row>
    <row r="1838" s="1" customFormat="1" spans="2:8">
      <c r="B1838" s="1" t="s">
        <v>10935</v>
      </c>
      <c r="C1838" s="1" t="s">
        <v>67</v>
      </c>
      <c r="D1838" s="1" t="s">
        <v>3028</v>
      </c>
      <c r="E1838" s="1" t="s">
        <v>12788</v>
      </c>
      <c r="F1838" s="1" t="s">
        <v>3876</v>
      </c>
      <c r="G1838" s="20">
        <v>393308</v>
      </c>
      <c r="H1838" s="21">
        <v>14</v>
      </c>
    </row>
    <row r="1839" s="1" customFormat="1" spans="2:8">
      <c r="B1839" s="1" t="s">
        <v>10935</v>
      </c>
      <c r="C1839" s="1" t="s">
        <v>89</v>
      </c>
      <c r="D1839" s="1" t="s">
        <v>3029</v>
      </c>
      <c r="E1839" s="1" t="s">
        <v>12789</v>
      </c>
      <c r="F1839" s="1" t="s">
        <v>11018</v>
      </c>
      <c r="G1839" s="20">
        <v>393278</v>
      </c>
      <c r="H1839" s="21">
        <v>20</v>
      </c>
    </row>
    <row r="1840" s="1" customFormat="1" spans="2:8">
      <c r="B1840" s="1" t="s">
        <v>10935</v>
      </c>
      <c r="C1840" s="1" t="s">
        <v>117</v>
      </c>
      <c r="D1840" s="1" t="s">
        <v>2576</v>
      </c>
      <c r="E1840" s="1" t="s">
        <v>12790</v>
      </c>
      <c r="F1840" s="1" t="s">
        <v>11060</v>
      </c>
      <c r="G1840" s="20">
        <v>393073</v>
      </c>
      <c r="H1840" s="21">
        <v>9</v>
      </c>
    </row>
    <row r="1841" s="1" customFormat="1" spans="2:8">
      <c r="B1841" s="1" t="s">
        <v>10935</v>
      </c>
      <c r="C1841" s="1" t="s">
        <v>107</v>
      </c>
      <c r="D1841" s="1" t="s">
        <v>3030</v>
      </c>
      <c r="E1841" s="1" t="s">
        <v>12791</v>
      </c>
      <c r="F1841" s="1" t="s">
        <v>3876</v>
      </c>
      <c r="G1841" s="20">
        <v>391237.5</v>
      </c>
      <c r="H1841" s="21">
        <v>13</v>
      </c>
    </row>
    <row r="1842" s="1" customFormat="1" spans="2:8">
      <c r="B1842" s="1" t="s">
        <v>10935</v>
      </c>
      <c r="C1842" s="1" t="s">
        <v>103</v>
      </c>
      <c r="D1842" s="1" t="s">
        <v>3031</v>
      </c>
      <c r="E1842" s="1" t="s">
        <v>12792</v>
      </c>
      <c r="F1842" s="1" t="s">
        <v>11060</v>
      </c>
      <c r="G1842" s="20">
        <v>389877</v>
      </c>
      <c r="H1842" s="21">
        <v>18</v>
      </c>
    </row>
    <row r="1843" s="1" customFormat="1" spans="2:8">
      <c r="B1843" s="1" t="s">
        <v>10935</v>
      </c>
      <c r="C1843" s="1" t="s">
        <v>260</v>
      </c>
      <c r="D1843" s="1" t="s">
        <v>3032</v>
      </c>
      <c r="E1843" s="1" t="s">
        <v>12793</v>
      </c>
      <c r="F1843" s="1" t="s">
        <v>10942</v>
      </c>
      <c r="G1843" s="20">
        <v>389351</v>
      </c>
      <c r="H1843" s="21">
        <v>16</v>
      </c>
    </row>
    <row r="1844" s="1" customFormat="1" spans="2:8">
      <c r="B1844" s="1" t="s">
        <v>10935</v>
      </c>
      <c r="C1844" s="1" t="s">
        <v>89</v>
      </c>
      <c r="D1844" s="1" t="s">
        <v>1652</v>
      </c>
      <c r="E1844" s="1" t="s">
        <v>12794</v>
      </c>
      <c r="F1844" s="1" t="s">
        <v>10940</v>
      </c>
      <c r="G1844" s="20">
        <v>389281</v>
      </c>
      <c r="H1844" s="21">
        <v>20</v>
      </c>
    </row>
    <row r="1845" s="1" customFormat="1" spans="2:8">
      <c r="B1845" s="1" t="s">
        <v>10935</v>
      </c>
      <c r="C1845" s="1" t="s">
        <v>67</v>
      </c>
      <c r="D1845" s="1" t="s">
        <v>3033</v>
      </c>
      <c r="E1845" s="1" t="s">
        <v>12795</v>
      </c>
      <c r="F1845" s="1" t="s">
        <v>10937</v>
      </c>
      <c r="G1845" s="20">
        <v>388687.5</v>
      </c>
      <c r="H1845" s="21">
        <v>19</v>
      </c>
    </row>
    <row r="1846" s="1" customFormat="1" spans="2:8">
      <c r="B1846" s="1" t="s">
        <v>10935</v>
      </c>
      <c r="C1846" s="1" t="s">
        <v>103</v>
      </c>
      <c r="D1846" s="1" t="s">
        <v>1676</v>
      </c>
      <c r="E1846" s="1" t="s">
        <v>12796</v>
      </c>
      <c r="F1846" s="1" t="s">
        <v>10937</v>
      </c>
      <c r="G1846" s="20">
        <v>388411</v>
      </c>
      <c r="H1846" s="21">
        <v>10</v>
      </c>
    </row>
    <row r="1847" s="1" customFormat="1" spans="2:8">
      <c r="B1847" s="1" t="s">
        <v>10935</v>
      </c>
      <c r="C1847" s="1" t="s">
        <v>117</v>
      </c>
      <c r="D1847" s="1" t="s">
        <v>3034</v>
      </c>
      <c r="E1847" s="1" t="s">
        <v>12797</v>
      </c>
      <c r="F1847" s="1" t="s">
        <v>11018</v>
      </c>
      <c r="G1847" s="20">
        <v>388081</v>
      </c>
      <c r="H1847" s="21">
        <v>14</v>
      </c>
    </row>
    <row r="1848" s="1" customFormat="1" spans="2:8">
      <c r="B1848" s="1" t="s">
        <v>10935</v>
      </c>
      <c r="C1848" s="1" t="s">
        <v>117</v>
      </c>
      <c r="D1848" s="1" t="s">
        <v>3035</v>
      </c>
      <c r="E1848" s="1" t="s">
        <v>12798</v>
      </c>
      <c r="F1848" s="1" t="s">
        <v>11016</v>
      </c>
      <c r="G1848" s="20">
        <v>387600</v>
      </c>
      <c r="H1848" s="21">
        <v>5</v>
      </c>
    </row>
    <row r="1849" s="1" customFormat="1" spans="2:8">
      <c r="B1849" s="1" t="s">
        <v>10935</v>
      </c>
      <c r="C1849" s="1" t="s">
        <v>107</v>
      </c>
      <c r="D1849" s="1" t="s">
        <v>3036</v>
      </c>
      <c r="E1849" s="1" t="s">
        <v>12799</v>
      </c>
      <c r="F1849" s="1" t="s">
        <v>11016</v>
      </c>
      <c r="G1849" s="20">
        <v>387062</v>
      </c>
      <c r="H1849" s="21">
        <v>12</v>
      </c>
    </row>
    <row r="1850" s="1" customFormat="1" spans="2:8">
      <c r="B1850" s="1" t="s">
        <v>10935</v>
      </c>
      <c r="C1850" s="1" t="s">
        <v>4102</v>
      </c>
      <c r="D1850" s="1" t="s">
        <v>3037</v>
      </c>
      <c r="E1850" s="1" t="s">
        <v>12800</v>
      </c>
      <c r="F1850" s="1" t="s">
        <v>10940</v>
      </c>
      <c r="G1850" s="20">
        <v>386738</v>
      </c>
      <c r="H1850" s="21">
        <v>14</v>
      </c>
    </row>
    <row r="1851" s="1" customFormat="1" spans="2:8">
      <c r="B1851" s="1" t="s">
        <v>10935</v>
      </c>
      <c r="C1851" s="1" t="s">
        <v>165</v>
      </c>
      <c r="D1851" s="1" t="s">
        <v>3039</v>
      </c>
      <c r="E1851" s="1" t="s">
        <v>12801</v>
      </c>
      <c r="F1851" s="1" t="s">
        <v>10965</v>
      </c>
      <c r="G1851" s="20">
        <v>386159</v>
      </c>
      <c r="H1851" s="21">
        <v>15</v>
      </c>
    </row>
    <row r="1852" s="1" customFormat="1" spans="2:8">
      <c r="B1852" s="1" t="s">
        <v>10935</v>
      </c>
      <c r="C1852" s="1" t="s">
        <v>156</v>
      </c>
      <c r="D1852" s="1" t="s">
        <v>3040</v>
      </c>
      <c r="E1852" s="1" t="s">
        <v>12802</v>
      </c>
      <c r="F1852" s="1" t="s">
        <v>11010</v>
      </c>
      <c r="G1852" s="20">
        <v>386158</v>
      </c>
      <c r="H1852" s="21">
        <v>9</v>
      </c>
    </row>
    <row r="1853" s="1" customFormat="1" spans="2:8">
      <c r="B1853" s="1" t="s">
        <v>10935</v>
      </c>
      <c r="C1853" s="1" t="s">
        <v>103</v>
      </c>
      <c r="D1853" s="1" t="s">
        <v>3041</v>
      </c>
      <c r="E1853" s="1" t="s">
        <v>12803</v>
      </c>
      <c r="F1853" s="1" t="s">
        <v>10956</v>
      </c>
      <c r="G1853" s="20">
        <v>385586.5</v>
      </c>
      <c r="H1853" s="21">
        <v>20</v>
      </c>
    </row>
    <row r="1854" s="1" customFormat="1" spans="2:8">
      <c r="B1854" s="1" t="s">
        <v>10935</v>
      </c>
      <c r="C1854" s="1" t="s">
        <v>4105</v>
      </c>
      <c r="D1854" s="1" t="s">
        <v>3042</v>
      </c>
      <c r="E1854" s="1" t="s">
        <v>12804</v>
      </c>
      <c r="F1854" s="1" t="s">
        <v>10948</v>
      </c>
      <c r="G1854" s="20">
        <v>384794</v>
      </c>
      <c r="H1854" s="21">
        <v>7</v>
      </c>
    </row>
    <row r="1855" s="1" customFormat="1" spans="2:8">
      <c r="B1855" s="1" t="s">
        <v>10935</v>
      </c>
      <c r="C1855" s="1" t="s">
        <v>165</v>
      </c>
      <c r="D1855" s="1" t="s">
        <v>3043</v>
      </c>
      <c r="E1855" s="1" t="s">
        <v>12805</v>
      </c>
      <c r="F1855" s="1" t="s">
        <v>10963</v>
      </c>
      <c r="G1855" s="20">
        <v>384102</v>
      </c>
      <c r="H1855" s="21">
        <v>7</v>
      </c>
    </row>
    <row r="1856" s="1" customFormat="1" spans="2:8">
      <c r="B1856" s="1" t="s">
        <v>10935</v>
      </c>
      <c r="C1856" s="1" t="s">
        <v>4111</v>
      </c>
      <c r="D1856" s="1" t="s">
        <v>3044</v>
      </c>
      <c r="E1856" s="1" t="s">
        <v>12806</v>
      </c>
      <c r="F1856" s="1" t="s">
        <v>10956</v>
      </c>
      <c r="G1856" s="20">
        <v>383962</v>
      </c>
      <c r="H1856" s="21">
        <v>8</v>
      </c>
    </row>
    <row r="1857" s="1" customFormat="1" spans="2:8">
      <c r="B1857" s="1" t="s">
        <v>10935</v>
      </c>
      <c r="C1857" s="1" t="s">
        <v>103</v>
      </c>
      <c r="D1857" s="1" t="s">
        <v>3045</v>
      </c>
      <c r="E1857" s="1" t="s">
        <v>12807</v>
      </c>
      <c r="F1857" s="1" t="s">
        <v>10963</v>
      </c>
      <c r="G1857" s="20">
        <v>383684</v>
      </c>
      <c r="H1857" s="21">
        <v>19</v>
      </c>
    </row>
    <row r="1858" s="1" customFormat="1" spans="2:8">
      <c r="B1858" s="1" t="s">
        <v>10935</v>
      </c>
      <c r="C1858" s="1" t="s">
        <v>165</v>
      </c>
      <c r="D1858" s="1" t="s">
        <v>3046</v>
      </c>
      <c r="E1858" s="1" t="s">
        <v>12808</v>
      </c>
      <c r="F1858" s="1" t="s">
        <v>10965</v>
      </c>
      <c r="G1858" s="20">
        <v>383431</v>
      </c>
      <c r="H1858" s="21">
        <v>12</v>
      </c>
    </row>
    <row r="1859" s="1" customFormat="1" spans="2:8">
      <c r="B1859" s="1" t="s">
        <v>10935</v>
      </c>
      <c r="C1859" s="1" t="s">
        <v>4111</v>
      </c>
      <c r="D1859" s="1" t="s">
        <v>2755</v>
      </c>
      <c r="E1859" s="1" t="s">
        <v>12809</v>
      </c>
      <c r="F1859" s="1" t="s">
        <v>10937</v>
      </c>
      <c r="G1859" s="20">
        <v>383273</v>
      </c>
      <c r="H1859" s="21">
        <v>16</v>
      </c>
    </row>
    <row r="1860" s="1" customFormat="1" spans="2:8">
      <c r="B1860" s="1" t="s">
        <v>10935</v>
      </c>
      <c r="C1860" s="1" t="s">
        <v>89</v>
      </c>
      <c r="D1860" s="1" t="s">
        <v>3047</v>
      </c>
      <c r="E1860" s="1" t="s">
        <v>12810</v>
      </c>
      <c r="F1860" s="1" t="s">
        <v>10942</v>
      </c>
      <c r="G1860" s="20">
        <v>382298</v>
      </c>
      <c r="H1860" s="21">
        <v>22</v>
      </c>
    </row>
    <row r="1861" s="1" customFormat="1" spans="2:8">
      <c r="B1861" s="1" t="s">
        <v>10935</v>
      </c>
      <c r="C1861" s="1" t="s">
        <v>156</v>
      </c>
      <c r="D1861" s="1" t="s">
        <v>3048</v>
      </c>
      <c r="E1861" s="1" t="s">
        <v>12811</v>
      </c>
      <c r="F1861" s="1" t="s">
        <v>10963</v>
      </c>
      <c r="G1861" s="20">
        <v>381919</v>
      </c>
      <c r="H1861" s="21">
        <v>14</v>
      </c>
    </row>
    <row r="1862" s="1" customFormat="1" spans="2:8">
      <c r="B1862" s="1" t="s">
        <v>10935</v>
      </c>
      <c r="C1862" s="1" t="s">
        <v>4135</v>
      </c>
      <c r="D1862" s="1" t="s">
        <v>3049</v>
      </c>
      <c r="E1862" s="1" t="s">
        <v>12812</v>
      </c>
      <c r="F1862" s="1" t="s">
        <v>11016</v>
      </c>
      <c r="G1862" s="20">
        <v>381089</v>
      </c>
      <c r="H1862" s="21">
        <v>23</v>
      </c>
    </row>
    <row r="1863" s="1" customFormat="1" spans="2:8">
      <c r="B1863" s="1" t="s">
        <v>10935</v>
      </c>
      <c r="C1863" s="1" t="s">
        <v>4111</v>
      </c>
      <c r="D1863" s="1" t="s">
        <v>3050</v>
      </c>
      <c r="E1863" s="1" t="s">
        <v>12813</v>
      </c>
      <c r="F1863" s="1" t="s">
        <v>10956</v>
      </c>
      <c r="G1863" s="20">
        <v>380973</v>
      </c>
      <c r="H1863" s="21">
        <v>39</v>
      </c>
    </row>
    <row r="1864" s="1" customFormat="1" spans="2:8">
      <c r="B1864" s="1" t="s">
        <v>10935</v>
      </c>
      <c r="C1864" s="1" t="s">
        <v>165</v>
      </c>
      <c r="D1864" s="1" t="s">
        <v>3051</v>
      </c>
      <c r="E1864" s="1" t="s">
        <v>12814</v>
      </c>
      <c r="F1864" s="1" t="s">
        <v>10942</v>
      </c>
      <c r="G1864" s="20">
        <v>380628</v>
      </c>
      <c r="H1864" s="21">
        <v>10</v>
      </c>
    </row>
    <row r="1865" s="1" customFormat="1" spans="2:8">
      <c r="B1865" s="1" t="s">
        <v>10935</v>
      </c>
      <c r="C1865" s="1" t="s">
        <v>156</v>
      </c>
      <c r="D1865" s="1" t="s">
        <v>3052</v>
      </c>
      <c r="E1865" s="1" t="s">
        <v>12815</v>
      </c>
      <c r="F1865" s="1" t="s">
        <v>10963</v>
      </c>
      <c r="G1865" s="20">
        <v>380425</v>
      </c>
      <c r="H1865" s="21">
        <v>13</v>
      </c>
    </row>
    <row r="1866" s="1" customFormat="1" spans="2:8">
      <c r="B1866" s="1" t="s">
        <v>10935</v>
      </c>
      <c r="C1866" s="1" t="s">
        <v>103</v>
      </c>
      <c r="D1866" s="1" t="s">
        <v>3053</v>
      </c>
      <c r="E1866" s="1" t="s">
        <v>12816</v>
      </c>
      <c r="F1866" s="1" t="s">
        <v>11060</v>
      </c>
      <c r="G1866" s="20">
        <v>380118</v>
      </c>
      <c r="H1866" s="21">
        <v>32</v>
      </c>
    </row>
    <row r="1867" s="1" customFormat="1" spans="2:8">
      <c r="B1867" s="1" t="s">
        <v>10935</v>
      </c>
      <c r="C1867" s="1" t="s">
        <v>67</v>
      </c>
      <c r="D1867" s="1" t="s">
        <v>3054</v>
      </c>
      <c r="E1867" s="1" t="s">
        <v>12817</v>
      </c>
      <c r="F1867" s="1" t="s">
        <v>10956</v>
      </c>
      <c r="G1867" s="20">
        <v>379781</v>
      </c>
      <c r="H1867" s="21">
        <v>13</v>
      </c>
    </row>
    <row r="1868" s="1" customFormat="1" spans="2:8">
      <c r="B1868" s="1" t="s">
        <v>10935</v>
      </c>
      <c r="C1868" s="1" t="s">
        <v>10975</v>
      </c>
      <c r="D1868" s="1" t="s">
        <v>3055</v>
      </c>
      <c r="E1868" s="1" t="s">
        <v>12818</v>
      </c>
      <c r="F1868" s="1" t="s">
        <v>10956</v>
      </c>
      <c r="G1868" s="20">
        <v>379718</v>
      </c>
      <c r="H1868" s="21">
        <v>7</v>
      </c>
    </row>
    <row r="1869" s="1" customFormat="1" spans="2:8">
      <c r="B1869" s="1" t="s">
        <v>10935</v>
      </c>
      <c r="C1869" s="1" t="s">
        <v>4145</v>
      </c>
      <c r="D1869" s="1" t="s">
        <v>3056</v>
      </c>
      <c r="E1869" s="1" t="s">
        <v>12819</v>
      </c>
      <c r="F1869" s="1" t="s">
        <v>10965</v>
      </c>
      <c r="G1869" s="20">
        <v>379485</v>
      </c>
      <c r="H1869" s="21">
        <v>16</v>
      </c>
    </row>
    <row r="1870" s="1" customFormat="1" spans="2:8">
      <c r="B1870" s="1" t="s">
        <v>10935</v>
      </c>
      <c r="C1870" s="1" t="s">
        <v>156</v>
      </c>
      <c r="D1870" s="1" t="s">
        <v>2412</v>
      </c>
      <c r="E1870" s="1" t="s">
        <v>12820</v>
      </c>
      <c r="F1870" s="1" t="s">
        <v>10940</v>
      </c>
      <c r="G1870" s="20">
        <v>379462</v>
      </c>
      <c r="H1870" s="21">
        <v>14</v>
      </c>
    </row>
    <row r="1871" s="1" customFormat="1" spans="2:8">
      <c r="B1871" s="1" t="s">
        <v>10935</v>
      </c>
      <c r="C1871" s="1" t="s">
        <v>103</v>
      </c>
      <c r="D1871" s="1" t="s">
        <v>2358</v>
      </c>
      <c r="E1871" s="1" t="s">
        <v>12821</v>
      </c>
      <c r="F1871" s="1" t="s">
        <v>10963</v>
      </c>
      <c r="G1871" s="20">
        <v>378722</v>
      </c>
      <c r="H1871" s="21">
        <v>18</v>
      </c>
    </row>
    <row r="1872" s="1" customFormat="1" spans="2:8">
      <c r="B1872" s="1" t="s">
        <v>10935</v>
      </c>
      <c r="C1872" s="1" t="s">
        <v>124</v>
      </c>
      <c r="D1872" s="1" t="s">
        <v>1672</v>
      </c>
      <c r="E1872" s="1" t="s">
        <v>12822</v>
      </c>
      <c r="F1872" s="1" t="s">
        <v>11016</v>
      </c>
      <c r="G1872" s="20">
        <v>378360</v>
      </c>
      <c r="H1872" s="21">
        <v>13</v>
      </c>
    </row>
    <row r="1873" s="1" customFormat="1" spans="2:8">
      <c r="B1873" s="1" t="s">
        <v>10935</v>
      </c>
      <c r="C1873" s="1" t="s">
        <v>4111</v>
      </c>
      <c r="D1873" s="1" t="s">
        <v>3057</v>
      </c>
      <c r="E1873" s="1" t="s">
        <v>12823</v>
      </c>
      <c r="F1873" s="1" t="s">
        <v>11016</v>
      </c>
      <c r="G1873" s="20">
        <v>377834</v>
      </c>
      <c r="H1873" s="21">
        <v>15</v>
      </c>
    </row>
    <row r="1874" s="1" customFormat="1" spans="2:8">
      <c r="B1874" s="1" t="s">
        <v>10935</v>
      </c>
      <c r="C1874" s="1" t="s">
        <v>4145</v>
      </c>
      <c r="D1874" s="1" t="s">
        <v>3058</v>
      </c>
      <c r="E1874" s="1" t="s">
        <v>12824</v>
      </c>
      <c r="F1874" s="1" t="s">
        <v>11016</v>
      </c>
      <c r="G1874" s="20">
        <v>375943</v>
      </c>
      <c r="H1874" s="21">
        <v>13</v>
      </c>
    </row>
    <row r="1875" s="1" customFormat="1" spans="2:8">
      <c r="B1875" s="1" t="s">
        <v>10935</v>
      </c>
      <c r="C1875" s="1" t="s">
        <v>156</v>
      </c>
      <c r="D1875" s="1" t="s">
        <v>3059</v>
      </c>
      <c r="E1875" s="1" t="s">
        <v>12825</v>
      </c>
      <c r="F1875" s="1" t="s">
        <v>10963</v>
      </c>
      <c r="G1875" s="20">
        <v>375775</v>
      </c>
      <c r="H1875" s="21">
        <v>12</v>
      </c>
    </row>
    <row r="1876" s="1" customFormat="1" spans="2:8">
      <c r="B1876" s="1" t="s">
        <v>10935</v>
      </c>
      <c r="C1876" s="1" t="s">
        <v>165</v>
      </c>
      <c r="D1876" s="1" t="s">
        <v>3060</v>
      </c>
      <c r="E1876" s="1" t="s">
        <v>12826</v>
      </c>
      <c r="F1876" s="1" t="s">
        <v>11016</v>
      </c>
      <c r="G1876" s="20">
        <v>375335</v>
      </c>
      <c r="H1876" s="21">
        <v>12</v>
      </c>
    </row>
    <row r="1877" s="1" customFormat="1" spans="2:8">
      <c r="B1877" s="1" t="s">
        <v>10935</v>
      </c>
      <c r="C1877" s="1" t="s">
        <v>89</v>
      </c>
      <c r="D1877" s="1" t="s">
        <v>3061</v>
      </c>
      <c r="E1877" s="1" t="s">
        <v>12827</v>
      </c>
      <c r="F1877" s="1" t="s">
        <v>10965</v>
      </c>
      <c r="G1877" s="20">
        <v>373069</v>
      </c>
      <c r="H1877" s="21">
        <v>18</v>
      </c>
    </row>
    <row r="1878" s="1" customFormat="1" spans="2:8">
      <c r="B1878" s="1" t="s">
        <v>10935</v>
      </c>
      <c r="C1878" s="1" t="s">
        <v>124</v>
      </c>
      <c r="D1878" s="1" t="s">
        <v>3062</v>
      </c>
      <c r="E1878" s="1" t="s">
        <v>12828</v>
      </c>
      <c r="F1878" s="1" t="s">
        <v>11010</v>
      </c>
      <c r="G1878" s="20">
        <v>372786</v>
      </c>
      <c r="H1878" s="21">
        <v>27</v>
      </c>
    </row>
    <row r="1879" s="1" customFormat="1" spans="2:8">
      <c r="B1879" s="1" t="s">
        <v>10935</v>
      </c>
      <c r="C1879" s="1" t="s">
        <v>128</v>
      </c>
      <c r="D1879" s="1" t="s">
        <v>3063</v>
      </c>
      <c r="E1879" s="1" t="s">
        <v>12829</v>
      </c>
      <c r="F1879" s="1" t="s">
        <v>10965</v>
      </c>
      <c r="G1879" s="20">
        <v>372778</v>
      </c>
      <c r="H1879" s="21">
        <v>16</v>
      </c>
    </row>
    <row r="1880" s="1" customFormat="1" spans="2:8">
      <c r="B1880" s="1" t="s">
        <v>10935</v>
      </c>
      <c r="C1880" s="1" t="s">
        <v>156</v>
      </c>
      <c r="D1880" s="1" t="s">
        <v>3064</v>
      </c>
      <c r="E1880" s="1" t="s">
        <v>12830</v>
      </c>
      <c r="F1880" s="1" t="s">
        <v>10937</v>
      </c>
      <c r="G1880" s="20">
        <v>372169</v>
      </c>
      <c r="H1880" s="21">
        <v>12</v>
      </c>
    </row>
    <row r="1881" s="1" customFormat="1" spans="2:8">
      <c r="B1881" s="1" t="s">
        <v>10935</v>
      </c>
      <c r="C1881" s="1" t="s">
        <v>4155</v>
      </c>
      <c r="D1881" s="1" t="s">
        <v>3065</v>
      </c>
      <c r="E1881" s="1" t="s">
        <v>12831</v>
      </c>
      <c r="F1881" s="1" t="s">
        <v>3876</v>
      </c>
      <c r="G1881" s="20">
        <v>369099</v>
      </c>
      <c r="H1881" s="21">
        <v>23</v>
      </c>
    </row>
    <row r="1882" s="1" customFormat="1" spans="2:8">
      <c r="B1882" s="1" t="s">
        <v>10935</v>
      </c>
      <c r="C1882" s="1" t="s">
        <v>184</v>
      </c>
      <c r="D1882" s="1" t="s">
        <v>2136</v>
      </c>
      <c r="E1882" s="1" t="s">
        <v>12832</v>
      </c>
      <c r="F1882" s="1" t="s">
        <v>10946</v>
      </c>
      <c r="G1882" s="20">
        <v>369013</v>
      </c>
      <c r="H1882" s="21">
        <v>14</v>
      </c>
    </row>
    <row r="1883" s="1" customFormat="1" spans="2:8">
      <c r="B1883" s="1" t="s">
        <v>10935</v>
      </c>
      <c r="C1883" s="1" t="s">
        <v>4102</v>
      </c>
      <c r="D1883" s="1" t="s">
        <v>3066</v>
      </c>
      <c r="E1883" s="1" t="s">
        <v>12833</v>
      </c>
      <c r="F1883" s="1" t="s">
        <v>10956</v>
      </c>
      <c r="G1883" s="20">
        <v>368498</v>
      </c>
      <c r="H1883" s="21">
        <v>19</v>
      </c>
    </row>
    <row r="1884" s="1" customFormat="1" spans="2:8">
      <c r="B1884" s="1" t="s">
        <v>10935</v>
      </c>
      <c r="C1884" s="1" t="s">
        <v>89</v>
      </c>
      <c r="D1884" s="1" t="s">
        <v>3067</v>
      </c>
      <c r="E1884" s="1" t="s">
        <v>12834</v>
      </c>
      <c r="F1884" s="1" t="s">
        <v>11010</v>
      </c>
      <c r="G1884" s="20">
        <v>368066</v>
      </c>
      <c r="H1884" s="21">
        <v>13</v>
      </c>
    </row>
    <row r="1885" s="1" customFormat="1" spans="2:8">
      <c r="B1885" s="1" t="s">
        <v>10935</v>
      </c>
      <c r="C1885" s="1" t="s">
        <v>124</v>
      </c>
      <c r="D1885" s="1" t="s">
        <v>3068</v>
      </c>
      <c r="E1885" s="1" t="s">
        <v>12835</v>
      </c>
      <c r="F1885" s="1" t="s">
        <v>11018</v>
      </c>
      <c r="G1885" s="20">
        <v>366438</v>
      </c>
      <c r="H1885" s="21">
        <v>20</v>
      </c>
    </row>
    <row r="1886" s="1" customFormat="1" spans="2:8">
      <c r="B1886" s="1" t="s">
        <v>10935</v>
      </c>
      <c r="C1886" s="1" t="s">
        <v>4102</v>
      </c>
      <c r="D1886" s="1" t="s">
        <v>3069</v>
      </c>
      <c r="E1886" s="1" t="s">
        <v>12836</v>
      </c>
      <c r="F1886" s="1" t="s">
        <v>10965</v>
      </c>
      <c r="G1886" s="20">
        <v>366432.5</v>
      </c>
      <c r="H1886" s="21">
        <v>14</v>
      </c>
    </row>
    <row r="1887" s="1" customFormat="1" spans="2:8">
      <c r="B1887" s="1" t="s">
        <v>10935</v>
      </c>
      <c r="C1887" s="1" t="s">
        <v>184</v>
      </c>
      <c r="D1887" s="1" t="s">
        <v>3070</v>
      </c>
      <c r="E1887" s="1" t="s">
        <v>12837</v>
      </c>
      <c r="F1887" s="1" t="s">
        <v>10956</v>
      </c>
      <c r="G1887" s="20">
        <v>365392</v>
      </c>
      <c r="H1887" s="21">
        <v>10</v>
      </c>
    </row>
    <row r="1888" s="1" customFormat="1" spans="2:8">
      <c r="B1888" s="1" t="s">
        <v>10935</v>
      </c>
      <c r="C1888" s="1" t="s">
        <v>124</v>
      </c>
      <c r="D1888" s="1" t="s">
        <v>2197</v>
      </c>
      <c r="E1888" s="1" t="s">
        <v>12838</v>
      </c>
      <c r="F1888" s="1" t="s">
        <v>3876</v>
      </c>
      <c r="G1888" s="20">
        <v>364985</v>
      </c>
      <c r="H1888" s="21">
        <v>34</v>
      </c>
    </row>
    <row r="1889" s="1" customFormat="1" spans="2:8">
      <c r="B1889" s="1" t="s">
        <v>10935</v>
      </c>
      <c r="C1889" s="1" t="s">
        <v>124</v>
      </c>
      <c r="D1889" s="1" t="s">
        <v>3071</v>
      </c>
      <c r="E1889" s="1" t="s">
        <v>12839</v>
      </c>
      <c r="F1889" s="1" t="s">
        <v>10965</v>
      </c>
      <c r="G1889" s="20">
        <v>363855</v>
      </c>
      <c r="H1889" s="21">
        <v>12</v>
      </c>
    </row>
    <row r="1890" s="1" customFormat="1" spans="2:8">
      <c r="B1890" s="1" t="s">
        <v>10935</v>
      </c>
      <c r="C1890" s="1" t="s">
        <v>4155</v>
      </c>
      <c r="D1890" s="1" t="s">
        <v>3072</v>
      </c>
      <c r="E1890" s="1" t="s">
        <v>12840</v>
      </c>
      <c r="F1890" s="1" t="s">
        <v>10963</v>
      </c>
      <c r="G1890" s="20">
        <v>363434.4</v>
      </c>
      <c r="H1890" s="21">
        <v>8</v>
      </c>
    </row>
    <row r="1891" s="1" customFormat="1" spans="2:8">
      <c r="B1891" s="1" t="s">
        <v>10935</v>
      </c>
      <c r="C1891" s="1" t="s">
        <v>4135</v>
      </c>
      <c r="D1891" s="1" t="s">
        <v>2347</v>
      </c>
      <c r="E1891" s="1" t="s">
        <v>12841</v>
      </c>
      <c r="F1891" s="1" t="s">
        <v>3876</v>
      </c>
      <c r="G1891" s="20">
        <v>362938</v>
      </c>
      <c r="H1891" s="21">
        <v>12</v>
      </c>
    </row>
    <row r="1892" s="1" customFormat="1" spans="2:8">
      <c r="B1892" s="1" t="s">
        <v>10935</v>
      </c>
      <c r="C1892" s="1" t="s">
        <v>156</v>
      </c>
      <c r="D1892" s="1" t="s">
        <v>3074</v>
      </c>
      <c r="E1892" s="1" t="s">
        <v>12842</v>
      </c>
      <c r="F1892" s="1" t="s">
        <v>3876</v>
      </c>
      <c r="G1892" s="20">
        <v>361168</v>
      </c>
      <c r="H1892" s="21">
        <v>22</v>
      </c>
    </row>
    <row r="1893" s="1" customFormat="1" spans="2:8">
      <c r="B1893" s="1" t="s">
        <v>10935</v>
      </c>
      <c r="C1893" s="1" t="s">
        <v>156</v>
      </c>
      <c r="D1893" s="1" t="s">
        <v>3075</v>
      </c>
      <c r="E1893" s="1" t="s">
        <v>12843</v>
      </c>
      <c r="F1893" s="1" t="s">
        <v>10956</v>
      </c>
      <c r="G1893" s="20">
        <v>357720</v>
      </c>
      <c r="H1893" s="21">
        <v>10</v>
      </c>
    </row>
    <row r="1894" s="1" customFormat="1" spans="2:8">
      <c r="B1894" s="1" t="s">
        <v>10935</v>
      </c>
      <c r="C1894" s="1" t="s">
        <v>156</v>
      </c>
      <c r="D1894" s="1" t="s">
        <v>3076</v>
      </c>
      <c r="E1894" s="1" t="s">
        <v>12844</v>
      </c>
      <c r="F1894" s="1" t="s">
        <v>10965</v>
      </c>
      <c r="G1894" s="20">
        <v>357409</v>
      </c>
      <c r="H1894" s="21">
        <v>14</v>
      </c>
    </row>
    <row r="1895" s="1" customFormat="1" spans="2:8">
      <c r="B1895" s="1" t="s">
        <v>10935</v>
      </c>
      <c r="C1895" s="1" t="s">
        <v>184</v>
      </c>
      <c r="D1895" s="1" t="s">
        <v>3077</v>
      </c>
      <c r="E1895" s="1" t="s">
        <v>12845</v>
      </c>
      <c r="F1895" s="1" t="s">
        <v>3876</v>
      </c>
      <c r="G1895" s="20">
        <v>357298</v>
      </c>
      <c r="H1895" s="21">
        <v>8</v>
      </c>
    </row>
    <row r="1896" s="1" customFormat="1" spans="2:8">
      <c r="B1896" s="1" t="s">
        <v>10935</v>
      </c>
      <c r="C1896" s="1" t="s">
        <v>10975</v>
      </c>
      <c r="D1896" s="1" t="s">
        <v>3078</v>
      </c>
      <c r="E1896" s="1" t="s">
        <v>12846</v>
      </c>
      <c r="F1896" s="1" t="s">
        <v>11060</v>
      </c>
      <c r="G1896" s="20">
        <v>356088</v>
      </c>
      <c r="H1896" s="21">
        <v>9</v>
      </c>
    </row>
    <row r="1897" s="1" customFormat="1" spans="2:8">
      <c r="B1897" s="1" t="s">
        <v>10935</v>
      </c>
      <c r="C1897" s="1" t="s">
        <v>137</v>
      </c>
      <c r="D1897" s="1" t="s">
        <v>3079</v>
      </c>
      <c r="E1897" s="1" t="s">
        <v>12847</v>
      </c>
      <c r="F1897" s="1" t="s">
        <v>11060</v>
      </c>
      <c r="G1897" s="20">
        <v>355908</v>
      </c>
      <c r="H1897" s="21">
        <v>21</v>
      </c>
    </row>
    <row r="1898" s="1" customFormat="1" spans="2:8">
      <c r="B1898" s="1" t="s">
        <v>10935</v>
      </c>
      <c r="C1898" s="1" t="s">
        <v>398</v>
      </c>
      <c r="D1898" s="1" t="s">
        <v>3080</v>
      </c>
      <c r="E1898" s="1" t="s">
        <v>12848</v>
      </c>
      <c r="F1898" s="1" t="s">
        <v>10942</v>
      </c>
      <c r="G1898" s="20">
        <v>355872</v>
      </c>
      <c r="H1898" s="21">
        <v>13</v>
      </c>
    </row>
    <row r="1899" s="1" customFormat="1" spans="2:8">
      <c r="B1899" s="1" t="s">
        <v>10935</v>
      </c>
      <c r="C1899" s="1" t="s">
        <v>156</v>
      </c>
      <c r="D1899" s="1" t="s">
        <v>3081</v>
      </c>
      <c r="E1899" s="1" t="s">
        <v>12849</v>
      </c>
      <c r="F1899" s="1" t="s">
        <v>11010</v>
      </c>
      <c r="G1899" s="20">
        <v>355556</v>
      </c>
      <c r="H1899" s="21">
        <v>15</v>
      </c>
    </row>
    <row r="1900" s="1" customFormat="1" spans="2:8">
      <c r="B1900" s="1" t="s">
        <v>10935</v>
      </c>
      <c r="C1900" s="1" t="s">
        <v>365</v>
      </c>
      <c r="D1900" s="1" t="s">
        <v>3082</v>
      </c>
      <c r="E1900" s="1" t="s">
        <v>12850</v>
      </c>
      <c r="F1900" s="1" t="s">
        <v>11060</v>
      </c>
      <c r="G1900" s="20">
        <v>355221</v>
      </c>
      <c r="H1900" s="21">
        <v>16</v>
      </c>
    </row>
    <row r="1901" s="1" customFormat="1" spans="2:8">
      <c r="B1901" s="1" t="s">
        <v>10935</v>
      </c>
      <c r="C1901" s="1" t="s">
        <v>398</v>
      </c>
      <c r="D1901" s="1" t="s">
        <v>3083</v>
      </c>
      <c r="E1901" s="1" t="s">
        <v>12851</v>
      </c>
      <c r="F1901" s="1" t="s">
        <v>10940</v>
      </c>
      <c r="G1901" s="20">
        <v>354960.5</v>
      </c>
      <c r="H1901" s="21">
        <v>9</v>
      </c>
    </row>
    <row r="1902" s="1" customFormat="1" spans="2:8">
      <c r="B1902" s="1" t="s">
        <v>10935</v>
      </c>
      <c r="C1902" s="1" t="s">
        <v>4166</v>
      </c>
      <c r="D1902" s="1" t="s">
        <v>3084</v>
      </c>
      <c r="E1902" s="1" t="s">
        <v>12852</v>
      </c>
      <c r="F1902" s="1" t="s">
        <v>10942</v>
      </c>
      <c r="G1902" s="20">
        <v>353750</v>
      </c>
      <c r="H1902" s="21">
        <v>18</v>
      </c>
    </row>
    <row r="1903" s="1" customFormat="1" spans="2:8">
      <c r="B1903" s="1" t="s">
        <v>10935</v>
      </c>
      <c r="C1903" s="1" t="s">
        <v>89</v>
      </c>
      <c r="D1903" s="1" t="s">
        <v>2775</v>
      </c>
      <c r="E1903" s="1" t="s">
        <v>12853</v>
      </c>
      <c r="F1903" s="1" t="s">
        <v>10942</v>
      </c>
      <c r="G1903" s="20">
        <v>353467</v>
      </c>
      <c r="H1903" s="21">
        <v>30</v>
      </c>
    </row>
    <row r="1904" s="1" customFormat="1" spans="2:8">
      <c r="B1904" s="1" t="s">
        <v>10935</v>
      </c>
      <c r="C1904" s="1" t="s">
        <v>4145</v>
      </c>
      <c r="D1904" s="1" t="s">
        <v>3086</v>
      </c>
      <c r="E1904" s="1" t="s">
        <v>12854</v>
      </c>
      <c r="F1904" s="1" t="s">
        <v>3876</v>
      </c>
      <c r="G1904" s="20">
        <v>352497</v>
      </c>
      <c r="H1904" s="21">
        <v>13</v>
      </c>
    </row>
    <row r="1905" s="1" customFormat="1" spans="2:8">
      <c r="B1905" s="1" t="s">
        <v>10935</v>
      </c>
      <c r="C1905" s="1" t="s">
        <v>67</v>
      </c>
      <c r="D1905" s="1" t="s">
        <v>3087</v>
      </c>
      <c r="E1905" s="1" t="s">
        <v>12855</v>
      </c>
      <c r="F1905" s="1" t="s">
        <v>11016</v>
      </c>
      <c r="G1905" s="20">
        <v>352430</v>
      </c>
      <c r="H1905" s="21">
        <v>19</v>
      </c>
    </row>
    <row r="1906" s="1" customFormat="1" spans="2:8">
      <c r="B1906" s="1" t="s">
        <v>10935</v>
      </c>
      <c r="C1906" s="1" t="s">
        <v>184</v>
      </c>
      <c r="D1906" s="1" t="s">
        <v>1659</v>
      </c>
      <c r="E1906" s="1" t="s">
        <v>12856</v>
      </c>
      <c r="F1906" s="1" t="s">
        <v>10940</v>
      </c>
      <c r="G1906" s="20">
        <v>352256</v>
      </c>
      <c r="H1906" s="21">
        <v>22</v>
      </c>
    </row>
    <row r="1907" s="1" customFormat="1" spans="2:8">
      <c r="B1907" s="1" t="s">
        <v>10935</v>
      </c>
      <c r="C1907" s="1" t="s">
        <v>165</v>
      </c>
      <c r="D1907" s="1" t="s">
        <v>2171</v>
      </c>
      <c r="E1907" s="1" t="s">
        <v>12857</v>
      </c>
      <c r="F1907" s="1" t="s">
        <v>11018</v>
      </c>
      <c r="G1907" s="20">
        <v>351112</v>
      </c>
      <c r="H1907" s="21">
        <v>16</v>
      </c>
    </row>
    <row r="1908" s="1" customFormat="1" spans="2:8">
      <c r="B1908" s="1" t="s">
        <v>10935</v>
      </c>
      <c r="C1908" s="1" t="s">
        <v>4135</v>
      </c>
      <c r="D1908" s="1" t="s">
        <v>2504</v>
      </c>
      <c r="E1908" s="1" t="s">
        <v>12858</v>
      </c>
      <c r="F1908" s="1" t="s">
        <v>3876</v>
      </c>
      <c r="G1908" s="20">
        <v>349894</v>
      </c>
      <c r="H1908" s="21">
        <v>15</v>
      </c>
    </row>
    <row r="1909" s="1" customFormat="1" spans="2:8">
      <c r="B1909" s="1" t="s">
        <v>10935</v>
      </c>
      <c r="C1909" s="1" t="s">
        <v>156</v>
      </c>
      <c r="D1909" s="1" t="s">
        <v>3088</v>
      </c>
      <c r="E1909" s="1" t="s">
        <v>12859</v>
      </c>
      <c r="F1909" s="1" t="s">
        <v>11016</v>
      </c>
      <c r="G1909" s="20">
        <v>349196</v>
      </c>
      <c r="H1909" s="21">
        <v>13</v>
      </c>
    </row>
    <row r="1910" s="1" customFormat="1" spans="2:8">
      <c r="B1910" s="1" t="s">
        <v>10935</v>
      </c>
      <c r="C1910" s="1" t="s">
        <v>124</v>
      </c>
      <c r="D1910" s="1" t="s">
        <v>3011</v>
      </c>
      <c r="E1910" s="1" t="s">
        <v>12860</v>
      </c>
      <c r="F1910" s="1" t="s">
        <v>10963</v>
      </c>
      <c r="G1910" s="20">
        <v>348610</v>
      </c>
      <c r="H1910" s="21">
        <v>18</v>
      </c>
    </row>
    <row r="1911" s="1" customFormat="1" spans="2:8">
      <c r="B1911" s="1" t="s">
        <v>10935</v>
      </c>
      <c r="C1911" s="1" t="s">
        <v>137</v>
      </c>
      <c r="D1911" s="1" t="s">
        <v>3089</v>
      </c>
      <c r="E1911" s="1" t="s">
        <v>12861</v>
      </c>
      <c r="F1911" s="1" t="s">
        <v>10948</v>
      </c>
      <c r="G1911" s="20">
        <v>347773</v>
      </c>
      <c r="H1911" s="21">
        <v>15</v>
      </c>
    </row>
    <row r="1912" s="1" customFormat="1" spans="2:8">
      <c r="B1912" s="1" t="s">
        <v>10935</v>
      </c>
      <c r="C1912" s="1" t="s">
        <v>156</v>
      </c>
      <c r="D1912" s="1" t="s">
        <v>3090</v>
      </c>
      <c r="E1912" s="1" t="s">
        <v>12862</v>
      </c>
      <c r="F1912" s="1" t="s">
        <v>10963</v>
      </c>
      <c r="G1912" s="20">
        <v>347764</v>
      </c>
      <c r="H1912" s="21">
        <v>12</v>
      </c>
    </row>
    <row r="1913" s="1" customFormat="1" spans="2:8">
      <c r="B1913" s="1" t="s">
        <v>10935</v>
      </c>
      <c r="C1913" s="1" t="s">
        <v>124</v>
      </c>
      <c r="D1913" s="1" t="s">
        <v>3091</v>
      </c>
      <c r="E1913" s="1" t="s">
        <v>12863</v>
      </c>
      <c r="F1913" s="1" t="s">
        <v>10965</v>
      </c>
      <c r="G1913" s="20">
        <v>347590</v>
      </c>
      <c r="H1913" s="21">
        <v>10</v>
      </c>
    </row>
    <row r="1914" s="1" customFormat="1" spans="2:8">
      <c r="B1914" s="1" t="s">
        <v>10935</v>
      </c>
      <c r="C1914" s="1" t="s">
        <v>124</v>
      </c>
      <c r="D1914" s="1" t="s">
        <v>1431</v>
      </c>
      <c r="E1914" s="1" t="s">
        <v>12864</v>
      </c>
      <c r="F1914" s="1" t="s">
        <v>10942</v>
      </c>
      <c r="G1914" s="20">
        <v>347246</v>
      </c>
      <c r="H1914" s="21">
        <v>6</v>
      </c>
    </row>
    <row r="1915" s="1" customFormat="1" spans="2:8">
      <c r="B1915" s="1" t="s">
        <v>10935</v>
      </c>
      <c r="C1915" s="1" t="s">
        <v>4135</v>
      </c>
      <c r="D1915" s="1" t="s">
        <v>3092</v>
      </c>
      <c r="E1915" s="1" t="s">
        <v>12865</v>
      </c>
      <c r="F1915" s="1" t="s">
        <v>10956</v>
      </c>
      <c r="G1915" s="20">
        <v>347150</v>
      </c>
      <c r="H1915" s="21">
        <v>17</v>
      </c>
    </row>
    <row r="1916" s="1" customFormat="1" spans="2:8">
      <c r="B1916" s="1" t="s">
        <v>10935</v>
      </c>
      <c r="C1916" s="1" t="s">
        <v>4111</v>
      </c>
      <c r="D1916" s="1" t="s">
        <v>3093</v>
      </c>
      <c r="E1916" s="1" t="s">
        <v>12866</v>
      </c>
      <c r="F1916" s="1" t="s">
        <v>3876</v>
      </c>
      <c r="G1916" s="20">
        <v>346893</v>
      </c>
      <c r="H1916" s="21">
        <v>17</v>
      </c>
    </row>
    <row r="1917" s="1" customFormat="1" spans="2:8">
      <c r="B1917" s="1" t="s">
        <v>10935</v>
      </c>
      <c r="C1917" s="1" t="s">
        <v>156</v>
      </c>
      <c r="D1917" s="1" t="s">
        <v>3094</v>
      </c>
      <c r="E1917" s="1" t="s">
        <v>12867</v>
      </c>
      <c r="F1917" s="1" t="s">
        <v>10956</v>
      </c>
      <c r="G1917" s="20">
        <v>345468</v>
      </c>
      <c r="H1917" s="21">
        <v>9</v>
      </c>
    </row>
    <row r="1918" s="1" customFormat="1" spans="2:8">
      <c r="B1918" s="1" t="s">
        <v>10935</v>
      </c>
      <c r="C1918" s="1" t="s">
        <v>10975</v>
      </c>
      <c r="D1918" s="1" t="s">
        <v>3095</v>
      </c>
      <c r="E1918" s="1" t="s">
        <v>12868</v>
      </c>
      <c r="F1918" s="1" t="s">
        <v>10948</v>
      </c>
      <c r="G1918" s="20">
        <v>344698</v>
      </c>
      <c r="H1918" s="21">
        <v>12</v>
      </c>
    </row>
    <row r="1919" s="1" customFormat="1" spans="2:8">
      <c r="B1919" s="1" t="s">
        <v>10935</v>
      </c>
      <c r="C1919" s="1" t="s">
        <v>260</v>
      </c>
      <c r="D1919" s="1" t="s">
        <v>3096</v>
      </c>
      <c r="E1919" s="1" t="s">
        <v>12869</v>
      </c>
      <c r="F1919" s="1" t="s">
        <v>10956</v>
      </c>
      <c r="G1919" s="20">
        <v>344206</v>
      </c>
      <c r="H1919" s="21">
        <v>16</v>
      </c>
    </row>
    <row r="1920" s="1" customFormat="1" spans="2:8">
      <c r="B1920" s="1" t="s">
        <v>10935</v>
      </c>
      <c r="C1920" s="1" t="s">
        <v>184</v>
      </c>
      <c r="D1920" s="1" t="s">
        <v>3097</v>
      </c>
      <c r="E1920" s="1" t="s">
        <v>12870</v>
      </c>
      <c r="F1920" s="1" t="s">
        <v>10937</v>
      </c>
      <c r="G1920" s="20">
        <v>343598</v>
      </c>
      <c r="H1920" s="21">
        <v>4</v>
      </c>
    </row>
    <row r="1921" s="1" customFormat="1" spans="2:8">
      <c r="B1921" s="1" t="s">
        <v>10935</v>
      </c>
      <c r="C1921" s="1" t="s">
        <v>365</v>
      </c>
      <c r="D1921" s="1" t="s">
        <v>3098</v>
      </c>
      <c r="E1921" s="1" t="s">
        <v>12871</v>
      </c>
      <c r="F1921" s="1" t="s">
        <v>3876</v>
      </c>
      <c r="G1921" s="20">
        <v>343164</v>
      </c>
      <c r="H1921" s="21">
        <v>5</v>
      </c>
    </row>
    <row r="1922" s="1" customFormat="1" spans="2:8">
      <c r="B1922" s="1" t="s">
        <v>10935</v>
      </c>
      <c r="C1922" s="1" t="s">
        <v>89</v>
      </c>
      <c r="D1922" s="1" t="s">
        <v>3099</v>
      </c>
      <c r="E1922" s="1" t="s">
        <v>12872</v>
      </c>
      <c r="F1922" s="1" t="s">
        <v>11010</v>
      </c>
      <c r="G1922" s="20">
        <v>342524</v>
      </c>
      <c r="H1922" s="21">
        <v>27</v>
      </c>
    </row>
    <row r="1923" s="1" customFormat="1" spans="2:8">
      <c r="B1923" s="1" t="s">
        <v>10935</v>
      </c>
      <c r="C1923" s="1" t="s">
        <v>103</v>
      </c>
      <c r="D1923" s="1" t="s">
        <v>3100</v>
      </c>
      <c r="E1923" s="1" t="s">
        <v>12873</v>
      </c>
      <c r="F1923" s="1" t="s">
        <v>10942</v>
      </c>
      <c r="G1923" s="20">
        <v>342342</v>
      </c>
      <c r="H1923" s="21">
        <v>25</v>
      </c>
    </row>
    <row r="1924" s="1" customFormat="1" spans="2:8">
      <c r="B1924" s="1" t="s">
        <v>10935</v>
      </c>
      <c r="C1924" s="1" t="s">
        <v>10975</v>
      </c>
      <c r="D1924" s="1" t="s">
        <v>3101</v>
      </c>
      <c r="E1924" s="1" t="s">
        <v>12874</v>
      </c>
      <c r="F1924" s="1" t="s">
        <v>11010</v>
      </c>
      <c r="G1924" s="20">
        <v>341880</v>
      </c>
      <c r="H1924" s="21">
        <v>4</v>
      </c>
    </row>
    <row r="1925" s="1" customFormat="1" spans="2:8">
      <c r="B1925" s="1" t="s">
        <v>10935</v>
      </c>
      <c r="C1925" s="1" t="s">
        <v>89</v>
      </c>
      <c r="D1925" s="1" t="s">
        <v>3103</v>
      </c>
      <c r="E1925" s="1" t="s">
        <v>12875</v>
      </c>
      <c r="F1925" s="1" t="s">
        <v>11010</v>
      </c>
      <c r="G1925" s="20">
        <v>341571</v>
      </c>
      <c r="H1925" s="21">
        <v>28</v>
      </c>
    </row>
    <row r="1926" s="1" customFormat="1" spans="2:8">
      <c r="B1926" s="1" t="s">
        <v>10935</v>
      </c>
      <c r="C1926" s="1" t="s">
        <v>4272</v>
      </c>
      <c r="D1926" s="1" t="s">
        <v>3104</v>
      </c>
      <c r="E1926" s="1" t="s">
        <v>12876</v>
      </c>
      <c r="F1926" s="1" t="s">
        <v>10948</v>
      </c>
      <c r="G1926" s="20">
        <v>341392</v>
      </c>
      <c r="H1926" s="21">
        <v>15</v>
      </c>
    </row>
    <row r="1927" s="1" customFormat="1" spans="2:8">
      <c r="B1927" s="1" t="s">
        <v>10935</v>
      </c>
      <c r="C1927" s="1" t="s">
        <v>89</v>
      </c>
      <c r="D1927" s="1" t="s">
        <v>3105</v>
      </c>
      <c r="E1927" s="1" t="s">
        <v>12877</v>
      </c>
      <c r="F1927" s="1" t="s">
        <v>10937</v>
      </c>
      <c r="G1927" s="20">
        <v>339721</v>
      </c>
      <c r="H1927" s="21">
        <v>23</v>
      </c>
    </row>
    <row r="1928" s="1" customFormat="1" spans="2:8">
      <c r="B1928" s="1" t="s">
        <v>10935</v>
      </c>
      <c r="C1928" s="1" t="s">
        <v>4272</v>
      </c>
      <c r="D1928" s="1" t="s">
        <v>3106</v>
      </c>
      <c r="E1928" s="1" t="s">
        <v>12878</v>
      </c>
      <c r="F1928" s="1" t="s">
        <v>10946</v>
      </c>
      <c r="G1928" s="20">
        <v>339183</v>
      </c>
      <c r="H1928" s="21">
        <v>13</v>
      </c>
    </row>
    <row r="1929" s="1" customFormat="1" spans="2:8">
      <c r="B1929" s="1" t="s">
        <v>10935</v>
      </c>
      <c r="C1929" s="1" t="s">
        <v>4111</v>
      </c>
      <c r="D1929" s="1" t="s">
        <v>3107</v>
      </c>
      <c r="E1929" s="1" t="s">
        <v>12879</v>
      </c>
      <c r="F1929" s="1" t="s">
        <v>10948</v>
      </c>
      <c r="G1929" s="20">
        <v>338497</v>
      </c>
      <c r="H1929" s="21">
        <v>8</v>
      </c>
    </row>
    <row r="1930" s="1" customFormat="1" spans="2:8">
      <c r="B1930" s="1" t="s">
        <v>10935</v>
      </c>
      <c r="C1930" s="1" t="s">
        <v>156</v>
      </c>
      <c r="D1930" s="1" t="s">
        <v>3108</v>
      </c>
      <c r="E1930" s="1" t="s">
        <v>12880</v>
      </c>
      <c r="F1930" s="1" t="s">
        <v>11060</v>
      </c>
      <c r="G1930" s="20">
        <v>337981</v>
      </c>
      <c r="H1930" s="21">
        <v>14</v>
      </c>
    </row>
    <row r="1931" s="1" customFormat="1" spans="2:8">
      <c r="B1931" s="1" t="s">
        <v>10935</v>
      </c>
      <c r="C1931" s="1" t="s">
        <v>165</v>
      </c>
      <c r="D1931" s="1" t="s">
        <v>3109</v>
      </c>
      <c r="E1931" s="1" t="s">
        <v>12881</v>
      </c>
      <c r="F1931" s="1" t="s">
        <v>10956</v>
      </c>
      <c r="G1931" s="20">
        <v>337320</v>
      </c>
      <c r="H1931" s="21">
        <v>10</v>
      </c>
    </row>
    <row r="1932" s="1" customFormat="1" spans="2:8">
      <c r="B1932" s="1" t="s">
        <v>10935</v>
      </c>
      <c r="C1932" s="1" t="s">
        <v>103</v>
      </c>
      <c r="D1932" s="1" t="s">
        <v>2570</v>
      </c>
      <c r="E1932" s="1" t="s">
        <v>12882</v>
      </c>
      <c r="F1932" s="1" t="s">
        <v>10963</v>
      </c>
      <c r="G1932" s="20">
        <v>336206</v>
      </c>
      <c r="H1932" s="21">
        <v>19</v>
      </c>
    </row>
    <row r="1933" s="1" customFormat="1" spans="2:8">
      <c r="B1933" s="1" t="s">
        <v>10935</v>
      </c>
      <c r="C1933" s="1" t="s">
        <v>156</v>
      </c>
      <c r="D1933" s="1" t="s">
        <v>3110</v>
      </c>
      <c r="E1933" s="1" t="s">
        <v>12883</v>
      </c>
      <c r="F1933" s="1" t="s">
        <v>10946</v>
      </c>
      <c r="G1933" s="20">
        <v>336112</v>
      </c>
      <c r="H1933" s="21">
        <v>9</v>
      </c>
    </row>
    <row r="1934" s="1" customFormat="1" spans="2:8">
      <c r="B1934" s="1" t="s">
        <v>10935</v>
      </c>
      <c r="C1934" s="1" t="s">
        <v>156</v>
      </c>
      <c r="D1934" s="1" t="s">
        <v>3111</v>
      </c>
      <c r="E1934" s="1" t="s">
        <v>12884</v>
      </c>
      <c r="F1934" s="1" t="s">
        <v>10946</v>
      </c>
      <c r="G1934" s="20">
        <v>336086</v>
      </c>
      <c r="H1934" s="21">
        <v>9</v>
      </c>
    </row>
    <row r="1935" s="1" customFormat="1" spans="2:8">
      <c r="B1935" s="1" t="s">
        <v>10935</v>
      </c>
      <c r="C1935" s="1" t="s">
        <v>89</v>
      </c>
      <c r="D1935" s="1" t="s">
        <v>3112</v>
      </c>
      <c r="E1935" s="1" t="s">
        <v>12885</v>
      </c>
      <c r="F1935" s="1" t="s">
        <v>10956</v>
      </c>
      <c r="G1935" s="20">
        <v>335970.5</v>
      </c>
      <c r="H1935" s="21">
        <v>13</v>
      </c>
    </row>
    <row r="1936" s="1" customFormat="1" spans="2:8">
      <c r="B1936" s="1" t="s">
        <v>10935</v>
      </c>
      <c r="C1936" s="1" t="s">
        <v>156</v>
      </c>
      <c r="D1936" s="1" t="s">
        <v>3113</v>
      </c>
      <c r="E1936" s="1" t="s">
        <v>12886</v>
      </c>
      <c r="F1936" s="1" t="s">
        <v>10956</v>
      </c>
      <c r="G1936" s="20">
        <v>335893</v>
      </c>
      <c r="H1936" s="21">
        <v>9</v>
      </c>
    </row>
    <row r="1937" s="1" customFormat="1" spans="2:8">
      <c r="B1937" s="1" t="s">
        <v>10935</v>
      </c>
      <c r="C1937" s="1" t="s">
        <v>156</v>
      </c>
      <c r="D1937" s="1" t="s">
        <v>2014</v>
      </c>
      <c r="E1937" s="1" t="s">
        <v>12887</v>
      </c>
      <c r="F1937" s="1" t="s">
        <v>10956</v>
      </c>
      <c r="G1937" s="20">
        <v>334371</v>
      </c>
      <c r="H1937" s="21">
        <v>9</v>
      </c>
    </row>
    <row r="1938" s="1" customFormat="1" spans="2:8">
      <c r="B1938" s="1" t="s">
        <v>10935</v>
      </c>
      <c r="C1938" s="1" t="s">
        <v>4145</v>
      </c>
      <c r="D1938" s="1" t="s">
        <v>3114</v>
      </c>
      <c r="E1938" s="1" t="s">
        <v>12888</v>
      </c>
      <c r="F1938" s="1" t="s">
        <v>11060</v>
      </c>
      <c r="G1938" s="20">
        <v>334206</v>
      </c>
      <c r="H1938" s="21">
        <v>13</v>
      </c>
    </row>
    <row r="1939" s="1" customFormat="1" spans="2:8">
      <c r="B1939" s="1" t="s">
        <v>10935</v>
      </c>
      <c r="C1939" s="1" t="s">
        <v>165</v>
      </c>
      <c r="D1939" s="1" t="s">
        <v>3115</v>
      </c>
      <c r="E1939" s="1" t="s">
        <v>12889</v>
      </c>
      <c r="F1939" s="1" t="s">
        <v>11018</v>
      </c>
      <c r="G1939" s="20">
        <v>333909</v>
      </c>
      <c r="H1939" s="21">
        <v>11</v>
      </c>
    </row>
    <row r="1940" s="1" customFormat="1" spans="2:8">
      <c r="B1940" s="1" t="s">
        <v>10935</v>
      </c>
      <c r="C1940" s="1" t="s">
        <v>103</v>
      </c>
      <c r="D1940" s="1" t="s">
        <v>2351</v>
      </c>
      <c r="E1940" s="1" t="s">
        <v>12890</v>
      </c>
      <c r="F1940" s="1" t="s">
        <v>11060</v>
      </c>
      <c r="G1940" s="20">
        <v>333905</v>
      </c>
      <c r="H1940" s="21">
        <v>27</v>
      </c>
    </row>
    <row r="1941" s="1" customFormat="1" spans="2:8">
      <c r="B1941" s="1" t="s">
        <v>10935</v>
      </c>
      <c r="C1941" s="1" t="s">
        <v>398</v>
      </c>
      <c r="D1941" s="1" t="s">
        <v>3116</v>
      </c>
      <c r="E1941" s="1" t="s">
        <v>12891</v>
      </c>
      <c r="F1941" s="1" t="s">
        <v>11016</v>
      </c>
      <c r="G1941" s="20">
        <v>333760</v>
      </c>
      <c r="H1941" s="21">
        <v>11</v>
      </c>
    </row>
    <row r="1942" s="1" customFormat="1" spans="2:8">
      <c r="B1942" s="1" t="s">
        <v>10935</v>
      </c>
      <c r="C1942" s="1" t="s">
        <v>124</v>
      </c>
      <c r="D1942" s="1" t="s">
        <v>1893</v>
      </c>
      <c r="E1942" s="1" t="s">
        <v>12892</v>
      </c>
      <c r="F1942" s="1" t="s">
        <v>11010</v>
      </c>
      <c r="G1942" s="20">
        <v>333704</v>
      </c>
      <c r="H1942" s="21">
        <v>11</v>
      </c>
    </row>
    <row r="1943" s="1" customFormat="1" spans="2:8">
      <c r="B1943" s="1" t="s">
        <v>10935</v>
      </c>
      <c r="C1943" s="1" t="s">
        <v>156</v>
      </c>
      <c r="D1943" s="1" t="s">
        <v>3117</v>
      </c>
      <c r="E1943" s="1" t="s">
        <v>12893</v>
      </c>
      <c r="F1943" s="1" t="s">
        <v>11016</v>
      </c>
      <c r="G1943" s="20">
        <v>333424</v>
      </c>
      <c r="H1943" s="21">
        <v>9</v>
      </c>
    </row>
    <row r="1944" s="1" customFormat="1" spans="2:8">
      <c r="B1944" s="1" t="s">
        <v>10935</v>
      </c>
      <c r="C1944" s="1" t="s">
        <v>184</v>
      </c>
      <c r="D1944" s="1" t="s">
        <v>2353</v>
      </c>
      <c r="E1944" s="1" t="s">
        <v>12894</v>
      </c>
      <c r="F1944" s="1" t="s">
        <v>11016</v>
      </c>
      <c r="G1944" s="20">
        <v>333123</v>
      </c>
      <c r="H1944" s="21">
        <v>6</v>
      </c>
    </row>
    <row r="1945" s="1" customFormat="1" spans="2:8">
      <c r="B1945" s="1" t="s">
        <v>10935</v>
      </c>
      <c r="C1945" s="1" t="s">
        <v>165</v>
      </c>
      <c r="D1945" s="1" t="s">
        <v>3118</v>
      </c>
      <c r="E1945" s="1" t="s">
        <v>12895</v>
      </c>
      <c r="F1945" s="1" t="s">
        <v>10942</v>
      </c>
      <c r="G1945" s="20">
        <v>332158</v>
      </c>
      <c r="H1945" s="21">
        <v>19</v>
      </c>
    </row>
    <row r="1946" s="1" customFormat="1" spans="2:8">
      <c r="B1946" s="1" t="s">
        <v>10935</v>
      </c>
      <c r="C1946" s="1" t="s">
        <v>89</v>
      </c>
      <c r="D1946" s="1" t="s">
        <v>1785</v>
      </c>
      <c r="E1946" s="1" t="s">
        <v>12896</v>
      </c>
      <c r="F1946" s="1" t="s">
        <v>11018</v>
      </c>
      <c r="G1946" s="20">
        <v>332142</v>
      </c>
      <c r="H1946" s="21">
        <v>12</v>
      </c>
    </row>
    <row r="1947" s="1" customFormat="1" spans="2:8">
      <c r="B1947" s="1" t="s">
        <v>10935</v>
      </c>
      <c r="C1947" s="1" t="s">
        <v>398</v>
      </c>
      <c r="D1947" s="1" t="s">
        <v>3119</v>
      </c>
      <c r="E1947" s="1" t="s">
        <v>12897</v>
      </c>
      <c r="F1947" s="1" t="s">
        <v>10937</v>
      </c>
      <c r="G1947" s="20">
        <v>331995</v>
      </c>
      <c r="H1947" s="21">
        <v>19</v>
      </c>
    </row>
    <row r="1948" s="1" customFormat="1" spans="2:8">
      <c r="B1948" s="1" t="s">
        <v>10935</v>
      </c>
      <c r="C1948" s="1" t="s">
        <v>128</v>
      </c>
      <c r="D1948" s="1" t="s">
        <v>2874</v>
      </c>
      <c r="E1948" s="1" t="s">
        <v>12898</v>
      </c>
      <c r="F1948" s="1" t="s">
        <v>10956</v>
      </c>
      <c r="G1948" s="20">
        <v>331417.5</v>
      </c>
      <c r="H1948" s="21">
        <v>21</v>
      </c>
    </row>
    <row r="1949" s="1" customFormat="1" spans="2:8">
      <c r="B1949" s="1" t="s">
        <v>10935</v>
      </c>
      <c r="C1949" s="1" t="s">
        <v>554</v>
      </c>
      <c r="D1949" s="1" t="s">
        <v>3120</v>
      </c>
      <c r="E1949" s="1" t="s">
        <v>12899</v>
      </c>
      <c r="F1949" s="1" t="s">
        <v>11010</v>
      </c>
      <c r="G1949" s="20">
        <v>331392</v>
      </c>
      <c r="H1949" s="21">
        <v>6</v>
      </c>
    </row>
    <row r="1950" s="1" customFormat="1" spans="2:8">
      <c r="B1950" s="1" t="s">
        <v>10935</v>
      </c>
      <c r="C1950" s="1" t="s">
        <v>103</v>
      </c>
      <c r="D1950" s="1" t="s">
        <v>3121</v>
      </c>
      <c r="E1950" s="1" t="s">
        <v>12900</v>
      </c>
      <c r="F1950" s="1" t="s">
        <v>11016</v>
      </c>
      <c r="G1950" s="20">
        <v>331386</v>
      </c>
      <c r="H1950" s="21">
        <v>14</v>
      </c>
    </row>
    <row r="1951" s="1" customFormat="1" spans="2:8">
      <c r="B1951" s="1" t="s">
        <v>10935</v>
      </c>
      <c r="C1951" s="1" t="s">
        <v>124</v>
      </c>
      <c r="D1951" s="1" t="s">
        <v>1512</v>
      </c>
      <c r="E1951" s="1" t="s">
        <v>12901</v>
      </c>
      <c r="F1951" s="1" t="s">
        <v>11018</v>
      </c>
      <c r="G1951" s="20">
        <v>331328</v>
      </c>
      <c r="H1951" s="21">
        <v>10</v>
      </c>
    </row>
    <row r="1952" s="1" customFormat="1" spans="2:8">
      <c r="B1952" s="1" t="s">
        <v>10935</v>
      </c>
      <c r="C1952" s="1" t="s">
        <v>4145</v>
      </c>
      <c r="D1952" s="1" t="s">
        <v>3122</v>
      </c>
      <c r="E1952" s="1" t="s">
        <v>12902</v>
      </c>
      <c r="F1952" s="1" t="s">
        <v>11010</v>
      </c>
      <c r="G1952" s="20">
        <v>330706</v>
      </c>
      <c r="H1952" s="21">
        <v>10</v>
      </c>
    </row>
    <row r="1953" s="1" customFormat="1" spans="2:8">
      <c r="B1953" s="1" t="s">
        <v>10935</v>
      </c>
      <c r="C1953" s="1" t="s">
        <v>103</v>
      </c>
      <c r="D1953" s="1" t="s">
        <v>3123</v>
      </c>
      <c r="E1953" s="1" t="s">
        <v>12903</v>
      </c>
      <c r="F1953" s="1" t="s">
        <v>11018</v>
      </c>
      <c r="G1953" s="20">
        <v>330303</v>
      </c>
      <c r="H1953" s="21">
        <v>20</v>
      </c>
    </row>
    <row r="1954" s="1" customFormat="1" spans="2:8">
      <c r="B1954" s="1" t="s">
        <v>10935</v>
      </c>
      <c r="C1954" s="1" t="s">
        <v>165</v>
      </c>
      <c r="D1954" s="1" t="s">
        <v>3124</v>
      </c>
      <c r="E1954" s="1" t="s">
        <v>12904</v>
      </c>
      <c r="F1954" s="1" t="s">
        <v>10942</v>
      </c>
      <c r="G1954" s="20">
        <v>330259</v>
      </c>
      <c r="H1954" s="21">
        <v>8</v>
      </c>
    </row>
    <row r="1955" s="1" customFormat="1" spans="2:8">
      <c r="B1955" s="1" t="s">
        <v>10935</v>
      </c>
      <c r="C1955" s="1" t="s">
        <v>10975</v>
      </c>
      <c r="D1955" s="1" t="s">
        <v>3125</v>
      </c>
      <c r="E1955" s="1" t="s">
        <v>12905</v>
      </c>
      <c r="F1955" s="1" t="s">
        <v>11060</v>
      </c>
      <c r="G1955" s="20">
        <v>330239</v>
      </c>
      <c r="H1955" s="21">
        <v>5</v>
      </c>
    </row>
    <row r="1956" s="1" customFormat="1" spans="2:8">
      <c r="B1956" s="1" t="s">
        <v>10935</v>
      </c>
      <c r="C1956" s="1" t="s">
        <v>124</v>
      </c>
      <c r="D1956" s="1" t="s">
        <v>3126</v>
      </c>
      <c r="E1956" s="1" t="s">
        <v>12906</v>
      </c>
      <c r="F1956" s="1" t="s">
        <v>10946</v>
      </c>
      <c r="G1956" s="20">
        <v>329497</v>
      </c>
      <c r="H1956" s="21">
        <v>11</v>
      </c>
    </row>
    <row r="1957" s="1" customFormat="1" spans="2:8">
      <c r="B1957" s="1" t="s">
        <v>10935</v>
      </c>
      <c r="C1957" s="1" t="s">
        <v>4135</v>
      </c>
      <c r="D1957" s="1" t="s">
        <v>3127</v>
      </c>
      <c r="E1957" s="1" t="s">
        <v>12907</v>
      </c>
      <c r="F1957" s="1" t="s">
        <v>10956</v>
      </c>
      <c r="G1957" s="20">
        <v>329352</v>
      </c>
      <c r="H1957" s="21">
        <v>18</v>
      </c>
    </row>
    <row r="1958" s="1" customFormat="1" spans="2:8">
      <c r="B1958" s="1" t="s">
        <v>10935</v>
      </c>
      <c r="C1958" s="1" t="s">
        <v>165</v>
      </c>
      <c r="D1958" s="1" t="s">
        <v>3128</v>
      </c>
      <c r="E1958" s="1" t="s">
        <v>12908</v>
      </c>
      <c r="F1958" s="1" t="s">
        <v>10940</v>
      </c>
      <c r="G1958" s="20">
        <v>329134</v>
      </c>
      <c r="H1958" s="21">
        <v>10</v>
      </c>
    </row>
    <row r="1959" s="1" customFormat="1" spans="2:8">
      <c r="B1959" s="1" t="s">
        <v>10935</v>
      </c>
      <c r="C1959" s="1" t="s">
        <v>117</v>
      </c>
      <c r="D1959" s="1" t="s">
        <v>3129</v>
      </c>
      <c r="E1959" s="1" t="s">
        <v>12909</v>
      </c>
      <c r="F1959" s="1" t="s">
        <v>10956</v>
      </c>
      <c r="G1959" s="20">
        <v>328545</v>
      </c>
      <c r="H1959" s="21">
        <v>10</v>
      </c>
    </row>
    <row r="1960" s="1" customFormat="1" spans="2:8">
      <c r="B1960" s="1" t="s">
        <v>10935</v>
      </c>
      <c r="C1960" s="1" t="s">
        <v>156</v>
      </c>
      <c r="D1960" s="1" t="s">
        <v>3130</v>
      </c>
      <c r="E1960" s="1" t="s">
        <v>12910</v>
      </c>
      <c r="F1960" s="1" t="s">
        <v>10956</v>
      </c>
      <c r="G1960" s="20">
        <v>328379</v>
      </c>
      <c r="H1960" s="21">
        <v>8</v>
      </c>
    </row>
    <row r="1961" s="1" customFormat="1" spans="2:8">
      <c r="B1961" s="1" t="s">
        <v>10935</v>
      </c>
      <c r="C1961" s="1" t="s">
        <v>103</v>
      </c>
      <c r="D1961" s="1" t="s">
        <v>3131</v>
      </c>
      <c r="E1961" s="1" t="s">
        <v>12911</v>
      </c>
      <c r="F1961" s="1" t="s">
        <v>11016</v>
      </c>
      <c r="G1961" s="20">
        <v>327636</v>
      </c>
      <c r="H1961" s="21">
        <v>25</v>
      </c>
    </row>
    <row r="1962" s="1" customFormat="1" spans="2:8">
      <c r="B1962" s="1" t="s">
        <v>10935</v>
      </c>
      <c r="C1962" s="1" t="s">
        <v>124</v>
      </c>
      <c r="D1962" s="1" t="s">
        <v>3132</v>
      </c>
      <c r="E1962" s="1" t="s">
        <v>12912</v>
      </c>
      <c r="F1962" s="1" t="s">
        <v>11018</v>
      </c>
      <c r="G1962" s="20">
        <v>327194</v>
      </c>
      <c r="H1962" s="21">
        <v>13</v>
      </c>
    </row>
    <row r="1963" s="1" customFormat="1" spans="2:8">
      <c r="B1963" s="1" t="s">
        <v>10935</v>
      </c>
      <c r="C1963" s="1" t="s">
        <v>124</v>
      </c>
      <c r="D1963" s="1" t="s">
        <v>2251</v>
      </c>
      <c r="E1963" s="1" t="s">
        <v>12913</v>
      </c>
      <c r="F1963" s="1" t="s">
        <v>11018</v>
      </c>
      <c r="G1963" s="20">
        <v>327126</v>
      </c>
      <c r="H1963" s="21">
        <v>14</v>
      </c>
    </row>
    <row r="1964" s="1" customFormat="1" spans="2:8">
      <c r="B1964" s="1" t="s">
        <v>10935</v>
      </c>
      <c r="C1964" s="1" t="s">
        <v>89</v>
      </c>
      <c r="D1964" s="1" t="s">
        <v>1652</v>
      </c>
      <c r="E1964" s="1" t="s">
        <v>12914</v>
      </c>
      <c r="F1964" s="1" t="s">
        <v>10940</v>
      </c>
      <c r="G1964" s="20">
        <v>326458</v>
      </c>
      <c r="H1964" s="21">
        <v>13</v>
      </c>
    </row>
    <row r="1965" s="1" customFormat="1" spans="2:8">
      <c r="B1965" s="1" t="s">
        <v>10935</v>
      </c>
      <c r="C1965" s="1" t="s">
        <v>67</v>
      </c>
      <c r="D1965" s="1" t="s">
        <v>3133</v>
      </c>
      <c r="E1965" s="1" t="s">
        <v>12915</v>
      </c>
      <c r="F1965" s="1" t="s">
        <v>10942</v>
      </c>
      <c r="G1965" s="20">
        <v>326412</v>
      </c>
      <c r="H1965" s="21">
        <v>15</v>
      </c>
    </row>
    <row r="1966" s="1" customFormat="1" spans="2:8">
      <c r="B1966" s="1" t="s">
        <v>10935</v>
      </c>
      <c r="C1966" s="1" t="s">
        <v>89</v>
      </c>
      <c r="D1966" s="1" t="s">
        <v>1850</v>
      </c>
      <c r="E1966" s="1" t="s">
        <v>12916</v>
      </c>
      <c r="F1966" s="1" t="s">
        <v>11016</v>
      </c>
      <c r="G1966" s="20">
        <v>326243</v>
      </c>
      <c r="H1966" s="21">
        <v>22</v>
      </c>
    </row>
    <row r="1967" s="1" customFormat="1" spans="2:8">
      <c r="B1967" s="1" t="s">
        <v>10935</v>
      </c>
      <c r="C1967" s="1" t="s">
        <v>4145</v>
      </c>
      <c r="D1967" s="1" t="s">
        <v>3135</v>
      </c>
      <c r="E1967" s="1" t="s">
        <v>12917</v>
      </c>
      <c r="F1967" s="1" t="s">
        <v>10946</v>
      </c>
      <c r="G1967" s="20">
        <v>325322</v>
      </c>
      <c r="H1967" s="21">
        <v>20</v>
      </c>
    </row>
    <row r="1968" s="1" customFormat="1" spans="2:8">
      <c r="B1968" s="1" t="s">
        <v>10935</v>
      </c>
      <c r="C1968" s="1" t="s">
        <v>156</v>
      </c>
      <c r="D1968" s="1" t="s">
        <v>3136</v>
      </c>
      <c r="E1968" s="1" t="s">
        <v>12918</v>
      </c>
      <c r="F1968" s="1" t="s">
        <v>10965</v>
      </c>
      <c r="G1968" s="20">
        <v>324695</v>
      </c>
      <c r="H1968" s="21">
        <v>10</v>
      </c>
    </row>
    <row r="1969" s="1" customFormat="1" spans="2:8">
      <c r="B1969" s="1" t="s">
        <v>10935</v>
      </c>
      <c r="C1969" s="1" t="s">
        <v>4105</v>
      </c>
      <c r="D1969" s="1" t="s">
        <v>1580</v>
      </c>
      <c r="E1969" s="1" t="s">
        <v>12919</v>
      </c>
      <c r="F1969" s="1" t="s">
        <v>10956</v>
      </c>
      <c r="G1969" s="20">
        <v>322560</v>
      </c>
      <c r="H1969" s="21">
        <v>7</v>
      </c>
    </row>
    <row r="1970" s="1" customFormat="1" spans="2:8">
      <c r="B1970" s="1" t="s">
        <v>10935</v>
      </c>
      <c r="C1970" s="1" t="s">
        <v>260</v>
      </c>
      <c r="D1970" s="1" t="s">
        <v>3137</v>
      </c>
      <c r="E1970" s="1" t="s">
        <v>12920</v>
      </c>
      <c r="F1970" s="1" t="s">
        <v>10940</v>
      </c>
      <c r="G1970" s="20">
        <v>322302</v>
      </c>
      <c r="H1970" s="21">
        <v>14</v>
      </c>
    </row>
    <row r="1971" s="1" customFormat="1" spans="2:8">
      <c r="B1971" s="1" t="s">
        <v>10935</v>
      </c>
      <c r="C1971" s="1" t="s">
        <v>4145</v>
      </c>
      <c r="D1971" s="1" t="s">
        <v>3138</v>
      </c>
      <c r="E1971" s="1" t="s">
        <v>12921</v>
      </c>
      <c r="F1971" s="1" t="s">
        <v>10942</v>
      </c>
      <c r="G1971" s="20">
        <v>322004</v>
      </c>
      <c r="H1971" s="21">
        <v>11</v>
      </c>
    </row>
    <row r="1972" s="1" customFormat="1" spans="2:8">
      <c r="B1972" s="1" t="s">
        <v>10935</v>
      </c>
      <c r="C1972" s="1" t="s">
        <v>156</v>
      </c>
      <c r="D1972" s="1" t="s">
        <v>2322</v>
      </c>
      <c r="E1972" s="1" t="s">
        <v>12922</v>
      </c>
      <c r="F1972" s="1" t="s">
        <v>10940</v>
      </c>
      <c r="G1972" s="20">
        <v>321816.5</v>
      </c>
      <c r="H1972" s="21">
        <v>12</v>
      </c>
    </row>
    <row r="1973" s="1" customFormat="1" spans="2:8">
      <c r="B1973" s="1" t="s">
        <v>10935</v>
      </c>
      <c r="C1973" s="1" t="s">
        <v>103</v>
      </c>
      <c r="D1973" s="1" t="s">
        <v>3139</v>
      </c>
      <c r="E1973" s="1" t="s">
        <v>12923</v>
      </c>
      <c r="F1973" s="1" t="s">
        <v>3876</v>
      </c>
      <c r="G1973" s="20">
        <v>321273</v>
      </c>
      <c r="H1973" s="21">
        <v>21</v>
      </c>
    </row>
    <row r="1974" s="1" customFormat="1" spans="2:8">
      <c r="B1974" s="1" t="s">
        <v>10935</v>
      </c>
      <c r="C1974" s="1" t="s">
        <v>398</v>
      </c>
      <c r="D1974" s="1" t="s">
        <v>3140</v>
      </c>
      <c r="E1974" s="1" t="s">
        <v>12924</v>
      </c>
      <c r="F1974" s="1" t="s">
        <v>3876</v>
      </c>
      <c r="G1974" s="20">
        <v>320954</v>
      </c>
      <c r="H1974" s="21">
        <v>15</v>
      </c>
    </row>
    <row r="1975" s="1" customFormat="1" spans="2:8">
      <c r="B1975" s="1" t="s">
        <v>10935</v>
      </c>
      <c r="C1975" s="1" t="s">
        <v>103</v>
      </c>
      <c r="D1975" s="1" t="s">
        <v>2070</v>
      </c>
      <c r="E1975" s="1" t="s">
        <v>12925</v>
      </c>
      <c r="F1975" s="1" t="s">
        <v>10937</v>
      </c>
      <c r="G1975" s="20">
        <v>320902</v>
      </c>
      <c r="H1975" s="21">
        <v>15</v>
      </c>
    </row>
    <row r="1976" s="1" customFormat="1" spans="2:8">
      <c r="B1976" s="1" t="s">
        <v>10935</v>
      </c>
      <c r="C1976" s="1" t="s">
        <v>107</v>
      </c>
      <c r="D1976" s="1" t="s">
        <v>3141</v>
      </c>
      <c r="E1976" s="1" t="s">
        <v>12926</v>
      </c>
      <c r="F1976" s="1" t="s">
        <v>10956</v>
      </c>
      <c r="G1976" s="20">
        <v>320336</v>
      </c>
      <c r="H1976" s="21">
        <v>7</v>
      </c>
    </row>
    <row r="1977" s="1" customFormat="1" spans="2:8">
      <c r="B1977" s="1" t="s">
        <v>10935</v>
      </c>
      <c r="C1977" s="1" t="s">
        <v>89</v>
      </c>
      <c r="D1977" s="1" t="s">
        <v>3142</v>
      </c>
      <c r="E1977" s="1" t="s">
        <v>12927</v>
      </c>
      <c r="F1977" s="1" t="s">
        <v>10963</v>
      </c>
      <c r="G1977" s="20">
        <v>319953</v>
      </c>
      <c r="H1977" s="21">
        <v>10</v>
      </c>
    </row>
    <row r="1978" s="1" customFormat="1" spans="2:8">
      <c r="B1978" s="1" t="s">
        <v>10935</v>
      </c>
      <c r="C1978" s="1" t="s">
        <v>184</v>
      </c>
      <c r="D1978" s="1" t="s">
        <v>3143</v>
      </c>
      <c r="E1978" s="1" t="s">
        <v>12928</v>
      </c>
      <c r="F1978" s="1" t="s">
        <v>10937</v>
      </c>
      <c r="G1978" s="20">
        <v>319641</v>
      </c>
      <c r="H1978" s="21">
        <v>6</v>
      </c>
    </row>
    <row r="1979" s="1" customFormat="1" spans="2:8">
      <c r="B1979" s="1" t="s">
        <v>10935</v>
      </c>
      <c r="C1979" s="1" t="s">
        <v>103</v>
      </c>
      <c r="D1979" s="1" t="s">
        <v>3144</v>
      </c>
      <c r="E1979" s="1" t="s">
        <v>12929</v>
      </c>
      <c r="F1979" s="1" t="s">
        <v>11016</v>
      </c>
      <c r="G1979" s="20">
        <v>319584</v>
      </c>
      <c r="H1979" s="21">
        <v>18</v>
      </c>
    </row>
    <row r="1980" s="1" customFormat="1" spans="2:8">
      <c r="B1980" s="1" t="s">
        <v>10935</v>
      </c>
      <c r="C1980" s="1" t="s">
        <v>4102</v>
      </c>
      <c r="D1980" s="1" t="s">
        <v>3145</v>
      </c>
      <c r="E1980" s="1" t="s">
        <v>12930</v>
      </c>
      <c r="F1980" s="1" t="s">
        <v>10965</v>
      </c>
      <c r="G1980" s="20">
        <v>319020</v>
      </c>
      <c r="H1980" s="21">
        <v>8</v>
      </c>
    </row>
    <row r="1981" s="1" customFormat="1" spans="2:8">
      <c r="B1981" s="1" t="s">
        <v>10935</v>
      </c>
      <c r="C1981" s="1" t="s">
        <v>184</v>
      </c>
      <c r="D1981" s="1" t="s">
        <v>3146</v>
      </c>
      <c r="E1981" s="1" t="s">
        <v>12931</v>
      </c>
      <c r="F1981" s="1" t="s">
        <v>11010</v>
      </c>
      <c r="G1981" s="20">
        <v>318124</v>
      </c>
      <c r="H1981" s="21">
        <v>9</v>
      </c>
    </row>
    <row r="1982" s="1" customFormat="1" spans="2:8">
      <c r="B1982" s="1" t="s">
        <v>10935</v>
      </c>
      <c r="C1982" s="1" t="s">
        <v>156</v>
      </c>
      <c r="D1982" s="1" t="s">
        <v>3147</v>
      </c>
      <c r="E1982" s="1" t="s">
        <v>12932</v>
      </c>
      <c r="F1982" s="1" t="s">
        <v>11016</v>
      </c>
      <c r="G1982" s="20">
        <v>317218</v>
      </c>
      <c r="H1982" s="21">
        <v>17</v>
      </c>
    </row>
    <row r="1983" s="1" customFormat="1" spans="2:8">
      <c r="B1983" s="1" t="s">
        <v>10935</v>
      </c>
      <c r="C1983" s="1" t="s">
        <v>4135</v>
      </c>
      <c r="D1983" s="1" t="s">
        <v>2504</v>
      </c>
      <c r="E1983" s="1" t="s">
        <v>12933</v>
      </c>
      <c r="F1983" s="1" t="s">
        <v>3876</v>
      </c>
      <c r="G1983" s="20">
        <v>316540.15</v>
      </c>
      <c r="H1983" s="21">
        <v>12</v>
      </c>
    </row>
    <row r="1984" s="1" customFormat="1" spans="2:8">
      <c r="B1984" s="1" t="s">
        <v>10935</v>
      </c>
      <c r="C1984" s="1" t="s">
        <v>103</v>
      </c>
      <c r="D1984" s="1" t="s">
        <v>1676</v>
      </c>
      <c r="E1984" s="1" t="s">
        <v>12934</v>
      </c>
      <c r="F1984" s="1" t="s">
        <v>10937</v>
      </c>
      <c r="G1984" s="20">
        <v>316492</v>
      </c>
      <c r="H1984" s="21">
        <v>8</v>
      </c>
    </row>
    <row r="1985" s="1" customFormat="1" spans="2:8">
      <c r="B1985" s="1" t="s">
        <v>10935</v>
      </c>
      <c r="C1985" s="1" t="s">
        <v>156</v>
      </c>
      <c r="D1985" s="1" t="s">
        <v>3148</v>
      </c>
      <c r="E1985" s="1" t="s">
        <v>12935</v>
      </c>
      <c r="F1985" s="1" t="s">
        <v>10948</v>
      </c>
      <c r="G1985" s="20">
        <v>316477</v>
      </c>
      <c r="H1985" s="21">
        <v>9</v>
      </c>
    </row>
    <row r="1986" s="1" customFormat="1" spans="2:8">
      <c r="B1986" s="1" t="s">
        <v>10935</v>
      </c>
      <c r="C1986" s="1" t="s">
        <v>124</v>
      </c>
      <c r="D1986" s="1" t="s">
        <v>3149</v>
      </c>
      <c r="E1986" s="1" t="s">
        <v>12936</v>
      </c>
      <c r="F1986" s="1" t="s">
        <v>10965</v>
      </c>
      <c r="G1986" s="20">
        <v>315228</v>
      </c>
      <c r="H1986" s="21">
        <v>9</v>
      </c>
    </row>
    <row r="1987" s="1" customFormat="1" spans="2:8">
      <c r="B1987" s="1" t="s">
        <v>10935</v>
      </c>
      <c r="C1987" s="1" t="s">
        <v>4102</v>
      </c>
      <c r="D1987" s="1" t="s">
        <v>3150</v>
      </c>
      <c r="E1987" s="1" t="s">
        <v>12937</v>
      </c>
      <c r="F1987" s="1" t="s">
        <v>10946</v>
      </c>
      <c r="G1987" s="20">
        <v>314496</v>
      </c>
      <c r="H1987" s="21">
        <v>5</v>
      </c>
    </row>
    <row r="1988" s="1" customFormat="1" spans="2:8">
      <c r="B1988" s="1" t="s">
        <v>10935</v>
      </c>
      <c r="C1988" s="1" t="s">
        <v>398</v>
      </c>
      <c r="D1988" s="1" t="s">
        <v>3151</v>
      </c>
      <c r="E1988" s="1" t="s">
        <v>12938</v>
      </c>
      <c r="F1988" s="1" t="s">
        <v>10965</v>
      </c>
      <c r="G1988" s="20">
        <v>314322</v>
      </c>
      <c r="H1988" s="21">
        <v>7</v>
      </c>
    </row>
    <row r="1989" s="1" customFormat="1" spans="2:8">
      <c r="B1989" s="1" t="s">
        <v>10935</v>
      </c>
      <c r="C1989" s="1" t="s">
        <v>165</v>
      </c>
      <c r="D1989" s="1" t="s">
        <v>2105</v>
      </c>
      <c r="E1989" s="1" t="s">
        <v>12939</v>
      </c>
      <c r="F1989" s="1" t="s">
        <v>11016</v>
      </c>
      <c r="G1989" s="20">
        <v>313986</v>
      </c>
      <c r="H1989" s="21">
        <v>14</v>
      </c>
    </row>
    <row r="1990" s="1" customFormat="1" spans="2:8">
      <c r="B1990" s="1" t="s">
        <v>10935</v>
      </c>
      <c r="C1990" s="1" t="s">
        <v>156</v>
      </c>
      <c r="D1990" s="1" t="s">
        <v>3152</v>
      </c>
      <c r="E1990" s="1" t="s">
        <v>12940</v>
      </c>
      <c r="F1990" s="1" t="s">
        <v>10965</v>
      </c>
      <c r="G1990" s="20">
        <v>313509</v>
      </c>
      <c r="H1990" s="21">
        <v>10</v>
      </c>
    </row>
    <row r="1991" s="1" customFormat="1" spans="2:8">
      <c r="B1991" s="1" t="s">
        <v>10935</v>
      </c>
      <c r="C1991" s="1" t="s">
        <v>89</v>
      </c>
      <c r="D1991" s="1" t="s">
        <v>2325</v>
      </c>
      <c r="E1991" s="1" t="s">
        <v>12941</v>
      </c>
      <c r="F1991" s="1" t="s">
        <v>10940</v>
      </c>
      <c r="G1991" s="20">
        <v>312871</v>
      </c>
      <c r="H1991" s="21">
        <v>13</v>
      </c>
    </row>
    <row r="1992" s="1" customFormat="1" spans="2:8">
      <c r="B1992" s="1" t="s">
        <v>10935</v>
      </c>
      <c r="C1992" s="1" t="s">
        <v>4145</v>
      </c>
      <c r="D1992" s="1" t="s">
        <v>3153</v>
      </c>
      <c r="E1992" s="1" t="s">
        <v>12942</v>
      </c>
      <c r="F1992" s="1" t="s">
        <v>10963</v>
      </c>
      <c r="G1992" s="20">
        <v>312228</v>
      </c>
      <c r="H1992" s="21">
        <v>13</v>
      </c>
    </row>
    <row r="1993" s="1" customFormat="1" spans="2:8">
      <c r="B1993" s="1" t="s">
        <v>10935</v>
      </c>
      <c r="C1993" s="1" t="s">
        <v>124</v>
      </c>
      <c r="D1993" s="1" t="s">
        <v>3154</v>
      </c>
      <c r="E1993" s="1" t="s">
        <v>12943</v>
      </c>
      <c r="F1993" s="1" t="s">
        <v>11016</v>
      </c>
      <c r="G1993" s="20">
        <v>312051</v>
      </c>
      <c r="H1993" s="21">
        <v>12</v>
      </c>
    </row>
    <row r="1994" s="1" customFormat="1" spans="2:8">
      <c r="B1994" s="1" t="s">
        <v>10935</v>
      </c>
      <c r="C1994" s="1" t="s">
        <v>137</v>
      </c>
      <c r="D1994" s="1" t="s">
        <v>3155</v>
      </c>
      <c r="E1994" s="1" t="s">
        <v>12944</v>
      </c>
      <c r="F1994" s="1" t="s">
        <v>10965</v>
      </c>
      <c r="G1994" s="20">
        <v>311313</v>
      </c>
      <c r="H1994" s="21">
        <v>14</v>
      </c>
    </row>
    <row r="1995" s="1" customFormat="1" spans="2:8">
      <c r="B1995" s="1" t="s">
        <v>10935</v>
      </c>
      <c r="C1995" s="1" t="s">
        <v>365</v>
      </c>
      <c r="D1995" s="1" t="s">
        <v>3156</v>
      </c>
      <c r="E1995" s="1" t="s">
        <v>12945</v>
      </c>
      <c r="F1995" s="1" t="s">
        <v>11018</v>
      </c>
      <c r="G1995" s="20">
        <v>310962</v>
      </c>
      <c r="H1995" s="21">
        <v>10</v>
      </c>
    </row>
    <row r="1996" s="1" customFormat="1" spans="2:8">
      <c r="B1996" s="1" t="s">
        <v>10935</v>
      </c>
      <c r="C1996" s="1" t="s">
        <v>89</v>
      </c>
      <c r="D1996" s="1" t="s">
        <v>3157</v>
      </c>
      <c r="E1996" s="1" t="s">
        <v>12946</v>
      </c>
      <c r="F1996" s="1" t="s">
        <v>11060</v>
      </c>
      <c r="G1996" s="20">
        <v>309743</v>
      </c>
      <c r="H1996" s="21">
        <v>26</v>
      </c>
    </row>
    <row r="1997" s="1" customFormat="1" spans="2:8">
      <c r="B1997" s="1" t="s">
        <v>10935</v>
      </c>
      <c r="C1997" s="1" t="s">
        <v>4102</v>
      </c>
      <c r="D1997" s="1" t="s">
        <v>3158</v>
      </c>
      <c r="E1997" s="1" t="s">
        <v>12947</v>
      </c>
      <c r="F1997" s="1" t="s">
        <v>10942</v>
      </c>
      <c r="G1997" s="20">
        <v>309298</v>
      </c>
      <c r="H1997" s="21">
        <v>9</v>
      </c>
    </row>
    <row r="1998" s="1" customFormat="1" spans="2:8">
      <c r="B1998" s="1" t="s">
        <v>10935</v>
      </c>
      <c r="C1998" s="1" t="s">
        <v>137</v>
      </c>
      <c r="D1998" s="1" t="s">
        <v>3159</v>
      </c>
      <c r="E1998" s="1" t="s">
        <v>12948</v>
      </c>
      <c r="F1998" s="1" t="s">
        <v>11010</v>
      </c>
      <c r="G1998" s="20">
        <v>309157</v>
      </c>
      <c r="H1998" s="21">
        <v>10</v>
      </c>
    </row>
    <row r="1999" s="1" customFormat="1" spans="2:8">
      <c r="B1999" s="1" t="s">
        <v>10935</v>
      </c>
      <c r="C1999" s="1" t="s">
        <v>124</v>
      </c>
      <c r="D1999" s="1" t="s">
        <v>3160</v>
      </c>
      <c r="E1999" s="1" t="s">
        <v>12949</v>
      </c>
      <c r="F1999" s="1" t="s">
        <v>10963</v>
      </c>
      <c r="G1999" s="20">
        <v>308322</v>
      </c>
      <c r="H1999" s="21">
        <v>18</v>
      </c>
    </row>
    <row r="2000" s="1" customFormat="1" spans="2:8">
      <c r="B2000" s="1" t="s">
        <v>10935</v>
      </c>
      <c r="C2000" s="1" t="s">
        <v>156</v>
      </c>
      <c r="D2000" s="1" t="s">
        <v>3161</v>
      </c>
      <c r="E2000" s="1" t="s">
        <v>12950</v>
      </c>
      <c r="F2000" s="1" t="s">
        <v>10946</v>
      </c>
      <c r="G2000" s="20">
        <v>308159</v>
      </c>
      <c r="H2000" s="21">
        <v>14</v>
      </c>
    </row>
    <row r="2001" s="1" customFormat="1" spans="2:8">
      <c r="B2001" s="1" t="s">
        <v>10935</v>
      </c>
      <c r="C2001" s="1" t="s">
        <v>117</v>
      </c>
      <c r="D2001" s="1" t="s">
        <v>3162</v>
      </c>
      <c r="E2001" s="1" t="s">
        <v>12951</v>
      </c>
      <c r="F2001" s="1" t="s">
        <v>3876</v>
      </c>
      <c r="G2001" s="20">
        <v>308126</v>
      </c>
      <c r="H2001" s="21">
        <v>8</v>
      </c>
    </row>
    <row r="2002" s="1" customFormat="1" spans="2:8">
      <c r="B2002" s="1" t="s">
        <v>10935</v>
      </c>
      <c r="C2002" s="1" t="s">
        <v>4135</v>
      </c>
      <c r="D2002" s="1" t="s">
        <v>3163</v>
      </c>
      <c r="E2002" s="1" t="s">
        <v>12952</v>
      </c>
      <c r="F2002" s="1" t="s">
        <v>3876</v>
      </c>
      <c r="G2002" s="20">
        <v>308120</v>
      </c>
      <c r="H2002" s="21">
        <v>10</v>
      </c>
    </row>
    <row r="2003" s="1" customFormat="1" spans="2:8">
      <c r="B2003" s="1" t="s">
        <v>10935</v>
      </c>
      <c r="C2003" s="1" t="s">
        <v>124</v>
      </c>
      <c r="D2003" s="1" t="s">
        <v>3164</v>
      </c>
      <c r="E2003" s="1" t="s">
        <v>12953</v>
      </c>
      <c r="F2003" s="1" t="s">
        <v>11016</v>
      </c>
      <c r="G2003" s="20">
        <v>307540</v>
      </c>
      <c r="H2003" s="21">
        <v>16</v>
      </c>
    </row>
    <row r="2004" s="1" customFormat="1" spans="2:8">
      <c r="B2004" s="1" t="s">
        <v>10935</v>
      </c>
      <c r="C2004" s="1" t="s">
        <v>184</v>
      </c>
      <c r="D2004" s="1" t="s">
        <v>3165</v>
      </c>
      <c r="E2004" s="1" t="s">
        <v>12954</v>
      </c>
      <c r="F2004" s="1" t="s">
        <v>10946</v>
      </c>
      <c r="G2004" s="20">
        <v>307302</v>
      </c>
      <c r="H2004" s="21">
        <v>8</v>
      </c>
    </row>
    <row r="2005" s="1" customFormat="1" spans="2:8">
      <c r="B2005" s="1" t="s">
        <v>10935</v>
      </c>
      <c r="C2005" s="1" t="s">
        <v>124</v>
      </c>
      <c r="D2005" s="1" t="s">
        <v>3166</v>
      </c>
      <c r="E2005" s="1" t="s">
        <v>12955</v>
      </c>
      <c r="F2005" s="1" t="s">
        <v>10963</v>
      </c>
      <c r="G2005" s="20">
        <v>307208</v>
      </c>
      <c r="H2005" s="21">
        <v>14</v>
      </c>
    </row>
    <row r="2006" s="1" customFormat="1" spans="2:8">
      <c r="B2006" s="1" t="s">
        <v>10935</v>
      </c>
      <c r="C2006" s="1" t="s">
        <v>4166</v>
      </c>
      <c r="D2006" s="1" t="s">
        <v>1902</v>
      </c>
      <c r="E2006" s="1" t="s">
        <v>12956</v>
      </c>
      <c r="F2006" s="1" t="s">
        <v>11018</v>
      </c>
      <c r="G2006" s="20">
        <v>306817</v>
      </c>
      <c r="H2006" s="21">
        <v>15</v>
      </c>
    </row>
    <row r="2007" s="1" customFormat="1" spans="2:8">
      <c r="B2007" s="1" t="s">
        <v>10935</v>
      </c>
      <c r="C2007" s="1" t="s">
        <v>165</v>
      </c>
      <c r="D2007" s="1" t="s">
        <v>3167</v>
      </c>
      <c r="E2007" s="1" t="s">
        <v>12957</v>
      </c>
      <c r="F2007" s="1" t="s">
        <v>11010</v>
      </c>
      <c r="G2007" s="20">
        <v>306746</v>
      </c>
      <c r="H2007" s="21">
        <v>11</v>
      </c>
    </row>
    <row r="2008" s="1" customFormat="1" spans="2:8">
      <c r="B2008" s="1" t="s">
        <v>10935</v>
      </c>
      <c r="C2008" s="1" t="s">
        <v>137</v>
      </c>
      <c r="D2008" s="1" t="s">
        <v>3168</v>
      </c>
      <c r="E2008" s="1" t="s">
        <v>12958</v>
      </c>
      <c r="F2008" s="1" t="s">
        <v>10948</v>
      </c>
      <c r="G2008" s="20">
        <v>306279</v>
      </c>
      <c r="H2008" s="21">
        <v>23</v>
      </c>
    </row>
    <row r="2009" s="1" customFormat="1" spans="2:8">
      <c r="B2009" s="1" t="s">
        <v>10935</v>
      </c>
      <c r="C2009" s="1" t="s">
        <v>117</v>
      </c>
      <c r="D2009" s="1" t="s">
        <v>3169</v>
      </c>
      <c r="E2009" s="1" t="s">
        <v>12959</v>
      </c>
      <c r="F2009" s="1" t="s">
        <v>11010</v>
      </c>
      <c r="G2009" s="20">
        <v>305484</v>
      </c>
      <c r="H2009" s="21">
        <v>13</v>
      </c>
    </row>
    <row r="2010" s="1" customFormat="1" spans="2:8">
      <c r="B2010" s="1" t="s">
        <v>10935</v>
      </c>
      <c r="C2010" s="1" t="s">
        <v>165</v>
      </c>
      <c r="D2010" s="1" t="s">
        <v>2842</v>
      </c>
      <c r="E2010" s="1" t="s">
        <v>12960</v>
      </c>
      <c r="F2010" s="1" t="s">
        <v>11016</v>
      </c>
      <c r="G2010" s="20">
        <v>303711</v>
      </c>
      <c r="H2010" s="21">
        <v>7</v>
      </c>
    </row>
    <row r="2011" s="1" customFormat="1" spans="2:8">
      <c r="B2011" s="1" t="s">
        <v>10935</v>
      </c>
      <c r="C2011" s="1" t="s">
        <v>165</v>
      </c>
      <c r="D2011" s="1" t="s">
        <v>3170</v>
      </c>
      <c r="E2011" s="1" t="s">
        <v>12961</v>
      </c>
      <c r="F2011" s="1" t="s">
        <v>11016</v>
      </c>
      <c r="G2011" s="20">
        <v>303542</v>
      </c>
      <c r="H2011" s="21">
        <v>11</v>
      </c>
    </row>
    <row r="2012" s="1" customFormat="1" spans="2:8">
      <c r="B2012" s="1" t="s">
        <v>10935</v>
      </c>
      <c r="C2012" s="1" t="s">
        <v>4135</v>
      </c>
      <c r="D2012" s="1" t="s">
        <v>3171</v>
      </c>
      <c r="E2012" s="1" t="s">
        <v>12962</v>
      </c>
      <c r="F2012" s="1" t="s">
        <v>10965</v>
      </c>
      <c r="G2012" s="20">
        <v>303538</v>
      </c>
      <c r="H2012" s="21">
        <v>7</v>
      </c>
    </row>
    <row r="2013" s="1" customFormat="1" spans="2:8">
      <c r="B2013" s="1" t="s">
        <v>10935</v>
      </c>
      <c r="C2013" s="1" t="s">
        <v>103</v>
      </c>
      <c r="D2013" s="1" t="s">
        <v>3172</v>
      </c>
      <c r="E2013" s="1" t="s">
        <v>12963</v>
      </c>
      <c r="F2013" s="1" t="s">
        <v>11016</v>
      </c>
      <c r="G2013" s="20">
        <v>303522</v>
      </c>
      <c r="H2013" s="21">
        <v>24</v>
      </c>
    </row>
    <row r="2014" s="1" customFormat="1" spans="2:8">
      <c r="B2014" s="1" t="s">
        <v>10935</v>
      </c>
      <c r="C2014" s="1" t="s">
        <v>103</v>
      </c>
      <c r="D2014" s="1" t="s">
        <v>2907</v>
      </c>
      <c r="E2014" s="1" t="s">
        <v>12964</v>
      </c>
      <c r="F2014" s="1" t="s">
        <v>10956</v>
      </c>
      <c r="G2014" s="20">
        <v>302979</v>
      </c>
      <c r="H2014" s="21">
        <v>15</v>
      </c>
    </row>
    <row r="2015" s="1" customFormat="1" spans="2:8">
      <c r="B2015" s="1" t="s">
        <v>10935</v>
      </c>
      <c r="C2015" s="1" t="s">
        <v>156</v>
      </c>
      <c r="D2015" s="1" t="s">
        <v>2443</v>
      </c>
      <c r="E2015" s="1" t="s">
        <v>12965</v>
      </c>
      <c r="F2015" s="1" t="s">
        <v>3876</v>
      </c>
      <c r="G2015" s="20">
        <v>302345</v>
      </c>
      <c r="H2015" s="21">
        <v>11</v>
      </c>
    </row>
    <row r="2016" s="1" customFormat="1" spans="2:8">
      <c r="B2016" s="1" t="s">
        <v>10935</v>
      </c>
      <c r="C2016" s="1" t="s">
        <v>10975</v>
      </c>
      <c r="D2016" s="1" t="s">
        <v>3173</v>
      </c>
      <c r="E2016" s="1" t="s">
        <v>12966</v>
      </c>
      <c r="F2016" s="1" t="s">
        <v>11010</v>
      </c>
      <c r="G2016" s="20">
        <v>302190</v>
      </c>
      <c r="H2016" s="21">
        <v>7</v>
      </c>
    </row>
    <row r="2017" s="1" customFormat="1" spans="2:8">
      <c r="B2017" s="1" t="s">
        <v>10935</v>
      </c>
      <c r="C2017" s="1" t="s">
        <v>156</v>
      </c>
      <c r="D2017" s="1" t="s">
        <v>3174</v>
      </c>
      <c r="E2017" s="1" t="s">
        <v>12967</v>
      </c>
      <c r="F2017" s="1" t="s">
        <v>10965</v>
      </c>
      <c r="G2017" s="20">
        <v>301424</v>
      </c>
      <c r="H2017" s="21">
        <v>13</v>
      </c>
    </row>
    <row r="2018" s="1" customFormat="1" spans="2:8">
      <c r="B2018" s="1" t="s">
        <v>10935</v>
      </c>
      <c r="C2018" s="1" t="s">
        <v>103</v>
      </c>
      <c r="D2018" s="1" t="s">
        <v>2698</v>
      </c>
      <c r="E2018" s="1" t="s">
        <v>12968</v>
      </c>
      <c r="F2018" s="1" t="s">
        <v>3876</v>
      </c>
      <c r="G2018" s="20">
        <v>300907</v>
      </c>
      <c r="H2018" s="21">
        <v>22</v>
      </c>
    </row>
    <row r="2019" s="1" customFormat="1" spans="2:8">
      <c r="B2019" s="1" t="s">
        <v>10935</v>
      </c>
      <c r="C2019" s="1" t="s">
        <v>156</v>
      </c>
      <c r="D2019" s="1" t="s">
        <v>3175</v>
      </c>
      <c r="E2019" s="1" t="s">
        <v>12969</v>
      </c>
      <c r="F2019" s="1" t="s">
        <v>10948</v>
      </c>
      <c r="G2019" s="20">
        <v>300756</v>
      </c>
      <c r="H2019" s="21">
        <v>9</v>
      </c>
    </row>
    <row r="2020" s="1" customFormat="1" spans="2:8">
      <c r="B2020" s="1" t="s">
        <v>10935</v>
      </c>
      <c r="C2020" s="1" t="s">
        <v>103</v>
      </c>
      <c r="D2020" s="1" t="s">
        <v>2158</v>
      </c>
      <c r="E2020" s="1" t="s">
        <v>12970</v>
      </c>
      <c r="F2020" s="1" t="s">
        <v>3876</v>
      </c>
      <c r="G2020" s="20">
        <v>300220</v>
      </c>
      <c r="H2020" s="21">
        <v>20</v>
      </c>
    </row>
    <row r="2021" s="1" customFormat="1" spans="2:8">
      <c r="B2021" s="1" t="s">
        <v>10935</v>
      </c>
      <c r="C2021" s="1" t="s">
        <v>156</v>
      </c>
      <c r="D2021" s="1" t="s">
        <v>3176</v>
      </c>
      <c r="E2021" s="1" t="s">
        <v>12971</v>
      </c>
      <c r="F2021" s="1" t="s">
        <v>10946</v>
      </c>
      <c r="G2021" s="20">
        <v>300046</v>
      </c>
      <c r="H2021" s="21">
        <v>12</v>
      </c>
    </row>
    <row r="2022" s="1" customFormat="1" spans="2:8">
      <c r="B2022" s="1" t="s">
        <v>10935</v>
      </c>
      <c r="C2022" s="1" t="s">
        <v>4166</v>
      </c>
      <c r="D2022" s="1" t="s">
        <v>1902</v>
      </c>
      <c r="E2022" s="1" t="s">
        <v>12972</v>
      </c>
      <c r="F2022" s="1" t="s">
        <v>11018</v>
      </c>
      <c r="G2022" s="20">
        <v>300024</v>
      </c>
      <c r="H2022" s="21">
        <v>11</v>
      </c>
    </row>
    <row r="2023" s="1" customFormat="1" spans="2:8">
      <c r="B2023" s="1" t="s">
        <v>10935</v>
      </c>
      <c r="C2023" s="1" t="s">
        <v>67</v>
      </c>
      <c r="D2023" s="1" t="s">
        <v>3177</v>
      </c>
      <c r="E2023" s="1" t="s">
        <v>12973</v>
      </c>
      <c r="F2023" s="1" t="s">
        <v>3876</v>
      </c>
      <c r="G2023" s="20">
        <v>299902</v>
      </c>
      <c r="H2023" s="21">
        <v>11</v>
      </c>
    </row>
    <row r="2024" s="1" customFormat="1" spans="2:8">
      <c r="B2024" s="1" t="s">
        <v>10935</v>
      </c>
      <c r="C2024" s="1" t="s">
        <v>124</v>
      </c>
      <c r="D2024" s="1" t="s">
        <v>3178</v>
      </c>
      <c r="E2024" s="1" t="s">
        <v>12974</v>
      </c>
      <c r="F2024" s="1" t="s">
        <v>11010</v>
      </c>
      <c r="G2024" s="20">
        <v>299775</v>
      </c>
      <c r="H2024" s="21">
        <v>10</v>
      </c>
    </row>
    <row r="2025" s="1" customFormat="1" spans="2:8">
      <c r="B2025" s="1" t="s">
        <v>10935</v>
      </c>
      <c r="C2025" s="1" t="s">
        <v>4145</v>
      </c>
      <c r="D2025" s="1" t="s">
        <v>3179</v>
      </c>
      <c r="E2025" s="1" t="s">
        <v>12975</v>
      </c>
      <c r="F2025" s="1" t="s">
        <v>11018</v>
      </c>
      <c r="G2025" s="20">
        <v>298948.5</v>
      </c>
      <c r="H2025" s="21">
        <v>10</v>
      </c>
    </row>
    <row r="2026" s="1" customFormat="1" spans="2:8">
      <c r="B2026" s="1" t="s">
        <v>10935</v>
      </c>
      <c r="C2026" s="1" t="s">
        <v>67</v>
      </c>
      <c r="D2026" s="1" t="s">
        <v>3180</v>
      </c>
      <c r="E2026" s="1" t="s">
        <v>12976</v>
      </c>
      <c r="F2026" s="1" t="s">
        <v>11016</v>
      </c>
      <c r="G2026" s="20">
        <v>298808</v>
      </c>
      <c r="H2026" s="21">
        <v>13</v>
      </c>
    </row>
    <row r="2027" s="1" customFormat="1" spans="2:8">
      <c r="B2027" s="1" t="s">
        <v>10935</v>
      </c>
      <c r="C2027" s="1" t="s">
        <v>156</v>
      </c>
      <c r="D2027" s="1" t="s">
        <v>3181</v>
      </c>
      <c r="E2027" s="1" t="s">
        <v>12977</v>
      </c>
      <c r="F2027" s="1" t="s">
        <v>10946</v>
      </c>
      <c r="G2027" s="20">
        <v>298526</v>
      </c>
      <c r="H2027" s="21">
        <v>12</v>
      </c>
    </row>
    <row r="2028" s="1" customFormat="1" spans="2:8">
      <c r="B2028" s="1" t="s">
        <v>10935</v>
      </c>
      <c r="C2028" s="1" t="s">
        <v>398</v>
      </c>
      <c r="D2028" s="1" t="s">
        <v>3182</v>
      </c>
      <c r="E2028" s="1" t="s">
        <v>12978</v>
      </c>
      <c r="F2028" s="1" t="s">
        <v>10937</v>
      </c>
      <c r="G2028" s="20">
        <v>298102</v>
      </c>
      <c r="H2028" s="21">
        <v>19</v>
      </c>
    </row>
    <row r="2029" s="1" customFormat="1" spans="2:8">
      <c r="B2029" s="1" t="s">
        <v>10935</v>
      </c>
      <c r="C2029" s="1" t="s">
        <v>156</v>
      </c>
      <c r="D2029" s="1" t="s">
        <v>3183</v>
      </c>
      <c r="E2029" s="1" t="s">
        <v>12979</v>
      </c>
      <c r="F2029" s="1" t="s">
        <v>10940</v>
      </c>
      <c r="G2029" s="20">
        <v>298102</v>
      </c>
      <c r="H2029" s="21">
        <v>11</v>
      </c>
    </row>
    <row r="2030" s="1" customFormat="1" spans="2:8">
      <c r="B2030" s="1" t="s">
        <v>10935</v>
      </c>
      <c r="C2030" s="1" t="s">
        <v>165</v>
      </c>
      <c r="D2030" s="1" t="s">
        <v>3184</v>
      </c>
      <c r="E2030" s="1" t="s">
        <v>12980</v>
      </c>
      <c r="F2030" s="1" t="s">
        <v>10940</v>
      </c>
      <c r="G2030" s="20">
        <v>297528</v>
      </c>
      <c r="H2030" s="21">
        <v>12</v>
      </c>
    </row>
    <row r="2031" s="1" customFormat="1" spans="2:8">
      <c r="B2031" s="1" t="s">
        <v>10935</v>
      </c>
      <c r="C2031" s="1" t="s">
        <v>4145</v>
      </c>
      <c r="D2031" s="1" t="s">
        <v>3185</v>
      </c>
      <c r="E2031" s="1" t="s">
        <v>12981</v>
      </c>
      <c r="F2031" s="1" t="s">
        <v>10956</v>
      </c>
      <c r="G2031" s="20">
        <v>296131</v>
      </c>
      <c r="H2031" s="21">
        <v>15</v>
      </c>
    </row>
    <row r="2032" s="1" customFormat="1" spans="2:8">
      <c r="B2032" s="1" t="s">
        <v>10935</v>
      </c>
      <c r="C2032" s="1" t="s">
        <v>89</v>
      </c>
      <c r="D2032" s="1" t="s">
        <v>3186</v>
      </c>
      <c r="E2032" s="1" t="s">
        <v>12982</v>
      </c>
      <c r="F2032" s="1" t="s">
        <v>11060</v>
      </c>
      <c r="G2032" s="20">
        <v>295812</v>
      </c>
      <c r="H2032" s="21">
        <v>26</v>
      </c>
    </row>
    <row r="2033" s="1" customFormat="1" spans="2:8">
      <c r="B2033" s="1" t="s">
        <v>10935</v>
      </c>
      <c r="C2033" s="1" t="s">
        <v>107</v>
      </c>
      <c r="D2033" s="1" t="s">
        <v>3187</v>
      </c>
      <c r="E2033" s="1" t="s">
        <v>12983</v>
      </c>
      <c r="F2033" s="1" t="s">
        <v>11060</v>
      </c>
      <c r="G2033" s="20">
        <v>294514</v>
      </c>
      <c r="H2033" s="21">
        <v>6</v>
      </c>
    </row>
    <row r="2034" s="1" customFormat="1" spans="2:8">
      <c r="B2034" s="1" t="s">
        <v>10935</v>
      </c>
      <c r="C2034" s="1" t="s">
        <v>103</v>
      </c>
      <c r="D2034" s="1" t="s">
        <v>2053</v>
      </c>
      <c r="E2034" s="1" t="s">
        <v>12984</v>
      </c>
      <c r="F2034" s="1" t="s">
        <v>10963</v>
      </c>
      <c r="G2034" s="20">
        <v>292724</v>
      </c>
      <c r="H2034" s="21">
        <v>12</v>
      </c>
    </row>
    <row r="2035" s="1" customFormat="1" spans="2:8">
      <c r="B2035" s="1" t="s">
        <v>10935</v>
      </c>
      <c r="C2035" s="1" t="s">
        <v>124</v>
      </c>
      <c r="D2035" s="1" t="s">
        <v>3188</v>
      </c>
      <c r="E2035" s="1" t="s">
        <v>12985</v>
      </c>
      <c r="F2035" s="1" t="s">
        <v>11016</v>
      </c>
      <c r="G2035" s="20">
        <v>292225</v>
      </c>
      <c r="H2035" s="21">
        <v>18</v>
      </c>
    </row>
    <row r="2036" s="1" customFormat="1" spans="2:8">
      <c r="B2036" s="1" t="s">
        <v>10935</v>
      </c>
      <c r="C2036" s="1" t="s">
        <v>184</v>
      </c>
      <c r="D2036" s="1" t="s">
        <v>3189</v>
      </c>
      <c r="E2036" s="1" t="s">
        <v>12986</v>
      </c>
      <c r="F2036" s="1" t="s">
        <v>11016</v>
      </c>
      <c r="G2036" s="20">
        <v>291667</v>
      </c>
      <c r="H2036" s="21">
        <v>8</v>
      </c>
    </row>
    <row r="2037" s="1" customFormat="1" spans="2:8">
      <c r="B2037" s="1" t="s">
        <v>10935</v>
      </c>
      <c r="C2037" s="1" t="s">
        <v>165</v>
      </c>
      <c r="D2037" s="1" t="s">
        <v>3191</v>
      </c>
      <c r="E2037" s="1" t="s">
        <v>12987</v>
      </c>
      <c r="F2037" s="1" t="s">
        <v>10940</v>
      </c>
      <c r="G2037" s="20">
        <v>290855</v>
      </c>
      <c r="H2037" s="21">
        <v>11</v>
      </c>
    </row>
    <row r="2038" s="1" customFormat="1" spans="2:8">
      <c r="B2038" s="1" t="s">
        <v>10935</v>
      </c>
      <c r="C2038" s="1" t="s">
        <v>103</v>
      </c>
      <c r="D2038" s="1" t="s">
        <v>3192</v>
      </c>
      <c r="E2038" s="1" t="s">
        <v>12988</v>
      </c>
      <c r="F2038" s="1" t="s">
        <v>11060</v>
      </c>
      <c r="G2038" s="20">
        <v>290768</v>
      </c>
      <c r="H2038" s="21">
        <v>23</v>
      </c>
    </row>
    <row r="2039" s="1" customFormat="1" spans="2:8">
      <c r="B2039" s="1" t="s">
        <v>10935</v>
      </c>
      <c r="C2039" s="1" t="s">
        <v>165</v>
      </c>
      <c r="D2039" s="1" t="s">
        <v>3193</v>
      </c>
      <c r="E2039" s="1" t="s">
        <v>12989</v>
      </c>
      <c r="F2039" s="1" t="s">
        <v>10940</v>
      </c>
      <c r="G2039" s="20">
        <v>290294</v>
      </c>
      <c r="H2039" s="21">
        <v>8</v>
      </c>
    </row>
    <row r="2040" s="1" customFormat="1" spans="2:8">
      <c r="B2040" s="1" t="s">
        <v>10935</v>
      </c>
      <c r="C2040" s="1" t="s">
        <v>165</v>
      </c>
      <c r="D2040" s="1" t="s">
        <v>3194</v>
      </c>
      <c r="E2040" s="1" t="s">
        <v>12990</v>
      </c>
      <c r="F2040" s="1" t="s">
        <v>11016</v>
      </c>
      <c r="G2040" s="20">
        <v>290143</v>
      </c>
      <c r="H2040" s="21">
        <v>8</v>
      </c>
    </row>
    <row r="2041" s="1" customFormat="1" spans="2:8">
      <c r="B2041" s="1" t="s">
        <v>10935</v>
      </c>
      <c r="C2041" s="1" t="s">
        <v>103</v>
      </c>
      <c r="D2041" s="1" t="s">
        <v>2070</v>
      </c>
      <c r="E2041" s="1" t="s">
        <v>12991</v>
      </c>
      <c r="F2041" s="1" t="s">
        <v>10937</v>
      </c>
      <c r="G2041" s="20">
        <v>289980</v>
      </c>
      <c r="H2041" s="21">
        <v>22</v>
      </c>
    </row>
    <row r="2042" s="1" customFormat="1" spans="2:8">
      <c r="B2042" s="1" t="s">
        <v>10935</v>
      </c>
      <c r="C2042" s="1" t="s">
        <v>103</v>
      </c>
      <c r="D2042" s="1" t="s">
        <v>1892</v>
      </c>
      <c r="E2042" s="1" t="s">
        <v>12992</v>
      </c>
      <c r="F2042" s="1" t="s">
        <v>10946</v>
      </c>
      <c r="G2042" s="20">
        <v>289686</v>
      </c>
      <c r="H2042" s="21">
        <v>13</v>
      </c>
    </row>
    <row r="2043" s="1" customFormat="1" spans="2:8">
      <c r="B2043" s="1" t="s">
        <v>10935</v>
      </c>
      <c r="C2043" s="1" t="s">
        <v>156</v>
      </c>
      <c r="D2043" s="1" t="s">
        <v>3195</v>
      </c>
      <c r="E2043" s="1" t="s">
        <v>12993</v>
      </c>
      <c r="F2043" s="1" t="s">
        <v>3876</v>
      </c>
      <c r="G2043" s="20">
        <v>289572</v>
      </c>
      <c r="H2043" s="21">
        <v>9</v>
      </c>
    </row>
    <row r="2044" s="1" customFormat="1" spans="2:8">
      <c r="B2044" s="1" t="s">
        <v>10935</v>
      </c>
      <c r="C2044" s="1" t="s">
        <v>4102</v>
      </c>
      <c r="D2044" s="1" t="s">
        <v>3025</v>
      </c>
      <c r="E2044" s="1" t="s">
        <v>12994</v>
      </c>
      <c r="F2044" s="1" t="s">
        <v>11010</v>
      </c>
      <c r="G2044" s="20">
        <v>289331</v>
      </c>
      <c r="H2044" s="21">
        <v>7</v>
      </c>
    </row>
    <row r="2045" s="1" customFormat="1" spans="2:8">
      <c r="B2045" s="1" t="s">
        <v>10935</v>
      </c>
      <c r="C2045" s="1" t="s">
        <v>103</v>
      </c>
      <c r="D2045" s="1" t="s">
        <v>3196</v>
      </c>
      <c r="E2045" s="1" t="s">
        <v>12995</v>
      </c>
      <c r="F2045" s="1" t="s">
        <v>11016</v>
      </c>
      <c r="G2045" s="20">
        <v>289319.4</v>
      </c>
      <c r="H2045" s="21">
        <v>16</v>
      </c>
    </row>
    <row r="2046" s="1" customFormat="1" spans="2:8">
      <c r="B2046" s="1" t="s">
        <v>10935</v>
      </c>
      <c r="C2046" s="1" t="s">
        <v>156</v>
      </c>
      <c r="D2046" s="1" t="s">
        <v>2322</v>
      </c>
      <c r="E2046" s="1" t="s">
        <v>12996</v>
      </c>
      <c r="F2046" s="1" t="s">
        <v>10940</v>
      </c>
      <c r="G2046" s="20">
        <v>287567</v>
      </c>
      <c r="H2046" s="21">
        <v>8</v>
      </c>
    </row>
    <row r="2047" s="1" customFormat="1" spans="2:8">
      <c r="B2047" s="1" t="s">
        <v>10935</v>
      </c>
      <c r="C2047" s="1" t="s">
        <v>260</v>
      </c>
      <c r="D2047" s="1" t="s">
        <v>3198</v>
      </c>
      <c r="E2047" s="1" t="s">
        <v>12997</v>
      </c>
      <c r="F2047" s="1" t="s">
        <v>11010</v>
      </c>
      <c r="G2047" s="20">
        <v>286864</v>
      </c>
      <c r="H2047" s="21">
        <v>14</v>
      </c>
    </row>
    <row r="2048" s="1" customFormat="1" spans="2:8">
      <c r="B2048" s="1" t="s">
        <v>10935</v>
      </c>
      <c r="C2048" s="1" t="s">
        <v>124</v>
      </c>
      <c r="D2048" s="1" t="s">
        <v>1672</v>
      </c>
      <c r="E2048" s="1" t="s">
        <v>12998</v>
      </c>
      <c r="F2048" s="1" t="s">
        <v>11016</v>
      </c>
      <c r="G2048" s="20">
        <v>286086</v>
      </c>
      <c r="H2048" s="21">
        <v>16</v>
      </c>
    </row>
    <row r="2049" s="1" customFormat="1" spans="2:8">
      <c r="B2049" s="1" t="s">
        <v>10935</v>
      </c>
      <c r="C2049" s="1" t="s">
        <v>4111</v>
      </c>
      <c r="D2049" s="1" t="s">
        <v>3199</v>
      </c>
      <c r="E2049" s="1" t="s">
        <v>12999</v>
      </c>
      <c r="F2049" s="1" t="s">
        <v>10965</v>
      </c>
      <c r="G2049" s="20">
        <v>285703</v>
      </c>
      <c r="H2049" s="21">
        <v>9</v>
      </c>
    </row>
    <row r="2050" s="1" customFormat="1" spans="2:8">
      <c r="B2050" s="1" t="s">
        <v>10935</v>
      </c>
      <c r="C2050" s="1" t="s">
        <v>165</v>
      </c>
      <c r="D2050" s="1" t="s">
        <v>3200</v>
      </c>
      <c r="E2050" s="1" t="s">
        <v>13000</v>
      </c>
      <c r="F2050" s="1" t="s">
        <v>11016</v>
      </c>
      <c r="G2050" s="20">
        <v>284725</v>
      </c>
      <c r="H2050" s="21">
        <v>11</v>
      </c>
    </row>
    <row r="2051" s="1" customFormat="1" spans="2:8">
      <c r="B2051" s="1" t="s">
        <v>10935</v>
      </c>
      <c r="C2051" s="1" t="s">
        <v>4111</v>
      </c>
      <c r="D2051" s="1" t="s">
        <v>3201</v>
      </c>
      <c r="E2051" s="1" t="s">
        <v>13001</v>
      </c>
      <c r="F2051" s="1" t="s">
        <v>11016</v>
      </c>
      <c r="G2051" s="20">
        <v>284630</v>
      </c>
      <c r="H2051" s="21">
        <v>6</v>
      </c>
    </row>
    <row r="2052" s="1" customFormat="1" spans="2:8">
      <c r="B2052" s="1" t="s">
        <v>10935</v>
      </c>
      <c r="C2052" s="1" t="s">
        <v>67</v>
      </c>
      <c r="D2052" s="1" t="s">
        <v>3202</v>
      </c>
      <c r="E2052" s="1" t="s">
        <v>13002</v>
      </c>
      <c r="F2052" s="1" t="s">
        <v>10963</v>
      </c>
      <c r="G2052" s="20">
        <v>284474</v>
      </c>
      <c r="H2052" s="21">
        <v>12</v>
      </c>
    </row>
    <row r="2053" s="1" customFormat="1" spans="2:8">
      <c r="B2053" s="1" t="s">
        <v>10935</v>
      </c>
      <c r="C2053" s="1" t="s">
        <v>4145</v>
      </c>
      <c r="D2053" s="1" t="s">
        <v>3203</v>
      </c>
      <c r="E2053" s="1" t="s">
        <v>13003</v>
      </c>
      <c r="F2053" s="1" t="s">
        <v>11016</v>
      </c>
      <c r="G2053" s="20">
        <v>283871</v>
      </c>
      <c r="H2053" s="21">
        <v>16</v>
      </c>
    </row>
    <row r="2054" s="1" customFormat="1" spans="2:8">
      <c r="B2054" s="1" t="s">
        <v>10935</v>
      </c>
      <c r="C2054" s="1" t="s">
        <v>4111</v>
      </c>
      <c r="D2054" s="1" t="s">
        <v>3204</v>
      </c>
      <c r="E2054" s="1" t="s">
        <v>13004</v>
      </c>
      <c r="F2054" s="1" t="s">
        <v>10965</v>
      </c>
      <c r="G2054" s="20">
        <v>283803</v>
      </c>
      <c r="H2054" s="21">
        <v>11</v>
      </c>
    </row>
    <row r="2055" s="1" customFormat="1" spans="2:8">
      <c r="B2055" s="1" t="s">
        <v>10935</v>
      </c>
      <c r="C2055" s="1" t="s">
        <v>184</v>
      </c>
      <c r="D2055" s="1" t="s">
        <v>1852</v>
      </c>
      <c r="E2055" s="1" t="s">
        <v>13005</v>
      </c>
      <c r="F2055" s="1" t="s">
        <v>10948</v>
      </c>
      <c r="G2055" s="20">
        <v>281202</v>
      </c>
      <c r="H2055" s="21">
        <v>4</v>
      </c>
    </row>
    <row r="2056" s="1" customFormat="1" spans="2:8">
      <c r="B2056" s="1" t="s">
        <v>10935</v>
      </c>
      <c r="C2056" s="1" t="s">
        <v>184</v>
      </c>
      <c r="D2056" s="1" t="s">
        <v>2016</v>
      </c>
      <c r="E2056" s="1" t="s">
        <v>13006</v>
      </c>
      <c r="F2056" s="1" t="s">
        <v>3876</v>
      </c>
      <c r="G2056" s="20">
        <v>280338</v>
      </c>
      <c r="H2056" s="21">
        <v>4</v>
      </c>
    </row>
    <row r="2057" s="1" customFormat="1" spans="2:8">
      <c r="B2057" s="1" t="s">
        <v>10935</v>
      </c>
      <c r="C2057" s="1" t="s">
        <v>103</v>
      </c>
      <c r="D2057" s="1" t="s">
        <v>3205</v>
      </c>
      <c r="E2057" s="1" t="s">
        <v>13007</v>
      </c>
      <c r="F2057" s="1" t="s">
        <v>11018</v>
      </c>
      <c r="G2057" s="20">
        <v>280284</v>
      </c>
      <c r="H2057" s="21">
        <v>8</v>
      </c>
    </row>
    <row r="2058" s="1" customFormat="1" spans="2:8">
      <c r="B2058" s="1" t="s">
        <v>10935</v>
      </c>
      <c r="C2058" s="1" t="s">
        <v>67</v>
      </c>
      <c r="D2058" s="1" t="s">
        <v>3206</v>
      </c>
      <c r="E2058" s="1" t="s">
        <v>13008</v>
      </c>
      <c r="F2058" s="1" t="s">
        <v>11010</v>
      </c>
      <c r="G2058" s="20">
        <v>280005</v>
      </c>
      <c r="H2058" s="21">
        <v>8</v>
      </c>
    </row>
    <row r="2059" s="1" customFormat="1" spans="2:8">
      <c r="B2059" s="1" t="s">
        <v>10935</v>
      </c>
      <c r="C2059" s="1" t="s">
        <v>4102</v>
      </c>
      <c r="D2059" s="1" t="s">
        <v>1917</v>
      </c>
      <c r="E2059" s="1" t="s">
        <v>13009</v>
      </c>
      <c r="F2059" s="1" t="s">
        <v>11010</v>
      </c>
      <c r="G2059" s="20">
        <v>279994</v>
      </c>
      <c r="H2059" s="21">
        <v>9</v>
      </c>
    </row>
    <row r="2060" s="1" customFormat="1" spans="2:8">
      <c r="B2060" s="1" t="s">
        <v>10935</v>
      </c>
      <c r="C2060" s="1" t="s">
        <v>156</v>
      </c>
      <c r="D2060" s="1" t="s">
        <v>3207</v>
      </c>
      <c r="E2060" s="1" t="s">
        <v>13010</v>
      </c>
      <c r="F2060" s="1" t="s">
        <v>11060</v>
      </c>
      <c r="G2060" s="20">
        <v>279330</v>
      </c>
      <c r="H2060" s="21">
        <v>12</v>
      </c>
    </row>
    <row r="2061" s="1" customFormat="1" spans="2:8">
      <c r="B2061" s="1" t="s">
        <v>10935</v>
      </c>
      <c r="C2061" s="1" t="s">
        <v>4135</v>
      </c>
      <c r="D2061" s="1" t="s">
        <v>3208</v>
      </c>
      <c r="E2061" s="1" t="s">
        <v>13011</v>
      </c>
      <c r="F2061" s="1" t="s">
        <v>3876</v>
      </c>
      <c r="G2061" s="20">
        <v>279276</v>
      </c>
      <c r="H2061" s="21">
        <v>9</v>
      </c>
    </row>
    <row r="2062" s="1" customFormat="1" spans="2:8">
      <c r="B2062" s="1" t="s">
        <v>10935</v>
      </c>
      <c r="C2062" s="1" t="s">
        <v>107</v>
      </c>
      <c r="D2062" s="1" t="s">
        <v>3209</v>
      </c>
      <c r="E2062" s="1" t="s">
        <v>13012</v>
      </c>
      <c r="F2062" s="1" t="s">
        <v>10937</v>
      </c>
      <c r="G2062" s="20">
        <v>279242</v>
      </c>
      <c r="H2062" s="21">
        <v>16</v>
      </c>
    </row>
    <row r="2063" s="1" customFormat="1" spans="2:8">
      <c r="B2063" s="1" t="s">
        <v>10935</v>
      </c>
      <c r="C2063" s="1" t="s">
        <v>4135</v>
      </c>
      <c r="D2063" s="1" t="s">
        <v>3022</v>
      </c>
      <c r="E2063" s="1" t="s">
        <v>13013</v>
      </c>
      <c r="F2063" s="1" t="s">
        <v>10940</v>
      </c>
      <c r="G2063" s="20">
        <v>279198</v>
      </c>
      <c r="H2063" s="21">
        <v>14</v>
      </c>
    </row>
    <row r="2064" s="1" customFormat="1" spans="2:8">
      <c r="B2064" s="1" t="s">
        <v>10935</v>
      </c>
      <c r="C2064" s="1" t="s">
        <v>107</v>
      </c>
      <c r="D2064" s="1" t="s">
        <v>3210</v>
      </c>
      <c r="E2064" s="1" t="s">
        <v>13014</v>
      </c>
      <c r="F2064" s="1" t="s">
        <v>10942</v>
      </c>
      <c r="G2064" s="20">
        <v>279031</v>
      </c>
      <c r="H2064" s="21">
        <v>16</v>
      </c>
    </row>
    <row r="2065" s="1" customFormat="1" spans="2:8">
      <c r="B2065" s="1" t="s">
        <v>10935</v>
      </c>
      <c r="C2065" s="1" t="s">
        <v>89</v>
      </c>
      <c r="D2065" s="1" t="s">
        <v>1850</v>
      </c>
      <c r="E2065" s="1" t="s">
        <v>13015</v>
      </c>
      <c r="F2065" s="1" t="s">
        <v>11016</v>
      </c>
      <c r="G2065" s="20">
        <v>278946</v>
      </c>
      <c r="H2065" s="21">
        <v>20</v>
      </c>
    </row>
    <row r="2066" s="1" customFormat="1" spans="2:8">
      <c r="B2066" s="1" t="s">
        <v>10935</v>
      </c>
      <c r="C2066" s="1" t="s">
        <v>107</v>
      </c>
      <c r="D2066" s="1" t="s">
        <v>3211</v>
      </c>
      <c r="E2066" s="1" t="s">
        <v>13016</v>
      </c>
      <c r="F2066" s="1" t="s">
        <v>11060</v>
      </c>
      <c r="G2066" s="20">
        <v>278745</v>
      </c>
      <c r="H2066" s="21">
        <v>16</v>
      </c>
    </row>
    <row r="2067" s="1" customFormat="1" spans="2:8">
      <c r="B2067" s="1" t="s">
        <v>10935</v>
      </c>
      <c r="C2067" s="1" t="s">
        <v>156</v>
      </c>
      <c r="D2067" s="1" t="s">
        <v>3212</v>
      </c>
      <c r="E2067" s="1" t="s">
        <v>13017</v>
      </c>
      <c r="F2067" s="1" t="s">
        <v>10937</v>
      </c>
      <c r="G2067" s="20">
        <v>278224</v>
      </c>
      <c r="H2067" s="21">
        <v>8</v>
      </c>
    </row>
    <row r="2068" s="1" customFormat="1" spans="2:8">
      <c r="B2068" s="1" t="s">
        <v>10935</v>
      </c>
      <c r="C2068" s="1" t="s">
        <v>89</v>
      </c>
      <c r="D2068" s="1" t="s">
        <v>3213</v>
      </c>
      <c r="E2068" s="1" t="s">
        <v>13018</v>
      </c>
      <c r="F2068" s="1" t="s">
        <v>10963</v>
      </c>
      <c r="G2068" s="20">
        <v>277750</v>
      </c>
      <c r="H2068" s="21">
        <v>21</v>
      </c>
    </row>
    <row r="2069" s="1" customFormat="1" spans="2:8">
      <c r="B2069" s="1" t="s">
        <v>10935</v>
      </c>
      <c r="C2069" s="1" t="s">
        <v>4155</v>
      </c>
      <c r="D2069" s="1" t="s">
        <v>3214</v>
      </c>
      <c r="E2069" s="1" t="s">
        <v>13019</v>
      </c>
      <c r="F2069" s="1" t="s">
        <v>10963</v>
      </c>
      <c r="G2069" s="20">
        <v>277070</v>
      </c>
      <c r="H2069" s="21">
        <v>14</v>
      </c>
    </row>
    <row r="2070" s="1" customFormat="1" spans="2:8">
      <c r="B2070" s="1" t="s">
        <v>10935</v>
      </c>
      <c r="C2070" s="1" t="s">
        <v>4155</v>
      </c>
      <c r="D2070" s="1" t="s">
        <v>3215</v>
      </c>
      <c r="E2070" s="1" t="s">
        <v>13020</v>
      </c>
      <c r="F2070" s="1" t="s">
        <v>10942</v>
      </c>
      <c r="G2070" s="20">
        <v>276692</v>
      </c>
      <c r="H2070" s="21">
        <v>11</v>
      </c>
    </row>
    <row r="2071" s="1" customFormat="1" spans="2:8">
      <c r="B2071" s="1" t="s">
        <v>10935</v>
      </c>
      <c r="C2071" s="1" t="s">
        <v>184</v>
      </c>
      <c r="D2071" s="1" t="s">
        <v>3216</v>
      </c>
      <c r="E2071" s="1" t="s">
        <v>13021</v>
      </c>
      <c r="F2071" s="1" t="s">
        <v>10963</v>
      </c>
      <c r="G2071" s="20">
        <v>276534</v>
      </c>
      <c r="H2071" s="21">
        <v>6</v>
      </c>
    </row>
    <row r="2072" s="1" customFormat="1" spans="2:8">
      <c r="B2072" s="1" t="s">
        <v>10935</v>
      </c>
      <c r="C2072" s="1" t="s">
        <v>124</v>
      </c>
      <c r="D2072" s="1" t="s">
        <v>3217</v>
      </c>
      <c r="E2072" s="1" t="s">
        <v>13022</v>
      </c>
      <c r="F2072" s="1" t="s">
        <v>11060</v>
      </c>
      <c r="G2072" s="20">
        <v>276336</v>
      </c>
      <c r="H2072" s="21">
        <v>8</v>
      </c>
    </row>
    <row r="2073" s="1" customFormat="1" spans="2:8">
      <c r="B2073" s="1" t="s">
        <v>10935</v>
      </c>
      <c r="C2073" s="1" t="s">
        <v>103</v>
      </c>
      <c r="D2073" s="1" t="s">
        <v>3218</v>
      </c>
      <c r="E2073" s="1" t="s">
        <v>13023</v>
      </c>
      <c r="F2073" s="1" t="s">
        <v>10965</v>
      </c>
      <c r="G2073" s="20">
        <v>275988</v>
      </c>
      <c r="H2073" s="21">
        <v>14</v>
      </c>
    </row>
    <row r="2074" s="1" customFormat="1" spans="2:8">
      <c r="B2074" s="1" t="s">
        <v>10935</v>
      </c>
      <c r="C2074" s="1" t="s">
        <v>4102</v>
      </c>
      <c r="D2074" s="1" t="s">
        <v>3219</v>
      </c>
      <c r="E2074" s="1" t="s">
        <v>13024</v>
      </c>
      <c r="F2074" s="1" t="s">
        <v>10937</v>
      </c>
      <c r="G2074" s="20">
        <v>275731.5</v>
      </c>
      <c r="H2074" s="21">
        <v>6</v>
      </c>
    </row>
    <row r="2075" s="1" customFormat="1" spans="2:8">
      <c r="B2075" s="1" t="s">
        <v>10935</v>
      </c>
      <c r="C2075" s="1" t="s">
        <v>165</v>
      </c>
      <c r="D2075" s="1" t="s">
        <v>3220</v>
      </c>
      <c r="E2075" s="1" t="s">
        <v>13025</v>
      </c>
      <c r="F2075" s="1" t="s">
        <v>11010</v>
      </c>
      <c r="G2075" s="20">
        <v>275582</v>
      </c>
      <c r="H2075" s="21">
        <v>6</v>
      </c>
    </row>
    <row r="2076" s="1" customFormat="1" spans="2:8">
      <c r="B2076" s="1" t="s">
        <v>10935</v>
      </c>
      <c r="C2076" s="1" t="s">
        <v>4102</v>
      </c>
      <c r="D2076" s="1" t="s">
        <v>3221</v>
      </c>
      <c r="E2076" s="1" t="s">
        <v>13026</v>
      </c>
      <c r="F2076" s="1" t="s">
        <v>10965</v>
      </c>
      <c r="G2076" s="20">
        <v>275418</v>
      </c>
      <c r="H2076" s="21">
        <v>8</v>
      </c>
    </row>
    <row r="2077" s="1" customFormat="1" spans="2:8">
      <c r="B2077" s="1" t="s">
        <v>10935</v>
      </c>
      <c r="C2077" s="1" t="s">
        <v>124</v>
      </c>
      <c r="D2077" s="1" t="s">
        <v>3222</v>
      </c>
      <c r="E2077" s="1" t="s">
        <v>13027</v>
      </c>
      <c r="F2077" s="1" t="s">
        <v>11060</v>
      </c>
      <c r="G2077" s="20">
        <v>274720</v>
      </c>
      <c r="H2077" s="21">
        <v>14</v>
      </c>
    </row>
    <row r="2078" s="1" customFormat="1" spans="2:8">
      <c r="B2078" s="1" t="s">
        <v>10935</v>
      </c>
      <c r="C2078" s="1" t="s">
        <v>103</v>
      </c>
      <c r="D2078" s="1" t="s">
        <v>3223</v>
      </c>
      <c r="E2078" s="1" t="s">
        <v>13028</v>
      </c>
      <c r="F2078" s="1" t="s">
        <v>10946</v>
      </c>
      <c r="G2078" s="20">
        <v>274315.5</v>
      </c>
      <c r="H2078" s="21">
        <v>14</v>
      </c>
    </row>
    <row r="2079" s="1" customFormat="1" spans="2:8">
      <c r="B2079" s="1" t="s">
        <v>10935</v>
      </c>
      <c r="C2079" s="1" t="s">
        <v>156</v>
      </c>
      <c r="D2079" s="1" t="s">
        <v>3224</v>
      </c>
      <c r="E2079" s="1" t="s">
        <v>13029</v>
      </c>
      <c r="F2079" s="1" t="s">
        <v>11010</v>
      </c>
      <c r="G2079" s="20">
        <v>273778</v>
      </c>
      <c r="H2079" s="21">
        <v>7</v>
      </c>
    </row>
    <row r="2080" s="1" customFormat="1" spans="2:8">
      <c r="B2080" s="1" t="s">
        <v>10935</v>
      </c>
      <c r="C2080" s="1" t="s">
        <v>4111</v>
      </c>
      <c r="D2080" s="1" t="s">
        <v>3225</v>
      </c>
      <c r="E2080" s="1" t="s">
        <v>13030</v>
      </c>
      <c r="F2080" s="1" t="s">
        <v>11016</v>
      </c>
      <c r="G2080" s="20">
        <v>273555.75</v>
      </c>
      <c r="H2080" s="21">
        <v>12</v>
      </c>
    </row>
    <row r="2081" s="1" customFormat="1" spans="2:8">
      <c r="B2081" s="1" t="s">
        <v>10935</v>
      </c>
      <c r="C2081" s="1" t="s">
        <v>184</v>
      </c>
      <c r="D2081" s="1" t="s">
        <v>3226</v>
      </c>
      <c r="E2081" s="1" t="s">
        <v>13031</v>
      </c>
      <c r="F2081" s="1" t="s">
        <v>11016</v>
      </c>
      <c r="G2081" s="20">
        <v>273481</v>
      </c>
      <c r="H2081" s="21">
        <v>8</v>
      </c>
    </row>
    <row r="2082" s="1" customFormat="1" spans="2:8">
      <c r="B2082" s="1" t="s">
        <v>10935</v>
      </c>
      <c r="C2082" s="1" t="s">
        <v>67</v>
      </c>
      <c r="D2082" s="1" t="s">
        <v>3227</v>
      </c>
      <c r="E2082" s="1" t="s">
        <v>13032</v>
      </c>
      <c r="F2082" s="1" t="s">
        <v>10963</v>
      </c>
      <c r="G2082" s="20">
        <v>273276</v>
      </c>
      <c r="H2082" s="21">
        <v>9</v>
      </c>
    </row>
    <row r="2083" s="1" customFormat="1" spans="2:8">
      <c r="B2083" s="1" t="s">
        <v>10935</v>
      </c>
      <c r="C2083" s="1" t="s">
        <v>103</v>
      </c>
      <c r="D2083" s="1" t="s">
        <v>3228</v>
      </c>
      <c r="E2083" s="1" t="s">
        <v>13033</v>
      </c>
      <c r="F2083" s="1" t="s">
        <v>11016</v>
      </c>
      <c r="G2083" s="20">
        <v>273218</v>
      </c>
      <c r="H2083" s="21">
        <v>17</v>
      </c>
    </row>
    <row r="2084" s="1" customFormat="1" spans="2:8">
      <c r="B2084" s="1" t="s">
        <v>10935</v>
      </c>
      <c r="C2084" s="1" t="s">
        <v>107</v>
      </c>
      <c r="D2084" s="1" t="s">
        <v>3230</v>
      </c>
      <c r="E2084" s="1" t="s">
        <v>13034</v>
      </c>
      <c r="F2084" s="1" t="s">
        <v>10963</v>
      </c>
      <c r="G2084" s="20">
        <v>272622</v>
      </c>
      <c r="H2084" s="21">
        <v>8</v>
      </c>
    </row>
    <row r="2085" s="1" customFormat="1" spans="2:8">
      <c r="B2085" s="1" t="s">
        <v>10935</v>
      </c>
      <c r="C2085" s="1" t="s">
        <v>165</v>
      </c>
      <c r="D2085" s="1" t="s">
        <v>3231</v>
      </c>
      <c r="E2085" s="1" t="s">
        <v>13035</v>
      </c>
      <c r="F2085" s="1" t="s">
        <v>10948</v>
      </c>
      <c r="G2085" s="20">
        <v>272475</v>
      </c>
      <c r="H2085" s="21">
        <v>8</v>
      </c>
    </row>
    <row r="2086" s="1" customFormat="1" spans="2:8">
      <c r="B2086" s="1" t="s">
        <v>10935</v>
      </c>
      <c r="C2086" s="1" t="s">
        <v>156</v>
      </c>
      <c r="D2086" s="1" t="s">
        <v>2346</v>
      </c>
      <c r="E2086" s="1" t="s">
        <v>13036</v>
      </c>
      <c r="F2086" s="1" t="s">
        <v>10942</v>
      </c>
      <c r="G2086" s="20">
        <v>271811</v>
      </c>
      <c r="H2086" s="21">
        <v>5</v>
      </c>
    </row>
    <row r="2087" s="1" customFormat="1" spans="2:8">
      <c r="B2087" s="1" t="s">
        <v>10935</v>
      </c>
      <c r="C2087" s="1" t="s">
        <v>103</v>
      </c>
      <c r="D2087" s="1" t="s">
        <v>3232</v>
      </c>
      <c r="E2087" s="1" t="s">
        <v>13037</v>
      </c>
      <c r="F2087" s="1" t="s">
        <v>10942</v>
      </c>
      <c r="G2087" s="20">
        <v>271756</v>
      </c>
      <c r="H2087" s="21">
        <v>15</v>
      </c>
    </row>
    <row r="2088" s="1" customFormat="1" spans="2:8">
      <c r="B2088" s="1" t="s">
        <v>10935</v>
      </c>
      <c r="C2088" s="1" t="s">
        <v>260</v>
      </c>
      <c r="D2088" s="1" t="s">
        <v>3233</v>
      </c>
      <c r="E2088" s="1" t="s">
        <v>13038</v>
      </c>
      <c r="F2088" s="1" t="s">
        <v>11060</v>
      </c>
      <c r="G2088" s="20">
        <v>271691</v>
      </c>
      <c r="H2088" s="21">
        <v>17</v>
      </c>
    </row>
    <row r="2089" s="1" customFormat="1" spans="2:8">
      <c r="B2089" s="1" t="s">
        <v>10935</v>
      </c>
      <c r="C2089" s="1" t="s">
        <v>165</v>
      </c>
      <c r="D2089" s="1" t="s">
        <v>3234</v>
      </c>
      <c r="E2089" s="1" t="s">
        <v>13039</v>
      </c>
      <c r="F2089" s="1" t="s">
        <v>11016</v>
      </c>
      <c r="G2089" s="20">
        <v>271438</v>
      </c>
      <c r="H2089" s="21">
        <v>9</v>
      </c>
    </row>
    <row r="2090" s="1" customFormat="1" spans="2:8">
      <c r="B2090" s="1" t="s">
        <v>10935</v>
      </c>
      <c r="C2090" s="1" t="s">
        <v>124</v>
      </c>
      <c r="D2090" s="1" t="s">
        <v>3235</v>
      </c>
      <c r="E2090" s="1" t="s">
        <v>13040</v>
      </c>
      <c r="F2090" s="1" t="s">
        <v>11060</v>
      </c>
      <c r="G2090" s="20">
        <v>270531</v>
      </c>
      <c r="H2090" s="21">
        <v>16</v>
      </c>
    </row>
    <row r="2091" s="1" customFormat="1" spans="2:8">
      <c r="B2091" s="1" t="s">
        <v>10935</v>
      </c>
      <c r="C2091" s="1" t="s">
        <v>4272</v>
      </c>
      <c r="D2091" s="1" t="s">
        <v>3236</v>
      </c>
      <c r="E2091" s="1" t="s">
        <v>13041</v>
      </c>
      <c r="F2091" s="1" t="s">
        <v>10942</v>
      </c>
      <c r="G2091" s="20">
        <v>270371</v>
      </c>
      <c r="H2091" s="21">
        <v>11</v>
      </c>
    </row>
    <row r="2092" s="1" customFormat="1" spans="2:8">
      <c r="B2092" s="1" t="s">
        <v>10935</v>
      </c>
      <c r="C2092" s="1" t="s">
        <v>156</v>
      </c>
      <c r="D2092" s="1" t="s">
        <v>3237</v>
      </c>
      <c r="E2092" s="1" t="s">
        <v>13042</v>
      </c>
      <c r="F2092" s="1" t="s">
        <v>11060</v>
      </c>
      <c r="G2092" s="20">
        <v>270064</v>
      </c>
      <c r="H2092" s="21">
        <v>14</v>
      </c>
    </row>
    <row r="2093" s="1" customFormat="1" spans="2:8">
      <c r="B2093" s="1" t="s">
        <v>10935</v>
      </c>
      <c r="C2093" s="1" t="s">
        <v>12312</v>
      </c>
      <c r="D2093" s="1" t="s">
        <v>3238</v>
      </c>
      <c r="E2093" s="1" t="s">
        <v>13043</v>
      </c>
      <c r="F2093" s="1" t="s">
        <v>10946</v>
      </c>
      <c r="G2093" s="20">
        <v>269938</v>
      </c>
      <c r="H2093" s="21">
        <v>14</v>
      </c>
    </row>
    <row r="2094" s="1" customFormat="1" spans="2:8">
      <c r="B2094" s="1" t="s">
        <v>10935</v>
      </c>
      <c r="C2094" s="1" t="s">
        <v>103</v>
      </c>
      <c r="D2094" s="1" t="s">
        <v>2158</v>
      </c>
      <c r="E2094" s="1" t="s">
        <v>13044</v>
      </c>
      <c r="F2094" s="1" t="s">
        <v>3876</v>
      </c>
      <c r="G2094" s="20">
        <v>269530</v>
      </c>
      <c r="H2094" s="21">
        <v>20</v>
      </c>
    </row>
    <row r="2095" s="1" customFormat="1" spans="2:8">
      <c r="B2095" s="1" t="s">
        <v>10935</v>
      </c>
      <c r="C2095" s="1" t="s">
        <v>165</v>
      </c>
      <c r="D2095" s="1" t="s">
        <v>3239</v>
      </c>
      <c r="E2095" s="1" t="s">
        <v>13045</v>
      </c>
      <c r="F2095" s="1" t="s">
        <v>10956</v>
      </c>
      <c r="G2095" s="20">
        <v>269452</v>
      </c>
      <c r="H2095" s="21">
        <v>15</v>
      </c>
    </row>
    <row r="2096" s="1" customFormat="1" spans="2:8">
      <c r="B2096" s="1" t="s">
        <v>10935</v>
      </c>
      <c r="C2096" s="1" t="s">
        <v>124</v>
      </c>
      <c r="D2096" s="1" t="s">
        <v>3240</v>
      </c>
      <c r="E2096" s="1" t="s">
        <v>13046</v>
      </c>
      <c r="F2096" s="1" t="s">
        <v>11060</v>
      </c>
      <c r="G2096" s="20">
        <v>269330</v>
      </c>
      <c r="H2096" s="21">
        <v>16</v>
      </c>
    </row>
    <row r="2097" s="1" customFormat="1" spans="2:8">
      <c r="B2097" s="1" t="s">
        <v>10935</v>
      </c>
      <c r="C2097" s="1" t="s">
        <v>137</v>
      </c>
      <c r="D2097" s="1" t="s">
        <v>3242</v>
      </c>
      <c r="E2097" s="1" t="s">
        <v>13047</v>
      </c>
      <c r="F2097" s="1" t="s">
        <v>10963</v>
      </c>
      <c r="G2097" s="20">
        <v>268621</v>
      </c>
      <c r="H2097" s="21">
        <v>19</v>
      </c>
    </row>
    <row r="2098" s="1" customFormat="1" spans="2:8">
      <c r="B2098" s="1" t="s">
        <v>10935</v>
      </c>
      <c r="C2098" s="1" t="s">
        <v>184</v>
      </c>
      <c r="D2098" s="1" t="s">
        <v>2587</v>
      </c>
      <c r="E2098" s="1" t="s">
        <v>13048</v>
      </c>
      <c r="F2098" s="1" t="s">
        <v>11060</v>
      </c>
      <c r="G2098" s="20">
        <v>268447.7</v>
      </c>
      <c r="H2098" s="21">
        <v>8</v>
      </c>
    </row>
    <row r="2099" s="1" customFormat="1" spans="2:8">
      <c r="B2099" s="1" t="s">
        <v>10935</v>
      </c>
      <c r="C2099" s="1" t="s">
        <v>365</v>
      </c>
      <c r="D2099" s="1" t="s">
        <v>3243</v>
      </c>
      <c r="E2099" s="1" t="s">
        <v>13049</v>
      </c>
      <c r="F2099" s="1" t="s">
        <v>10956</v>
      </c>
      <c r="G2099" s="20">
        <v>268405</v>
      </c>
      <c r="H2099" s="21">
        <v>9</v>
      </c>
    </row>
    <row r="2100" s="1" customFormat="1" spans="2:8">
      <c r="B2100" s="1" t="s">
        <v>10935</v>
      </c>
      <c r="C2100" s="1" t="s">
        <v>156</v>
      </c>
      <c r="D2100" s="1" t="s">
        <v>3244</v>
      </c>
      <c r="E2100" s="1" t="s">
        <v>13050</v>
      </c>
      <c r="F2100" s="1" t="s">
        <v>10946</v>
      </c>
      <c r="G2100" s="20">
        <v>267714</v>
      </c>
      <c r="H2100" s="21">
        <v>8</v>
      </c>
    </row>
    <row r="2101" s="1" customFormat="1" spans="2:8">
      <c r="B2101" s="1" t="s">
        <v>10935</v>
      </c>
      <c r="C2101" s="1" t="s">
        <v>103</v>
      </c>
      <c r="D2101" s="1" t="s">
        <v>3245</v>
      </c>
      <c r="E2101" s="1" t="s">
        <v>13051</v>
      </c>
      <c r="F2101" s="1" t="s">
        <v>11018</v>
      </c>
      <c r="G2101" s="20">
        <v>265946</v>
      </c>
      <c r="H2101" s="21">
        <v>22</v>
      </c>
    </row>
    <row r="2102" s="1" customFormat="1" spans="2:8">
      <c r="B2102" s="1" t="s">
        <v>10935</v>
      </c>
      <c r="C2102" s="1" t="s">
        <v>89</v>
      </c>
      <c r="D2102" s="1" t="s">
        <v>3246</v>
      </c>
      <c r="E2102" s="1" t="s">
        <v>13052</v>
      </c>
      <c r="F2102" s="1" t="s">
        <v>10942</v>
      </c>
      <c r="G2102" s="20">
        <v>265568</v>
      </c>
      <c r="H2102" s="21">
        <v>13</v>
      </c>
    </row>
    <row r="2103" s="1" customFormat="1" spans="2:8">
      <c r="B2103" s="1" t="s">
        <v>10935</v>
      </c>
      <c r="C2103" s="1" t="s">
        <v>128</v>
      </c>
      <c r="D2103" s="1" t="s">
        <v>3247</v>
      </c>
      <c r="E2103" s="1" t="s">
        <v>13053</v>
      </c>
      <c r="F2103" s="1" t="s">
        <v>10937</v>
      </c>
      <c r="G2103" s="20">
        <v>265351</v>
      </c>
      <c r="H2103" s="21">
        <v>11</v>
      </c>
    </row>
    <row r="2104" s="1" customFormat="1" spans="2:8">
      <c r="B2104" s="1" t="s">
        <v>10935</v>
      </c>
      <c r="C2104" s="1" t="s">
        <v>4111</v>
      </c>
      <c r="D2104" s="1" t="s">
        <v>3248</v>
      </c>
      <c r="E2104" s="1" t="s">
        <v>13054</v>
      </c>
      <c r="F2104" s="1" t="s">
        <v>10963</v>
      </c>
      <c r="G2104" s="20">
        <v>265271</v>
      </c>
      <c r="H2104" s="21">
        <v>14</v>
      </c>
    </row>
    <row r="2105" s="1" customFormat="1" spans="2:8">
      <c r="B2105" s="1" t="s">
        <v>10935</v>
      </c>
      <c r="C2105" s="1" t="s">
        <v>260</v>
      </c>
      <c r="D2105" s="1" t="s">
        <v>3249</v>
      </c>
      <c r="E2105" s="1" t="s">
        <v>13055</v>
      </c>
      <c r="F2105" s="1" t="s">
        <v>10965</v>
      </c>
      <c r="G2105" s="20">
        <v>264056.5</v>
      </c>
      <c r="H2105" s="21">
        <v>8</v>
      </c>
    </row>
    <row r="2106" s="1" customFormat="1" spans="2:8">
      <c r="B2106" s="1" t="s">
        <v>10935</v>
      </c>
      <c r="C2106" s="1" t="s">
        <v>103</v>
      </c>
      <c r="D2106" s="1" t="s">
        <v>3250</v>
      </c>
      <c r="E2106" s="1" t="s">
        <v>13056</v>
      </c>
      <c r="F2106" s="1" t="s">
        <v>10956</v>
      </c>
      <c r="G2106" s="20">
        <v>262007</v>
      </c>
      <c r="H2106" s="21">
        <v>16</v>
      </c>
    </row>
    <row r="2107" s="1" customFormat="1" spans="2:8">
      <c r="B2107" s="1" t="s">
        <v>10935</v>
      </c>
      <c r="C2107" s="1" t="s">
        <v>103</v>
      </c>
      <c r="D2107" s="1" t="s">
        <v>2280</v>
      </c>
      <c r="E2107" s="1" t="s">
        <v>13057</v>
      </c>
      <c r="F2107" s="1" t="s">
        <v>11060</v>
      </c>
      <c r="G2107" s="20">
        <v>261970</v>
      </c>
      <c r="H2107" s="21">
        <v>16</v>
      </c>
    </row>
    <row r="2108" s="1" customFormat="1" spans="2:8">
      <c r="B2108" s="1" t="s">
        <v>10935</v>
      </c>
      <c r="C2108" s="1" t="s">
        <v>156</v>
      </c>
      <c r="D2108" s="1" t="s">
        <v>3251</v>
      </c>
      <c r="E2108" s="1" t="s">
        <v>13058</v>
      </c>
      <c r="F2108" s="1" t="s">
        <v>10937</v>
      </c>
      <c r="G2108" s="20">
        <v>261822</v>
      </c>
      <c r="H2108" s="21">
        <v>9</v>
      </c>
    </row>
    <row r="2109" s="1" customFormat="1" spans="2:8">
      <c r="B2109" s="1" t="s">
        <v>10935</v>
      </c>
      <c r="C2109" s="1" t="s">
        <v>124</v>
      </c>
      <c r="D2109" s="1" t="s">
        <v>3252</v>
      </c>
      <c r="E2109" s="1" t="s">
        <v>13059</v>
      </c>
      <c r="F2109" s="1" t="s">
        <v>11016</v>
      </c>
      <c r="G2109" s="20">
        <v>261439</v>
      </c>
      <c r="H2109" s="21">
        <v>18</v>
      </c>
    </row>
    <row r="2110" s="1" customFormat="1" spans="2:8">
      <c r="B2110" s="1" t="s">
        <v>10935</v>
      </c>
      <c r="C2110" s="1" t="s">
        <v>4145</v>
      </c>
      <c r="D2110" s="1" t="s">
        <v>3253</v>
      </c>
      <c r="E2110" s="1" t="s">
        <v>13060</v>
      </c>
      <c r="F2110" s="1" t="s">
        <v>10963</v>
      </c>
      <c r="G2110" s="20">
        <v>261029</v>
      </c>
      <c r="H2110" s="21">
        <v>12</v>
      </c>
    </row>
    <row r="2111" s="1" customFormat="1" spans="2:8">
      <c r="B2111" s="1" t="s">
        <v>10935</v>
      </c>
      <c r="C2111" s="1" t="s">
        <v>156</v>
      </c>
      <c r="D2111" s="1" t="s">
        <v>3254</v>
      </c>
      <c r="E2111" s="1" t="s">
        <v>13061</v>
      </c>
      <c r="F2111" s="1" t="s">
        <v>10942</v>
      </c>
      <c r="G2111" s="20">
        <v>259974</v>
      </c>
      <c r="H2111" s="21">
        <v>11</v>
      </c>
    </row>
    <row r="2112" s="1" customFormat="1" spans="2:8">
      <c r="B2112" s="1" t="s">
        <v>10935</v>
      </c>
      <c r="C2112" s="1" t="s">
        <v>398</v>
      </c>
      <c r="D2112" s="1" t="s">
        <v>3255</v>
      </c>
      <c r="E2112" s="1" t="s">
        <v>13062</v>
      </c>
      <c r="F2112" s="1" t="s">
        <v>3876</v>
      </c>
      <c r="G2112" s="20">
        <v>259714</v>
      </c>
      <c r="H2112" s="21">
        <v>8</v>
      </c>
    </row>
    <row r="2113" s="1" customFormat="1" spans="2:8">
      <c r="B2113" s="1" t="s">
        <v>10935</v>
      </c>
      <c r="C2113" s="1" t="s">
        <v>156</v>
      </c>
      <c r="D2113" s="1" t="s">
        <v>3256</v>
      </c>
      <c r="E2113" s="1" t="s">
        <v>13063</v>
      </c>
      <c r="F2113" s="1" t="s">
        <v>11010</v>
      </c>
      <c r="G2113" s="20">
        <v>259664</v>
      </c>
      <c r="H2113" s="21">
        <v>3</v>
      </c>
    </row>
    <row r="2114" s="1" customFormat="1" spans="2:8">
      <c r="B2114" s="1" t="s">
        <v>10935</v>
      </c>
      <c r="C2114" s="1" t="s">
        <v>124</v>
      </c>
      <c r="D2114" s="1" t="s">
        <v>3257</v>
      </c>
      <c r="E2114" s="1" t="s">
        <v>13064</v>
      </c>
      <c r="F2114" s="1" t="s">
        <v>10963</v>
      </c>
      <c r="G2114" s="20">
        <v>259260</v>
      </c>
      <c r="H2114" s="21">
        <v>15</v>
      </c>
    </row>
    <row r="2115" s="1" customFormat="1" spans="2:8">
      <c r="B2115" s="1" t="s">
        <v>10935</v>
      </c>
      <c r="C2115" s="1" t="s">
        <v>124</v>
      </c>
      <c r="D2115" s="1" t="s">
        <v>3258</v>
      </c>
      <c r="E2115" s="1" t="s">
        <v>13065</v>
      </c>
      <c r="F2115" s="1" t="s">
        <v>10948</v>
      </c>
      <c r="G2115" s="20">
        <v>258910</v>
      </c>
      <c r="H2115" s="21">
        <v>19</v>
      </c>
    </row>
    <row r="2116" s="1" customFormat="1" spans="2:8">
      <c r="B2116" s="1" t="s">
        <v>10935</v>
      </c>
      <c r="C2116" s="1" t="s">
        <v>4111</v>
      </c>
      <c r="D2116" s="1" t="s">
        <v>3259</v>
      </c>
      <c r="E2116" s="1" t="s">
        <v>13066</v>
      </c>
      <c r="F2116" s="1" t="s">
        <v>10956</v>
      </c>
      <c r="G2116" s="20">
        <v>258718</v>
      </c>
      <c r="H2116" s="21">
        <v>11</v>
      </c>
    </row>
    <row r="2117" s="1" customFormat="1" spans="2:8">
      <c r="B2117" s="1" t="s">
        <v>10935</v>
      </c>
      <c r="C2117" s="1" t="s">
        <v>4111</v>
      </c>
      <c r="D2117" s="1" t="s">
        <v>2755</v>
      </c>
      <c r="E2117" s="1" t="s">
        <v>13067</v>
      </c>
      <c r="F2117" s="1" t="s">
        <v>10937</v>
      </c>
      <c r="G2117" s="20">
        <v>258621</v>
      </c>
      <c r="H2117" s="21">
        <v>14</v>
      </c>
    </row>
    <row r="2118" s="1" customFormat="1" spans="2:8">
      <c r="B2118" s="1" t="s">
        <v>10935</v>
      </c>
      <c r="C2118" s="1" t="s">
        <v>4102</v>
      </c>
      <c r="D2118" s="1" t="s">
        <v>3260</v>
      </c>
      <c r="E2118" s="1" t="s">
        <v>13068</v>
      </c>
      <c r="F2118" s="1" t="s">
        <v>10965</v>
      </c>
      <c r="G2118" s="20">
        <v>258554</v>
      </c>
      <c r="H2118" s="21">
        <v>7</v>
      </c>
    </row>
    <row r="2119" s="1" customFormat="1" spans="2:8">
      <c r="B2119" s="1" t="s">
        <v>10935</v>
      </c>
      <c r="C2119" s="1" t="s">
        <v>398</v>
      </c>
      <c r="D2119" s="1" t="s">
        <v>3261</v>
      </c>
      <c r="E2119" s="1" t="s">
        <v>13069</v>
      </c>
      <c r="F2119" s="1" t="s">
        <v>11016</v>
      </c>
      <c r="G2119" s="20">
        <v>258014</v>
      </c>
      <c r="H2119" s="21">
        <v>6</v>
      </c>
    </row>
    <row r="2120" s="1" customFormat="1" spans="2:8">
      <c r="B2120" s="1" t="s">
        <v>10935</v>
      </c>
      <c r="C2120" s="1" t="s">
        <v>103</v>
      </c>
      <c r="D2120" s="1" t="s">
        <v>2070</v>
      </c>
      <c r="E2120" s="1" t="s">
        <v>13070</v>
      </c>
      <c r="F2120" s="1" t="s">
        <v>10937</v>
      </c>
      <c r="G2120" s="20">
        <v>257714</v>
      </c>
      <c r="H2120" s="21">
        <v>18</v>
      </c>
    </row>
    <row r="2121" s="1" customFormat="1" spans="2:8">
      <c r="B2121" s="1" t="s">
        <v>10935</v>
      </c>
      <c r="C2121" s="1" t="s">
        <v>103</v>
      </c>
      <c r="D2121" s="1" t="s">
        <v>1676</v>
      </c>
      <c r="E2121" s="1" t="s">
        <v>13071</v>
      </c>
      <c r="F2121" s="1" t="s">
        <v>10937</v>
      </c>
      <c r="G2121" s="20">
        <v>257514</v>
      </c>
      <c r="H2121" s="21">
        <v>8</v>
      </c>
    </row>
    <row r="2122" s="1" customFormat="1" spans="2:8">
      <c r="B2122" s="1" t="s">
        <v>10935</v>
      </c>
      <c r="C2122" s="1" t="s">
        <v>365</v>
      </c>
      <c r="D2122" s="1" t="s">
        <v>2626</v>
      </c>
      <c r="E2122" s="1" t="s">
        <v>13072</v>
      </c>
      <c r="F2122" s="1" t="s">
        <v>10965</v>
      </c>
      <c r="G2122" s="20">
        <v>257435</v>
      </c>
      <c r="H2122" s="21">
        <v>6</v>
      </c>
    </row>
    <row r="2123" s="1" customFormat="1" spans="2:8">
      <c r="B2123" s="1" t="s">
        <v>10935</v>
      </c>
      <c r="C2123" s="1" t="s">
        <v>156</v>
      </c>
      <c r="D2123" s="1" t="s">
        <v>3262</v>
      </c>
      <c r="E2123" s="1" t="s">
        <v>13073</v>
      </c>
      <c r="F2123" s="1" t="s">
        <v>11018</v>
      </c>
      <c r="G2123" s="20">
        <v>256653</v>
      </c>
      <c r="H2123" s="21">
        <v>9</v>
      </c>
    </row>
    <row r="2124" s="1" customFormat="1" spans="2:8">
      <c r="B2124" s="1" t="s">
        <v>10935</v>
      </c>
      <c r="C2124" s="1" t="s">
        <v>4102</v>
      </c>
      <c r="D2124" s="1" t="s">
        <v>3263</v>
      </c>
      <c r="E2124" s="1" t="s">
        <v>13074</v>
      </c>
      <c r="F2124" s="1" t="s">
        <v>10948</v>
      </c>
      <c r="G2124" s="20">
        <v>256060</v>
      </c>
      <c r="H2124" s="21">
        <v>8</v>
      </c>
    </row>
    <row r="2125" s="1" customFormat="1" spans="2:8">
      <c r="B2125" s="1" t="s">
        <v>10935</v>
      </c>
      <c r="C2125" s="1" t="s">
        <v>103</v>
      </c>
      <c r="D2125" s="1" t="s">
        <v>3264</v>
      </c>
      <c r="E2125" s="1" t="s">
        <v>13075</v>
      </c>
      <c r="F2125" s="1" t="s">
        <v>10956</v>
      </c>
      <c r="G2125" s="20">
        <v>255307</v>
      </c>
      <c r="H2125" s="21">
        <v>21</v>
      </c>
    </row>
    <row r="2126" s="1" customFormat="1" spans="2:8">
      <c r="B2126" s="1" t="s">
        <v>10935</v>
      </c>
      <c r="C2126" s="1" t="s">
        <v>4135</v>
      </c>
      <c r="D2126" s="1" t="s">
        <v>2504</v>
      </c>
      <c r="E2126" s="1" t="s">
        <v>13076</v>
      </c>
      <c r="F2126" s="1" t="s">
        <v>3876</v>
      </c>
      <c r="G2126" s="20">
        <v>255097</v>
      </c>
      <c r="H2126" s="21">
        <v>10</v>
      </c>
    </row>
    <row r="2127" s="1" customFormat="1" spans="2:8">
      <c r="B2127" s="1" t="s">
        <v>10935</v>
      </c>
      <c r="C2127" s="1" t="s">
        <v>124</v>
      </c>
      <c r="D2127" s="1" t="s">
        <v>1672</v>
      </c>
      <c r="E2127" s="1" t="s">
        <v>13077</v>
      </c>
      <c r="F2127" s="1" t="s">
        <v>11016</v>
      </c>
      <c r="G2127" s="20">
        <v>253665</v>
      </c>
      <c r="H2127" s="21">
        <v>9</v>
      </c>
    </row>
    <row r="2128" s="1" customFormat="1" spans="2:8">
      <c r="B2128" s="1" t="s">
        <v>10935</v>
      </c>
      <c r="C2128" s="1" t="s">
        <v>103</v>
      </c>
      <c r="D2128" s="1" t="s">
        <v>2923</v>
      </c>
      <c r="E2128" s="1" t="s">
        <v>13078</v>
      </c>
      <c r="F2128" s="1" t="s">
        <v>3876</v>
      </c>
      <c r="G2128" s="20">
        <v>253214</v>
      </c>
      <c r="H2128" s="21">
        <v>12</v>
      </c>
    </row>
    <row r="2129" s="1" customFormat="1" spans="2:8">
      <c r="B2129" s="1" t="s">
        <v>10935</v>
      </c>
      <c r="C2129" s="1" t="s">
        <v>165</v>
      </c>
      <c r="D2129" s="1" t="s">
        <v>3266</v>
      </c>
      <c r="E2129" s="1" t="s">
        <v>13079</v>
      </c>
      <c r="F2129" s="1" t="s">
        <v>11018</v>
      </c>
      <c r="G2129" s="20">
        <v>252726.5</v>
      </c>
      <c r="H2129" s="21">
        <v>8</v>
      </c>
    </row>
    <row r="2130" s="1" customFormat="1" spans="2:8">
      <c r="B2130" s="1" t="s">
        <v>10935</v>
      </c>
      <c r="C2130" s="1" t="s">
        <v>165</v>
      </c>
      <c r="D2130" s="1" t="s">
        <v>3267</v>
      </c>
      <c r="E2130" s="1" t="s">
        <v>13080</v>
      </c>
      <c r="F2130" s="1" t="s">
        <v>10963</v>
      </c>
      <c r="G2130" s="20">
        <v>252298</v>
      </c>
      <c r="H2130" s="21">
        <v>11</v>
      </c>
    </row>
    <row r="2131" s="1" customFormat="1" spans="2:8">
      <c r="B2131" s="1" t="s">
        <v>10935</v>
      </c>
      <c r="C2131" s="1" t="s">
        <v>89</v>
      </c>
      <c r="D2131" s="1" t="s">
        <v>3268</v>
      </c>
      <c r="E2131" s="1" t="s">
        <v>13081</v>
      </c>
      <c r="F2131" s="1" t="s">
        <v>10965</v>
      </c>
      <c r="G2131" s="20">
        <v>252133</v>
      </c>
      <c r="H2131" s="21">
        <v>14</v>
      </c>
    </row>
    <row r="2132" s="1" customFormat="1" spans="2:8">
      <c r="B2132" s="1" t="s">
        <v>10935</v>
      </c>
      <c r="C2132" s="1" t="s">
        <v>89</v>
      </c>
      <c r="D2132" s="1" t="s">
        <v>3241</v>
      </c>
      <c r="E2132" s="1" t="s">
        <v>13082</v>
      </c>
      <c r="F2132" s="1" t="s">
        <v>10942</v>
      </c>
      <c r="G2132" s="20">
        <v>251791</v>
      </c>
      <c r="H2132" s="21">
        <v>20</v>
      </c>
    </row>
    <row r="2133" s="1" customFormat="1" spans="2:8">
      <c r="B2133" s="1" t="s">
        <v>10935</v>
      </c>
      <c r="C2133" s="1" t="s">
        <v>4145</v>
      </c>
      <c r="D2133" s="1" t="s">
        <v>3269</v>
      </c>
      <c r="E2133" s="1" t="s">
        <v>13083</v>
      </c>
      <c r="F2133" s="1" t="s">
        <v>11060</v>
      </c>
      <c r="G2133" s="20">
        <v>251417</v>
      </c>
      <c r="H2133" s="21">
        <v>10</v>
      </c>
    </row>
    <row r="2134" s="1" customFormat="1" spans="2:8">
      <c r="B2134" s="1" t="s">
        <v>10935</v>
      </c>
      <c r="C2134" s="1" t="s">
        <v>4155</v>
      </c>
      <c r="D2134" s="1" t="s">
        <v>3270</v>
      </c>
      <c r="E2134" s="1" t="s">
        <v>13084</v>
      </c>
      <c r="F2134" s="1" t="s">
        <v>11016</v>
      </c>
      <c r="G2134" s="20">
        <v>251170</v>
      </c>
      <c r="H2134" s="21">
        <v>8</v>
      </c>
    </row>
    <row r="2135" s="1" customFormat="1" spans="2:8">
      <c r="B2135" s="1" t="s">
        <v>10935</v>
      </c>
      <c r="C2135" s="1" t="s">
        <v>156</v>
      </c>
      <c r="D2135" s="1" t="s">
        <v>3271</v>
      </c>
      <c r="E2135" s="1" t="s">
        <v>13085</v>
      </c>
      <c r="F2135" s="1" t="s">
        <v>10963</v>
      </c>
      <c r="G2135" s="20">
        <v>250970</v>
      </c>
      <c r="H2135" s="21">
        <v>8</v>
      </c>
    </row>
    <row r="2136" s="1" customFormat="1" spans="2:8">
      <c r="B2136" s="1" t="s">
        <v>10935</v>
      </c>
      <c r="C2136" s="1" t="s">
        <v>365</v>
      </c>
      <c r="D2136" s="1" t="s">
        <v>3272</v>
      </c>
      <c r="E2136" s="1" t="s">
        <v>13086</v>
      </c>
      <c r="F2136" s="1" t="s">
        <v>10965</v>
      </c>
      <c r="G2136" s="20">
        <v>250303</v>
      </c>
      <c r="H2136" s="21">
        <v>8</v>
      </c>
    </row>
    <row r="2137" s="1" customFormat="1" spans="2:8">
      <c r="B2137" s="1" t="s">
        <v>10935</v>
      </c>
      <c r="C2137" s="1" t="s">
        <v>165</v>
      </c>
      <c r="D2137" s="1" t="s">
        <v>2842</v>
      </c>
      <c r="E2137" s="1" t="s">
        <v>13087</v>
      </c>
      <c r="F2137" s="1" t="s">
        <v>11016</v>
      </c>
      <c r="G2137" s="20">
        <v>249697</v>
      </c>
      <c r="H2137" s="21">
        <v>7</v>
      </c>
    </row>
    <row r="2138" s="1" customFormat="1" spans="2:8">
      <c r="B2138" s="1" t="s">
        <v>10935</v>
      </c>
      <c r="C2138" s="1" t="s">
        <v>137</v>
      </c>
      <c r="D2138" s="1" t="s">
        <v>3273</v>
      </c>
      <c r="E2138" s="1" t="s">
        <v>13088</v>
      </c>
      <c r="F2138" s="1" t="s">
        <v>10940</v>
      </c>
      <c r="G2138" s="20">
        <v>249200</v>
      </c>
      <c r="H2138" s="21">
        <v>8</v>
      </c>
    </row>
    <row r="2139" s="1" customFormat="1" spans="2:8">
      <c r="B2139" s="1" t="s">
        <v>10935</v>
      </c>
      <c r="C2139" s="1" t="s">
        <v>103</v>
      </c>
      <c r="D2139" s="1" t="s">
        <v>2066</v>
      </c>
      <c r="E2139" s="1" t="s">
        <v>13089</v>
      </c>
      <c r="F2139" s="1" t="s">
        <v>11010</v>
      </c>
      <c r="G2139" s="20">
        <v>248784</v>
      </c>
      <c r="H2139" s="21">
        <v>10</v>
      </c>
    </row>
    <row r="2140" s="1" customFormat="1" spans="2:8">
      <c r="B2140" s="1" t="s">
        <v>10935</v>
      </c>
      <c r="C2140" s="1" t="s">
        <v>4135</v>
      </c>
      <c r="D2140" s="1" t="s">
        <v>1991</v>
      </c>
      <c r="E2140" s="1" t="s">
        <v>13090</v>
      </c>
      <c r="F2140" s="1" t="s">
        <v>11060</v>
      </c>
      <c r="G2140" s="20">
        <v>248557</v>
      </c>
      <c r="H2140" s="21">
        <v>19</v>
      </c>
    </row>
    <row r="2141" s="1" customFormat="1" spans="2:8">
      <c r="B2141" s="1" t="s">
        <v>10935</v>
      </c>
      <c r="C2141" s="1" t="s">
        <v>124</v>
      </c>
      <c r="D2141" s="1" t="s">
        <v>3274</v>
      </c>
      <c r="E2141" s="1" t="s">
        <v>13091</v>
      </c>
      <c r="F2141" s="1" t="s">
        <v>10946</v>
      </c>
      <c r="G2141" s="20">
        <v>248347</v>
      </c>
      <c r="H2141" s="21">
        <v>9</v>
      </c>
    </row>
    <row r="2142" s="1" customFormat="1" spans="2:8">
      <c r="B2142" s="1" t="s">
        <v>10935</v>
      </c>
      <c r="C2142" s="1" t="s">
        <v>107</v>
      </c>
      <c r="D2142" s="1" t="s">
        <v>3275</v>
      </c>
      <c r="E2142" s="1" t="s">
        <v>13092</v>
      </c>
      <c r="F2142" s="1" t="s">
        <v>11060</v>
      </c>
      <c r="G2142" s="20">
        <v>248300</v>
      </c>
      <c r="H2142" s="21">
        <v>14</v>
      </c>
    </row>
    <row r="2143" s="1" customFormat="1" spans="2:8">
      <c r="B2143" s="1" t="s">
        <v>10935</v>
      </c>
      <c r="C2143" s="1" t="s">
        <v>124</v>
      </c>
      <c r="D2143" s="1" t="s">
        <v>1973</v>
      </c>
      <c r="E2143" s="1" t="s">
        <v>13093</v>
      </c>
      <c r="F2143" s="1" t="s">
        <v>10937</v>
      </c>
      <c r="G2143" s="20">
        <v>247714</v>
      </c>
      <c r="H2143" s="21">
        <v>4</v>
      </c>
    </row>
    <row r="2144" s="1" customFormat="1" spans="2:8">
      <c r="B2144" s="1" t="s">
        <v>10935</v>
      </c>
      <c r="C2144" s="1" t="s">
        <v>165</v>
      </c>
      <c r="D2144" s="1" t="s">
        <v>3276</v>
      </c>
      <c r="E2144" s="1" t="s">
        <v>13094</v>
      </c>
      <c r="F2144" s="1" t="s">
        <v>11010</v>
      </c>
      <c r="G2144" s="20">
        <v>247557</v>
      </c>
      <c r="H2144" s="21">
        <v>11</v>
      </c>
    </row>
    <row r="2145" s="1" customFormat="1" spans="2:8">
      <c r="B2145" s="1" t="s">
        <v>10935</v>
      </c>
      <c r="C2145" s="1" t="s">
        <v>67</v>
      </c>
      <c r="D2145" s="1" t="s">
        <v>3277</v>
      </c>
      <c r="E2145" s="1" t="s">
        <v>13095</v>
      </c>
      <c r="F2145" s="1" t="s">
        <v>10963</v>
      </c>
      <c r="G2145" s="20">
        <v>247364</v>
      </c>
      <c r="H2145" s="21">
        <v>8</v>
      </c>
    </row>
    <row r="2146" s="1" customFormat="1" spans="2:8">
      <c r="B2146" s="1" t="s">
        <v>10935</v>
      </c>
      <c r="C2146" s="1" t="s">
        <v>124</v>
      </c>
      <c r="D2146" s="1" t="s">
        <v>3278</v>
      </c>
      <c r="E2146" s="1" t="s">
        <v>13096</v>
      </c>
      <c r="F2146" s="1" t="s">
        <v>10948</v>
      </c>
      <c r="G2146" s="20">
        <v>246973</v>
      </c>
      <c r="H2146" s="21">
        <v>18</v>
      </c>
    </row>
    <row r="2147" s="1" customFormat="1" spans="2:8">
      <c r="B2147" s="1" t="s">
        <v>10935</v>
      </c>
      <c r="C2147" s="1" t="s">
        <v>103</v>
      </c>
      <c r="D2147" s="1" t="s">
        <v>3279</v>
      </c>
      <c r="E2147" s="1" t="s">
        <v>13097</v>
      </c>
      <c r="F2147" s="1" t="s">
        <v>11060</v>
      </c>
      <c r="G2147" s="20">
        <v>245645</v>
      </c>
      <c r="H2147" s="21">
        <v>15</v>
      </c>
    </row>
    <row r="2148" s="1" customFormat="1" spans="2:8">
      <c r="B2148" s="1" t="s">
        <v>10935</v>
      </c>
      <c r="C2148" s="1" t="s">
        <v>554</v>
      </c>
      <c r="D2148" s="1" t="s">
        <v>3280</v>
      </c>
      <c r="E2148" s="1" t="s">
        <v>13098</v>
      </c>
      <c r="F2148" s="1" t="s">
        <v>11010</v>
      </c>
      <c r="G2148" s="20">
        <v>245592</v>
      </c>
      <c r="H2148" s="21">
        <v>3</v>
      </c>
    </row>
    <row r="2149" s="1" customFormat="1" spans="2:8">
      <c r="B2149" s="1" t="s">
        <v>10935</v>
      </c>
      <c r="C2149" s="1" t="s">
        <v>4145</v>
      </c>
      <c r="D2149" s="1" t="s">
        <v>2374</v>
      </c>
      <c r="E2149" s="1" t="s">
        <v>13099</v>
      </c>
      <c r="F2149" s="1" t="s">
        <v>11016</v>
      </c>
      <c r="G2149" s="20">
        <v>245365</v>
      </c>
      <c r="H2149" s="21">
        <v>10</v>
      </c>
    </row>
    <row r="2150" s="1" customFormat="1" spans="2:8">
      <c r="B2150" s="1" t="s">
        <v>10935</v>
      </c>
      <c r="C2150" s="1" t="s">
        <v>165</v>
      </c>
      <c r="D2150" s="1" t="s">
        <v>3281</v>
      </c>
      <c r="E2150" s="1" t="s">
        <v>13100</v>
      </c>
      <c r="F2150" s="1" t="s">
        <v>11016</v>
      </c>
      <c r="G2150" s="20">
        <v>245228</v>
      </c>
      <c r="H2150" s="21">
        <v>8</v>
      </c>
    </row>
    <row r="2151" s="1" customFormat="1" spans="2:8">
      <c r="B2151" s="1" t="s">
        <v>10935</v>
      </c>
      <c r="C2151" s="1" t="s">
        <v>103</v>
      </c>
      <c r="D2151" s="1" t="s">
        <v>2280</v>
      </c>
      <c r="E2151" s="1" t="s">
        <v>13101</v>
      </c>
      <c r="F2151" s="1" t="s">
        <v>11060</v>
      </c>
      <c r="G2151" s="20">
        <v>244514</v>
      </c>
      <c r="H2151" s="21">
        <v>12</v>
      </c>
    </row>
    <row r="2152" s="1" customFormat="1" spans="2:8">
      <c r="B2152" s="1" t="s">
        <v>10935</v>
      </c>
      <c r="C2152" s="1" t="s">
        <v>103</v>
      </c>
      <c r="D2152" s="1" t="s">
        <v>2255</v>
      </c>
      <c r="E2152" s="1" t="s">
        <v>13102</v>
      </c>
      <c r="F2152" s="1" t="s">
        <v>3876</v>
      </c>
      <c r="G2152" s="20">
        <v>244199</v>
      </c>
      <c r="H2152" s="21">
        <v>18</v>
      </c>
    </row>
    <row r="2153" s="1" customFormat="1" spans="2:8">
      <c r="B2153" s="1" t="s">
        <v>10935</v>
      </c>
      <c r="C2153" s="1" t="s">
        <v>4145</v>
      </c>
      <c r="D2153" s="1" t="s">
        <v>3282</v>
      </c>
      <c r="E2153" s="1" t="s">
        <v>13103</v>
      </c>
      <c r="F2153" s="1" t="s">
        <v>10946</v>
      </c>
      <c r="G2153" s="20">
        <v>243559</v>
      </c>
      <c r="H2153" s="21">
        <v>9</v>
      </c>
    </row>
    <row r="2154" s="1" customFormat="1" spans="2:8">
      <c r="B2154" s="1" t="s">
        <v>10935</v>
      </c>
      <c r="C2154" s="1" t="s">
        <v>4155</v>
      </c>
      <c r="D2154" s="1" t="s">
        <v>3283</v>
      </c>
      <c r="E2154" s="1" t="s">
        <v>13104</v>
      </c>
      <c r="F2154" s="1" t="s">
        <v>10956</v>
      </c>
      <c r="G2154" s="20">
        <v>243126</v>
      </c>
      <c r="H2154" s="21">
        <v>7</v>
      </c>
    </row>
    <row r="2155" s="1" customFormat="1" spans="2:8">
      <c r="B2155" s="1" t="s">
        <v>10935</v>
      </c>
      <c r="C2155" s="1" t="s">
        <v>128</v>
      </c>
      <c r="D2155" s="1" t="s">
        <v>3285</v>
      </c>
      <c r="E2155" s="1" t="s">
        <v>13105</v>
      </c>
      <c r="F2155" s="1" t="s">
        <v>10948</v>
      </c>
      <c r="G2155" s="20">
        <v>242193</v>
      </c>
      <c r="H2155" s="21">
        <v>12</v>
      </c>
    </row>
    <row r="2156" s="1" customFormat="1" spans="2:8">
      <c r="B2156" s="1" t="s">
        <v>10935</v>
      </c>
      <c r="C2156" s="1" t="s">
        <v>124</v>
      </c>
      <c r="D2156" s="1" t="s">
        <v>3286</v>
      </c>
      <c r="E2156" s="1" t="s">
        <v>13106</v>
      </c>
      <c r="F2156" s="1" t="s">
        <v>10946</v>
      </c>
      <c r="G2156" s="20">
        <v>241331</v>
      </c>
      <c r="H2156" s="21">
        <v>19</v>
      </c>
    </row>
    <row r="2157" s="1" customFormat="1" spans="2:8">
      <c r="B2157" s="1" t="s">
        <v>10935</v>
      </c>
      <c r="C2157" s="1" t="s">
        <v>156</v>
      </c>
      <c r="D2157" s="1" t="s">
        <v>3287</v>
      </c>
      <c r="E2157" s="1" t="s">
        <v>13107</v>
      </c>
      <c r="F2157" s="1" t="s">
        <v>11060</v>
      </c>
      <c r="G2157" s="20">
        <v>240874</v>
      </c>
      <c r="H2157" s="21">
        <v>10</v>
      </c>
    </row>
    <row r="2158" s="1" customFormat="1" spans="2:8">
      <c r="B2158" s="1" t="s">
        <v>10935</v>
      </c>
      <c r="C2158" s="1" t="s">
        <v>4105</v>
      </c>
      <c r="D2158" s="1" t="s">
        <v>3288</v>
      </c>
      <c r="E2158" s="1" t="s">
        <v>13108</v>
      </c>
      <c r="F2158" s="1" t="s">
        <v>10965</v>
      </c>
      <c r="G2158" s="20">
        <v>240466</v>
      </c>
      <c r="H2158" s="21">
        <v>12</v>
      </c>
    </row>
    <row r="2159" s="1" customFormat="1" spans="2:8">
      <c r="B2159" s="1" t="s">
        <v>10935</v>
      </c>
      <c r="C2159" s="1" t="s">
        <v>156</v>
      </c>
      <c r="D2159" s="1" t="s">
        <v>3289</v>
      </c>
      <c r="E2159" s="1" t="s">
        <v>13109</v>
      </c>
      <c r="F2159" s="1" t="s">
        <v>10963</v>
      </c>
      <c r="G2159" s="20">
        <v>238960</v>
      </c>
      <c r="H2159" s="21">
        <v>11</v>
      </c>
    </row>
    <row r="2160" s="1" customFormat="1" spans="2:8">
      <c r="B2160" s="1" t="s">
        <v>10935</v>
      </c>
      <c r="C2160" s="1" t="s">
        <v>4166</v>
      </c>
      <c r="D2160" s="1" t="s">
        <v>3290</v>
      </c>
      <c r="E2160" s="1" t="s">
        <v>13110</v>
      </c>
      <c r="F2160" s="1" t="s">
        <v>10942</v>
      </c>
      <c r="G2160" s="20">
        <v>238942</v>
      </c>
      <c r="H2160" s="21">
        <v>8</v>
      </c>
    </row>
    <row r="2161" s="1" customFormat="1" spans="2:8">
      <c r="B2161" s="1" t="s">
        <v>10935</v>
      </c>
      <c r="C2161" s="1" t="s">
        <v>184</v>
      </c>
      <c r="D2161" s="1" t="s">
        <v>1659</v>
      </c>
      <c r="E2161" s="1" t="s">
        <v>13111</v>
      </c>
      <c r="F2161" s="1" t="s">
        <v>10940</v>
      </c>
      <c r="G2161" s="20">
        <v>238886</v>
      </c>
      <c r="H2161" s="21">
        <v>13</v>
      </c>
    </row>
    <row r="2162" s="1" customFormat="1" spans="2:8">
      <c r="B2162" s="1" t="s">
        <v>10935</v>
      </c>
      <c r="C2162" s="1" t="s">
        <v>103</v>
      </c>
      <c r="D2162" s="1" t="s">
        <v>1995</v>
      </c>
      <c r="E2162" s="1" t="s">
        <v>13112</v>
      </c>
      <c r="F2162" s="1" t="s">
        <v>11016</v>
      </c>
      <c r="G2162" s="20">
        <v>238605</v>
      </c>
      <c r="H2162" s="21">
        <v>22</v>
      </c>
    </row>
    <row r="2163" s="1" customFormat="1" spans="2:8">
      <c r="B2163" s="1" t="s">
        <v>10935</v>
      </c>
      <c r="C2163" s="1" t="s">
        <v>4135</v>
      </c>
      <c r="D2163" s="1" t="s">
        <v>3291</v>
      </c>
      <c r="E2163" s="1" t="s">
        <v>13113</v>
      </c>
      <c r="F2163" s="1" t="s">
        <v>10963</v>
      </c>
      <c r="G2163" s="20">
        <v>238488</v>
      </c>
      <c r="H2163" s="21">
        <v>18</v>
      </c>
    </row>
    <row r="2164" s="1" customFormat="1" spans="2:8">
      <c r="B2164" s="1" t="s">
        <v>10935</v>
      </c>
      <c r="C2164" s="1" t="s">
        <v>4111</v>
      </c>
      <c r="D2164" s="1" t="s">
        <v>3292</v>
      </c>
      <c r="E2164" s="1" t="s">
        <v>13114</v>
      </c>
      <c r="F2164" s="1" t="s">
        <v>10937</v>
      </c>
      <c r="G2164" s="20">
        <v>238443</v>
      </c>
      <c r="H2164" s="21">
        <v>9</v>
      </c>
    </row>
    <row r="2165" s="1" customFormat="1" spans="2:8">
      <c r="B2165" s="1" t="s">
        <v>10935</v>
      </c>
      <c r="C2165" s="1" t="s">
        <v>124</v>
      </c>
      <c r="D2165" s="1" t="s">
        <v>3294</v>
      </c>
      <c r="E2165" s="1" t="s">
        <v>13115</v>
      </c>
      <c r="F2165" s="1" t="s">
        <v>10965</v>
      </c>
      <c r="G2165" s="20">
        <v>237830</v>
      </c>
      <c r="H2165" s="21">
        <v>13</v>
      </c>
    </row>
    <row r="2166" s="1" customFormat="1" spans="2:8">
      <c r="B2166" s="1" t="s">
        <v>10935</v>
      </c>
      <c r="C2166" s="1" t="s">
        <v>103</v>
      </c>
      <c r="D2166" s="1" t="s">
        <v>2125</v>
      </c>
      <c r="E2166" s="1" t="s">
        <v>13116</v>
      </c>
      <c r="F2166" s="1" t="s">
        <v>3876</v>
      </c>
      <c r="G2166" s="20">
        <v>237490</v>
      </c>
      <c r="H2166" s="21">
        <v>10</v>
      </c>
    </row>
    <row r="2167" s="1" customFormat="1" spans="2:8">
      <c r="B2167" s="1" t="s">
        <v>10935</v>
      </c>
      <c r="C2167" s="1" t="s">
        <v>103</v>
      </c>
      <c r="D2167" s="1" t="s">
        <v>3295</v>
      </c>
      <c r="E2167" s="1" t="s">
        <v>13117</v>
      </c>
      <c r="F2167" s="1" t="s">
        <v>11060</v>
      </c>
      <c r="G2167" s="20">
        <v>235115</v>
      </c>
      <c r="H2167" s="21">
        <v>19</v>
      </c>
    </row>
    <row r="2168" s="1" customFormat="1" spans="2:8">
      <c r="B2168" s="1" t="s">
        <v>10935</v>
      </c>
      <c r="C2168" s="1" t="s">
        <v>184</v>
      </c>
      <c r="D2168" s="1" t="s">
        <v>1852</v>
      </c>
      <c r="E2168" s="1" t="s">
        <v>13118</v>
      </c>
      <c r="F2168" s="1" t="s">
        <v>10948</v>
      </c>
      <c r="G2168" s="20">
        <v>234581</v>
      </c>
      <c r="H2168" s="21">
        <v>6</v>
      </c>
    </row>
    <row r="2169" s="1" customFormat="1" spans="2:8">
      <c r="B2169" s="1" t="s">
        <v>10935</v>
      </c>
      <c r="C2169" s="1" t="s">
        <v>165</v>
      </c>
      <c r="D2169" s="1" t="s">
        <v>3296</v>
      </c>
      <c r="E2169" s="1" t="s">
        <v>13119</v>
      </c>
      <c r="F2169" s="1" t="s">
        <v>10940</v>
      </c>
      <c r="G2169" s="20">
        <v>234350</v>
      </c>
      <c r="H2169" s="21">
        <v>9</v>
      </c>
    </row>
    <row r="2170" s="1" customFormat="1" spans="2:8">
      <c r="B2170" s="1" t="s">
        <v>10935</v>
      </c>
      <c r="C2170" s="1" t="s">
        <v>89</v>
      </c>
      <c r="D2170" s="1" t="s">
        <v>1850</v>
      </c>
      <c r="E2170" s="1" t="s">
        <v>13120</v>
      </c>
      <c r="F2170" s="1" t="s">
        <v>11016</v>
      </c>
      <c r="G2170" s="20">
        <v>234104</v>
      </c>
      <c r="H2170" s="21">
        <v>9</v>
      </c>
    </row>
    <row r="2171" s="1" customFormat="1" spans="2:8">
      <c r="B2171" s="1" t="s">
        <v>10935</v>
      </c>
      <c r="C2171" s="1" t="s">
        <v>89</v>
      </c>
      <c r="D2171" s="1" t="s">
        <v>3229</v>
      </c>
      <c r="E2171" s="1" t="s">
        <v>13121</v>
      </c>
      <c r="F2171" s="1" t="s">
        <v>10946</v>
      </c>
      <c r="G2171" s="20">
        <v>233966.4</v>
      </c>
      <c r="H2171" s="21">
        <v>18</v>
      </c>
    </row>
    <row r="2172" s="1" customFormat="1" spans="2:8">
      <c r="B2172" s="1" t="s">
        <v>10935</v>
      </c>
      <c r="C2172" s="1" t="s">
        <v>184</v>
      </c>
      <c r="D2172" s="1" t="s">
        <v>3297</v>
      </c>
      <c r="E2172" s="1" t="s">
        <v>13122</v>
      </c>
      <c r="F2172" s="1" t="s">
        <v>10965</v>
      </c>
      <c r="G2172" s="20">
        <v>233558</v>
      </c>
      <c r="H2172" s="21">
        <v>5</v>
      </c>
    </row>
    <row r="2173" s="1" customFormat="1" spans="2:8">
      <c r="B2173" s="1" t="s">
        <v>10935</v>
      </c>
      <c r="C2173" s="1" t="s">
        <v>89</v>
      </c>
      <c r="D2173" s="1" t="s">
        <v>3298</v>
      </c>
      <c r="E2173" s="1" t="s">
        <v>13123</v>
      </c>
      <c r="F2173" s="1" t="s">
        <v>11060</v>
      </c>
      <c r="G2173" s="20">
        <v>233240</v>
      </c>
      <c r="H2173" s="21">
        <v>17</v>
      </c>
    </row>
    <row r="2174" s="1" customFormat="1" spans="2:8">
      <c r="B2174" s="1" t="s">
        <v>10935</v>
      </c>
      <c r="C2174" s="1" t="s">
        <v>89</v>
      </c>
      <c r="D2174" s="1" t="s">
        <v>3299</v>
      </c>
      <c r="E2174" s="1" t="s">
        <v>13124</v>
      </c>
      <c r="F2174" s="1" t="s">
        <v>11060</v>
      </c>
      <c r="G2174" s="20">
        <v>233061</v>
      </c>
      <c r="H2174" s="21">
        <v>14</v>
      </c>
    </row>
    <row r="2175" s="1" customFormat="1" spans="2:8">
      <c r="B2175" s="1" t="s">
        <v>10935</v>
      </c>
      <c r="C2175" s="1" t="s">
        <v>89</v>
      </c>
      <c r="D2175" s="1" t="s">
        <v>2950</v>
      </c>
      <c r="E2175" s="1" t="s">
        <v>13125</v>
      </c>
      <c r="F2175" s="1" t="s">
        <v>11018</v>
      </c>
      <c r="G2175" s="20">
        <v>232592</v>
      </c>
      <c r="H2175" s="21">
        <v>19</v>
      </c>
    </row>
    <row r="2176" s="1" customFormat="1" spans="2:8">
      <c r="B2176" s="1" t="s">
        <v>10935</v>
      </c>
      <c r="C2176" s="1" t="s">
        <v>4111</v>
      </c>
      <c r="D2176" s="1" t="s">
        <v>3300</v>
      </c>
      <c r="E2176" s="1" t="s">
        <v>13126</v>
      </c>
      <c r="F2176" s="1" t="s">
        <v>11010</v>
      </c>
      <c r="G2176" s="20">
        <v>232494</v>
      </c>
      <c r="H2176" s="21">
        <v>11</v>
      </c>
    </row>
    <row r="2177" s="1" customFormat="1" spans="2:8">
      <c r="B2177" s="1" t="s">
        <v>10935</v>
      </c>
      <c r="C2177" s="1" t="s">
        <v>4135</v>
      </c>
      <c r="D2177" s="1" t="s">
        <v>2517</v>
      </c>
      <c r="E2177" s="1" t="s">
        <v>13127</v>
      </c>
      <c r="F2177" s="1" t="s">
        <v>3876</v>
      </c>
      <c r="G2177" s="20">
        <v>232236</v>
      </c>
      <c r="H2177" s="21">
        <v>11</v>
      </c>
    </row>
    <row r="2178" s="1" customFormat="1" spans="2:8">
      <c r="B2178" s="1" t="s">
        <v>10935</v>
      </c>
      <c r="C2178" s="1" t="s">
        <v>103</v>
      </c>
      <c r="D2178" s="1" t="s">
        <v>2083</v>
      </c>
      <c r="E2178" s="1" t="s">
        <v>13128</v>
      </c>
      <c r="F2178" s="1" t="s">
        <v>10948</v>
      </c>
      <c r="G2178" s="20">
        <v>231839</v>
      </c>
      <c r="H2178" s="21">
        <v>8</v>
      </c>
    </row>
    <row r="2179" s="1" customFormat="1" spans="2:8">
      <c r="B2179" s="1" t="s">
        <v>10935</v>
      </c>
      <c r="C2179" s="1" t="s">
        <v>156</v>
      </c>
      <c r="D2179" s="1" t="s">
        <v>3301</v>
      </c>
      <c r="E2179" s="1" t="s">
        <v>13129</v>
      </c>
      <c r="F2179" s="1" t="s">
        <v>10940</v>
      </c>
      <c r="G2179" s="20">
        <v>230697.5</v>
      </c>
      <c r="H2179" s="21">
        <v>8</v>
      </c>
    </row>
    <row r="2180" s="1" customFormat="1" spans="2:8">
      <c r="B2180" s="1" t="s">
        <v>10935</v>
      </c>
      <c r="C2180" s="1" t="s">
        <v>156</v>
      </c>
      <c r="D2180" s="1" t="s">
        <v>3302</v>
      </c>
      <c r="E2180" s="1" t="s">
        <v>13130</v>
      </c>
      <c r="F2180" s="1" t="s">
        <v>10942</v>
      </c>
      <c r="G2180" s="20">
        <v>230346</v>
      </c>
      <c r="H2180" s="21">
        <v>9</v>
      </c>
    </row>
    <row r="2181" s="1" customFormat="1" spans="2:8">
      <c r="B2181" s="1" t="s">
        <v>10935</v>
      </c>
      <c r="C2181" s="1" t="s">
        <v>117</v>
      </c>
      <c r="D2181" s="1" t="s">
        <v>3303</v>
      </c>
      <c r="E2181" s="1" t="s">
        <v>13131</v>
      </c>
      <c r="F2181" s="1" t="s">
        <v>10942</v>
      </c>
      <c r="G2181" s="20">
        <v>230252</v>
      </c>
      <c r="H2181" s="21">
        <v>6</v>
      </c>
    </row>
    <row r="2182" s="1" customFormat="1" spans="2:8">
      <c r="B2182" s="1" t="s">
        <v>10935</v>
      </c>
      <c r="C2182" s="1" t="s">
        <v>67</v>
      </c>
      <c r="D2182" s="1" t="s">
        <v>3304</v>
      </c>
      <c r="E2182" s="1" t="s">
        <v>13132</v>
      </c>
      <c r="F2182" s="1" t="s">
        <v>11010</v>
      </c>
      <c r="G2182" s="20">
        <v>230216</v>
      </c>
      <c r="H2182" s="21">
        <v>8</v>
      </c>
    </row>
    <row r="2183" s="1" customFormat="1" spans="2:8">
      <c r="B2183" s="1" t="s">
        <v>10935</v>
      </c>
      <c r="C2183" s="1" t="s">
        <v>4111</v>
      </c>
      <c r="D2183" s="1" t="s">
        <v>3305</v>
      </c>
      <c r="E2183" s="1" t="s">
        <v>13133</v>
      </c>
      <c r="F2183" s="1" t="s">
        <v>10963</v>
      </c>
      <c r="G2183" s="20">
        <v>230182</v>
      </c>
      <c r="H2183" s="21">
        <v>10</v>
      </c>
    </row>
    <row r="2184" s="1" customFormat="1" spans="2:8">
      <c r="B2184" s="1" t="s">
        <v>10935</v>
      </c>
      <c r="C2184" s="1" t="s">
        <v>398</v>
      </c>
      <c r="D2184" s="1" t="s">
        <v>3306</v>
      </c>
      <c r="E2184" s="1" t="s">
        <v>13134</v>
      </c>
      <c r="F2184" s="1" t="s">
        <v>10956</v>
      </c>
      <c r="G2184" s="20">
        <v>230100</v>
      </c>
      <c r="H2184" s="21">
        <v>3</v>
      </c>
    </row>
    <row r="2185" s="1" customFormat="1" spans="2:8">
      <c r="B2185" s="1" t="s">
        <v>10935</v>
      </c>
      <c r="C2185" s="1" t="s">
        <v>156</v>
      </c>
      <c r="D2185" s="1" t="s">
        <v>3307</v>
      </c>
      <c r="E2185" s="1" t="s">
        <v>13135</v>
      </c>
      <c r="F2185" s="1" t="s">
        <v>10965</v>
      </c>
      <c r="G2185" s="20">
        <v>229999</v>
      </c>
      <c r="H2185" s="21">
        <v>10</v>
      </c>
    </row>
    <row r="2186" s="1" customFormat="1" spans="2:8">
      <c r="B2186" s="1" t="s">
        <v>10935</v>
      </c>
      <c r="C2186" s="1" t="s">
        <v>4145</v>
      </c>
      <c r="D2186" s="1" t="s">
        <v>3308</v>
      </c>
      <c r="E2186" s="1" t="s">
        <v>13136</v>
      </c>
      <c r="F2186" s="1" t="s">
        <v>10956</v>
      </c>
      <c r="G2186" s="20">
        <v>229984</v>
      </c>
      <c r="H2186" s="21">
        <v>8</v>
      </c>
    </row>
    <row r="2187" s="1" customFormat="1" spans="2:8">
      <c r="B2187" s="1" t="s">
        <v>10935</v>
      </c>
      <c r="C2187" s="1" t="s">
        <v>107</v>
      </c>
      <c r="D2187" s="1" t="s">
        <v>1624</v>
      </c>
      <c r="E2187" s="1" t="s">
        <v>13137</v>
      </c>
      <c r="F2187" s="1" t="s">
        <v>10937</v>
      </c>
      <c r="G2187" s="20">
        <v>229845</v>
      </c>
      <c r="H2187" s="21">
        <v>3</v>
      </c>
    </row>
    <row r="2188" s="1" customFormat="1" spans="2:8">
      <c r="B2188" s="1" t="s">
        <v>10935</v>
      </c>
      <c r="C2188" s="1" t="s">
        <v>165</v>
      </c>
      <c r="D2188" s="1" t="s">
        <v>3309</v>
      </c>
      <c r="E2188" s="1" t="s">
        <v>13138</v>
      </c>
      <c r="F2188" s="1" t="s">
        <v>11016</v>
      </c>
      <c r="G2188" s="20">
        <v>229429</v>
      </c>
      <c r="H2188" s="21">
        <v>9</v>
      </c>
    </row>
    <row r="2189" s="1" customFormat="1" spans="2:8">
      <c r="B2189" s="1" t="s">
        <v>10935</v>
      </c>
      <c r="C2189" s="1" t="s">
        <v>10975</v>
      </c>
      <c r="D2189" s="1" t="s">
        <v>3310</v>
      </c>
      <c r="E2189" s="1" t="s">
        <v>13139</v>
      </c>
      <c r="F2189" s="1" t="s">
        <v>10965</v>
      </c>
      <c r="G2189" s="20">
        <v>229400</v>
      </c>
      <c r="H2189" s="21">
        <v>8</v>
      </c>
    </row>
    <row r="2190" s="1" customFormat="1" spans="2:8">
      <c r="B2190" s="1" t="s">
        <v>10935</v>
      </c>
      <c r="C2190" s="1" t="s">
        <v>4155</v>
      </c>
      <c r="D2190" s="1" t="s">
        <v>2471</v>
      </c>
      <c r="E2190" s="1" t="s">
        <v>13140</v>
      </c>
      <c r="F2190" s="1" t="s">
        <v>3876</v>
      </c>
      <c r="G2190" s="20">
        <v>229371</v>
      </c>
      <c r="H2190" s="21">
        <v>7</v>
      </c>
    </row>
    <row r="2191" s="1" customFormat="1" spans="2:8">
      <c r="B2191" s="1" t="s">
        <v>10935</v>
      </c>
      <c r="C2191" s="1" t="s">
        <v>156</v>
      </c>
      <c r="D2191" s="1" t="s">
        <v>3311</v>
      </c>
      <c r="E2191" s="1" t="s">
        <v>13141</v>
      </c>
      <c r="F2191" s="1" t="s">
        <v>10963</v>
      </c>
      <c r="G2191" s="20">
        <v>229286</v>
      </c>
      <c r="H2191" s="21">
        <v>9</v>
      </c>
    </row>
    <row r="2192" s="1" customFormat="1" spans="2:8">
      <c r="B2192" s="1" t="s">
        <v>10935</v>
      </c>
      <c r="C2192" s="1" t="s">
        <v>165</v>
      </c>
      <c r="D2192" s="1" t="s">
        <v>1955</v>
      </c>
      <c r="E2192" s="1" t="s">
        <v>13142</v>
      </c>
      <c r="F2192" s="1" t="s">
        <v>3876</v>
      </c>
      <c r="G2192" s="20">
        <v>229135.5</v>
      </c>
      <c r="H2192" s="21">
        <v>6</v>
      </c>
    </row>
    <row r="2193" s="1" customFormat="1" spans="2:8">
      <c r="B2193" s="1" t="s">
        <v>10935</v>
      </c>
      <c r="C2193" s="1" t="s">
        <v>4145</v>
      </c>
      <c r="D2193" s="1" t="s">
        <v>3312</v>
      </c>
      <c r="E2193" s="1" t="s">
        <v>13143</v>
      </c>
      <c r="F2193" s="1" t="s">
        <v>10963</v>
      </c>
      <c r="G2193" s="20">
        <v>228284</v>
      </c>
      <c r="H2193" s="21">
        <v>7</v>
      </c>
    </row>
    <row r="2194" s="1" customFormat="1" spans="2:8">
      <c r="B2194" s="1" t="s">
        <v>10935</v>
      </c>
      <c r="C2194" s="1" t="s">
        <v>156</v>
      </c>
      <c r="D2194" s="1" t="s">
        <v>3313</v>
      </c>
      <c r="E2194" s="1" t="s">
        <v>13144</v>
      </c>
      <c r="F2194" s="1" t="s">
        <v>10963</v>
      </c>
      <c r="G2194" s="20">
        <v>228120</v>
      </c>
      <c r="H2194" s="21">
        <v>15</v>
      </c>
    </row>
    <row r="2195" s="1" customFormat="1" spans="2:8">
      <c r="B2195" s="1" t="s">
        <v>10935</v>
      </c>
      <c r="C2195" s="1" t="s">
        <v>156</v>
      </c>
      <c r="D2195" s="1" t="s">
        <v>3314</v>
      </c>
      <c r="E2195" s="1" t="s">
        <v>13145</v>
      </c>
      <c r="F2195" s="1" t="s">
        <v>11060</v>
      </c>
      <c r="G2195" s="20">
        <v>227742</v>
      </c>
      <c r="H2195" s="21">
        <v>8</v>
      </c>
    </row>
    <row r="2196" s="1" customFormat="1" spans="2:8">
      <c r="B2196" s="1" t="s">
        <v>10935</v>
      </c>
      <c r="C2196" s="1" t="s">
        <v>156</v>
      </c>
      <c r="D2196" s="1" t="s">
        <v>3315</v>
      </c>
      <c r="E2196" s="1" t="s">
        <v>13146</v>
      </c>
      <c r="F2196" s="1" t="s">
        <v>10956</v>
      </c>
      <c r="G2196" s="20">
        <v>227736</v>
      </c>
      <c r="H2196" s="21">
        <v>3</v>
      </c>
    </row>
    <row r="2197" s="1" customFormat="1" spans="2:8">
      <c r="B2197" s="1" t="s">
        <v>10935</v>
      </c>
      <c r="C2197" s="1" t="s">
        <v>165</v>
      </c>
      <c r="D2197" s="1" t="s">
        <v>3316</v>
      </c>
      <c r="E2197" s="1" t="s">
        <v>13147</v>
      </c>
      <c r="F2197" s="1" t="s">
        <v>11018</v>
      </c>
      <c r="G2197" s="20">
        <v>227494</v>
      </c>
      <c r="H2197" s="21">
        <v>6</v>
      </c>
    </row>
    <row r="2198" s="1" customFormat="1" spans="2:8">
      <c r="B2198" s="1" t="s">
        <v>10935</v>
      </c>
      <c r="C2198" s="1" t="s">
        <v>4111</v>
      </c>
      <c r="D2198" s="1" t="s">
        <v>3317</v>
      </c>
      <c r="E2198" s="1" t="s">
        <v>13148</v>
      </c>
      <c r="F2198" s="1" t="s">
        <v>10942</v>
      </c>
      <c r="G2198" s="20">
        <v>226813</v>
      </c>
      <c r="H2198" s="21">
        <v>6</v>
      </c>
    </row>
    <row r="2199" s="1" customFormat="1" spans="2:8">
      <c r="B2199" s="1" t="s">
        <v>10935</v>
      </c>
      <c r="C2199" s="1" t="s">
        <v>124</v>
      </c>
      <c r="D2199" s="1" t="s">
        <v>3318</v>
      </c>
      <c r="E2199" s="1" t="s">
        <v>13149</v>
      </c>
      <c r="F2199" s="1" t="s">
        <v>11060</v>
      </c>
      <c r="G2199" s="20">
        <v>226680</v>
      </c>
      <c r="H2199" s="21">
        <v>11</v>
      </c>
    </row>
    <row r="2200" s="1" customFormat="1" spans="2:8">
      <c r="B2200" s="1" t="s">
        <v>10935</v>
      </c>
      <c r="C2200" s="1" t="s">
        <v>4102</v>
      </c>
      <c r="D2200" s="1" t="s">
        <v>1584</v>
      </c>
      <c r="E2200" s="1" t="s">
        <v>13150</v>
      </c>
      <c r="F2200" s="1" t="s">
        <v>11060</v>
      </c>
      <c r="G2200" s="20">
        <v>226081</v>
      </c>
      <c r="H2200" s="21">
        <v>15</v>
      </c>
    </row>
    <row r="2201" s="1" customFormat="1" spans="2:8">
      <c r="B2201" s="1" t="s">
        <v>10935</v>
      </c>
      <c r="C2201" s="1" t="s">
        <v>156</v>
      </c>
      <c r="D2201" s="1" t="s">
        <v>2063</v>
      </c>
      <c r="E2201" s="1" t="s">
        <v>13151</v>
      </c>
      <c r="F2201" s="1" t="s">
        <v>10946</v>
      </c>
      <c r="G2201" s="20">
        <v>225919</v>
      </c>
      <c r="H2201" s="21">
        <v>7</v>
      </c>
    </row>
    <row r="2202" s="1" customFormat="1" spans="2:8">
      <c r="B2202" s="1" t="s">
        <v>10935</v>
      </c>
      <c r="C2202" s="1" t="s">
        <v>4111</v>
      </c>
      <c r="D2202" s="1" t="s">
        <v>3319</v>
      </c>
      <c r="E2202" s="1" t="s">
        <v>13152</v>
      </c>
      <c r="F2202" s="1" t="s">
        <v>10942</v>
      </c>
      <c r="G2202" s="20">
        <v>224879</v>
      </c>
      <c r="H2202" s="21">
        <v>15</v>
      </c>
    </row>
    <row r="2203" s="1" customFormat="1" spans="2:8">
      <c r="B2203" s="1" t="s">
        <v>10935</v>
      </c>
      <c r="C2203" s="1" t="s">
        <v>184</v>
      </c>
      <c r="D2203" s="1" t="s">
        <v>3320</v>
      </c>
      <c r="E2203" s="1" t="s">
        <v>13153</v>
      </c>
      <c r="F2203" s="1" t="s">
        <v>11016</v>
      </c>
      <c r="G2203" s="20">
        <v>224869</v>
      </c>
      <c r="H2203" s="21">
        <v>5</v>
      </c>
    </row>
    <row r="2204" s="1" customFormat="1" spans="2:8">
      <c r="B2204" s="1" t="s">
        <v>10935</v>
      </c>
      <c r="C2204" s="1" t="s">
        <v>4135</v>
      </c>
      <c r="D2204" s="1" t="s">
        <v>3321</v>
      </c>
      <c r="E2204" s="1" t="s">
        <v>13154</v>
      </c>
      <c r="F2204" s="1" t="s">
        <v>11016</v>
      </c>
      <c r="G2204" s="20">
        <v>224296</v>
      </c>
      <c r="H2204" s="21">
        <v>6</v>
      </c>
    </row>
    <row r="2205" s="1" customFormat="1" spans="2:8">
      <c r="B2205" s="1" t="s">
        <v>10935</v>
      </c>
      <c r="C2205" s="1" t="s">
        <v>4102</v>
      </c>
      <c r="D2205" s="1" t="s">
        <v>3322</v>
      </c>
      <c r="E2205" s="1" t="s">
        <v>13155</v>
      </c>
      <c r="F2205" s="1" t="s">
        <v>10940</v>
      </c>
      <c r="G2205" s="20">
        <v>223868</v>
      </c>
      <c r="H2205" s="21">
        <v>6</v>
      </c>
    </row>
    <row r="2206" s="1" customFormat="1" spans="2:8">
      <c r="B2206" s="1" t="s">
        <v>10935</v>
      </c>
      <c r="C2206" s="1" t="s">
        <v>124</v>
      </c>
      <c r="D2206" s="1" t="s">
        <v>2369</v>
      </c>
      <c r="E2206" s="1" t="s">
        <v>13156</v>
      </c>
      <c r="F2206" s="1" t="s">
        <v>10942</v>
      </c>
      <c r="G2206" s="20">
        <v>223584</v>
      </c>
      <c r="H2206" s="21">
        <v>19</v>
      </c>
    </row>
    <row r="2207" s="1" customFormat="1" spans="2:8">
      <c r="B2207" s="1" t="s">
        <v>10935</v>
      </c>
      <c r="C2207" s="1" t="s">
        <v>124</v>
      </c>
      <c r="D2207" s="1" t="s">
        <v>3323</v>
      </c>
      <c r="E2207" s="1" t="s">
        <v>13157</v>
      </c>
      <c r="F2207" s="1" t="s">
        <v>11016</v>
      </c>
      <c r="G2207" s="20">
        <v>222962</v>
      </c>
      <c r="H2207" s="21">
        <v>10</v>
      </c>
    </row>
    <row r="2208" s="1" customFormat="1" spans="2:8">
      <c r="B2208" s="1" t="s">
        <v>10935</v>
      </c>
      <c r="C2208" s="1" t="s">
        <v>260</v>
      </c>
      <c r="D2208" s="1" t="s">
        <v>3324</v>
      </c>
      <c r="E2208" s="1" t="s">
        <v>13158</v>
      </c>
      <c r="F2208" s="1" t="s">
        <v>10948</v>
      </c>
      <c r="G2208" s="20">
        <v>222962</v>
      </c>
      <c r="H2208" s="21">
        <v>7</v>
      </c>
    </row>
    <row r="2209" s="1" customFormat="1" spans="2:8">
      <c r="B2209" s="1" t="s">
        <v>10935</v>
      </c>
      <c r="C2209" s="1" t="s">
        <v>103</v>
      </c>
      <c r="D2209" s="1" t="s">
        <v>3325</v>
      </c>
      <c r="E2209" s="1" t="s">
        <v>13159</v>
      </c>
      <c r="F2209" s="1" t="s">
        <v>11060</v>
      </c>
      <c r="G2209" s="20">
        <v>222134</v>
      </c>
      <c r="H2209" s="21">
        <v>14</v>
      </c>
    </row>
    <row r="2210" s="1" customFormat="1" spans="2:8">
      <c r="B2210" s="1" t="s">
        <v>10935</v>
      </c>
      <c r="C2210" s="1" t="s">
        <v>124</v>
      </c>
      <c r="D2210" s="1" t="s">
        <v>1672</v>
      </c>
      <c r="E2210" s="1" t="s">
        <v>13160</v>
      </c>
      <c r="F2210" s="1" t="s">
        <v>11016</v>
      </c>
      <c r="G2210" s="20">
        <v>221991</v>
      </c>
      <c r="H2210" s="21">
        <v>8</v>
      </c>
    </row>
    <row r="2211" s="1" customFormat="1" spans="2:8">
      <c r="B2211" s="1" t="s">
        <v>10935</v>
      </c>
      <c r="C2211" s="1" t="s">
        <v>260</v>
      </c>
      <c r="D2211" s="1" t="s">
        <v>3326</v>
      </c>
      <c r="E2211" s="1" t="s">
        <v>13161</v>
      </c>
      <c r="F2211" s="1" t="s">
        <v>10965</v>
      </c>
      <c r="G2211" s="20">
        <v>221075</v>
      </c>
      <c r="H2211" s="21">
        <v>9</v>
      </c>
    </row>
    <row r="2212" s="1" customFormat="1" spans="2:8">
      <c r="B2212" s="1" t="s">
        <v>10935</v>
      </c>
      <c r="C2212" s="1" t="s">
        <v>156</v>
      </c>
      <c r="D2212" s="1" t="s">
        <v>3327</v>
      </c>
      <c r="E2212" s="1" t="s">
        <v>13162</v>
      </c>
      <c r="F2212" s="1" t="s">
        <v>10948</v>
      </c>
      <c r="G2212" s="20">
        <v>218638</v>
      </c>
      <c r="H2212" s="21">
        <v>6</v>
      </c>
    </row>
    <row r="2213" s="1" customFormat="1" spans="2:8">
      <c r="B2213" s="1" t="s">
        <v>10935</v>
      </c>
      <c r="C2213" s="1" t="s">
        <v>124</v>
      </c>
      <c r="D2213" s="1" t="s">
        <v>2840</v>
      </c>
      <c r="E2213" s="1" t="s">
        <v>13163</v>
      </c>
      <c r="F2213" s="1" t="s">
        <v>10965</v>
      </c>
      <c r="G2213" s="20">
        <v>218611.5</v>
      </c>
      <c r="H2213" s="21">
        <v>15</v>
      </c>
    </row>
    <row r="2214" s="1" customFormat="1" spans="2:8">
      <c r="B2214" s="1" t="s">
        <v>10935</v>
      </c>
      <c r="C2214" s="1" t="s">
        <v>156</v>
      </c>
      <c r="D2214" s="1" t="s">
        <v>3328</v>
      </c>
      <c r="E2214" s="1" t="s">
        <v>13164</v>
      </c>
      <c r="F2214" s="1" t="s">
        <v>11016</v>
      </c>
      <c r="G2214" s="20">
        <v>218590</v>
      </c>
      <c r="H2214" s="21">
        <v>7</v>
      </c>
    </row>
    <row r="2215" s="1" customFormat="1" spans="2:8">
      <c r="B2215" s="1" t="s">
        <v>10935</v>
      </c>
      <c r="C2215" s="1" t="s">
        <v>124</v>
      </c>
      <c r="D2215" s="1" t="s">
        <v>3329</v>
      </c>
      <c r="E2215" s="1" t="s">
        <v>13165</v>
      </c>
      <c r="F2215" s="1" t="s">
        <v>10942</v>
      </c>
      <c r="G2215" s="20">
        <v>218535</v>
      </c>
      <c r="H2215" s="21">
        <v>6</v>
      </c>
    </row>
    <row r="2216" s="1" customFormat="1" spans="2:8">
      <c r="B2216" s="1" t="s">
        <v>10935</v>
      </c>
      <c r="C2216" s="1" t="s">
        <v>103</v>
      </c>
      <c r="D2216" s="1" t="s">
        <v>3330</v>
      </c>
      <c r="E2216" s="1" t="s">
        <v>13166</v>
      </c>
      <c r="F2216" s="1" t="s">
        <v>11016</v>
      </c>
      <c r="G2216" s="20">
        <v>218047</v>
      </c>
      <c r="H2216" s="21">
        <v>21</v>
      </c>
    </row>
    <row r="2217" s="1" customFormat="1" spans="2:8">
      <c r="B2217" s="1" t="s">
        <v>10935</v>
      </c>
      <c r="C2217" s="1" t="s">
        <v>103</v>
      </c>
      <c r="D2217" s="1" t="s">
        <v>3331</v>
      </c>
      <c r="E2217" s="1" t="s">
        <v>13167</v>
      </c>
      <c r="F2217" s="1" t="s">
        <v>10963</v>
      </c>
      <c r="G2217" s="20">
        <v>218043</v>
      </c>
      <c r="H2217" s="21">
        <v>13</v>
      </c>
    </row>
    <row r="2218" s="1" customFormat="1" spans="2:8">
      <c r="B2218" s="1" t="s">
        <v>10935</v>
      </c>
      <c r="C2218" s="1" t="s">
        <v>103</v>
      </c>
      <c r="D2218" s="1" t="s">
        <v>2923</v>
      </c>
      <c r="E2218" s="1" t="s">
        <v>13168</v>
      </c>
      <c r="F2218" s="1" t="s">
        <v>3876</v>
      </c>
      <c r="G2218" s="20">
        <v>217775</v>
      </c>
      <c r="H2218" s="21">
        <v>12</v>
      </c>
    </row>
    <row r="2219" s="1" customFormat="1" spans="2:8">
      <c r="B2219" s="1" t="s">
        <v>10935</v>
      </c>
      <c r="C2219" s="1" t="s">
        <v>398</v>
      </c>
      <c r="D2219" s="1" t="s">
        <v>3332</v>
      </c>
      <c r="E2219" s="1" t="s">
        <v>13169</v>
      </c>
      <c r="F2219" s="1" t="s">
        <v>10963</v>
      </c>
      <c r="G2219" s="20">
        <v>217226</v>
      </c>
      <c r="H2219" s="21">
        <v>8</v>
      </c>
    </row>
    <row r="2220" s="1" customFormat="1" spans="2:8">
      <c r="B2220" s="1" t="s">
        <v>10935</v>
      </c>
      <c r="C2220" s="1" t="s">
        <v>137</v>
      </c>
      <c r="D2220" s="1" t="s">
        <v>3333</v>
      </c>
      <c r="E2220" s="1" t="s">
        <v>13170</v>
      </c>
      <c r="F2220" s="1" t="s">
        <v>11060</v>
      </c>
      <c r="G2220" s="20">
        <v>216758</v>
      </c>
      <c r="H2220" s="21">
        <v>19</v>
      </c>
    </row>
    <row r="2221" s="1" customFormat="1" spans="2:8">
      <c r="B2221" s="1" t="s">
        <v>10935</v>
      </c>
      <c r="C2221" s="1" t="s">
        <v>260</v>
      </c>
      <c r="D2221" s="1" t="s">
        <v>3334</v>
      </c>
      <c r="E2221" s="1" t="s">
        <v>13171</v>
      </c>
      <c r="F2221" s="1" t="s">
        <v>10946</v>
      </c>
      <c r="G2221" s="20">
        <v>216693.5</v>
      </c>
      <c r="H2221" s="21">
        <v>14</v>
      </c>
    </row>
    <row r="2222" s="1" customFormat="1" spans="2:8">
      <c r="B2222" s="1" t="s">
        <v>10935</v>
      </c>
      <c r="C2222" s="1" t="s">
        <v>156</v>
      </c>
      <c r="D2222" s="1" t="s">
        <v>3335</v>
      </c>
      <c r="E2222" s="1" t="s">
        <v>13172</v>
      </c>
      <c r="F2222" s="1" t="s">
        <v>10942</v>
      </c>
      <c r="G2222" s="20">
        <v>216601</v>
      </c>
      <c r="H2222" s="21">
        <v>9</v>
      </c>
    </row>
    <row r="2223" s="1" customFormat="1" spans="2:8">
      <c r="B2223" s="1" t="s">
        <v>10935</v>
      </c>
      <c r="C2223" s="1" t="s">
        <v>156</v>
      </c>
      <c r="D2223" s="1" t="s">
        <v>3336</v>
      </c>
      <c r="E2223" s="1" t="s">
        <v>13173</v>
      </c>
      <c r="F2223" s="1" t="s">
        <v>11060</v>
      </c>
      <c r="G2223" s="20">
        <v>216323</v>
      </c>
      <c r="H2223" s="21">
        <v>9</v>
      </c>
    </row>
    <row r="2224" s="1" customFormat="1" spans="2:8">
      <c r="B2224" s="1" t="s">
        <v>10935</v>
      </c>
      <c r="C2224" s="1" t="s">
        <v>184</v>
      </c>
      <c r="D2224" s="1" t="s">
        <v>3337</v>
      </c>
      <c r="E2224" s="1" t="s">
        <v>13174</v>
      </c>
      <c r="F2224" s="1" t="s">
        <v>11010</v>
      </c>
      <c r="G2224" s="20">
        <v>216164</v>
      </c>
      <c r="H2224" s="21">
        <v>8</v>
      </c>
    </row>
    <row r="2225" s="1" customFormat="1" spans="2:8">
      <c r="B2225" s="1" t="s">
        <v>10935</v>
      </c>
      <c r="C2225" s="1" t="s">
        <v>89</v>
      </c>
      <c r="D2225" s="1" t="s">
        <v>2950</v>
      </c>
      <c r="E2225" s="1" t="s">
        <v>13175</v>
      </c>
      <c r="F2225" s="1" t="s">
        <v>11018</v>
      </c>
      <c r="G2225" s="20">
        <v>215378</v>
      </c>
      <c r="H2225" s="21">
        <v>14</v>
      </c>
    </row>
    <row r="2226" s="1" customFormat="1" spans="2:8">
      <c r="B2226" s="1" t="s">
        <v>10935</v>
      </c>
      <c r="C2226" s="1" t="s">
        <v>156</v>
      </c>
      <c r="D2226" s="1" t="s">
        <v>3338</v>
      </c>
      <c r="E2226" s="1" t="s">
        <v>13176</v>
      </c>
      <c r="F2226" s="1" t="s">
        <v>10946</v>
      </c>
      <c r="G2226" s="20">
        <v>214502.02</v>
      </c>
      <c r="H2226" s="21">
        <v>7</v>
      </c>
    </row>
    <row r="2227" s="1" customFormat="1" spans="2:8">
      <c r="B2227" s="1" t="s">
        <v>10935</v>
      </c>
      <c r="C2227" s="1" t="s">
        <v>4102</v>
      </c>
      <c r="D2227" s="1" t="s">
        <v>2180</v>
      </c>
      <c r="E2227" s="1" t="s">
        <v>13177</v>
      </c>
      <c r="F2227" s="1" t="s">
        <v>10963</v>
      </c>
      <c r="G2227" s="20">
        <v>214038</v>
      </c>
      <c r="H2227" s="21">
        <v>6</v>
      </c>
    </row>
    <row r="2228" s="1" customFormat="1" spans="2:8">
      <c r="B2228" s="1" t="s">
        <v>10935</v>
      </c>
      <c r="C2228" s="1" t="s">
        <v>107</v>
      </c>
      <c r="D2228" s="1" t="s">
        <v>3339</v>
      </c>
      <c r="E2228" s="1" t="s">
        <v>13178</v>
      </c>
      <c r="F2228" s="1" t="s">
        <v>10946</v>
      </c>
      <c r="G2228" s="20">
        <v>213584</v>
      </c>
      <c r="H2228" s="21">
        <v>6</v>
      </c>
    </row>
    <row r="2229" s="1" customFormat="1" spans="2:8">
      <c r="B2229" s="1" t="s">
        <v>10935</v>
      </c>
      <c r="C2229" s="1" t="s">
        <v>4135</v>
      </c>
      <c r="D2229" s="1" t="s">
        <v>3340</v>
      </c>
      <c r="E2229" s="1" t="s">
        <v>13179</v>
      </c>
      <c r="F2229" s="1" t="s">
        <v>10963</v>
      </c>
      <c r="G2229" s="20">
        <v>213266</v>
      </c>
      <c r="H2229" s="21">
        <v>9</v>
      </c>
    </row>
    <row r="2230" s="1" customFormat="1" spans="2:8">
      <c r="B2230" s="1" t="s">
        <v>10935</v>
      </c>
      <c r="C2230" s="1" t="s">
        <v>67</v>
      </c>
      <c r="D2230" s="1" t="s">
        <v>3341</v>
      </c>
      <c r="E2230" s="1" t="s">
        <v>13180</v>
      </c>
      <c r="F2230" s="1" t="s">
        <v>10942</v>
      </c>
      <c r="G2230" s="20">
        <v>212616</v>
      </c>
      <c r="H2230" s="21">
        <v>10</v>
      </c>
    </row>
    <row r="2231" s="1" customFormat="1" spans="2:8">
      <c r="B2231" s="1" t="s">
        <v>10935</v>
      </c>
      <c r="C2231" s="1" t="s">
        <v>156</v>
      </c>
      <c r="D2231" s="1" t="s">
        <v>3342</v>
      </c>
      <c r="E2231" s="1" t="s">
        <v>13181</v>
      </c>
      <c r="F2231" s="1" t="s">
        <v>10965</v>
      </c>
      <c r="G2231" s="20">
        <v>212478</v>
      </c>
      <c r="H2231" s="21">
        <v>7</v>
      </c>
    </row>
    <row r="2232" s="1" customFormat="1" spans="2:8">
      <c r="B2232" s="1" t="s">
        <v>10935</v>
      </c>
      <c r="C2232" s="1" t="s">
        <v>103</v>
      </c>
      <c r="D2232" s="1" t="s">
        <v>3343</v>
      </c>
      <c r="E2232" s="1" t="s">
        <v>13182</v>
      </c>
      <c r="F2232" s="1" t="s">
        <v>10942</v>
      </c>
      <c r="G2232" s="20">
        <v>211704</v>
      </c>
      <c r="H2232" s="21">
        <v>9</v>
      </c>
    </row>
    <row r="2233" s="1" customFormat="1" spans="2:8">
      <c r="B2233" s="1" t="s">
        <v>10935</v>
      </c>
      <c r="C2233" s="1" t="s">
        <v>165</v>
      </c>
      <c r="D2233" s="1" t="s">
        <v>3344</v>
      </c>
      <c r="E2233" s="1" t="s">
        <v>13183</v>
      </c>
      <c r="F2233" s="1" t="s">
        <v>11010</v>
      </c>
      <c r="G2233" s="20">
        <v>211690</v>
      </c>
      <c r="H2233" s="21">
        <v>7</v>
      </c>
    </row>
    <row r="2234" s="1" customFormat="1" spans="2:8">
      <c r="B2234" s="1" t="s">
        <v>10935</v>
      </c>
      <c r="C2234" s="1" t="s">
        <v>260</v>
      </c>
      <c r="D2234" s="1" t="s">
        <v>3345</v>
      </c>
      <c r="E2234" s="1" t="s">
        <v>13184</v>
      </c>
      <c r="F2234" s="1" t="s">
        <v>11010</v>
      </c>
      <c r="G2234" s="20">
        <v>211527</v>
      </c>
      <c r="H2234" s="21">
        <v>8</v>
      </c>
    </row>
    <row r="2235" s="1" customFormat="1" spans="2:8">
      <c r="B2235" s="1" t="s">
        <v>10935</v>
      </c>
      <c r="C2235" s="1" t="s">
        <v>165</v>
      </c>
      <c r="D2235" s="1" t="s">
        <v>3346</v>
      </c>
      <c r="E2235" s="1" t="s">
        <v>13185</v>
      </c>
      <c r="F2235" s="1" t="s">
        <v>10965</v>
      </c>
      <c r="G2235" s="20">
        <v>211136</v>
      </c>
      <c r="H2235" s="21">
        <v>10</v>
      </c>
    </row>
    <row r="2236" s="1" customFormat="1" spans="2:8">
      <c r="B2236" s="1" t="s">
        <v>10935</v>
      </c>
      <c r="C2236" s="1" t="s">
        <v>124</v>
      </c>
      <c r="D2236" s="1" t="s">
        <v>3347</v>
      </c>
      <c r="E2236" s="1" t="s">
        <v>13186</v>
      </c>
      <c r="F2236" s="1" t="s">
        <v>10946</v>
      </c>
      <c r="G2236" s="20">
        <v>211066</v>
      </c>
      <c r="H2236" s="21">
        <v>9</v>
      </c>
    </row>
    <row r="2237" s="1" customFormat="1" spans="2:8">
      <c r="B2237" s="1" t="s">
        <v>10935</v>
      </c>
      <c r="C2237" s="1" t="s">
        <v>4105</v>
      </c>
      <c r="D2237" s="1" t="s">
        <v>3348</v>
      </c>
      <c r="E2237" s="1" t="s">
        <v>13187</v>
      </c>
      <c r="F2237" s="1" t="s">
        <v>10946</v>
      </c>
      <c r="G2237" s="20">
        <v>209996</v>
      </c>
      <c r="H2237" s="21">
        <v>5</v>
      </c>
    </row>
    <row r="2238" s="1" customFormat="1" spans="2:8">
      <c r="B2238" s="1" t="s">
        <v>10935</v>
      </c>
      <c r="C2238" s="1" t="s">
        <v>4135</v>
      </c>
      <c r="D2238" s="1" t="s">
        <v>3349</v>
      </c>
      <c r="E2238" s="1" t="s">
        <v>13188</v>
      </c>
      <c r="F2238" s="1" t="s">
        <v>10956</v>
      </c>
      <c r="G2238" s="20">
        <v>209905</v>
      </c>
      <c r="H2238" s="21">
        <v>13</v>
      </c>
    </row>
    <row r="2239" s="1" customFormat="1" spans="2:8">
      <c r="B2239" s="1" t="s">
        <v>10935</v>
      </c>
      <c r="C2239" s="1" t="s">
        <v>156</v>
      </c>
      <c r="D2239" s="1" t="s">
        <v>3350</v>
      </c>
      <c r="E2239" s="1" t="s">
        <v>13189</v>
      </c>
      <c r="F2239" s="1" t="s">
        <v>10963</v>
      </c>
      <c r="G2239" s="20">
        <v>209729</v>
      </c>
      <c r="H2239" s="21">
        <v>7</v>
      </c>
    </row>
    <row r="2240" s="1" customFormat="1" spans="2:8">
      <c r="B2240" s="1" t="s">
        <v>10935</v>
      </c>
      <c r="C2240" s="1" t="s">
        <v>124</v>
      </c>
      <c r="D2240" s="1" t="s">
        <v>3351</v>
      </c>
      <c r="E2240" s="1" t="s">
        <v>13190</v>
      </c>
      <c r="F2240" s="1" t="s">
        <v>10948</v>
      </c>
      <c r="G2240" s="20">
        <v>209420</v>
      </c>
      <c r="H2240" s="21">
        <v>10</v>
      </c>
    </row>
    <row r="2241" s="1" customFormat="1" spans="2:8">
      <c r="B2241" s="1" t="s">
        <v>10935</v>
      </c>
      <c r="C2241" s="1" t="s">
        <v>4145</v>
      </c>
      <c r="D2241" s="1" t="s">
        <v>1753</v>
      </c>
      <c r="E2241" s="1" t="s">
        <v>13191</v>
      </c>
      <c r="F2241" s="1" t="s">
        <v>11016</v>
      </c>
      <c r="G2241" s="20">
        <v>209385</v>
      </c>
      <c r="H2241" s="21">
        <v>13</v>
      </c>
    </row>
    <row r="2242" s="1" customFormat="1" spans="2:8">
      <c r="B2242" s="1" t="s">
        <v>10935</v>
      </c>
      <c r="C2242" s="1" t="s">
        <v>89</v>
      </c>
      <c r="D2242" s="1" t="s">
        <v>3352</v>
      </c>
      <c r="E2242" s="1" t="s">
        <v>13192</v>
      </c>
      <c r="F2242" s="1" t="s">
        <v>10942</v>
      </c>
      <c r="G2242" s="20">
        <v>208901</v>
      </c>
      <c r="H2242" s="21">
        <v>12</v>
      </c>
    </row>
    <row r="2243" s="1" customFormat="1" spans="2:8">
      <c r="B2243" s="1" t="s">
        <v>10935</v>
      </c>
      <c r="C2243" s="1" t="s">
        <v>89</v>
      </c>
      <c r="D2243" s="1" t="s">
        <v>3353</v>
      </c>
      <c r="E2243" s="1" t="s">
        <v>13193</v>
      </c>
      <c r="F2243" s="1" t="s">
        <v>11060</v>
      </c>
      <c r="G2243" s="20">
        <v>208694</v>
      </c>
      <c r="H2243" s="21">
        <v>15</v>
      </c>
    </row>
    <row r="2244" s="1" customFormat="1" spans="2:8">
      <c r="B2244" s="1" t="s">
        <v>10935</v>
      </c>
      <c r="C2244" s="1" t="s">
        <v>4135</v>
      </c>
      <c r="D2244" s="1" t="s">
        <v>3354</v>
      </c>
      <c r="E2244" s="1" t="s">
        <v>13194</v>
      </c>
      <c r="F2244" s="1" t="s">
        <v>10965</v>
      </c>
      <c r="G2244" s="20">
        <v>208366</v>
      </c>
      <c r="H2244" s="21">
        <v>12</v>
      </c>
    </row>
    <row r="2245" s="1" customFormat="1" spans="2:8">
      <c r="B2245" s="1" t="s">
        <v>10935</v>
      </c>
      <c r="C2245" s="1" t="s">
        <v>260</v>
      </c>
      <c r="D2245" s="1" t="s">
        <v>1805</v>
      </c>
      <c r="E2245" s="1" t="s">
        <v>13195</v>
      </c>
      <c r="F2245" s="1" t="s">
        <v>11060</v>
      </c>
      <c r="G2245" s="20">
        <v>207466</v>
      </c>
      <c r="H2245" s="21">
        <v>13</v>
      </c>
    </row>
    <row r="2246" s="1" customFormat="1" spans="2:8">
      <c r="B2246" s="1" t="s">
        <v>10935</v>
      </c>
      <c r="C2246" s="1" t="s">
        <v>184</v>
      </c>
      <c r="D2246" s="1" t="s">
        <v>2136</v>
      </c>
      <c r="E2246" s="1" t="s">
        <v>13196</v>
      </c>
      <c r="F2246" s="1" t="s">
        <v>10946</v>
      </c>
      <c r="G2246" s="20">
        <v>207142</v>
      </c>
      <c r="H2246" s="21">
        <v>9</v>
      </c>
    </row>
    <row r="2247" s="1" customFormat="1" spans="2:8">
      <c r="B2247" s="1" t="s">
        <v>10935</v>
      </c>
      <c r="C2247" s="1" t="s">
        <v>103</v>
      </c>
      <c r="D2247" s="1" t="s">
        <v>3356</v>
      </c>
      <c r="E2247" s="1" t="s">
        <v>13197</v>
      </c>
      <c r="F2247" s="1" t="s">
        <v>10948</v>
      </c>
      <c r="G2247" s="20">
        <v>206961</v>
      </c>
      <c r="H2247" s="21">
        <v>9</v>
      </c>
    </row>
    <row r="2248" s="1" customFormat="1" spans="2:8">
      <c r="B2248" s="1" t="s">
        <v>10935</v>
      </c>
      <c r="C2248" s="1" t="s">
        <v>124</v>
      </c>
      <c r="D2248" s="1" t="s">
        <v>2840</v>
      </c>
      <c r="E2248" s="1" t="s">
        <v>13198</v>
      </c>
      <c r="F2248" s="1" t="s">
        <v>10965</v>
      </c>
      <c r="G2248" s="20">
        <v>206780</v>
      </c>
      <c r="H2248" s="21">
        <v>16</v>
      </c>
    </row>
    <row r="2249" s="1" customFormat="1" spans="2:8">
      <c r="B2249" s="1" t="s">
        <v>10935</v>
      </c>
      <c r="C2249" s="1" t="s">
        <v>67</v>
      </c>
      <c r="D2249" s="1" t="s">
        <v>3357</v>
      </c>
      <c r="E2249" s="1" t="s">
        <v>13199</v>
      </c>
      <c r="F2249" s="1" t="s">
        <v>10965</v>
      </c>
      <c r="G2249" s="20">
        <v>205648</v>
      </c>
      <c r="H2249" s="21">
        <v>7</v>
      </c>
    </row>
    <row r="2250" s="1" customFormat="1" spans="2:8">
      <c r="B2250" s="1" t="s">
        <v>10935</v>
      </c>
      <c r="C2250" s="1" t="s">
        <v>103</v>
      </c>
      <c r="D2250" s="1" t="s">
        <v>3358</v>
      </c>
      <c r="E2250" s="1" t="s">
        <v>13200</v>
      </c>
      <c r="F2250" s="1" t="s">
        <v>10956</v>
      </c>
      <c r="G2250" s="20">
        <v>205403.5</v>
      </c>
      <c r="H2250" s="21">
        <v>10</v>
      </c>
    </row>
    <row r="2251" s="1" customFormat="1" spans="2:8">
      <c r="B2251" s="1" t="s">
        <v>10935</v>
      </c>
      <c r="C2251" s="1" t="s">
        <v>156</v>
      </c>
      <c r="D2251" s="1" t="s">
        <v>3359</v>
      </c>
      <c r="E2251" s="1" t="s">
        <v>13201</v>
      </c>
      <c r="F2251" s="1" t="s">
        <v>10965</v>
      </c>
      <c r="G2251" s="20">
        <v>205306</v>
      </c>
      <c r="H2251" s="21">
        <v>5</v>
      </c>
    </row>
    <row r="2252" s="1" customFormat="1" spans="2:8">
      <c r="B2252" s="1" t="s">
        <v>10935</v>
      </c>
      <c r="C2252" s="1" t="s">
        <v>156</v>
      </c>
      <c r="D2252" s="1" t="s">
        <v>2603</v>
      </c>
      <c r="E2252" s="1" t="s">
        <v>13202</v>
      </c>
      <c r="F2252" s="1" t="s">
        <v>11018</v>
      </c>
      <c r="G2252" s="20">
        <v>205304</v>
      </c>
      <c r="H2252" s="21">
        <v>5</v>
      </c>
    </row>
    <row r="2253" s="1" customFormat="1" spans="2:8">
      <c r="B2253" s="1" t="s">
        <v>10935</v>
      </c>
      <c r="C2253" s="1" t="s">
        <v>165</v>
      </c>
      <c r="D2253" s="1" t="s">
        <v>3360</v>
      </c>
      <c r="E2253" s="1" t="s">
        <v>13203</v>
      </c>
      <c r="F2253" s="1" t="s">
        <v>10965</v>
      </c>
      <c r="G2253" s="20">
        <v>204866</v>
      </c>
      <c r="H2253" s="21">
        <v>4</v>
      </c>
    </row>
    <row r="2254" s="1" customFormat="1" spans="2:8">
      <c r="B2254" s="1" t="s">
        <v>10935</v>
      </c>
      <c r="C2254" s="1" t="s">
        <v>103</v>
      </c>
      <c r="D2254" s="1" t="s">
        <v>3361</v>
      </c>
      <c r="E2254" s="1" t="s">
        <v>13204</v>
      </c>
      <c r="F2254" s="1" t="s">
        <v>11010</v>
      </c>
      <c r="G2254" s="20">
        <v>203849.5</v>
      </c>
      <c r="H2254" s="21">
        <v>9</v>
      </c>
    </row>
    <row r="2255" s="1" customFormat="1" spans="2:8">
      <c r="B2255" s="1" t="s">
        <v>10935</v>
      </c>
      <c r="C2255" s="1" t="s">
        <v>4111</v>
      </c>
      <c r="D2255" s="1" t="s">
        <v>3362</v>
      </c>
      <c r="E2255" s="1" t="s">
        <v>13205</v>
      </c>
      <c r="F2255" s="1" t="s">
        <v>10942</v>
      </c>
      <c r="G2255" s="20">
        <v>203768</v>
      </c>
      <c r="H2255" s="21">
        <v>9</v>
      </c>
    </row>
    <row r="2256" s="1" customFormat="1" spans="2:8">
      <c r="B2256" s="1" t="s">
        <v>10935</v>
      </c>
      <c r="C2256" s="1" t="s">
        <v>4135</v>
      </c>
      <c r="D2256" s="1" t="s">
        <v>3363</v>
      </c>
      <c r="E2256" s="1" t="s">
        <v>13206</v>
      </c>
      <c r="F2256" s="1" t="s">
        <v>10942</v>
      </c>
      <c r="G2256" s="20">
        <v>203755</v>
      </c>
      <c r="H2256" s="21">
        <v>7</v>
      </c>
    </row>
    <row r="2257" s="1" customFormat="1" spans="2:8">
      <c r="B2257" s="1" t="s">
        <v>10935</v>
      </c>
      <c r="C2257" s="1" t="s">
        <v>4145</v>
      </c>
      <c r="D2257" s="1" t="s">
        <v>3364</v>
      </c>
      <c r="E2257" s="1" t="s">
        <v>13207</v>
      </c>
      <c r="F2257" s="1" t="s">
        <v>10965</v>
      </c>
      <c r="G2257" s="20">
        <v>202874</v>
      </c>
      <c r="H2257" s="21">
        <v>10</v>
      </c>
    </row>
    <row r="2258" s="1" customFormat="1" spans="2:8">
      <c r="B2258" s="1" t="s">
        <v>10935</v>
      </c>
      <c r="C2258" s="1" t="s">
        <v>103</v>
      </c>
      <c r="D2258" s="1" t="s">
        <v>3265</v>
      </c>
      <c r="E2258" s="1" t="s">
        <v>13208</v>
      </c>
      <c r="F2258" s="1" t="s">
        <v>10942</v>
      </c>
      <c r="G2258" s="20">
        <v>202656</v>
      </c>
      <c r="H2258" s="21">
        <v>13</v>
      </c>
    </row>
    <row r="2259" s="1" customFormat="1" spans="2:8">
      <c r="B2259" s="1" t="s">
        <v>10935</v>
      </c>
      <c r="C2259" s="1" t="s">
        <v>156</v>
      </c>
      <c r="D2259" s="1" t="s">
        <v>3365</v>
      </c>
      <c r="E2259" s="1" t="s">
        <v>13209</v>
      </c>
      <c r="F2259" s="1" t="s">
        <v>11018</v>
      </c>
      <c r="G2259" s="20">
        <v>202646</v>
      </c>
      <c r="H2259" s="21">
        <v>8</v>
      </c>
    </row>
    <row r="2260" s="1" customFormat="1" spans="2:8">
      <c r="B2260" s="1" t="s">
        <v>10935</v>
      </c>
      <c r="C2260" s="1" t="s">
        <v>103</v>
      </c>
      <c r="D2260" s="1" t="s">
        <v>3366</v>
      </c>
      <c r="E2260" s="1" t="s">
        <v>13210</v>
      </c>
      <c r="F2260" s="1" t="s">
        <v>11016</v>
      </c>
      <c r="G2260" s="20">
        <v>202555</v>
      </c>
      <c r="H2260" s="21">
        <v>12</v>
      </c>
    </row>
    <row r="2261" s="1" customFormat="1" spans="2:8">
      <c r="B2261" s="1" t="s">
        <v>10935</v>
      </c>
      <c r="C2261" s="1" t="s">
        <v>156</v>
      </c>
      <c r="D2261" s="1" t="s">
        <v>3367</v>
      </c>
      <c r="E2261" s="1" t="s">
        <v>13211</v>
      </c>
      <c r="F2261" s="1" t="s">
        <v>10942</v>
      </c>
      <c r="G2261" s="20">
        <v>201762</v>
      </c>
      <c r="H2261" s="21">
        <v>6</v>
      </c>
    </row>
    <row r="2262" s="1" customFormat="1" spans="2:8">
      <c r="B2262" s="1" t="s">
        <v>10935</v>
      </c>
      <c r="C2262" s="1" t="s">
        <v>4102</v>
      </c>
      <c r="D2262" s="1" t="s">
        <v>3368</v>
      </c>
      <c r="E2262" s="1" t="s">
        <v>13212</v>
      </c>
      <c r="F2262" s="1" t="s">
        <v>10946</v>
      </c>
      <c r="G2262" s="20">
        <v>201476</v>
      </c>
      <c r="H2262" s="21">
        <v>3</v>
      </c>
    </row>
    <row r="2263" s="1" customFormat="1" spans="2:8">
      <c r="B2263" s="1" t="s">
        <v>10935</v>
      </c>
      <c r="C2263" s="1" t="s">
        <v>4166</v>
      </c>
      <c r="D2263" s="1" t="s">
        <v>2699</v>
      </c>
      <c r="E2263" s="1" t="s">
        <v>13213</v>
      </c>
      <c r="F2263" s="1" t="s">
        <v>10940</v>
      </c>
      <c r="G2263" s="20">
        <v>201028</v>
      </c>
      <c r="H2263" s="21">
        <v>13</v>
      </c>
    </row>
    <row r="2264" s="1" customFormat="1" spans="2:8">
      <c r="B2264" s="1" t="s">
        <v>10935</v>
      </c>
      <c r="C2264" s="1" t="s">
        <v>156</v>
      </c>
      <c r="D2264" s="1" t="s">
        <v>3369</v>
      </c>
      <c r="E2264" s="1" t="s">
        <v>13214</v>
      </c>
      <c r="F2264" s="1" t="s">
        <v>10965</v>
      </c>
      <c r="G2264" s="20">
        <v>199751</v>
      </c>
      <c r="H2264" s="21">
        <v>7</v>
      </c>
    </row>
    <row r="2265" s="1" customFormat="1" spans="2:8">
      <c r="B2265" s="1" t="s">
        <v>10935</v>
      </c>
      <c r="C2265" s="1" t="s">
        <v>4166</v>
      </c>
      <c r="D2265" s="1" t="s">
        <v>1902</v>
      </c>
      <c r="E2265" s="1" t="s">
        <v>13215</v>
      </c>
      <c r="F2265" s="1" t="s">
        <v>11018</v>
      </c>
      <c r="G2265" s="20">
        <v>199467</v>
      </c>
      <c r="H2265" s="21">
        <v>8</v>
      </c>
    </row>
    <row r="2266" s="1" customFormat="1" spans="2:8">
      <c r="B2266" s="1" t="s">
        <v>10935</v>
      </c>
      <c r="C2266" s="1" t="s">
        <v>103</v>
      </c>
      <c r="D2266" s="1" t="s">
        <v>3073</v>
      </c>
      <c r="E2266" s="1" t="s">
        <v>13216</v>
      </c>
      <c r="F2266" s="1" t="s">
        <v>11016</v>
      </c>
      <c r="G2266" s="20">
        <v>199016</v>
      </c>
      <c r="H2266" s="21">
        <v>15</v>
      </c>
    </row>
    <row r="2267" s="1" customFormat="1" spans="2:8">
      <c r="B2267" s="1" t="s">
        <v>10935</v>
      </c>
      <c r="C2267" s="1" t="s">
        <v>156</v>
      </c>
      <c r="D2267" s="1" t="s">
        <v>3370</v>
      </c>
      <c r="E2267" s="1" t="s">
        <v>13217</v>
      </c>
      <c r="F2267" s="1" t="s">
        <v>10965</v>
      </c>
      <c r="G2267" s="20">
        <v>198866</v>
      </c>
      <c r="H2267" s="21">
        <v>13</v>
      </c>
    </row>
    <row r="2268" s="1" customFormat="1" spans="2:8">
      <c r="B2268" s="1" t="s">
        <v>10935</v>
      </c>
      <c r="C2268" s="1" t="s">
        <v>156</v>
      </c>
      <c r="D2268" s="1" t="s">
        <v>3371</v>
      </c>
      <c r="E2268" s="1" t="s">
        <v>13218</v>
      </c>
      <c r="F2268" s="1" t="s">
        <v>11060</v>
      </c>
      <c r="G2268" s="20">
        <v>198666</v>
      </c>
      <c r="H2268" s="21">
        <v>8</v>
      </c>
    </row>
    <row r="2269" s="1" customFormat="1" spans="2:8">
      <c r="B2269" s="1" t="s">
        <v>10935</v>
      </c>
      <c r="C2269" s="1" t="s">
        <v>124</v>
      </c>
      <c r="D2269" s="1" t="s">
        <v>3372</v>
      </c>
      <c r="E2269" s="1" t="s">
        <v>13219</v>
      </c>
      <c r="F2269" s="1" t="s">
        <v>11010</v>
      </c>
      <c r="G2269" s="20">
        <v>198553.5</v>
      </c>
      <c r="H2269" s="21">
        <v>6</v>
      </c>
    </row>
    <row r="2270" s="1" customFormat="1" spans="2:8">
      <c r="B2270" s="1" t="s">
        <v>10935</v>
      </c>
      <c r="C2270" s="1" t="s">
        <v>67</v>
      </c>
      <c r="D2270" s="1" t="s">
        <v>3373</v>
      </c>
      <c r="E2270" s="1" t="s">
        <v>13220</v>
      </c>
      <c r="F2270" s="1" t="s">
        <v>10942</v>
      </c>
      <c r="G2270" s="20">
        <v>198136</v>
      </c>
      <c r="H2270" s="21">
        <v>5</v>
      </c>
    </row>
    <row r="2271" s="1" customFormat="1" spans="2:8">
      <c r="B2271" s="1" t="s">
        <v>10935</v>
      </c>
      <c r="C2271" s="1" t="s">
        <v>184</v>
      </c>
      <c r="D2271" s="1" t="s">
        <v>2499</v>
      </c>
      <c r="E2271" s="1" t="s">
        <v>13221</v>
      </c>
      <c r="F2271" s="1" t="s">
        <v>10956</v>
      </c>
      <c r="G2271" s="20">
        <v>195998</v>
      </c>
      <c r="H2271" s="21">
        <v>4</v>
      </c>
    </row>
    <row r="2272" s="1" customFormat="1" spans="2:8">
      <c r="B2272" s="1" t="s">
        <v>10935</v>
      </c>
      <c r="C2272" s="1" t="s">
        <v>107</v>
      </c>
      <c r="D2272" s="1" t="s">
        <v>2806</v>
      </c>
      <c r="E2272" s="1" t="s">
        <v>13222</v>
      </c>
      <c r="F2272" s="1" t="s">
        <v>10965</v>
      </c>
      <c r="G2272" s="20">
        <v>194959.9</v>
      </c>
      <c r="H2272" s="21">
        <v>9</v>
      </c>
    </row>
    <row r="2273" s="1" customFormat="1" spans="2:8">
      <c r="B2273" s="1" t="s">
        <v>10935</v>
      </c>
      <c r="C2273" s="1" t="s">
        <v>156</v>
      </c>
      <c r="D2273" s="1" t="s">
        <v>3374</v>
      </c>
      <c r="E2273" s="1" t="s">
        <v>13223</v>
      </c>
      <c r="F2273" s="1" t="s">
        <v>10942</v>
      </c>
      <c r="G2273" s="20">
        <v>194954</v>
      </c>
      <c r="H2273" s="21">
        <v>4</v>
      </c>
    </row>
    <row r="2274" s="1" customFormat="1" spans="2:8">
      <c r="B2274" s="1" t="s">
        <v>10935</v>
      </c>
      <c r="C2274" s="1" t="s">
        <v>165</v>
      </c>
      <c r="D2274" s="1" t="s">
        <v>3375</v>
      </c>
      <c r="E2274" s="1" t="s">
        <v>13224</v>
      </c>
      <c r="F2274" s="1" t="s">
        <v>11018</v>
      </c>
      <c r="G2274" s="20">
        <v>194834</v>
      </c>
      <c r="H2274" s="21">
        <v>6</v>
      </c>
    </row>
    <row r="2275" s="1" customFormat="1" spans="2:8">
      <c r="B2275" s="1" t="s">
        <v>10935</v>
      </c>
      <c r="C2275" s="1" t="s">
        <v>165</v>
      </c>
      <c r="D2275" s="1" t="s">
        <v>3376</v>
      </c>
      <c r="E2275" s="1" t="s">
        <v>13225</v>
      </c>
      <c r="F2275" s="1" t="s">
        <v>10940</v>
      </c>
      <c r="G2275" s="20">
        <v>194683</v>
      </c>
      <c r="H2275" s="21">
        <v>5</v>
      </c>
    </row>
    <row r="2276" s="1" customFormat="1" spans="2:8">
      <c r="B2276" s="1" t="s">
        <v>10935</v>
      </c>
      <c r="C2276" s="1" t="s">
        <v>4135</v>
      </c>
      <c r="D2276" s="1" t="s">
        <v>3377</v>
      </c>
      <c r="E2276" s="1" t="s">
        <v>13226</v>
      </c>
      <c r="F2276" s="1" t="s">
        <v>10956</v>
      </c>
      <c r="G2276" s="20">
        <v>193678</v>
      </c>
      <c r="H2276" s="21">
        <v>10</v>
      </c>
    </row>
    <row r="2277" s="1" customFormat="1" spans="2:8">
      <c r="B2277" s="1" t="s">
        <v>10935</v>
      </c>
      <c r="C2277" s="1" t="s">
        <v>89</v>
      </c>
      <c r="D2277" s="1" t="s">
        <v>3378</v>
      </c>
      <c r="E2277" s="1" t="s">
        <v>13227</v>
      </c>
      <c r="F2277" s="1" t="s">
        <v>11016</v>
      </c>
      <c r="G2277" s="20">
        <v>193656.5</v>
      </c>
      <c r="H2277" s="21">
        <v>12</v>
      </c>
    </row>
    <row r="2278" s="1" customFormat="1" spans="2:8">
      <c r="B2278" s="1" t="s">
        <v>10935</v>
      </c>
      <c r="C2278" s="1" t="s">
        <v>4166</v>
      </c>
      <c r="D2278" s="1" t="s">
        <v>3379</v>
      </c>
      <c r="E2278" s="1" t="s">
        <v>13228</v>
      </c>
      <c r="F2278" s="1" t="s">
        <v>11060</v>
      </c>
      <c r="G2278" s="20">
        <v>193064</v>
      </c>
      <c r="H2278" s="21">
        <v>11</v>
      </c>
    </row>
    <row r="2279" s="1" customFormat="1" spans="2:8">
      <c r="B2279" s="1" t="s">
        <v>10935</v>
      </c>
      <c r="C2279" s="1" t="s">
        <v>184</v>
      </c>
      <c r="D2279" s="1" t="s">
        <v>3380</v>
      </c>
      <c r="E2279" s="1" t="s">
        <v>13229</v>
      </c>
      <c r="F2279" s="1" t="s">
        <v>10965</v>
      </c>
      <c r="G2279" s="20">
        <v>192484</v>
      </c>
      <c r="H2279" s="21">
        <v>5</v>
      </c>
    </row>
    <row r="2280" s="1" customFormat="1" spans="2:8">
      <c r="B2280" s="1" t="s">
        <v>10935</v>
      </c>
      <c r="C2280" s="1" t="s">
        <v>165</v>
      </c>
      <c r="D2280" s="1" t="s">
        <v>3381</v>
      </c>
      <c r="E2280" s="1" t="s">
        <v>13230</v>
      </c>
      <c r="F2280" s="1" t="s">
        <v>11010</v>
      </c>
      <c r="G2280" s="20">
        <v>192222</v>
      </c>
      <c r="H2280" s="21">
        <v>12</v>
      </c>
    </row>
    <row r="2281" s="1" customFormat="1" spans="2:8">
      <c r="B2281" s="1" t="s">
        <v>10935</v>
      </c>
      <c r="C2281" s="1" t="s">
        <v>184</v>
      </c>
      <c r="D2281" s="1" t="s">
        <v>1659</v>
      </c>
      <c r="E2281" s="1" t="s">
        <v>13231</v>
      </c>
      <c r="F2281" s="1" t="s">
        <v>10940</v>
      </c>
      <c r="G2281" s="20">
        <v>191031</v>
      </c>
      <c r="H2281" s="21">
        <v>8</v>
      </c>
    </row>
    <row r="2282" s="1" customFormat="1" spans="2:8">
      <c r="B2282" s="1" t="s">
        <v>10935</v>
      </c>
      <c r="C2282" s="1" t="s">
        <v>4135</v>
      </c>
      <c r="D2282" s="1" t="s">
        <v>3383</v>
      </c>
      <c r="E2282" s="1" t="s">
        <v>13232</v>
      </c>
      <c r="F2282" s="1" t="s">
        <v>10942</v>
      </c>
      <c r="G2282" s="20">
        <v>190764</v>
      </c>
      <c r="H2282" s="21">
        <v>10</v>
      </c>
    </row>
    <row r="2283" s="1" customFormat="1" spans="2:8">
      <c r="B2283" s="1" t="s">
        <v>10935</v>
      </c>
      <c r="C2283" s="1" t="s">
        <v>124</v>
      </c>
      <c r="D2283" s="1" t="s">
        <v>3293</v>
      </c>
      <c r="E2283" s="1" t="s">
        <v>13233</v>
      </c>
      <c r="F2283" s="1" t="s">
        <v>10963</v>
      </c>
      <c r="G2283" s="20">
        <v>189829</v>
      </c>
      <c r="H2283" s="21">
        <v>8</v>
      </c>
    </row>
    <row r="2284" s="1" customFormat="1" spans="2:8">
      <c r="B2284" s="1" t="s">
        <v>10935</v>
      </c>
      <c r="C2284" s="1" t="s">
        <v>4102</v>
      </c>
      <c r="D2284" s="1" t="s">
        <v>3384</v>
      </c>
      <c r="E2284" s="1" t="s">
        <v>13234</v>
      </c>
      <c r="F2284" s="1" t="s">
        <v>11018</v>
      </c>
      <c r="G2284" s="20">
        <v>189720</v>
      </c>
      <c r="H2284" s="21">
        <v>6</v>
      </c>
    </row>
    <row r="2285" s="1" customFormat="1" spans="2:8">
      <c r="B2285" s="1" t="s">
        <v>10935</v>
      </c>
      <c r="C2285" s="1" t="s">
        <v>103</v>
      </c>
      <c r="D2285" s="1" t="s">
        <v>3385</v>
      </c>
      <c r="E2285" s="1" t="s">
        <v>13235</v>
      </c>
      <c r="F2285" s="1" t="s">
        <v>10963</v>
      </c>
      <c r="G2285" s="20">
        <v>189664</v>
      </c>
      <c r="H2285" s="21">
        <v>11</v>
      </c>
    </row>
    <row r="2286" s="1" customFormat="1" spans="2:8">
      <c r="B2286" s="1" t="s">
        <v>10935</v>
      </c>
      <c r="C2286" s="1" t="s">
        <v>4145</v>
      </c>
      <c r="D2286" s="1" t="s">
        <v>3102</v>
      </c>
      <c r="E2286" s="1" t="s">
        <v>13236</v>
      </c>
      <c r="F2286" s="1" t="s">
        <v>10942</v>
      </c>
      <c r="G2286" s="20">
        <v>189189</v>
      </c>
      <c r="H2286" s="21">
        <v>14</v>
      </c>
    </row>
    <row r="2287" s="1" customFormat="1" spans="2:8">
      <c r="B2287" s="1" t="s">
        <v>10935</v>
      </c>
      <c r="C2287" s="1" t="s">
        <v>184</v>
      </c>
      <c r="D2287" s="1" t="s">
        <v>3386</v>
      </c>
      <c r="E2287" s="1" t="s">
        <v>13237</v>
      </c>
      <c r="F2287" s="1" t="s">
        <v>11010</v>
      </c>
      <c r="G2287" s="20">
        <v>189062</v>
      </c>
      <c r="H2287" s="21">
        <v>7</v>
      </c>
    </row>
    <row r="2288" s="1" customFormat="1" spans="2:8">
      <c r="B2288" s="1" t="s">
        <v>10935</v>
      </c>
      <c r="C2288" s="1" t="s">
        <v>156</v>
      </c>
      <c r="D2288" s="1" t="s">
        <v>1978</v>
      </c>
      <c r="E2288" s="1" t="s">
        <v>13238</v>
      </c>
      <c r="F2288" s="1" t="s">
        <v>11018</v>
      </c>
      <c r="G2288" s="20">
        <v>188895</v>
      </c>
      <c r="H2288" s="21">
        <v>6</v>
      </c>
    </row>
    <row r="2289" s="1" customFormat="1" spans="2:8">
      <c r="B2289" s="1" t="s">
        <v>10935</v>
      </c>
      <c r="C2289" s="1" t="s">
        <v>4111</v>
      </c>
      <c r="D2289" s="1" t="s">
        <v>3134</v>
      </c>
      <c r="E2289" s="1" t="s">
        <v>13239</v>
      </c>
      <c r="F2289" s="1" t="s">
        <v>10946</v>
      </c>
      <c r="G2289" s="20">
        <v>188139</v>
      </c>
      <c r="H2289" s="21">
        <v>11</v>
      </c>
    </row>
    <row r="2290" s="1" customFormat="1" spans="2:8">
      <c r="B2290" s="1" t="s">
        <v>10935</v>
      </c>
      <c r="C2290" s="1" t="s">
        <v>107</v>
      </c>
      <c r="D2290" s="1" t="s">
        <v>3387</v>
      </c>
      <c r="E2290" s="1" t="s">
        <v>13240</v>
      </c>
      <c r="F2290" s="1" t="s">
        <v>10940</v>
      </c>
      <c r="G2290" s="20">
        <v>187753</v>
      </c>
      <c r="H2290" s="21">
        <v>10</v>
      </c>
    </row>
    <row r="2291" s="1" customFormat="1" spans="2:8">
      <c r="B2291" s="1" t="s">
        <v>10935</v>
      </c>
      <c r="C2291" s="1" t="s">
        <v>4135</v>
      </c>
      <c r="D2291" s="1" t="s">
        <v>3388</v>
      </c>
      <c r="E2291" s="1" t="s">
        <v>13241</v>
      </c>
      <c r="F2291" s="1" t="s">
        <v>10940</v>
      </c>
      <c r="G2291" s="20">
        <v>187030</v>
      </c>
      <c r="H2291" s="21">
        <v>10</v>
      </c>
    </row>
    <row r="2292" s="1" customFormat="1" spans="2:8">
      <c r="B2292" s="1" t="s">
        <v>10935</v>
      </c>
      <c r="C2292" s="1" t="s">
        <v>128</v>
      </c>
      <c r="D2292" s="1" t="s">
        <v>2874</v>
      </c>
      <c r="E2292" s="1" t="s">
        <v>13242</v>
      </c>
      <c r="F2292" s="1" t="s">
        <v>10956</v>
      </c>
      <c r="G2292" s="20">
        <v>186970</v>
      </c>
      <c r="H2292" s="21">
        <v>13</v>
      </c>
    </row>
    <row r="2293" s="1" customFormat="1" spans="2:8">
      <c r="B2293" s="1" t="s">
        <v>10935</v>
      </c>
      <c r="C2293" s="1" t="s">
        <v>103</v>
      </c>
      <c r="D2293" s="1" t="s">
        <v>3389</v>
      </c>
      <c r="E2293" s="1" t="s">
        <v>13243</v>
      </c>
      <c r="F2293" s="1" t="s">
        <v>11060</v>
      </c>
      <c r="G2293" s="20">
        <v>185541.5</v>
      </c>
      <c r="H2293" s="21">
        <v>9</v>
      </c>
    </row>
    <row r="2294" s="1" customFormat="1" spans="2:8">
      <c r="B2294" s="1" t="s">
        <v>10935</v>
      </c>
      <c r="C2294" s="1" t="s">
        <v>103</v>
      </c>
      <c r="D2294" s="1" t="s">
        <v>2720</v>
      </c>
      <c r="E2294" s="1" t="s">
        <v>13244</v>
      </c>
      <c r="F2294" s="1" t="s">
        <v>3876</v>
      </c>
      <c r="G2294" s="20">
        <v>185528</v>
      </c>
      <c r="H2294" s="21">
        <v>11</v>
      </c>
    </row>
    <row r="2295" s="1" customFormat="1" spans="2:8">
      <c r="B2295" s="1" t="s">
        <v>10935</v>
      </c>
      <c r="C2295" s="1" t="s">
        <v>103</v>
      </c>
      <c r="D2295" s="1" t="s">
        <v>3390</v>
      </c>
      <c r="E2295" s="1" t="s">
        <v>13245</v>
      </c>
      <c r="F2295" s="1" t="s">
        <v>10942</v>
      </c>
      <c r="G2295" s="20">
        <v>185398</v>
      </c>
      <c r="H2295" s="21">
        <v>6</v>
      </c>
    </row>
    <row r="2296" s="1" customFormat="1" spans="2:8">
      <c r="B2296" s="1" t="s">
        <v>10935</v>
      </c>
      <c r="C2296" s="1" t="s">
        <v>10975</v>
      </c>
      <c r="D2296" s="1" t="s">
        <v>3391</v>
      </c>
      <c r="E2296" s="1" t="s">
        <v>13246</v>
      </c>
      <c r="F2296" s="1" t="s">
        <v>10942</v>
      </c>
      <c r="G2296" s="20">
        <v>185015</v>
      </c>
      <c r="H2296" s="21">
        <v>5</v>
      </c>
    </row>
    <row r="2297" s="1" customFormat="1" spans="2:8">
      <c r="B2297" s="1" t="s">
        <v>10935</v>
      </c>
      <c r="C2297" s="1" t="s">
        <v>103</v>
      </c>
      <c r="D2297" s="1" t="s">
        <v>3392</v>
      </c>
      <c r="E2297" s="1" t="s">
        <v>13247</v>
      </c>
      <c r="F2297" s="1" t="s">
        <v>11016</v>
      </c>
      <c r="G2297" s="20">
        <v>184395</v>
      </c>
      <c r="H2297" s="21">
        <v>9</v>
      </c>
    </row>
    <row r="2298" s="1" customFormat="1" spans="2:8">
      <c r="B2298" s="1" t="s">
        <v>10935</v>
      </c>
      <c r="C2298" s="1" t="s">
        <v>103</v>
      </c>
      <c r="D2298" s="1" t="s">
        <v>3393</v>
      </c>
      <c r="E2298" s="1" t="s">
        <v>13248</v>
      </c>
      <c r="F2298" s="1" t="s">
        <v>11010</v>
      </c>
      <c r="G2298" s="20">
        <v>184285</v>
      </c>
      <c r="H2298" s="21">
        <v>9</v>
      </c>
    </row>
    <row r="2299" s="1" customFormat="1" spans="2:8">
      <c r="B2299" s="1" t="s">
        <v>10935</v>
      </c>
      <c r="C2299" s="1" t="s">
        <v>10975</v>
      </c>
      <c r="D2299" s="1" t="s">
        <v>3394</v>
      </c>
      <c r="E2299" s="1" t="s">
        <v>13249</v>
      </c>
      <c r="F2299" s="1" t="s">
        <v>10956</v>
      </c>
      <c r="G2299" s="20">
        <v>184274</v>
      </c>
      <c r="H2299" s="21">
        <v>4</v>
      </c>
    </row>
    <row r="2300" s="1" customFormat="1" spans="2:8">
      <c r="B2300" s="1" t="s">
        <v>10935</v>
      </c>
      <c r="C2300" s="1" t="s">
        <v>398</v>
      </c>
      <c r="D2300" s="1" t="s">
        <v>3395</v>
      </c>
      <c r="E2300" s="1" t="s">
        <v>13250</v>
      </c>
      <c r="F2300" s="1" t="s">
        <v>11010</v>
      </c>
      <c r="G2300" s="20">
        <v>184236</v>
      </c>
      <c r="H2300" s="21">
        <v>5</v>
      </c>
    </row>
    <row r="2301" s="1" customFormat="1" spans="2:8">
      <c r="B2301" s="1" t="s">
        <v>10935</v>
      </c>
      <c r="C2301" s="1" t="s">
        <v>156</v>
      </c>
      <c r="D2301" s="1" t="s">
        <v>3396</v>
      </c>
      <c r="E2301" s="1" t="s">
        <v>13251</v>
      </c>
      <c r="F2301" s="1" t="s">
        <v>10948</v>
      </c>
      <c r="G2301" s="20">
        <v>183978</v>
      </c>
      <c r="H2301" s="21">
        <v>7</v>
      </c>
    </row>
    <row r="2302" s="1" customFormat="1" spans="2:8">
      <c r="B2302" s="1" t="s">
        <v>10935</v>
      </c>
      <c r="C2302" s="1" t="s">
        <v>260</v>
      </c>
      <c r="D2302" s="1" t="s">
        <v>3397</v>
      </c>
      <c r="E2302" s="1" t="s">
        <v>13252</v>
      </c>
      <c r="F2302" s="1" t="s">
        <v>10965</v>
      </c>
      <c r="G2302" s="20">
        <v>183499</v>
      </c>
      <c r="H2302" s="21">
        <v>12</v>
      </c>
    </row>
    <row r="2303" s="1" customFormat="1" spans="2:8">
      <c r="B2303" s="1" t="s">
        <v>10935</v>
      </c>
      <c r="C2303" s="1" t="s">
        <v>124</v>
      </c>
      <c r="D2303" s="1" t="s">
        <v>2919</v>
      </c>
      <c r="E2303" s="1" t="s">
        <v>13253</v>
      </c>
      <c r="F2303" s="1" t="s">
        <v>11018</v>
      </c>
      <c r="G2303" s="20">
        <v>183403</v>
      </c>
      <c r="H2303" s="21">
        <v>8</v>
      </c>
    </row>
    <row r="2304" s="1" customFormat="1" spans="2:8">
      <c r="B2304" s="1" t="s">
        <v>10935</v>
      </c>
      <c r="C2304" s="1" t="s">
        <v>103</v>
      </c>
      <c r="D2304" s="1" t="s">
        <v>2907</v>
      </c>
      <c r="E2304" s="1" t="s">
        <v>13254</v>
      </c>
      <c r="F2304" s="1" t="s">
        <v>10956</v>
      </c>
      <c r="G2304" s="20">
        <v>182975</v>
      </c>
      <c r="H2304" s="21">
        <v>11</v>
      </c>
    </row>
    <row r="2305" s="1" customFormat="1" spans="2:8">
      <c r="B2305" s="1" t="s">
        <v>10935</v>
      </c>
      <c r="C2305" s="1" t="s">
        <v>107</v>
      </c>
      <c r="D2305" s="1" t="s">
        <v>3398</v>
      </c>
      <c r="E2305" s="1" t="s">
        <v>13255</v>
      </c>
      <c r="F2305" s="1" t="s">
        <v>10956</v>
      </c>
      <c r="G2305" s="20">
        <v>182731</v>
      </c>
      <c r="H2305" s="21">
        <v>4</v>
      </c>
    </row>
    <row r="2306" s="1" customFormat="1" spans="2:8">
      <c r="B2306" s="1" t="s">
        <v>10935</v>
      </c>
      <c r="C2306" s="1" t="s">
        <v>156</v>
      </c>
      <c r="D2306" s="1" t="s">
        <v>2322</v>
      </c>
      <c r="E2306" s="1" t="s">
        <v>13256</v>
      </c>
      <c r="F2306" s="1" t="s">
        <v>10940</v>
      </c>
      <c r="G2306" s="20">
        <v>182611</v>
      </c>
      <c r="H2306" s="21">
        <v>5</v>
      </c>
    </row>
    <row r="2307" s="1" customFormat="1" spans="2:8">
      <c r="B2307" s="1" t="s">
        <v>10935</v>
      </c>
      <c r="C2307" s="1" t="s">
        <v>67</v>
      </c>
      <c r="D2307" s="1" t="s">
        <v>2960</v>
      </c>
      <c r="E2307" s="1" t="s">
        <v>13257</v>
      </c>
      <c r="F2307" s="1" t="s">
        <v>11010</v>
      </c>
      <c r="G2307" s="20">
        <v>182517</v>
      </c>
      <c r="H2307" s="21">
        <v>8</v>
      </c>
    </row>
    <row r="2308" s="1" customFormat="1" spans="2:8">
      <c r="B2308" s="1" t="s">
        <v>10935</v>
      </c>
      <c r="C2308" s="1" t="s">
        <v>124</v>
      </c>
      <c r="D2308" s="1" t="s">
        <v>3399</v>
      </c>
      <c r="E2308" s="1" t="s">
        <v>13258</v>
      </c>
      <c r="F2308" s="1" t="s">
        <v>10948</v>
      </c>
      <c r="G2308" s="20">
        <v>182425</v>
      </c>
      <c r="H2308" s="21">
        <v>12</v>
      </c>
    </row>
    <row r="2309" s="1" customFormat="1" spans="2:8">
      <c r="B2309" s="1" t="s">
        <v>10935</v>
      </c>
      <c r="C2309" s="1" t="s">
        <v>165</v>
      </c>
      <c r="D2309" s="1" t="s">
        <v>3400</v>
      </c>
      <c r="E2309" s="1" t="s">
        <v>13259</v>
      </c>
      <c r="F2309" s="1" t="s">
        <v>10946</v>
      </c>
      <c r="G2309" s="20">
        <v>182400</v>
      </c>
      <c r="H2309" s="21">
        <v>8</v>
      </c>
    </row>
    <row r="2310" s="1" customFormat="1" spans="2:8">
      <c r="B2310" s="1" t="s">
        <v>10935</v>
      </c>
      <c r="C2310" s="1" t="s">
        <v>4102</v>
      </c>
      <c r="D2310" s="1" t="s">
        <v>3401</v>
      </c>
      <c r="E2310" s="1" t="s">
        <v>13260</v>
      </c>
      <c r="F2310" s="1" t="s">
        <v>10965</v>
      </c>
      <c r="G2310" s="20">
        <v>181910</v>
      </c>
      <c r="H2310" s="21">
        <v>5</v>
      </c>
    </row>
    <row r="2311" s="1" customFormat="1" spans="2:8">
      <c r="B2311" s="1" t="s">
        <v>10935</v>
      </c>
      <c r="C2311" s="1" t="s">
        <v>4145</v>
      </c>
      <c r="D2311" s="1" t="s">
        <v>3402</v>
      </c>
      <c r="E2311" s="1" t="s">
        <v>13261</v>
      </c>
      <c r="F2311" s="1" t="s">
        <v>10956</v>
      </c>
      <c r="G2311" s="20">
        <v>181832</v>
      </c>
      <c r="H2311" s="21">
        <v>8</v>
      </c>
    </row>
    <row r="2312" s="1" customFormat="1" spans="2:8">
      <c r="B2312" s="1" t="s">
        <v>10935</v>
      </c>
      <c r="C2312" s="1" t="s">
        <v>156</v>
      </c>
      <c r="D2312" s="1" t="s">
        <v>3403</v>
      </c>
      <c r="E2312" s="1" t="s">
        <v>13262</v>
      </c>
      <c r="F2312" s="1" t="s">
        <v>11060</v>
      </c>
      <c r="G2312" s="20">
        <v>181408</v>
      </c>
      <c r="H2312" s="21">
        <v>8</v>
      </c>
    </row>
    <row r="2313" s="1" customFormat="1" spans="2:8">
      <c r="B2313" s="1" t="s">
        <v>10935</v>
      </c>
      <c r="C2313" s="1" t="s">
        <v>4135</v>
      </c>
      <c r="D2313" s="1" t="s">
        <v>2333</v>
      </c>
      <c r="E2313" s="1" t="s">
        <v>13263</v>
      </c>
      <c r="F2313" s="1" t="s">
        <v>11018</v>
      </c>
      <c r="G2313" s="20">
        <v>180978</v>
      </c>
      <c r="H2313" s="21">
        <v>4</v>
      </c>
    </row>
    <row r="2314" s="1" customFormat="1" spans="2:8">
      <c r="B2314" s="1" t="s">
        <v>10935</v>
      </c>
      <c r="C2314" s="1" t="s">
        <v>260</v>
      </c>
      <c r="D2314" s="1" t="s">
        <v>3355</v>
      </c>
      <c r="E2314" s="1" t="s">
        <v>13264</v>
      </c>
      <c r="F2314" s="1" t="s">
        <v>11010</v>
      </c>
      <c r="G2314" s="20">
        <v>180789</v>
      </c>
      <c r="H2314" s="21">
        <v>10</v>
      </c>
    </row>
    <row r="2315" s="1" customFormat="1" spans="2:8">
      <c r="B2315" s="1" t="s">
        <v>10935</v>
      </c>
      <c r="C2315" s="1" t="s">
        <v>89</v>
      </c>
      <c r="D2315" s="1" t="s">
        <v>3404</v>
      </c>
      <c r="E2315" s="1" t="s">
        <v>13265</v>
      </c>
      <c r="F2315" s="1" t="s">
        <v>11060</v>
      </c>
      <c r="G2315" s="20">
        <v>179978</v>
      </c>
      <c r="H2315" s="21">
        <v>11</v>
      </c>
    </row>
    <row r="2316" s="1" customFormat="1" spans="2:8">
      <c r="B2316" s="1" t="s">
        <v>10935</v>
      </c>
      <c r="C2316" s="1" t="s">
        <v>103</v>
      </c>
      <c r="D2316" s="1" t="s">
        <v>3405</v>
      </c>
      <c r="E2316" s="1" t="s">
        <v>13266</v>
      </c>
      <c r="F2316" s="1" t="s">
        <v>11016</v>
      </c>
      <c r="G2316" s="20">
        <v>179927</v>
      </c>
      <c r="H2316" s="21">
        <v>8</v>
      </c>
    </row>
    <row r="2317" s="1" customFormat="1" spans="2:8">
      <c r="B2317" s="1" t="s">
        <v>10935</v>
      </c>
      <c r="C2317" s="1" t="s">
        <v>103</v>
      </c>
      <c r="D2317" s="1" t="s">
        <v>2280</v>
      </c>
      <c r="E2317" s="1" t="s">
        <v>13267</v>
      </c>
      <c r="F2317" s="1" t="s">
        <v>11060</v>
      </c>
      <c r="G2317" s="20">
        <v>179684</v>
      </c>
      <c r="H2317" s="21">
        <v>7</v>
      </c>
    </row>
    <row r="2318" s="1" customFormat="1" spans="2:8">
      <c r="B2318" s="1" t="s">
        <v>10935</v>
      </c>
      <c r="C2318" s="1" t="s">
        <v>124</v>
      </c>
      <c r="D2318" s="1" t="s">
        <v>3406</v>
      </c>
      <c r="E2318" s="1" t="s">
        <v>13268</v>
      </c>
      <c r="F2318" s="1" t="s">
        <v>10963</v>
      </c>
      <c r="G2318" s="20">
        <v>179409</v>
      </c>
      <c r="H2318" s="21">
        <v>7</v>
      </c>
    </row>
    <row r="2319" s="1" customFormat="1" spans="2:8">
      <c r="B2319" s="1" t="s">
        <v>10935</v>
      </c>
      <c r="C2319" s="1" t="s">
        <v>4145</v>
      </c>
      <c r="D2319" s="1" t="s">
        <v>3407</v>
      </c>
      <c r="E2319" s="1" t="s">
        <v>13269</v>
      </c>
      <c r="F2319" s="1" t="s">
        <v>10942</v>
      </c>
      <c r="G2319" s="20">
        <v>179190</v>
      </c>
      <c r="H2319" s="21">
        <v>12</v>
      </c>
    </row>
    <row r="2320" s="1" customFormat="1" spans="2:8">
      <c r="B2320" s="1" t="s">
        <v>10935</v>
      </c>
      <c r="C2320" s="1" t="s">
        <v>4111</v>
      </c>
      <c r="D2320" s="1" t="s">
        <v>3409</v>
      </c>
      <c r="E2320" s="1" t="s">
        <v>13270</v>
      </c>
      <c r="F2320" s="1" t="s">
        <v>10963</v>
      </c>
      <c r="G2320" s="20">
        <v>178346</v>
      </c>
      <c r="H2320" s="21">
        <v>8</v>
      </c>
    </row>
    <row r="2321" s="1" customFormat="1" spans="2:8">
      <c r="B2321" s="1" t="s">
        <v>10935</v>
      </c>
      <c r="C2321" s="1" t="s">
        <v>156</v>
      </c>
      <c r="D2321" s="1" t="s">
        <v>3410</v>
      </c>
      <c r="E2321" s="1" t="s">
        <v>13271</v>
      </c>
      <c r="F2321" s="1" t="s">
        <v>10948</v>
      </c>
      <c r="G2321" s="20">
        <v>178062</v>
      </c>
      <c r="H2321" s="21">
        <v>9</v>
      </c>
    </row>
    <row r="2322" s="1" customFormat="1" spans="2:8">
      <c r="B2322" s="1" t="s">
        <v>10935</v>
      </c>
      <c r="C2322" s="1" t="s">
        <v>103</v>
      </c>
      <c r="D2322" s="1" t="s">
        <v>2041</v>
      </c>
      <c r="E2322" s="1" t="s">
        <v>13272</v>
      </c>
      <c r="F2322" s="1" t="s">
        <v>10940</v>
      </c>
      <c r="G2322" s="20">
        <v>177826</v>
      </c>
      <c r="H2322" s="21">
        <v>7</v>
      </c>
    </row>
    <row r="2323" s="1" customFormat="1" spans="2:8">
      <c r="B2323" s="1" t="s">
        <v>10935</v>
      </c>
      <c r="C2323" s="1" t="s">
        <v>4145</v>
      </c>
      <c r="D2323" s="1" t="s">
        <v>3411</v>
      </c>
      <c r="E2323" s="1" t="s">
        <v>13273</v>
      </c>
      <c r="F2323" s="1" t="s">
        <v>10948</v>
      </c>
      <c r="G2323" s="20">
        <v>177024</v>
      </c>
      <c r="H2323" s="21">
        <v>14</v>
      </c>
    </row>
    <row r="2324" s="1" customFormat="1" spans="2:8">
      <c r="B2324" s="1" t="s">
        <v>10935</v>
      </c>
      <c r="C2324" s="1" t="s">
        <v>260</v>
      </c>
      <c r="D2324" s="1" t="s">
        <v>3412</v>
      </c>
      <c r="E2324" s="1" t="s">
        <v>13274</v>
      </c>
      <c r="F2324" s="1" t="s">
        <v>10965</v>
      </c>
      <c r="G2324" s="20">
        <v>176848</v>
      </c>
      <c r="H2324" s="21">
        <v>7</v>
      </c>
    </row>
    <row r="2325" s="1" customFormat="1" spans="2:8">
      <c r="B2325" s="1" t="s">
        <v>10935</v>
      </c>
      <c r="C2325" s="1" t="s">
        <v>156</v>
      </c>
      <c r="D2325" s="1" t="s">
        <v>3413</v>
      </c>
      <c r="E2325" s="1" t="s">
        <v>13275</v>
      </c>
      <c r="F2325" s="1" t="s">
        <v>10948</v>
      </c>
      <c r="G2325" s="20">
        <v>176730</v>
      </c>
      <c r="H2325" s="21">
        <v>5</v>
      </c>
    </row>
    <row r="2326" s="1" customFormat="1" spans="2:8">
      <c r="B2326" s="1" t="s">
        <v>10935</v>
      </c>
      <c r="C2326" s="1" t="s">
        <v>4135</v>
      </c>
      <c r="D2326" s="1" t="s">
        <v>3414</v>
      </c>
      <c r="E2326" s="1" t="s">
        <v>13276</v>
      </c>
      <c r="F2326" s="1" t="s">
        <v>10956</v>
      </c>
      <c r="G2326" s="20">
        <v>176124</v>
      </c>
      <c r="H2326" s="21">
        <v>5</v>
      </c>
    </row>
    <row r="2327" s="1" customFormat="1" spans="2:8">
      <c r="B2327" s="1" t="s">
        <v>10935</v>
      </c>
      <c r="C2327" s="1" t="s">
        <v>165</v>
      </c>
      <c r="D2327" s="1" t="s">
        <v>3415</v>
      </c>
      <c r="E2327" s="1" t="s">
        <v>13277</v>
      </c>
      <c r="F2327" s="1" t="s">
        <v>11016</v>
      </c>
      <c r="G2327" s="20">
        <v>175624</v>
      </c>
      <c r="H2327" s="21">
        <v>9</v>
      </c>
    </row>
    <row r="2328" s="1" customFormat="1" spans="2:8">
      <c r="B2328" s="1" t="s">
        <v>10935</v>
      </c>
      <c r="C2328" s="1" t="s">
        <v>184</v>
      </c>
      <c r="D2328" s="1" t="s">
        <v>3416</v>
      </c>
      <c r="E2328" s="1" t="s">
        <v>13278</v>
      </c>
      <c r="F2328" s="1" t="s">
        <v>10937</v>
      </c>
      <c r="G2328" s="20">
        <v>175207</v>
      </c>
      <c r="H2328" s="21">
        <v>5</v>
      </c>
    </row>
    <row r="2329" s="1" customFormat="1" spans="2:8">
      <c r="B2329" s="1" t="s">
        <v>10935</v>
      </c>
      <c r="C2329" s="1" t="s">
        <v>4102</v>
      </c>
      <c r="D2329" s="1" t="s">
        <v>3417</v>
      </c>
      <c r="E2329" s="1" t="s">
        <v>13279</v>
      </c>
      <c r="F2329" s="1" t="s">
        <v>10948</v>
      </c>
      <c r="G2329" s="20">
        <v>174519</v>
      </c>
      <c r="H2329" s="21">
        <v>8</v>
      </c>
    </row>
    <row r="2330" s="1" customFormat="1" spans="2:8">
      <c r="B2330" s="1" t="s">
        <v>10935</v>
      </c>
      <c r="C2330" s="1" t="s">
        <v>67</v>
      </c>
      <c r="D2330" s="1" t="s">
        <v>2960</v>
      </c>
      <c r="E2330" s="1" t="s">
        <v>13280</v>
      </c>
      <c r="F2330" s="1" t="s">
        <v>11010</v>
      </c>
      <c r="G2330" s="20">
        <v>174338</v>
      </c>
      <c r="H2330" s="21">
        <v>8</v>
      </c>
    </row>
    <row r="2331" s="1" customFormat="1" spans="2:8">
      <c r="B2331" s="1" t="s">
        <v>10935</v>
      </c>
      <c r="C2331" s="1" t="s">
        <v>260</v>
      </c>
      <c r="D2331" s="1" t="s">
        <v>3418</v>
      </c>
      <c r="E2331" s="1" t="s">
        <v>13281</v>
      </c>
      <c r="F2331" s="1" t="s">
        <v>11016</v>
      </c>
      <c r="G2331" s="20">
        <v>174272</v>
      </c>
      <c r="H2331" s="21">
        <v>6</v>
      </c>
    </row>
    <row r="2332" s="1" customFormat="1" spans="2:8">
      <c r="B2332" s="1" t="s">
        <v>10935</v>
      </c>
      <c r="C2332" s="1" t="s">
        <v>124</v>
      </c>
      <c r="D2332" s="1" t="s">
        <v>3419</v>
      </c>
      <c r="E2332" s="1" t="s">
        <v>13282</v>
      </c>
      <c r="F2332" s="1" t="s">
        <v>10956</v>
      </c>
      <c r="G2332" s="20">
        <v>174094</v>
      </c>
      <c r="H2332" s="21">
        <v>12</v>
      </c>
    </row>
    <row r="2333" s="1" customFormat="1" spans="2:8">
      <c r="B2333" s="1" t="s">
        <v>10935</v>
      </c>
      <c r="C2333" s="1" t="s">
        <v>89</v>
      </c>
      <c r="D2333" s="1" t="s">
        <v>2775</v>
      </c>
      <c r="E2333" s="1" t="s">
        <v>13283</v>
      </c>
      <c r="F2333" s="1" t="s">
        <v>10942</v>
      </c>
      <c r="G2333" s="20">
        <v>173938</v>
      </c>
      <c r="H2333" s="21">
        <v>11</v>
      </c>
    </row>
    <row r="2334" s="1" customFormat="1" spans="2:8">
      <c r="B2334" s="1" t="s">
        <v>10935</v>
      </c>
      <c r="C2334" s="1" t="s">
        <v>4102</v>
      </c>
      <c r="D2334" s="1" t="s">
        <v>2670</v>
      </c>
      <c r="E2334" s="1" t="s">
        <v>13284</v>
      </c>
      <c r="F2334" s="1" t="s">
        <v>10937</v>
      </c>
      <c r="G2334" s="20">
        <v>173818</v>
      </c>
      <c r="H2334" s="21">
        <v>7</v>
      </c>
    </row>
    <row r="2335" s="1" customFormat="1" spans="2:8">
      <c r="B2335" s="1" t="s">
        <v>10935</v>
      </c>
      <c r="C2335" s="1" t="s">
        <v>124</v>
      </c>
      <c r="D2335" s="1" t="s">
        <v>3420</v>
      </c>
      <c r="E2335" s="1" t="s">
        <v>13285</v>
      </c>
      <c r="F2335" s="1" t="s">
        <v>10937</v>
      </c>
      <c r="G2335" s="20">
        <v>173742</v>
      </c>
      <c r="H2335" s="21">
        <v>7</v>
      </c>
    </row>
    <row r="2336" s="1" customFormat="1" spans="2:8">
      <c r="B2336" s="1" t="s">
        <v>10935</v>
      </c>
      <c r="C2336" s="1" t="s">
        <v>156</v>
      </c>
      <c r="D2336" s="1" t="s">
        <v>3421</v>
      </c>
      <c r="E2336" s="1" t="s">
        <v>13286</v>
      </c>
      <c r="F2336" s="1" t="s">
        <v>10965</v>
      </c>
      <c r="G2336" s="20">
        <v>173690</v>
      </c>
      <c r="H2336" s="21">
        <v>4</v>
      </c>
    </row>
    <row r="2337" s="1" customFormat="1" spans="2:8">
      <c r="B2337" s="1" t="s">
        <v>10935</v>
      </c>
      <c r="C2337" s="1" t="s">
        <v>4111</v>
      </c>
      <c r="D2337" s="1" t="s">
        <v>3190</v>
      </c>
      <c r="E2337" s="1" t="s">
        <v>13287</v>
      </c>
      <c r="F2337" s="1" t="s">
        <v>11018</v>
      </c>
      <c r="G2337" s="20">
        <v>173357</v>
      </c>
      <c r="H2337" s="21">
        <v>8</v>
      </c>
    </row>
    <row r="2338" s="1" customFormat="1" spans="2:8">
      <c r="B2338" s="1" t="s">
        <v>10935</v>
      </c>
      <c r="C2338" s="1" t="s">
        <v>128</v>
      </c>
      <c r="D2338" s="1" t="s">
        <v>3422</v>
      </c>
      <c r="E2338" s="1" t="s">
        <v>13288</v>
      </c>
      <c r="F2338" s="1" t="s">
        <v>10963</v>
      </c>
      <c r="G2338" s="20">
        <v>173323</v>
      </c>
      <c r="H2338" s="21">
        <v>14</v>
      </c>
    </row>
    <row r="2339" s="1" customFormat="1" spans="2:8">
      <c r="B2339" s="1" t="s">
        <v>10935</v>
      </c>
      <c r="C2339" s="1" t="s">
        <v>4111</v>
      </c>
      <c r="D2339" s="1" t="s">
        <v>3423</v>
      </c>
      <c r="E2339" s="1" t="s">
        <v>13289</v>
      </c>
      <c r="F2339" s="1" t="s">
        <v>10942</v>
      </c>
      <c r="G2339" s="20">
        <v>173177.09</v>
      </c>
      <c r="H2339" s="21">
        <v>2</v>
      </c>
    </row>
    <row r="2340" s="1" customFormat="1" spans="2:8">
      <c r="B2340" s="1" t="s">
        <v>10935</v>
      </c>
      <c r="C2340" s="1" t="s">
        <v>156</v>
      </c>
      <c r="D2340" s="1" t="s">
        <v>3424</v>
      </c>
      <c r="E2340" s="1" t="s">
        <v>13290</v>
      </c>
      <c r="F2340" s="1" t="s">
        <v>3876</v>
      </c>
      <c r="G2340" s="20">
        <v>172901</v>
      </c>
      <c r="H2340" s="21">
        <v>6</v>
      </c>
    </row>
    <row r="2341" s="1" customFormat="1" spans="2:8">
      <c r="B2341" s="1" t="s">
        <v>10935</v>
      </c>
      <c r="C2341" s="1" t="s">
        <v>165</v>
      </c>
      <c r="D2341" s="1" t="s">
        <v>3425</v>
      </c>
      <c r="E2341" s="1" t="s">
        <v>13291</v>
      </c>
      <c r="F2341" s="1" t="s">
        <v>11060</v>
      </c>
      <c r="G2341" s="20">
        <v>172480</v>
      </c>
      <c r="H2341" s="21">
        <v>6</v>
      </c>
    </row>
    <row r="2342" s="1" customFormat="1" spans="2:8">
      <c r="B2342" s="1" t="s">
        <v>10935</v>
      </c>
      <c r="C2342" s="1" t="s">
        <v>4102</v>
      </c>
      <c r="D2342" s="1" t="s">
        <v>3426</v>
      </c>
      <c r="E2342" s="1" t="s">
        <v>13292</v>
      </c>
      <c r="F2342" s="1" t="s">
        <v>10942</v>
      </c>
      <c r="G2342" s="20">
        <v>171996</v>
      </c>
      <c r="H2342" s="21">
        <v>6</v>
      </c>
    </row>
    <row r="2343" s="1" customFormat="1" spans="2:8">
      <c r="B2343" s="1" t="s">
        <v>10935</v>
      </c>
      <c r="C2343" s="1" t="s">
        <v>365</v>
      </c>
      <c r="D2343" s="1" t="s">
        <v>3427</v>
      </c>
      <c r="E2343" s="1" t="s">
        <v>13293</v>
      </c>
      <c r="F2343" s="1" t="s">
        <v>10946</v>
      </c>
      <c r="G2343" s="20">
        <v>171651</v>
      </c>
      <c r="H2343" s="21">
        <v>5</v>
      </c>
    </row>
    <row r="2344" s="1" customFormat="1" spans="2:8">
      <c r="B2344" s="1" t="s">
        <v>10935</v>
      </c>
      <c r="C2344" s="1" t="s">
        <v>4135</v>
      </c>
      <c r="D2344" s="1" t="s">
        <v>3428</v>
      </c>
      <c r="E2344" s="1" t="s">
        <v>13294</v>
      </c>
      <c r="F2344" s="1" t="s">
        <v>11010</v>
      </c>
      <c r="G2344" s="20">
        <v>171407</v>
      </c>
      <c r="H2344" s="21">
        <v>11</v>
      </c>
    </row>
    <row r="2345" s="1" customFormat="1" spans="2:8">
      <c r="B2345" s="1" t="s">
        <v>10935</v>
      </c>
      <c r="C2345" s="1" t="s">
        <v>4166</v>
      </c>
      <c r="D2345" s="1" t="s">
        <v>3429</v>
      </c>
      <c r="E2345" s="1" t="s">
        <v>13295</v>
      </c>
      <c r="F2345" s="1" t="s">
        <v>10942</v>
      </c>
      <c r="G2345" s="20">
        <v>171348</v>
      </c>
      <c r="H2345" s="21">
        <v>9</v>
      </c>
    </row>
    <row r="2346" s="1" customFormat="1" spans="2:8">
      <c r="B2346" s="1" t="s">
        <v>10935</v>
      </c>
      <c r="C2346" s="1" t="s">
        <v>165</v>
      </c>
      <c r="D2346" s="1" t="s">
        <v>3430</v>
      </c>
      <c r="E2346" s="1" t="s">
        <v>13296</v>
      </c>
      <c r="F2346" s="1" t="s">
        <v>10946</v>
      </c>
      <c r="G2346" s="20">
        <v>171115</v>
      </c>
      <c r="H2346" s="21">
        <v>6</v>
      </c>
    </row>
    <row r="2347" s="1" customFormat="1" spans="2:8">
      <c r="B2347" s="1" t="s">
        <v>10935</v>
      </c>
      <c r="C2347" s="1" t="s">
        <v>4135</v>
      </c>
      <c r="D2347" s="1" t="s">
        <v>3431</v>
      </c>
      <c r="E2347" s="1" t="s">
        <v>13297</v>
      </c>
      <c r="F2347" s="1" t="s">
        <v>10948</v>
      </c>
      <c r="G2347" s="20">
        <v>170997</v>
      </c>
      <c r="H2347" s="21">
        <v>10</v>
      </c>
    </row>
    <row r="2348" s="1" customFormat="1" spans="2:8">
      <c r="B2348" s="1" t="s">
        <v>10935</v>
      </c>
      <c r="C2348" s="1" t="s">
        <v>4102</v>
      </c>
      <c r="D2348" s="1" t="s">
        <v>2541</v>
      </c>
      <c r="E2348" s="1" t="s">
        <v>13298</v>
      </c>
      <c r="F2348" s="1" t="s">
        <v>3876</v>
      </c>
      <c r="G2348" s="20">
        <v>170865</v>
      </c>
      <c r="H2348" s="21">
        <v>7</v>
      </c>
    </row>
    <row r="2349" s="1" customFormat="1" spans="2:8">
      <c r="B2349" s="1" t="s">
        <v>10935</v>
      </c>
      <c r="C2349" s="1" t="s">
        <v>165</v>
      </c>
      <c r="D2349" s="1" t="s">
        <v>2744</v>
      </c>
      <c r="E2349" s="1" t="s">
        <v>13299</v>
      </c>
      <c r="F2349" s="1" t="s">
        <v>10946</v>
      </c>
      <c r="G2349" s="20">
        <v>170392</v>
      </c>
      <c r="H2349" s="21">
        <v>5</v>
      </c>
    </row>
    <row r="2350" s="1" customFormat="1" spans="2:8">
      <c r="B2350" s="1" t="s">
        <v>10935</v>
      </c>
      <c r="C2350" s="1" t="s">
        <v>4135</v>
      </c>
      <c r="D2350" s="1" t="s">
        <v>3432</v>
      </c>
      <c r="E2350" s="1" t="s">
        <v>13300</v>
      </c>
      <c r="F2350" s="1" t="s">
        <v>10965</v>
      </c>
      <c r="G2350" s="20">
        <v>170392</v>
      </c>
      <c r="H2350" s="21">
        <v>14</v>
      </c>
    </row>
    <row r="2351" s="1" customFormat="1" spans="2:8">
      <c r="B2351" s="1" t="s">
        <v>10935</v>
      </c>
      <c r="C2351" s="1" t="s">
        <v>156</v>
      </c>
      <c r="D2351" s="1" t="s">
        <v>2063</v>
      </c>
      <c r="E2351" s="1" t="s">
        <v>13301</v>
      </c>
      <c r="F2351" s="1" t="s">
        <v>10946</v>
      </c>
      <c r="G2351" s="20">
        <v>170227</v>
      </c>
      <c r="H2351" s="21">
        <v>5</v>
      </c>
    </row>
    <row r="2352" s="1" customFormat="1" spans="2:8">
      <c r="B2352" s="1" t="s">
        <v>10935</v>
      </c>
      <c r="C2352" s="1" t="s">
        <v>117</v>
      </c>
      <c r="D2352" s="1" t="s">
        <v>3433</v>
      </c>
      <c r="E2352" s="1" t="s">
        <v>13302</v>
      </c>
      <c r="F2352" s="1" t="s">
        <v>3876</v>
      </c>
      <c r="G2352" s="20">
        <v>169562</v>
      </c>
      <c r="H2352" s="21">
        <v>4</v>
      </c>
    </row>
    <row r="2353" s="1" customFormat="1" spans="2:8">
      <c r="B2353" s="1" t="s">
        <v>10935</v>
      </c>
      <c r="C2353" s="1" t="s">
        <v>124</v>
      </c>
      <c r="D2353" s="1" t="s">
        <v>3434</v>
      </c>
      <c r="E2353" s="1" t="s">
        <v>13303</v>
      </c>
      <c r="F2353" s="1" t="s">
        <v>11010</v>
      </c>
      <c r="G2353" s="20">
        <v>169464</v>
      </c>
      <c r="H2353" s="21">
        <v>10</v>
      </c>
    </row>
    <row r="2354" s="1" customFormat="1" spans="2:8">
      <c r="B2354" s="1" t="s">
        <v>10935</v>
      </c>
      <c r="C2354" s="1" t="s">
        <v>124</v>
      </c>
      <c r="D2354" s="1" t="s">
        <v>1696</v>
      </c>
      <c r="E2354" s="1" t="s">
        <v>13304</v>
      </c>
      <c r="F2354" s="1" t="s">
        <v>11018</v>
      </c>
      <c r="G2354" s="20">
        <v>169305</v>
      </c>
      <c r="H2354" s="21">
        <v>10</v>
      </c>
    </row>
    <row r="2355" s="1" customFormat="1" spans="2:8">
      <c r="B2355" s="1" t="s">
        <v>10935</v>
      </c>
      <c r="C2355" s="1" t="s">
        <v>365</v>
      </c>
      <c r="D2355" s="1" t="s">
        <v>3435</v>
      </c>
      <c r="E2355" s="1" t="s">
        <v>13305</v>
      </c>
      <c r="F2355" s="1" t="s">
        <v>10963</v>
      </c>
      <c r="G2355" s="20">
        <v>169256</v>
      </c>
      <c r="H2355" s="21">
        <v>5</v>
      </c>
    </row>
    <row r="2356" s="1" customFormat="1" spans="2:8">
      <c r="B2356" s="1" t="s">
        <v>10935</v>
      </c>
      <c r="C2356" s="1" t="s">
        <v>124</v>
      </c>
      <c r="D2356" s="1" t="s">
        <v>3436</v>
      </c>
      <c r="E2356" s="1" t="s">
        <v>13306</v>
      </c>
      <c r="F2356" s="1" t="s">
        <v>11060</v>
      </c>
      <c r="G2356" s="20">
        <v>167964</v>
      </c>
      <c r="H2356" s="21">
        <v>5</v>
      </c>
    </row>
    <row r="2357" s="1" customFormat="1" spans="2:8">
      <c r="B2357" s="1" t="s">
        <v>10935</v>
      </c>
      <c r="C2357" s="1" t="s">
        <v>184</v>
      </c>
      <c r="D2357" s="1" t="s">
        <v>3437</v>
      </c>
      <c r="E2357" s="1" t="s">
        <v>13307</v>
      </c>
      <c r="F2357" s="1" t="s">
        <v>10965</v>
      </c>
      <c r="G2357" s="20">
        <v>167958</v>
      </c>
      <c r="H2357" s="21">
        <v>5</v>
      </c>
    </row>
    <row r="2358" s="1" customFormat="1" spans="2:8">
      <c r="B2358" s="1" t="s">
        <v>10935</v>
      </c>
      <c r="C2358" s="1" t="s">
        <v>156</v>
      </c>
      <c r="D2358" s="1" t="s">
        <v>3438</v>
      </c>
      <c r="E2358" s="1" t="s">
        <v>13308</v>
      </c>
      <c r="F2358" s="1" t="s">
        <v>11060</v>
      </c>
      <c r="G2358" s="20">
        <v>167642</v>
      </c>
      <c r="H2358" s="21">
        <v>6</v>
      </c>
    </row>
    <row r="2359" s="1" customFormat="1" spans="2:8">
      <c r="B2359" s="1" t="s">
        <v>10935</v>
      </c>
      <c r="C2359" s="1" t="s">
        <v>103</v>
      </c>
      <c r="D2359" s="1" t="s">
        <v>3439</v>
      </c>
      <c r="E2359" s="1" t="s">
        <v>13309</v>
      </c>
      <c r="F2359" s="1" t="s">
        <v>11060</v>
      </c>
      <c r="G2359" s="20">
        <v>167616</v>
      </c>
      <c r="H2359" s="21">
        <v>8</v>
      </c>
    </row>
    <row r="2360" s="1" customFormat="1" spans="2:8">
      <c r="B2360" s="1" t="s">
        <v>10935</v>
      </c>
      <c r="C2360" s="1" t="s">
        <v>89</v>
      </c>
      <c r="D2360" s="1" t="s">
        <v>3440</v>
      </c>
      <c r="E2360" s="1" t="s">
        <v>13310</v>
      </c>
      <c r="F2360" s="1" t="s">
        <v>11016</v>
      </c>
      <c r="G2360" s="20">
        <v>167534</v>
      </c>
      <c r="H2360" s="21">
        <v>7</v>
      </c>
    </row>
    <row r="2361" s="1" customFormat="1" spans="2:8">
      <c r="B2361" s="1" t="s">
        <v>10935</v>
      </c>
      <c r="C2361" s="1" t="s">
        <v>398</v>
      </c>
      <c r="D2361" s="1" t="s">
        <v>3441</v>
      </c>
      <c r="E2361" s="1" t="s">
        <v>13311</v>
      </c>
      <c r="F2361" s="1" t="s">
        <v>3876</v>
      </c>
      <c r="G2361" s="20">
        <v>167403</v>
      </c>
      <c r="H2361" s="21">
        <v>6</v>
      </c>
    </row>
    <row r="2362" s="1" customFormat="1" spans="2:8">
      <c r="B2362" s="1" t="s">
        <v>10935</v>
      </c>
      <c r="C2362" s="1" t="s">
        <v>124</v>
      </c>
      <c r="D2362" s="1" t="s">
        <v>3442</v>
      </c>
      <c r="E2362" s="1" t="s">
        <v>13312</v>
      </c>
      <c r="F2362" s="1" t="s">
        <v>11010</v>
      </c>
      <c r="G2362" s="20">
        <v>167367</v>
      </c>
      <c r="H2362" s="21">
        <v>8</v>
      </c>
    </row>
    <row r="2363" s="1" customFormat="1" spans="2:8">
      <c r="B2363" s="1" t="s">
        <v>10935</v>
      </c>
      <c r="C2363" s="1" t="s">
        <v>156</v>
      </c>
      <c r="D2363" s="1" t="s">
        <v>3443</v>
      </c>
      <c r="E2363" s="1" t="s">
        <v>13313</v>
      </c>
      <c r="F2363" s="1" t="s">
        <v>10965</v>
      </c>
      <c r="G2363" s="20">
        <v>167054</v>
      </c>
      <c r="H2363" s="21">
        <v>4</v>
      </c>
    </row>
    <row r="2364" s="1" customFormat="1" spans="2:8">
      <c r="B2364" s="1" t="s">
        <v>10935</v>
      </c>
      <c r="C2364" s="1" t="s">
        <v>165</v>
      </c>
      <c r="D2364" s="1" t="s">
        <v>3444</v>
      </c>
      <c r="E2364" s="1" t="s">
        <v>13314</v>
      </c>
      <c r="F2364" s="1" t="s">
        <v>11010</v>
      </c>
      <c r="G2364" s="20">
        <v>166861</v>
      </c>
      <c r="H2364" s="21">
        <v>11</v>
      </c>
    </row>
    <row r="2365" s="1" customFormat="1" spans="2:8">
      <c r="B2365" s="1" t="s">
        <v>10935</v>
      </c>
      <c r="C2365" s="1" t="s">
        <v>11836</v>
      </c>
      <c r="D2365" s="1" t="s">
        <v>2183</v>
      </c>
      <c r="E2365" s="1" t="s">
        <v>13315</v>
      </c>
      <c r="F2365" s="1" t="s">
        <v>11010</v>
      </c>
      <c r="G2365" s="20">
        <v>166844</v>
      </c>
      <c r="H2365" s="21">
        <v>15</v>
      </c>
    </row>
    <row r="2366" s="1" customFormat="1" spans="2:8">
      <c r="B2366" s="1" t="s">
        <v>10935</v>
      </c>
      <c r="C2366" s="1" t="s">
        <v>4111</v>
      </c>
      <c r="D2366" s="1" t="s">
        <v>3038</v>
      </c>
      <c r="E2366" s="1" t="s">
        <v>13316</v>
      </c>
      <c r="F2366" s="1" t="s">
        <v>10942</v>
      </c>
      <c r="G2366" s="20">
        <v>166686</v>
      </c>
      <c r="H2366" s="21">
        <v>5</v>
      </c>
    </row>
    <row r="2367" s="1" customFormat="1" spans="2:8">
      <c r="B2367" s="1" t="s">
        <v>10935</v>
      </c>
      <c r="C2367" s="1" t="s">
        <v>365</v>
      </c>
      <c r="D2367" s="1" t="s">
        <v>3445</v>
      </c>
      <c r="E2367" s="1" t="s">
        <v>13317</v>
      </c>
      <c r="F2367" s="1" t="s">
        <v>11060</v>
      </c>
      <c r="G2367" s="20">
        <v>165347</v>
      </c>
      <c r="H2367" s="21">
        <v>6</v>
      </c>
    </row>
    <row r="2368" s="1" customFormat="1" spans="2:8">
      <c r="B2368" s="1" t="s">
        <v>10935</v>
      </c>
      <c r="C2368" s="1" t="s">
        <v>260</v>
      </c>
      <c r="D2368" s="1" t="s">
        <v>3446</v>
      </c>
      <c r="E2368" s="1" t="s">
        <v>13318</v>
      </c>
      <c r="F2368" s="1" t="s">
        <v>11060</v>
      </c>
      <c r="G2368" s="20">
        <v>165208</v>
      </c>
      <c r="H2368" s="21">
        <v>6</v>
      </c>
    </row>
    <row r="2369" s="1" customFormat="1" spans="2:8">
      <c r="B2369" s="1" t="s">
        <v>10935</v>
      </c>
      <c r="C2369" s="1" t="s">
        <v>4135</v>
      </c>
      <c r="D2369" s="1" t="s">
        <v>3447</v>
      </c>
      <c r="E2369" s="1" t="s">
        <v>13319</v>
      </c>
      <c r="F2369" s="1" t="s">
        <v>11016</v>
      </c>
      <c r="G2369" s="20">
        <v>164899</v>
      </c>
      <c r="H2369" s="21">
        <v>9</v>
      </c>
    </row>
    <row r="2370" s="1" customFormat="1" spans="2:8">
      <c r="B2370" s="1" t="s">
        <v>10935</v>
      </c>
      <c r="C2370" s="1" t="s">
        <v>103</v>
      </c>
      <c r="D2370" s="1" t="s">
        <v>3073</v>
      </c>
      <c r="E2370" s="1" t="s">
        <v>13320</v>
      </c>
      <c r="F2370" s="1" t="s">
        <v>11016</v>
      </c>
      <c r="G2370" s="20">
        <v>164035</v>
      </c>
      <c r="H2370" s="21">
        <v>16</v>
      </c>
    </row>
    <row r="2371" s="1" customFormat="1" spans="2:8">
      <c r="B2371" s="1" t="s">
        <v>10935</v>
      </c>
      <c r="C2371" s="1" t="s">
        <v>260</v>
      </c>
      <c r="D2371" s="1" t="s">
        <v>3197</v>
      </c>
      <c r="E2371" s="1" t="s">
        <v>13321</v>
      </c>
      <c r="F2371" s="1" t="s">
        <v>11010</v>
      </c>
      <c r="G2371" s="20">
        <v>163954.5</v>
      </c>
      <c r="H2371" s="21">
        <v>14</v>
      </c>
    </row>
    <row r="2372" s="1" customFormat="1" spans="2:8">
      <c r="B2372" s="1" t="s">
        <v>10935</v>
      </c>
      <c r="C2372" s="1" t="s">
        <v>103</v>
      </c>
      <c r="D2372" s="1" t="s">
        <v>3448</v>
      </c>
      <c r="E2372" s="1" t="s">
        <v>13322</v>
      </c>
      <c r="F2372" s="1" t="s">
        <v>10965</v>
      </c>
      <c r="G2372" s="20">
        <v>163777</v>
      </c>
      <c r="H2372" s="21">
        <v>7</v>
      </c>
    </row>
    <row r="2373" s="1" customFormat="1" spans="2:8">
      <c r="B2373" s="1" t="s">
        <v>10935</v>
      </c>
      <c r="C2373" s="1" t="s">
        <v>260</v>
      </c>
      <c r="D2373" s="1" t="s">
        <v>3449</v>
      </c>
      <c r="E2373" s="1" t="s">
        <v>13323</v>
      </c>
      <c r="F2373" s="1" t="s">
        <v>11060</v>
      </c>
      <c r="G2373" s="20">
        <v>163600</v>
      </c>
      <c r="H2373" s="21">
        <v>5</v>
      </c>
    </row>
    <row r="2374" s="1" customFormat="1" spans="2:8">
      <c r="B2374" s="1" t="s">
        <v>10935</v>
      </c>
      <c r="C2374" s="1" t="s">
        <v>124</v>
      </c>
      <c r="D2374" s="1" t="s">
        <v>1973</v>
      </c>
      <c r="E2374" s="1" t="s">
        <v>13324</v>
      </c>
      <c r="F2374" s="1" t="s">
        <v>10937</v>
      </c>
      <c r="G2374" s="20">
        <v>163526</v>
      </c>
      <c r="H2374" s="21">
        <v>4</v>
      </c>
    </row>
    <row r="2375" s="1" customFormat="1" spans="2:8">
      <c r="B2375" s="1" t="s">
        <v>10935</v>
      </c>
      <c r="C2375" s="1" t="s">
        <v>156</v>
      </c>
      <c r="D2375" s="1" t="s">
        <v>3451</v>
      </c>
      <c r="E2375" s="1" t="s">
        <v>13325</v>
      </c>
      <c r="F2375" s="1" t="s">
        <v>10937</v>
      </c>
      <c r="G2375" s="20">
        <v>163043</v>
      </c>
      <c r="H2375" s="21">
        <v>10</v>
      </c>
    </row>
    <row r="2376" s="1" customFormat="1" spans="2:8">
      <c r="B2376" s="1" t="s">
        <v>10935</v>
      </c>
      <c r="C2376" s="1" t="s">
        <v>103</v>
      </c>
      <c r="D2376" s="1" t="s">
        <v>3452</v>
      </c>
      <c r="E2376" s="1" t="s">
        <v>13326</v>
      </c>
      <c r="F2376" s="1" t="s">
        <v>11060</v>
      </c>
      <c r="G2376" s="20">
        <v>162577</v>
      </c>
      <c r="H2376" s="21">
        <v>8</v>
      </c>
    </row>
    <row r="2377" s="1" customFormat="1" spans="2:8">
      <c r="B2377" s="1" t="s">
        <v>10935</v>
      </c>
      <c r="C2377" s="1" t="s">
        <v>156</v>
      </c>
      <c r="D2377" s="1" t="s">
        <v>3453</v>
      </c>
      <c r="E2377" s="1" t="s">
        <v>13327</v>
      </c>
      <c r="F2377" s="1" t="s">
        <v>10948</v>
      </c>
      <c r="G2377" s="20">
        <v>162138.3</v>
      </c>
      <c r="H2377" s="21">
        <v>5</v>
      </c>
    </row>
    <row r="2378" s="1" customFormat="1" spans="2:8">
      <c r="B2378" s="1" t="s">
        <v>10935</v>
      </c>
      <c r="C2378" s="1" t="s">
        <v>156</v>
      </c>
      <c r="D2378" s="1" t="s">
        <v>3454</v>
      </c>
      <c r="E2378" s="1" t="s">
        <v>13328</v>
      </c>
      <c r="F2378" s="1" t="s">
        <v>10948</v>
      </c>
      <c r="G2378" s="20">
        <v>161321</v>
      </c>
      <c r="H2378" s="21">
        <v>8</v>
      </c>
    </row>
    <row r="2379" s="1" customFormat="1" spans="2:8">
      <c r="B2379" s="1" t="s">
        <v>10935</v>
      </c>
      <c r="C2379" s="1" t="s">
        <v>103</v>
      </c>
      <c r="D2379" s="1" t="s">
        <v>2255</v>
      </c>
      <c r="E2379" s="1" t="s">
        <v>13329</v>
      </c>
      <c r="F2379" s="1" t="s">
        <v>3876</v>
      </c>
      <c r="G2379" s="20">
        <v>160714</v>
      </c>
      <c r="H2379" s="21">
        <v>14</v>
      </c>
    </row>
    <row r="2380" s="1" customFormat="1" spans="2:8">
      <c r="B2380" s="1" t="s">
        <v>10935</v>
      </c>
      <c r="C2380" s="1" t="s">
        <v>4102</v>
      </c>
      <c r="D2380" s="1" t="s">
        <v>3455</v>
      </c>
      <c r="E2380" s="1" t="s">
        <v>13330</v>
      </c>
      <c r="F2380" s="1" t="s">
        <v>10948</v>
      </c>
      <c r="G2380" s="20">
        <v>160514.2</v>
      </c>
      <c r="H2380" s="21">
        <v>10</v>
      </c>
    </row>
    <row r="2381" s="1" customFormat="1" spans="2:8">
      <c r="B2381" s="1" t="s">
        <v>10935</v>
      </c>
      <c r="C2381" s="1" t="s">
        <v>103</v>
      </c>
      <c r="D2381" s="1" t="s">
        <v>3456</v>
      </c>
      <c r="E2381" s="1" t="s">
        <v>13331</v>
      </c>
      <c r="F2381" s="1" t="s">
        <v>10942</v>
      </c>
      <c r="G2381" s="20">
        <v>160416</v>
      </c>
      <c r="H2381" s="21">
        <v>12</v>
      </c>
    </row>
    <row r="2382" s="1" customFormat="1" spans="2:8">
      <c r="B2382" s="1" t="s">
        <v>10935</v>
      </c>
      <c r="C2382" s="1" t="s">
        <v>124</v>
      </c>
      <c r="D2382" s="1" t="s">
        <v>3457</v>
      </c>
      <c r="E2382" s="1" t="s">
        <v>13332</v>
      </c>
      <c r="F2382" s="1" t="s">
        <v>11060</v>
      </c>
      <c r="G2382" s="20">
        <v>160044</v>
      </c>
      <c r="H2382" s="21">
        <v>7</v>
      </c>
    </row>
    <row r="2383" s="1" customFormat="1" spans="2:8">
      <c r="B2383" s="1" t="s">
        <v>10935</v>
      </c>
      <c r="C2383" s="1" t="s">
        <v>67</v>
      </c>
      <c r="D2383" s="1" t="s">
        <v>3458</v>
      </c>
      <c r="E2383" s="1" t="s">
        <v>13333</v>
      </c>
      <c r="F2383" s="1" t="s">
        <v>10942</v>
      </c>
      <c r="G2383" s="20">
        <v>159108</v>
      </c>
      <c r="H2383" s="21">
        <v>8</v>
      </c>
    </row>
    <row r="2384" s="1" customFormat="1" spans="2:8">
      <c r="B2384" s="1" t="s">
        <v>10935</v>
      </c>
      <c r="C2384" s="1" t="s">
        <v>4102</v>
      </c>
      <c r="D2384" s="1" t="s">
        <v>3459</v>
      </c>
      <c r="E2384" s="1" t="s">
        <v>13334</v>
      </c>
      <c r="F2384" s="1" t="s">
        <v>11016</v>
      </c>
      <c r="G2384" s="20">
        <v>159104</v>
      </c>
      <c r="H2384" s="21">
        <v>5</v>
      </c>
    </row>
    <row r="2385" s="1" customFormat="1" spans="2:8">
      <c r="B2385" s="1" t="s">
        <v>10935</v>
      </c>
      <c r="C2385" s="1" t="s">
        <v>156</v>
      </c>
      <c r="D2385" s="1" t="s">
        <v>3460</v>
      </c>
      <c r="E2385" s="1" t="s">
        <v>13335</v>
      </c>
      <c r="F2385" s="1" t="s">
        <v>11010</v>
      </c>
      <c r="G2385" s="20">
        <v>158632</v>
      </c>
      <c r="H2385" s="21">
        <v>5</v>
      </c>
    </row>
    <row r="2386" s="1" customFormat="1" spans="2:8">
      <c r="B2386" s="1" t="s">
        <v>10935</v>
      </c>
      <c r="C2386" s="1" t="s">
        <v>67</v>
      </c>
      <c r="D2386" s="1" t="s">
        <v>3461</v>
      </c>
      <c r="E2386" s="1" t="s">
        <v>13336</v>
      </c>
      <c r="F2386" s="1" t="s">
        <v>11010</v>
      </c>
      <c r="G2386" s="20">
        <v>157745</v>
      </c>
      <c r="H2386" s="21">
        <v>5</v>
      </c>
    </row>
    <row r="2387" s="1" customFormat="1" spans="2:8">
      <c r="B2387" s="1" t="s">
        <v>10935</v>
      </c>
      <c r="C2387" s="1" t="s">
        <v>103</v>
      </c>
      <c r="D2387" s="1" t="s">
        <v>3462</v>
      </c>
      <c r="E2387" s="1" t="s">
        <v>13337</v>
      </c>
      <c r="F2387" s="1" t="s">
        <v>11016</v>
      </c>
      <c r="G2387" s="20">
        <v>157355</v>
      </c>
      <c r="H2387" s="21">
        <v>11</v>
      </c>
    </row>
    <row r="2388" s="1" customFormat="1" spans="2:8">
      <c r="B2388" s="1" t="s">
        <v>10935</v>
      </c>
      <c r="C2388" s="1" t="s">
        <v>156</v>
      </c>
      <c r="D2388" s="1" t="s">
        <v>3463</v>
      </c>
      <c r="E2388" s="1" t="s">
        <v>13338</v>
      </c>
      <c r="F2388" s="1" t="s">
        <v>10956</v>
      </c>
      <c r="G2388" s="20">
        <v>157306</v>
      </c>
      <c r="H2388" s="21">
        <v>3</v>
      </c>
    </row>
    <row r="2389" s="1" customFormat="1" spans="2:8">
      <c r="B2389" s="1" t="s">
        <v>10935</v>
      </c>
      <c r="C2389" s="1" t="s">
        <v>260</v>
      </c>
      <c r="D2389" s="1" t="s">
        <v>3284</v>
      </c>
      <c r="E2389" s="1" t="s">
        <v>13339</v>
      </c>
      <c r="F2389" s="1" t="s">
        <v>11016</v>
      </c>
      <c r="G2389" s="20">
        <v>157290</v>
      </c>
      <c r="H2389" s="21">
        <v>9</v>
      </c>
    </row>
    <row r="2390" s="1" customFormat="1" spans="2:8">
      <c r="B2390" s="1" t="s">
        <v>10935</v>
      </c>
      <c r="C2390" s="1" t="s">
        <v>124</v>
      </c>
      <c r="D2390" s="1" t="s">
        <v>3464</v>
      </c>
      <c r="E2390" s="1" t="s">
        <v>13340</v>
      </c>
      <c r="F2390" s="1" t="s">
        <v>11060</v>
      </c>
      <c r="G2390" s="20">
        <v>156922</v>
      </c>
      <c r="H2390" s="21">
        <v>6</v>
      </c>
    </row>
    <row r="2391" s="1" customFormat="1" spans="2:8">
      <c r="B2391" s="1" t="s">
        <v>10935</v>
      </c>
      <c r="C2391" s="1" t="s">
        <v>4111</v>
      </c>
      <c r="D2391" s="1" t="s">
        <v>3465</v>
      </c>
      <c r="E2391" s="1" t="s">
        <v>13341</v>
      </c>
      <c r="F2391" s="1" t="s">
        <v>10940</v>
      </c>
      <c r="G2391" s="20">
        <v>156856</v>
      </c>
      <c r="H2391" s="21">
        <v>6</v>
      </c>
    </row>
    <row r="2392" s="1" customFormat="1" spans="2:8">
      <c r="B2392" s="1" t="s">
        <v>10935</v>
      </c>
      <c r="C2392" s="1" t="s">
        <v>4111</v>
      </c>
      <c r="D2392" s="1" t="s">
        <v>1982</v>
      </c>
      <c r="E2392" s="1" t="s">
        <v>13342</v>
      </c>
      <c r="F2392" s="1" t="s">
        <v>10942</v>
      </c>
      <c r="G2392" s="20">
        <v>156096</v>
      </c>
      <c r="H2392" s="21">
        <v>6</v>
      </c>
    </row>
    <row r="2393" s="1" customFormat="1" spans="2:8">
      <c r="B2393" s="1" t="s">
        <v>10935</v>
      </c>
      <c r="C2393" s="1" t="s">
        <v>103</v>
      </c>
      <c r="D2393" s="1" t="s">
        <v>3466</v>
      </c>
      <c r="E2393" s="1" t="s">
        <v>13343</v>
      </c>
      <c r="F2393" s="1" t="s">
        <v>11016</v>
      </c>
      <c r="G2393" s="20">
        <v>156070</v>
      </c>
      <c r="H2393" s="21">
        <v>9</v>
      </c>
    </row>
    <row r="2394" s="1" customFormat="1" spans="2:8">
      <c r="B2394" s="1" t="s">
        <v>10935</v>
      </c>
      <c r="C2394" s="1" t="s">
        <v>103</v>
      </c>
      <c r="D2394" s="1" t="s">
        <v>3467</v>
      </c>
      <c r="E2394" s="1" t="s">
        <v>13344</v>
      </c>
      <c r="F2394" s="1" t="s">
        <v>10956</v>
      </c>
      <c r="G2394" s="20">
        <v>156048</v>
      </c>
      <c r="H2394" s="21">
        <v>12</v>
      </c>
    </row>
    <row r="2395" s="1" customFormat="1" spans="2:8">
      <c r="B2395" s="1" t="s">
        <v>10935</v>
      </c>
      <c r="C2395" s="1" t="s">
        <v>107</v>
      </c>
      <c r="D2395" s="1" t="s">
        <v>1454</v>
      </c>
      <c r="E2395" s="1" t="s">
        <v>13345</v>
      </c>
      <c r="F2395" s="1" t="s">
        <v>11016</v>
      </c>
      <c r="G2395" s="20">
        <v>155881</v>
      </c>
      <c r="H2395" s="21">
        <v>9</v>
      </c>
    </row>
    <row r="2396" s="1" customFormat="1" spans="2:8">
      <c r="B2396" s="1" t="s">
        <v>10935</v>
      </c>
      <c r="C2396" s="1" t="s">
        <v>10975</v>
      </c>
      <c r="D2396" s="1" t="s">
        <v>3468</v>
      </c>
      <c r="E2396" s="1" t="s">
        <v>13346</v>
      </c>
      <c r="F2396" s="1" t="s">
        <v>11016</v>
      </c>
      <c r="G2396" s="20">
        <v>155743</v>
      </c>
      <c r="H2396" s="21">
        <v>3</v>
      </c>
    </row>
    <row r="2397" s="1" customFormat="1" spans="2:8">
      <c r="B2397" s="1" t="s">
        <v>10935</v>
      </c>
      <c r="C2397" s="1" t="s">
        <v>260</v>
      </c>
      <c r="D2397" s="1" t="s">
        <v>3469</v>
      </c>
      <c r="E2397" s="1" t="s">
        <v>13347</v>
      </c>
      <c r="F2397" s="1" t="s">
        <v>10965</v>
      </c>
      <c r="G2397" s="20">
        <v>155587</v>
      </c>
      <c r="H2397" s="21">
        <v>5</v>
      </c>
    </row>
    <row r="2398" s="1" customFormat="1" spans="2:8">
      <c r="B2398" s="1" t="s">
        <v>10935</v>
      </c>
      <c r="C2398" s="1" t="s">
        <v>4111</v>
      </c>
      <c r="D2398" s="1" t="s">
        <v>3470</v>
      </c>
      <c r="E2398" s="1" t="s">
        <v>13348</v>
      </c>
      <c r="F2398" s="1" t="s">
        <v>10963</v>
      </c>
      <c r="G2398" s="20">
        <v>155376</v>
      </c>
      <c r="H2398" s="21">
        <v>14</v>
      </c>
    </row>
    <row r="2399" s="1" customFormat="1" spans="2:8">
      <c r="B2399" s="1" t="s">
        <v>10935</v>
      </c>
      <c r="C2399" s="1" t="s">
        <v>398</v>
      </c>
      <c r="D2399" s="1" t="s">
        <v>3471</v>
      </c>
      <c r="E2399" s="1" t="s">
        <v>13349</v>
      </c>
      <c r="F2399" s="1" t="s">
        <v>11010</v>
      </c>
      <c r="G2399" s="20">
        <v>154524</v>
      </c>
      <c r="H2399" s="21">
        <v>4</v>
      </c>
    </row>
    <row r="2400" s="1" customFormat="1" spans="2:8">
      <c r="B2400" s="1" t="s">
        <v>10935</v>
      </c>
      <c r="C2400" s="1" t="s">
        <v>365</v>
      </c>
      <c r="D2400" s="1" t="s">
        <v>3472</v>
      </c>
      <c r="E2400" s="1" t="s">
        <v>13350</v>
      </c>
      <c r="F2400" s="1" t="s">
        <v>3876</v>
      </c>
      <c r="G2400" s="20">
        <v>153486</v>
      </c>
      <c r="H2400" s="21">
        <v>6</v>
      </c>
    </row>
    <row r="2401" s="1" customFormat="1" spans="2:8">
      <c r="B2401" s="1" t="s">
        <v>10935</v>
      </c>
      <c r="C2401" s="1" t="s">
        <v>103</v>
      </c>
      <c r="D2401" s="1" t="s">
        <v>3473</v>
      </c>
      <c r="E2401" s="1" t="s">
        <v>13351</v>
      </c>
      <c r="F2401" s="1" t="s">
        <v>10963</v>
      </c>
      <c r="G2401" s="20">
        <v>153191</v>
      </c>
      <c r="H2401" s="21">
        <v>8</v>
      </c>
    </row>
    <row r="2402" s="1" customFormat="1" spans="2:8">
      <c r="B2402" s="1" t="s">
        <v>10935</v>
      </c>
      <c r="C2402" s="1" t="s">
        <v>10975</v>
      </c>
      <c r="D2402" s="1" t="s">
        <v>3474</v>
      </c>
      <c r="E2402" s="1" t="s">
        <v>13352</v>
      </c>
      <c r="F2402" s="1" t="s">
        <v>10965</v>
      </c>
      <c r="G2402" s="20">
        <v>152663</v>
      </c>
      <c r="H2402" s="21">
        <v>4</v>
      </c>
    </row>
    <row r="2403" s="1" customFormat="1" spans="2:8">
      <c r="B2403" s="1" t="s">
        <v>10935</v>
      </c>
      <c r="C2403" s="1" t="s">
        <v>4166</v>
      </c>
      <c r="D2403" s="1" t="s">
        <v>3475</v>
      </c>
      <c r="E2403" s="1" t="s">
        <v>13353</v>
      </c>
      <c r="F2403" s="1" t="s">
        <v>11010</v>
      </c>
      <c r="G2403" s="20">
        <v>152648</v>
      </c>
      <c r="H2403" s="21">
        <v>8</v>
      </c>
    </row>
    <row r="2404" s="1" customFormat="1" spans="2:8">
      <c r="B2404" s="1" t="s">
        <v>10935</v>
      </c>
      <c r="C2404" s="1" t="s">
        <v>165</v>
      </c>
      <c r="D2404" s="1" t="s">
        <v>3476</v>
      </c>
      <c r="E2404" s="1" t="s">
        <v>13354</v>
      </c>
      <c r="F2404" s="1" t="s">
        <v>10965</v>
      </c>
      <c r="G2404" s="20">
        <v>152540</v>
      </c>
      <c r="H2404" s="21">
        <v>6</v>
      </c>
    </row>
    <row r="2405" s="1" customFormat="1" spans="2:8">
      <c r="B2405" s="1" t="s">
        <v>10935</v>
      </c>
      <c r="C2405" s="1" t="s">
        <v>398</v>
      </c>
      <c r="D2405" s="1" t="s">
        <v>2010</v>
      </c>
      <c r="E2405" s="1" t="s">
        <v>13355</v>
      </c>
      <c r="F2405" s="1" t="s">
        <v>3876</v>
      </c>
      <c r="G2405" s="20">
        <v>152106</v>
      </c>
      <c r="H2405" s="21">
        <v>5</v>
      </c>
    </row>
    <row r="2406" s="1" customFormat="1" spans="2:8">
      <c r="B2406" s="1" t="s">
        <v>10935</v>
      </c>
      <c r="C2406" s="1" t="s">
        <v>365</v>
      </c>
      <c r="D2406" s="1" t="s">
        <v>3477</v>
      </c>
      <c r="E2406" s="1" t="s">
        <v>13356</v>
      </c>
      <c r="F2406" s="1" t="s">
        <v>11010</v>
      </c>
      <c r="G2406" s="20">
        <v>151936</v>
      </c>
      <c r="H2406" s="21">
        <v>6</v>
      </c>
    </row>
    <row r="2407" s="1" customFormat="1" spans="2:8">
      <c r="B2407" s="1" t="s">
        <v>10935</v>
      </c>
      <c r="C2407" s="1" t="s">
        <v>4111</v>
      </c>
      <c r="D2407" s="1" t="s">
        <v>3478</v>
      </c>
      <c r="E2407" s="1" t="s">
        <v>13357</v>
      </c>
      <c r="F2407" s="1" t="s">
        <v>11060</v>
      </c>
      <c r="G2407" s="20">
        <v>151822</v>
      </c>
      <c r="H2407" s="21">
        <v>11</v>
      </c>
    </row>
    <row r="2408" s="1" customFormat="1" spans="2:8">
      <c r="B2408" s="1" t="s">
        <v>10935</v>
      </c>
      <c r="C2408" s="1" t="s">
        <v>165</v>
      </c>
      <c r="D2408" s="1" t="s">
        <v>3480</v>
      </c>
      <c r="E2408" s="1" t="s">
        <v>13358</v>
      </c>
      <c r="F2408" s="1" t="s">
        <v>10963</v>
      </c>
      <c r="G2408" s="20">
        <v>151495</v>
      </c>
      <c r="H2408" s="21">
        <v>6</v>
      </c>
    </row>
    <row r="2409" s="1" customFormat="1" spans="2:8">
      <c r="B2409" s="1" t="s">
        <v>10935</v>
      </c>
      <c r="C2409" s="1" t="s">
        <v>4135</v>
      </c>
      <c r="D2409" s="1" t="s">
        <v>2333</v>
      </c>
      <c r="E2409" s="1" t="s">
        <v>13359</v>
      </c>
      <c r="F2409" s="1" t="s">
        <v>11018</v>
      </c>
      <c r="G2409" s="20">
        <v>151350</v>
      </c>
      <c r="H2409" s="21">
        <v>5</v>
      </c>
    </row>
    <row r="2410" s="1" customFormat="1" spans="2:8">
      <c r="B2410" s="1" t="s">
        <v>10935</v>
      </c>
      <c r="C2410" s="1" t="s">
        <v>137</v>
      </c>
      <c r="D2410" s="1" t="s">
        <v>3481</v>
      </c>
      <c r="E2410" s="1" t="s">
        <v>13360</v>
      </c>
      <c r="F2410" s="1" t="s">
        <v>11010</v>
      </c>
      <c r="G2410" s="20">
        <v>151274</v>
      </c>
      <c r="H2410" s="21">
        <v>5</v>
      </c>
    </row>
    <row r="2411" s="1" customFormat="1" spans="2:8">
      <c r="B2411" s="1" t="s">
        <v>10935</v>
      </c>
      <c r="C2411" s="1" t="s">
        <v>89</v>
      </c>
      <c r="D2411" s="1" t="s">
        <v>3482</v>
      </c>
      <c r="E2411" s="1" t="s">
        <v>13361</v>
      </c>
      <c r="F2411" s="1" t="s">
        <v>11060</v>
      </c>
      <c r="G2411" s="20">
        <v>151122</v>
      </c>
      <c r="H2411" s="21">
        <v>6</v>
      </c>
    </row>
    <row r="2412" s="1" customFormat="1" spans="2:8">
      <c r="B2412" s="1" t="s">
        <v>10935</v>
      </c>
      <c r="C2412" s="1" t="s">
        <v>137</v>
      </c>
      <c r="D2412" s="1" t="s">
        <v>3483</v>
      </c>
      <c r="E2412" s="1" t="s">
        <v>13362</v>
      </c>
      <c r="F2412" s="1" t="s">
        <v>10948</v>
      </c>
      <c r="G2412" s="20">
        <v>150722</v>
      </c>
      <c r="H2412" s="21">
        <v>10</v>
      </c>
    </row>
    <row r="2413" s="1" customFormat="1" spans="2:8">
      <c r="B2413" s="1" t="s">
        <v>10935</v>
      </c>
      <c r="C2413" s="1" t="s">
        <v>165</v>
      </c>
      <c r="D2413" s="1" t="s">
        <v>3484</v>
      </c>
      <c r="E2413" s="1" t="s">
        <v>13363</v>
      </c>
      <c r="F2413" s="1" t="s">
        <v>11018</v>
      </c>
      <c r="G2413" s="20">
        <v>150480</v>
      </c>
      <c r="H2413" s="21">
        <v>4</v>
      </c>
    </row>
    <row r="2414" s="1" customFormat="1" spans="2:8">
      <c r="B2414" s="1" t="s">
        <v>10935</v>
      </c>
      <c r="C2414" s="1" t="s">
        <v>128</v>
      </c>
      <c r="D2414" s="1" t="s">
        <v>3485</v>
      </c>
      <c r="E2414" s="1" t="s">
        <v>13364</v>
      </c>
      <c r="F2414" s="1" t="s">
        <v>10965</v>
      </c>
      <c r="G2414" s="20">
        <v>150472</v>
      </c>
      <c r="H2414" s="21">
        <v>7</v>
      </c>
    </row>
    <row r="2415" s="1" customFormat="1" spans="2:8">
      <c r="B2415" s="1" t="s">
        <v>10935</v>
      </c>
      <c r="C2415" s="1" t="s">
        <v>156</v>
      </c>
      <c r="D2415" s="1" t="s">
        <v>3486</v>
      </c>
      <c r="E2415" s="1" t="s">
        <v>13365</v>
      </c>
      <c r="F2415" s="1" t="s">
        <v>10956</v>
      </c>
      <c r="G2415" s="20">
        <v>150312</v>
      </c>
      <c r="H2415" s="21">
        <v>4</v>
      </c>
    </row>
    <row r="2416" s="1" customFormat="1" spans="2:8">
      <c r="B2416" s="1" t="s">
        <v>10935</v>
      </c>
      <c r="C2416" s="1" t="s">
        <v>103</v>
      </c>
      <c r="D2416" s="1" t="s">
        <v>3012</v>
      </c>
      <c r="E2416" s="1" t="s">
        <v>13366</v>
      </c>
      <c r="F2416" s="1" t="s">
        <v>10940</v>
      </c>
      <c r="G2416" s="20">
        <v>149964</v>
      </c>
      <c r="H2416" s="21">
        <v>7</v>
      </c>
    </row>
    <row r="2417" s="1" customFormat="1" spans="2:8">
      <c r="B2417" s="1" t="s">
        <v>10935</v>
      </c>
      <c r="C2417" s="1" t="s">
        <v>67</v>
      </c>
      <c r="D2417" s="1" t="s">
        <v>3487</v>
      </c>
      <c r="E2417" s="1" t="s">
        <v>13367</v>
      </c>
      <c r="F2417" s="1" t="s">
        <v>10942</v>
      </c>
      <c r="G2417" s="20">
        <v>149670</v>
      </c>
      <c r="H2417" s="21">
        <v>7</v>
      </c>
    </row>
    <row r="2418" s="1" customFormat="1" spans="2:8">
      <c r="B2418" s="1" t="s">
        <v>10935</v>
      </c>
      <c r="C2418" s="1" t="s">
        <v>89</v>
      </c>
      <c r="D2418" s="1" t="s">
        <v>3488</v>
      </c>
      <c r="E2418" s="1" t="s">
        <v>13368</v>
      </c>
      <c r="F2418" s="1" t="s">
        <v>10965</v>
      </c>
      <c r="G2418" s="20">
        <v>149327</v>
      </c>
      <c r="H2418" s="21">
        <v>16</v>
      </c>
    </row>
    <row r="2419" s="1" customFormat="1" spans="2:8">
      <c r="B2419" s="1" t="s">
        <v>10935</v>
      </c>
      <c r="C2419" s="1" t="s">
        <v>4111</v>
      </c>
      <c r="D2419" s="1" t="s">
        <v>3489</v>
      </c>
      <c r="E2419" s="1" t="s">
        <v>13369</v>
      </c>
      <c r="F2419" s="1" t="s">
        <v>10956</v>
      </c>
      <c r="G2419" s="20">
        <v>149280</v>
      </c>
      <c r="H2419" s="21">
        <v>9</v>
      </c>
    </row>
    <row r="2420" s="1" customFormat="1" spans="2:8">
      <c r="B2420" s="1" t="s">
        <v>10935</v>
      </c>
      <c r="C2420" s="1" t="s">
        <v>124</v>
      </c>
      <c r="D2420" s="1" t="s">
        <v>3490</v>
      </c>
      <c r="E2420" s="1" t="s">
        <v>13370</v>
      </c>
      <c r="F2420" s="1" t="s">
        <v>10956</v>
      </c>
      <c r="G2420" s="20">
        <v>149111</v>
      </c>
      <c r="H2420" s="21">
        <v>8</v>
      </c>
    </row>
    <row r="2421" s="1" customFormat="1" spans="2:8">
      <c r="B2421" s="1" t="s">
        <v>10935</v>
      </c>
      <c r="C2421" s="1" t="s">
        <v>117</v>
      </c>
      <c r="D2421" s="1" t="s">
        <v>3491</v>
      </c>
      <c r="E2421" s="1" t="s">
        <v>13371</v>
      </c>
      <c r="F2421" s="1" t="s">
        <v>11060</v>
      </c>
      <c r="G2421" s="20">
        <v>148974</v>
      </c>
      <c r="H2421" s="21">
        <v>5</v>
      </c>
    </row>
    <row r="2422" s="1" customFormat="1" spans="2:8">
      <c r="B2422" s="1" t="s">
        <v>10935</v>
      </c>
      <c r="C2422" s="1" t="s">
        <v>67</v>
      </c>
      <c r="D2422" s="1" t="s">
        <v>3492</v>
      </c>
      <c r="E2422" s="1" t="s">
        <v>13372</v>
      </c>
      <c r="F2422" s="1" t="s">
        <v>10965</v>
      </c>
      <c r="G2422" s="20">
        <v>148668</v>
      </c>
      <c r="H2422" s="21">
        <v>9</v>
      </c>
    </row>
    <row r="2423" s="1" customFormat="1" spans="2:8">
      <c r="B2423" s="1" t="s">
        <v>10935</v>
      </c>
      <c r="C2423" s="1" t="s">
        <v>4111</v>
      </c>
      <c r="D2423" s="1" t="s">
        <v>3493</v>
      </c>
      <c r="E2423" s="1" t="s">
        <v>13373</v>
      </c>
      <c r="F2423" s="1" t="s">
        <v>11016</v>
      </c>
      <c r="G2423" s="20">
        <v>148170</v>
      </c>
      <c r="H2423" s="21">
        <v>6</v>
      </c>
    </row>
    <row r="2424" s="1" customFormat="1" spans="2:8">
      <c r="B2424" s="1" t="s">
        <v>10935</v>
      </c>
      <c r="C2424" s="1" t="s">
        <v>165</v>
      </c>
      <c r="D2424" s="1" t="s">
        <v>3495</v>
      </c>
      <c r="E2424" s="1" t="s">
        <v>13374</v>
      </c>
      <c r="F2424" s="1" t="s">
        <v>11060</v>
      </c>
      <c r="G2424" s="20">
        <v>147502</v>
      </c>
      <c r="H2424" s="21">
        <v>5</v>
      </c>
    </row>
    <row r="2425" s="1" customFormat="1" spans="2:8">
      <c r="B2425" s="1" t="s">
        <v>10935</v>
      </c>
      <c r="C2425" s="1" t="s">
        <v>4111</v>
      </c>
      <c r="D2425" s="1" t="s">
        <v>3496</v>
      </c>
      <c r="E2425" s="1" t="s">
        <v>13375</v>
      </c>
      <c r="F2425" s="1" t="s">
        <v>10963</v>
      </c>
      <c r="G2425" s="20">
        <v>147484</v>
      </c>
      <c r="H2425" s="21">
        <v>7</v>
      </c>
    </row>
    <row r="2426" s="1" customFormat="1" spans="2:8">
      <c r="B2426" s="1" t="s">
        <v>10935</v>
      </c>
      <c r="C2426" s="1" t="s">
        <v>156</v>
      </c>
      <c r="D2426" s="1" t="s">
        <v>3497</v>
      </c>
      <c r="E2426" s="1" t="s">
        <v>13376</v>
      </c>
      <c r="F2426" s="1" t="s">
        <v>10942</v>
      </c>
      <c r="G2426" s="20">
        <v>147090</v>
      </c>
      <c r="H2426" s="21">
        <v>4</v>
      </c>
    </row>
    <row r="2427" s="1" customFormat="1" spans="2:8">
      <c r="B2427" s="1" t="s">
        <v>10935</v>
      </c>
      <c r="C2427" s="1" t="s">
        <v>4102</v>
      </c>
      <c r="D2427" s="1" t="s">
        <v>3499</v>
      </c>
      <c r="E2427" s="1" t="s">
        <v>13377</v>
      </c>
      <c r="F2427" s="1" t="s">
        <v>11010</v>
      </c>
      <c r="G2427" s="20">
        <v>145981</v>
      </c>
      <c r="H2427" s="21">
        <v>7</v>
      </c>
    </row>
    <row r="2428" s="1" customFormat="1" spans="2:8">
      <c r="B2428" s="1" t="s">
        <v>10935</v>
      </c>
      <c r="C2428" s="1" t="s">
        <v>89</v>
      </c>
      <c r="D2428" s="1" t="s">
        <v>3500</v>
      </c>
      <c r="E2428" s="1" t="s">
        <v>13378</v>
      </c>
      <c r="F2428" s="1" t="s">
        <v>10963</v>
      </c>
      <c r="G2428" s="20">
        <v>145490</v>
      </c>
      <c r="H2428" s="21">
        <v>11</v>
      </c>
    </row>
    <row r="2429" s="1" customFormat="1" spans="2:8">
      <c r="B2429" s="1" t="s">
        <v>10935</v>
      </c>
      <c r="C2429" s="1" t="s">
        <v>4111</v>
      </c>
      <c r="D2429" s="1" t="s">
        <v>3501</v>
      </c>
      <c r="E2429" s="1" t="s">
        <v>13379</v>
      </c>
      <c r="F2429" s="1" t="s">
        <v>10940</v>
      </c>
      <c r="G2429" s="20">
        <v>145480</v>
      </c>
      <c r="H2429" s="21">
        <v>7</v>
      </c>
    </row>
    <row r="2430" s="1" customFormat="1" spans="2:8">
      <c r="B2430" s="1" t="s">
        <v>10935</v>
      </c>
      <c r="C2430" s="1" t="s">
        <v>156</v>
      </c>
      <c r="D2430" s="1" t="s">
        <v>3502</v>
      </c>
      <c r="E2430" s="1" t="s">
        <v>13380</v>
      </c>
      <c r="F2430" s="1" t="s">
        <v>10963</v>
      </c>
      <c r="G2430" s="20">
        <v>145253</v>
      </c>
      <c r="H2430" s="21">
        <v>6</v>
      </c>
    </row>
    <row r="2431" s="1" customFormat="1" spans="2:8">
      <c r="B2431" s="1" t="s">
        <v>10935</v>
      </c>
      <c r="C2431" s="1" t="s">
        <v>67</v>
      </c>
      <c r="D2431" s="1" t="s">
        <v>3085</v>
      </c>
      <c r="E2431" s="1" t="s">
        <v>13381</v>
      </c>
      <c r="F2431" s="1" t="s">
        <v>10942</v>
      </c>
      <c r="G2431" s="20">
        <v>144917</v>
      </c>
      <c r="H2431" s="21">
        <v>6</v>
      </c>
    </row>
    <row r="2432" s="1" customFormat="1" spans="2:8">
      <c r="B2432" s="1" t="s">
        <v>10935</v>
      </c>
      <c r="C2432" s="1" t="s">
        <v>156</v>
      </c>
      <c r="D2432" s="1" t="s">
        <v>2401</v>
      </c>
      <c r="E2432" s="1" t="s">
        <v>13382</v>
      </c>
      <c r="F2432" s="1" t="s">
        <v>3876</v>
      </c>
      <c r="G2432" s="20">
        <v>144541</v>
      </c>
      <c r="H2432" s="21">
        <v>3</v>
      </c>
    </row>
    <row r="2433" s="1" customFormat="1" spans="2:8">
      <c r="B2433" s="1" t="s">
        <v>10935</v>
      </c>
      <c r="C2433" s="1" t="s">
        <v>165</v>
      </c>
      <c r="D2433" s="1" t="s">
        <v>3503</v>
      </c>
      <c r="E2433" s="1" t="s">
        <v>13383</v>
      </c>
      <c r="F2433" s="1" t="s">
        <v>10942</v>
      </c>
      <c r="G2433" s="20">
        <v>143850</v>
      </c>
      <c r="H2433" s="21">
        <v>5</v>
      </c>
    </row>
    <row r="2434" s="1" customFormat="1" spans="2:8">
      <c r="B2434" s="1" t="s">
        <v>10935</v>
      </c>
      <c r="C2434" s="1" t="s">
        <v>103</v>
      </c>
      <c r="D2434" s="1" t="s">
        <v>2078</v>
      </c>
      <c r="E2434" s="1" t="s">
        <v>13384</v>
      </c>
      <c r="F2434" s="1" t="s">
        <v>10942</v>
      </c>
      <c r="G2434" s="20">
        <v>143366</v>
      </c>
      <c r="H2434" s="21">
        <v>8</v>
      </c>
    </row>
    <row r="2435" s="1" customFormat="1" spans="2:8">
      <c r="B2435" s="1" t="s">
        <v>10935</v>
      </c>
      <c r="C2435" s="1" t="s">
        <v>124</v>
      </c>
      <c r="D2435" s="1" t="s">
        <v>3504</v>
      </c>
      <c r="E2435" s="1" t="s">
        <v>13385</v>
      </c>
      <c r="F2435" s="1" t="s">
        <v>10956</v>
      </c>
      <c r="G2435" s="20">
        <v>143103</v>
      </c>
      <c r="H2435" s="21">
        <v>5</v>
      </c>
    </row>
    <row r="2436" s="1" customFormat="1" spans="2:8">
      <c r="B2436" s="1" t="s">
        <v>10935</v>
      </c>
      <c r="C2436" s="1" t="s">
        <v>4102</v>
      </c>
      <c r="D2436" s="1" t="s">
        <v>3505</v>
      </c>
      <c r="E2436" s="1" t="s">
        <v>13386</v>
      </c>
      <c r="F2436" s="1" t="s">
        <v>10965</v>
      </c>
      <c r="G2436" s="20">
        <v>142874</v>
      </c>
      <c r="H2436" s="21">
        <v>2</v>
      </c>
    </row>
    <row r="2437" s="1" customFormat="1" spans="2:8">
      <c r="B2437" s="1" t="s">
        <v>10935</v>
      </c>
      <c r="C2437" s="1" t="s">
        <v>156</v>
      </c>
      <c r="D2437" s="1" t="s">
        <v>3506</v>
      </c>
      <c r="E2437" s="1" t="s">
        <v>13387</v>
      </c>
      <c r="F2437" s="1" t="s">
        <v>11010</v>
      </c>
      <c r="G2437" s="20">
        <v>141636</v>
      </c>
      <c r="H2437" s="21">
        <v>5</v>
      </c>
    </row>
    <row r="2438" s="1" customFormat="1" spans="2:8">
      <c r="B2438" s="1" t="s">
        <v>10935</v>
      </c>
      <c r="C2438" s="1" t="s">
        <v>156</v>
      </c>
      <c r="D2438" s="1" t="s">
        <v>3507</v>
      </c>
      <c r="E2438" s="1" t="s">
        <v>13388</v>
      </c>
      <c r="F2438" s="1" t="s">
        <v>10940</v>
      </c>
      <c r="G2438" s="20">
        <v>141361</v>
      </c>
      <c r="H2438" s="21">
        <v>7</v>
      </c>
    </row>
    <row r="2439" s="1" customFormat="1" spans="2:8">
      <c r="B2439" s="1" t="s">
        <v>10935</v>
      </c>
      <c r="C2439" s="1" t="s">
        <v>89</v>
      </c>
      <c r="D2439" s="1" t="s">
        <v>3508</v>
      </c>
      <c r="E2439" s="1" t="s">
        <v>13389</v>
      </c>
      <c r="F2439" s="1" t="s">
        <v>11010</v>
      </c>
      <c r="G2439" s="20">
        <v>140927.5</v>
      </c>
      <c r="H2439" s="21">
        <v>9</v>
      </c>
    </row>
    <row r="2440" s="1" customFormat="1" spans="2:8">
      <c r="B2440" s="1" t="s">
        <v>10935</v>
      </c>
      <c r="C2440" s="1" t="s">
        <v>184</v>
      </c>
      <c r="D2440" s="1" t="s">
        <v>3509</v>
      </c>
      <c r="E2440" s="1" t="s">
        <v>13390</v>
      </c>
      <c r="F2440" s="1" t="s">
        <v>11016</v>
      </c>
      <c r="G2440" s="20">
        <v>140705</v>
      </c>
      <c r="H2440" s="21">
        <v>3</v>
      </c>
    </row>
    <row r="2441" s="1" customFormat="1" spans="2:8">
      <c r="B2441" s="1" t="s">
        <v>10935</v>
      </c>
      <c r="C2441" s="1" t="s">
        <v>124</v>
      </c>
      <c r="D2441" s="1" t="s">
        <v>2197</v>
      </c>
      <c r="E2441" s="1" t="s">
        <v>13391</v>
      </c>
      <c r="F2441" s="1" t="s">
        <v>3876</v>
      </c>
      <c r="G2441" s="20">
        <v>140082</v>
      </c>
      <c r="H2441" s="21">
        <v>10</v>
      </c>
    </row>
    <row r="2442" s="1" customFormat="1" spans="2:8">
      <c r="B2442" s="1" t="s">
        <v>10935</v>
      </c>
      <c r="C2442" s="1" t="s">
        <v>117</v>
      </c>
      <c r="D2442" s="1" t="s">
        <v>3510</v>
      </c>
      <c r="E2442" s="1" t="s">
        <v>13392</v>
      </c>
      <c r="F2442" s="1" t="s">
        <v>11010</v>
      </c>
      <c r="G2442" s="20">
        <v>139896</v>
      </c>
      <c r="H2442" s="21">
        <v>5</v>
      </c>
    </row>
    <row r="2443" s="1" customFormat="1" spans="2:8">
      <c r="B2443" s="1" t="s">
        <v>10935</v>
      </c>
      <c r="C2443" s="1" t="s">
        <v>103</v>
      </c>
      <c r="D2443" s="1" t="s">
        <v>3511</v>
      </c>
      <c r="E2443" s="1" t="s">
        <v>13393</v>
      </c>
      <c r="F2443" s="1" t="s">
        <v>11016</v>
      </c>
      <c r="G2443" s="20">
        <v>139335</v>
      </c>
      <c r="H2443" s="21">
        <v>11</v>
      </c>
    </row>
    <row r="2444" s="1" customFormat="1" spans="2:8">
      <c r="B2444" s="1" t="s">
        <v>10935</v>
      </c>
      <c r="C2444" s="1" t="s">
        <v>103</v>
      </c>
      <c r="D2444" s="1" t="s">
        <v>3512</v>
      </c>
      <c r="E2444" s="1" t="s">
        <v>13394</v>
      </c>
      <c r="F2444" s="1" t="s">
        <v>10942</v>
      </c>
      <c r="G2444" s="20">
        <v>138510</v>
      </c>
      <c r="H2444" s="21">
        <v>7</v>
      </c>
    </row>
    <row r="2445" s="1" customFormat="1" spans="2:8">
      <c r="B2445" s="1" t="s">
        <v>10935</v>
      </c>
      <c r="C2445" s="1" t="s">
        <v>103</v>
      </c>
      <c r="D2445" s="1" t="s">
        <v>3012</v>
      </c>
      <c r="E2445" s="1" t="s">
        <v>13395</v>
      </c>
      <c r="F2445" s="1" t="s">
        <v>10940</v>
      </c>
      <c r="G2445" s="20">
        <v>136865</v>
      </c>
      <c r="H2445" s="21">
        <v>10</v>
      </c>
    </row>
    <row r="2446" s="1" customFormat="1" spans="2:8">
      <c r="B2446" s="1" t="s">
        <v>10935</v>
      </c>
      <c r="C2446" s="1" t="s">
        <v>103</v>
      </c>
      <c r="D2446" s="1" t="s">
        <v>3513</v>
      </c>
      <c r="E2446" s="1" t="s">
        <v>13396</v>
      </c>
      <c r="F2446" s="1" t="s">
        <v>10942</v>
      </c>
      <c r="G2446" s="20">
        <v>136802</v>
      </c>
      <c r="H2446" s="21">
        <v>11</v>
      </c>
    </row>
    <row r="2447" s="1" customFormat="1" spans="2:8">
      <c r="B2447" s="1" t="s">
        <v>10935</v>
      </c>
      <c r="C2447" s="1" t="s">
        <v>103</v>
      </c>
      <c r="D2447" s="1" t="s">
        <v>3514</v>
      </c>
      <c r="E2447" s="1" t="s">
        <v>13397</v>
      </c>
      <c r="F2447" s="1" t="s">
        <v>10963</v>
      </c>
      <c r="G2447" s="20">
        <v>136439</v>
      </c>
      <c r="H2447" s="21">
        <v>8</v>
      </c>
    </row>
    <row r="2448" s="1" customFormat="1" spans="2:8">
      <c r="B2448" s="1" t="s">
        <v>10935</v>
      </c>
      <c r="C2448" s="1" t="s">
        <v>124</v>
      </c>
      <c r="D2448" s="1" t="s">
        <v>3515</v>
      </c>
      <c r="E2448" s="1" t="s">
        <v>13398</v>
      </c>
      <c r="F2448" s="1" t="s">
        <v>10965</v>
      </c>
      <c r="G2448" s="20">
        <v>136093</v>
      </c>
      <c r="H2448" s="21">
        <v>7</v>
      </c>
    </row>
    <row r="2449" s="1" customFormat="1" spans="2:8">
      <c r="B2449" s="1" t="s">
        <v>10935</v>
      </c>
      <c r="C2449" s="1" t="s">
        <v>4155</v>
      </c>
      <c r="D2449" s="1" t="s">
        <v>3516</v>
      </c>
      <c r="E2449" s="1" t="s">
        <v>13399</v>
      </c>
      <c r="F2449" s="1" t="s">
        <v>10965</v>
      </c>
      <c r="G2449" s="20">
        <v>135729</v>
      </c>
      <c r="H2449" s="21">
        <v>4</v>
      </c>
    </row>
    <row r="2450" s="1" customFormat="1" spans="2:8">
      <c r="B2450" s="1" t="s">
        <v>10935</v>
      </c>
      <c r="C2450" s="1" t="s">
        <v>4145</v>
      </c>
      <c r="D2450" s="1" t="s">
        <v>3517</v>
      </c>
      <c r="E2450" s="1" t="s">
        <v>13400</v>
      </c>
      <c r="F2450" s="1" t="s">
        <v>10948</v>
      </c>
      <c r="G2450" s="20">
        <v>135670</v>
      </c>
      <c r="H2450" s="21">
        <v>7</v>
      </c>
    </row>
    <row r="2451" s="1" customFormat="1" spans="2:8">
      <c r="B2451" s="1" t="s">
        <v>10935</v>
      </c>
      <c r="C2451" s="1" t="s">
        <v>4145</v>
      </c>
      <c r="D2451" s="1" t="s">
        <v>3518</v>
      </c>
      <c r="E2451" s="1" t="s">
        <v>13401</v>
      </c>
      <c r="F2451" s="1" t="s">
        <v>10965</v>
      </c>
      <c r="G2451" s="20">
        <v>135664</v>
      </c>
      <c r="H2451" s="21">
        <v>5</v>
      </c>
    </row>
    <row r="2452" s="1" customFormat="1" spans="2:8">
      <c r="B2452" s="1" t="s">
        <v>10935</v>
      </c>
      <c r="C2452" s="1" t="s">
        <v>124</v>
      </c>
      <c r="D2452" s="1" t="s">
        <v>3519</v>
      </c>
      <c r="E2452" s="1" t="s">
        <v>13402</v>
      </c>
      <c r="F2452" s="1" t="s">
        <v>10946</v>
      </c>
      <c r="G2452" s="20">
        <v>135582</v>
      </c>
      <c r="H2452" s="21">
        <v>6</v>
      </c>
    </row>
    <row r="2453" s="1" customFormat="1" spans="2:8">
      <c r="B2453" s="1" t="s">
        <v>10935</v>
      </c>
      <c r="C2453" s="1" t="s">
        <v>107</v>
      </c>
      <c r="D2453" s="1" t="s">
        <v>3520</v>
      </c>
      <c r="E2453" s="1" t="s">
        <v>13403</v>
      </c>
      <c r="F2453" s="1" t="s">
        <v>10937</v>
      </c>
      <c r="G2453" s="20">
        <v>135536</v>
      </c>
      <c r="H2453" s="21">
        <v>6</v>
      </c>
    </row>
    <row r="2454" s="1" customFormat="1" spans="2:8">
      <c r="B2454" s="1" t="s">
        <v>10935</v>
      </c>
      <c r="C2454" s="1" t="s">
        <v>137</v>
      </c>
      <c r="D2454" s="1" t="s">
        <v>3521</v>
      </c>
      <c r="E2454" s="1" t="s">
        <v>13404</v>
      </c>
      <c r="F2454" s="1" t="s">
        <v>11060</v>
      </c>
      <c r="G2454" s="20">
        <v>135389</v>
      </c>
      <c r="H2454" s="21">
        <v>11</v>
      </c>
    </row>
    <row r="2455" s="1" customFormat="1" spans="2:8">
      <c r="B2455" s="1" t="s">
        <v>10935</v>
      </c>
      <c r="C2455" s="1" t="s">
        <v>156</v>
      </c>
      <c r="D2455" s="1" t="s">
        <v>3522</v>
      </c>
      <c r="E2455" s="1" t="s">
        <v>13405</v>
      </c>
      <c r="F2455" s="1" t="s">
        <v>10942</v>
      </c>
      <c r="G2455" s="20">
        <v>135366</v>
      </c>
      <c r="H2455" s="21">
        <v>5</v>
      </c>
    </row>
    <row r="2456" s="1" customFormat="1" spans="2:8">
      <c r="B2456" s="1" t="s">
        <v>10935</v>
      </c>
      <c r="C2456" s="1" t="s">
        <v>165</v>
      </c>
      <c r="D2456" s="1" t="s">
        <v>3523</v>
      </c>
      <c r="E2456" s="1" t="s">
        <v>13406</v>
      </c>
      <c r="F2456" s="1" t="s">
        <v>10942</v>
      </c>
      <c r="G2456" s="20">
        <v>135094</v>
      </c>
      <c r="H2456" s="21">
        <v>6</v>
      </c>
    </row>
    <row r="2457" s="1" customFormat="1" spans="2:8">
      <c r="B2457" s="1" t="s">
        <v>10935</v>
      </c>
      <c r="C2457" s="1" t="s">
        <v>124</v>
      </c>
      <c r="D2457" s="1" t="s">
        <v>3524</v>
      </c>
      <c r="E2457" s="1" t="s">
        <v>13407</v>
      </c>
      <c r="F2457" s="1" t="s">
        <v>11010</v>
      </c>
      <c r="G2457" s="20">
        <v>134874</v>
      </c>
      <c r="H2457" s="21">
        <v>3</v>
      </c>
    </row>
    <row r="2458" s="1" customFormat="1" spans="2:8">
      <c r="B2458" s="1" t="s">
        <v>10935</v>
      </c>
      <c r="C2458" s="1" t="s">
        <v>4155</v>
      </c>
      <c r="D2458" s="1" t="s">
        <v>3525</v>
      </c>
      <c r="E2458" s="1" t="s">
        <v>13408</v>
      </c>
      <c r="F2458" s="1" t="s">
        <v>10965</v>
      </c>
      <c r="G2458" s="20">
        <v>133846</v>
      </c>
      <c r="H2458" s="21">
        <v>4</v>
      </c>
    </row>
    <row r="2459" s="1" customFormat="1" spans="2:8">
      <c r="B2459" s="1" t="s">
        <v>10935</v>
      </c>
      <c r="C2459" s="1" t="s">
        <v>124</v>
      </c>
      <c r="D2459" s="1" t="s">
        <v>2919</v>
      </c>
      <c r="E2459" s="1" t="s">
        <v>13409</v>
      </c>
      <c r="F2459" s="1" t="s">
        <v>11018</v>
      </c>
      <c r="G2459" s="20">
        <v>133604</v>
      </c>
      <c r="H2459" s="21">
        <v>5</v>
      </c>
    </row>
    <row r="2460" s="1" customFormat="1" spans="2:8">
      <c r="B2460" s="1" t="s">
        <v>10935</v>
      </c>
      <c r="C2460" s="1" t="s">
        <v>103</v>
      </c>
      <c r="D2460" s="1" t="s">
        <v>3526</v>
      </c>
      <c r="E2460" s="1" t="s">
        <v>13410</v>
      </c>
      <c r="F2460" s="1" t="s">
        <v>11016</v>
      </c>
      <c r="G2460" s="20">
        <v>133532</v>
      </c>
      <c r="H2460" s="21">
        <v>5</v>
      </c>
    </row>
    <row r="2461" s="1" customFormat="1" spans="2:8">
      <c r="B2461" s="1" t="s">
        <v>10935</v>
      </c>
      <c r="C2461" s="1" t="s">
        <v>165</v>
      </c>
      <c r="D2461" s="1" t="s">
        <v>3527</v>
      </c>
      <c r="E2461" s="1" t="s">
        <v>13411</v>
      </c>
      <c r="F2461" s="1" t="s">
        <v>10963</v>
      </c>
      <c r="G2461" s="20">
        <v>133508</v>
      </c>
      <c r="H2461" s="21">
        <v>6</v>
      </c>
    </row>
    <row r="2462" s="1" customFormat="1" spans="2:8">
      <c r="B2462" s="1" t="s">
        <v>10935</v>
      </c>
      <c r="C2462" s="1" t="s">
        <v>165</v>
      </c>
      <c r="D2462" s="1" t="s">
        <v>3528</v>
      </c>
      <c r="E2462" s="1" t="s">
        <v>13412</v>
      </c>
      <c r="F2462" s="1" t="s">
        <v>11060</v>
      </c>
      <c r="G2462" s="20">
        <v>133369</v>
      </c>
      <c r="H2462" s="21">
        <v>9</v>
      </c>
    </row>
    <row r="2463" s="1" customFormat="1" spans="2:8">
      <c r="B2463" s="1" t="s">
        <v>10935</v>
      </c>
      <c r="C2463" s="1" t="s">
        <v>124</v>
      </c>
      <c r="D2463" s="1" t="s">
        <v>3529</v>
      </c>
      <c r="E2463" s="1" t="s">
        <v>13413</v>
      </c>
      <c r="F2463" s="1" t="s">
        <v>11010</v>
      </c>
      <c r="G2463" s="20">
        <v>133102</v>
      </c>
      <c r="H2463" s="21">
        <v>6</v>
      </c>
    </row>
    <row r="2464" s="1" customFormat="1" spans="2:8">
      <c r="B2464" s="1" t="s">
        <v>10935</v>
      </c>
      <c r="C2464" s="1" t="s">
        <v>4135</v>
      </c>
      <c r="D2464" s="1" t="s">
        <v>3530</v>
      </c>
      <c r="E2464" s="1" t="s">
        <v>13414</v>
      </c>
      <c r="F2464" s="1" t="s">
        <v>10956</v>
      </c>
      <c r="G2464" s="20">
        <v>132998</v>
      </c>
      <c r="H2464" s="21">
        <v>6</v>
      </c>
    </row>
    <row r="2465" s="1" customFormat="1" spans="2:8">
      <c r="B2465" s="1" t="s">
        <v>10935</v>
      </c>
      <c r="C2465" s="1" t="s">
        <v>4111</v>
      </c>
      <c r="D2465" s="1" t="s">
        <v>3531</v>
      </c>
      <c r="E2465" s="1" t="s">
        <v>13415</v>
      </c>
      <c r="F2465" s="1" t="s">
        <v>10942</v>
      </c>
      <c r="G2465" s="20">
        <v>132470</v>
      </c>
      <c r="H2465" s="21">
        <v>6</v>
      </c>
    </row>
    <row r="2466" s="1" customFormat="1" spans="2:8">
      <c r="B2466" s="1" t="s">
        <v>10935</v>
      </c>
      <c r="C2466" s="1" t="s">
        <v>4135</v>
      </c>
      <c r="D2466" s="1" t="s">
        <v>3532</v>
      </c>
      <c r="E2466" s="1" t="s">
        <v>13416</v>
      </c>
      <c r="F2466" s="1" t="s">
        <v>10956</v>
      </c>
      <c r="G2466" s="20">
        <v>132372</v>
      </c>
      <c r="H2466" s="21">
        <v>4</v>
      </c>
    </row>
    <row r="2467" s="1" customFormat="1" spans="2:8">
      <c r="B2467" s="1" t="s">
        <v>10935</v>
      </c>
      <c r="C2467" s="1" t="s">
        <v>117</v>
      </c>
      <c r="D2467" s="1" t="s">
        <v>3533</v>
      </c>
      <c r="E2467" s="1" t="s">
        <v>13417</v>
      </c>
      <c r="F2467" s="1" t="s">
        <v>10940</v>
      </c>
      <c r="G2467" s="20">
        <v>131484</v>
      </c>
      <c r="H2467" s="21">
        <v>3</v>
      </c>
    </row>
    <row r="2468" s="1" customFormat="1" spans="2:8">
      <c r="B2468" s="1" t="s">
        <v>10935</v>
      </c>
      <c r="C2468" s="1" t="s">
        <v>165</v>
      </c>
      <c r="D2468" s="1" t="s">
        <v>3534</v>
      </c>
      <c r="E2468" s="1" t="s">
        <v>13418</v>
      </c>
      <c r="F2468" s="1" t="s">
        <v>11016</v>
      </c>
      <c r="G2468" s="20">
        <v>131468</v>
      </c>
      <c r="H2468" s="21">
        <v>4</v>
      </c>
    </row>
    <row r="2469" s="1" customFormat="1" spans="2:8">
      <c r="B2469" s="1" t="s">
        <v>10935</v>
      </c>
      <c r="C2469" s="1" t="s">
        <v>4135</v>
      </c>
      <c r="D2469" s="1" t="s">
        <v>3535</v>
      </c>
      <c r="E2469" s="1" t="s">
        <v>13419</v>
      </c>
      <c r="F2469" s="1" t="s">
        <v>10937</v>
      </c>
      <c r="G2469" s="20">
        <v>130896</v>
      </c>
      <c r="H2469" s="21">
        <v>7</v>
      </c>
    </row>
    <row r="2470" s="1" customFormat="1" spans="2:8">
      <c r="B2470" s="1" t="s">
        <v>10935</v>
      </c>
      <c r="C2470" s="1" t="s">
        <v>67</v>
      </c>
      <c r="D2470" s="1" t="s">
        <v>3536</v>
      </c>
      <c r="E2470" s="1" t="s">
        <v>13420</v>
      </c>
      <c r="F2470" s="1" t="s">
        <v>11016</v>
      </c>
      <c r="G2470" s="20">
        <v>130046</v>
      </c>
      <c r="H2470" s="21">
        <v>3</v>
      </c>
    </row>
    <row r="2471" s="1" customFormat="1" spans="2:8">
      <c r="B2471" s="1" t="s">
        <v>10935</v>
      </c>
      <c r="C2471" s="1" t="s">
        <v>4145</v>
      </c>
      <c r="D2471" s="1" t="s">
        <v>3538</v>
      </c>
      <c r="E2471" s="1" t="s">
        <v>13421</v>
      </c>
      <c r="F2471" s="1" t="s">
        <v>11060</v>
      </c>
      <c r="G2471" s="20">
        <v>129664</v>
      </c>
      <c r="H2471" s="21">
        <v>4</v>
      </c>
    </row>
    <row r="2472" s="1" customFormat="1" spans="2:8">
      <c r="B2472" s="1" t="s">
        <v>10935</v>
      </c>
      <c r="C2472" s="1" t="s">
        <v>165</v>
      </c>
      <c r="D2472" s="1" t="s">
        <v>3539</v>
      </c>
      <c r="E2472" s="1" t="s">
        <v>13422</v>
      </c>
      <c r="F2472" s="1" t="s">
        <v>10937</v>
      </c>
      <c r="G2472" s="20">
        <v>129587</v>
      </c>
      <c r="H2472" s="21">
        <v>5</v>
      </c>
    </row>
    <row r="2473" s="1" customFormat="1" spans="2:8">
      <c r="B2473" s="1" t="s">
        <v>10935</v>
      </c>
      <c r="C2473" s="1" t="s">
        <v>103</v>
      </c>
      <c r="D2473" s="1" t="s">
        <v>2125</v>
      </c>
      <c r="E2473" s="1" t="s">
        <v>13423</v>
      </c>
      <c r="F2473" s="1" t="s">
        <v>3876</v>
      </c>
      <c r="G2473" s="20">
        <v>129008</v>
      </c>
      <c r="H2473" s="21">
        <v>7</v>
      </c>
    </row>
    <row r="2474" s="1" customFormat="1" spans="2:8">
      <c r="B2474" s="1" t="s">
        <v>10935</v>
      </c>
      <c r="C2474" s="1" t="s">
        <v>398</v>
      </c>
      <c r="D2474" s="1" t="s">
        <v>3541</v>
      </c>
      <c r="E2474" s="1" t="s">
        <v>13424</v>
      </c>
      <c r="F2474" s="1" t="s">
        <v>11010</v>
      </c>
      <c r="G2474" s="20">
        <v>128993.4</v>
      </c>
      <c r="H2474" s="21">
        <v>8</v>
      </c>
    </row>
    <row r="2475" s="1" customFormat="1" spans="2:8">
      <c r="B2475" s="1" t="s">
        <v>10935</v>
      </c>
      <c r="C2475" s="1" t="s">
        <v>156</v>
      </c>
      <c r="D2475" s="1" t="s">
        <v>2584</v>
      </c>
      <c r="E2475" s="1" t="s">
        <v>13425</v>
      </c>
      <c r="F2475" s="1" t="s">
        <v>10940</v>
      </c>
      <c r="G2475" s="20">
        <v>128986</v>
      </c>
      <c r="H2475" s="21">
        <v>4</v>
      </c>
    </row>
    <row r="2476" s="1" customFormat="1" spans="2:8">
      <c r="B2476" s="1" t="s">
        <v>10935</v>
      </c>
      <c r="C2476" s="1" t="s">
        <v>124</v>
      </c>
      <c r="D2476" s="1" t="s">
        <v>2840</v>
      </c>
      <c r="E2476" s="1" t="s">
        <v>13426</v>
      </c>
      <c r="F2476" s="1" t="s">
        <v>10965</v>
      </c>
      <c r="G2476" s="20">
        <v>128800</v>
      </c>
      <c r="H2476" s="21">
        <v>7</v>
      </c>
    </row>
    <row r="2477" s="1" customFormat="1" spans="2:8">
      <c r="B2477" s="1" t="s">
        <v>10935</v>
      </c>
      <c r="C2477" s="1" t="s">
        <v>184</v>
      </c>
      <c r="D2477" s="1" t="s">
        <v>3542</v>
      </c>
      <c r="E2477" s="1" t="s">
        <v>13427</v>
      </c>
      <c r="F2477" s="1" t="s">
        <v>10956</v>
      </c>
      <c r="G2477" s="20">
        <v>128574</v>
      </c>
      <c r="H2477" s="21">
        <v>5</v>
      </c>
    </row>
    <row r="2478" s="1" customFormat="1" spans="2:8">
      <c r="B2478" s="1" t="s">
        <v>10935</v>
      </c>
      <c r="C2478" s="1" t="s">
        <v>103</v>
      </c>
      <c r="D2478" s="1" t="s">
        <v>3543</v>
      </c>
      <c r="E2478" s="1" t="s">
        <v>13428</v>
      </c>
      <c r="F2478" s="1" t="s">
        <v>11016</v>
      </c>
      <c r="G2478" s="20">
        <v>127345</v>
      </c>
      <c r="H2478" s="21">
        <v>9</v>
      </c>
    </row>
    <row r="2479" s="1" customFormat="1" spans="2:8">
      <c r="B2479" s="1" t="s">
        <v>10935</v>
      </c>
      <c r="C2479" s="1" t="s">
        <v>128</v>
      </c>
      <c r="D2479" s="1" t="s">
        <v>2024</v>
      </c>
      <c r="E2479" s="1" t="s">
        <v>13429</v>
      </c>
      <c r="F2479" s="1" t="s">
        <v>3876</v>
      </c>
      <c r="G2479" s="20">
        <v>127320</v>
      </c>
      <c r="H2479" s="21">
        <v>2</v>
      </c>
    </row>
    <row r="2480" s="1" customFormat="1" spans="2:8">
      <c r="B2480" s="1" t="s">
        <v>10935</v>
      </c>
      <c r="C2480" s="1" t="s">
        <v>4145</v>
      </c>
      <c r="D2480" s="1" t="s">
        <v>3544</v>
      </c>
      <c r="E2480" s="1" t="s">
        <v>13430</v>
      </c>
      <c r="F2480" s="1" t="s">
        <v>10965</v>
      </c>
      <c r="G2480" s="20">
        <v>127174</v>
      </c>
      <c r="H2480" s="21">
        <v>4</v>
      </c>
    </row>
    <row r="2481" s="1" customFormat="1" spans="2:8">
      <c r="B2481" s="1" t="s">
        <v>10935</v>
      </c>
      <c r="C2481" s="1" t="s">
        <v>4135</v>
      </c>
      <c r="D2481" s="1" t="s">
        <v>3545</v>
      </c>
      <c r="E2481" s="1" t="s">
        <v>13431</v>
      </c>
      <c r="F2481" s="1" t="s">
        <v>10963</v>
      </c>
      <c r="G2481" s="20">
        <v>127118</v>
      </c>
      <c r="H2481" s="21">
        <v>11</v>
      </c>
    </row>
    <row r="2482" s="1" customFormat="1" spans="2:8">
      <c r="B2482" s="1" t="s">
        <v>10935</v>
      </c>
      <c r="C2482" s="1" t="s">
        <v>365</v>
      </c>
      <c r="D2482" s="1" t="s">
        <v>3546</v>
      </c>
      <c r="E2482" s="1" t="s">
        <v>13432</v>
      </c>
      <c r="F2482" s="1" t="s">
        <v>11018</v>
      </c>
      <c r="G2482" s="20">
        <v>126986</v>
      </c>
      <c r="H2482" s="21">
        <v>4</v>
      </c>
    </row>
    <row r="2483" s="1" customFormat="1" spans="2:8">
      <c r="B2483" s="1" t="s">
        <v>10935</v>
      </c>
      <c r="C2483" s="1" t="s">
        <v>124</v>
      </c>
      <c r="D2483" s="1" t="s">
        <v>3548</v>
      </c>
      <c r="E2483" s="1" t="s">
        <v>13433</v>
      </c>
      <c r="F2483" s="1" t="s">
        <v>11060</v>
      </c>
      <c r="G2483" s="20">
        <v>125281</v>
      </c>
      <c r="H2483" s="21">
        <v>6</v>
      </c>
    </row>
    <row r="2484" s="1" customFormat="1" spans="2:8">
      <c r="B2484" s="1" t="s">
        <v>10935</v>
      </c>
      <c r="C2484" s="1" t="s">
        <v>4145</v>
      </c>
      <c r="D2484" s="1" t="s">
        <v>3549</v>
      </c>
      <c r="E2484" s="1" t="s">
        <v>13434</v>
      </c>
      <c r="F2484" s="1" t="s">
        <v>10948</v>
      </c>
      <c r="G2484" s="20">
        <v>124934</v>
      </c>
      <c r="H2484" s="21">
        <v>5</v>
      </c>
    </row>
    <row r="2485" s="1" customFormat="1" spans="2:8">
      <c r="B2485" s="1" t="s">
        <v>10935</v>
      </c>
      <c r="C2485" s="1" t="s">
        <v>398</v>
      </c>
      <c r="D2485" s="1" t="s">
        <v>3550</v>
      </c>
      <c r="E2485" s="1" t="s">
        <v>13435</v>
      </c>
      <c r="F2485" s="1" t="s">
        <v>11010</v>
      </c>
      <c r="G2485" s="20">
        <v>124537</v>
      </c>
      <c r="H2485" s="21">
        <v>4</v>
      </c>
    </row>
    <row r="2486" s="1" customFormat="1" spans="2:8">
      <c r="B2486" s="1" t="s">
        <v>10935</v>
      </c>
      <c r="C2486" s="1" t="s">
        <v>103</v>
      </c>
      <c r="D2486" s="1" t="s">
        <v>3551</v>
      </c>
      <c r="E2486" s="1" t="s">
        <v>13436</v>
      </c>
      <c r="F2486" s="1" t="s">
        <v>10956</v>
      </c>
      <c r="G2486" s="20">
        <v>124362</v>
      </c>
      <c r="H2486" s="21">
        <v>6</v>
      </c>
    </row>
    <row r="2487" s="1" customFormat="1" spans="2:8">
      <c r="B2487" s="1" t="s">
        <v>10935</v>
      </c>
      <c r="C2487" s="1" t="s">
        <v>260</v>
      </c>
      <c r="D2487" s="1" t="s">
        <v>3197</v>
      </c>
      <c r="E2487" s="1" t="s">
        <v>13437</v>
      </c>
      <c r="F2487" s="1" t="s">
        <v>11010</v>
      </c>
      <c r="G2487" s="20">
        <v>123879</v>
      </c>
      <c r="H2487" s="21">
        <v>9</v>
      </c>
    </row>
    <row r="2488" s="1" customFormat="1" spans="2:8">
      <c r="B2488" s="1" t="s">
        <v>10935</v>
      </c>
      <c r="C2488" s="1" t="s">
        <v>89</v>
      </c>
      <c r="D2488" s="1" t="s">
        <v>3552</v>
      </c>
      <c r="E2488" s="1" t="s">
        <v>13438</v>
      </c>
      <c r="F2488" s="1" t="s">
        <v>11060</v>
      </c>
      <c r="G2488" s="20">
        <v>123425</v>
      </c>
      <c r="H2488" s="21">
        <v>10</v>
      </c>
    </row>
    <row r="2489" s="1" customFormat="1" spans="2:8">
      <c r="B2489" s="1" t="s">
        <v>10935</v>
      </c>
      <c r="C2489" s="1" t="s">
        <v>156</v>
      </c>
      <c r="D2489" s="1" t="s">
        <v>3553</v>
      </c>
      <c r="E2489" s="1" t="s">
        <v>13439</v>
      </c>
      <c r="F2489" s="1" t="s">
        <v>10963</v>
      </c>
      <c r="G2489" s="20">
        <v>123265</v>
      </c>
      <c r="H2489" s="21">
        <v>5</v>
      </c>
    </row>
    <row r="2490" s="1" customFormat="1" spans="2:8">
      <c r="B2490" s="1" t="s">
        <v>10935</v>
      </c>
      <c r="C2490" s="1" t="s">
        <v>184</v>
      </c>
      <c r="D2490" s="1" t="s">
        <v>3554</v>
      </c>
      <c r="E2490" s="1" t="s">
        <v>13440</v>
      </c>
      <c r="F2490" s="1" t="s">
        <v>11018</v>
      </c>
      <c r="G2490" s="20">
        <v>122449</v>
      </c>
      <c r="H2490" s="21">
        <v>2</v>
      </c>
    </row>
    <row r="2491" s="1" customFormat="1" spans="2:8">
      <c r="B2491" s="1" t="s">
        <v>10935</v>
      </c>
      <c r="C2491" s="1" t="s">
        <v>4102</v>
      </c>
      <c r="D2491" s="1" t="s">
        <v>3555</v>
      </c>
      <c r="E2491" s="1" t="s">
        <v>13441</v>
      </c>
      <c r="F2491" s="1" t="s">
        <v>10948</v>
      </c>
      <c r="G2491" s="20">
        <v>122422</v>
      </c>
      <c r="H2491" s="21">
        <v>4</v>
      </c>
    </row>
    <row r="2492" s="1" customFormat="1" spans="2:8">
      <c r="B2492" s="1" t="s">
        <v>10935</v>
      </c>
      <c r="C2492" s="1" t="s">
        <v>365</v>
      </c>
      <c r="D2492" s="1" t="s">
        <v>3556</v>
      </c>
      <c r="E2492" s="1" t="s">
        <v>13442</v>
      </c>
      <c r="F2492" s="1" t="s">
        <v>10956</v>
      </c>
      <c r="G2492" s="20">
        <v>122310</v>
      </c>
      <c r="H2492" s="21">
        <v>4</v>
      </c>
    </row>
    <row r="2493" s="1" customFormat="1" spans="2:8">
      <c r="B2493" s="1" t="s">
        <v>10935</v>
      </c>
      <c r="C2493" s="1" t="s">
        <v>398</v>
      </c>
      <c r="D2493" s="1" t="s">
        <v>3557</v>
      </c>
      <c r="E2493" s="1" t="s">
        <v>13443</v>
      </c>
      <c r="F2493" s="1" t="s">
        <v>10942</v>
      </c>
      <c r="G2493" s="20">
        <v>122099</v>
      </c>
      <c r="H2493" s="21">
        <v>4</v>
      </c>
    </row>
    <row r="2494" s="1" customFormat="1" spans="2:8">
      <c r="B2494" s="1" t="s">
        <v>10935</v>
      </c>
      <c r="C2494" s="1" t="s">
        <v>184</v>
      </c>
      <c r="D2494" s="1" t="s">
        <v>3558</v>
      </c>
      <c r="E2494" s="1" t="s">
        <v>13444</v>
      </c>
      <c r="F2494" s="1" t="s">
        <v>10937</v>
      </c>
      <c r="G2494" s="20">
        <v>121812</v>
      </c>
      <c r="H2494" s="21">
        <v>3</v>
      </c>
    </row>
    <row r="2495" s="1" customFormat="1" spans="2:8">
      <c r="B2495" s="1" t="s">
        <v>10935</v>
      </c>
      <c r="C2495" s="1" t="s">
        <v>4135</v>
      </c>
      <c r="D2495" s="1" t="s">
        <v>3559</v>
      </c>
      <c r="E2495" s="1" t="s">
        <v>13445</v>
      </c>
      <c r="F2495" s="1" t="s">
        <v>10942</v>
      </c>
      <c r="G2495" s="20">
        <v>121608</v>
      </c>
      <c r="H2495" s="21">
        <v>7</v>
      </c>
    </row>
    <row r="2496" s="1" customFormat="1" spans="2:8">
      <c r="B2496" s="1" t="s">
        <v>10935</v>
      </c>
      <c r="C2496" s="1" t="s">
        <v>156</v>
      </c>
      <c r="D2496" s="1" t="s">
        <v>3479</v>
      </c>
      <c r="E2496" s="1" t="s">
        <v>13446</v>
      </c>
      <c r="F2496" s="1" t="s">
        <v>3876</v>
      </c>
      <c r="G2496" s="20">
        <v>120930</v>
      </c>
      <c r="H2496" s="21">
        <v>4</v>
      </c>
    </row>
    <row r="2497" s="1" customFormat="1" spans="2:8">
      <c r="B2497" s="1" t="s">
        <v>10935</v>
      </c>
      <c r="C2497" s="1" t="s">
        <v>398</v>
      </c>
      <c r="D2497" s="1" t="s">
        <v>3560</v>
      </c>
      <c r="E2497" s="1" t="s">
        <v>13447</v>
      </c>
      <c r="F2497" s="1" t="s">
        <v>11016</v>
      </c>
      <c r="G2497" s="20">
        <v>119086</v>
      </c>
      <c r="H2497" s="21">
        <v>5</v>
      </c>
    </row>
    <row r="2498" s="1" customFormat="1" spans="2:8">
      <c r="B2498" s="1" t="s">
        <v>10935</v>
      </c>
      <c r="C2498" s="1" t="s">
        <v>165</v>
      </c>
      <c r="D2498" s="1" t="s">
        <v>3561</v>
      </c>
      <c r="E2498" s="1" t="s">
        <v>13448</v>
      </c>
      <c r="F2498" s="1" t="s">
        <v>10965</v>
      </c>
      <c r="G2498" s="20">
        <v>118748</v>
      </c>
      <c r="H2498" s="21">
        <v>3</v>
      </c>
    </row>
    <row r="2499" s="1" customFormat="1" spans="2:8">
      <c r="B2499" s="1" t="s">
        <v>10935</v>
      </c>
      <c r="C2499" s="1" t="s">
        <v>184</v>
      </c>
      <c r="D2499" s="1" t="s">
        <v>3562</v>
      </c>
      <c r="E2499" s="1" t="s">
        <v>13449</v>
      </c>
      <c r="F2499" s="1" t="s">
        <v>11018</v>
      </c>
      <c r="G2499" s="20">
        <v>118716</v>
      </c>
      <c r="H2499" s="21">
        <v>3</v>
      </c>
    </row>
    <row r="2500" s="1" customFormat="1" spans="2:8">
      <c r="B2500" s="1" t="s">
        <v>10935</v>
      </c>
      <c r="C2500" s="1" t="s">
        <v>165</v>
      </c>
      <c r="D2500" s="1" t="s">
        <v>3563</v>
      </c>
      <c r="E2500" s="1" t="s">
        <v>13450</v>
      </c>
      <c r="F2500" s="1" t="s">
        <v>3876</v>
      </c>
      <c r="G2500" s="20">
        <v>118122</v>
      </c>
      <c r="H2500" s="21">
        <v>3</v>
      </c>
    </row>
    <row r="2501" s="1" customFormat="1" spans="2:8">
      <c r="B2501" s="1" t="s">
        <v>10935</v>
      </c>
      <c r="C2501" s="1" t="s">
        <v>4102</v>
      </c>
      <c r="D2501" s="1" t="s">
        <v>3564</v>
      </c>
      <c r="E2501" s="1" t="s">
        <v>13451</v>
      </c>
      <c r="F2501" s="1" t="s">
        <v>11060</v>
      </c>
      <c r="G2501" s="20">
        <v>117692</v>
      </c>
      <c r="H2501" s="21">
        <v>6</v>
      </c>
    </row>
    <row r="2502" s="1" customFormat="1" spans="2:8">
      <c r="B2502" s="1" t="s">
        <v>10935</v>
      </c>
      <c r="C2502" s="1" t="s">
        <v>184</v>
      </c>
      <c r="D2502" s="1" t="s">
        <v>1659</v>
      </c>
      <c r="E2502" s="1" t="s">
        <v>13452</v>
      </c>
      <c r="F2502" s="1" t="s">
        <v>10940</v>
      </c>
      <c r="G2502" s="20">
        <v>117666</v>
      </c>
      <c r="H2502" s="21">
        <v>7</v>
      </c>
    </row>
    <row r="2503" s="1" customFormat="1" spans="2:8">
      <c r="B2503" s="1" t="s">
        <v>10935</v>
      </c>
      <c r="C2503" s="1" t="s">
        <v>165</v>
      </c>
      <c r="D2503" s="1" t="s">
        <v>3565</v>
      </c>
      <c r="E2503" s="1" t="s">
        <v>13453</v>
      </c>
      <c r="F2503" s="1" t="s">
        <v>10965</v>
      </c>
      <c r="G2503" s="20">
        <v>117288</v>
      </c>
      <c r="H2503" s="21">
        <v>6</v>
      </c>
    </row>
    <row r="2504" s="1" customFormat="1" spans="2:8">
      <c r="B2504" s="1" t="s">
        <v>10935</v>
      </c>
      <c r="C2504" s="1" t="s">
        <v>165</v>
      </c>
      <c r="D2504" s="1" t="s">
        <v>3566</v>
      </c>
      <c r="E2504" s="1" t="s">
        <v>13454</v>
      </c>
      <c r="F2504" s="1" t="s">
        <v>11060</v>
      </c>
      <c r="G2504" s="20">
        <v>117219</v>
      </c>
      <c r="H2504" s="21">
        <v>7</v>
      </c>
    </row>
    <row r="2505" s="1" customFormat="1" spans="2:8">
      <c r="B2505" s="1" t="s">
        <v>10935</v>
      </c>
      <c r="C2505" s="1" t="s">
        <v>89</v>
      </c>
      <c r="D2505" s="1" t="s">
        <v>3567</v>
      </c>
      <c r="E2505" s="1" t="s">
        <v>13455</v>
      </c>
      <c r="F2505" s="1" t="s">
        <v>11060</v>
      </c>
      <c r="G2505" s="20">
        <v>117192</v>
      </c>
      <c r="H2505" s="21">
        <v>6</v>
      </c>
    </row>
    <row r="2506" s="1" customFormat="1" spans="2:8">
      <c r="B2506" s="1" t="s">
        <v>10935</v>
      </c>
      <c r="C2506" s="1" t="s">
        <v>124</v>
      </c>
      <c r="D2506" s="1" t="s">
        <v>3568</v>
      </c>
      <c r="E2506" s="1" t="s">
        <v>13456</v>
      </c>
      <c r="F2506" s="1" t="s">
        <v>11016</v>
      </c>
      <c r="G2506" s="20">
        <v>117165</v>
      </c>
      <c r="H2506" s="21">
        <v>9</v>
      </c>
    </row>
    <row r="2507" s="1" customFormat="1" spans="2:8">
      <c r="B2507" s="1" t="s">
        <v>10935</v>
      </c>
      <c r="C2507" s="1" t="s">
        <v>260</v>
      </c>
      <c r="D2507" s="1" t="s">
        <v>2689</v>
      </c>
      <c r="E2507" s="1" t="s">
        <v>13457</v>
      </c>
      <c r="F2507" s="1" t="s">
        <v>10946</v>
      </c>
      <c r="G2507" s="20">
        <v>117115</v>
      </c>
      <c r="H2507" s="21">
        <v>4</v>
      </c>
    </row>
    <row r="2508" s="1" customFormat="1" spans="2:8">
      <c r="B2508" s="1" t="s">
        <v>10935</v>
      </c>
      <c r="C2508" s="1" t="s">
        <v>4135</v>
      </c>
      <c r="D2508" s="1" t="s">
        <v>3022</v>
      </c>
      <c r="E2508" s="1" t="s">
        <v>13458</v>
      </c>
      <c r="F2508" s="1" t="s">
        <v>10940</v>
      </c>
      <c r="G2508" s="20">
        <v>116975</v>
      </c>
      <c r="H2508" s="21">
        <v>6</v>
      </c>
    </row>
    <row r="2509" s="1" customFormat="1" spans="2:8">
      <c r="B2509" s="1" t="s">
        <v>10935</v>
      </c>
      <c r="C2509" s="1" t="s">
        <v>4111</v>
      </c>
      <c r="D2509" s="1" t="s">
        <v>3382</v>
      </c>
      <c r="E2509" s="1" t="s">
        <v>13459</v>
      </c>
      <c r="F2509" s="1" t="s">
        <v>11018</v>
      </c>
      <c r="G2509" s="20">
        <v>116254</v>
      </c>
      <c r="H2509" s="21">
        <v>7</v>
      </c>
    </row>
    <row r="2510" s="1" customFormat="1" spans="2:8">
      <c r="B2510" s="1" t="s">
        <v>10935</v>
      </c>
      <c r="C2510" s="1" t="s">
        <v>103</v>
      </c>
      <c r="D2510" s="1" t="s">
        <v>3012</v>
      </c>
      <c r="E2510" s="1" t="s">
        <v>13460</v>
      </c>
      <c r="F2510" s="1" t="s">
        <v>10940</v>
      </c>
      <c r="G2510" s="20">
        <v>114922.8</v>
      </c>
      <c r="H2510" s="21">
        <v>7</v>
      </c>
    </row>
    <row r="2511" s="1" customFormat="1" spans="2:8">
      <c r="B2511" s="1" t="s">
        <v>10935</v>
      </c>
      <c r="C2511" s="1" t="s">
        <v>4102</v>
      </c>
      <c r="D2511" s="1" t="s">
        <v>3569</v>
      </c>
      <c r="E2511" s="1" t="s">
        <v>13461</v>
      </c>
      <c r="F2511" s="1" t="s">
        <v>10940</v>
      </c>
      <c r="G2511" s="20">
        <v>114168</v>
      </c>
      <c r="H2511" s="21">
        <v>2</v>
      </c>
    </row>
    <row r="2512" s="1" customFormat="1" spans="2:8">
      <c r="B2512" s="1" t="s">
        <v>10935</v>
      </c>
      <c r="C2512" s="1" t="s">
        <v>156</v>
      </c>
      <c r="D2512" s="1" t="s">
        <v>3570</v>
      </c>
      <c r="E2512" s="1" t="s">
        <v>13462</v>
      </c>
      <c r="F2512" s="1" t="s">
        <v>11016</v>
      </c>
      <c r="G2512" s="20">
        <v>113976</v>
      </c>
      <c r="H2512" s="21">
        <v>3</v>
      </c>
    </row>
    <row r="2513" s="1" customFormat="1" spans="2:8">
      <c r="B2513" s="1" t="s">
        <v>10935</v>
      </c>
      <c r="C2513" s="1" t="s">
        <v>107</v>
      </c>
      <c r="D2513" s="1" t="s">
        <v>3571</v>
      </c>
      <c r="E2513" s="1" t="s">
        <v>13463</v>
      </c>
      <c r="F2513" s="1" t="s">
        <v>10965</v>
      </c>
      <c r="G2513" s="20">
        <v>113630</v>
      </c>
      <c r="H2513" s="21">
        <v>4</v>
      </c>
    </row>
    <row r="2514" s="1" customFormat="1" spans="2:8">
      <c r="B2514" s="1" t="s">
        <v>10935</v>
      </c>
      <c r="C2514" s="1" t="s">
        <v>398</v>
      </c>
      <c r="D2514" s="1" t="s">
        <v>3572</v>
      </c>
      <c r="E2514" s="1" t="s">
        <v>13464</v>
      </c>
      <c r="F2514" s="1" t="s">
        <v>10940</v>
      </c>
      <c r="G2514" s="20">
        <v>113463</v>
      </c>
      <c r="H2514" s="21">
        <v>7</v>
      </c>
    </row>
    <row r="2515" s="1" customFormat="1" spans="2:8">
      <c r="B2515" s="1" t="s">
        <v>10935</v>
      </c>
      <c r="C2515" s="1" t="s">
        <v>156</v>
      </c>
      <c r="D2515" s="1" t="s">
        <v>3573</v>
      </c>
      <c r="E2515" s="1" t="s">
        <v>13465</v>
      </c>
      <c r="F2515" s="1" t="s">
        <v>10956</v>
      </c>
      <c r="G2515" s="20">
        <v>113280</v>
      </c>
      <c r="H2515" s="21">
        <v>4</v>
      </c>
    </row>
    <row r="2516" s="1" customFormat="1" spans="2:8">
      <c r="B2516" s="1" t="s">
        <v>10935</v>
      </c>
      <c r="C2516" s="1" t="s">
        <v>107</v>
      </c>
      <c r="D2516" s="1" t="s">
        <v>3574</v>
      </c>
      <c r="E2516" s="1" t="s">
        <v>13466</v>
      </c>
      <c r="F2516" s="1" t="s">
        <v>10965</v>
      </c>
      <c r="G2516" s="20">
        <v>112939</v>
      </c>
      <c r="H2516" s="21">
        <v>5</v>
      </c>
    </row>
    <row r="2517" s="1" customFormat="1" spans="2:8">
      <c r="B2517" s="1" t="s">
        <v>10935</v>
      </c>
      <c r="C2517" s="1" t="s">
        <v>107</v>
      </c>
      <c r="D2517" s="1" t="s">
        <v>3575</v>
      </c>
      <c r="E2517" s="1" t="s">
        <v>13467</v>
      </c>
      <c r="F2517" s="1" t="s">
        <v>10965</v>
      </c>
      <c r="G2517" s="20">
        <v>112896</v>
      </c>
      <c r="H2517" s="21">
        <v>5</v>
      </c>
    </row>
    <row r="2518" s="1" customFormat="1" spans="2:8">
      <c r="B2518" s="1" t="s">
        <v>10935</v>
      </c>
      <c r="C2518" s="1" t="s">
        <v>398</v>
      </c>
      <c r="D2518" s="1" t="s">
        <v>3576</v>
      </c>
      <c r="E2518" s="1" t="s">
        <v>13468</v>
      </c>
      <c r="F2518" s="1" t="s">
        <v>11060</v>
      </c>
      <c r="G2518" s="20">
        <v>112606</v>
      </c>
      <c r="H2518" s="21">
        <v>4</v>
      </c>
    </row>
    <row r="2519" s="1" customFormat="1" spans="2:8">
      <c r="B2519" s="1" t="s">
        <v>10935</v>
      </c>
      <c r="C2519" s="1" t="s">
        <v>103</v>
      </c>
      <c r="D2519" s="1" t="s">
        <v>2280</v>
      </c>
      <c r="E2519" s="1" t="s">
        <v>13469</v>
      </c>
      <c r="F2519" s="1" t="s">
        <v>11060</v>
      </c>
      <c r="G2519" s="20">
        <v>112024</v>
      </c>
      <c r="H2519" s="21">
        <v>7</v>
      </c>
    </row>
    <row r="2520" s="1" customFormat="1" spans="2:8">
      <c r="B2520" s="1" t="s">
        <v>10935</v>
      </c>
      <c r="C2520" s="1" t="s">
        <v>4155</v>
      </c>
      <c r="D2520" s="1" t="s">
        <v>3577</v>
      </c>
      <c r="E2520" s="1" t="s">
        <v>13470</v>
      </c>
      <c r="F2520" s="1" t="s">
        <v>10940</v>
      </c>
      <c r="G2520" s="20">
        <v>111494</v>
      </c>
      <c r="H2520" s="21">
        <v>4</v>
      </c>
    </row>
    <row r="2521" s="1" customFormat="1" spans="2:8">
      <c r="B2521" s="1" t="s">
        <v>10935</v>
      </c>
      <c r="C2521" s="1" t="s">
        <v>260</v>
      </c>
      <c r="D2521" s="1" t="s">
        <v>3578</v>
      </c>
      <c r="E2521" s="1" t="s">
        <v>13471</v>
      </c>
      <c r="F2521" s="1" t="s">
        <v>10965</v>
      </c>
      <c r="G2521" s="20">
        <v>111371</v>
      </c>
      <c r="H2521" s="21">
        <v>3</v>
      </c>
    </row>
    <row r="2522" s="1" customFormat="1" spans="2:8">
      <c r="B2522" s="1" t="s">
        <v>10935</v>
      </c>
      <c r="C2522" s="1" t="s">
        <v>4135</v>
      </c>
      <c r="D2522" s="1" t="s">
        <v>3579</v>
      </c>
      <c r="E2522" s="1" t="s">
        <v>13472</v>
      </c>
      <c r="F2522" s="1" t="s">
        <v>11010</v>
      </c>
      <c r="G2522" s="20">
        <v>111332</v>
      </c>
      <c r="H2522" s="21">
        <v>6</v>
      </c>
    </row>
    <row r="2523" s="1" customFormat="1" spans="2:8">
      <c r="B2523" s="1" t="s">
        <v>10935</v>
      </c>
      <c r="C2523" s="1" t="s">
        <v>156</v>
      </c>
      <c r="D2523" s="1" t="s">
        <v>3580</v>
      </c>
      <c r="E2523" s="1" t="s">
        <v>13473</v>
      </c>
      <c r="F2523" s="1" t="s">
        <v>11060</v>
      </c>
      <c r="G2523" s="20">
        <v>111184</v>
      </c>
      <c r="H2523" s="21">
        <v>4</v>
      </c>
    </row>
    <row r="2524" s="1" customFormat="1" spans="2:8">
      <c r="B2524" s="1" t="s">
        <v>10935</v>
      </c>
      <c r="C2524" s="1" t="s">
        <v>156</v>
      </c>
      <c r="D2524" s="1" t="s">
        <v>3581</v>
      </c>
      <c r="E2524" s="1" t="s">
        <v>13474</v>
      </c>
      <c r="F2524" s="1" t="s">
        <v>11060</v>
      </c>
      <c r="G2524" s="20">
        <v>110874</v>
      </c>
      <c r="H2524" s="21">
        <v>3</v>
      </c>
    </row>
    <row r="2525" s="1" customFormat="1" spans="2:8">
      <c r="B2525" s="1" t="s">
        <v>10935</v>
      </c>
      <c r="C2525" s="1" t="s">
        <v>260</v>
      </c>
      <c r="D2525" s="1" t="s">
        <v>3582</v>
      </c>
      <c r="E2525" s="1" t="s">
        <v>13475</v>
      </c>
      <c r="F2525" s="1" t="s">
        <v>10965</v>
      </c>
      <c r="G2525" s="20">
        <v>110632</v>
      </c>
      <c r="H2525" s="21">
        <v>7</v>
      </c>
    </row>
    <row r="2526" s="1" customFormat="1" spans="2:8">
      <c r="B2526" s="1" t="s">
        <v>10935</v>
      </c>
      <c r="C2526" s="1" t="s">
        <v>4135</v>
      </c>
      <c r="D2526" s="1" t="s">
        <v>2333</v>
      </c>
      <c r="E2526" s="1" t="s">
        <v>13476</v>
      </c>
      <c r="F2526" s="1" t="s">
        <v>11018</v>
      </c>
      <c r="G2526" s="20">
        <v>110433</v>
      </c>
      <c r="H2526" s="21">
        <v>5</v>
      </c>
    </row>
    <row r="2527" s="1" customFormat="1" spans="2:8">
      <c r="B2527" s="1" t="s">
        <v>10935</v>
      </c>
      <c r="C2527" s="1" t="s">
        <v>184</v>
      </c>
      <c r="D2527" s="1" t="s">
        <v>3583</v>
      </c>
      <c r="E2527" s="1" t="s">
        <v>13477</v>
      </c>
      <c r="F2527" s="1" t="s">
        <v>11010</v>
      </c>
      <c r="G2527" s="20">
        <v>109006</v>
      </c>
      <c r="H2527" s="21">
        <v>3</v>
      </c>
    </row>
    <row r="2528" s="1" customFormat="1" spans="2:8">
      <c r="B2528" s="1" t="s">
        <v>10935</v>
      </c>
      <c r="C2528" s="1" t="s">
        <v>260</v>
      </c>
      <c r="D2528" s="1" t="s">
        <v>2689</v>
      </c>
      <c r="E2528" s="1" t="s">
        <v>13478</v>
      </c>
      <c r="F2528" s="1" t="s">
        <v>10946</v>
      </c>
      <c r="G2528" s="20">
        <v>108525</v>
      </c>
      <c r="H2528" s="21">
        <v>5</v>
      </c>
    </row>
    <row r="2529" s="1" customFormat="1" spans="2:8">
      <c r="B2529" s="1" t="s">
        <v>10935</v>
      </c>
      <c r="C2529" s="1" t="s">
        <v>67</v>
      </c>
      <c r="D2529" s="1" t="s">
        <v>3584</v>
      </c>
      <c r="E2529" s="1" t="s">
        <v>13479</v>
      </c>
      <c r="F2529" s="1" t="s">
        <v>10956</v>
      </c>
      <c r="G2529" s="20">
        <v>108029</v>
      </c>
      <c r="H2529" s="21">
        <v>4</v>
      </c>
    </row>
    <row r="2530" s="1" customFormat="1" spans="2:8">
      <c r="B2530" s="1" t="s">
        <v>10935</v>
      </c>
      <c r="C2530" s="1" t="s">
        <v>165</v>
      </c>
      <c r="D2530" s="1" t="s">
        <v>3585</v>
      </c>
      <c r="E2530" s="1" t="s">
        <v>13480</v>
      </c>
      <c r="F2530" s="1" t="s">
        <v>10942</v>
      </c>
      <c r="G2530" s="20">
        <v>107612</v>
      </c>
      <c r="H2530" s="21">
        <v>2</v>
      </c>
    </row>
    <row r="2531" s="1" customFormat="1" spans="2:8">
      <c r="B2531" s="1" t="s">
        <v>10935</v>
      </c>
      <c r="C2531" s="1" t="s">
        <v>107</v>
      </c>
      <c r="D2531" s="1" t="s">
        <v>3586</v>
      </c>
      <c r="E2531" s="1" t="s">
        <v>13481</v>
      </c>
      <c r="F2531" s="1" t="s">
        <v>10940</v>
      </c>
      <c r="G2531" s="20">
        <v>107070</v>
      </c>
      <c r="H2531" s="21">
        <v>1</v>
      </c>
    </row>
    <row r="2532" s="1" customFormat="1" spans="2:8">
      <c r="B2532" s="1" t="s">
        <v>10935</v>
      </c>
      <c r="C2532" s="1" t="s">
        <v>67</v>
      </c>
      <c r="D2532" s="1" t="s">
        <v>3085</v>
      </c>
      <c r="E2532" s="1" t="s">
        <v>13482</v>
      </c>
      <c r="F2532" s="1" t="s">
        <v>10942</v>
      </c>
      <c r="G2532" s="20">
        <v>107002</v>
      </c>
      <c r="H2532" s="21">
        <v>5</v>
      </c>
    </row>
    <row r="2533" s="1" customFormat="1" spans="2:8">
      <c r="B2533" s="1" t="s">
        <v>10935</v>
      </c>
      <c r="C2533" s="1" t="s">
        <v>4102</v>
      </c>
      <c r="D2533" s="1" t="s">
        <v>3587</v>
      </c>
      <c r="E2533" s="1" t="s">
        <v>13483</v>
      </c>
      <c r="F2533" s="1" t="s">
        <v>10965</v>
      </c>
      <c r="G2533" s="20">
        <v>106718</v>
      </c>
      <c r="H2533" s="21">
        <v>6</v>
      </c>
    </row>
    <row r="2534" s="1" customFormat="1" spans="2:8">
      <c r="B2534" s="1" t="s">
        <v>10935</v>
      </c>
      <c r="C2534" s="1" t="s">
        <v>4135</v>
      </c>
      <c r="D2534" s="1" t="s">
        <v>3588</v>
      </c>
      <c r="E2534" s="1" t="s">
        <v>13484</v>
      </c>
      <c r="F2534" s="1" t="s">
        <v>10963</v>
      </c>
      <c r="G2534" s="20">
        <v>106614</v>
      </c>
      <c r="H2534" s="21">
        <v>6</v>
      </c>
    </row>
    <row r="2535" s="1" customFormat="1" spans="2:8">
      <c r="B2535" s="1" t="s">
        <v>10935</v>
      </c>
      <c r="C2535" s="1" t="s">
        <v>103</v>
      </c>
      <c r="D2535" s="1" t="s">
        <v>3589</v>
      </c>
      <c r="E2535" s="1" t="s">
        <v>13485</v>
      </c>
      <c r="F2535" s="1" t="s">
        <v>11016</v>
      </c>
      <c r="G2535" s="20">
        <v>106367</v>
      </c>
      <c r="H2535" s="21">
        <v>8</v>
      </c>
    </row>
    <row r="2536" s="1" customFormat="1" spans="2:8">
      <c r="B2536" s="1" t="s">
        <v>10935</v>
      </c>
      <c r="C2536" s="1" t="s">
        <v>4102</v>
      </c>
      <c r="D2536" s="1" t="s">
        <v>3590</v>
      </c>
      <c r="E2536" s="1" t="s">
        <v>13486</v>
      </c>
      <c r="F2536" s="1" t="s">
        <v>11016</v>
      </c>
      <c r="G2536" s="20">
        <v>106265</v>
      </c>
      <c r="H2536" s="21">
        <v>4</v>
      </c>
    </row>
    <row r="2537" s="1" customFormat="1" spans="2:8">
      <c r="B2537" s="1" t="s">
        <v>10935</v>
      </c>
      <c r="C2537" s="1" t="s">
        <v>4111</v>
      </c>
      <c r="D2537" s="1" t="s">
        <v>3591</v>
      </c>
      <c r="E2537" s="1" t="s">
        <v>13487</v>
      </c>
      <c r="F2537" s="1" t="s">
        <v>11016</v>
      </c>
      <c r="G2537" s="20">
        <v>106262</v>
      </c>
      <c r="H2537" s="21">
        <v>3</v>
      </c>
    </row>
    <row r="2538" s="1" customFormat="1" spans="2:8">
      <c r="B2538" s="1" t="s">
        <v>10935</v>
      </c>
      <c r="C2538" s="1" t="s">
        <v>156</v>
      </c>
      <c r="D2538" s="1" t="s">
        <v>3592</v>
      </c>
      <c r="E2538" s="1" t="s">
        <v>13488</v>
      </c>
      <c r="F2538" s="1" t="s">
        <v>10956</v>
      </c>
      <c r="G2538" s="20">
        <v>106092</v>
      </c>
      <c r="H2538" s="21">
        <v>6</v>
      </c>
    </row>
    <row r="2539" s="1" customFormat="1" spans="2:8">
      <c r="B2539" s="1" t="s">
        <v>10935</v>
      </c>
      <c r="C2539" s="1" t="s">
        <v>128</v>
      </c>
      <c r="D2539" s="1" t="s">
        <v>3593</v>
      </c>
      <c r="E2539" s="1" t="s">
        <v>13489</v>
      </c>
      <c r="F2539" s="1" t="s">
        <v>11060</v>
      </c>
      <c r="G2539" s="20">
        <v>106048</v>
      </c>
      <c r="H2539" s="21">
        <v>7</v>
      </c>
    </row>
    <row r="2540" s="1" customFormat="1" spans="2:8">
      <c r="B2540" s="1" t="s">
        <v>10935</v>
      </c>
      <c r="C2540" s="1" t="s">
        <v>4102</v>
      </c>
      <c r="D2540" s="1" t="s">
        <v>3025</v>
      </c>
      <c r="E2540" s="1" t="s">
        <v>13490</v>
      </c>
      <c r="F2540" s="1" t="s">
        <v>11010</v>
      </c>
      <c r="G2540" s="20">
        <v>105962</v>
      </c>
      <c r="H2540" s="21">
        <v>5</v>
      </c>
    </row>
    <row r="2541" s="1" customFormat="1" spans="2:8">
      <c r="B2541" s="1" t="s">
        <v>10935</v>
      </c>
      <c r="C2541" s="1" t="s">
        <v>156</v>
      </c>
      <c r="D2541" s="1" t="s">
        <v>3594</v>
      </c>
      <c r="E2541" s="1" t="s">
        <v>13491</v>
      </c>
      <c r="F2541" s="1" t="s">
        <v>11010</v>
      </c>
      <c r="G2541" s="20">
        <v>105922</v>
      </c>
      <c r="H2541" s="21">
        <v>4</v>
      </c>
    </row>
    <row r="2542" s="1" customFormat="1" spans="2:8">
      <c r="B2542" s="1" t="s">
        <v>10935</v>
      </c>
      <c r="C2542" s="1" t="s">
        <v>103</v>
      </c>
      <c r="D2542" s="1" t="s">
        <v>2070</v>
      </c>
      <c r="E2542" s="1" t="s">
        <v>13492</v>
      </c>
      <c r="F2542" s="1" t="s">
        <v>10937</v>
      </c>
      <c r="G2542" s="20">
        <v>105036</v>
      </c>
      <c r="H2542" s="21">
        <v>7</v>
      </c>
    </row>
    <row r="2543" s="1" customFormat="1" spans="2:8">
      <c r="B2543" s="1" t="s">
        <v>10935</v>
      </c>
      <c r="C2543" s="1" t="s">
        <v>103</v>
      </c>
      <c r="D2543" s="1" t="s">
        <v>3595</v>
      </c>
      <c r="E2543" s="1" t="s">
        <v>13493</v>
      </c>
      <c r="F2543" s="1" t="s">
        <v>10963</v>
      </c>
      <c r="G2543" s="20">
        <v>104442</v>
      </c>
      <c r="H2543" s="21">
        <v>6</v>
      </c>
    </row>
    <row r="2544" s="1" customFormat="1" spans="2:8">
      <c r="B2544" s="1" t="s">
        <v>10935</v>
      </c>
      <c r="C2544" s="1" t="s">
        <v>67</v>
      </c>
      <c r="D2544" s="1" t="s">
        <v>3596</v>
      </c>
      <c r="E2544" s="1" t="s">
        <v>13494</v>
      </c>
      <c r="F2544" s="1" t="s">
        <v>11060</v>
      </c>
      <c r="G2544" s="20">
        <v>103612</v>
      </c>
      <c r="H2544" s="21">
        <v>3</v>
      </c>
    </row>
    <row r="2545" s="1" customFormat="1" spans="2:8">
      <c r="B2545" s="1" t="s">
        <v>10935</v>
      </c>
      <c r="C2545" s="1" t="s">
        <v>124</v>
      </c>
      <c r="D2545" s="1" t="s">
        <v>3597</v>
      </c>
      <c r="E2545" s="1" t="s">
        <v>13495</v>
      </c>
      <c r="F2545" s="1" t="s">
        <v>10946</v>
      </c>
      <c r="G2545" s="20">
        <v>103302</v>
      </c>
      <c r="H2545" s="21">
        <v>6</v>
      </c>
    </row>
    <row r="2546" s="1" customFormat="1" spans="2:8">
      <c r="B2546" s="1" t="s">
        <v>10935</v>
      </c>
      <c r="C2546" s="1" t="s">
        <v>4135</v>
      </c>
      <c r="D2546" s="1" t="s">
        <v>3598</v>
      </c>
      <c r="E2546" s="1" t="s">
        <v>13496</v>
      </c>
      <c r="F2546" s="1" t="s">
        <v>10963</v>
      </c>
      <c r="G2546" s="20">
        <v>102867</v>
      </c>
      <c r="H2546" s="21">
        <v>5</v>
      </c>
    </row>
    <row r="2547" s="1" customFormat="1" spans="2:8">
      <c r="B2547" s="1" t="s">
        <v>10935</v>
      </c>
      <c r="C2547" s="1" t="s">
        <v>156</v>
      </c>
      <c r="D2547" s="1" t="s">
        <v>3599</v>
      </c>
      <c r="E2547" s="1" t="s">
        <v>13497</v>
      </c>
      <c r="F2547" s="1" t="s">
        <v>10942</v>
      </c>
      <c r="G2547" s="20">
        <v>102391</v>
      </c>
      <c r="H2547" s="21">
        <v>5</v>
      </c>
    </row>
    <row r="2548" s="1" customFormat="1" spans="2:8">
      <c r="B2548" s="1" t="s">
        <v>10935</v>
      </c>
      <c r="C2548" s="1" t="s">
        <v>103</v>
      </c>
      <c r="D2548" s="1" t="s">
        <v>3600</v>
      </c>
      <c r="E2548" s="1" t="s">
        <v>13498</v>
      </c>
      <c r="F2548" s="1" t="s">
        <v>10948</v>
      </c>
      <c r="G2548" s="20">
        <v>102109</v>
      </c>
      <c r="H2548" s="21">
        <v>7</v>
      </c>
    </row>
    <row r="2549" s="1" customFormat="1" spans="2:8">
      <c r="B2549" s="1" t="s">
        <v>10935</v>
      </c>
      <c r="C2549" s="1" t="s">
        <v>156</v>
      </c>
      <c r="D2549" s="1" t="s">
        <v>3601</v>
      </c>
      <c r="E2549" s="1" t="s">
        <v>13499</v>
      </c>
      <c r="F2549" s="1" t="s">
        <v>11060</v>
      </c>
      <c r="G2549" s="20">
        <v>101160</v>
      </c>
      <c r="H2549" s="21">
        <v>6</v>
      </c>
    </row>
    <row r="2550" s="1" customFormat="1" spans="2:8">
      <c r="B2550" s="1" t="s">
        <v>10935</v>
      </c>
      <c r="C2550" s="1" t="s">
        <v>67</v>
      </c>
      <c r="D2550" s="1" t="s">
        <v>3085</v>
      </c>
      <c r="E2550" s="1" t="s">
        <v>13500</v>
      </c>
      <c r="F2550" s="1" t="s">
        <v>10942</v>
      </c>
      <c r="G2550" s="20">
        <v>100927</v>
      </c>
      <c r="H2550" s="21">
        <v>5</v>
      </c>
    </row>
    <row r="2551" s="1" customFormat="1" spans="2:8">
      <c r="B2551" s="1" t="s">
        <v>10935</v>
      </c>
      <c r="C2551" s="1" t="s">
        <v>103</v>
      </c>
      <c r="D2551" s="1" t="s">
        <v>3602</v>
      </c>
      <c r="E2551" s="1" t="s">
        <v>13501</v>
      </c>
      <c r="F2551" s="1" t="s">
        <v>10963</v>
      </c>
      <c r="G2551" s="20">
        <v>100622</v>
      </c>
      <c r="H2551" s="21">
        <v>6</v>
      </c>
    </row>
    <row r="2552" s="1" customFormat="1" spans="2:8">
      <c r="B2552" s="1" t="s">
        <v>10935</v>
      </c>
      <c r="C2552" s="1" t="s">
        <v>107</v>
      </c>
      <c r="D2552" s="1" t="s">
        <v>3603</v>
      </c>
      <c r="E2552" s="1" t="s">
        <v>13502</v>
      </c>
      <c r="F2552" s="1" t="s">
        <v>11018</v>
      </c>
      <c r="G2552" s="20">
        <v>99920</v>
      </c>
      <c r="H2552" s="21">
        <v>3</v>
      </c>
    </row>
    <row r="2553" s="1" customFormat="1" spans="2:8">
      <c r="B2553" s="1" t="s">
        <v>10935</v>
      </c>
      <c r="C2553" s="1" t="s">
        <v>4135</v>
      </c>
      <c r="D2553" s="1" t="s">
        <v>3604</v>
      </c>
      <c r="E2553" s="1" t="s">
        <v>13503</v>
      </c>
      <c r="F2553" s="1" t="s">
        <v>10942</v>
      </c>
      <c r="G2553" s="20">
        <v>99833</v>
      </c>
      <c r="H2553" s="21">
        <v>9</v>
      </c>
    </row>
    <row r="2554" s="1" customFormat="1" spans="2:8">
      <c r="B2554" s="1" t="s">
        <v>10935</v>
      </c>
      <c r="C2554" s="1" t="s">
        <v>103</v>
      </c>
      <c r="D2554" s="1" t="s">
        <v>3605</v>
      </c>
      <c r="E2554" s="1" t="s">
        <v>13504</v>
      </c>
      <c r="F2554" s="1" t="s">
        <v>10946</v>
      </c>
      <c r="G2554" s="20">
        <v>98760</v>
      </c>
      <c r="H2554" s="21">
        <v>7</v>
      </c>
    </row>
    <row r="2555" s="1" customFormat="1" spans="2:8">
      <c r="B2555" s="1" t="s">
        <v>10935</v>
      </c>
      <c r="C2555" s="1" t="s">
        <v>89</v>
      </c>
      <c r="D2555" s="1" t="s">
        <v>2775</v>
      </c>
      <c r="E2555" s="1" t="s">
        <v>13505</v>
      </c>
      <c r="F2555" s="1" t="s">
        <v>10942</v>
      </c>
      <c r="G2555" s="20">
        <v>98345</v>
      </c>
      <c r="H2555" s="21">
        <v>8</v>
      </c>
    </row>
    <row r="2556" s="1" customFormat="1" spans="2:8">
      <c r="B2556" s="1" t="s">
        <v>10935</v>
      </c>
      <c r="C2556" s="1" t="s">
        <v>4102</v>
      </c>
      <c r="D2556" s="1" t="s">
        <v>3606</v>
      </c>
      <c r="E2556" s="1" t="s">
        <v>13506</v>
      </c>
      <c r="F2556" s="1" t="s">
        <v>11010</v>
      </c>
      <c r="G2556" s="20">
        <v>98228</v>
      </c>
      <c r="H2556" s="21">
        <v>4</v>
      </c>
    </row>
    <row r="2557" s="1" customFormat="1" spans="2:8">
      <c r="B2557" s="1" t="s">
        <v>10935</v>
      </c>
      <c r="C2557" s="1" t="s">
        <v>165</v>
      </c>
      <c r="D2557" s="1" t="s">
        <v>3607</v>
      </c>
      <c r="E2557" s="1" t="s">
        <v>13507</v>
      </c>
      <c r="F2557" s="1" t="s">
        <v>11060</v>
      </c>
      <c r="G2557" s="20">
        <v>97700</v>
      </c>
      <c r="H2557" s="21">
        <v>9</v>
      </c>
    </row>
    <row r="2558" s="1" customFormat="1" spans="2:8">
      <c r="B2558" s="1" t="s">
        <v>10935</v>
      </c>
      <c r="C2558" s="1" t="s">
        <v>124</v>
      </c>
      <c r="D2558" s="1" t="s">
        <v>2364</v>
      </c>
      <c r="E2558" s="1" t="s">
        <v>13508</v>
      </c>
      <c r="F2558" s="1" t="s">
        <v>11016</v>
      </c>
      <c r="G2558" s="20">
        <v>97465</v>
      </c>
      <c r="H2558" s="21">
        <v>3</v>
      </c>
    </row>
    <row r="2559" s="1" customFormat="1" spans="2:8">
      <c r="B2559" s="1" t="s">
        <v>10935</v>
      </c>
      <c r="C2559" s="1" t="s">
        <v>124</v>
      </c>
      <c r="D2559" s="1" t="s">
        <v>3608</v>
      </c>
      <c r="E2559" s="1" t="s">
        <v>13509</v>
      </c>
      <c r="F2559" s="1" t="s">
        <v>11016</v>
      </c>
      <c r="G2559" s="20">
        <v>97156</v>
      </c>
      <c r="H2559" s="21">
        <v>5</v>
      </c>
    </row>
    <row r="2560" s="1" customFormat="1" spans="2:8">
      <c r="B2560" s="1" t="s">
        <v>10935</v>
      </c>
      <c r="C2560" s="1" t="s">
        <v>4135</v>
      </c>
      <c r="D2560" s="1" t="s">
        <v>2347</v>
      </c>
      <c r="E2560" s="1" t="s">
        <v>13510</v>
      </c>
      <c r="F2560" s="1" t="s">
        <v>3876</v>
      </c>
      <c r="G2560" s="20">
        <v>97036</v>
      </c>
      <c r="H2560" s="21">
        <v>7</v>
      </c>
    </row>
    <row r="2561" s="1" customFormat="1" spans="2:8">
      <c r="B2561" s="1" t="s">
        <v>10935</v>
      </c>
      <c r="C2561" s="1" t="s">
        <v>4102</v>
      </c>
      <c r="D2561" s="1" t="s">
        <v>3609</v>
      </c>
      <c r="E2561" s="1" t="s">
        <v>13511</v>
      </c>
      <c r="F2561" s="1" t="s">
        <v>10942</v>
      </c>
      <c r="G2561" s="20">
        <v>97032</v>
      </c>
      <c r="H2561" s="21">
        <v>3</v>
      </c>
    </row>
    <row r="2562" s="1" customFormat="1" spans="2:8">
      <c r="B2562" s="1" t="s">
        <v>10935</v>
      </c>
      <c r="C2562" s="1" t="s">
        <v>4111</v>
      </c>
      <c r="D2562" s="1" t="s">
        <v>3610</v>
      </c>
      <c r="E2562" s="1" t="s">
        <v>13512</v>
      </c>
      <c r="F2562" s="1" t="s">
        <v>11016</v>
      </c>
      <c r="G2562" s="20">
        <v>96857</v>
      </c>
      <c r="H2562" s="21">
        <v>1</v>
      </c>
    </row>
    <row r="2563" s="1" customFormat="1" spans="2:8">
      <c r="B2563" s="1" t="s">
        <v>10935</v>
      </c>
      <c r="C2563" s="1" t="s">
        <v>4111</v>
      </c>
      <c r="D2563" s="1" t="s">
        <v>3190</v>
      </c>
      <c r="E2563" s="1" t="s">
        <v>13513</v>
      </c>
      <c r="F2563" s="1" t="s">
        <v>11018</v>
      </c>
      <c r="G2563" s="20">
        <v>96752</v>
      </c>
      <c r="H2563" s="21">
        <v>7</v>
      </c>
    </row>
    <row r="2564" s="1" customFormat="1" spans="2:8">
      <c r="B2564" s="1" t="s">
        <v>10935</v>
      </c>
      <c r="C2564" s="1" t="s">
        <v>124</v>
      </c>
      <c r="D2564" s="1" t="s">
        <v>3611</v>
      </c>
      <c r="E2564" s="1" t="s">
        <v>13514</v>
      </c>
      <c r="F2564" s="1" t="s">
        <v>10942</v>
      </c>
      <c r="G2564" s="20">
        <v>96673</v>
      </c>
      <c r="H2564" s="21">
        <v>7</v>
      </c>
    </row>
    <row r="2565" s="1" customFormat="1" spans="2:8">
      <c r="B2565" s="1" t="s">
        <v>10935</v>
      </c>
      <c r="C2565" s="1" t="s">
        <v>67</v>
      </c>
      <c r="D2565" s="1" t="s">
        <v>3612</v>
      </c>
      <c r="E2565" s="1" t="s">
        <v>13515</v>
      </c>
      <c r="F2565" s="1" t="s">
        <v>10942</v>
      </c>
      <c r="G2565" s="20">
        <v>96114</v>
      </c>
      <c r="H2565" s="21">
        <v>3</v>
      </c>
    </row>
    <row r="2566" s="1" customFormat="1" spans="2:8">
      <c r="B2566" s="1" t="s">
        <v>10935</v>
      </c>
      <c r="C2566" s="1" t="s">
        <v>4166</v>
      </c>
      <c r="D2566" s="1" t="s">
        <v>3613</v>
      </c>
      <c r="E2566" s="1" t="s">
        <v>13516</v>
      </c>
      <c r="F2566" s="1" t="s">
        <v>11010</v>
      </c>
      <c r="G2566" s="20">
        <v>95743.5</v>
      </c>
      <c r="H2566" s="21">
        <v>3</v>
      </c>
    </row>
    <row r="2567" s="1" customFormat="1" spans="2:8">
      <c r="B2567" s="1" t="s">
        <v>10935</v>
      </c>
      <c r="C2567" s="1" t="s">
        <v>4102</v>
      </c>
      <c r="D2567" s="1" t="s">
        <v>3614</v>
      </c>
      <c r="E2567" s="1" t="s">
        <v>13517</v>
      </c>
      <c r="F2567" s="1" t="s">
        <v>10963</v>
      </c>
      <c r="G2567" s="20">
        <v>95719</v>
      </c>
      <c r="H2567" s="21">
        <v>3</v>
      </c>
    </row>
    <row r="2568" s="1" customFormat="1" spans="2:8">
      <c r="B2568" s="1" t="s">
        <v>10935</v>
      </c>
      <c r="C2568" s="1" t="s">
        <v>103</v>
      </c>
      <c r="D2568" s="1" t="s">
        <v>3615</v>
      </c>
      <c r="E2568" s="1" t="s">
        <v>13518</v>
      </c>
      <c r="F2568" s="1" t="s">
        <v>11060</v>
      </c>
      <c r="G2568" s="20">
        <v>95378</v>
      </c>
      <c r="H2568" s="21">
        <v>6</v>
      </c>
    </row>
    <row r="2569" s="1" customFormat="1" spans="2:8">
      <c r="B2569" s="1" t="s">
        <v>10935</v>
      </c>
      <c r="C2569" s="1" t="s">
        <v>107</v>
      </c>
      <c r="D2569" s="1" t="s">
        <v>3616</v>
      </c>
      <c r="E2569" s="1" t="s">
        <v>13519</v>
      </c>
      <c r="F2569" s="1" t="s">
        <v>10965</v>
      </c>
      <c r="G2569" s="20">
        <v>95290</v>
      </c>
      <c r="H2569" s="21">
        <v>2</v>
      </c>
    </row>
    <row r="2570" s="1" customFormat="1" spans="2:8">
      <c r="B2570" s="1" t="s">
        <v>10935</v>
      </c>
      <c r="C2570" s="1" t="s">
        <v>365</v>
      </c>
      <c r="D2570" s="1" t="s">
        <v>3617</v>
      </c>
      <c r="E2570" s="1" t="s">
        <v>13520</v>
      </c>
      <c r="F2570" s="1" t="s">
        <v>10946</v>
      </c>
      <c r="G2570" s="20">
        <v>94962</v>
      </c>
      <c r="H2570" s="21">
        <v>2</v>
      </c>
    </row>
    <row r="2571" s="1" customFormat="1" spans="2:8">
      <c r="B2571" s="1" t="s">
        <v>10935</v>
      </c>
      <c r="C2571" s="1" t="s">
        <v>184</v>
      </c>
      <c r="D2571" s="1" t="s">
        <v>3618</v>
      </c>
      <c r="E2571" s="1" t="s">
        <v>13521</v>
      </c>
      <c r="F2571" s="1" t="s">
        <v>10956</v>
      </c>
      <c r="G2571" s="20">
        <v>94924</v>
      </c>
      <c r="H2571" s="21">
        <v>2</v>
      </c>
    </row>
    <row r="2572" s="1" customFormat="1" spans="2:8">
      <c r="B2572" s="1" t="s">
        <v>10935</v>
      </c>
      <c r="C2572" s="1" t="s">
        <v>10975</v>
      </c>
      <c r="D2572" s="1" t="s">
        <v>3619</v>
      </c>
      <c r="E2572" s="1" t="s">
        <v>13522</v>
      </c>
      <c r="F2572" s="1" t="s">
        <v>10948</v>
      </c>
      <c r="G2572" s="20">
        <v>94845</v>
      </c>
      <c r="H2572" s="21">
        <v>3</v>
      </c>
    </row>
    <row r="2573" s="1" customFormat="1" spans="2:8">
      <c r="B2573" s="1" t="s">
        <v>10935</v>
      </c>
      <c r="C2573" s="1" t="s">
        <v>4111</v>
      </c>
      <c r="D2573" s="1" t="s">
        <v>3038</v>
      </c>
      <c r="E2573" s="1" t="s">
        <v>13523</v>
      </c>
      <c r="F2573" s="1" t="s">
        <v>10942</v>
      </c>
      <c r="G2573" s="20">
        <v>94760</v>
      </c>
      <c r="H2573" s="21">
        <v>3</v>
      </c>
    </row>
    <row r="2574" s="1" customFormat="1" spans="2:8">
      <c r="B2574" s="1" t="s">
        <v>10935</v>
      </c>
      <c r="C2574" s="1" t="s">
        <v>4111</v>
      </c>
      <c r="D2574" s="1" t="s">
        <v>3134</v>
      </c>
      <c r="E2574" s="1" t="s">
        <v>13524</v>
      </c>
      <c r="F2574" s="1" t="s">
        <v>10946</v>
      </c>
      <c r="G2574" s="20">
        <v>94672</v>
      </c>
      <c r="H2574" s="21">
        <v>7</v>
      </c>
    </row>
    <row r="2575" s="1" customFormat="1" spans="2:8">
      <c r="B2575" s="1" t="s">
        <v>10935</v>
      </c>
      <c r="C2575" s="1" t="s">
        <v>137</v>
      </c>
      <c r="D2575" s="1" t="s">
        <v>3620</v>
      </c>
      <c r="E2575" s="1" t="s">
        <v>13525</v>
      </c>
      <c r="F2575" s="1" t="s">
        <v>10956</v>
      </c>
      <c r="G2575" s="20">
        <v>94564</v>
      </c>
      <c r="H2575" s="21">
        <v>5</v>
      </c>
    </row>
    <row r="2576" s="1" customFormat="1" spans="2:8">
      <c r="B2576" s="1" t="s">
        <v>10935</v>
      </c>
      <c r="C2576" s="1" t="s">
        <v>365</v>
      </c>
      <c r="D2576" s="1" t="s">
        <v>3621</v>
      </c>
      <c r="E2576" s="1" t="s">
        <v>13526</v>
      </c>
      <c r="F2576" s="1" t="s">
        <v>11018</v>
      </c>
      <c r="G2576" s="20">
        <v>93996</v>
      </c>
      <c r="H2576" s="21">
        <v>4</v>
      </c>
    </row>
    <row r="2577" s="1" customFormat="1" spans="2:8">
      <c r="B2577" s="1" t="s">
        <v>10935</v>
      </c>
      <c r="C2577" s="1" t="s">
        <v>260</v>
      </c>
      <c r="D2577" s="1" t="s">
        <v>2689</v>
      </c>
      <c r="E2577" s="1" t="s">
        <v>13527</v>
      </c>
      <c r="F2577" s="1" t="s">
        <v>10946</v>
      </c>
      <c r="G2577" s="20">
        <v>93826</v>
      </c>
      <c r="H2577" s="21">
        <v>4</v>
      </c>
    </row>
    <row r="2578" s="1" customFormat="1" spans="2:8">
      <c r="B2578" s="1" t="s">
        <v>10935</v>
      </c>
      <c r="C2578" s="1" t="s">
        <v>156</v>
      </c>
      <c r="D2578" s="1" t="s">
        <v>3622</v>
      </c>
      <c r="E2578" s="1" t="s">
        <v>13528</v>
      </c>
      <c r="F2578" s="1" t="s">
        <v>11010</v>
      </c>
      <c r="G2578" s="20">
        <v>93150</v>
      </c>
      <c r="H2578" s="21">
        <v>4</v>
      </c>
    </row>
    <row r="2579" s="1" customFormat="1" spans="2:8">
      <c r="B2579" s="1" t="s">
        <v>10935</v>
      </c>
      <c r="C2579" s="1" t="s">
        <v>165</v>
      </c>
      <c r="D2579" s="1" t="s">
        <v>3408</v>
      </c>
      <c r="E2579" s="1" t="s">
        <v>13529</v>
      </c>
      <c r="F2579" s="1" t="s">
        <v>10937</v>
      </c>
      <c r="G2579" s="20">
        <v>93048</v>
      </c>
      <c r="H2579" s="21">
        <v>3</v>
      </c>
    </row>
    <row r="2580" s="1" customFormat="1" spans="2:8">
      <c r="B2580" s="1" t="s">
        <v>10935</v>
      </c>
      <c r="C2580" s="1" t="s">
        <v>4111</v>
      </c>
      <c r="D2580" s="1" t="s">
        <v>3623</v>
      </c>
      <c r="E2580" s="1" t="s">
        <v>13530</v>
      </c>
      <c r="F2580" s="1" t="s">
        <v>10942</v>
      </c>
      <c r="G2580" s="20">
        <v>92111</v>
      </c>
      <c r="H2580" s="21">
        <v>3</v>
      </c>
    </row>
    <row r="2581" s="1" customFormat="1" spans="2:8">
      <c r="B2581" s="1" t="s">
        <v>10935</v>
      </c>
      <c r="C2581" s="1" t="s">
        <v>365</v>
      </c>
      <c r="D2581" s="1" t="s">
        <v>3624</v>
      </c>
      <c r="E2581" s="1" t="s">
        <v>13531</v>
      </c>
      <c r="F2581" s="1" t="s">
        <v>10956</v>
      </c>
      <c r="G2581" s="20">
        <v>92052</v>
      </c>
      <c r="H2581" s="21">
        <v>3</v>
      </c>
    </row>
    <row r="2582" s="1" customFormat="1" spans="2:8">
      <c r="B2582" s="1" t="s">
        <v>10935</v>
      </c>
      <c r="C2582" s="1" t="s">
        <v>156</v>
      </c>
      <c r="D2582" s="1" t="s">
        <v>3625</v>
      </c>
      <c r="E2582" s="1" t="s">
        <v>13532</v>
      </c>
      <c r="F2582" s="1" t="s">
        <v>11010</v>
      </c>
      <c r="G2582" s="20">
        <v>91864</v>
      </c>
      <c r="H2582" s="21">
        <v>5</v>
      </c>
    </row>
    <row r="2583" s="1" customFormat="1" spans="2:8">
      <c r="B2583" s="1" t="s">
        <v>10935</v>
      </c>
      <c r="C2583" s="1" t="s">
        <v>103</v>
      </c>
      <c r="D2583" s="1" t="s">
        <v>3626</v>
      </c>
      <c r="E2583" s="1" t="s">
        <v>13533</v>
      </c>
      <c r="F2583" s="1" t="s">
        <v>10942</v>
      </c>
      <c r="G2583" s="20">
        <v>91802</v>
      </c>
      <c r="H2583" s="21">
        <v>5</v>
      </c>
    </row>
    <row r="2584" s="1" customFormat="1" spans="2:8">
      <c r="B2584" s="1" t="s">
        <v>10935</v>
      </c>
      <c r="C2584" s="1" t="s">
        <v>12312</v>
      </c>
      <c r="D2584" s="1" t="s">
        <v>3627</v>
      </c>
      <c r="E2584" s="1" t="s">
        <v>13534</v>
      </c>
      <c r="F2584" s="1" t="s">
        <v>11016</v>
      </c>
      <c r="G2584" s="20">
        <v>91616</v>
      </c>
      <c r="H2584" s="21">
        <v>3</v>
      </c>
    </row>
    <row r="2585" s="1" customFormat="1" spans="2:8">
      <c r="B2585" s="1" t="s">
        <v>10935</v>
      </c>
      <c r="C2585" s="1" t="s">
        <v>4111</v>
      </c>
      <c r="D2585" s="1" t="s">
        <v>3628</v>
      </c>
      <c r="E2585" s="1" t="s">
        <v>13535</v>
      </c>
      <c r="F2585" s="1" t="s">
        <v>10963</v>
      </c>
      <c r="G2585" s="20">
        <v>90957</v>
      </c>
      <c r="H2585" s="21">
        <v>5</v>
      </c>
    </row>
    <row r="2586" s="1" customFormat="1" spans="2:8">
      <c r="B2586" s="1" t="s">
        <v>10935</v>
      </c>
      <c r="C2586" s="1" t="s">
        <v>103</v>
      </c>
      <c r="D2586" s="1" t="s">
        <v>3629</v>
      </c>
      <c r="E2586" s="1" t="s">
        <v>13536</v>
      </c>
      <c r="F2586" s="1" t="s">
        <v>10942</v>
      </c>
      <c r="G2586" s="20">
        <v>90812</v>
      </c>
      <c r="H2586" s="21">
        <v>8</v>
      </c>
    </row>
    <row r="2587" s="1" customFormat="1" spans="2:8">
      <c r="B2587" s="1" t="s">
        <v>10935</v>
      </c>
      <c r="C2587" s="1" t="s">
        <v>156</v>
      </c>
      <c r="D2587" s="1" t="s">
        <v>3630</v>
      </c>
      <c r="E2587" s="1" t="s">
        <v>13537</v>
      </c>
      <c r="F2587" s="1" t="s">
        <v>11016</v>
      </c>
      <c r="G2587" s="20">
        <v>90082</v>
      </c>
      <c r="H2587" s="21">
        <v>2</v>
      </c>
    </row>
    <row r="2588" s="1" customFormat="1" spans="2:8">
      <c r="B2588" s="1" t="s">
        <v>10935</v>
      </c>
      <c r="C2588" s="1" t="s">
        <v>4135</v>
      </c>
      <c r="D2588" s="1" t="s">
        <v>2347</v>
      </c>
      <c r="E2588" s="1" t="s">
        <v>13538</v>
      </c>
      <c r="F2588" s="1" t="s">
        <v>3876</v>
      </c>
      <c r="G2588" s="20">
        <v>89712</v>
      </c>
      <c r="H2588" s="21">
        <v>5</v>
      </c>
    </row>
    <row r="2589" s="1" customFormat="1" spans="2:8">
      <c r="B2589" s="1" t="s">
        <v>10935</v>
      </c>
      <c r="C2589" s="1" t="s">
        <v>124</v>
      </c>
      <c r="D2589" s="1" t="s">
        <v>3631</v>
      </c>
      <c r="E2589" s="1" t="s">
        <v>13539</v>
      </c>
      <c r="F2589" s="1" t="s">
        <v>11016</v>
      </c>
      <c r="G2589" s="20">
        <v>89560</v>
      </c>
      <c r="H2589" s="21">
        <v>4</v>
      </c>
    </row>
    <row r="2590" s="1" customFormat="1" spans="2:8">
      <c r="B2590" s="1" t="s">
        <v>10935</v>
      </c>
      <c r="C2590" s="1" t="s">
        <v>103</v>
      </c>
      <c r="D2590" s="1" t="s">
        <v>3632</v>
      </c>
      <c r="E2590" s="1" t="s">
        <v>13540</v>
      </c>
      <c r="F2590" s="1" t="s">
        <v>10940</v>
      </c>
      <c r="G2590" s="20">
        <v>88918.8</v>
      </c>
      <c r="H2590" s="21">
        <v>5</v>
      </c>
    </row>
    <row r="2591" s="1" customFormat="1" spans="2:8">
      <c r="B2591" s="1" t="s">
        <v>10935</v>
      </c>
      <c r="C2591" s="1" t="s">
        <v>137</v>
      </c>
      <c r="D2591" s="1" t="s">
        <v>3537</v>
      </c>
      <c r="E2591" s="1" t="s">
        <v>13541</v>
      </c>
      <c r="F2591" s="1" t="s">
        <v>11060</v>
      </c>
      <c r="G2591" s="20">
        <v>88638</v>
      </c>
      <c r="H2591" s="21">
        <v>4</v>
      </c>
    </row>
    <row r="2592" s="1" customFormat="1" spans="2:8">
      <c r="B2592" s="1" t="s">
        <v>10935</v>
      </c>
      <c r="C2592" s="1" t="s">
        <v>4105</v>
      </c>
      <c r="D2592" s="1" t="s">
        <v>3633</v>
      </c>
      <c r="E2592" s="1" t="s">
        <v>13542</v>
      </c>
      <c r="F2592" s="1" t="s">
        <v>10946</v>
      </c>
      <c r="G2592" s="20">
        <v>88634</v>
      </c>
      <c r="H2592" s="21">
        <v>4</v>
      </c>
    </row>
    <row r="2593" s="1" customFormat="1" spans="2:8">
      <c r="B2593" s="1" t="s">
        <v>10935</v>
      </c>
      <c r="C2593" s="1" t="s">
        <v>165</v>
      </c>
      <c r="D2593" s="1" t="s">
        <v>3634</v>
      </c>
      <c r="E2593" s="1" t="s">
        <v>13543</v>
      </c>
      <c r="F2593" s="1" t="s">
        <v>11016</v>
      </c>
      <c r="G2593" s="20">
        <v>88482</v>
      </c>
      <c r="H2593" s="21">
        <v>2</v>
      </c>
    </row>
    <row r="2594" s="1" customFormat="1" spans="2:8">
      <c r="B2594" s="1" t="s">
        <v>10935</v>
      </c>
      <c r="C2594" s="1" t="s">
        <v>4145</v>
      </c>
      <c r="D2594" s="1" t="s">
        <v>3635</v>
      </c>
      <c r="E2594" s="1" t="s">
        <v>13544</v>
      </c>
      <c r="F2594" s="1" t="s">
        <v>11016</v>
      </c>
      <c r="G2594" s="20">
        <v>88380</v>
      </c>
      <c r="H2594" s="21">
        <v>7</v>
      </c>
    </row>
    <row r="2595" s="1" customFormat="1" spans="2:8">
      <c r="B2595" s="1" t="s">
        <v>10935</v>
      </c>
      <c r="C2595" s="1" t="s">
        <v>107</v>
      </c>
      <c r="D2595" s="1" t="s">
        <v>1624</v>
      </c>
      <c r="E2595" s="1" t="s">
        <v>13545</v>
      </c>
      <c r="F2595" s="1" t="s">
        <v>10937</v>
      </c>
      <c r="G2595" s="20">
        <v>88281</v>
      </c>
      <c r="H2595" s="21">
        <v>1</v>
      </c>
    </row>
    <row r="2596" s="1" customFormat="1" spans="2:8">
      <c r="B2596" s="1" t="s">
        <v>10935</v>
      </c>
      <c r="C2596" s="1" t="s">
        <v>103</v>
      </c>
      <c r="D2596" s="1" t="s">
        <v>3636</v>
      </c>
      <c r="E2596" s="1" t="s">
        <v>13546</v>
      </c>
      <c r="F2596" s="1" t="s">
        <v>10965</v>
      </c>
      <c r="G2596" s="20">
        <v>87874</v>
      </c>
      <c r="H2596" s="21">
        <v>5</v>
      </c>
    </row>
    <row r="2597" s="1" customFormat="1" spans="2:8">
      <c r="B2597" s="1" t="s">
        <v>10935</v>
      </c>
      <c r="C2597" s="1" t="s">
        <v>89</v>
      </c>
      <c r="D2597" s="1" t="s">
        <v>3637</v>
      </c>
      <c r="E2597" s="1" t="s">
        <v>13547</v>
      </c>
      <c r="F2597" s="1" t="s">
        <v>10965</v>
      </c>
      <c r="G2597" s="20">
        <v>87836</v>
      </c>
      <c r="H2597" s="21">
        <v>9</v>
      </c>
    </row>
    <row r="2598" s="1" customFormat="1" spans="2:8">
      <c r="B2598" s="1" t="s">
        <v>10935</v>
      </c>
      <c r="C2598" s="1" t="s">
        <v>4111</v>
      </c>
      <c r="D2598" s="1" t="s">
        <v>3638</v>
      </c>
      <c r="E2598" s="1" t="s">
        <v>13548</v>
      </c>
      <c r="F2598" s="1" t="s">
        <v>11010</v>
      </c>
      <c r="G2598" s="20">
        <v>87558</v>
      </c>
      <c r="H2598" s="21">
        <v>8</v>
      </c>
    </row>
    <row r="2599" s="1" customFormat="1" spans="2:8">
      <c r="B2599" s="1" t="s">
        <v>10935</v>
      </c>
      <c r="C2599" s="1" t="s">
        <v>4111</v>
      </c>
      <c r="D2599" s="1" t="s">
        <v>3038</v>
      </c>
      <c r="E2599" s="1" t="s">
        <v>13549</v>
      </c>
      <c r="F2599" s="1" t="s">
        <v>10942</v>
      </c>
      <c r="G2599" s="20">
        <v>87451</v>
      </c>
      <c r="H2599" s="21">
        <v>2</v>
      </c>
    </row>
    <row r="2600" s="1" customFormat="1" spans="2:8">
      <c r="B2600" s="1" t="s">
        <v>10935</v>
      </c>
      <c r="C2600" s="1" t="s">
        <v>165</v>
      </c>
      <c r="D2600" s="1" t="s">
        <v>3639</v>
      </c>
      <c r="E2600" s="1" t="s">
        <v>13550</v>
      </c>
      <c r="F2600" s="1" t="s">
        <v>10942</v>
      </c>
      <c r="G2600" s="20">
        <v>87410</v>
      </c>
      <c r="H2600" s="21">
        <v>3</v>
      </c>
    </row>
    <row r="2601" s="1" customFormat="1" spans="2:8">
      <c r="B2601" s="1" t="s">
        <v>10935</v>
      </c>
      <c r="C2601" s="1" t="s">
        <v>4135</v>
      </c>
      <c r="D2601" s="1" t="s">
        <v>3640</v>
      </c>
      <c r="E2601" s="1" t="s">
        <v>13551</v>
      </c>
      <c r="F2601" s="1" t="s">
        <v>11010</v>
      </c>
      <c r="G2601" s="20">
        <v>86732</v>
      </c>
      <c r="H2601" s="21">
        <v>3</v>
      </c>
    </row>
    <row r="2602" s="1" customFormat="1" spans="2:8">
      <c r="B2602" s="1" t="s">
        <v>10935</v>
      </c>
      <c r="C2602" s="1" t="s">
        <v>4135</v>
      </c>
      <c r="D2602" s="1" t="s">
        <v>3641</v>
      </c>
      <c r="E2602" s="1" t="s">
        <v>13552</v>
      </c>
      <c r="F2602" s="1" t="s">
        <v>10942</v>
      </c>
      <c r="G2602" s="20">
        <v>86320</v>
      </c>
      <c r="H2602" s="21">
        <v>6</v>
      </c>
    </row>
    <row r="2603" s="1" customFormat="1" spans="2:8">
      <c r="B2603" s="1" t="s">
        <v>10935</v>
      </c>
      <c r="C2603" s="1" t="s">
        <v>124</v>
      </c>
      <c r="D2603" s="1" t="s">
        <v>2919</v>
      </c>
      <c r="E2603" s="1" t="s">
        <v>13553</v>
      </c>
      <c r="F2603" s="1" t="s">
        <v>11018</v>
      </c>
      <c r="G2603" s="20">
        <v>86235</v>
      </c>
      <c r="H2603" s="21">
        <v>3</v>
      </c>
    </row>
    <row r="2604" s="1" customFormat="1" spans="2:8">
      <c r="B2604" s="1" t="s">
        <v>10935</v>
      </c>
      <c r="C2604" s="1" t="s">
        <v>165</v>
      </c>
      <c r="D2604" s="1" t="s">
        <v>3408</v>
      </c>
      <c r="E2604" s="1" t="s">
        <v>13554</v>
      </c>
      <c r="F2604" s="1" t="s">
        <v>10937</v>
      </c>
      <c r="G2604" s="20">
        <v>85785</v>
      </c>
      <c r="H2604" s="21">
        <v>3</v>
      </c>
    </row>
    <row r="2605" s="1" customFormat="1" spans="2:8">
      <c r="B2605" s="1" t="s">
        <v>10935</v>
      </c>
      <c r="C2605" s="1" t="s">
        <v>4111</v>
      </c>
      <c r="D2605" s="1" t="s">
        <v>3642</v>
      </c>
      <c r="E2605" s="1" t="s">
        <v>13555</v>
      </c>
      <c r="F2605" s="1" t="s">
        <v>11010</v>
      </c>
      <c r="G2605" s="20">
        <v>85626</v>
      </c>
      <c r="H2605" s="21">
        <v>4</v>
      </c>
    </row>
    <row r="2606" s="1" customFormat="1" spans="2:8">
      <c r="B2606" s="1" t="s">
        <v>10935</v>
      </c>
      <c r="C2606" s="1" t="s">
        <v>260</v>
      </c>
      <c r="D2606" s="1" t="s">
        <v>3284</v>
      </c>
      <c r="E2606" s="1" t="s">
        <v>13556</v>
      </c>
      <c r="F2606" s="1" t="s">
        <v>11016</v>
      </c>
      <c r="G2606" s="20">
        <v>85169</v>
      </c>
      <c r="H2606" s="21">
        <v>7</v>
      </c>
    </row>
    <row r="2607" s="1" customFormat="1" spans="2:8">
      <c r="B2607" s="1" t="s">
        <v>10935</v>
      </c>
      <c r="C2607" s="1" t="s">
        <v>156</v>
      </c>
      <c r="D2607" s="1" t="s">
        <v>3450</v>
      </c>
      <c r="E2607" s="1" t="s">
        <v>13557</v>
      </c>
      <c r="F2607" s="1" t="s">
        <v>11018</v>
      </c>
      <c r="G2607" s="20">
        <v>84872</v>
      </c>
      <c r="H2607" s="21">
        <v>3</v>
      </c>
    </row>
    <row r="2608" s="1" customFormat="1" spans="2:8">
      <c r="B2608" s="1" t="s">
        <v>10935</v>
      </c>
      <c r="C2608" s="1" t="s">
        <v>156</v>
      </c>
      <c r="D2608" s="1" t="s">
        <v>3644</v>
      </c>
      <c r="E2608" s="1" t="s">
        <v>13558</v>
      </c>
      <c r="F2608" s="1" t="s">
        <v>10963</v>
      </c>
      <c r="G2608" s="20">
        <v>84862</v>
      </c>
      <c r="H2608" s="21">
        <v>3</v>
      </c>
    </row>
    <row r="2609" s="1" customFormat="1" spans="2:8">
      <c r="B2609" s="1" t="s">
        <v>10935</v>
      </c>
      <c r="C2609" s="1" t="s">
        <v>260</v>
      </c>
      <c r="D2609" s="1" t="s">
        <v>3645</v>
      </c>
      <c r="E2609" s="1" t="s">
        <v>13559</v>
      </c>
      <c r="F2609" s="1" t="s">
        <v>10946</v>
      </c>
      <c r="G2609" s="20">
        <v>84512</v>
      </c>
      <c r="H2609" s="21">
        <v>3</v>
      </c>
    </row>
    <row r="2610" s="1" customFormat="1" spans="2:8">
      <c r="B2610" s="1" t="s">
        <v>10935</v>
      </c>
      <c r="C2610" s="1" t="s">
        <v>4105</v>
      </c>
      <c r="D2610" s="1" t="s">
        <v>3646</v>
      </c>
      <c r="E2610" s="1" t="s">
        <v>13560</v>
      </c>
      <c r="F2610" s="1" t="s">
        <v>10946</v>
      </c>
      <c r="G2610" s="20">
        <v>84472</v>
      </c>
      <c r="H2610" s="21">
        <v>2</v>
      </c>
    </row>
    <row r="2611" s="1" customFormat="1" spans="2:8">
      <c r="B2611" s="1" t="s">
        <v>10935</v>
      </c>
      <c r="C2611" s="1" t="s">
        <v>67</v>
      </c>
      <c r="D2611" s="1" t="s">
        <v>2960</v>
      </c>
      <c r="E2611" s="1" t="s">
        <v>13561</v>
      </c>
      <c r="F2611" s="1" t="s">
        <v>11010</v>
      </c>
      <c r="G2611" s="20">
        <v>84422</v>
      </c>
      <c r="H2611" s="21">
        <v>5</v>
      </c>
    </row>
    <row r="2612" s="1" customFormat="1" spans="2:8">
      <c r="B2612" s="1" t="s">
        <v>10935</v>
      </c>
      <c r="C2612" s="1" t="s">
        <v>4145</v>
      </c>
      <c r="D2612" s="1" t="s">
        <v>3647</v>
      </c>
      <c r="E2612" s="1" t="s">
        <v>13562</v>
      </c>
      <c r="F2612" s="1" t="s">
        <v>10942</v>
      </c>
      <c r="G2612" s="20">
        <v>84362</v>
      </c>
      <c r="H2612" s="21">
        <v>2</v>
      </c>
    </row>
    <row r="2613" s="1" customFormat="1" spans="2:8">
      <c r="B2613" s="1" t="s">
        <v>10935</v>
      </c>
      <c r="C2613" s="1" t="s">
        <v>184</v>
      </c>
      <c r="D2613" s="1" t="s">
        <v>3648</v>
      </c>
      <c r="E2613" s="1" t="s">
        <v>13563</v>
      </c>
      <c r="F2613" s="1" t="s">
        <v>11016</v>
      </c>
      <c r="G2613" s="20">
        <v>84140</v>
      </c>
      <c r="H2613" s="21">
        <v>2</v>
      </c>
    </row>
    <row r="2614" s="1" customFormat="1" spans="2:8">
      <c r="B2614" s="1" t="s">
        <v>10935</v>
      </c>
      <c r="C2614" s="1" t="s">
        <v>10975</v>
      </c>
      <c r="D2614" s="1" t="s">
        <v>3649</v>
      </c>
      <c r="E2614" s="1" t="s">
        <v>13564</v>
      </c>
      <c r="F2614" s="1" t="s">
        <v>10965</v>
      </c>
      <c r="G2614" s="20">
        <v>84042</v>
      </c>
      <c r="H2614" s="21">
        <v>4</v>
      </c>
    </row>
    <row r="2615" s="1" customFormat="1" spans="2:8">
      <c r="B2615" s="1" t="s">
        <v>10935</v>
      </c>
      <c r="C2615" s="1" t="s">
        <v>103</v>
      </c>
      <c r="D2615" s="1" t="s">
        <v>3650</v>
      </c>
      <c r="E2615" s="1" t="s">
        <v>13565</v>
      </c>
      <c r="F2615" s="1" t="s">
        <v>10948</v>
      </c>
      <c r="G2615" s="20">
        <v>83844</v>
      </c>
      <c r="H2615" s="21">
        <v>2</v>
      </c>
    </row>
    <row r="2616" s="1" customFormat="1" spans="2:8">
      <c r="B2616" s="1" t="s">
        <v>10935</v>
      </c>
      <c r="C2616" s="1" t="s">
        <v>124</v>
      </c>
      <c r="D2616" s="1" t="s">
        <v>3651</v>
      </c>
      <c r="E2616" s="1" t="s">
        <v>13566</v>
      </c>
      <c r="F2616" s="1" t="s">
        <v>11016</v>
      </c>
      <c r="G2616" s="20">
        <v>83731</v>
      </c>
      <c r="H2616" s="21">
        <v>6</v>
      </c>
    </row>
    <row r="2617" s="1" customFormat="1" spans="2:8">
      <c r="B2617" s="1" t="s">
        <v>10935</v>
      </c>
      <c r="C2617" s="1" t="s">
        <v>4111</v>
      </c>
      <c r="D2617" s="1" t="s">
        <v>3652</v>
      </c>
      <c r="E2617" s="1" t="s">
        <v>13567</v>
      </c>
      <c r="F2617" s="1" t="s">
        <v>3876</v>
      </c>
      <c r="G2617" s="20">
        <v>83625</v>
      </c>
      <c r="H2617" s="21">
        <v>5</v>
      </c>
    </row>
    <row r="2618" s="1" customFormat="1" spans="2:8">
      <c r="B2618" s="1" t="s">
        <v>10935</v>
      </c>
      <c r="C2618" s="1" t="s">
        <v>107</v>
      </c>
      <c r="D2618" s="1" t="s">
        <v>1624</v>
      </c>
      <c r="E2618" s="1" t="s">
        <v>13568</v>
      </c>
      <c r="F2618" s="1" t="s">
        <v>10937</v>
      </c>
      <c r="G2618" s="20">
        <v>83517</v>
      </c>
      <c r="H2618" s="21">
        <v>1</v>
      </c>
    </row>
    <row r="2619" s="1" customFormat="1" spans="2:8">
      <c r="B2619" s="1" t="s">
        <v>10935</v>
      </c>
      <c r="C2619" s="1" t="s">
        <v>156</v>
      </c>
      <c r="D2619" s="1" t="s">
        <v>3653</v>
      </c>
      <c r="E2619" s="1" t="s">
        <v>13569</v>
      </c>
      <c r="F2619" s="1" t="s">
        <v>11060</v>
      </c>
      <c r="G2619" s="20">
        <v>82950</v>
      </c>
      <c r="H2619" s="21">
        <v>2</v>
      </c>
    </row>
    <row r="2620" s="1" customFormat="1" spans="2:8">
      <c r="B2620" s="1" t="s">
        <v>10935</v>
      </c>
      <c r="C2620" s="1" t="s">
        <v>124</v>
      </c>
      <c r="D2620" s="1" t="s">
        <v>2364</v>
      </c>
      <c r="E2620" s="1" t="s">
        <v>13570</v>
      </c>
      <c r="F2620" s="1" t="s">
        <v>11016</v>
      </c>
      <c r="G2620" s="20">
        <v>82803</v>
      </c>
      <c r="H2620" s="21">
        <v>3</v>
      </c>
    </row>
    <row r="2621" s="1" customFormat="1" spans="2:8">
      <c r="B2621" s="1" t="s">
        <v>10935</v>
      </c>
      <c r="C2621" s="1" t="s">
        <v>165</v>
      </c>
      <c r="D2621" s="1" t="s">
        <v>2744</v>
      </c>
      <c r="E2621" s="1" t="s">
        <v>13571</v>
      </c>
      <c r="F2621" s="1" t="s">
        <v>10946</v>
      </c>
      <c r="G2621" s="20">
        <v>82243</v>
      </c>
      <c r="H2621" s="21">
        <v>4</v>
      </c>
    </row>
    <row r="2622" s="1" customFormat="1" spans="2:8">
      <c r="B2622" s="1" t="s">
        <v>10935</v>
      </c>
      <c r="C2622" s="1" t="s">
        <v>4102</v>
      </c>
      <c r="D2622" s="1" t="s">
        <v>3654</v>
      </c>
      <c r="E2622" s="1" t="s">
        <v>13572</v>
      </c>
      <c r="F2622" s="1" t="s">
        <v>10965</v>
      </c>
      <c r="G2622" s="20">
        <v>82116</v>
      </c>
      <c r="H2622" s="21">
        <v>3</v>
      </c>
    </row>
    <row r="2623" s="1" customFormat="1" spans="2:8">
      <c r="B2623" s="1" t="s">
        <v>10935</v>
      </c>
      <c r="C2623" s="1" t="s">
        <v>4145</v>
      </c>
      <c r="D2623" s="1" t="s">
        <v>3655</v>
      </c>
      <c r="E2623" s="1" t="s">
        <v>13573</v>
      </c>
      <c r="F2623" s="1" t="s">
        <v>10940</v>
      </c>
      <c r="G2623" s="20">
        <v>82080</v>
      </c>
      <c r="H2623" s="21">
        <v>1</v>
      </c>
    </row>
    <row r="2624" s="1" customFormat="1" spans="2:8">
      <c r="B2624" s="1" t="s">
        <v>10935</v>
      </c>
      <c r="C2624" s="1" t="s">
        <v>124</v>
      </c>
      <c r="D2624" s="1" t="s">
        <v>3656</v>
      </c>
      <c r="E2624" s="1" t="s">
        <v>13574</v>
      </c>
      <c r="F2624" s="1" t="s">
        <v>10940</v>
      </c>
      <c r="G2624" s="20">
        <v>81587</v>
      </c>
      <c r="H2624" s="21">
        <v>6</v>
      </c>
    </row>
    <row r="2625" s="1" customFormat="1" spans="2:8">
      <c r="B2625" s="1" t="s">
        <v>10935</v>
      </c>
      <c r="C2625" s="1" t="s">
        <v>103</v>
      </c>
      <c r="D2625" s="1" t="s">
        <v>3657</v>
      </c>
      <c r="E2625" s="1" t="s">
        <v>13575</v>
      </c>
      <c r="F2625" s="1" t="s">
        <v>11060</v>
      </c>
      <c r="G2625" s="20">
        <v>81180</v>
      </c>
      <c r="H2625" s="21">
        <v>3</v>
      </c>
    </row>
    <row r="2626" s="1" customFormat="1" spans="2:8">
      <c r="B2626" s="1" t="s">
        <v>10935</v>
      </c>
      <c r="C2626" s="1" t="s">
        <v>156</v>
      </c>
      <c r="D2626" s="1" t="s">
        <v>3658</v>
      </c>
      <c r="E2626" s="1" t="s">
        <v>13576</v>
      </c>
      <c r="F2626" s="1" t="s">
        <v>11010</v>
      </c>
      <c r="G2626" s="20">
        <v>80184</v>
      </c>
      <c r="H2626" s="21">
        <v>4</v>
      </c>
    </row>
    <row r="2627" s="1" customFormat="1" spans="2:8">
      <c r="B2627" s="1" t="s">
        <v>10935</v>
      </c>
      <c r="C2627" s="1" t="s">
        <v>103</v>
      </c>
      <c r="D2627" s="1" t="s">
        <v>3659</v>
      </c>
      <c r="E2627" s="1" t="s">
        <v>13577</v>
      </c>
      <c r="F2627" s="1" t="s">
        <v>10940</v>
      </c>
      <c r="G2627" s="20">
        <v>79885</v>
      </c>
      <c r="H2627" s="21">
        <v>4</v>
      </c>
    </row>
    <row r="2628" s="1" customFormat="1" spans="2:8">
      <c r="B2628" s="1" t="s">
        <v>10935</v>
      </c>
      <c r="C2628" s="1" t="s">
        <v>4102</v>
      </c>
      <c r="D2628" s="1" t="s">
        <v>3660</v>
      </c>
      <c r="E2628" s="1" t="s">
        <v>13578</v>
      </c>
      <c r="F2628" s="1" t="s">
        <v>10963</v>
      </c>
      <c r="G2628" s="20">
        <v>79763</v>
      </c>
      <c r="H2628" s="21">
        <v>4</v>
      </c>
    </row>
    <row r="2629" s="1" customFormat="1" spans="2:8">
      <c r="B2629" s="1" t="s">
        <v>10935</v>
      </c>
      <c r="C2629" s="1" t="s">
        <v>67</v>
      </c>
      <c r="D2629" s="1" t="s">
        <v>3662</v>
      </c>
      <c r="E2629" s="1" t="s">
        <v>13579</v>
      </c>
      <c r="F2629" s="1" t="s">
        <v>10963</v>
      </c>
      <c r="G2629" s="20">
        <v>79694</v>
      </c>
      <c r="H2629" s="21">
        <v>4</v>
      </c>
    </row>
    <row r="2630" s="1" customFormat="1" spans="2:8">
      <c r="B2630" s="1" t="s">
        <v>10935</v>
      </c>
      <c r="C2630" s="1" t="s">
        <v>165</v>
      </c>
      <c r="D2630" s="1" t="s">
        <v>3663</v>
      </c>
      <c r="E2630" s="1" t="s">
        <v>13580</v>
      </c>
      <c r="F2630" s="1" t="s">
        <v>11018</v>
      </c>
      <c r="G2630" s="20">
        <v>79315</v>
      </c>
      <c r="H2630" s="21">
        <v>2</v>
      </c>
    </row>
    <row r="2631" s="1" customFormat="1" spans="2:8">
      <c r="B2631" s="1" t="s">
        <v>10935</v>
      </c>
      <c r="C2631" s="1" t="s">
        <v>4102</v>
      </c>
      <c r="D2631" s="1" t="s">
        <v>3664</v>
      </c>
      <c r="E2631" s="1" t="s">
        <v>13581</v>
      </c>
      <c r="F2631" s="1" t="s">
        <v>10965</v>
      </c>
      <c r="G2631" s="20">
        <v>79168</v>
      </c>
      <c r="H2631" s="21">
        <v>1</v>
      </c>
    </row>
    <row r="2632" s="1" customFormat="1" spans="2:8">
      <c r="B2632" s="1" t="s">
        <v>11879</v>
      </c>
      <c r="C2632" s="1" t="s">
        <v>4135</v>
      </c>
      <c r="D2632" s="1" t="s">
        <v>2347</v>
      </c>
      <c r="E2632" s="1" t="s">
        <v>13582</v>
      </c>
      <c r="F2632" s="1" t="s">
        <v>3876</v>
      </c>
      <c r="G2632" s="20">
        <v>78750</v>
      </c>
      <c r="H2632" s="21">
        <v>7</v>
      </c>
    </row>
    <row r="2633" s="1" customFormat="1" spans="2:8">
      <c r="B2633" s="1" t="s">
        <v>10935</v>
      </c>
      <c r="C2633" s="1" t="s">
        <v>107</v>
      </c>
      <c r="D2633" s="1" t="s">
        <v>3665</v>
      </c>
      <c r="E2633" s="1" t="s">
        <v>13583</v>
      </c>
      <c r="F2633" s="1" t="s">
        <v>10963</v>
      </c>
      <c r="G2633" s="20">
        <v>78706</v>
      </c>
      <c r="H2633" s="21">
        <v>4</v>
      </c>
    </row>
    <row r="2634" s="1" customFormat="1" spans="2:8">
      <c r="B2634" s="1" t="s">
        <v>10935</v>
      </c>
      <c r="C2634" s="1" t="s">
        <v>107</v>
      </c>
      <c r="D2634" s="1" t="s">
        <v>3666</v>
      </c>
      <c r="E2634" s="1" t="s">
        <v>13584</v>
      </c>
      <c r="F2634" s="1" t="s">
        <v>10942</v>
      </c>
      <c r="G2634" s="20">
        <v>78657</v>
      </c>
      <c r="H2634" s="21">
        <v>4</v>
      </c>
    </row>
    <row r="2635" s="1" customFormat="1" spans="2:8">
      <c r="B2635" s="1" t="s">
        <v>10935</v>
      </c>
      <c r="C2635" s="1" t="s">
        <v>156</v>
      </c>
      <c r="D2635" s="1" t="s">
        <v>3450</v>
      </c>
      <c r="E2635" s="1" t="s">
        <v>13585</v>
      </c>
      <c r="F2635" s="1" t="s">
        <v>11018</v>
      </c>
      <c r="G2635" s="20">
        <v>78504</v>
      </c>
      <c r="H2635" s="21">
        <v>2</v>
      </c>
    </row>
    <row r="2636" s="1" customFormat="1" spans="2:8">
      <c r="B2636" s="1" t="s">
        <v>10935</v>
      </c>
      <c r="C2636" s="1" t="s">
        <v>4155</v>
      </c>
      <c r="D2636" s="1" t="s">
        <v>3667</v>
      </c>
      <c r="E2636" s="1" t="s">
        <v>13586</v>
      </c>
      <c r="F2636" s="1" t="s">
        <v>11060</v>
      </c>
      <c r="G2636" s="20">
        <v>78434</v>
      </c>
      <c r="H2636" s="21">
        <v>4</v>
      </c>
    </row>
    <row r="2637" s="1" customFormat="1" spans="2:8">
      <c r="B2637" s="1" t="s">
        <v>10935</v>
      </c>
      <c r="C2637" s="1" t="s">
        <v>4135</v>
      </c>
      <c r="D2637" s="1" t="s">
        <v>3668</v>
      </c>
      <c r="E2637" s="1" t="s">
        <v>13587</v>
      </c>
      <c r="F2637" s="1" t="s">
        <v>10956</v>
      </c>
      <c r="G2637" s="20">
        <v>78136</v>
      </c>
      <c r="H2637" s="21">
        <v>7</v>
      </c>
    </row>
    <row r="2638" s="1" customFormat="1" spans="2:8">
      <c r="B2638" s="1" t="s">
        <v>10935</v>
      </c>
      <c r="C2638" s="1" t="s">
        <v>260</v>
      </c>
      <c r="D2638" s="1" t="s">
        <v>3669</v>
      </c>
      <c r="E2638" s="1" t="s">
        <v>13588</v>
      </c>
      <c r="F2638" s="1" t="s">
        <v>11016</v>
      </c>
      <c r="G2638" s="20">
        <v>77651</v>
      </c>
      <c r="H2638" s="21">
        <v>2</v>
      </c>
    </row>
    <row r="2639" s="1" customFormat="1" spans="2:8">
      <c r="B2639" s="1" t="s">
        <v>10935</v>
      </c>
      <c r="C2639" s="1" t="s">
        <v>103</v>
      </c>
      <c r="D2639" s="1" t="s">
        <v>3670</v>
      </c>
      <c r="E2639" s="1" t="s">
        <v>13589</v>
      </c>
      <c r="F2639" s="1" t="s">
        <v>11016</v>
      </c>
      <c r="G2639" s="20">
        <v>77477</v>
      </c>
      <c r="H2639" s="21">
        <v>6</v>
      </c>
    </row>
    <row r="2640" s="1" customFormat="1" spans="2:8">
      <c r="B2640" s="1" t="s">
        <v>10935</v>
      </c>
      <c r="C2640" s="1" t="s">
        <v>156</v>
      </c>
      <c r="D2640" s="1" t="s">
        <v>3498</v>
      </c>
      <c r="E2640" s="1" t="s">
        <v>13590</v>
      </c>
      <c r="F2640" s="1" t="s">
        <v>10965</v>
      </c>
      <c r="G2640" s="20">
        <v>77459</v>
      </c>
      <c r="H2640" s="21">
        <v>5</v>
      </c>
    </row>
    <row r="2641" s="1" customFormat="1" spans="2:8">
      <c r="B2641" s="1" t="s">
        <v>10935</v>
      </c>
      <c r="C2641" s="1" t="s">
        <v>124</v>
      </c>
      <c r="D2641" s="1" t="s">
        <v>3671</v>
      </c>
      <c r="E2641" s="1" t="s">
        <v>13591</v>
      </c>
      <c r="F2641" s="1" t="s">
        <v>10940</v>
      </c>
      <c r="G2641" s="20">
        <v>77014</v>
      </c>
      <c r="H2641" s="21">
        <v>4</v>
      </c>
    </row>
    <row r="2642" s="1" customFormat="1" spans="2:8">
      <c r="B2642" s="1" t="s">
        <v>10935</v>
      </c>
      <c r="C2642" s="1" t="s">
        <v>156</v>
      </c>
      <c r="D2642" s="1" t="s">
        <v>3672</v>
      </c>
      <c r="E2642" s="1" t="s">
        <v>13592</v>
      </c>
      <c r="F2642" s="1" t="s">
        <v>10946</v>
      </c>
      <c r="G2642" s="20">
        <v>76294</v>
      </c>
      <c r="H2642" s="21">
        <v>5</v>
      </c>
    </row>
    <row r="2643" s="1" customFormat="1" spans="2:8">
      <c r="B2643" s="1" t="s">
        <v>10935</v>
      </c>
      <c r="C2643" s="1" t="s">
        <v>165</v>
      </c>
      <c r="D2643" s="1" t="s">
        <v>3673</v>
      </c>
      <c r="E2643" s="1" t="s">
        <v>13593</v>
      </c>
      <c r="F2643" s="1" t="s">
        <v>11010</v>
      </c>
      <c r="G2643" s="20">
        <v>76280</v>
      </c>
      <c r="H2643" s="21">
        <v>1</v>
      </c>
    </row>
    <row r="2644" s="1" customFormat="1" spans="2:8">
      <c r="B2644" s="1" t="s">
        <v>10935</v>
      </c>
      <c r="C2644" s="1" t="s">
        <v>124</v>
      </c>
      <c r="D2644" s="1" t="s">
        <v>3674</v>
      </c>
      <c r="E2644" s="1" t="s">
        <v>13594</v>
      </c>
      <c r="F2644" s="1" t="s">
        <v>11060</v>
      </c>
      <c r="G2644" s="20">
        <v>76081</v>
      </c>
      <c r="H2644" s="21">
        <v>8</v>
      </c>
    </row>
    <row r="2645" s="1" customFormat="1" spans="2:8">
      <c r="B2645" s="1" t="s">
        <v>10935</v>
      </c>
      <c r="C2645" s="1" t="s">
        <v>67</v>
      </c>
      <c r="D2645" s="1" t="s">
        <v>3675</v>
      </c>
      <c r="E2645" s="1" t="s">
        <v>13595</v>
      </c>
      <c r="F2645" s="1" t="s">
        <v>10965</v>
      </c>
      <c r="G2645" s="20">
        <v>75895</v>
      </c>
      <c r="H2645" s="21">
        <v>3</v>
      </c>
    </row>
    <row r="2646" s="1" customFormat="1" spans="2:8">
      <c r="B2646" s="1" t="s">
        <v>10935</v>
      </c>
      <c r="C2646" s="1" t="s">
        <v>4145</v>
      </c>
      <c r="D2646" s="1" t="s">
        <v>1753</v>
      </c>
      <c r="E2646" s="1" t="s">
        <v>13596</v>
      </c>
      <c r="F2646" s="1" t="s">
        <v>11016</v>
      </c>
      <c r="G2646" s="20">
        <v>75637</v>
      </c>
      <c r="H2646" s="21">
        <v>6</v>
      </c>
    </row>
    <row r="2647" s="1" customFormat="1" spans="2:8">
      <c r="B2647" s="1" t="s">
        <v>10935</v>
      </c>
      <c r="C2647" s="1" t="s">
        <v>4135</v>
      </c>
      <c r="D2647" s="1" t="s">
        <v>3676</v>
      </c>
      <c r="E2647" s="1" t="s">
        <v>13597</v>
      </c>
      <c r="F2647" s="1" t="s">
        <v>11060</v>
      </c>
      <c r="G2647" s="20">
        <v>75622</v>
      </c>
      <c r="H2647" s="21">
        <v>4</v>
      </c>
    </row>
    <row r="2648" s="1" customFormat="1" spans="2:8">
      <c r="B2648" s="1" t="s">
        <v>10935</v>
      </c>
      <c r="C2648" s="1" t="s">
        <v>156</v>
      </c>
      <c r="D2648" s="1" t="s">
        <v>3677</v>
      </c>
      <c r="E2648" s="1" t="s">
        <v>13598</v>
      </c>
      <c r="F2648" s="1" t="s">
        <v>11060</v>
      </c>
      <c r="G2648" s="20">
        <v>75482</v>
      </c>
      <c r="H2648" s="21">
        <v>3</v>
      </c>
    </row>
    <row r="2649" s="1" customFormat="1" spans="2:8">
      <c r="B2649" s="1" t="s">
        <v>10935</v>
      </c>
      <c r="C2649" s="1" t="s">
        <v>103</v>
      </c>
      <c r="D2649" s="1" t="s">
        <v>3678</v>
      </c>
      <c r="E2649" s="1" t="s">
        <v>13599</v>
      </c>
      <c r="F2649" s="1" t="s">
        <v>11060</v>
      </c>
      <c r="G2649" s="20">
        <v>75242</v>
      </c>
      <c r="H2649" s="21">
        <v>3</v>
      </c>
    </row>
    <row r="2650" s="1" customFormat="1" spans="2:8">
      <c r="B2650" s="1" t="s">
        <v>10935</v>
      </c>
      <c r="C2650" s="1" t="s">
        <v>156</v>
      </c>
      <c r="D2650" s="1" t="s">
        <v>3679</v>
      </c>
      <c r="E2650" s="1" t="s">
        <v>13600</v>
      </c>
      <c r="F2650" s="1" t="s">
        <v>10942</v>
      </c>
      <c r="G2650" s="20">
        <v>74242</v>
      </c>
      <c r="H2650" s="21">
        <v>3</v>
      </c>
    </row>
    <row r="2651" s="1" customFormat="1" spans="2:8">
      <c r="B2651" s="1" t="s">
        <v>10935</v>
      </c>
      <c r="C2651" s="1" t="s">
        <v>4102</v>
      </c>
      <c r="D2651" s="1" t="s">
        <v>3680</v>
      </c>
      <c r="E2651" s="1" t="s">
        <v>13601</v>
      </c>
      <c r="F2651" s="1" t="s">
        <v>10965</v>
      </c>
      <c r="G2651" s="20">
        <v>74120</v>
      </c>
      <c r="H2651" s="21">
        <v>1</v>
      </c>
    </row>
    <row r="2652" s="1" customFormat="1" spans="2:8">
      <c r="B2652" s="1" t="s">
        <v>10935</v>
      </c>
      <c r="C2652" s="1" t="s">
        <v>398</v>
      </c>
      <c r="D2652" s="1" t="s">
        <v>3681</v>
      </c>
      <c r="E2652" s="1" t="s">
        <v>13602</v>
      </c>
      <c r="F2652" s="1" t="s">
        <v>10942</v>
      </c>
      <c r="G2652" s="20">
        <v>74054</v>
      </c>
      <c r="H2652" s="21">
        <v>2</v>
      </c>
    </row>
    <row r="2653" s="1" customFormat="1" spans="2:8">
      <c r="B2653" s="1" t="s">
        <v>10935</v>
      </c>
      <c r="C2653" s="1" t="s">
        <v>4111</v>
      </c>
      <c r="D2653" s="1" t="s">
        <v>3682</v>
      </c>
      <c r="E2653" s="1" t="s">
        <v>13603</v>
      </c>
      <c r="F2653" s="1" t="s">
        <v>10956</v>
      </c>
      <c r="G2653" s="20">
        <v>73930</v>
      </c>
      <c r="H2653" s="21">
        <v>2</v>
      </c>
    </row>
    <row r="2654" s="1" customFormat="1" spans="2:8">
      <c r="B2654" s="1" t="s">
        <v>10935</v>
      </c>
      <c r="C2654" s="1" t="s">
        <v>4145</v>
      </c>
      <c r="D2654" s="1" t="s">
        <v>3102</v>
      </c>
      <c r="E2654" s="1" t="s">
        <v>13604</v>
      </c>
      <c r="F2654" s="1" t="s">
        <v>10942</v>
      </c>
      <c r="G2654" s="20">
        <v>73486</v>
      </c>
      <c r="H2654" s="21">
        <v>6</v>
      </c>
    </row>
    <row r="2655" s="1" customFormat="1" spans="2:8">
      <c r="B2655" s="1" t="s">
        <v>10935</v>
      </c>
      <c r="C2655" s="1" t="s">
        <v>156</v>
      </c>
      <c r="D2655" s="1" t="s">
        <v>3683</v>
      </c>
      <c r="E2655" s="1" t="s">
        <v>13605</v>
      </c>
      <c r="F2655" s="1" t="s">
        <v>10956</v>
      </c>
      <c r="G2655" s="20">
        <v>73430</v>
      </c>
      <c r="H2655" s="21">
        <v>5</v>
      </c>
    </row>
    <row r="2656" s="1" customFormat="1" spans="2:8">
      <c r="B2656" s="1" t="s">
        <v>10935</v>
      </c>
      <c r="C2656" s="1" t="s">
        <v>165</v>
      </c>
      <c r="D2656" s="1" t="s">
        <v>3684</v>
      </c>
      <c r="E2656" s="1" t="s">
        <v>13606</v>
      </c>
      <c r="F2656" s="1" t="s">
        <v>10946</v>
      </c>
      <c r="G2656" s="20">
        <v>73269</v>
      </c>
      <c r="H2656" s="21">
        <v>3</v>
      </c>
    </row>
    <row r="2657" s="1" customFormat="1" spans="2:8">
      <c r="B2657" s="1" t="s">
        <v>10935</v>
      </c>
      <c r="C2657" s="1" t="s">
        <v>103</v>
      </c>
      <c r="D2657" s="1" t="s">
        <v>2280</v>
      </c>
      <c r="E2657" s="1" t="s">
        <v>13607</v>
      </c>
      <c r="F2657" s="1" t="s">
        <v>11060</v>
      </c>
      <c r="G2657" s="20">
        <v>72870</v>
      </c>
      <c r="H2657" s="21">
        <v>6</v>
      </c>
    </row>
    <row r="2658" s="1" customFormat="1" spans="2:8">
      <c r="B2658" s="1" t="s">
        <v>10935</v>
      </c>
      <c r="C2658" s="1" t="s">
        <v>4135</v>
      </c>
      <c r="D2658" s="1" t="s">
        <v>3540</v>
      </c>
      <c r="E2658" s="1" t="s">
        <v>13608</v>
      </c>
      <c r="F2658" s="1" t="s">
        <v>10940</v>
      </c>
      <c r="G2658" s="20">
        <v>72346</v>
      </c>
      <c r="H2658" s="21">
        <v>3</v>
      </c>
    </row>
    <row r="2659" s="1" customFormat="1" spans="2:8">
      <c r="B2659" s="1" t="s">
        <v>10935</v>
      </c>
      <c r="C2659" s="1" t="s">
        <v>156</v>
      </c>
      <c r="D2659" s="1" t="s">
        <v>2644</v>
      </c>
      <c r="E2659" s="1" t="s">
        <v>13609</v>
      </c>
      <c r="F2659" s="1" t="s">
        <v>3876</v>
      </c>
      <c r="G2659" s="20">
        <v>72182</v>
      </c>
      <c r="H2659" s="21">
        <v>2</v>
      </c>
    </row>
    <row r="2660" s="1" customFormat="1" spans="2:8">
      <c r="B2660" s="1" t="s">
        <v>10935</v>
      </c>
      <c r="C2660" s="1" t="s">
        <v>67</v>
      </c>
      <c r="D2660" s="1" t="s">
        <v>3685</v>
      </c>
      <c r="E2660" s="1" t="s">
        <v>13610</v>
      </c>
      <c r="F2660" s="1" t="s">
        <v>3876</v>
      </c>
      <c r="G2660" s="20">
        <v>71706</v>
      </c>
      <c r="H2660" s="21">
        <v>5</v>
      </c>
    </row>
    <row r="2661" s="1" customFormat="1" spans="2:8">
      <c r="B2661" s="1" t="s">
        <v>10935</v>
      </c>
      <c r="C2661" s="1" t="s">
        <v>4145</v>
      </c>
      <c r="D2661" s="1" t="s">
        <v>3102</v>
      </c>
      <c r="E2661" s="1" t="s">
        <v>13611</v>
      </c>
      <c r="F2661" s="1" t="s">
        <v>10942</v>
      </c>
      <c r="G2661" s="20">
        <v>71638</v>
      </c>
      <c r="H2661" s="21">
        <v>6</v>
      </c>
    </row>
    <row r="2662" s="1" customFormat="1" spans="2:8">
      <c r="B2662" s="1" t="s">
        <v>10935</v>
      </c>
      <c r="C2662" s="1" t="s">
        <v>260</v>
      </c>
      <c r="D2662" s="1" t="s">
        <v>3686</v>
      </c>
      <c r="E2662" s="1" t="s">
        <v>13612</v>
      </c>
      <c r="F2662" s="1" t="s">
        <v>11016</v>
      </c>
      <c r="G2662" s="20">
        <v>70824</v>
      </c>
      <c r="H2662" s="21">
        <v>2</v>
      </c>
    </row>
    <row r="2663" s="1" customFormat="1" spans="2:8">
      <c r="B2663" s="1" t="s">
        <v>10935</v>
      </c>
      <c r="C2663" s="1" t="s">
        <v>165</v>
      </c>
      <c r="D2663" s="1" t="s">
        <v>3494</v>
      </c>
      <c r="E2663" s="1" t="s">
        <v>13613</v>
      </c>
      <c r="F2663" s="1" t="s">
        <v>10946</v>
      </c>
      <c r="G2663" s="20">
        <v>70761</v>
      </c>
      <c r="H2663" s="21">
        <v>3</v>
      </c>
    </row>
    <row r="2664" s="1" customFormat="1" spans="2:8">
      <c r="B2664" s="1" t="s">
        <v>10935</v>
      </c>
      <c r="C2664" s="1" t="s">
        <v>184</v>
      </c>
      <c r="D2664" s="1" t="s">
        <v>1763</v>
      </c>
      <c r="E2664" s="1" t="s">
        <v>13614</v>
      </c>
      <c r="F2664" s="1" t="s">
        <v>10948</v>
      </c>
      <c r="G2664" s="20">
        <v>70563.5</v>
      </c>
      <c r="H2664" s="21">
        <v>2</v>
      </c>
    </row>
    <row r="2665" s="1" customFormat="1" spans="2:8">
      <c r="B2665" s="1" t="s">
        <v>10935</v>
      </c>
      <c r="C2665" s="1" t="s">
        <v>107</v>
      </c>
      <c r="D2665" s="1" t="s">
        <v>3687</v>
      </c>
      <c r="E2665" s="1" t="s">
        <v>13615</v>
      </c>
      <c r="F2665" s="1" t="s">
        <v>10965</v>
      </c>
      <c r="G2665" s="20">
        <v>70540</v>
      </c>
      <c r="H2665" s="21">
        <v>3</v>
      </c>
    </row>
    <row r="2666" s="1" customFormat="1" spans="2:8">
      <c r="B2666" s="1" t="s">
        <v>10935</v>
      </c>
      <c r="C2666" s="1" t="s">
        <v>165</v>
      </c>
      <c r="D2666" s="1" t="s">
        <v>3688</v>
      </c>
      <c r="E2666" s="1" t="s">
        <v>13616</v>
      </c>
      <c r="F2666" s="1" t="s">
        <v>11016</v>
      </c>
      <c r="G2666" s="20">
        <v>70262</v>
      </c>
      <c r="H2666" s="21">
        <v>3</v>
      </c>
    </row>
    <row r="2667" s="1" customFormat="1" spans="2:8">
      <c r="B2667" s="1" t="s">
        <v>10935</v>
      </c>
      <c r="C2667" s="1" t="s">
        <v>165</v>
      </c>
      <c r="D2667" s="1" t="s">
        <v>3547</v>
      </c>
      <c r="E2667" s="1" t="s">
        <v>13617</v>
      </c>
      <c r="F2667" s="1" t="s">
        <v>10940</v>
      </c>
      <c r="G2667" s="20">
        <v>69619</v>
      </c>
      <c r="H2667" s="21">
        <v>2</v>
      </c>
    </row>
    <row r="2668" s="1" customFormat="1" spans="2:8">
      <c r="B2668" s="1" t="s">
        <v>10935</v>
      </c>
      <c r="C2668" s="1" t="s">
        <v>103</v>
      </c>
      <c r="D2668" s="1" t="s">
        <v>3689</v>
      </c>
      <c r="E2668" s="1" t="s">
        <v>13618</v>
      </c>
      <c r="F2668" s="1" t="s">
        <v>11060</v>
      </c>
      <c r="G2668" s="20">
        <v>69200</v>
      </c>
      <c r="H2668" s="21">
        <v>6</v>
      </c>
    </row>
    <row r="2669" s="1" customFormat="1" spans="2:8">
      <c r="B2669" s="1" t="s">
        <v>10935</v>
      </c>
      <c r="C2669" s="1" t="s">
        <v>124</v>
      </c>
      <c r="D2669" s="1" t="s">
        <v>3690</v>
      </c>
      <c r="E2669" s="1" t="s">
        <v>13619</v>
      </c>
      <c r="F2669" s="1" t="s">
        <v>10965</v>
      </c>
      <c r="G2669" s="20">
        <v>69121</v>
      </c>
      <c r="H2669" s="21">
        <v>5</v>
      </c>
    </row>
    <row r="2670" s="1" customFormat="1" spans="2:8">
      <c r="B2670" s="1" t="s">
        <v>10935</v>
      </c>
      <c r="C2670" s="1" t="s">
        <v>4135</v>
      </c>
      <c r="D2670" s="1" t="s">
        <v>3691</v>
      </c>
      <c r="E2670" s="1" t="s">
        <v>13620</v>
      </c>
      <c r="F2670" s="1" t="s">
        <v>10940</v>
      </c>
      <c r="G2670" s="20">
        <v>69096</v>
      </c>
      <c r="H2670" s="21">
        <v>4</v>
      </c>
    </row>
    <row r="2671" s="1" customFormat="1" spans="2:8">
      <c r="B2671" s="1" t="s">
        <v>10935</v>
      </c>
      <c r="C2671" s="1" t="s">
        <v>165</v>
      </c>
      <c r="D2671" s="1" t="s">
        <v>3692</v>
      </c>
      <c r="E2671" s="1" t="s">
        <v>13621</v>
      </c>
      <c r="F2671" s="1" t="s">
        <v>10946</v>
      </c>
      <c r="G2671" s="20">
        <v>68981</v>
      </c>
      <c r="H2671" s="21">
        <v>3</v>
      </c>
    </row>
    <row r="2672" s="1" customFormat="1" spans="2:8">
      <c r="B2672" s="1" t="s">
        <v>10935</v>
      </c>
      <c r="C2672" s="1" t="s">
        <v>156</v>
      </c>
      <c r="D2672" s="1" t="s">
        <v>3498</v>
      </c>
      <c r="E2672" s="1" t="s">
        <v>13622</v>
      </c>
      <c r="F2672" s="1" t="s">
        <v>10965</v>
      </c>
      <c r="G2672" s="20">
        <v>68980</v>
      </c>
      <c r="H2672" s="21">
        <v>3</v>
      </c>
    </row>
    <row r="2673" s="1" customFormat="1" spans="2:8">
      <c r="B2673" s="1" t="s">
        <v>10935</v>
      </c>
      <c r="C2673" s="1" t="s">
        <v>156</v>
      </c>
      <c r="D2673" s="1" t="s">
        <v>3693</v>
      </c>
      <c r="E2673" s="1" t="s">
        <v>13623</v>
      </c>
      <c r="F2673" s="1" t="s">
        <v>10965</v>
      </c>
      <c r="G2673" s="20">
        <v>68838</v>
      </c>
      <c r="H2673" s="21">
        <v>3</v>
      </c>
    </row>
    <row r="2674" s="1" customFormat="1" spans="2:8">
      <c r="B2674" s="1" t="s">
        <v>10935</v>
      </c>
      <c r="C2674" s="1" t="s">
        <v>156</v>
      </c>
      <c r="D2674" s="1" t="s">
        <v>3694</v>
      </c>
      <c r="E2674" s="1" t="s">
        <v>13624</v>
      </c>
      <c r="F2674" s="1" t="s">
        <v>10942</v>
      </c>
      <c r="G2674" s="20">
        <v>68361</v>
      </c>
      <c r="H2674" s="21">
        <v>2</v>
      </c>
    </row>
    <row r="2675" s="1" customFormat="1" spans="2:8">
      <c r="B2675" s="1" t="s">
        <v>10935</v>
      </c>
      <c r="C2675" s="1" t="s">
        <v>184</v>
      </c>
      <c r="D2675" s="1" t="s">
        <v>3695</v>
      </c>
      <c r="E2675" s="1" t="s">
        <v>13625</v>
      </c>
      <c r="F2675" s="1" t="s">
        <v>11016</v>
      </c>
      <c r="G2675" s="20">
        <v>68340</v>
      </c>
      <c r="H2675" s="21">
        <v>1</v>
      </c>
    </row>
    <row r="2676" s="1" customFormat="1" spans="2:8">
      <c r="B2676" s="1" t="s">
        <v>10935</v>
      </c>
      <c r="C2676" s="1" t="s">
        <v>156</v>
      </c>
      <c r="D2676" s="1" t="s">
        <v>3696</v>
      </c>
      <c r="E2676" s="1" t="s">
        <v>13626</v>
      </c>
      <c r="F2676" s="1" t="s">
        <v>10956</v>
      </c>
      <c r="G2676" s="20">
        <v>67774</v>
      </c>
      <c r="H2676" s="21">
        <v>3</v>
      </c>
    </row>
    <row r="2677" s="1" customFormat="1" spans="2:8">
      <c r="B2677" s="1" t="s">
        <v>10935</v>
      </c>
      <c r="C2677" s="1" t="s">
        <v>156</v>
      </c>
      <c r="D2677" s="1" t="s">
        <v>3697</v>
      </c>
      <c r="E2677" s="1" t="s">
        <v>13627</v>
      </c>
      <c r="F2677" s="1" t="s">
        <v>10965</v>
      </c>
      <c r="G2677" s="20">
        <v>67694</v>
      </c>
      <c r="H2677" s="21">
        <v>3</v>
      </c>
    </row>
    <row r="2678" s="1" customFormat="1" spans="2:8">
      <c r="B2678" s="1" t="s">
        <v>10935</v>
      </c>
      <c r="C2678" s="1" t="s">
        <v>4145</v>
      </c>
      <c r="D2678" s="1" t="s">
        <v>3698</v>
      </c>
      <c r="E2678" s="1" t="s">
        <v>13628</v>
      </c>
      <c r="F2678" s="1" t="s">
        <v>10963</v>
      </c>
      <c r="G2678" s="20">
        <v>67359</v>
      </c>
      <c r="H2678" s="21">
        <v>3</v>
      </c>
    </row>
    <row r="2679" s="1" customFormat="1" spans="2:8">
      <c r="B2679" s="1" t="s">
        <v>10935</v>
      </c>
      <c r="C2679" s="1" t="s">
        <v>103</v>
      </c>
      <c r="D2679" s="1" t="s">
        <v>3699</v>
      </c>
      <c r="E2679" s="1" t="s">
        <v>13629</v>
      </c>
      <c r="F2679" s="1" t="s">
        <v>10963</v>
      </c>
      <c r="G2679" s="20">
        <v>66532</v>
      </c>
      <c r="H2679" s="21">
        <v>5</v>
      </c>
    </row>
    <row r="2680" s="1" customFormat="1" spans="2:8">
      <c r="B2680" s="1" t="s">
        <v>10935</v>
      </c>
      <c r="C2680" s="1" t="s">
        <v>103</v>
      </c>
      <c r="D2680" s="1" t="s">
        <v>2070</v>
      </c>
      <c r="E2680" s="1" t="s">
        <v>13630</v>
      </c>
      <c r="F2680" s="1" t="s">
        <v>10937</v>
      </c>
      <c r="G2680" s="20">
        <v>66424</v>
      </c>
      <c r="H2680" s="21">
        <v>5</v>
      </c>
    </row>
    <row r="2681" s="1" customFormat="1" spans="2:8">
      <c r="B2681" s="1" t="s">
        <v>10935</v>
      </c>
      <c r="C2681" s="1" t="s">
        <v>67</v>
      </c>
      <c r="D2681" s="1" t="s">
        <v>3700</v>
      </c>
      <c r="E2681" s="1" t="s">
        <v>13631</v>
      </c>
      <c r="F2681" s="1" t="s">
        <v>10942</v>
      </c>
      <c r="G2681" s="20">
        <v>66292</v>
      </c>
      <c r="H2681" s="21">
        <v>2</v>
      </c>
    </row>
    <row r="2682" s="1" customFormat="1" spans="2:8">
      <c r="B2682" s="1" t="s">
        <v>10935</v>
      </c>
      <c r="C2682" s="1" t="s">
        <v>398</v>
      </c>
      <c r="D2682" s="1" t="s">
        <v>3701</v>
      </c>
      <c r="E2682" s="1" t="s">
        <v>13632</v>
      </c>
      <c r="F2682" s="1" t="s">
        <v>11016</v>
      </c>
      <c r="G2682" s="20">
        <v>66169</v>
      </c>
      <c r="H2682" s="21">
        <v>4</v>
      </c>
    </row>
    <row r="2683" s="1" customFormat="1" spans="2:8">
      <c r="B2683" s="1" t="s">
        <v>10935</v>
      </c>
      <c r="C2683" s="1" t="s">
        <v>124</v>
      </c>
      <c r="D2683" s="1" t="s">
        <v>2364</v>
      </c>
      <c r="E2683" s="1" t="s">
        <v>13633</v>
      </c>
      <c r="F2683" s="1" t="s">
        <v>11016</v>
      </c>
      <c r="G2683" s="20">
        <v>65231</v>
      </c>
      <c r="H2683" s="21">
        <v>1</v>
      </c>
    </row>
    <row r="2684" s="1" customFormat="1" spans="2:8">
      <c r="B2684" s="1" t="s">
        <v>10935</v>
      </c>
      <c r="C2684" s="1" t="s">
        <v>4111</v>
      </c>
      <c r="D2684" s="1" t="s">
        <v>3702</v>
      </c>
      <c r="E2684" s="1" t="s">
        <v>13634</v>
      </c>
      <c r="F2684" s="1" t="s">
        <v>10963</v>
      </c>
      <c r="G2684" s="20">
        <v>65153</v>
      </c>
      <c r="H2684" s="21">
        <v>5</v>
      </c>
    </row>
    <row r="2685" s="1" customFormat="1" spans="2:8">
      <c r="B2685" s="1" t="s">
        <v>10935</v>
      </c>
      <c r="C2685" s="1" t="s">
        <v>107</v>
      </c>
      <c r="D2685" s="1" t="s">
        <v>3703</v>
      </c>
      <c r="E2685" s="1" t="s">
        <v>13635</v>
      </c>
      <c r="F2685" s="1" t="s">
        <v>10965</v>
      </c>
      <c r="G2685" s="20">
        <v>63604</v>
      </c>
      <c r="H2685" s="21">
        <v>3</v>
      </c>
    </row>
    <row r="2686" s="1" customFormat="1" spans="2:8">
      <c r="B2686" s="1" t="s">
        <v>10935</v>
      </c>
      <c r="C2686" s="1" t="s">
        <v>4111</v>
      </c>
      <c r="D2686" s="1" t="s">
        <v>3704</v>
      </c>
      <c r="E2686" s="1" t="s">
        <v>13636</v>
      </c>
      <c r="F2686" s="1" t="s">
        <v>10963</v>
      </c>
      <c r="G2686" s="20">
        <v>63329</v>
      </c>
      <c r="H2686" s="21">
        <v>3</v>
      </c>
    </row>
    <row r="2687" s="1" customFormat="1" spans="2:8">
      <c r="B2687" s="1" t="s">
        <v>10935</v>
      </c>
      <c r="C2687" s="1" t="s">
        <v>156</v>
      </c>
      <c r="D2687" s="1" t="s">
        <v>3705</v>
      </c>
      <c r="E2687" s="1" t="s">
        <v>13637</v>
      </c>
      <c r="F2687" s="1" t="s">
        <v>11018</v>
      </c>
      <c r="G2687" s="20">
        <v>62986</v>
      </c>
      <c r="H2687" s="21">
        <v>3</v>
      </c>
    </row>
    <row r="2688" s="1" customFormat="1" spans="2:8">
      <c r="B2688" s="1" t="s">
        <v>10935</v>
      </c>
      <c r="C2688" s="1" t="s">
        <v>103</v>
      </c>
      <c r="D2688" s="1" t="s">
        <v>3706</v>
      </c>
      <c r="E2688" s="1" t="s">
        <v>13638</v>
      </c>
      <c r="F2688" s="1" t="s">
        <v>11010</v>
      </c>
      <c r="G2688" s="20">
        <v>62408</v>
      </c>
      <c r="H2688" s="21">
        <v>4</v>
      </c>
    </row>
    <row r="2689" s="1" customFormat="1" spans="2:8">
      <c r="B2689" s="1" t="s">
        <v>10935</v>
      </c>
      <c r="C2689" s="1" t="s">
        <v>107</v>
      </c>
      <c r="D2689" s="1" t="s">
        <v>3707</v>
      </c>
      <c r="E2689" s="1" t="s">
        <v>13639</v>
      </c>
      <c r="F2689" s="1" t="s">
        <v>10956</v>
      </c>
      <c r="G2689" s="20">
        <v>62306</v>
      </c>
      <c r="H2689" s="21">
        <v>3</v>
      </c>
    </row>
    <row r="2690" s="1" customFormat="1" spans="2:8">
      <c r="B2690" s="1" t="s">
        <v>10935</v>
      </c>
      <c r="C2690" s="1" t="s">
        <v>184</v>
      </c>
      <c r="D2690" s="1" t="s">
        <v>3708</v>
      </c>
      <c r="E2690" s="1" t="s">
        <v>13640</v>
      </c>
      <c r="F2690" s="1" t="s">
        <v>10948</v>
      </c>
      <c r="G2690" s="20">
        <v>62271</v>
      </c>
      <c r="H2690" s="21">
        <v>1</v>
      </c>
    </row>
    <row r="2691" s="1" customFormat="1" spans="2:8">
      <c r="B2691" s="1" t="s">
        <v>10935</v>
      </c>
      <c r="C2691" s="1" t="s">
        <v>365</v>
      </c>
      <c r="D2691" s="1" t="s">
        <v>3709</v>
      </c>
      <c r="E2691" s="1" t="s">
        <v>13641</v>
      </c>
      <c r="F2691" s="1" t="s">
        <v>10942</v>
      </c>
      <c r="G2691" s="20">
        <v>61710</v>
      </c>
      <c r="H2691" s="21">
        <v>2</v>
      </c>
    </row>
    <row r="2692" s="1" customFormat="1" spans="2:8">
      <c r="B2692" s="1" t="s">
        <v>10935</v>
      </c>
      <c r="C2692" s="1" t="s">
        <v>103</v>
      </c>
      <c r="D2692" s="1" t="s">
        <v>3710</v>
      </c>
      <c r="E2692" s="1" t="s">
        <v>13642</v>
      </c>
      <c r="F2692" s="1" t="s">
        <v>10963</v>
      </c>
      <c r="G2692" s="20">
        <v>61093</v>
      </c>
      <c r="H2692" s="21">
        <v>4</v>
      </c>
    </row>
    <row r="2693" s="1" customFormat="1" spans="2:8">
      <c r="B2693" s="1" t="s">
        <v>10935</v>
      </c>
      <c r="C2693" s="1" t="s">
        <v>165</v>
      </c>
      <c r="D2693" s="1" t="s">
        <v>3711</v>
      </c>
      <c r="E2693" s="1" t="s">
        <v>13643</v>
      </c>
      <c r="F2693" s="1" t="s">
        <v>10963</v>
      </c>
      <c r="G2693" s="20">
        <v>60327</v>
      </c>
      <c r="H2693" s="21">
        <v>3</v>
      </c>
    </row>
    <row r="2694" s="1" customFormat="1" spans="2:8">
      <c r="B2694" s="1" t="s">
        <v>10935</v>
      </c>
      <c r="C2694" s="1" t="s">
        <v>4135</v>
      </c>
      <c r="D2694" s="1" t="s">
        <v>3712</v>
      </c>
      <c r="E2694" s="1" t="s">
        <v>13644</v>
      </c>
      <c r="F2694" s="1" t="s">
        <v>11060</v>
      </c>
      <c r="G2694" s="20">
        <v>60298</v>
      </c>
      <c r="H2694" s="21">
        <v>5</v>
      </c>
    </row>
    <row r="2695" s="1" customFormat="1" spans="2:8">
      <c r="B2695" s="1" t="s">
        <v>10935</v>
      </c>
      <c r="C2695" s="1" t="s">
        <v>165</v>
      </c>
      <c r="D2695" s="1" t="s">
        <v>3713</v>
      </c>
      <c r="E2695" s="1" t="s">
        <v>13645</v>
      </c>
      <c r="F2695" s="1" t="s">
        <v>10956</v>
      </c>
      <c r="G2695" s="20">
        <v>59482</v>
      </c>
      <c r="H2695" s="21">
        <v>2</v>
      </c>
    </row>
    <row r="2696" s="1" customFormat="1" spans="2:8">
      <c r="B2696" s="1" t="s">
        <v>10935</v>
      </c>
      <c r="C2696" s="1" t="s">
        <v>156</v>
      </c>
      <c r="D2696" s="1" t="s">
        <v>3714</v>
      </c>
      <c r="E2696" s="1" t="s">
        <v>13646</v>
      </c>
      <c r="F2696" s="1" t="s">
        <v>10965</v>
      </c>
      <c r="G2696" s="20">
        <v>59222</v>
      </c>
      <c r="H2696" s="21">
        <v>2</v>
      </c>
    </row>
    <row r="2697" s="1" customFormat="1" spans="2:8">
      <c r="B2697" s="1" t="s">
        <v>10935</v>
      </c>
      <c r="C2697" s="1" t="s">
        <v>10975</v>
      </c>
      <c r="D2697" s="1" t="s">
        <v>3715</v>
      </c>
      <c r="E2697" s="1" t="s">
        <v>13647</v>
      </c>
      <c r="F2697" s="1" t="s">
        <v>10965</v>
      </c>
      <c r="G2697" s="20">
        <v>59134</v>
      </c>
      <c r="H2697" s="21">
        <v>3</v>
      </c>
    </row>
    <row r="2698" s="1" customFormat="1" spans="2:8">
      <c r="B2698" s="1" t="s">
        <v>10935</v>
      </c>
      <c r="C2698" s="1" t="s">
        <v>165</v>
      </c>
      <c r="D2698" s="1" t="s">
        <v>3716</v>
      </c>
      <c r="E2698" s="1" t="s">
        <v>13648</v>
      </c>
      <c r="F2698" s="1" t="s">
        <v>10946</v>
      </c>
      <c r="G2698" s="20">
        <v>59016</v>
      </c>
      <c r="H2698" s="21">
        <v>4</v>
      </c>
    </row>
    <row r="2699" s="1" customFormat="1" spans="2:8">
      <c r="B2699" s="1" t="s">
        <v>10935</v>
      </c>
      <c r="C2699" s="1" t="s">
        <v>4135</v>
      </c>
      <c r="D2699" s="1" t="s">
        <v>3661</v>
      </c>
      <c r="E2699" s="1" t="s">
        <v>13649</v>
      </c>
      <c r="F2699" s="1" t="s">
        <v>10942</v>
      </c>
      <c r="G2699" s="20">
        <v>58944</v>
      </c>
      <c r="H2699" s="21">
        <v>5</v>
      </c>
    </row>
    <row r="2700" s="1" customFormat="1" spans="2:8">
      <c r="B2700" s="1" t="s">
        <v>10935</v>
      </c>
      <c r="C2700" s="1" t="s">
        <v>67</v>
      </c>
      <c r="D2700" s="1" t="s">
        <v>3717</v>
      </c>
      <c r="E2700" s="1" t="s">
        <v>13650</v>
      </c>
      <c r="F2700" s="1" t="s">
        <v>11010</v>
      </c>
      <c r="G2700" s="20">
        <v>58552</v>
      </c>
      <c r="H2700" s="21">
        <v>3</v>
      </c>
    </row>
    <row r="2701" s="1" customFormat="1" spans="2:8">
      <c r="B2701" s="1" t="s">
        <v>10935</v>
      </c>
      <c r="C2701" s="1" t="s">
        <v>156</v>
      </c>
      <c r="D2701" s="1" t="s">
        <v>3718</v>
      </c>
      <c r="E2701" s="1" t="s">
        <v>13651</v>
      </c>
      <c r="F2701" s="1" t="s">
        <v>10940</v>
      </c>
      <c r="G2701" s="20">
        <v>58481</v>
      </c>
      <c r="H2701" s="21">
        <v>2</v>
      </c>
    </row>
    <row r="2702" s="1" customFormat="1" spans="2:8">
      <c r="B2702" s="1" t="s">
        <v>10935</v>
      </c>
      <c r="C2702" s="1" t="s">
        <v>4111</v>
      </c>
      <c r="D2702" s="1" t="s">
        <v>3719</v>
      </c>
      <c r="E2702" s="1" t="s">
        <v>13652</v>
      </c>
      <c r="F2702" s="1" t="s">
        <v>11060</v>
      </c>
      <c r="G2702" s="20">
        <v>58340</v>
      </c>
      <c r="H2702" s="21">
        <v>3</v>
      </c>
    </row>
    <row r="2703" s="1" customFormat="1" spans="2:8">
      <c r="B2703" s="1" t="s">
        <v>10935</v>
      </c>
      <c r="C2703" s="1" t="s">
        <v>124</v>
      </c>
      <c r="D2703" s="1" t="s">
        <v>3720</v>
      </c>
      <c r="E2703" s="1" t="s">
        <v>13653</v>
      </c>
      <c r="F2703" s="1" t="s">
        <v>11018</v>
      </c>
      <c r="G2703" s="20">
        <v>57682</v>
      </c>
      <c r="H2703" s="21">
        <v>3</v>
      </c>
    </row>
    <row r="2704" s="1" customFormat="1" spans="2:8">
      <c r="B2704" s="1" t="s">
        <v>10935</v>
      </c>
      <c r="C2704" s="1" t="s">
        <v>124</v>
      </c>
      <c r="D2704" s="1" t="s">
        <v>3721</v>
      </c>
      <c r="E2704" s="1" t="s">
        <v>13654</v>
      </c>
      <c r="F2704" s="1" t="s">
        <v>11060</v>
      </c>
      <c r="G2704" s="20">
        <v>57386</v>
      </c>
      <c r="H2704" s="21">
        <v>4</v>
      </c>
    </row>
    <row r="2705" s="1" customFormat="1" spans="2:8">
      <c r="B2705" s="1" t="s">
        <v>10935</v>
      </c>
      <c r="C2705" s="1" t="s">
        <v>184</v>
      </c>
      <c r="D2705" s="1" t="s">
        <v>3722</v>
      </c>
      <c r="E2705" s="1" t="s">
        <v>13655</v>
      </c>
      <c r="F2705" s="1" t="s">
        <v>11016</v>
      </c>
      <c r="G2705" s="20">
        <v>57340</v>
      </c>
      <c r="H2705" s="21">
        <v>2</v>
      </c>
    </row>
    <row r="2706" s="1" customFormat="1" spans="2:8">
      <c r="B2706" s="1" t="s">
        <v>10935</v>
      </c>
      <c r="C2706" s="1" t="s">
        <v>4135</v>
      </c>
      <c r="D2706" s="1" t="s">
        <v>3540</v>
      </c>
      <c r="E2706" s="1" t="s">
        <v>13656</v>
      </c>
      <c r="F2706" s="1" t="s">
        <v>10940</v>
      </c>
      <c r="G2706" s="20">
        <v>57009.32</v>
      </c>
      <c r="H2706" s="21">
        <v>2</v>
      </c>
    </row>
    <row r="2707" s="1" customFormat="1" spans="2:8">
      <c r="B2707" s="1" t="s">
        <v>10935</v>
      </c>
      <c r="C2707" s="1" t="s">
        <v>165</v>
      </c>
      <c r="D2707" s="1" t="s">
        <v>3547</v>
      </c>
      <c r="E2707" s="1" t="s">
        <v>13657</v>
      </c>
      <c r="F2707" s="1" t="s">
        <v>10940</v>
      </c>
      <c r="G2707" s="20">
        <v>56892</v>
      </c>
      <c r="H2707" s="21">
        <v>2</v>
      </c>
    </row>
    <row r="2708" s="1" customFormat="1" spans="2:8">
      <c r="B2708" s="1" t="s">
        <v>10935</v>
      </c>
      <c r="C2708" s="1" t="s">
        <v>156</v>
      </c>
      <c r="D2708" s="1" t="s">
        <v>3723</v>
      </c>
      <c r="E2708" s="1" t="s">
        <v>13658</v>
      </c>
      <c r="F2708" s="1" t="s">
        <v>10948</v>
      </c>
      <c r="G2708" s="20">
        <v>56880</v>
      </c>
      <c r="H2708" s="21">
        <v>2</v>
      </c>
    </row>
    <row r="2709" s="1" customFormat="1" spans="2:8">
      <c r="B2709" s="1" t="s">
        <v>10935</v>
      </c>
      <c r="C2709" s="1" t="s">
        <v>156</v>
      </c>
      <c r="D2709" s="1" t="s">
        <v>3724</v>
      </c>
      <c r="E2709" s="1" t="s">
        <v>13659</v>
      </c>
      <c r="F2709" s="1" t="s">
        <v>11060</v>
      </c>
      <c r="G2709" s="20">
        <v>56812</v>
      </c>
      <c r="H2709" s="21">
        <v>2</v>
      </c>
    </row>
    <row r="2710" s="1" customFormat="1" spans="2:8">
      <c r="B2710" s="1" t="s">
        <v>10935</v>
      </c>
      <c r="C2710" s="1" t="s">
        <v>4102</v>
      </c>
      <c r="D2710" s="1" t="s">
        <v>3725</v>
      </c>
      <c r="E2710" s="1" t="s">
        <v>13660</v>
      </c>
      <c r="F2710" s="1" t="s">
        <v>10963</v>
      </c>
      <c r="G2710" s="20">
        <v>56784</v>
      </c>
      <c r="H2710" s="21">
        <v>2</v>
      </c>
    </row>
    <row r="2711" s="1" customFormat="1" spans="2:8">
      <c r="B2711" s="1" t="s">
        <v>10935</v>
      </c>
      <c r="C2711" s="1" t="s">
        <v>107</v>
      </c>
      <c r="D2711" s="1" t="s">
        <v>3726</v>
      </c>
      <c r="E2711" s="1" t="s">
        <v>13661</v>
      </c>
      <c r="F2711" s="1" t="s">
        <v>10940</v>
      </c>
      <c r="G2711" s="20">
        <v>56250</v>
      </c>
      <c r="H2711" s="21">
        <v>3</v>
      </c>
    </row>
    <row r="2712" s="1" customFormat="1" spans="2:8">
      <c r="B2712" s="1" t="s">
        <v>10935</v>
      </c>
      <c r="C2712" s="1" t="s">
        <v>165</v>
      </c>
      <c r="D2712" s="1" t="s">
        <v>3727</v>
      </c>
      <c r="E2712" s="1" t="s">
        <v>13662</v>
      </c>
      <c r="F2712" s="1" t="s">
        <v>10965</v>
      </c>
      <c r="G2712" s="20">
        <v>56114</v>
      </c>
      <c r="H2712" s="21">
        <v>2</v>
      </c>
    </row>
    <row r="2713" s="1" customFormat="1" spans="2:8">
      <c r="B2713" s="1" t="s">
        <v>10935</v>
      </c>
      <c r="C2713" s="1" t="s">
        <v>124</v>
      </c>
      <c r="D2713" s="1" t="s">
        <v>2364</v>
      </c>
      <c r="E2713" s="1" t="s">
        <v>13663</v>
      </c>
      <c r="F2713" s="1" t="s">
        <v>11016</v>
      </c>
      <c r="G2713" s="20">
        <v>55707</v>
      </c>
      <c r="H2713" s="21">
        <v>2</v>
      </c>
    </row>
    <row r="2714" s="1" customFormat="1" spans="2:8">
      <c r="B2714" s="1" t="s">
        <v>10935</v>
      </c>
      <c r="C2714" s="1" t="s">
        <v>4135</v>
      </c>
      <c r="D2714" s="1" t="s">
        <v>3728</v>
      </c>
      <c r="E2714" s="1" t="s">
        <v>13664</v>
      </c>
      <c r="F2714" s="1" t="s">
        <v>10940</v>
      </c>
      <c r="G2714" s="20">
        <v>55510</v>
      </c>
      <c r="H2714" s="21">
        <v>3</v>
      </c>
    </row>
    <row r="2715" s="1" customFormat="1" spans="2:8">
      <c r="B2715" s="1" t="s">
        <v>10935</v>
      </c>
      <c r="C2715" s="1" t="s">
        <v>89</v>
      </c>
      <c r="D2715" s="1" t="s">
        <v>3729</v>
      </c>
      <c r="E2715" s="1" t="s">
        <v>13665</v>
      </c>
      <c r="F2715" s="1" t="s">
        <v>10956</v>
      </c>
      <c r="G2715" s="20">
        <v>55334</v>
      </c>
      <c r="H2715" s="21">
        <v>4</v>
      </c>
    </row>
    <row r="2716" s="1" customFormat="1" spans="2:8">
      <c r="B2716" s="1" t="s">
        <v>10935</v>
      </c>
      <c r="C2716" s="1" t="s">
        <v>124</v>
      </c>
      <c r="D2716" s="1" t="s">
        <v>3730</v>
      </c>
      <c r="E2716" s="1" t="s">
        <v>13666</v>
      </c>
      <c r="F2716" s="1" t="s">
        <v>10963</v>
      </c>
      <c r="G2716" s="20">
        <v>55236</v>
      </c>
      <c r="H2716" s="21">
        <v>5</v>
      </c>
    </row>
    <row r="2717" s="1" customFormat="1" spans="2:8">
      <c r="B2717" s="1" t="s">
        <v>10935</v>
      </c>
      <c r="C2717" s="1" t="s">
        <v>4135</v>
      </c>
      <c r="D2717" s="1" t="s">
        <v>3731</v>
      </c>
      <c r="E2717" s="1" t="s">
        <v>13667</v>
      </c>
      <c r="F2717" s="1" t="s">
        <v>11018</v>
      </c>
      <c r="G2717" s="20">
        <v>55160</v>
      </c>
      <c r="H2717" s="21">
        <v>2</v>
      </c>
    </row>
    <row r="2718" s="1" customFormat="1" spans="2:8">
      <c r="B2718" s="1" t="s">
        <v>10935</v>
      </c>
      <c r="C2718" s="1" t="s">
        <v>124</v>
      </c>
      <c r="D2718" s="1" t="s">
        <v>3732</v>
      </c>
      <c r="E2718" s="1" t="s">
        <v>13668</v>
      </c>
      <c r="F2718" s="1" t="s">
        <v>10946</v>
      </c>
      <c r="G2718" s="20">
        <v>54822</v>
      </c>
      <c r="H2718" s="21">
        <v>1</v>
      </c>
    </row>
    <row r="2719" s="1" customFormat="1" spans="2:8">
      <c r="B2719" s="1" t="s">
        <v>10935</v>
      </c>
      <c r="C2719" s="1" t="s">
        <v>89</v>
      </c>
      <c r="D2719" s="1" t="s">
        <v>3733</v>
      </c>
      <c r="E2719" s="1" t="s">
        <v>13669</v>
      </c>
      <c r="F2719" s="1" t="s">
        <v>11060</v>
      </c>
      <c r="G2719" s="20">
        <v>54809</v>
      </c>
      <c r="H2719" s="21">
        <v>6</v>
      </c>
    </row>
    <row r="2720" s="1" customFormat="1" spans="2:8">
      <c r="B2720" s="1" t="s">
        <v>10935</v>
      </c>
      <c r="C2720" s="1" t="s">
        <v>156</v>
      </c>
      <c r="D2720" s="1" t="s">
        <v>3734</v>
      </c>
      <c r="E2720" s="1" t="s">
        <v>13670</v>
      </c>
      <c r="F2720" s="1" t="s">
        <v>10965</v>
      </c>
      <c r="G2720" s="20">
        <v>54401</v>
      </c>
      <c r="H2720" s="21">
        <v>2</v>
      </c>
    </row>
    <row r="2721" s="1" customFormat="1" spans="2:8">
      <c r="B2721" s="1" t="s">
        <v>10935</v>
      </c>
      <c r="C2721" s="1" t="s">
        <v>4135</v>
      </c>
      <c r="D2721" s="1" t="s">
        <v>1950</v>
      </c>
      <c r="E2721" s="1" t="s">
        <v>13671</v>
      </c>
      <c r="F2721" s="1" t="s">
        <v>3876</v>
      </c>
      <c r="G2721" s="20">
        <v>54114</v>
      </c>
      <c r="H2721" s="21">
        <v>3</v>
      </c>
    </row>
    <row r="2722" s="1" customFormat="1" spans="2:8">
      <c r="B2722" s="1" t="s">
        <v>10935</v>
      </c>
      <c r="C2722" s="1" t="s">
        <v>124</v>
      </c>
      <c r="D2722" s="1" t="s">
        <v>1672</v>
      </c>
      <c r="E2722" s="1" t="s">
        <v>13672</v>
      </c>
      <c r="F2722" s="1" t="s">
        <v>11016</v>
      </c>
      <c r="G2722" s="20">
        <v>53916</v>
      </c>
      <c r="H2722" s="21">
        <v>4</v>
      </c>
    </row>
    <row r="2723" s="1" customFormat="1" spans="2:8">
      <c r="B2723" s="1" t="s">
        <v>10935</v>
      </c>
      <c r="C2723" s="1" t="s">
        <v>124</v>
      </c>
      <c r="D2723" s="1" t="s">
        <v>3011</v>
      </c>
      <c r="E2723" s="1" t="s">
        <v>13673</v>
      </c>
      <c r="F2723" s="1" t="s">
        <v>10963</v>
      </c>
      <c r="G2723" s="20">
        <v>53512</v>
      </c>
      <c r="H2723" s="21">
        <v>3</v>
      </c>
    </row>
    <row r="2724" s="1" customFormat="1" spans="2:8">
      <c r="B2724" s="1" t="s">
        <v>10935</v>
      </c>
      <c r="C2724" s="1" t="s">
        <v>4102</v>
      </c>
      <c r="D2724" s="1" t="s">
        <v>3735</v>
      </c>
      <c r="E2724" s="1" t="s">
        <v>13674</v>
      </c>
      <c r="F2724" s="1" t="s">
        <v>11010</v>
      </c>
      <c r="G2724" s="20">
        <v>52761</v>
      </c>
      <c r="H2724" s="21">
        <v>1</v>
      </c>
    </row>
    <row r="2725" s="1" customFormat="1" spans="2:8">
      <c r="B2725" s="1" t="s">
        <v>10935</v>
      </c>
      <c r="C2725" s="1" t="s">
        <v>103</v>
      </c>
      <c r="D2725" s="1" t="s">
        <v>3265</v>
      </c>
      <c r="E2725" s="1" t="s">
        <v>13675</v>
      </c>
      <c r="F2725" s="1" t="s">
        <v>10942</v>
      </c>
      <c r="G2725" s="20">
        <v>52504</v>
      </c>
      <c r="H2725" s="21">
        <v>4</v>
      </c>
    </row>
    <row r="2726" s="1" customFormat="1" spans="2:8">
      <c r="B2726" s="1" t="s">
        <v>10935</v>
      </c>
      <c r="C2726" s="1" t="s">
        <v>107</v>
      </c>
      <c r="D2726" s="1" t="s">
        <v>3736</v>
      </c>
      <c r="E2726" s="1" t="s">
        <v>13676</v>
      </c>
      <c r="F2726" s="1" t="s">
        <v>11016</v>
      </c>
      <c r="G2726" s="20">
        <v>52470</v>
      </c>
      <c r="H2726" s="21">
        <v>2</v>
      </c>
    </row>
    <row r="2727" s="1" customFormat="1" spans="2:8">
      <c r="B2727" s="1" t="s">
        <v>10935</v>
      </c>
      <c r="C2727" s="1" t="s">
        <v>124</v>
      </c>
      <c r="D2727" s="1" t="s">
        <v>3737</v>
      </c>
      <c r="E2727" s="1" t="s">
        <v>13677</v>
      </c>
      <c r="F2727" s="1" t="s">
        <v>11060</v>
      </c>
      <c r="G2727" s="20">
        <v>52452</v>
      </c>
      <c r="H2727" s="21">
        <v>4</v>
      </c>
    </row>
    <row r="2728" s="1" customFormat="1" spans="2:8">
      <c r="B2728" s="1" t="s">
        <v>10935</v>
      </c>
      <c r="C2728" s="1" t="s">
        <v>184</v>
      </c>
      <c r="D2728" s="1" t="s">
        <v>3738</v>
      </c>
      <c r="E2728" s="1" t="s">
        <v>13678</v>
      </c>
      <c r="F2728" s="1" t="s">
        <v>10965</v>
      </c>
      <c r="G2728" s="20">
        <v>52380</v>
      </c>
      <c r="H2728" s="21">
        <v>2</v>
      </c>
    </row>
    <row r="2729" s="1" customFormat="1" spans="2:8">
      <c r="B2729" s="1" t="s">
        <v>10935</v>
      </c>
      <c r="C2729" s="1" t="s">
        <v>4135</v>
      </c>
      <c r="D2729" s="1" t="s">
        <v>3739</v>
      </c>
      <c r="E2729" s="1" t="s">
        <v>13679</v>
      </c>
      <c r="F2729" s="1" t="s">
        <v>10963</v>
      </c>
      <c r="G2729" s="20">
        <v>51784</v>
      </c>
      <c r="H2729" s="21">
        <v>4</v>
      </c>
    </row>
    <row r="2730" s="1" customFormat="1" spans="2:8">
      <c r="B2730" s="1" t="s">
        <v>10935</v>
      </c>
      <c r="C2730" s="1" t="s">
        <v>124</v>
      </c>
      <c r="D2730" s="1" t="s">
        <v>3740</v>
      </c>
      <c r="E2730" s="1" t="s">
        <v>13680</v>
      </c>
      <c r="F2730" s="1" t="s">
        <v>10942</v>
      </c>
      <c r="G2730" s="20">
        <v>51524</v>
      </c>
      <c r="H2730" s="21">
        <v>2</v>
      </c>
    </row>
    <row r="2731" s="1" customFormat="1" spans="2:8">
      <c r="B2731" s="1" t="s">
        <v>10935</v>
      </c>
      <c r="C2731" s="1" t="s">
        <v>103</v>
      </c>
      <c r="D2731" s="1" t="s">
        <v>3741</v>
      </c>
      <c r="E2731" s="1" t="s">
        <v>13681</v>
      </c>
      <c r="F2731" s="1" t="s">
        <v>10940</v>
      </c>
      <c r="G2731" s="20">
        <v>49666</v>
      </c>
      <c r="H2731" s="21">
        <v>3</v>
      </c>
    </row>
    <row r="2732" s="1" customFormat="1" spans="2:8">
      <c r="B2732" s="1" t="s">
        <v>10935</v>
      </c>
      <c r="C2732" s="1" t="s">
        <v>156</v>
      </c>
      <c r="D2732" s="1" t="s">
        <v>3742</v>
      </c>
      <c r="E2732" s="1" t="s">
        <v>13682</v>
      </c>
      <c r="F2732" s="1" t="s">
        <v>11018</v>
      </c>
      <c r="G2732" s="20">
        <v>49610</v>
      </c>
      <c r="H2732" s="21">
        <v>1</v>
      </c>
    </row>
    <row r="2733" s="1" customFormat="1" spans="2:8">
      <c r="B2733" s="1" t="s">
        <v>11879</v>
      </c>
      <c r="C2733" s="1" t="s">
        <v>103</v>
      </c>
      <c r="D2733" s="1" t="s">
        <v>3743</v>
      </c>
      <c r="E2733" s="1" t="s">
        <v>13683</v>
      </c>
      <c r="F2733" s="1" t="s">
        <v>11060</v>
      </c>
      <c r="G2733" s="20">
        <v>49597</v>
      </c>
      <c r="H2733" s="21">
        <v>3</v>
      </c>
    </row>
    <row r="2734" s="1" customFormat="1" spans="2:8">
      <c r="B2734" s="1" t="s">
        <v>10935</v>
      </c>
      <c r="C2734" s="1" t="s">
        <v>103</v>
      </c>
      <c r="D2734" s="1" t="s">
        <v>3744</v>
      </c>
      <c r="E2734" s="1" t="s">
        <v>13684</v>
      </c>
      <c r="F2734" s="1" t="s">
        <v>11016</v>
      </c>
      <c r="G2734" s="20">
        <v>49370</v>
      </c>
      <c r="H2734" s="21">
        <v>3</v>
      </c>
    </row>
    <row r="2735" s="1" customFormat="1" spans="2:8">
      <c r="B2735" s="1" t="s">
        <v>10935</v>
      </c>
      <c r="C2735" s="1" t="s">
        <v>260</v>
      </c>
      <c r="D2735" s="1" t="s">
        <v>3745</v>
      </c>
      <c r="E2735" s="1" t="s">
        <v>13685</v>
      </c>
      <c r="F2735" s="1" t="s">
        <v>10948</v>
      </c>
      <c r="G2735" s="20">
        <v>48934</v>
      </c>
      <c r="H2735" s="21">
        <v>2</v>
      </c>
    </row>
    <row r="2736" s="1" customFormat="1" spans="2:8">
      <c r="B2736" s="1" t="s">
        <v>10935</v>
      </c>
      <c r="C2736" s="1" t="s">
        <v>4102</v>
      </c>
      <c r="D2736" s="1" t="s">
        <v>3746</v>
      </c>
      <c r="E2736" s="1" t="s">
        <v>13686</v>
      </c>
      <c r="F2736" s="1" t="s">
        <v>10965</v>
      </c>
      <c r="G2736" s="20">
        <v>48631</v>
      </c>
      <c r="H2736" s="21">
        <v>2</v>
      </c>
    </row>
    <row r="2737" s="1" customFormat="1" spans="2:8">
      <c r="B2737" s="1" t="s">
        <v>10935</v>
      </c>
      <c r="C2737" s="1" t="s">
        <v>4102</v>
      </c>
      <c r="D2737" s="1" t="s">
        <v>3747</v>
      </c>
      <c r="E2737" s="1" t="s">
        <v>13687</v>
      </c>
      <c r="F2737" s="1" t="s">
        <v>11010</v>
      </c>
      <c r="G2737" s="20">
        <v>48564</v>
      </c>
      <c r="H2737" s="21">
        <v>4</v>
      </c>
    </row>
    <row r="2738" s="1" customFormat="1" spans="2:8">
      <c r="B2738" s="1" t="s">
        <v>10935</v>
      </c>
      <c r="C2738" s="1" t="s">
        <v>128</v>
      </c>
      <c r="D2738" s="1" t="s">
        <v>3643</v>
      </c>
      <c r="E2738" s="1" t="s">
        <v>13688</v>
      </c>
      <c r="F2738" s="1" t="s">
        <v>10940</v>
      </c>
      <c r="G2738" s="20">
        <v>48492</v>
      </c>
      <c r="H2738" s="21">
        <v>3</v>
      </c>
    </row>
    <row r="2739" s="1" customFormat="1" spans="2:8">
      <c r="B2739" s="1" t="s">
        <v>10935</v>
      </c>
      <c r="C2739" s="1" t="s">
        <v>156</v>
      </c>
      <c r="D2739" s="1" t="s">
        <v>3748</v>
      </c>
      <c r="E2739" s="1" t="s">
        <v>13689</v>
      </c>
      <c r="F2739" s="1" t="s">
        <v>11060</v>
      </c>
      <c r="G2739" s="20">
        <v>48224</v>
      </c>
      <c r="H2739" s="21">
        <v>2</v>
      </c>
    </row>
    <row r="2740" s="1" customFormat="1" spans="2:8">
      <c r="B2740" s="1" t="s">
        <v>10935</v>
      </c>
      <c r="C2740" s="1" t="s">
        <v>398</v>
      </c>
      <c r="D2740" s="1" t="s">
        <v>3749</v>
      </c>
      <c r="E2740" s="1" t="s">
        <v>13690</v>
      </c>
      <c r="F2740" s="1" t="s">
        <v>10942</v>
      </c>
      <c r="G2740" s="20">
        <v>48164</v>
      </c>
      <c r="H2740" s="21">
        <v>2</v>
      </c>
    </row>
    <row r="2741" s="1" customFormat="1" spans="2:8">
      <c r="B2741" s="1" t="s">
        <v>10935</v>
      </c>
      <c r="C2741" s="1" t="s">
        <v>124</v>
      </c>
      <c r="D2741" s="1" t="s">
        <v>3293</v>
      </c>
      <c r="E2741" s="1" t="s">
        <v>13691</v>
      </c>
      <c r="F2741" s="1" t="s">
        <v>10963</v>
      </c>
      <c r="G2741" s="20">
        <v>48042</v>
      </c>
      <c r="H2741" s="21">
        <v>2</v>
      </c>
    </row>
    <row r="2742" s="1" customFormat="1" spans="2:8">
      <c r="B2742" s="1" t="s">
        <v>10935</v>
      </c>
      <c r="C2742" s="1" t="s">
        <v>89</v>
      </c>
      <c r="D2742" s="1" t="s">
        <v>3750</v>
      </c>
      <c r="E2742" s="1" t="s">
        <v>13692</v>
      </c>
      <c r="F2742" s="1" t="s">
        <v>10940</v>
      </c>
      <c r="G2742" s="20">
        <v>47887</v>
      </c>
      <c r="H2742" s="21">
        <v>6</v>
      </c>
    </row>
    <row r="2743" s="1" customFormat="1" spans="2:8">
      <c r="B2743" s="1" t="s">
        <v>10935</v>
      </c>
      <c r="C2743" s="1" t="s">
        <v>4145</v>
      </c>
      <c r="D2743" s="1" t="s">
        <v>3751</v>
      </c>
      <c r="E2743" s="1" t="s">
        <v>13693</v>
      </c>
      <c r="F2743" s="1" t="s">
        <v>10956</v>
      </c>
      <c r="G2743" s="20">
        <v>47314</v>
      </c>
      <c r="H2743" s="21">
        <v>2</v>
      </c>
    </row>
    <row r="2744" s="1" customFormat="1" spans="2:8">
      <c r="B2744" s="1" t="s">
        <v>10935</v>
      </c>
      <c r="C2744" s="1" t="s">
        <v>260</v>
      </c>
      <c r="D2744" s="1" t="s">
        <v>3752</v>
      </c>
      <c r="E2744" s="1" t="s">
        <v>13694</v>
      </c>
      <c r="F2744" s="1" t="s">
        <v>11060</v>
      </c>
      <c r="G2744" s="20">
        <v>47191</v>
      </c>
      <c r="H2744" s="21">
        <v>3</v>
      </c>
    </row>
    <row r="2745" s="1" customFormat="1" spans="2:8">
      <c r="B2745" s="1" t="s">
        <v>10935</v>
      </c>
      <c r="C2745" s="1" t="s">
        <v>365</v>
      </c>
      <c r="D2745" s="1" t="s">
        <v>3753</v>
      </c>
      <c r="E2745" s="1" t="s">
        <v>13695</v>
      </c>
      <c r="F2745" s="1" t="s">
        <v>10937</v>
      </c>
      <c r="G2745" s="20">
        <v>47012</v>
      </c>
      <c r="H2745" s="21">
        <v>1</v>
      </c>
    </row>
    <row r="2746" s="1" customFormat="1" spans="2:8">
      <c r="B2746" s="1" t="s">
        <v>10935</v>
      </c>
      <c r="C2746" s="1" t="s">
        <v>4145</v>
      </c>
      <c r="D2746" s="1" t="s">
        <v>1753</v>
      </c>
      <c r="E2746" s="1" t="s">
        <v>13696</v>
      </c>
      <c r="F2746" s="1" t="s">
        <v>11016</v>
      </c>
      <c r="G2746" s="20">
        <v>46044</v>
      </c>
      <c r="H2746" s="21">
        <v>4</v>
      </c>
    </row>
    <row r="2747" s="1" customFormat="1" spans="2:8">
      <c r="B2747" s="1" t="s">
        <v>10935</v>
      </c>
      <c r="C2747" s="1" t="s">
        <v>67</v>
      </c>
      <c r="D2747" s="1" t="s">
        <v>3754</v>
      </c>
      <c r="E2747" s="1" t="s">
        <v>13697</v>
      </c>
      <c r="F2747" s="1" t="s">
        <v>11060</v>
      </c>
      <c r="G2747" s="20">
        <v>45799</v>
      </c>
      <c r="H2747" s="21">
        <v>2</v>
      </c>
    </row>
    <row r="2748" s="1" customFormat="1" spans="2:8">
      <c r="B2748" s="1" t="s">
        <v>10935</v>
      </c>
      <c r="C2748" s="1" t="s">
        <v>4111</v>
      </c>
      <c r="D2748" s="1" t="s">
        <v>3382</v>
      </c>
      <c r="E2748" s="1" t="s">
        <v>13698</v>
      </c>
      <c r="F2748" s="1" t="s">
        <v>11018</v>
      </c>
      <c r="G2748" s="20">
        <v>45722</v>
      </c>
      <c r="H2748" s="21">
        <v>1</v>
      </c>
    </row>
    <row r="2749" s="1" customFormat="1" spans="2:8">
      <c r="B2749" s="1" t="s">
        <v>10935</v>
      </c>
      <c r="C2749" s="1" t="s">
        <v>89</v>
      </c>
      <c r="D2749" s="1" t="s">
        <v>3755</v>
      </c>
      <c r="E2749" s="1" t="s">
        <v>13699</v>
      </c>
      <c r="F2749" s="1" t="s">
        <v>10942</v>
      </c>
      <c r="G2749" s="20">
        <v>45502</v>
      </c>
      <c r="H2749" s="21">
        <v>3</v>
      </c>
    </row>
    <row r="2750" s="1" customFormat="1" spans="2:8">
      <c r="B2750" s="1" t="s">
        <v>10935</v>
      </c>
      <c r="C2750" s="1" t="s">
        <v>260</v>
      </c>
      <c r="D2750" s="1" t="s">
        <v>3756</v>
      </c>
      <c r="E2750" s="1" t="s">
        <v>13700</v>
      </c>
      <c r="F2750" s="1" t="s">
        <v>11060</v>
      </c>
      <c r="G2750" s="20">
        <v>45032</v>
      </c>
      <c r="H2750" s="21">
        <v>3</v>
      </c>
    </row>
    <row r="2751" s="1" customFormat="1" spans="2:8">
      <c r="B2751" s="1" t="s">
        <v>10935</v>
      </c>
      <c r="C2751" s="1" t="s">
        <v>103</v>
      </c>
      <c r="D2751" s="1" t="s">
        <v>2070</v>
      </c>
      <c r="E2751" s="1" t="s">
        <v>13701</v>
      </c>
      <c r="F2751" s="1" t="s">
        <v>10937</v>
      </c>
      <c r="G2751" s="20">
        <v>44618</v>
      </c>
      <c r="H2751" s="21">
        <v>3</v>
      </c>
    </row>
    <row r="2752" s="1" customFormat="1" spans="2:8">
      <c r="B2752" s="1" t="s">
        <v>10935</v>
      </c>
      <c r="C2752" s="1" t="s">
        <v>4145</v>
      </c>
      <c r="D2752" s="1" t="s">
        <v>1985</v>
      </c>
      <c r="E2752" s="1" t="s">
        <v>13702</v>
      </c>
      <c r="F2752" s="1" t="s">
        <v>10946</v>
      </c>
      <c r="G2752" s="20">
        <v>44257</v>
      </c>
      <c r="H2752" s="21">
        <v>2</v>
      </c>
    </row>
    <row r="2753" s="1" customFormat="1" spans="2:8">
      <c r="B2753" s="1" t="s">
        <v>10935</v>
      </c>
      <c r="C2753" s="1" t="s">
        <v>184</v>
      </c>
      <c r="D2753" s="1" t="s">
        <v>3757</v>
      </c>
      <c r="E2753" s="1" t="s">
        <v>13703</v>
      </c>
      <c r="F2753" s="1" t="s">
        <v>10942</v>
      </c>
      <c r="G2753" s="20">
        <v>43492</v>
      </c>
      <c r="H2753" s="21">
        <v>1</v>
      </c>
    </row>
    <row r="2754" s="1" customFormat="1" spans="2:8">
      <c r="B2754" s="1" t="s">
        <v>10935</v>
      </c>
      <c r="C2754" s="1" t="s">
        <v>260</v>
      </c>
      <c r="D2754" s="1" t="s">
        <v>2092</v>
      </c>
      <c r="E2754" s="1" t="s">
        <v>13704</v>
      </c>
      <c r="F2754" s="1" t="s">
        <v>10942</v>
      </c>
      <c r="G2754" s="20">
        <v>43370</v>
      </c>
      <c r="H2754" s="21">
        <v>2</v>
      </c>
    </row>
    <row r="2755" s="1" customFormat="1" spans="2:8">
      <c r="B2755" s="1" t="s">
        <v>10935</v>
      </c>
      <c r="C2755" s="1" t="s">
        <v>4111</v>
      </c>
      <c r="D2755" s="1" t="s">
        <v>3134</v>
      </c>
      <c r="E2755" s="1" t="s">
        <v>13705</v>
      </c>
      <c r="F2755" s="1" t="s">
        <v>10946</v>
      </c>
      <c r="G2755" s="20">
        <v>42576</v>
      </c>
      <c r="H2755" s="21">
        <v>5</v>
      </c>
    </row>
    <row r="2756" s="1" customFormat="1" spans="2:8">
      <c r="B2756" s="1" t="s">
        <v>10935</v>
      </c>
      <c r="C2756" s="1" t="s">
        <v>124</v>
      </c>
      <c r="D2756" s="1" t="s">
        <v>2919</v>
      </c>
      <c r="E2756" s="1" t="s">
        <v>13706</v>
      </c>
      <c r="F2756" s="1" t="s">
        <v>11018</v>
      </c>
      <c r="G2756" s="20">
        <v>41180</v>
      </c>
      <c r="H2756" s="21">
        <v>2</v>
      </c>
    </row>
    <row r="2757" s="1" customFormat="1" spans="2:8">
      <c r="B2757" s="1" t="s">
        <v>10935</v>
      </c>
      <c r="C2757" s="1" t="s">
        <v>137</v>
      </c>
      <c r="D2757" s="1" t="s">
        <v>3537</v>
      </c>
      <c r="E2757" s="1" t="s">
        <v>13707</v>
      </c>
      <c r="F2757" s="1" t="s">
        <v>11060</v>
      </c>
      <c r="G2757" s="20">
        <v>41160</v>
      </c>
      <c r="H2757" s="21">
        <v>2</v>
      </c>
    </row>
    <row r="2758" s="1" customFormat="1" spans="2:8">
      <c r="B2758" s="1" t="s">
        <v>10935</v>
      </c>
      <c r="C2758" s="1" t="s">
        <v>124</v>
      </c>
      <c r="D2758" s="1" t="s">
        <v>3758</v>
      </c>
      <c r="E2758" s="1" t="s">
        <v>13708</v>
      </c>
      <c r="F2758" s="1" t="s">
        <v>10965</v>
      </c>
      <c r="G2758" s="20">
        <v>40709</v>
      </c>
      <c r="H2758" s="21">
        <v>2</v>
      </c>
    </row>
    <row r="2759" s="1" customFormat="1" spans="2:8">
      <c r="B2759" s="1" t="s">
        <v>10935</v>
      </c>
      <c r="C2759" s="1" t="s">
        <v>4105</v>
      </c>
      <c r="D2759" s="1" t="s">
        <v>3759</v>
      </c>
      <c r="E2759" s="1" t="s">
        <v>13709</v>
      </c>
      <c r="F2759" s="1" t="s">
        <v>11010</v>
      </c>
      <c r="G2759" s="20">
        <v>40145</v>
      </c>
      <c r="H2759" s="21">
        <v>2</v>
      </c>
    </row>
    <row r="2760" s="1" customFormat="1" spans="2:8">
      <c r="B2760" s="1" t="s">
        <v>10935</v>
      </c>
      <c r="C2760" s="1" t="s">
        <v>165</v>
      </c>
      <c r="D2760" s="1" t="s">
        <v>2171</v>
      </c>
      <c r="E2760" s="1" t="s">
        <v>13710</v>
      </c>
      <c r="F2760" s="1" t="s">
        <v>11018</v>
      </c>
      <c r="G2760" s="20">
        <v>39950</v>
      </c>
      <c r="H2760" s="21">
        <v>2</v>
      </c>
    </row>
    <row r="2761" s="1" customFormat="1" spans="2:8">
      <c r="B2761" s="1" t="s">
        <v>10935</v>
      </c>
      <c r="C2761" s="1" t="s">
        <v>89</v>
      </c>
      <c r="D2761" s="1" t="s">
        <v>3229</v>
      </c>
      <c r="E2761" s="1" t="s">
        <v>13711</v>
      </c>
      <c r="F2761" s="1" t="s">
        <v>10946</v>
      </c>
      <c r="G2761" s="20">
        <v>39101</v>
      </c>
      <c r="H2761" s="21">
        <v>3</v>
      </c>
    </row>
    <row r="2762" s="1" customFormat="1" spans="2:8">
      <c r="B2762" s="1" t="s">
        <v>10935</v>
      </c>
      <c r="C2762" s="1" t="s">
        <v>4102</v>
      </c>
      <c r="D2762" s="1" t="s">
        <v>3760</v>
      </c>
      <c r="E2762" s="1" t="s">
        <v>13712</v>
      </c>
      <c r="F2762" s="1" t="s">
        <v>11018</v>
      </c>
      <c r="G2762" s="20">
        <v>38948</v>
      </c>
      <c r="H2762" s="21">
        <v>3</v>
      </c>
    </row>
    <row r="2763" s="1" customFormat="1" spans="2:8">
      <c r="B2763" s="1" t="s">
        <v>10935</v>
      </c>
      <c r="C2763" s="1" t="s">
        <v>184</v>
      </c>
      <c r="D2763" s="1" t="s">
        <v>3761</v>
      </c>
      <c r="E2763" s="1" t="s">
        <v>13713</v>
      </c>
      <c r="F2763" s="1" t="s">
        <v>11016</v>
      </c>
      <c r="G2763" s="20">
        <v>37920</v>
      </c>
      <c r="H2763" s="21">
        <v>1</v>
      </c>
    </row>
    <row r="2764" s="1" customFormat="1" spans="2:8">
      <c r="B2764" s="1" t="s">
        <v>10935</v>
      </c>
      <c r="C2764" s="1" t="s">
        <v>165</v>
      </c>
      <c r="D2764" s="1" t="s">
        <v>3494</v>
      </c>
      <c r="E2764" s="1" t="s">
        <v>13714</v>
      </c>
      <c r="F2764" s="1" t="s">
        <v>10946</v>
      </c>
      <c r="G2764" s="20">
        <v>37733</v>
      </c>
      <c r="H2764" s="21">
        <v>3</v>
      </c>
    </row>
    <row r="2765" s="1" customFormat="1" spans="2:8">
      <c r="B2765" s="1" t="s">
        <v>10935</v>
      </c>
      <c r="C2765" s="1" t="s">
        <v>4145</v>
      </c>
      <c r="D2765" s="1" t="s">
        <v>3762</v>
      </c>
      <c r="E2765" s="1" t="s">
        <v>13715</v>
      </c>
      <c r="F2765" s="1" t="s">
        <v>10942</v>
      </c>
      <c r="G2765" s="20">
        <v>37709</v>
      </c>
      <c r="H2765" s="21">
        <v>1</v>
      </c>
    </row>
    <row r="2766" s="1" customFormat="1" spans="2:8">
      <c r="B2766" s="1" t="s">
        <v>10935</v>
      </c>
      <c r="C2766" s="1" t="s">
        <v>156</v>
      </c>
      <c r="D2766" s="1" t="s">
        <v>3763</v>
      </c>
      <c r="E2766" s="1" t="s">
        <v>13716</v>
      </c>
      <c r="F2766" s="1" t="s">
        <v>10965</v>
      </c>
      <c r="G2766" s="20">
        <v>37622</v>
      </c>
      <c r="H2766" s="21">
        <v>1</v>
      </c>
    </row>
    <row r="2767" s="1" customFormat="1" spans="2:8">
      <c r="B2767" s="1" t="s">
        <v>10935</v>
      </c>
      <c r="C2767" s="1" t="s">
        <v>4135</v>
      </c>
      <c r="D2767" s="1" t="s">
        <v>3764</v>
      </c>
      <c r="E2767" s="1" t="s">
        <v>13717</v>
      </c>
      <c r="F2767" s="1" t="s">
        <v>11018</v>
      </c>
      <c r="G2767" s="20">
        <v>37604</v>
      </c>
      <c r="H2767" s="21">
        <v>2</v>
      </c>
    </row>
    <row r="2768" s="1" customFormat="1" spans="2:8">
      <c r="B2768" s="1" t="s">
        <v>10935</v>
      </c>
      <c r="C2768" s="1" t="s">
        <v>4111</v>
      </c>
      <c r="D2768" s="1" t="s">
        <v>3765</v>
      </c>
      <c r="E2768" s="1" t="s">
        <v>13718</v>
      </c>
      <c r="F2768" s="1" t="s">
        <v>10965</v>
      </c>
      <c r="G2768" s="20">
        <v>37514</v>
      </c>
      <c r="H2768" s="21">
        <v>3</v>
      </c>
    </row>
    <row r="2769" s="1" customFormat="1" spans="2:8">
      <c r="B2769" s="1" t="s">
        <v>10935</v>
      </c>
      <c r="C2769" s="1" t="s">
        <v>124</v>
      </c>
      <c r="D2769" s="1" t="s">
        <v>3766</v>
      </c>
      <c r="E2769" s="1" t="s">
        <v>13719</v>
      </c>
      <c r="F2769" s="1" t="s">
        <v>10946</v>
      </c>
      <c r="G2769" s="20">
        <v>37382</v>
      </c>
      <c r="H2769" s="21">
        <v>1</v>
      </c>
    </row>
    <row r="2770" s="1" customFormat="1" spans="2:8">
      <c r="B2770" s="1" t="s">
        <v>10935</v>
      </c>
      <c r="C2770" s="1" t="s">
        <v>89</v>
      </c>
      <c r="D2770" s="1" t="s">
        <v>3767</v>
      </c>
      <c r="E2770" s="1" t="s">
        <v>13720</v>
      </c>
      <c r="F2770" s="1" t="s">
        <v>11060</v>
      </c>
      <c r="G2770" s="20">
        <v>37277</v>
      </c>
      <c r="H2770" s="21">
        <v>2</v>
      </c>
    </row>
    <row r="2771" s="1" customFormat="1" spans="2:8">
      <c r="B2771" s="1" t="s">
        <v>10935</v>
      </c>
      <c r="C2771" s="1" t="s">
        <v>4111</v>
      </c>
      <c r="D2771" s="1" t="s">
        <v>3038</v>
      </c>
      <c r="E2771" s="1" t="s">
        <v>13721</v>
      </c>
      <c r="F2771" s="1" t="s">
        <v>10942</v>
      </c>
      <c r="G2771" s="20">
        <v>37272</v>
      </c>
      <c r="H2771" s="21">
        <v>1</v>
      </c>
    </row>
    <row r="2772" s="1" customFormat="1" spans="2:8">
      <c r="B2772" s="1" t="s">
        <v>10935</v>
      </c>
      <c r="C2772" s="1" t="s">
        <v>165</v>
      </c>
      <c r="D2772" s="1" t="s">
        <v>3768</v>
      </c>
      <c r="E2772" s="1" t="s">
        <v>13722</v>
      </c>
      <c r="F2772" s="1" t="s">
        <v>10965</v>
      </c>
      <c r="G2772" s="20">
        <v>36860</v>
      </c>
      <c r="H2772" s="21">
        <v>1</v>
      </c>
    </row>
    <row r="2773" s="1" customFormat="1" spans="2:8">
      <c r="B2773" s="1" t="s">
        <v>10935</v>
      </c>
      <c r="C2773" s="1" t="s">
        <v>67</v>
      </c>
      <c r="D2773" s="1" t="s">
        <v>3769</v>
      </c>
      <c r="E2773" s="1" t="s">
        <v>13723</v>
      </c>
      <c r="F2773" s="1" t="s">
        <v>11010</v>
      </c>
      <c r="G2773" s="20">
        <v>36693</v>
      </c>
      <c r="H2773" s="21">
        <v>2</v>
      </c>
    </row>
    <row r="2774" s="1" customFormat="1" spans="2:8">
      <c r="B2774" s="1" t="s">
        <v>10935</v>
      </c>
      <c r="C2774" s="1" t="s">
        <v>128</v>
      </c>
      <c r="D2774" s="1" t="s">
        <v>3643</v>
      </c>
      <c r="E2774" s="1" t="s">
        <v>13724</v>
      </c>
      <c r="F2774" s="1" t="s">
        <v>10940</v>
      </c>
      <c r="G2774" s="20">
        <v>36634</v>
      </c>
      <c r="H2774" s="21">
        <v>3</v>
      </c>
    </row>
    <row r="2775" s="1" customFormat="1" spans="2:8">
      <c r="B2775" s="1" t="s">
        <v>10935</v>
      </c>
      <c r="C2775" s="1" t="s">
        <v>4135</v>
      </c>
      <c r="D2775" s="1" t="s">
        <v>3770</v>
      </c>
      <c r="E2775" s="1" t="s">
        <v>13725</v>
      </c>
      <c r="F2775" s="1" t="s">
        <v>10965</v>
      </c>
      <c r="G2775" s="20">
        <v>36613</v>
      </c>
      <c r="H2775" s="21">
        <v>4</v>
      </c>
    </row>
    <row r="2776" s="1" customFormat="1" spans="2:8">
      <c r="B2776" s="1" t="s">
        <v>10935</v>
      </c>
      <c r="C2776" s="1" t="s">
        <v>89</v>
      </c>
      <c r="D2776" s="1" t="s">
        <v>3771</v>
      </c>
      <c r="E2776" s="1" t="s">
        <v>13726</v>
      </c>
      <c r="F2776" s="1" t="s">
        <v>11060</v>
      </c>
      <c r="G2776" s="20">
        <v>36060</v>
      </c>
      <c r="H2776" s="21">
        <v>2</v>
      </c>
    </row>
    <row r="2777" s="1" customFormat="1" spans="2:8">
      <c r="B2777" s="1" t="s">
        <v>10935</v>
      </c>
      <c r="C2777" s="1" t="s">
        <v>165</v>
      </c>
      <c r="D2777" s="1" t="s">
        <v>3772</v>
      </c>
      <c r="E2777" s="1" t="s">
        <v>13727</v>
      </c>
      <c r="F2777" s="1" t="s">
        <v>10963</v>
      </c>
      <c r="G2777" s="20">
        <v>36011</v>
      </c>
      <c r="H2777" s="21">
        <v>1</v>
      </c>
    </row>
    <row r="2778" s="1" customFormat="1" spans="2:8">
      <c r="B2778" s="1" t="s">
        <v>10935</v>
      </c>
      <c r="C2778" s="1" t="s">
        <v>89</v>
      </c>
      <c r="D2778" s="1" t="s">
        <v>3773</v>
      </c>
      <c r="E2778" s="1" t="s">
        <v>13728</v>
      </c>
      <c r="F2778" s="1" t="s">
        <v>10965</v>
      </c>
      <c r="G2778" s="20">
        <v>35515</v>
      </c>
      <c r="H2778" s="21">
        <v>2</v>
      </c>
    </row>
    <row r="2779" s="1" customFormat="1" spans="2:8">
      <c r="B2779" s="1" t="s">
        <v>10935</v>
      </c>
      <c r="C2779" s="1" t="s">
        <v>4102</v>
      </c>
      <c r="D2779" s="1" t="s">
        <v>3774</v>
      </c>
      <c r="E2779" s="1" t="s">
        <v>13729</v>
      </c>
      <c r="F2779" s="1" t="s">
        <v>10965</v>
      </c>
      <c r="G2779" s="20">
        <v>34982</v>
      </c>
      <c r="H2779" s="21">
        <v>1</v>
      </c>
    </row>
    <row r="2780" s="1" customFormat="1" spans="2:8">
      <c r="B2780" s="1" t="s">
        <v>10935</v>
      </c>
      <c r="C2780" s="1" t="s">
        <v>4135</v>
      </c>
      <c r="D2780" s="1" t="s">
        <v>3775</v>
      </c>
      <c r="E2780" s="1" t="s">
        <v>13730</v>
      </c>
      <c r="F2780" s="1" t="s">
        <v>10946</v>
      </c>
      <c r="G2780" s="20">
        <v>34590</v>
      </c>
      <c r="H2780" s="21">
        <v>1</v>
      </c>
    </row>
    <row r="2781" s="1" customFormat="1" spans="2:8">
      <c r="B2781" s="1" t="s">
        <v>10935</v>
      </c>
      <c r="C2781" s="1" t="s">
        <v>156</v>
      </c>
      <c r="D2781" s="1" t="s">
        <v>3776</v>
      </c>
      <c r="E2781" s="1" t="s">
        <v>13731</v>
      </c>
      <c r="F2781" s="1" t="s">
        <v>10965</v>
      </c>
      <c r="G2781" s="20">
        <v>34320</v>
      </c>
      <c r="H2781" s="21">
        <v>1</v>
      </c>
    </row>
    <row r="2782" s="1" customFormat="1" spans="2:8">
      <c r="B2782" s="1" t="s">
        <v>10935</v>
      </c>
      <c r="C2782" s="1" t="s">
        <v>12312</v>
      </c>
      <c r="D2782" s="1" t="s">
        <v>3777</v>
      </c>
      <c r="E2782" s="1" t="s">
        <v>13732</v>
      </c>
      <c r="F2782" s="1" t="s">
        <v>11060</v>
      </c>
      <c r="G2782" s="20">
        <v>33468</v>
      </c>
      <c r="H2782" s="21">
        <v>2</v>
      </c>
    </row>
    <row r="2783" s="1" customFormat="1" spans="2:8">
      <c r="B2783" s="1" t="s">
        <v>10935</v>
      </c>
      <c r="C2783" s="1" t="s">
        <v>156</v>
      </c>
      <c r="D2783" s="1" t="s">
        <v>3778</v>
      </c>
      <c r="E2783" s="1" t="s">
        <v>13733</v>
      </c>
      <c r="F2783" s="1" t="s">
        <v>10946</v>
      </c>
      <c r="G2783" s="20">
        <v>33371</v>
      </c>
      <c r="H2783" s="21">
        <v>3</v>
      </c>
    </row>
    <row r="2784" s="1" customFormat="1" spans="2:8">
      <c r="B2784" s="1" t="s">
        <v>10935</v>
      </c>
      <c r="C2784" s="1" t="s">
        <v>89</v>
      </c>
      <c r="D2784" s="1" t="s">
        <v>3779</v>
      </c>
      <c r="E2784" s="1" t="s">
        <v>13734</v>
      </c>
      <c r="F2784" s="1" t="s">
        <v>10965</v>
      </c>
      <c r="G2784" s="20">
        <v>33152</v>
      </c>
      <c r="H2784" s="21">
        <v>3</v>
      </c>
    </row>
    <row r="2785" s="1" customFormat="1" spans="2:8">
      <c r="B2785" s="1" t="s">
        <v>10935</v>
      </c>
      <c r="C2785" s="1" t="s">
        <v>124</v>
      </c>
      <c r="D2785" s="1" t="s">
        <v>2724</v>
      </c>
      <c r="E2785" s="1" t="s">
        <v>13735</v>
      </c>
      <c r="F2785" s="1" t="s">
        <v>11018</v>
      </c>
      <c r="G2785" s="20">
        <v>33150</v>
      </c>
      <c r="H2785" s="21">
        <v>1</v>
      </c>
    </row>
    <row r="2786" s="1" customFormat="1" spans="2:8">
      <c r="B2786" s="1" t="s">
        <v>10935</v>
      </c>
      <c r="C2786" s="1" t="s">
        <v>4111</v>
      </c>
      <c r="D2786" s="1" t="s">
        <v>3780</v>
      </c>
      <c r="E2786" s="1" t="s">
        <v>13736</v>
      </c>
      <c r="F2786" s="1" t="s">
        <v>10965</v>
      </c>
      <c r="G2786" s="20">
        <v>32908</v>
      </c>
      <c r="H2786" s="21">
        <v>2</v>
      </c>
    </row>
    <row r="2787" s="1" customFormat="1" spans="2:8">
      <c r="B2787" s="1" t="s">
        <v>10935</v>
      </c>
      <c r="C2787" s="1" t="s">
        <v>103</v>
      </c>
      <c r="D2787" s="1" t="s">
        <v>3781</v>
      </c>
      <c r="E2787" s="1" t="s">
        <v>13737</v>
      </c>
      <c r="F2787" s="1" t="s">
        <v>11016</v>
      </c>
      <c r="G2787" s="20">
        <v>32752</v>
      </c>
      <c r="H2787" s="21">
        <v>3</v>
      </c>
    </row>
    <row r="2788" s="1" customFormat="1" spans="2:8">
      <c r="B2788" s="1" t="s">
        <v>10935</v>
      </c>
      <c r="C2788" s="1" t="s">
        <v>156</v>
      </c>
      <c r="D2788" s="1" t="s">
        <v>2860</v>
      </c>
      <c r="E2788" s="1" t="s">
        <v>13738</v>
      </c>
      <c r="F2788" s="1" t="s">
        <v>11018</v>
      </c>
      <c r="G2788" s="20">
        <v>32560</v>
      </c>
      <c r="H2788" s="21">
        <v>1</v>
      </c>
    </row>
    <row r="2789" s="1" customFormat="1" spans="2:8">
      <c r="B2789" s="1" t="s">
        <v>10935</v>
      </c>
      <c r="C2789" s="1" t="s">
        <v>4135</v>
      </c>
      <c r="D2789" s="1" t="s">
        <v>3782</v>
      </c>
      <c r="E2789" s="1" t="s">
        <v>13739</v>
      </c>
      <c r="F2789" s="1" t="s">
        <v>10965</v>
      </c>
      <c r="G2789" s="20">
        <v>32080</v>
      </c>
      <c r="H2789" s="21">
        <v>1</v>
      </c>
    </row>
    <row r="2790" s="1" customFormat="1" spans="2:8">
      <c r="B2790" s="1" t="s">
        <v>10935</v>
      </c>
      <c r="C2790" s="1" t="s">
        <v>260</v>
      </c>
      <c r="D2790" s="1" t="s">
        <v>3783</v>
      </c>
      <c r="E2790" s="1" t="s">
        <v>13740</v>
      </c>
      <c r="F2790" s="1" t="s">
        <v>10942</v>
      </c>
      <c r="G2790" s="20">
        <v>31884</v>
      </c>
      <c r="H2790" s="21">
        <v>3</v>
      </c>
    </row>
    <row r="2791" s="1" customFormat="1" spans="2:8">
      <c r="B2791" s="1" t="s">
        <v>10935</v>
      </c>
      <c r="C2791" s="1" t="s">
        <v>165</v>
      </c>
      <c r="D2791" s="1" t="s">
        <v>3784</v>
      </c>
      <c r="E2791" s="1" t="s">
        <v>13741</v>
      </c>
      <c r="F2791" s="1" t="s">
        <v>10942</v>
      </c>
      <c r="G2791" s="20">
        <v>31660</v>
      </c>
      <c r="H2791" s="21">
        <v>2</v>
      </c>
    </row>
    <row r="2792" s="1" customFormat="1" spans="2:8">
      <c r="B2792" s="1" t="s">
        <v>10935</v>
      </c>
      <c r="C2792" s="1" t="s">
        <v>4135</v>
      </c>
      <c r="D2792" s="1" t="s">
        <v>2333</v>
      </c>
      <c r="E2792" s="1" t="s">
        <v>13742</v>
      </c>
      <c r="F2792" s="1" t="s">
        <v>11018</v>
      </c>
      <c r="G2792" s="20">
        <v>31592</v>
      </c>
      <c r="H2792" s="21">
        <v>1</v>
      </c>
    </row>
    <row r="2793" s="1" customFormat="1" spans="2:8">
      <c r="B2793" s="1" t="s">
        <v>10935</v>
      </c>
      <c r="C2793" s="1" t="s">
        <v>184</v>
      </c>
      <c r="D2793" s="1" t="s">
        <v>3785</v>
      </c>
      <c r="E2793" s="1" t="s">
        <v>13743</v>
      </c>
      <c r="F2793" s="1" t="s">
        <v>10946</v>
      </c>
      <c r="G2793" s="20">
        <v>31562</v>
      </c>
      <c r="H2793" s="21">
        <v>2</v>
      </c>
    </row>
    <row r="2794" s="1" customFormat="1" spans="2:8">
      <c r="B2794" s="1" t="s">
        <v>10935</v>
      </c>
      <c r="C2794" s="1" t="s">
        <v>4135</v>
      </c>
      <c r="D2794" s="1" t="s">
        <v>3786</v>
      </c>
      <c r="E2794" s="1" t="s">
        <v>13744</v>
      </c>
      <c r="F2794" s="1" t="s">
        <v>11060</v>
      </c>
      <c r="G2794" s="20">
        <v>31372</v>
      </c>
      <c r="H2794" s="21">
        <v>3</v>
      </c>
    </row>
    <row r="2795" s="1" customFormat="1" spans="2:8">
      <c r="B2795" s="1" t="s">
        <v>10935</v>
      </c>
      <c r="C2795" s="1" t="s">
        <v>156</v>
      </c>
      <c r="D2795" s="1" t="s">
        <v>3479</v>
      </c>
      <c r="E2795" s="1" t="s">
        <v>13745</v>
      </c>
      <c r="F2795" s="1" t="s">
        <v>3876</v>
      </c>
      <c r="G2795" s="20">
        <v>30852</v>
      </c>
      <c r="H2795" s="21">
        <v>1</v>
      </c>
    </row>
    <row r="2796" s="1" customFormat="1" spans="2:8">
      <c r="B2796" s="1" t="s">
        <v>10935</v>
      </c>
      <c r="C2796" s="1" t="s">
        <v>4145</v>
      </c>
      <c r="D2796" s="1" t="s">
        <v>3787</v>
      </c>
      <c r="E2796" s="1" t="s">
        <v>13746</v>
      </c>
      <c r="F2796" s="1" t="s">
        <v>11060</v>
      </c>
      <c r="G2796" s="20">
        <v>30695</v>
      </c>
      <c r="H2796" s="21">
        <v>3</v>
      </c>
    </row>
    <row r="2797" s="1" customFormat="1" spans="2:8">
      <c r="B2797" s="1" t="s">
        <v>10935</v>
      </c>
      <c r="C2797" s="1" t="s">
        <v>156</v>
      </c>
      <c r="D2797" s="1" t="s">
        <v>3788</v>
      </c>
      <c r="E2797" s="1" t="s">
        <v>13747</v>
      </c>
      <c r="F2797" s="1" t="s">
        <v>10956</v>
      </c>
      <c r="G2797" s="20">
        <v>30522</v>
      </c>
      <c r="H2797" s="21">
        <v>1</v>
      </c>
    </row>
    <row r="2798" s="1" customFormat="1" spans="2:8">
      <c r="B2798" s="1" t="s">
        <v>10935</v>
      </c>
      <c r="C2798" s="1" t="s">
        <v>4111</v>
      </c>
      <c r="D2798" s="1" t="s">
        <v>3382</v>
      </c>
      <c r="E2798" s="1" t="s">
        <v>13748</v>
      </c>
      <c r="F2798" s="1" t="s">
        <v>11018</v>
      </c>
      <c r="G2798" s="20">
        <v>30190</v>
      </c>
      <c r="H2798" s="21">
        <v>1</v>
      </c>
    </row>
    <row r="2799" s="1" customFormat="1" spans="2:8">
      <c r="B2799" s="1" t="s">
        <v>10935</v>
      </c>
      <c r="C2799" s="1" t="s">
        <v>103</v>
      </c>
      <c r="D2799" s="1" t="s">
        <v>2570</v>
      </c>
      <c r="E2799" s="1" t="s">
        <v>13749</v>
      </c>
      <c r="F2799" s="1" t="s">
        <v>10963</v>
      </c>
      <c r="G2799" s="20">
        <v>29682</v>
      </c>
      <c r="H2799" s="21">
        <v>2</v>
      </c>
    </row>
    <row r="2800" s="1" customFormat="1" spans="2:8">
      <c r="B2800" s="1" t="s">
        <v>10935</v>
      </c>
      <c r="C2800" s="1" t="s">
        <v>4135</v>
      </c>
      <c r="D2800" s="1" t="s">
        <v>3789</v>
      </c>
      <c r="E2800" s="1" t="s">
        <v>13750</v>
      </c>
      <c r="F2800" s="1" t="s">
        <v>10942</v>
      </c>
      <c r="G2800" s="20">
        <v>29674</v>
      </c>
      <c r="H2800" s="21">
        <v>3</v>
      </c>
    </row>
    <row r="2801" s="1" customFormat="1" spans="2:8">
      <c r="B2801" s="1" t="s">
        <v>10935</v>
      </c>
      <c r="C2801" s="1" t="s">
        <v>103</v>
      </c>
      <c r="D2801" s="1" t="s">
        <v>2570</v>
      </c>
      <c r="E2801" s="1" t="s">
        <v>13751</v>
      </c>
      <c r="F2801" s="1" t="s">
        <v>10963</v>
      </c>
      <c r="G2801" s="20">
        <v>29520</v>
      </c>
      <c r="H2801" s="21">
        <v>1</v>
      </c>
    </row>
    <row r="2802" s="1" customFormat="1" spans="2:8">
      <c r="B2802" s="1" t="s">
        <v>10935</v>
      </c>
      <c r="C2802" s="1" t="s">
        <v>4145</v>
      </c>
      <c r="D2802" s="1" t="s">
        <v>3790</v>
      </c>
      <c r="E2802" s="1" t="s">
        <v>13752</v>
      </c>
      <c r="F2802" s="1" t="s">
        <v>11060</v>
      </c>
      <c r="G2802" s="20">
        <v>29470</v>
      </c>
      <c r="H2802" s="21">
        <v>1</v>
      </c>
    </row>
    <row r="2803" s="1" customFormat="1" spans="2:8">
      <c r="B2803" s="1" t="s">
        <v>10935</v>
      </c>
      <c r="C2803" s="1" t="s">
        <v>103</v>
      </c>
      <c r="D2803" s="1" t="s">
        <v>2158</v>
      </c>
      <c r="E2803" s="1" t="s">
        <v>13753</v>
      </c>
      <c r="F2803" s="1" t="s">
        <v>3876</v>
      </c>
      <c r="G2803" s="20">
        <v>29412</v>
      </c>
      <c r="H2803" s="21">
        <v>2</v>
      </c>
    </row>
    <row r="2804" s="1" customFormat="1" spans="2:8">
      <c r="B2804" s="1" t="s">
        <v>10935</v>
      </c>
      <c r="C2804" s="1" t="s">
        <v>165</v>
      </c>
      <c r="D2804" s="1" t="s">
        <v>3791</v>
      </c>
      <c r="E2804" s="1" t="s">
        <v>13754</v>
      </c>
      <c r="F2804" s="1" t="s">
        <v>11018</v>
      </c>
      <c r="G2804" s="20">
        <v>29180</v>
      </c>
      <c r="H2804" s="21">
        <v>2</v>
      </c>
    </row>
    <row r="2805" s="1" customFormat="1" spans="2:8">
      <c r="B2805" s="1" t="s">
        <v>10935</v>
      </c>
      <c r="C2805" s="1" t="s">
        <v>184</v>
      </c>
      <c r="D2805" s="1" t="s">
        <v>3792</v>
      </c>
      <c r="E2805" s="1" t="s">
        <v>13755</v>
      </c>
      <c r="F2805" s="1" t="s">
        <v>10965</v>
      </c>
      <c r="G2805" s="20">
        <v>29142</v>
      </c>
      <c r="H2805" s="21">
        <v>1</v>
      </c>
    </row>
    <row r="2806" s="1" customFormat="1" spans="2:8">
      <c r="B2806" s="1" t="s">
        <v>10935</v>
      </c>
      <c r="C2806" s="1" t="s">
        <v>184</v>
      </c>
      <c r="D2806" s="1" t="s">
        <v>3793</v>
      </c>
      <c r="E2806" s="1" t="s">
        <v>13756</v>
      </c>
      <c r="F2806" s="1" t="s">
        <v>10946</v>
      </c>
      <c r="G2806" s="20">
        <v>28780</v>
      </c>
      <c r="H2806" s="21">
        <v>1</v>
      </c>
    </row>
    <row r="2807" s="1" customFormat="1" spans="2:8">
      <c r="B2807" s="1" t="s">
        <v>10935</v>
      </c>
      <c r="C2807" s="1" t="s">
        <v>117</v>
      </c>
      <c r="D2807" s="1" t="s">
        <v>3794</v>
      </c>
      <c r="E2807" s="1" t="s">
        <v>13757</v>
      </c>
      <c r="F2807" s="1" t="s">
        <v>11018</v>
      </c>
      <c r="G2807" s="20">
        <v>28592</v>
      </c>
      <c r="H2807" s="21">
        <v>1</v>
      </c>
    </row>
    <row r="2808" s="1" customFormat="1" spans="2:8">
      <c r="B2808" s="1" t="s">
        <v>10935</v>
      </c>
      <c r="C2808" s="1" t="s">
        <v>124</v>
      </c>
      <c r="D2808" s="1" t="s">
        <v>3795</v>
      </c>
      <c r="E2808" s="1" t="s">
        <v>13758</v>
      </c>
      <c r="F2808" s="1" t="s">
        <v>10956</v>
      </c>
      <c r="G2808" s="20">
        <v>28142</v>
      </c>
      <c r="H2808" s="21">
        <v>1</v>
      </c>
    </row>
    <row r="2809" s="1" customFormat="1" spans="2:8">
      <c r="B2809" s="1" t="s">
        <v>10935</v>
      </c>
      <c r="C2809" s="1" t="s">
        <v>156</v>
      </c>
      <c r="D2809" s="1" t="s">
        <v>3796</v>
      </c>
      <c r="E2809" s="1" t="s">
        <v>13759</v>
      </c>
      <c r="F2809" s="1" t="s">
        <v>10965</v>
      </c>
      <c r="G2809" s="20">
        <v>27608</v>
      </c>
      <c r="H2809" s="21">
        <v>3</v>
      </c>
    </row>
    <row r="2810" s="1" customFormat="1" spans="2:8">
      <c r="B2810" s="1" t="s">
        <v>10935</v>
      </c>
      <c r="C2810" s="1" t="s">
        <v>124</v>
      </c>
      <c r="D2810" s="1" t="s">
        <v>3797</v>
      </c>
      <c r="E2810" s="1" t="s">
        <v>13760</v>
      </c>
      <c r="F2810" s="1" t="s">
        <v>11010</v>
      </c>
      <c r="G2810" s="20">
        <v>27524</v>
      </c>
      <c r="H2810" s="21">
        <v>2</v>
      </c>
    </row>
    <row r="2811" s="1" customFormat="1" spans="2:8">
      <c r="B2811" s="1" t="s">
        <v>10935</v>
      </c>
      <c r="C2811" s="1" t="s">
        <v>260</v>
      </c>
      <c r="D2811" s="1" t="s">
        <v>3355</v>
      </c>
      <c r="E2811" s="1" t="s">
        <v>13761</v>
      </c>
      <c r="F2811" s="1" t="s">
        <v>11010</v>
      </c>
      <c r="G2811" s="20">
        <v>26623</v>
      </c>
      <c r="H2811" s="21">
        <v>2</v>
      </c>
    </row>
    <row r="2812" s="1" customFormat="1" spans="2:8">
      <c r="B2812" s="1" t="s">
        <v>10935</v>
      </c>
      <c r="C2812" s="1" t="s">
        <v>156</v>
      </c>
      <c r="D2812" s="1" t="s">
        <v>3798</v>
      </c>
      <c r="E2812" s="1" t="s">
        <v>13762</v>
      </c>
      <c r="F2812" s="1" t="s">
        <v>11018</v>
      </c>
      <c r="G2812" s="20">
        <v>26112</v>
      </c>
      <c r="H2812" s="21">
        <v>1</v>
      </c>
    </row>
    <row r="2813" s="1" customFormat="1" spans="2:8">
      <c r="B2813" s="1" t="s">
        <v>10935</v>
      </c>
      <c r="C2813" s="1" t="s">
        <v>4145</v>
      </c>
      <c r="D2813" s="1" t="s">
        <v>3799</v>
      </c>
      <c r="E2813" s="1" t="s">
        <v>13763</v>
      </c>
      <c r="F2813" s="1" t="s">
        <v>10946</v>
      </c>
      <c r="G2813" s="20">
        <v>25990</v>
      </c>
      <c r="H2813" s="21">
        <v>1</v>
      </c>
    </row>
    <row r="2814" s="1" customFormat="1" spans="2:8">
      <c r="B2814" s="1" t="s">
        <v>10935</v>
      </c>
      <c r="C2814" s="1" t="s">
        <v>103</v>
      </c>
      <c r="D2814" s="1" t="s">
        <v>3800</v>
      </c>
      <c r="E2814" s="1" t="s">
        <v>13764</v>
      </c>
      <c r="F2814" s="1" t="s">
        <v>10965</v>
      </c>
      <c r="G2814" s="20">
        <v>25861</v>
      </c>
      <c r="H2814" s="21">
        <v>1</v>
      </c>
    </row>
    <row r="2815" s="1" customFormat="1" spans="2:8">
      <c r="B2815" s="1" t="s">
        <v>10935</v>
      </c>
      <c r="C2815" s="1" t="s">
        <v>137</v>
      </c>
      <c r="D2815" s="1" t="s">
        <v>3801</v>
      </c>
      <c r="E2815" s="1" t="s">
        <v>13765</v>
      </c>
      <c r="F2815" s="1" t="s">
        <v>11060</v>
      </c>
      <c r="G2815" s="20">
        <v>25780</v>
      </c>
      <c r="H2815" s="21">
        <v>1</v>
      </c>
    </row>
    <row r="2816" s="1" customFormat="1" spans="2:8">
      <c r="B2816" s="1" t="s">
        <v>10935</v>
      </c>
      <c r="C2816" s="1" t="s">
        <v>165</v>
      </c>
      <c r="D2816" s="1" t="s">
        <v>3802</v>
      </c>
      <c r="E2816" s="1" t="s">
        <v>13766</v>
      </c>
      <c r="F2816" s="1" t="s">
        <v>10942</v>
      </c>
      <c r="G2816" s="20">
        <v>25552</v>
      </c>
      <c r="H2816" s="21">
        <v>2</v>
      </c>
    </row>
    <row r="2817" s="1" customFormat="1" spans="2:8">
      <c r="B2817" s="1" t="s">
        <v>10935</v>
      </c>
      <c r="C2817" s="1" t="s">
        <v>398</v>
      </c>
      <c r="D2817" s="1" t="s">
        <v>1408</v>
      </c>
      <c r="E2817" s="1" t="s">
        <v>13767</v>
      </c>
      <c r="F2817" s="1" t="s">
        <v>10948</v>
      </c>
      <c r="G2817" s="20">
        <v>25511</v>
      </c>
      <c r="H2817" s="21">
        <v>2</v>
      </c>
    </row>
    <row r="2818" s="1" customFormat="1" spans="2:8">
      <c r="B2818" s="1" t="s">
        <v>10935</v>
      </c>
      <c r="C2818" s="1" t="s">
        <v>107</v>
      </c>
      <c r="D2818" s="1" t="s">
        <v>3803</v>
      </c>
      <c r="E2818" s="1" t="s">
        <v>13768</v>
      </c>
      <c r="F2818" s="1" t="s">
        <v>11010</v>
      </c>
      <c r="G2818" s="20">
        <v>25152</v>
      </c>
      <c r="H2818" s="21">
        <v>1</v>
      </c>
    </row>
    <row r="2819" s="1" customFormat="1" spans="2:8">
      <c r="B2819" s="1" t="s">
        <v>10935</v>
      </c>
      <c r="C2819" s="1" t="s">
        <v>165</v>
      </c>
      <c r="D2819" s="1" t="s">
        <v>3804</v>
      </c>
      <c r="E2819" s="1" t="s">
        <v>13769</v>
      </c>
      <c r="F2819" s="1" t="s">
        <v>10963</v>
      </c>
      <c r="G2819" s="20">
        <v>24091</v>
      </c>
      <c r="H2819" s="21">
        <v>1</v>
      </c>
    </row>
    <row r="2820" s="1" customFormat="1" spans="2:8">
      <c r="B2820" s="1" t="s">
        <v>10935</v>
      </c>
      <c r="C2820" s="1" t="s">
        <v>4102</v>
      </c>
      <c r="D2820" s="1" t="s">
        <v>3805</v>
      </c>
      <c r="E2820" s="1" t="s">
        <v>13770</v>
      </c>
      <c r="F2820" s="1" t="s">
        <v>10946</v>
      </c>
      <c r="G2820" s="20">
        <v>24080</v>
      </c>
      <c r="H2820" s="21">
        <v>2</v>
      </c>
    </row>
    <row r="2821" s="1" customFormat="1" spans="2:8">
      <c r="B2821" s="1" t="s">
        <v>10935</v>
      </c>
      <c r="C2821" s="1" t="s">
        <v>165</v>
      </c>
      <c r="D2821" s="1" t="s">
        <v>3494</v>
      </c>
      <c r="E2821" s="1" t="s">
        <v>13771</v>
      </c>
      <c r="F2821" s="1" t="s">
        <v>10946</v>
      </c>
      <c r="G2821" s="20">
        <v>24040</v>
      </c>
      <c r="H2821" s="21">
        <v>2</v>
      </c>
    </row>
    <row r="2822" s="1" customFormat="1" spans="2:8">
      <c r="B2822" s="1" t="s">
        <v>10935</v>
      </c>
      <c r="C2822" s="1" t="s">
        <v>184</v>
      </c>
      <c r="D2822" s="1" t="s">
        <v>3806</v>
      </c>
      <c r="E2822" s="1" t="s">
        <v>13772</v>
      </c>
      <c r="F2822" s="1" t="s">
        <v>11016</v>
      </c>
      <c r="G2822" s="20">
        <v>23642</v>
      </c>
      <c r="H2822" s="21">
        <v>1</v>
      </c>
    </row>
    <row r="2823" s="1" customFormat="1" spans="2:8">
      <c r="B2823" s="1" t="s">
        <v>10935</v>
      </c>
      <c r="C2823" s="1" t="s">
        <v>124</v>
      </c>
      <c r="D2823" s="1" t="s">
        <v>3807</v>
      </c>
      <c r="E2823" s="1" t="s">
        <v>13773</v>
      </c>
      <c r="F2823" s="1" t="s">
        <v>11010</v>
      </c>
      <c r="G2823" s="20">
        <v>23370</v>
      </c>
      <c r="H2823" s="21">
        <v>2</v>
      </c>
    </row>
    <row r="2824" s="1" customFormat="1" spans="2:8">
      <c r="B2824" s="1" t="s">
        <v>10935</v>
      </c>
      <c r="C2824" s="1" t="s">
        <v>156</v>
      </c>
      <c r="D2824" s="1" t="s">
        <v>3808</v>
      </c>
      <c r="E2824" s="1" t="s">
        <v>13774</v>
      </c>
      <c r="F2824" s="1" t="s">
        <v>10965</v>
      </c>
      <c r="G2824" s="20">
        <v>23352</v>
      </c>
      <c r="H2824" s="21">
        <v>1</v>
      </c>
    </row>
    <row r="2825" s="1" customFormat="1" spans="2:8">
      <c r="B2825" s="1" t="s">
        <v>10935</v>
      </c>
      <c r="C2825" s="1" t="s">
        <v>117</v>
      </c>
      <c r="D2825" s="1" t="s">
        <v>3809</v>
      </c>
      <c r="E2825" s="1" t="s">
        <v>13775</v>
      </c>
      <c r="F2825" s="1" t="s">
        <v>3876</v>
      </c>
      <c r="G2825" s="20">
        <v>23329</v>
      </c>
      <c r="H2825" s="21">
        <v>1</v>
      </c>
    </row>
    <row r="2826" s="1" customFormat="1" spans="2:8">
      <c r="B2826" s="1" t="s">
        <v>10935</v>
      </c>
      <c r="C2826" s="1" t="s">
        <v>184</v>
      </c>
      <c r="D2826" s="1" t="s">
        <v>1852</v>
      </c>
      <c r="E2826" s="1" t="s">
        <v>13776</v>
      </c>
      <c r="F2826" s="1" t="s">
        <v>10948</v>
      </c>
      <c r="G2826" s="20">
        <v>23279</v>
      </c>
      <c r="H2826" s="21">
        <v>1</v>
      </c>
    </row>
    <row r="2827" s="1" customFormat="1" spans="2:8">
      <c r="B2827" s="1" t="s">
        <v>10935</v>
      </c>
      <c r="C2827" s="1" t="s">
        <v>4145</v>
      </c>
      <c r="D2827" s="1" t="s">
        <v>3810</v>
      </c>
      <c r="E2827" s="1" t="s">
        <v>13777</v>
      </c>
      <c r="F2827" s="1" t="s">
        <v>10956</v>
      </c>
      <c r="G2827" s="20">
        <v>23032</v>
      </c>
      <c r="H2827" s="21">
        <v>1</v>
      </c>
    </row>
    <row r="2828" s="1" customFormat="1" spans="2:8">
      <c r="B2828" s="1" t="s">
        <v>10935</v>
      </c>
      <c r="C2828" s="1" t="s">
        <v>124</v>
      </c>
      <c r="D2828" s="1" t="s">
        <v>3811</v>
      </c>
      <c r="E2828" s="1" t="s">
        <v>13778</v>
      </c>
      <c r="F2828" s="1" t="s">
        <v>11060</v>
      </c>
      <c r="G2828" s="20">
        <v>22868</v>
      </c>
      <c r="H2828" s="21">
        <v>1</v>
      </c>
    </row>
    <row r="2829" s="1" customFormat="1" spans="2:8">
      <c r="B2829" s="1" t="s">
        <v>10935</v>
      </c>
      <c r="C2829" s="1" t="s">
        <v>4145</v>
      </c>
      <c r="D2829" s="1" t="s">
        <v>2075</v>
      </c>
      <c r="E2829" s="1" t="s">
        <v>13779</v>
      </c>
      <c r="F2829" s="1" t="s">
        <v>10940</v>
      </c>
      <c r="G2829" s="20">
        <v>22711</v>
      </c>
      <c r="H2829" s="21">
        <v>2</v>
      </c>
    </row>
    <row r="2830" s="1" customFormat="1" spans="2:8">
      <c r="B2830" s="1" t="s">
        <v>10935</v>
      </c>
      <c r="C2830" s="1" t="s">
        <v>184</v>
      </c>
      <c r="D2830" s="1" t="s">
        <v>3812</v>
      </c>
      <c r="E2830" s="1" t="s">
        <v>13780</v>
      </c>
      <c r="F2830" s="1" t="s">
        <v>11016</v>
      </c>
      <c r="G2830" s="20">
        <v>22699</v>
      </c>
      <c r="H2830" s="21">
        <v>1</v>
      </c>
    </row>
    <row r="2831" s="1" customFormat="1" spans="2:8">
      <c r="B2831" s="1" t="s">
        <v>10935</v>
      </c>
      <c r="C2831" s="1" t="s">
        <v>184</v>
      </c>
      <c r="D2831" s="1" t="s">
        <v>3813</v>
      </c>
      <c r="E2831" s="1" t="s">
        <v>13781</v>
      </c>
      <c r="F2831" s="1" t="s">
        <v>10965</v>
      </c>
      <c r="G2831" s="20">
        <v>22632</v>
      </c>
      <c r="H2831" s="21">
        <v>1</v>
      </c>
    </row>
    <row r="2832" s="1" customFormat="1" spans="2:8">
      <c r="B2832" s="1" t="s">
        <v>10935</v>
      </c>
      <c r="C2832" s="1" t="s">
        <v>184</v>
      </c>
      <c r="D2832" s="1" t="s">
        <v>3814</v>
      </c>
      <c r="E2832" s="1" t="s">
        <v>13782</v>
      </c>
      <c r="F2832" s="1" t="s">
        <v>10965</v>
      </c>
      <c r="G2832" s="20">
        <v>22440</v>
      </c>
      <c r="H2832" s="21">
        <v>1</v>
      </c>
    </row>
    <row r="2833" s="1" customFormat="1" spans="2:8">
      <c r="B2833" s="1" t="s">
        <v>10935</v>
      </c>
      <c r="C2833" s="1" t="s">
        <v>165</v>
      </c>
      <c r="D2833" s="1" t="s">
        <v>3815</v>
      </c>
      <c r="E2833" s="1" t="s">
        <v>13783</v>
      </c>
      <c r="F2833" s="1" t="s">
        <v>11060</v>
      </c>
      <c r="G2833" s="20">
        <v>21762</v>
      </c>
      <c r="H2833" s="21">
        <v>1</v>
      </c>
    </row>
    <row r="2834" s="1" customFormat="1" spans="2:8">
      <c r="B2834" s="1" t="s">
        <v>10935</v>
      </c>
      <c r="C2834" s="1" t="s">
        <v>124</v>
      </c>
      <c r="D2834" s="1" t="s">
        <v>3816</v>
      </c>
      <c r="E2834" s="1" t="s">
        <v>13784</v>
      </c>
      <c r="F2834" s="1" t="s">
        <v>10946</v>
      </c>
      <c r="G2834" s="20">
        <v>21490</v>
      </c>
      <c r="H2834" s="21">
        <v>1</v>
      </c>
    </row>
    <row r="2835" s="1" customFormat="1" spans="2:8">
      <c r="B2835" s="1" t="s">
        <v>10935</v>
      </c>
      <c r="C2835" s="1" t="s">
        <v>4111</v>
      </c>
      <c r="D2835" s="1" t="s">
        <v>3190</v>
      </c>
      <c r="E2835" s="1" t="s">
        <v>13785</v>
      </c>
      <c r="F2835" s="1" t="s">
        <v>11018</v>
      </c>
      <c r="G2835" s="20">
        <v>21422</v>
      </c>
      <c r="H2835" s="21">
        <v>2</v>
      </c>
    </row>
    <row r="2836" s="1" customFormat="1" spans="2:8">
      <c r="B2836" s="1" t="s">
        <v>10935</v>
      </c>
      <c r="C2836" s="1" t="s">
        <v>4155</v>
      </c>
      <c r="D2836" s="1" t="s">
        <v>3817</v>
      </c>
      <c r="E2836" s="1" t="s">
        <v>13786</v>
      </c>
      <c r="F2836" s="1" t="s">
        <v>11010</v>
      </c>
      <c r="G2836" s="20">
        <v>20980</v>
      </c>
      <c r="H2836" s="21">
        <v>1</v>
      </c>
    </row>
    <row r="2837" s="1" customFormat="1" spans="2:8">
      <c r="B2837" s="1" t="s">
        <v>10935</v>
      </c>
      <c r="C2837" s="1" t="s">
        <v>4135</v>
      </c>
      <c r="D2837" s="1" t="s">
        <v>3661</v>
      </c>
      <c r="E2837" s="1" t="s">
        <v>13787</v>
      </c>
      <c r="F2837" s="1" t="s">
        <v>10942</v>
      </c>
      <c r="G2837" s="20">
        <v>20769</v>
      </c>
      <c r="H2837" s="21">
        <v>1</v>
      </c>
    </row>
    <row r="2838" s="1" customFormat="1" spans="2:8">
      <c r="B2838" s="1" t="s">
        <v>10935</v>
      </c>
      <c r="C2838" s="1" t="s">
        <v>103</v>
      </c>
      <c r="D2838" s="1" t="s">
        <v>3818</v>
      </c>
      <c r="E2838" s="1" t="s">
        <v>13788</v>
      </c>
      <c r="F2838" s="1" t="s">
        <v>10963</v>
      </c>
      <c r="G2838" s="20">
        <v>20680</v>
      </c>
      <c r="H2838" s="21">
        <v>2</v>
      </c>
    </row>
    <row r="2839" s="1" customFormat="1" spans="2:8">
      <c r="B2839" s="1" t="s">
        <v>10935</v>
      </c>
      <c r="C2839" s="1" t="s">
        <v>398</v>
      </c>
      <c r="D2839" s="1" t="s">
        <v>3819</v>
      </c>
      <c r="E2839" s="1" t="s">
        <v>13789</v>
      </c>
      <c r="F2839" s="1" t="s">
        <v>10948</v>
      </c>
      <c r="G2839" s="20">
        <v>20178</v>
      </c>
      <c r="H2839" s="21">
        <v>1</v>
      </c>
    </row>
    <row r="2840" s="1" customFormat="1" spans="2:8">
      <c r="B2840" s="1" t="s">
        <v>10935</v>
      </c>
      <c r="C2840" s="1" t="s">
        <v>103</v>
      </c>
      <c r="D2840" s="1" t="s">
        <v>3820</v>
      </c>
      <c r="E2840" s="1" t="s">
        <v>13790</v>
      </c>
      <c r="F2840" s="1" t="s">
        <v>11016</v>
      </c>
      <c r="G2840" s="20">
        <v>19988</v>
      </c>
      <c r="H2840" s="21">
        <v>2</v>
      </c>
    </row>
    <row r="2841" s="1" customFormat="1" spans="2:8">
      <c r="B2841" s="1" t="s">
        <v>10935</v>
      </c>
      <c r="C2841" s="1" t="s">
        <v>365</v>
      </c>
      <c r="D2841" s="1" t="s">
        <v>3821</v>
      </c>
      <c r="E2841" s="1" t="s">
        <v>13791</v>
      </c>
      <c r="F2841" s="1" t="s">
        <v>10946</v>
      </c>
      <c r="G2841" s="20">
        <v>19948</v>
      </c>
      <c r="H2841" s="21">
        <v>1</v>
      </c>
    </row>
    <row r="2842" s="1" customFormat="1" spans="2:8">
      <c r="B2842" s="1" t="s">
        <v>10935</v>
      </c>
      <c r="C2842" s="1" t="s">
        <v>67</v>
      </c>
      <c r="D2842" s="1" t="s">
        <v>3822</v>
      </c>
      <c r="E2842" s="1" t="s">
        <v>13792</v>
      </c>
      <c r="F2842" s="1" t="s">
        <v>10937</v>
      </c>
      <c r="G2842" s="20">
        <v>19782</v>
      </c>
      <c r="H2842" s="21">
        <v>1</v>
      </c>
    </row>
    <row r="2843" s="1" customFormat="1" spans="2:8">
      <c r="B2843" s="1" t="s">
        <v>10935</v>
      </c>
      <c r="C2843" s="1" t="s">
        <v>165</v>
      </c>
      <c r="D2843" s="1" t="s">
        <v>3823</v>
      </c>
      <c r="E2843" s="1" t="s">
        <v>13793</v>
      </c>
      <c r="F2843" s="1" t="s">
        <v>11018</v>
      </c>
      <c r="G2843" s="20">
        <v>19440</v>
      </c>
      <c r="H2843" s="21">
        <v>1</v>
      </c>
    </row>
    <row r="2844" s="1" customFormat="1" spans="2:8">
      <c r="B2844" s="1" t="s">
        <v>10935</v>
      </c>
      <c r="C2844" s="1" t="s">
        <v>165</v>
      </c>
      <c r="D2844" s="1" t="s">
        <v>3824</v>
      </c>
      <c r="E2844" s="1" t="s">
        <v>13794</v>
      </c>
      <c r="F2844" s="1" t="s">
        <v>10965</v>
      </c>
      <c r="G2844" s="20">
        <v>19390</v>
      </c>
      <c r="H2844" s="21">
        <v>1</v>
      </c>
    </row>
    <row r="2845" s="1" customFormat="1" spans="2:8">
      <c r="B2845" s="1" t="s">
        <v>10935</v>
      </c>
      <c r="C2845" s="1" t="s">
        <v>124</v>
      </c>
      <c r="D2845" s="1" t="s">
        <v>3825</v>
      </c>
      <c r="E2845" s="1" t="s">
        <v>13795</v>
      </c>
      <c r="F2845" s="1" t="s">
        <v>11018</v>
      </c>
      <c r="G2845" s="20">
        <v>19170</v>
      </c>
      <c r="H2845" s="21">
        <v>1</v>
      </c>
    </row>
    <row r="2846" s="1" customFormat="1" spans="2:8">
      <c r="B2846" s="1" t="s">
        <v>10935</v>
      </c>
      <c r="C2846" s="1" t="s">
        <v>4102</v>
      </c>
      <c r="D2846" s="1" t="s">
        <v>3826</v>
      </c>
      <c r="E2846" s="1" t="s">
        <v>13796</v>
      </c>
      <c r="F2846" s="1" t="s">
        <v>10942</v>
      </c>
      <c r="G2846" s="20">
        <v>19028</v>
      </c>
      <c r="H2846" s="21">
        <v>1</v>
      </c>
    </row>
    <row r="2847" s="1" customFormat="1" spans="2:8">
      <c r="B2847" s="1" t="s">
        <v>10935</v>
      </c>
      <c r="C2847" s="1" t="s">
        <v>124</v>
      </c>
      <c r="D2847" s="1" t="s">
        <v>2919</v>
      </c>
      <c r="E2847" s="1" t="s">
        <v>13797</v>
      </c>
      <c r="F2847" s="1" t="s">
        <v>11018</v>
      </c>
      <c r="G2847" s="20">
        <v>18939</v>
      </c>
      <c r="H2847" s="21">
        <v>2</v>
      </c>
    </row>
    <row r="2848" s="1" customFormat="1" spans="2:8">
      <c r="B2848" s="1" t="s">
        <v>10935</v>
      </c>
      <c r="C2848" s="1" t="s">
        <v>4145</v>
      </c>
      <c r="D2848" s="1" t="s">
        <v>3827</v>
      </c>
      <c r="E2848" s="1" t="s">
        <v>13798</v>
      </c>
      <c r="F2848" s="1" t="s">
        <v>10942</v>
      </c>
      <c r="G2848" s="20">
        <v>18772</v>
      </c>
      <c r="H2848" s="21">
        <v>2</v>
      </c>
    </row>
    <row r="2849" s="1" customFormat="1" spans="2:8">
      <c r="B2849" s="1" t="s">
        <v>10935</v>
      </c>
      <c r="C2849" s="1" t="s">
        <v>4135</v>
      </c>
      <c r="D2849" s="1" t="s">
        <v>3828</v>
      </c>
      <c r="E2849" s="1" t="s">
        <v>13799</v>
      </c>
      <c r="F2849" s="1" t="s">
        <v>10965</v>
      </c>
      <c r="G2849" s="20">
        <v>18480</v>
      </c>
      <c r="H2849" s="21">
        <v>2</v>
      </c>
    </row>
    <row r="2850" s="1" customFormat="1" spans="2:8">
      <c r="B2850" s="1" t="s">
        <v>10935</v>
      </c>
      <c r="C2850" s="1" t="s">
        <v>4166</v>
      </c>
      <c r="D2850" s="1" t="s">
        <v>3829</v>
      </c>
      <c r="E2850" s="1" t="s">
        <v>13800</v>
      </c>
      <c r="F2850" s="1" t="s">
        <v>10963</v>
      </c>
      <c r="G2850" s="20">
        <v>18200</v>
      </c>
      <c r="H2850" s="21">
        <v>7</v>
      </c>
    </row>
    <row r="2851" s="1" customFormat="1" spans="2:8">
      <c r="B2851" s="1" t="s">
        <v>10935</v>
      </c>
      <c r="C2851" s="1" t="s">
        <v>4111</v>
      </c>
      <c r="D2851" s="1" t="s">
        <v>3830</v>
      </c>
      <c r="E2851" s="1" t="s">
        <v>13801</v>
      </c>
      <c r="F2851" s="1" t="s">
        <v>11060</v>
      </c>
      <c r="G2851" s="20">
        <v>18058</v>
      </c>
      <c r="H2851" s="21">
        <v>1</v>
      </c>
    </row>
    <row r="2852" s="1" customFormat="1" spans="2:8">
      <c r="B2852" s="1" t="s">
        <v>10935</v>
      </c>
      <c r="C2852" s="1" t="s">
        <v>103</v>
      </c>
      <c r="D2852" s="1" t="s">
        <v>2125</v>
      </c>
      <c r="E2852" s="1" t="s">
        <v>13802</v>
      </c>
      <c r="F2852" s="1" t="s">
        <v>3876</v>
      </c>
      <c r="G2852" s="20">
        <v>17902</v>
      </c>
      <c r="H2852" s="21">
        <v>1</v>
      </c>
    </row>
    <row r="2853" s="1" customFormat="1" spans="2:8">
      <c r="B2853" s="1" t="s">
        <v>10935</v>
      </c>
      <c r="C2853" s="1" t="s">
        <v>165</v>
      </c>
      <c r="D2853" s="1" t="s">
        <v>3831</v>
      </c>
      <c r="E2853" s="1" t="s">
        <v>13803</v>
      </c>
      <c r="F2853" s="1" t="s">
        <v>10965</v>
      </c>
      <c r="G2853" s="20">
        <v>17840</v>
      </c>
      <c r="H2853" s="21">
        <v>1</v>
      </c>
    </row>
    <row r="2854" s="1" customFormat="1" spans="2:8">
      <c r="B2854" s="1" t="s">
        <v>10935</v>
      </c>
      <c r="C2854" s="1" t="s">
        <v>124</v>
      </c>
      <c r="D2854" s="1" t="s">
        <v>3832</v>
      </c>
      <c r="E2854" s="1" t="s">
        <v>13804</v>
      </c>
      <c r="F2854" s="1" t="s">
        <v>10942</v>
      </c>
      <c r="G2854" s="20">
        <v>17732</v>
      </c>
      <c r="H2854" s="21">
        <v>1</v>
      </c>
    </row>
    <row r="2855" s="1" customFormat="1" spans="2:8">
      <c r="B2855" s="1" t="s">
        <v>10935</v>
      </c>
      <c r="C2855" s="1" t="s">
        <v>124</v>
      </c>
      <c r="D2855" s="1" t="s">
        <v>3833</v>
      </c>
      <c r="E2855" s="1" t="s">
        <v>13805</v>
      </c>
      <c r="F2855" s="1" t="s">
        <v>10965</v>
      </c>
      <c r="G2855" s="20">
        <v>17710</v>
      </c>
      <c r="H2855" s="21">
        <v>2</v>
      </c>
    </row>
    <row r="2856" s="1" customFormat="1" spans="2:8">
      <c r="B2856" s="1" t="s">
        <v>10935</v>
      </c>
      <c r="C2856" s="1" t="s">
        <v>89</v>
      </c>
      <c r="D2856" s="1" t="s">
        <v>3241</v>
      </c>
      <c r="E2856" s="1" t="s">
        <v>13806</v>
      </c>
      <c r="F2856" s="1" t="s">
        <v>10942</v>
      </c>
      <c r="G2856" s="20">
        <v>17450</v>
      </c>
      <c r="H2856" s="21">
        <v>2</v>
      </c>
    </row>
    <row r="2857" s="1" customFormat="1" spans="2:8">
      <c r="B2857" s="1" t="s">
        <v>10935</v>
      </c>
      <c r="C2857" s="1" t="s">
        <v>4166</v>
      </c>
      <c r="D2857" s="1" t="s">
        <v>3834</v>
      </c>
      <c r="E2857" s="1" t="s">
        <v>13807</v>
      </c>
      <c r="F2857" s="1" t="s">
        <v>10948</v>
      </c>
      <c r="G2857" s="20">
        <v>17440</v>
      </c>
      <c r="H2857" s="21">
        <v>1</v>
      </c>
    </row>
    <row r="2858" s="1" customFormat="1" spans="2:8">
      <c r="B2858" s="1" t="s">
        <v>10935</v>
      </c>
      <c r="C2858" s="1" t="s">
        <v>4145</v>
      </c>
      <c r="D2858" s="1" t="s">
        <v>3835</v>
      </c>
      <c r="E2858" s="1" t="s">
        <v>13808</v>
      </c>
      <c r="F2858" s="1" t="s">
        <v>10948</v>
      </c>
      <c r="G2858" s="20">
        <v>17060</v>
      </c>
      <c r="H2858" s="21">
        <v>3</v>
      </c>
    </row>
    <row r="2859" s="1" customFormat="1" spans="2:8">
      <c r="B2859" s="1" t="s">
        <v>10935</v>
      </c>
      <c r="C2859" s="1" t="s">
        <v>4145</v>
      </c>
      <c r="D2859" s="1" t="s">
        <v>1985</v>
      </c>
      <c r="E2859" s="1" t="s">
        <v>13809</v>
      </c>
      <c r="F2859" s="1" t="s">
        <v>10946</v>
      </c>
      <c r="G2859" s="20">
        <v>16892</v>
      </c>
      <c r="H2859" s="21">
        <v>1</v>
      </c>
    </row>
    <row r="2860" s="1" customFormat="1" spans="2:8">
      <c r="B2860" s="1" t="s">
        <v>10935</v>
      </c>
      <c r="C2860" s="1" t="s">
        <v>4111</v>
      </c>
      <c r="D2860" s="1" t="s">
        <v>3836</v>
      </c>
      <c r="E2860" s="1" t="s">
        <v>13810</v>
      </c>
      <c r="F2860" s="1" t="s">
        <v>11060</v>
      </c>
      <c r="G2860" s="20">
        <v>16662</v>
      </c>
      <c r="H2860" s="21">
        <v>1</v>
      </c>
    </row>
    <row r="2861" s="1" customFormat="1" spans="2:8">
      <c r="B2861" s="1" t="s">
        <v>10935</v>
      </c>
      <c r="C2861" s="1" t="s">
        <v>124</v>
      </c>
      <c r="D2861" s="1" t="s">
        <v>3837</v>
      </c>
      <c r="E2861" s="1" t="s">
        <v>13811</v>
      </c>
      <c r="F2861" s="1" t="s">
        <v>11016</v>
      </c>
      <c r="G2861" s="20">
        <v>15968</v>
      </c>
      <c r="H2861" s="21">
        <v>1</v>
      </c>
    </row>
    <row r="2862" s="1" customFormat="1" spans="2:8">
      <c r="B2862" s="1" t="s">
        <v>10935</v>
      </c>
      <c r="C2862" s="1" t="s">
        <v>4145</v>
      </c>
      <c r="D2862" s="1" t="s">
        <v>3838</v>
      </c>
      <c r="E2862" s="1" t="s">
        <v>13812</v>
      </c>
      <c r="F2862" s="1" t="s">
        <v>10948</v>
      </c>
      <c r="G2862" s="20">
        <v>15870</v>
      </c>
      <c r="H2862" s="21">
        <v>3</v>
      </c>
    </row>
    <row r="2863" s="1" customFormat="1" spans="2:8">
      <c r="B2863" s="1" t="s">
        <v>10935</v>
      </c>
      <c r="C2863" s="1" t="s">
        <v>4135</v>
      </c>
      <c r="D2863" s="1" t="s">
        <v>3839</v>
      </c>
      <c r="E2863" s="1" t="s">
        <v>13813</v>
      </c>
      <c r="F2863" s="1" t="s">
        <v>10940</v>
      </c>
      <c r="G2863" s="20">
        <v>15814.5</v>
      </c>
      <c r="H2863" s="21">
        <v>2</v>
      </c>
    </row>
    <row r="2864" s="1" customFormat="1" spans="2:8">
      <c r="B2864" s="1" t="s">
        <v>10935</v>
      </c>
      <c r="C2864" s="1" t="s">
        <v>165</v>
      </c>
      <c r="D2864" s="1" t="s">
        <v>3494</v>
      </c>
      <c r="E2864" s="1" t="s">
        <v>13814</v>
      </c>
      <c r="F2864" s="1" t="s">
        <v>10946</v>
      </c>
      <c r="G2864" s="20">
        <v>15570</v>
      </c>
      <c r="H2864" s="21">
        <v>1</v>
      </c>
    </row>
    <row r="2865" s="1" customFormat="1" spans="2:8">
      <c r="B2865" s="1" t="s">
        <v>10935</v>
      </c>
      <c r="C2865" s="1" t="s">
        <v>103</v>
      </c>
      <c r="D2865" s="1" t="s">
        <v>3840</v>
      </c>
      <c r="E2865" s="1" t="s">
        <v>13815</v>
      </c>
      <c r="F2865" s="1" t="s">
        <v>10956</v>
      </c>
      <c r="G2865" s="20">
        <v>15222</v>
      </c>
      <c r="H2865" s="21">
        <v>2</v>
      </c>
    </row>
    <row r="2866" s="1" customFormat="1" spans="2:8">
      <c r="B2866" s="1" t="s">
        <v>10935</v>
      </c>
      <c r="C2866" s="1" t="s">
        <v>103</v>
      </c>
      <c r="D2866" s="1" t="s">
        <v>3841</v>
      </c>
      <c r="E2866" s="1" t="s">
        <v>13816</v>
      </c>
      <c r="F2866" s="1" t="s">
        <v>10963</v>
      </c>
      <c r="G2866" s="20">
        <v>14980</v>
      </c>
      <c r="H2866" s="21">
        <v>1</v>
      </c>
    </row>
    <row r="2867" s="1" customFormat="1" spans="2:8">
      <c r="B2867" s="1" t="s">
        <v>10935</v>
      </c>
      <c r="C2867" s="1" t="s">
        <v>156</v>
      </c>
      <c r="D2867" s="1" t="s">
        <v>3842</v>
      </c>
      <c r="E2867" s="1" t="s">
        <v>13817</v>
      </c>
      <c r="F2867" s="1" t="s">
        <v>11016</v>
      </c>
      <c r="G2867" s="20">
        <v>14842</v>
      </c>
      <c r="H2867" s="21">
        <v>1</v>
      </c>
    </row>
    <row r="2868" s="1" customFormat="1" spans="2:8">
      <c r="B2868" s="1" t="s">
        <v>10935</v>
      </c>
      <c r="C2868" s="1" t="s">
        <v>137</v>
      </c>
      <c r="D2868" s="1" t="s">
        <v>3843</v>
      </c>
      <c r="E2868" s="1" t="s">
        <v>13818</v>
      </c>
      <c r="F2868" s="1" t="s">
        <v>10942</v>
      </c>
      <c r="G2868" s="20">
        <v>14580</v>
      </c>
      <c r="H2868" s="21">
        <v>1</v>
      </c>
    </row>
    <row r="2869" s="1" customFormat="1" spans="2:8">
      <c r="B2869" s="1" t="s">
        <v>10935</v>
      </c>
      <c r="C2869" s="1" t="s">
        <v>4166</v>
      </c>
      <c r="D2869" s="1" t="s">
        <v>3844</v>
      </c>
      <c r="E2869" s="1" t="s">
        <v>13819</v>
      </c>
      <c r="F2869" s="1" t="s">
        <v>11010</v>
      </c>
      <c r="G2869" s="20">
        <v>14232</v>
      </c>
      <c r="H2869" s="21">
        <v>1</v>
      </c>
    </row>
    <row r="2870" s="1" customFormat="1" spans="2:8">
      <c r="B2870" s="1" t="s">
        <v>10935</v>
      </c>
      <c r="C2870" s="1" t="s">
        <v>124</v>
      </c>
      <c r="D2870" s="1" t="s">
        <v>2629</v>
      </c>
      <c r="E2870" s="1" t="s">
        <v>13820</v>
      </c>
      <c r="F2870" s="1" t="s">
        <v>10942</v>
      </c>
      <c r="G2870" s="20">
        <v>14190</v>
      </c>
      <c r="H2870" s="21">
        <v>1</v>
      </c>
    </row>
    <row r="2871" s="1" customFormat="1" spans="2:8">
      <c r="B2871" s="1" t="s">
        <v>10935</v>
      </c>
      <c r="C2871" s="1" t="s">
        <v>165</v>
      </c>
      <c r="D2871" s="1" t="s">
        <v>3845</v>
      </c>
      <c r="E2871" s="1" t="s">
        <v>13821</v>
      </c>
      <c r="F2871" s="1" t="s">
        <v>10963</v>
      </c>
      <c r="G2871" s="20">
        <v>13700</v>
      </c>
      <c r="H2871" s="21">
        <v>1</v>
      </c>
    </row>
    <row r="2872" s="1" customFormat="1" spans="2:8">
      <c r="B2872" s="1" t="s">
        <v>10935</v>
      </c>
      <c r="C2872" s="1" t="s">
        <v>103</v>
      </c>
      <c r="D2872" s="1" t="s">
        <v>3846</v>
      </c>
      <c r="E2872" s="1" t="s">
        <v>13822</v>
      </c>
      <c r="F2872" s="1" t="s">
        <v>10963</v>
      </c>
      <c r="G2872" s="20">
        <v>13441</v>
      </c>
      <c r="H2872" s="21">
        <v>1</v>
      </c>
    </row>
    <row r="2873" s="1" customFormat="1" spans="2:8">
      <c r="B2873" s="1" t="s">
        <v>10935</v>
      </c>
      <c r="C2873" s="1" t="s">
        <v>156</v>
      </c>
      <c r="D2873" s="1" t="s">
        <v>3847</v>
      </c>
      <c r="E2873" s="1" t="s">
        <v>13823</v>
      </c>
      <c r="F2873" s="1" t="s">
        <v>10963</v>
      </c>
      <c r="G2873" s="20">
        <v>13171</v>
      </c>
      <c r="H2873" s="21">
        <v>1</v>
      </c>
    </row>
    <row r="2874" s="1" customFormat="1" spans="2:8">
      <c r="B2874" s="1" t="s">
        <v>10935</v>
      </c>
      <c r="C2874" s="1" t="s">
        <v>124</v>
      </c>
      <c r="D2874" s="1" t="s">
        <v>2919</v>
      </c>
      <c r="E2874" s="1" t="s">
        <v>13824</v>
      </c>
      <c r="F2874" s="1" t="s">
        <v>11018</v>
      </c>
      <c r="G2874" s="20">
        <v>12760</v>
      </c>
      <c r="H2874" s="21">
        <v>2</v>
      </c>
    </row>
    <row r="2875" s="1" customFormat="1" spans="2:8">
      <c r="B2875" s="1" t="s">
        <v>10935</v>
      </c>
      <c r="C2875" s="1" t="s">
        <v>4135</v>
      </c>
      <c r="D2875" s="1" t="s">
        <v>3848</v>
      </c>
      <c r="E2875" s="1" t="s">
        <v>13825</v>
      </c>
      <c r="F2875" s="1" t="s">
        <v>10940</v>
      </c>
      <c r="G2875" s="20">
        <v>12048</v>
      </c>
      <c r="H2875" s="21">
        <v>1</v>
      </c>
    </row>
    <row r="2876" s="1" customFormat="1" spans="2:8">
      <c r="B2876" s="1" t="s">
        <v>10935</v>
      </c>
      <c r="C2876" s="1" t="s">
        <v>124</v>
      </c>
      <c r="D2876" s="1" t="s">
        <v>3849</v>
      </c>
      <c r="E2876" s="1" t="s">
        <v>13826</v>
      </c>
      <c r="F2876" s="1" t="s">
        <v>11018</v>
      </c>
      <c r="G2876" s="20">
        <v>11941</v>
      </c>
      <c r="H2876" s="21">
        <v>1</v>
      </c>
    </row>
    <row r="2877" s="1" customFormat="1" spans="2:8">
      <c r="B2877" s="1" t="s">
        <v>10935</v>
      </c>
      <c r="C2877" s="1" t="s">
        <v>124</v>
      </c>
      <c r="D2877" s="1" t="s">
        <v>1672</v>
      </c>
      <c r="E2877" s="1" t="s">
        <v>13827</v>
      </c>
      <c r="F2877" s="1" t="s">
        <v>11016</v>
      </c>
      <c r="G2877" s="20">
        <v>11880</v>
      </c>
      <c r="H2877" s="21">
        <v>1</v>
      </c>
    </row>
    <row r="2878" s="1" customFormat="1" spans="2:8">
      <c r="B2878" s="1" t="s">
        <v>10935</v>
      </c>
      <c r="C2878" s="1" t="s">
        <v>103</v>
      </c>
      <c r="D2878" s="1" t="s">
        <v>2280</v>
      </c>
      <c r="E2878" s="1" t="s">
        <v>13828</v>
      </c>
      <c r="F2878" s="1" t="s">
        <v>11060</v>
      </c>
      <c r="G2878" s="20">
        <v>11598</v>
      </c>
      <c r="H2878" s="21">
        <v>1</v>
      </c>
    </row>
    <row r="2879" s="1" customFormat="1" spans="2:8">
      <c r="B2879" s="1" t="s">
        <v>10935</v>
      </c>
      <c r="C2879" s="1" t="s">
        <v>103</v>
      </c>
      <c r="D2879" s="1" t="s">
        <v>2570</v>
      </c>
      <c r="E2879" s="1" t="s">
        <v>13829</v>
      </c>
      <c r="F2879" s="1" t="s">
        <v>10963</v>
      </c>
      <c r="G2879" s="20">
        <v>11180</v>
      </c>
      <c r="H2879" s="21">
        <v>1</v>
      </c>
    </row>
    <row r="2880" s="1" customFormat="1" spans="2:8">
      <c r="B2880" s="1" t="s">
        <v>10935</v>
      </c>
      <c r="C2880" s="1" t="s">
        <v>165</v>
      </c>
      <c r="D2880" s="1" t="s">
        <v>3850</v>
      </c>
      <c r="E2880" s="1" t="s">
        <v>13830</v>
      </c>
      <c r="F2880" s="1" t="s">
        <v>10942</v>
      </c>
      <c r="G2880" s="20">
        <v>11080</v>
      </c>
      <c r="H2880" s="21">
        <v>1</v>
      </c>
    </row>
    <row r="2881" s="1" customFormat="1" spans="1:8">
      <c r="B2881" s="1" t="s">
        <v>10935</v>
      </c>
      <c r="C2881" s="1" t="s">
        <v>4145</v>
      </c>
      <c r="D2881" s="1" t="s">
        <v>3851</v>
      </c>
      <c r="E2881" s="1" t="s">
        <v>13831</v>
      </c>
      <c r="F2881" s="1" t="s">
        <v>11010</v>
      </c>
      <c r="G2881" s="20">
        <v>10840</v>
      </c>
      <c r="H2881" s="21">
        <v>1</v>
      </c>
    </row>
    <row r="2882" s="1" customFormat="1" spans="1:8">
      <c r="B2882" s="1" t="s">
        <v>10935</v>
      </c>
      <c r="C2882" s="1" t="s">
        <v>124</v>
      </c>
      <c r="D2882" s="1" t="s">
        <v>3852</v>
      </c>
      <c r="E2882" s="1" t="s">
        <v>13832</v>
      </c>
      <c r="F2882" s="1" t="s">
        <v>10965</v>
      </c>
      <c r="G2882" s="20">
        <v>10608</v>
      </c>
      <c r="H2882" s="21">
        <v>1</v>
      </c>
    </row>
    <row r="2883" s="1" customFormat="1" spans="1:8">
      <c r="B2883" s="1" t="s">
        <v>10935</v>
      </c>
      <c r="C2883" s="1" t="s">
        <v>156</v>
      </c>
      <c r="D2883" s="1" t="s">
        <v>3853</v>
      </c>
      <c r="E2883" s="1" t="s">
        <v>13833</v>
      </c>
      <c r="F2883" s="1" t="s">
        <v>11010</v>
      </c>
      <c r="G2883" s="20">
        <v>10280</v>
      </c>
      <c r="H2883" s="21">
        <v>1</v>
      </c>
    </row>
    <row r="2884" s="1" customFormat="1" spans="1:8">
      <c r="B2884" s="1" t="s">
        <v>10935</v>
      </c>
      <c r="C2884" s="1" t="s">
        <v>165</v>
      </c>
      <c r="D2884" s="1" t="s">
        <v>3854</v>
      </c>
      <c r="E2884" s="1" t="s">
        <v>13834</v>
      </c>
      <c r="F2884" s="1" t="s">
        <v>10956</v>
      </c>
      <c r="G2884" s="20">
        <v>9040</v>
      </c>
      <c r="H2884" s="21">
        <v>1</v>
      </c>
    </row>
    <row r="2885" s="1" customFormat="1" spans="1:8">
      <c r="B2885" s="1" t="s">
        <v>10935</v>
      </c>
      <c r="C2885" s="1" t="s">
        <v>4135</v>
      </c>
      <c r="D2885" s="1" t="s">
        <v>3855</v>
      </c>
      <c r="E2885" s="1" t="s">
        <v>13835</v>
      </c>
      <c r="F2885" s="1" t="s">
        <v>10940</v>
      </c>
      <c r="G2885" s="20">
        <v>7680</v>
      </c>
      <c r="H2885" s="21">
        <v>1</v>
      </c>
    </row>
    <row r="2886" s="1" customFormat="1" spans="1:8">
      <c r="B2886" s="1" t="s">
        <v>10935</v>
      </c>
      <c r="C2886" s="1" t="s">
        <v>4145</v>
      </c>
      <c r="D2886" s="1" t="s">
        <v>3102</v>
      </c>
      <c r="E2886" s="1" t="s">
        <v>13836</v>
      </c>
      <c r="F2886" s="1" t="s">
        <v>10942</v>
      </c>
      <c r="G2886" s="20">
        <v>7410</v>
      </c>
      <c r="H2886" s="21">
        <v>1</v>
      </c>
    </row>
    <row r="2887" s="1" customFormat="1" spans="1:8">
      <c r="B2887" s="1" t="s">
        <v>10935</v>
      </c>
      <c r="C2887" s="1" t="s">
        <v>124</v>
      </c>
      <c r="D2887" s="1" t="s">
        <v>3856</v>
      </c>
      <c r="E2887" s="1" t="s">
        <v>13837</v>
      </c>
      <c r="F2887" s="1" t="s">
        <v>10940</v>
      </c>
      <c r="G2887" s="20">
        <v>7060</v>
      </c>
      <c r="H2887" s="21">
        <v>1</v>
      </c>
    </row>
    <row r="2888" s="1" customFormat="1" spans="1:8">
      <c r="B2888" s="1" t="s">
        <v>10935</v>
      </c>
      <c r="C2888" s="1" t="s">
        <v>4111</v>
      </c>
      <c r="D2888" s="1" t="s">
        <v>2147</v>
      </c>
      <c r="E2888" s="1" t="s">
        <v>13838</v>
      </c>
      <c r="F2888" s="1" t="s">
        <v>3876</v>
      </c>
      <c r="G2888" s="20">
        <v>6980</v>
      </c>
      <c r="H2888" s="21">
        <v>1</v>
      </c>
    </row>
    <row r="2889" s="1" customFormat="1" spans="1:8">
      <c r="B2889" s="1" t="s">
        <v>10935</v>
      </c>
      <c r="C2889" s="1" t="s">
        <v>89</v>
      </c>
      <c r="D2889" s="1" t="s">
        <v>3857</v>
      </c>
      <c r="E2889" s="1" t="s">
        <v>13839</v>
      </c>
      <c r="F2889" s="1" t="s">
        <v>10965</v>
      </c>
      <c r="G2889" s="20">
        <v>6920</v>
      </c>
      <c r="H2889" s="21">
        <v>1</v>
      </c>
    </row>
    <row r="2890" s="1" customFormat="1" spans="1:8">
      <c r="B2890" s="1" t="s">
        <v>10935</v>
      </c>
      <c r="C2890" s="1" t="s">
        <v>4145</v>
      </c>
      <c r="D2890" s="1" t="s">
        <v>3858</v>
      </c>
      <c r="E2890" s="1" t="s">
        <v>13840</v>
      </c>
      <c r="F2890" s="1" t="s">
        <v>11060</v>
      </c>
      <c r="G2890" s="20">
        <v>6680</v>
      </c>
      <c r="H2890" s="21">
        <v>1</v>
      </c>
    </row>
    <row r="2891" s="1" customFormat="1" spans="1:8">
      <c r="B2891" s="1" t="s">
        <v>10935</v>
      </c>
      <c r="C2891" s="1" t="s">
        <v>124</v>
      </c>
      <c r="D2891" s="1" t="s">
        <v>3859</v>
      </c>
      <c r="E2891" s="1" t="s">
        <v>13841</v>
      </c>
      <c r="F2891" s="1" t="s">
        <v>11060</v>
      </c>
      <c r="G2891" s="20">
        <v>6339</v>
      </c>
      <c r="H2891" s="21">
        <v>1</v>
      </c>
    </row>
    <row r="2892" s="1" customFormat="1" spans="1:8">
      <c r="B2892" s="1" t="s">
        <v>11879</v>
      </c>
      <c r="C2892" s="1" t="s">
        <v>4135</v>
      </c>
      <c r="D2892" s="1" t="s">
        <v>2347</v>
      </c>
      <c r="E2892" s="1" t="s">
        <v>13842</v>
      </c>
      <c r="F2892" s="1" t="s">
        <v>3876</v>
      </c>
      <c r="G2892" s="20">
        <v>3490</v>
      </c>
      <c r="H2892" s="21">
        <v>1</v>
      </c>
    </row>
    <row r="2893" s="1" customFormat="1" spans="1:8">
      <c r="A2893" s="22" t="s">
        <v>3860</v>
      </c>
      <c r="B2893" s="22"/>
      <c r="C2893" s="22"/>
      <c r="D2893" s="22"/>
      <c r="E2893" s="22"/>
      <c r="F2893" s="22"/>
      <c r="G2893" s="23">
        <v>5131125025.21</v>
      </c>
      <c r="H2893" s="24">
        <v>158176</v>
      </c>
    </row>
    <row r="2895" s="1" customFormat="1" spans="1:8">
      <c r="A2895" s="1" t="s">
        <v>3861</v>
      </c>
    </row>
  </sheetData>
  <pageMargins left="0.75" right="0.75" top="1" bottom="1" header="0.5" footer="0.5"/>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081"/>
  <sheetViews>
    <sheetView workbookViewId="0">
      <selection activeCell="N13" sqref="N13"/>
    </sheetView>
  </sheetViews>
  <sheetFormatPr defaultColWidth="9.81818181818182" defaultRowHeight="13"/>
  <cols>
    <col min="1" max="16384" width="9.81818181818182" style="1" customWidth="1"/>
  </cols>
  <sheetData>
    <row r="1" spans="1:12">
      <c r="A1" s="1" t="s">
        <v>8851</v>
      </c>
      <c r="C1" s="18">
        <v>46139</v>
      </c>
      <c r="D1" s="18">
        <v>46139</v>
      </c>
      <c r="E1" s="18">
        <v>46146</v>
      </c>
      <c r="F1" s="18">
        <v>46146</v>
      </c>
      <c r="G1" s="18">
        <v>46153</v>
      </c>
      <c r="H1" s="18">
        <v>46153</v>
      </c>
      <c r="I1" s="18">
        <v>46160</v>
      </c>
      <c r="J1" s="18">
        <v>46160</v>
      </c>
      <c r="K1" s="18">
        <v>46167</v>
      </c>
      <c r="L1" s="18">
        <v>46167</v>
      </c>
    </row>
    <row r="2" spans="1:12">
      <c r="A2" s="1" t="s">
        <v>13843</v>
      </c>
      <c r="B2" s="1" t="s">
        <v>4085</v>
      </c>
      <c r="C2" s="1" t="s">
        <v>13844</v>
      </c>
      <c r="D2" s="1" t="s">
        <v>13845</v>
      </c>
      <c r="E2" s="1" t="s">
        <v>13844</v>
      </c>
      <c r="F2" s="1" t="s">
        <v>13845</v>
      </c>
      <c r="G2" s="1" t="s">
        <v>13844</v>
      </c>
      <c r="H2" s="1" t="s">
        <v>13845</v>
      </c>
      <c r="I2" s="1" t="s">
        <v>13844</v>
      </c>
      <c r="J2" s="1" t="s">
        <v>13845</v>
      </c>
      <c r="K2" s="1" t="s">
        <v>13844</v>
      </c>
      <c r="L2" s="1" t="s">
        <v>13845</v>
      </c>
    </row>
    <row r="3" spans="1:12">
      <c r="A3" s="1" t="s">
        <v>13846</v>
      </c>
      <c r="B3" s="1" t="s">
        <v>13847</v>
      </c>
      <c r="C3" s="184" t="s">
        <v>13848</v>
      </c>
      <c r="D3" s="184" t="s">
        <v>13849</v>
      </c>
      <c r="E3" s="184" t="s">
        <v>13850</v>
      </c>
      <c r="F3" s="1" t="s">
        <v>13851</v>
      </c>
      <c r="G3" s="184" t="s">
        <v>13852</v>
      </c>
      <c r="H3" s="184" t="s">
        <v>13853</v>
      </c>
      <c r="I3" s="184" t="s">
        <v>13854</v>
      </c>
      <c r="J3" s="184" t="s">
        <v>13855</v>
      </c>
      <c r="K3" s="184" t="s">
        <v>13856</v>
      </c>
      <c r="L3" s="1" t="s">
        <v>13857</v>
      </c>
    </row>
    <row r="4" spans="1:12">
      <c r="A4" s="1" t="s">
        <v>13846</v>
      </c>
      <c r="B4" s="1" t="s">
        <v>13858</v>
      </c>
      <c r="C4" s="184" t="s">
        <v>13859</v>
      </c>
      <c r="D4" s="184" t="s">
        <v>13860</v>
      </c>
      <c r="E4" s="184" t="s">
        <v>13861</v>
      </c>
      <c r="F4" s="1" t="s">
        <v>13862</v>
      </c>
      <c r="G4" s="184" t="s">
        <v>13863</v>
      </c>
      <c r="H4" s="184" t="s">
        <v>13864</v>
      </c>
      <c r="I4" s="184" t="s">
        <v>13865</v>
      </c>
      <c r="J4" s="1" t="s">
        <v>13866</v>
      </c>
      <c r="K4" s="184" t="s">
        <v>13867</v>
      </c>
      <c r="L4" s="1" t="s">
        <v>13868</v>
      </c>
    </row>
    <row r="5" spans="1:12">
      <c r="A5" s="1" t="s">
        <v>13846</v>
      </c>
      <c r="B5" s="1" t="s">
        <v>13869</v>
      </c>
      <c r="C5" s="1">
        <v>0</v>
      </c>
      <c r="E5" s="184" t="s">
        <v>13848</v>
      </c>
      <c r="H5" s="1">
        <v>-1</v>
      </c>
    </row>
    <row r="6" spans="1:12">
      <c r="A6" s="1" t="s">
        <v>13846</v>
      </c>
      <c r="B6" s="1" t="s">
        <v>13870</v>
      </c>
      <c r="C6" s="1">
        <v>0</v>
      </c>
      <c r="D6" s="1">
        <v>-1</v>
      </c>
      <c r="E6" s="184" t="s">
        <v>13871</v>
      </c>
      <c r="F6" s="184" t="s">
        <v>13872</v>
      </c>
      <c r="G6" s="184" t="s">
        <v>13873</v>
      </c>
      <c r="H6" s="184" t="s">
        <v>13874</v>
      </c>
      <c r="I6" s="184" t="s">
        <v>13875</v>
      </c>
      <c r="J6" s="1" t="s">
        <v>13876</v>
      </c>
      <c r="K6" s="184" t="s">
        <v>13877</v>
      </c>
      <c r="L6" s="1">
        <v>1</v>
      </c>
    </row>
    <row r="7" spans="1:12">
      <c r="A7" s="1" t="s">
        <v>13846</v>
      </c>
      <c r="B7" s="1" t="s">
        <v>13878</v>
      </c>
      <c r="C7" s="184" t="s">
        <v>13879</v>
      </c>
      <c r="D7" s="1" t="s">
        <v>13880</v>
      </c>
      <c r="E7" s="1">
        <v>0</v>
      </c>
      <c r="F7" s="1">
        <v>-1</v>
      </c>
      <c r="G7" s="184" t="s">
        <v>13881</v>
      </c>
      <c r="I7" s="184" t="s">
        <v>13881</v>
      </c>
      <c r="J7" s="1">
        <v>0</v>
      </c>
      <c r="K7" s="184" t="s">
        <v>13882</v>
      </c>
      <c r="L7" s="184" t="s">
        <v>13883</v>
      </c>
    </row>
    <row r="8" spans="1:12">
      <c r="A8" s="1" t="s">
        <v>13846</v>
      </c>
      <c r="B8" s="1" t="s">
        <v>13884</v>
      </c>
      <c r="C8" s="1">
        <v>0</v>
      </c>
      <c r="D8" s="1">
        <v>-1</v>
      </c>
      <c r="E8" s="1">
        <v>0</v>
      </c>
      <c r="F8" s="1">
        <v>-1</v>
      </c>
      <c r="G8" s="184" t="s">
        <v>13885</v>
      </c>
      <c r="I8" s="1" t="s">
        <v>13886</v>
      </c>
      <c r="J8" s="184" t="s">
        <v>13887</v>
      </c>
      <c r="K8" s="1" t="s">
        <v>1331</v>
      </c>
      <c r="L8" s="184" t="s">
        <v>13888</v>
      </c>
    </row>
    <row r="9" spans="1:12">
      <c r="A9" s="1" t="s">
        <v>13846</v>
      </c>
      <c r="B9" s="1" t="s">
        <v>13889</v>
      </c>
      <c r="C9" s="184" t="s">
        <v>13890</v>
      </c>
      <c r="D9" s="1" t="s">
        <v>13891</v>
      </c>
      <c r="E9" s="184" t="s">
        <v>13879</v>
      </c>
      <c r="F9" s="184" t="s">
        <v>13892</v>
      </c>
      <c r="G9" s="184" t="s">
        <v>13893</v>
      </c>
      <c r="H9" s="1" t="s">
        <v>13894</v>
      </c>
      <c r="I9" s="184" t="s">
        <v>13895</v>
      </c>
      <c r="J9" s="1" t="s">
        <v>13896</v>
      </c>
      <c r="K9" s="1" t="s">
        <v>13897</v>
      </c>
      <c r="L9" s="184" t="s">
        <v>13898</v>
      </c>
    </row>
    <row r="10" spans="1:12">
      <c r="A10" s="1" t="s">
        <v>13846</v>
      </c>
      <c r="B10" s="1" t="s">
        <v>13899</v>
      </c>
      <c r="C10" s="184" t="s">
        <v>13900</v>
      </c>
      <c r="D10" s="184" t="s">
        <v>13901</v>
      </c>
      <c r="E10" s="1">
        <v>0</v>
      </c>
      <c r="F10" s="1">
        <v>-1</v>
      </c>
      <c r="G10" s="184" t="s">
        <v>13902</v>
      </c>
      <c r="I10" s="184" t="s">
        <v>13903</v>
      </c>
      <c r="J10" s="1" t="s">
        <v>5975</v>
      </c>
      <c r="K10" s="1">
        <v>0</v>
      </c>
      <c r="L10" s="1">
        <v>-1</v>
      </c>
    </row>
    <row r="11" spans="1:12">
      <c r="A11" s="1" t="s">
        <v>13846</v>
      </c>
      <c r="B11" s="1" t="s">
        <v>13904</v>
      </c>
      <c r="C11" s="1">
        <v>0</v>
      </c>
      <c r="D11" s="1">
        <v>-1</v>
      </c>
      <c r="E11" s="184" t="s">
        <v>13905</v>
      </c>
      <c r="F11" s="1" t="s">
        <v>13906</v>
      </c>
      <c r="G11" s="1">
        <v>0</v>
      </c>
      <c r="H11" s="1">
        <v>-1</v>
      </c>
      <c r="I11" s="184" t="s">
        <v>13848</v>
      </c>
      <c r="K11" s="184" t="s">
        <v>13907</v>
      </c>
      <c r="L11" s="1" t="s">
        <v>13908</v>
      </c>
    </row>
    <row r="12" spans="1:12">
      <c r="A12" s="1" t="s">
        <v>13846</v>
      </c>
      <c r="B12" s="1" t="s">
        <v>13909</v>
      </c>
      <c r="C12" s="184" t="s">
        <v>13910</v>
      </c>
      <c r="D12" s="1" t="s">
        <v>13911</v>
      </c>
      <c r="E12" s="184" t="s">
        <v>13912</v>
      </c>
      <c r="F12" s="184" t="s">
        <v>13913</v>
      </c>
      <c r="G12" s="184" t="s">
        <v>13914</v>
      </c>
      <c r="H12" s="184" t="s">
        <v>13915</v>
      </c>
      <c r="I12" s="184" t="s">
        <v>13916</v>
      </c>
      <c r="J12" s="1" t="s">
        <v>13917</v>
      </c>
      <c r="K12" s="184" t="s">
        <v>13918</v>
      </c>
      <c r="L12" s="184" t="s">
        <v>13919</v>
      </c>
    </row>
    <row r="13" spans="1:12">
      <c r="A13" s="1" t="s">
        <v>13846</v>
      </c>
      <c r="B13" s="1" t="s">
        <v>13920</v>
      </c>
      <c r="C13" s="184" t="s">
        <v>13921</v>
      </c>
      <c r="D13" s="1" t="s">
        <v>13922</v>
      </c>
      <c r="E13" s="184" t="s">
        <v>13923</v>
      </c>
      <c r="F13" s="1" t="s">
        <v>13924</v>
      </c>
      <c r="G13" s="184" t="s">
        <v>13925</v>
      </c>
      <c r="H13" s="1" t="s">
        <v>13926</v>
      </c>
      <c r="I13" s="184" t="s">
        <v>13927</v>
      </c>
      <c r="J13" s="184" t="s">
        <v>13928</v>
      </c>
      <c r="K13" s="1">
        <v>0</v>
      </c>
      <c r="L13" s="1">
        <v>-1</v>
      </c>
    </row>
    <row r="14" spans="1:12">
      <c r="A14" s="1" t="s">
        <v>13846</v>
      </c>
      <c r="B14" s="1" t="s">
        <v>13929</v>
      </c>
      <c r="C14" s="184" t="s">
        <v>13930</v>
      </c>
      <c r="D14" s="1" t="s">
        <v>13931</v>
      </c>
      <c r="E14" s="184" t="s">
        <v>13932</v>
      </c>
      <c r="F14" s="1" t="s">
        <v>13933</v>
      </c>
      <c r="G14" s="184" t="s">
        <v>13934</v>
      </c>
      <c r="H14" s="184" t="s">
        <v>13935</v>
      </c>
      <c r="I14" s="184" t="s">
        <v>13936</v>
      </c>
      <c r="J14" s="184" t="s">
        <v>13937</v>
      </c>
      <c r="K14" s="1">
        <v>1</v>
      </c>
      <c r="L14" s="184" t="s">
        <v>13938</v>
      </c>
    </row>
    <row r="15" spans="1:12">
      <c r="A15" s="1" t="s">
        <v>13846</v>
      </c>
      <c r="B15" s="1" t="s">
        <v>263</v>
      </c>
      <c r="C15" s="184" t="s">
        <v>13939</v>
      </c>
      <c r="D15" s="1" t="s">
        <v>13940</v>
      </c>
      <c r="E15" s="184" t="s">
        <v>13941</v>
      </c>
      <c r="F15" s="184" t="s">
        <v>13942</v>
      </c>
      <c r="G15" s="184" t="s">
        <v>13943</v>
      </c>
      <c r="H15" s="184" t="s">
        <v>13944</v>
      </c>
      <c r="I15" s="184" t="s">
        <v>13945</v>
      </c>
      <c r="J15" s="184" t="s">
        <v>13946</v>
      </c>
      <c r="K15" s="184" t="s">
        <v>13947</v>
      </c>
      <c r="L15" s="1" t="s">
        <v>13948</v>
      </c>
    </row>
    <row r="16" spans="1:12">
      <c r="A16" s="1" t="s">
        <v>13846</v>
      </c>
      <c r="B16" s="1" t="s">
        <v>13949</v>
      </c>
      <c r="C16" s="184" t="s">
        <v>13950</v>
      </c>
      <c r="D16" s="1" t="s">
        <v>13951</v>
      </c>
      <c r="E16" s="184" t="s">
        <v>13952</v>
      </c>
      <c r="F16" s="184" t="s">
        <v>13953</v>
      </c>
      <c r="G16" s="184" t="s">
        <v>13954</v>
      </c>
      <c r="H16" s="184" t="s">
        <v>13955</v>
      </c>
      <c r="I16" s="184" t="s">
        <v>13956</v>
      </c>
      <c r="J16" s="184" t="s">
        <v>13957</v>
      </c>
      <c r="K16" s="184" t="s">
        <v>13958</v>
      </c>
      <c r="L16" s="1" t="s">
        <v>13959</v>
      </c>
    </row>
    <row r="17" spans="1:12">
      <c r="A17" s="1" t="s">
        <v>13846</v>
      </c>
      <c r="B17" s="1" t="s">
        <v>13960</v>
      </c>
      <c r="C17" s="184" t="s">
        <v>13867</v>
      </c>
      <c r="D17" s="1" t="s">
        <v>13961</v>
      </c>
      <c r="E17" s="184" t="s">
        <v>13962</v>
      </c>
      <c r="F17" s="1" t="s">
        <v>13963</v>
      </c>
      <c r="G17" s="184" t="s">
        <v>13964</v>
      </c>
      <c r="H17" s="184" t="s">
        <v>13965</v>
      </c>
      <c r="I17" s="184" t="s">
        <v>13966</v>
      </c>
      <c r="J17" s="184" t="s">
        <v>13967</v>
      </c>
      <c r="K17" s="1">
        <v>0</v>
      </c>
      <c r="L17" s="1">
        <v>-1</v>
      </c>
    </row>
    <row r="18" spans="1:12">
      <c r="A18" s="1" t="s">
        <v>13846</v>
      </c>
      <c r="B18" s="1" t="s">
        <v>13968</v>
      </c>
      <c r="D18" s="1">
        <v>-1</v>
      </c>
      <c r="E18" s="184" t="s">
        <v>13969</v>
      </c>
      <c r="G18" s="1" t="s">
        <v>5955</v>
      </c>
      <c r="H18" s="184" t="s">
        <v>13970</v>
      </c>
      <c r="I18" s="1" t="s">
        <v>1347</v>
      </c>
      <c r="J18" s="1" t="s">
        <v>13971</v>
      </c>
      <c r="K18" s="1" t="s">
        <v>1347</v>
      </c>
      <c r="L18" s="1">
        <v>0</v>
      </c>
    </row>
    <row r="19" spans="1:12">
      <c r="A19" s="1" t="s">
        <v>13846</v>
      </c>
      <c r="B19" s="1" t="s">
        <v>13972</v>
      </c>
      <c r="D19" s="1">
        <v>-1</v>
      </c>
      <c r="E19" s="184" t="s">
        <v>13973</v>
      </c>
      <c r="F19" s="1" t="s">
        <v>13974</v>
      </c>
      <c r="G19" s="1">
        <v>0</v>
      </c>
      <c r="H19" s="1">
        <v>-1</v>
      </c>
      <c r="K19" s="184" t="s">
        <v>13975</v>
      </c>
    </row>
    <row r="20" spans="1:12">
      <c r="A20" s="1" t="s">
        <v>13846</v>
      </c>
      <c r="B20" s="1" t="s">
        <v>13976</v>
      </c>
      <c r="C20" s="184" t="s">
        <v>13848</v>
      </c>
      <c r="D20" s="184" t="s">
        <v>13977</v>
      </c>
      <c r="E20" s="184" t="s">
        <v>13978</v>
      </c>
      <c r="F20" s="1" t="s">
        <v>13979</v>
      </c>
      <c r="G20" s="1" t="s">
        <v>13980</v>
      </c>
      <c r="H20" s="1" t="s">
        <v>13981</v>
      </c>
      <c r="I20" s="184" t="s">
        <v>13982</v>
      </c>
      <c r="J20" s="184" t="s">
        <v>13983</v>
      </c>
      <c r="K20" s="184" t="s">
        <v>13984</v>
      </c>
      <c r="L20" s="184" t="s">
        <v>13984</v>
      </c>
    </row>
    <row r="21" spans="1:12">
      <c r="A21" s="1" t="s">
        <v>13846</v>
      </c>
      <c r="B21" s="1" t="s">
        <v>13985</v>
      </c>
      <c r="C21" s="1">
        <v>0</v>
      </c>
      <c r="D21" s="1">
        <v>-1</v>
      </c>
      <c r="E21" s="184" t="s">
        <v>13986</v>
      </c>
      <c r="F21" s="184" t="s">
        <v>13937</v>
      </c>
      <c r="G21" s="184" t="s">
        <v>13987</v>
      </c>
      <c r="H21" s="184" t="s">
        <v>13988</v>
      </c>
      <c r="I21" s="184" t="s">
        <v>13989</v>
      </c>
      <c r="J21" s="1" t="s">
        <v>13990</v>
      </c>
      <c r="L21" s="1">
        <v>-1</v>
      </c>
    </row>
    <row r="22" spans="1:12">
      <c r="A22" s="1" t="s">
        <v>13846</v>
      </c>
      <c r="B22" s="1" t="s">
        <v>13991</v>
      </c>
      <c r="C22" s="184" t="s">
        <v>13992</v>
      </c>
      <c r="D22" s="184" t="s">
        <v>13993</v>
      </c>
      <c r="E22" s="184" t="s">
        <v>13994</v>
      </c>
      <c r="F22" s="1" t="s">
        <v>13995</v>
      </c>
      <c r="G22" s="184" t="s">
        <v>13996</v>
      </c>
      <c r="H22" s="184" t="s">
        <v>13997</v>
      </c>
      <c r="I22" s="184" t="s">
        <v>13998</v>
      </c>
      <c r="J22" s="1" t="s">
        <v>13999</v>
      </c>
      <c r="K22" s="184" t="s">
        <v>14000</v>
      </c>
      <c r="L22" s="184" t="s">
        <v>14001</v>
      </c>
    </row>
    <row r="23" spans="1:12">
      <c r="A23" s="1" t="s">
        <v>13846</v>
      </c>
      <c r="B23" s="1" t="s">
        <v>14002</v>
      </c>
      <c r="C23" s="184" t="s">
        <v>13882</v>
      </c>
      <c r="D23" s="184" t="s">
        <v>14003</v>
      </c>
      <c r="E23" s="184" t="s">
        <v>14004</v>
      </c>
      <c r="F23" s="184" t="s">
        <v>14005</v>
      </c>
      <c r="G23" s="184" t="s">
        <v>14006</v>
      </c>
      <c r="H23" s="184" t="s">
        <v>14007</v>
      </c>
      <c r="I23" s="184" t="s">
        <v>14008</v>
      </c>
      <c r="J23" s="1" t="s">
        <v>14009</v>
      </c>
      <c r="K23" s="184" t="s">
        <v>14010</v>
      </c>
      <c r="L23" s="1" t="s">
        <v>14011</v>
      </c>
    </row>
    <row r="24" spans="1:12">
      <c r="A24" s="1" t="s">
        <v>13846</v>
      </c>
      <c r="B24" s="1" t="s">
        <v>392</v>
      </c>
      <c r="C24" s="184" t="s">
        <v>13902</v>
      </c>
      <c r="D24" s="1" t="s">
        <v>14012</v>
      </c>
      <c r="E24" s="184" t="s">
        <v>14013</v>
      </c>
      <c r="F24" s="1" t="s">
        <v>14014</v>
      </c>
      <c r="G24" s="184" t="s">
        <v>14015</v>
      </c>
      <c r="H24" s="184" t="s">
        <v>14016</v>
      </c>
      <c r="I24" s="184" t="s">
        <v>14017</v>
      </c>
      <c r="J24" s="184" t="s">
        <v>14018</v>
      </c>
      <c r="K24" s="184" t="s">
        <v>14006</v>
      </c>
      <c r="L24" s="184" t="s">
        <v>14019</v>
      </c>
    </row>
    <row r="25" spans="1:12">
      <c r="A25" s="1" t="s">
        <v>13846</v>
      </c>
      <c r="B25" s="1" t="s">
        <v>522</v>
      </c>
      <c r="C25" s="184" t="s">
        <v>14020</v>
      </c>
      <c r="D25" s="1" t="s">
        <v>14021</v>
      </c>
      <c r="E25" s="184" t="s">
        <v>14022</v>
      </c>
      <c r="F25" s="1" t="s">
        <v>14023</v>
      </c>
      <c r="G25" s="184" t="s">
        <v>14024</v>
      </c>
      <c r="H25" s="1" t="s">
        <v>14025</v>
      </c>
      <c r="I25" s="184" t="s">
        <v>14026</v>
      </c>
      <c r="J25" s="184" t="s">
        <v>14027</v>
      </c>
      <c r="K25" s="184" t="s">
        <v>14028</v>
      </c>
      <c r="L25" s="184" t="s">
        <v>14029</v>
      </c>
    </row>
    <row r="26" spans="1:12">
      <c r="A26" s="1" t="s">
        <v>13846</v>
      </c>
      <c r="B26" s="1" t="s">
        <v>14030</v>
      </c>
      <c r="C26" s="184" t="s">
        <v>13907</v>
      </c>
      <c r="D26" s="1" t="s">
        <v>14031</v>
      </c>
      <c r="E26" s="184" t="s">
        <v>13877</v>
      </c>
      <c r="F26" s="1" t="s">
        <v>14032</v>
      </c>
      <c r="G26" s="184" t="s">
        <v>13882</v>
      </c>
      <c r="H26" s="184" t="s">
        <v>14033</v>
      </c>
      <c r="I26" s="184" t="s">
        <v>14034</v>
      </c>
      <c r="J26" s="1" t="s">
        <v>14035</v>
      </c>
      <c r="K26" s="1" t="s">
        <v>6220</v>
      </c>
      <c r="L26" s="184" t="s">
        <v>14036</v>
      </c>
    </row>
    <row r="27" spans="1:12">
      <c r="A27" s="1" t="s">
        <v>13846</v>
      </c>
      <c r="B27" s="1" t="s">
        <v>14037</v>
      </c>
      <c r="C27" s="184" t="s">
        <v>13882</v>
      </c>
      <c r="D27" s="184" t="s">
        <v>14038</v>
      </c>
      <c r="E27" s="184" t="s">
        <v>14039</v>
      </c>
      <c r="F27" s="184" t="s">
        <v>14040</v>
      </c>
      <c r="G27" s="184" t="s">
        <v>14041</v>
      </c>
      <c r="H27" s="184" t="s">
        <v>14042</v>
      </c>
      <c r="I27" s="184" t="s">
        <v>14043</v>
      </c>
      <c r="J27" s="1" t="s">
        <v>14044</v>
      </c>
      <c r="K27" s="184" t="s">
        <v>14045</v>
      </c>
      <c r="L27" s="184" t="s">
        <v>14046</v>
      </c>
    </row>
    <row r="28" spans="1:12">
      <c r="A28" s="1" t="s">
        <v>13846</v>
      </c>
      <c r="B28" s="1" t="s">
        <v>14047</v>
      </c>
      <c r="D28" s="1">
        <v>-1</v>
      </c>
      <c r="E28" s="184" t="s">
        <v>14048</v>
      </c>
      <c r="F28" s="1" t="s">
        <v>14049</v>
      </c>
      <c r="G28" s="184" t="s">
        <v>13907</v>
      </c>
      <c r="H28" s="184" t="s">
        <v>13923</v>
      </c>
      <c r="I28" s="1">
        <v>0</v>
      </c>
      <c r="J28" s="1">
        <v>-1</v>
      </c>
    </row>
    <row r="29" spans="1:12">
      <c r="A29" s="1" t="s">
        <v>13846</v>
      </c>
      <c r="B29" s="1" t="s">
        <v>14050</v>
      </c>
      <c r="C29" s="184" t="s">
        <v>14051</v>
      </c>
      <c r="D29" s="184" t="s">
        <v>14052</v>
      </c>
      <c r="E29" s="1" t="s">
        <v>6881</v>
      </c>
      <c r="F29" s="184" t="s">
        <v>14053</v>
      </c>
      <c r="G29" s="184" t="s">
        <v>13934</v>
      </c>
      <c r="H29" s="1" t="s">
        <v>14054</v>
      </c>
      <c r="I29" s="184" t="s">
        <v>14055</v>
      </c>
      <c r="J29" s="1" t="s">
        <v>14056</v>
      </c>
      <c r="K29" s="184" t="s">
        <v>14057</v>
      </c>
      <c r="L29" s="184" t="s">
        <v>14058</v>
      </c>
    </row>
    <row r="30" spans="1:12">
      <c r="A30" s="1" t="s">
        <v>13846</v>
      </c>
      <c r="B30" s="1" t="s">
        <v>14059</v>
      </c>
      <c r="C30" s="184" t="s">
        <v>14060</v>
      </c>
      <c r="D30" s="1" t="s">
        <v>14061</v>
      </c>
      <c r="E30" s="184" t="s">
        <v>14062</v>
      </c>
      <c r="F30" s="1" t="s">
        <v>14063</v>
      </c>
      <c r="G30" s="1" t="s">
        <v>1274</v>
      </c>
      <c r="H30" s="184" t="s">
        <v>14064</v>
      </c>
      <c r="I30" s="184" t="s">
        <v>14065</v>
      </c>
      <c r="J30" s="1" t="s">
        <v>14066</v>
      </c>
      <c r="K30" s="184" t="s">
        <v>14067</v>
      </c>
      <c r="L30" s="184" t="s">
        <v>14068</v>
      </c>
    </row>
    <row r="31" spans="1:12">
      <c r="A31" s="1" t="s">
        <v>13846</v>
      </c>
      <c r="B31" s="1" t="s">
        <v>14069</v>
      </c>
      <c r="C31" s="184" t="s">
        <v>14010</v>
      </c>
      <c r="D31" s="184" t="s">
        <v>14070</v>
      </c>
      <c r="E31" s="184" t="s">
        <v>14071</v>
      </c>
      <c r="F31" s="1" t="s">
        <v>14072</v>
      </c>
      <c r="G31" s="184" t="s">
        <v>14073</v>
      </c>
      <c r="H31" s="184" t="s">
        <v>14074</v>
      </c>
      <c r="I31" s="184" t="s">
        <v>14075</v>
      </c>
      <c r="J31" s="1" t="s">
        <v>14076</v>
      </c>
      <c r="K31" s="1" t="s">
        <v>6969</v>
      </c>
      <c r="L31" s="19">
        <v>121875</v>
      </c>
    </row>
    <row r="32" spans="1:12">
      <c r="A32" s="1" t="s">
        <v>13846</v>
      </c>
      <c r="B32" s="1" t="s">
        <v>14077</v>
      </c>
      <c r="C32" s="184" t="s">
        <v>14078</v>
      </c>
      <c r="D32" s="1" t="s">
        <v>14079</v>
      </c>
      <c r="E32" s="184" t="s">
        <v>14080</v>
      </c>
      <c r="F32" s="184" t="s">
        <v>14081</v>
      </c>
      <c r="G32" s="184" t="s">
        <v>14082</v>
      </c>
      <c r="H32" s="184" t="s">
        <v>13934</v>
      </c>
      <c r="I32" s="184" t="s">
        <v>14083</v>
      </c>
      <c r="J32" s="1" t="s">
        <v>14084</v>
      </c>
      <c r="K32" s="184" t="s">
        <v>14085</v>
      </c>
      <c r="L32" s="184" t="s">
        <v>14086</v>
      </c>
    </row>
    <row r="33" spans="1:12">
      <c r="A33" s="1" t="s">
        <v>13846</v>
      </c>
      <c r="B33" s="1" t="s">
        <v>14087</v>
      </c>
      <c r="C33" s="1" t="s">
        <v>5955</v>
      </c>
      <c r="D33" s="184" t="s">
        <v>14003</v>
      </c>
      <c r="E33" s="184" t="s">
        <v>14088</v>
      </c>
      <c r="F33" s="1" t="s">
        <v>14089</v>
      </c>
      <c r="G33" s="184" t="s">
        <v>14090</v>
      </c>
      <c r="H33" s="184" t="s">
        <v>14091</v>
      </c>
      <c r="I33" s="184" t="s">
        <v>13900</v>
      </c>
      <c r="J33" s="1" t="s">
        <v>14092</v>
      </c>
      <c r="K33" s="1">
        <v>0</v>
      </c>
      <c r="L33" s="1">
        <v>-1</v>
      </c>
    </row>
    <row r="34" spans="1:12">
      <c r="A34" s="1" t="s">
        <v>13846</v>
      </c>
      <c r="B34" s="1" t="s">
        <v>14093</v>
      </c>
      <c r="C34" s="184" t="s">
        <v>14094</v>
      </c>
      <c r="D34" s="184" t="s">
        <v>14095</v>
      </c>
      <c r="E34" s="184" t="s">
        <v>14096</v>
      </c>
      <c r="F34" s="1" t="s">
        <v>14097</v>
      </c>
      <c r="G34" s="184" t="s">
        <v>14098</v>
      </c>
      <c r="H34" s="184" t="s">
        <v>14099</v>
      </c>
      <c r="I34" s="184" t="s">
        <v>14100</v>
      </c>
      <c r="J34" s="184" t="s">
        <v>14101</v>
      </c>
      <c r="K34" s="184" t="s">
        <v>14102</v>
      </c>
      <c r="L34" s="184" t="s">
        <v>14103</v>
      </c>
    </row>
    <row r="35" spans="1:12">
      <c r="A35" s="1" t="s">
        <v>13846</v>
      </c>
      <c r="B35" s="1" t="s">
        <v>116</v>
      </c>
      <c r="E35" s="184" t="s">
        <v>13978</v>
      </c>
      <c r="G35" s="184" t="s">
        <v>13848</v>
      </c>
      <c r="H35" s="1" t="s">
        <v>14104</v>
      </c>
      <c r="I35" s="1">
        <v>0</v>
      </c>
      <c r="J35" s="1">
        <v>-1</v>
      </c>
      <c r="K35" s="1">
        <v>0</v>
      </c>
    </row>
    <row r="36" spans="1:12">
      <c r="A36" s="1" t="s">
        <v>13846</v>
      </c>
      <c r="B36" s="1" t="s">
        <v>14105</v>
      </c>
      <c r="C36" s="184" t="s">
        <v>13879</v>
      </c>
      <c r="D36" s="184" t="s">
        <v>13934</v>
      </c>
      <c r="E36" s="184" t="s">
        <v>13905</v>
      </c>
      <c r="F36" s="1" t="s">
        <v>14106</v>
      </c>
      <c r="G36" s="184" t="s">
        <v>14107</v>
      </c>
      <c r="H36" s="1" t="s">
        <v>14108</v>
      </c>
      <c r="I36" s="184" t="s">
        <v>14109</v>
      </c>
      <c r="J36" s="1" t="s">
        <v>14110</v>
      </c>
      <c r="K36" s="184" t="s">
        <v>14111</v>
      </c>
      <c r="L36" s="1" t="s">
        <v>14112</v>
      </c>
    </row>
    <row r="37" spans="1:12">
      <c r="A37" s="1" t="s">
        <v>13846</v>
      </c>
      <c r="B37" s="1" t="s">
        <v>14113</v>
      </c>
      <c r="C37" s="184" t="s">
        <v>14003</v>
      </c>
      <c r="D37" s="1" t="s">
        <v>14114</v>
      </c>
      <c r="E37" s="184" t="s">
        <v>13848</v>
      </c>
      <c r="F37" s="1" t="s">
        <v>14115</v>
      </c>
      <c r="G37" s="184" t="s">
        <v>14116</v>
      </c>
      <c r="H37" s="1" t="s">
        <v>14117</v>
      </c>
      <c r="I37" s="184" t="s">
        <v>14118</v>
      </c>
      <c r="J37" s="184" t="s">
        <v>14119</v>
      </c>
      <c r="K37" s="184" t="s">
        <v>13856</v>
      </c>
      <c r="L37" s="1" t="s">
        <v>14120</v>
      </c>
    </row>
    <row r="38" spans="1:12">
      <c r="A38" s="1" t="s">
        <v>13846</v>
      </c>
      <c r="B38" s="1" t="s">
        <v>14121</v>
      </c>
      <c r="C38" s="184" t="s">
        <v>14122</v>
      </c>
      <c r="D38" s="184" t="s">
        <v>14123</v>
      </c>
      <c r="E38" s="184" t="s">
        <v>14124</v>
      </c>
      <c r="F38" s="1" t="s">
        <v>14125</v>
      </c>
      <c r="G38" s="184" t="s">
        <v>14126</v>
      </c>
      <c r="H38" s="184" t="s">
        <v>14127</v>
      </c>
      <c r="I38" s="184" t="s">
        <v>14128</v>
      </c>
      <c r="J38" s="184" t="s">
        <v>14129</v>
      </c>
      <c r="K38" s="1" t="s">
        <v>6969</v>
      </c>
      <c r="L38" s="1" t="s">
        <v>14130</v>
      </c>
    </row>
    <row r="39" spans="1:12">
      <c r="A39" s="1" t="s">
        <v>13846</v>
      </c>
      <c r="B39" s="1" t="s">
        <v>14131</v>
      </c>
      <c r="C39" s="1">
        <v>0</v>
      </c>
      <c r="D39" s="1">
        <v>-1</v>
      </c>
      <c r="E39" s="1">
        <v>0</v>
      </c>
      <c r="G39" s="1">
        <v>0</v>
      </c>
      <c r="I39" s="1">
        <v>0</v>
      </c>
      <c r="K39" s="184" t="s">
        <v>14015</v>
      </c>
    </row>
    <row r="40" spans="1:12">
      <c r="A40" s="1" t="s">
        <v>13846</v>
      </c>
      <c r="B40" s="1" t="s">
        <v>14132</v>
      </c>
      <c r="C40" s="1" t="s">
        <v>5955</v>
      </c>
      <c r="D40" s="1" t="s">
        <v>14133</v>
      </c>
      <c r="E40" s="184" t="s">
        <v>14134</v>
      </c>
      <c r="F40" s="1" t="s">
        <v>14135</v>
      </c>
      <c r="G40" s="184" t="s">
        <v>14136</v>
      </c>
      <c r="H40" s="1" t="s">
        <v>14137</v>
      </c>
      <c r="I40" s="184" t="s">
        <v>14138</v>
      </c>
      <c r="J40" s="1" t="s">
        <v>5955</v>
      </c>
      <c r="K40" s="1">
        <v>0</v>
      </c>
      <c r="L40" s="1">
        <v>-1</v>
      </c>
    </row>
    <row r="41" spans="1:12">
      <c r="A41" s="1" t="s">
        <v>13846</v>
      </c>
      <c r="B41" s="1" t="s">
        <v>14139</v>
      </c>
      <c r="C41" s="184" t="s">
        <v>14140</v>
      </c>
      <c r="D41" s="184" t="s">
        <v>14141</v>
      </c>
      <c r="E41" s="184" t="s">
        <v>14142</v>
      </c>
      <c r="F41" s="1" t="s">
        <v>14143</v>
      </c>
      <c r="G41" s="184" t="s">
        <v>14144</v>
      </c>
      <c r="H41" s="184" t="s">
        <v>14145</v>
      </c>
      <c r="I41" s="184" t="s">
        <v>14146</v>
      </c>
      <c r="J41" s="1" t="s">
        <v>14147</v>
      </c>
      <c r="K41" s="184" t="s">
        <v>14148</v>
      </c>
      <c r="L41" s="184" t="s">
        <v>14149</v>
      </c>
    </row>
    <row r="42" spans="1:12">
      <c r="A42" s="1" t="s">
        <v>13846</v>
      </c>
      <c r="B42" s="1" t="s">
        <v>14150</v>
      </c>
      <c r="C42" s="184" t="s">
        <v>14151</v>
      </c>
      <c r="D42" s="184" t="s">
        <v>14152</v>
      </c>
      <c r="E42" s="184" t="s">
        <v>14153</v>
      </c>
      <c r="F42" s="1" t="s">
        <v>14154</v>
      </c>
      <c r="G42" s="184" t="s">
        <v>13877</v>
      </c>
      <c r="H42" s="1" t="s">
        <v>14155</v>
      </c>
      <c r="I42" s="184" t="s">
        <v>14156</v>
      </c>
      <c r="J42" s="184" t="s">
        <v>14157</v>
      </c>
      <c r="K42" s="184" t="s">
        <v>14158</v>
      </c>
      <c r="L42" s="184" t="s">
        <v>14159</v>
      </c>
    </row>
    <row r="43" spans="1:12">
      <c r="A43" s="1" t="s">
        <v>13846</v>
      </c>
      <c r="B43" s="1" t="s">
        <v>14160</v>
      </c>
      <c r="C43" s="1">
        <v>0</v>
      </c>
      <c r="D43" s="1">
        <v>-1</v>
      </c>
      <c r="E43" s="184" t="s">
        <v>14161</v>
      </c>
      <c r="F43" s="184" t="s">
        <v>14162</v>
      </c>
      <c r="G43" s="184" t="s">
        <v>14163</v>
      </c>
      <c r="H43" s="1" t="s">
        <v>14164</v>
      </c>
      <c r="I43" s="1">
        <v>0</v>
      </c>
      <c r="J43" s="1">
        <v>-1</v>
      </c>
      <c r="K43" s="184" t="s">
        <v>14165</v>
      </c>
    </row>
    <row r="44" spans="1:12">
      <c r="A44" s="1" t="s">
        <v>13846</v>
      </c>
      <c r="B44" s="1" t="s">
        <v>14166</v>
      </c>
      <c r="D44" s="1">
        <v>-1</v>
      </c>
      <c r="E44" s="184" t="s">
        <v>14167</v>
      </c>
      <c r="F44" s="1" t="s">
        <v>14168</v>
      </c>
      <c r="G44" s="1">
        <v>0</v>
      </c>
      <c r="H44" s="1">
        <v>-1</v>
      </c>
      <c r="I44" s="184" t="s">
        <v>14169</v>
      </c>
      <c r="K44" s="184" t="s">
        <v>14170</v>
      </c>
      <c r="L44" s="1" t="s">
        <v>14171</v>
      </c>
    </row>
    <row r="45" spans="1:12">
      <c r="A45" s="1" t="s">
        <v>13846</v>
      </c>
      <c r="B45" s="1" t="s">
        <v>14172</v>
      </c>
      <c r="C45" s="184" t="s">
        <v>14165</v>
      </c>
      <c r="D45" s="184" t="s">
        <v>14173</v>
      </c>
      <c r="E45" s="1" t="s">
        <v>14174</v>
      </c>
      <c r="F45" s="1" t="s">
        <v>14175</v>
      </c>
      <c r="G45" s="184" t="s">
        <v>14176</v>
      </c>
      <c r="H45" s="184" t="s">
        <v>14177</v>
      </c>
      <c r="I45" s="184" t="s">
        <v>14178</v>
      </c>
      <c r="J45" s="1" t="s">
        <v>14179</v>
      </c>
      <c r="K45" s="184" t="s">
        <v>13930</v>
      </c>
      <c r="L45" s="1" t="s">
        <v>14180</v>
      </c>
    </row>
    <row r="46" spans="1:12">
      <c r="A46" s="1" t="s">
        <v>13846</v>
      </c>
      <c r="B46" s="1" t="s">
        <v>14181</v>
      </c>
      <c r="C46" s="184" t="s">
        <v>14048</v>
      </c>
      <c r="D46" s="1" t="s">
        <v>14182</v>
      </c>
      <c r="E46" s="184" t="s">
        <v>14183</v>
      </c>
      <c r="F46" s="184" t="s">
        <v>14184</v>
      </c>
      <c r="G46" s="184" t="s">
        <v>14185</v>
      </c>
      <c r="H46" s="184" t="s">
        <v>14186</v>
      </c>
      <c r="I46" s="184" t="s">
        <v>14187</v>
      </c>
      <c r="J46" s="1" t="s">
        <v>14188</v>
      </c>
      <c r="K46" s="184" t="s">
        <v>14189</v>
      </c>
      <c r="L46" s="1" t="s">
        <v>14190</v>
      </c>
    </row>
    <row r="47" spans="1:12">
      <c r="A47" s="1" t="s">
        <v>13846</v>
      </c>
      <c r="B47" s="1" t="s">
        <v>3929</v>
      </c>
      <c r="C47" s="184" t="s">
        <v>14191</v>
      </c>
      <c r="D47" s="184" t="s">
        <v>14192</v>
      </c>
      <c r="E47" s="184" t="s">
        <v>14193</v>
      </c>
      <c r="F47" s="1" t="s">
        <v>14194</v>
      </c>
      <c r="G47" s="184" t="s">
        <v>14195</v>
      </c>
      <c r="H47" s="1" t="s">
        <v>14196</v>
      </c>
      <c r="I47" s="184" t="s">
        <v>14197</v>
      </c>
      <c r="J47" s="184" t="s">
        <v>14198</v>
      </c>
      <c r="K47" s="184" t="s">
        <v>14199</v>
      </c>
      <c r="L47" s="184" t="s">
        <v>14200</v>
      </c>
    </row>
    <row r="48" spans="1:12">
      <c r="A48" s="1" t="s">
        <v>13846</v>
      </c>
      <c r="B48" s="1" t="s">
        <v>14201</v>
      </c>
      <c r="C48" s="184" t="s">
        <v>13978</v>
      </c>
      <c r="D48" s="184" t="s">
        <v>14202</v>
      </c>
      <c r="E48" s="184" t="s">
        <v>13875</v>
      </c>
      <c r="F48" s="1" t="s">
        <v>14203</v>
      </c>
      <c r="G48" s="184" t="s">
        <v>14204</v>
      </c>
      <c r="H48" s="1" t="s">
        <v>14205</v>
      </c>
      <c r="I48" s="184" t="s">
        <v>13925</v>
      </c>
      <c r="J48" s="184" t="s">
        <v>14206</v>
      </c>
      <c r="K48" s="184" t="s">
        <v>14207</v>
      </c>
      <c r="L48" s="1" t="s">
        <v>14208</v>
      </c>
    </row>
    <row r="49" spans="1:12">
      <c r="A49" s="1" t="s">
        <v>13846</v>
      </c>
      <c r="B49" s="1" t="s">
        <v>14209</v>
      </c>
      <c r="C49" s="184" t="s">
        <v>14210</v>
      </c>
      <c r="D49" s="184" t="s">
        <v>14211</v>
      </c>
      <c r="E49" s="184" t="s">
        <v>14212</v>
      </c>
      <c r="F49" s="1" t="s">
        <v>14213</v>
      </c>
      <c r="G49" s="184" t="s">
        <v>13900</v>
      </c>
      <c r="H49" s="184" t="s">
        <v>14214</v>
      </c>
      <c r="I49" s="184" t="s">
        <v>14215</v>
      </c>
      <c r="J49" s="184" t="s">
        <v>13848</v>
      </c>
      <c r="K49" s="184" t="s">
        <v>14216</v>
      </c>
      <c r="L49" s="184" t="s">
        <v>14217</v>
      </c>
    </row>
    <row r="50" spans="1:12">
      <c r="A50" s="1" t="s">
        <v>13846</v>
      </c>
      <c r="B50" s="1" t="s">
        <v>14218</v>
      </c>
      <c r="C50" s="1" t="s">
        <v>7187</v>
      </c>
      <c r="D50" s="1" t="s">
        <v>14219</v>
      </c>
      <c r="E50" s="184" t="s">
        <v>14220</v>
      </c>
      <c r="F50" s="1" t="s">
        <v>14221</v>
      </c>
      <c r="G50" s="184" t="s">
        <v>13882</v>
      </c>
      <c r="H50" s="184" t="s">
        <v>14222</v>
      </c>
      <c r="I50" s="184" t="s">
        <v>13854</v>
      </c>
      <c r="J50" s="1" t="s">
        <v>14223</v>
      </c>
      <c r="K50" s="184" t="s">
        <v>13882</v>
      </c>
      <c r="L50" s="184" t="s">
        <v>14224</v>
      </c>
    </row>
    <row r="51" spans="1:12">
      <c r="A51" s="1" t="s">
        <v>13846</v>
      </c>
      <c r="B51" s="1" t="s">
        <v>14225</v>
      </c>
      <c r="C51" s="184" t="s">
        <v>14226</v>
      </c>
      <c r="D51" s="1" t="s">
        <v>14227</v>
      </c>
      <c r="E51" s="184" t="s">
        <v>14228</v>
      </c>
      <c r="F51" s="184" t="s">
        <v>14229</v>
      </c>
      <c r="G51" s="184" t="s">
        <v>14230</v>
      </c>
      <c r="H51" s="1" t="s">
        <v>14231</v>
      </c>
      <c r="I51" s="184" t="s">
        <v>14232</v>
      </c>
      <c r="J51" s="184" t="s">
        <v>14233</v>
      </c>
      <c r="K51" s="184" t="s">
        <v>14234</v>
      </c>
      <c r="L51" s="184" t="s">
        <v>14235</v>
      </c>
    </row>
    <row r="52" spans="1:12">
      <c r="A52" s="1" t="s">
        <v>13846</v>
      </c>
      <c r="B52" s="1" t="s">
        <v>14236</v>
      </c>
      <c r="C52" s="184" t="s">
        <v>14134</v>
      </c>
      <c r="D52" s="184" t="s">
        <v>14237</v>
      </c>
      <c r="E52" s="184" t="s">
        <v>14238</v>
      </c>
      <c r="F52" s="184" t="s">
        <v>14239</v>
      </c>
      <c r="G52" s="184" t="s">
        <v>13934</v>
      </c>
      <c r="H52" s="1" t="s">
        <v>14240</v>
      </c>
      <c r="I52" s="184" t="s">
        <v>14241</v>
      </c>
      <c r="J52" s="184" t="s">
        <v>14242</v>
      </c>
      <c r="L52" s="1">
        <v>-1</v>
      </c>
    </row>
    <row r="53" spans="1:12">
      <c r="A53" s="1" t="s">
        <v>13846</v>
      </c>
      <c r="B53" s="1" t="s">
        <v>14243</v>
      </c>
      <c r="C53" s="1" t="s">
        <v>14244</v>
      </c>
      <c r="D53" s="1" t="s">
        <v>14245</v>
      </c>
      <c r="E53" s="184" t="s">
        <v>14246</v>
      </c>
      <c r="F53" s="184" t="s">
        <v>14247</v>
      </c>
      <c r="G53" s="184" t="s">
        <v>14248</v>
      </c>
      <c r="H53" s="1" t="s">
        <v>14249</v>
      </c>
      <c r="I53" s="184" t="s">
        <v>14250</v>
      </c>
      <c r="J53" s="1" t="s">
        <v>14251</v>
      </c>
      <c r="K53" s="184" t="s">
        <v>14252</v>
      </c>
      <c r="L53" s="184" t="s">
        <v>14253</v>
      </c>
    </row>
    <row r="54" spans="1:12">
      <c r="A54" s="1" t="s">
        <v>13846</v>
      </c>
      <c r="B54" s="1" t="s">
        <v>14254</v>
      </c>
      <c r="D54" s="1">
        <v>-1</v>
      </c>
      <c r="E54" s="1">
        <v>0</v>
      </c>
      <c r="G54" s="184" t="s">
        <v>13879</v>
      </c>
      <c r="I54" s="1">
        <v>0</v>
      </c>
      <c r="J54" s="1">
        <v>-1</v>
      </c>
      <c r="K54" s="1">
        <v>0</v>
      </c>
    </row>
    <row r="55" spans="1:12">
      <c r="A55" s="1" t="s">
        <v>13846</v>
      </c>
      <c r="B55" s="1" t="s">
        <v>14255</v>
      </c>
      <c r="C55" s="184" t="s">
        <v>14256</v>
      </c>
      <c r="D55" s="1" t="s">
        <v>14257</v>
      </c>
      <c r="E55" s="184" t="s">
        <v>13973</v>
      </c>
      <c r="F55" s="1" t="s">
        <v>14258</v>
      </c>
      <c r="G55" s="1">
        <v>0</v>
      </c>
      <c r="H55" s="1">
        <v>-1</v>
      </c>
      <c r="I55" s="184" t="s">
        <v>13921</v>
      </c>
      <c r="K55" s="1" t="s">
        <v>6626</v>
      </c>
      <c r="L55" s="1" t="s">
        <v>1311</v>
      </c>
    </row>
    <row r="56" spans="1:12">
      <c r="A56" s="1" t="s">
        <v>13846</v>
      </c>
      <c r="B56" s="1" t="s">
        <v>14259</v>
      </c>
      <c r="C56" s="184" t="s">
        <v>14260</v>
      </c>
      <c r="D56" s="1" t="s">
        <v>14261</v>
      </c>
      <c r="E56" s="184" t="s">
        <v>14262</v>
      </c>
      <c r="F56" s="184" t="s">
        <v>14263</v>
      </c>
      <c r="G56" s="184" t="s">
        <v>14264</v>
      </c>
      <c r="H56" s="184" t="s">
        <v>14265</v>
      </c>
      <c r="I56" s="184" t="s">
        <v>13902</v>
      </c>
      <c r="J56" s="1" t="s">
        <v>14266</v>
      </c>
      <c r="K56" s="184" t="s">
        <v>14267</v>
      </c>
      <c r="L56" s="184" t="s">
        <v>14268</v>
      </c>
    </row>
    <row r="57" spans="1:12">
      <c r="A57" s="1" t="s">
        <v>13846</v>
      </c>
      <c r="B57" s="1" t="s">
        <v>633</v>
      </c>
      <c r="C57" s="184" t="s">
        <v>13978</v>
      </c>
      <c r="D57" s="1" t="s">
        <v>14269</v>
      </c>
      <c r="E57" s="184" t="s">
        <v>13984</v>
      </c>
      <c r="F57" s="1" t="s">
        <v>14270</v>
      </c>
      <c r="G57" s="184" t="s">
        <v>13903</v>
      </c>
      <c r="H57" s="184" t="s">
        <v>14271</v>
      </c>
      <c r="I57" s="184" t="s">
        <v>13984</v>
      </c>
      <c r="J57" s="1" t="s">
        <v>14272</v>
      </c>
      <c r="K57" s="184" t="s">
        <v>14273</v>
      </c>
      <c r="L57" s="184" t="s">
        <v>14274</v>
      </c>
    </row>
    <row r="58" spans="1:12">
      <c r="A58" s="1" t="s">
        <v>13846</v>
      </c>
      <c r="B58" s="1" t="s">
        <v>14275</v>
      </c>
      <c r="C58" s="1" t="s">
        <v>6599</v>
      </c>
      <c r="D58" s="1" t="s">
        <v>14276</v>
      </c>
      <c r="E58" s="184" t="s">
        <v>14277</v>
      </c>
      <c r="F58" s="184" t="s">
        <v>14278</v>
      </c>
      <c r="G58" s="184" t="s">
        <v>14279</v>
      </c>
      <c r="H58" s="1" t="s">
        <v>14280</v>
      </c>
      <c r="I58" s="184" t="s">
        <v>14281</v>
      </c>
      <c r="J58" s="184" t="s">
        <v>14282</v>
      </c>
      <c r="K58" s="184" t="s">
        <v>13989</v>
      </c>
      <c r="L58" s="1" t="s">
        <v>14283</v>
      </c>
    </row>
    <row r="59" spans="1:12">
      <c r="A59" s="1" t="s">
        <v>13846</v>
      </c>
      <c r="B59" s="1" t="s">
        <v>14284</v>
      </c>
      <c r="C59" s="184" t="s">
        <v>14285</v>
      </c>
      <c r="D59" s="1" t="s">
        <v>14286</v>
      </c>
      <c r="E59" s="184" t="s">
        <v>14287</v>
      </c>
      <c r="F59" s="184" t="s">
        <v>14288</v>
      </c>
      <c r="G59" s="184" t="s">
        <v>13925</v>
      </c>
      <c r="H59" s="184" t="s">
        <v>14289</v>
      </c>
      <c r="I59" s="184" t="s">
        <v>14290</v>
      </c>
      <c r="J59" s="1" t="s">
        <v>14291</v>
      </c>
      <c r="K59" s="1">
        <v>0</v>
      </c>
      <c r="L59" s="1">
        <v>-1</v>
      </c>
    </row>
    <row r="60" spans="1:12">
      <c r="A60" s="1" t="s">
        <v>13846</v>
      </c>
      <c r="B60" s="1" t="s">
        <v>484</v>
      </c>
      <c r="C60" s="184" t="s">
        <v>14292</v>
      </c>
      <c r="D60" s="1" t="s">
        <v>14293</v>
      </c>
      <c r="E60" s="184" t="s">
        <v>14165</v>
      </c>
      <c r="F60" s="184" t="s">
        <v>14294</v>
      </c>
      <c r="G60" s="184" t="s">
        <v>14295</v>
      </c>
      <c r="H60" s="1" t="s">
        <v>14296</v>
      </c>
      <c r="I60" s="1" t="s">
        <v>5955</v>
      </c>
      <c r="J60" s="184" t="s">
        <v>14297</v>
      </c>
      <c r="K60" s="184" t="s">
        <v>13877</v>
      </c>
      <c r="L60" s="1" t="s">
        <v>14298</v>
      </c>
    </row>
    <row r="61" spans="1:12">
      <c r="A61" s="1" t="s">
        <v>13846</v>
      </c>
      <c r="B61" s="1" t="s">
        <v>14299</v>
      </c>
      <c r="C61" s="184" t="s">
        <v>14300</v>
      </c>
      <c r="D61" s="1" t="s">
        <v>14301</v>
      </c>
      <c r="E61" s="184" t="s">
        <v>14302</v>
      </c>
      <c r="F61" s="184" t="s">
        <v>14303</v>
      </c>
      <c r="G61" s="184" t="s">
        <v>14304</v>
      </c>
      <c r="H61" s="184" t="s">
        <v>14305</v>
      </c>
      <c r="I61" s="184" t="s">
        <v>14295</v>
      </c>
      <c r="J61" s="184" t="s">
        <v>14306</v>
      </c>
      <c r="K61" s="184" t="s">
        <v>13907</v>
      </c>
      <c r="L61" s="1" t="s">
        <v>14307</v>
      </c>
    </row>
    <row r="62" spans="1:12">
      <c r="A62" s="1" t="s">
        <v>13846</v>
      </c>
      <c r="B62" s="1" t="s">
        <v>810</v>
      </c>
      <c r="C62" s="184" t="s">
        <v>14308</v>
      </c>
      <c r="D62" s="184" t="s">
        <v>14309</v>
      </c>
      <c r="E62" s="184" t="s">
        <v>13882</v>
      </c>
      <c r="F62" s="184" t="s">
        <v>14310</v>
      </c>
      <c r="G62" s="184" t="s">
        <v>14165</v>
      </c>
      <c r="H62" s="184" t="s">
        <v>14311</v>
      </c>
      <c r="I62" s="1" t="s">
        <v>6881</v>
      </c>
      <c r="J62" s="1" t="s">
        <v>14312</v>
      </c>
      <c r="K62" s="184" t="s">
        <v>13885</v>
      </c>
      <c r="L62" s="1" t="s">
        <v>14313</v>
      </c>
    </row>
    <row r="63" spans="1:12">
      <c r="A63" s="1" t="s">
        <v>13846</v>
      </c>
      <c r="B63" s="1" t="s">
        <v>14314</v>
      </c>
      <c r="C63" s="184" t="s">
        <v>14107</v>
      </c>
      <c r="D63" s="1" t="s">
        <v>14315</v>
      </c>
      <c r="E63" s="1">
        <v>0</v>
      </c>
      <c r="F63" s="1">
        <v>-1</v>
      </c>
      <c r="G63" s="184" t="s">
        <v>14292</v>
      </c>
      <c r="I63" s="184" t="s">
        <v>14316</v>
      </c>
      <c r="J63" s="1" t="s">
        <v>14317</v>
      </c>
      <c r="K63" s="1">
        <v>0</v>
      </c>
      <c r="L63" s="1">
        <v>-1</v>
      </c>
    </row>
    <row r="64" spans="1:12">
      <c r="A64" s="1" t="s">
        <v>13846</v>
      </c>
      <c r="B64" s="1" t="s">
        <v>14318</v>
      </c>
      <c r="C64" s="184" t="s">
        <v>14319</v>
      </c>
      <c r="D64" s="1" t="s">
        <v>14320</v>
      </c>
      <c r="E64" s="184" t="s">
        <v>14321</v>
      </c>
      <c r="F64" s="184" t="s">
        <v>14322</v>
      </c>
      <c r="G64" s="184" t="s">
        <v>14323</v>
      </c>
      <c r="H64" s="1" t="s">
        <v>14324</v>
      </c>
      <c r="I64" s="184" t="s">
        <v>14325</v>
      </c>
      <c r="J64" s="1" t="s">
        <v>14326</v>
      </c>
      <c r="K64" s="184" t="s">
        <v>14327</v>
      </c>
      <c r="L64" s="1" t="s">
        <v>14328</v>
      </c>
    </row>
    <row r="65" spans="1:12">
      <c r="A65" s="1" t="s">
        <v>13846</v>
      </c>
      <c r="B65" s="1" t="s">
        <v>14329</v>
      </c>
      <c r="C65" s="184" t="s">
        <v>14330</v>
      </c>
      <c r="D65" s="184" t="s">
        <v>14331</v>
      </c>
      <c r="E65" s="184" t="s">
        <v>14332</v>
      </c>
      <c r="F65" s="184" t="s">
        <v>14333</v>
      </c>
      <c r="G65" s="184" t="s">
        <v>14334</v>
      </c>
      <c r="H65" s="1" t="s">
        <v>14335</v>
      </c>
      <c r="I65" s="184" t="s">
        <v>14336</v>
      </c>
      <c r="J65" s="184" t="s">
        <v>14337</v>
      </c>
      <c r="K65" s="1">
        <v>0</v>
      </c>
      <c r="L65" s="1">
        <v>-1</v>
      </c>
    </row>
    <row r="66" spans="1:12">
      <c r="A66" s="1" t="s">
        <v>13846</v>
      </c>
      <c r="B66" s="1" t="s">
        <v>14338</v>
      </c>
      <c r="D66" s="1">
        <v>-1</v>
      </c>
      <c r="E66" s="1" t="s">
        <v>1347</v>
      </c>
      <c r="F66" s="1">
        <v>0</v>
      </c>
      <c r="G66" s="1">
        <v>0</v>
      </c>
      <c r="H66" s="1">
        <v>-1</v>
      </c>
      <c r="I66" s="184" t="s">
        <v>13907</v>
      </c>
      <c r="K66" s="184" t="s">
        <v>14273</v>
      </c>
      <c r="L66" s="184" t="s">
        <v>14339</v>
      </c>
    </row>
    <row r="67" spans="1:12">
      <c r="A67" s="1" t="s">
        <v>13846</v>
      </c>
      <c r="B67" s="1" t="s">
        <v>14340</v>
      </c>
      <c r="C67" s="184" t="s">
        <v>13958</v>
      </c>
      <c r="D67" s="1" t="s">
        <v>14341</v>
      </c>
      <c r="E67" s="184" t="s">
        <v>14028</v>
      </c>
      <c r="F67" s="184" t="s">
        <v>14342</v>
      </c>
      <c r="G67" s="1" t="s">
        <v>7122</v>
      </c>
      <c r="H67" s="1" t="s">
        <v>1311</v>
      </c>
      <c r="I67" s="184" t="s">
        <v>14343</v>
      </c>
      <c r="J67" s="184" t="s">
        <v>14344</v>
      </c>
      <c r="K67" s="1">
        <v>0</v>
      </c>
      <c r="L67" s="1">
        <v>-1</v>
      </c>
    </row>
    <row r="68" spans="1:12">
      <c r="A68" s="1" t="s">
        <v>13846</v>
      </c>
      <c r="B68" s="1" t="s">
        <v>14345</v>
      </c>
      <c r="C68" s="1">
        <v>0</v>
      </c>
      <c r="E68" s="1">
        <v>0</v>
      </c>
      <c r="G68" s="184" t="s">
        <v>13867</v>
      </c>
      <c r="I68" s="184" t="s">
        <v>14207</v>
      </c>
      <c r="J68" s="184" t="s">
        <v>14346</v>
      </c>
      <c r="K68" s="184" t="s">
        <v>13882</v>
      </c>
      <c r="L68" s="184" t="s">
        <v>14347</v>
      </c>
    </row>
    <row r="69" spans="1:12">
      <c r="A69" s="1" t="s">
        <v>13846</v>
      </c>
      <c r="B69" s="1" t="s">
        <v>14348</v>
      </c>
      <c r="C69" s="1" t="s">
        <v>5955</v>
      </c>
      <c r="D69" s="1">
        <v>5</v>
      </c>
      <c r="E69" s="184" t="s">
        <v>14346</v>
      </c>
      <c r="F69" s="1" t="s">
        <v>14349</v>
      </c>
      <c r="G69" s="184" t="s">
        <v>14350</v>
      </c>
      <c r="H69" s="1" t="s">
        <v>14351</v>
      </c>
      <c r="I69" s="184" t="s">
        <v>14352</v>
      </c>
      <c r="J69" s="1" t="s">
        <v>14353</v>
      </c>
      <c r="K69" s="1">
        <v>0</v>
      </c>
      <c r="L69" s="1">
        <v>-1</v>
      </c>
    </row>
    <row r="70" spans="1:12">
      <c r="A70" s="1" t="s">
        <v>13846</v>
      </c>
      <c r="B70" s="1" t="s">
        <v>14354</v>
      </c>
      <c r="C70" s="1">
        <v>0</v>
      </c>
      <c r="D70" s="1">
        <v>-1</v>
      </c>
      <c r="E70" s="184" t="s">
        <v>14355</v>
      </c>
      <c r="F70" s="184" t="s">
        <v>14356</v>
      </c>
      <c r="G70" s="184" t="s">
        <v>14026</v>
      </c>
      <c r="H70" s="184" t="s">
        <v>14357</v>
      </c>
      <c r="I70" s="184" t="s">
        <v>14167</v>
      </c>
      <c r="J70" s="184" t="s">
        <v>14358</v>
      </c>
      <c r="K70" s="184" t="s">
        <v>14048</v>
      </c>
      <c r="L70" s="1" t="s">
        <v>14359</v>
      </c>
    </row>
    <row r="71" spans="1:12">
      <c r="A71" s="1" t="s">
        <v>13846</v>
      </c>
      <c r="B71" s="1" t="s">
        <v>14360</v>
      </c>
      <c r="C71" s="184" t="s">
        <v>14361</v>
      </c>
      <c r="D71" s="1" t="s">
        <v>14362</v>
      </c>
      <c r="E71" s="184" t="s">
        <v>14363</v>
      </c>
      <c r="F71" s="184" t="s">
        <v>13932</v>
      </c>
      <c r="G71" s="184" t="s">
        <v>13848</v>
      </c>
      <c r="H71" s="184" t="s">
        <v>13935</v>
      </c>
      <c r="I71" s="1" t="s">
        <v>14312</v>
      </c>
      <c r="J71" s="1" t="s">
        <v>14364</v>
      </c>
      <c r="K71" s="1">
        <v>0</v>
      </c>
      <c r="L71" s="1">
        <v>-1</v>
      </c>
    </row>
    <row r="72" spans="1:12">
      <c r="A72" s="1" t="s">
        <v>13846</v>
      </c>
      <c r="B72" s="1" t="s">
        <v>14365</v>
      </c>
      <c r="C72" s="184" t="s">
        <v>14366</v>
      </c>
      <c r="D72" s="184" t="s">
        <v>14367</v>
      </c>
      <c r="E72" s="184" t="s">
        <v>14368</v>
      </c>
      <c r="F72" s="184" t="s">
        <v>14369</v>
      </c>
      <c r="G72" s="184" t="s">
        <v>14370</v>
      </c>
      <c r="H72" s="1" t="s">
        <v>14371</v>
      </c>
      <c r="I72" s="184" t="s">
        <v>14372</v>
      </c>
      <c r="J72" s="1" t="s">
        <v>14373</v>
      </c>
      <c r="K72" s="184" t="s">
        <v>13856</v>
      </c>
      <c r="L72" s="184" t="s">
        <v>14374</v>
      </c>
    </row>
    <row r="73" spans="1:12">
      <c r="A73" s="1" t="s">
        <v>13846</v>
      </c>
      <c r="B73" s="1" t="s">
        <v>14375</v>
      </c>
      <c r="C73" s="1">
        <v>0</v>
      </c>
      <c r="E73" s="1">
        <v>0</v>
      </c>
      <c r="G73" s="1">
        <v>0</v>
      </c>
      <c r="I73" s="1" t="s">
        <v>6220</v>
      </c>
      <c r="K73" s="1">
        <v>0</v>
      </c>
      <c r="L73" s="1">
        <v>-1</v>
      </c>
    </row>
    <row r="74" spans="1:12">
      <c r="A74" s="1" t="s">
        <v>13846</v>
      </c>
      <c r="B74" s="1" t="s">
        <v>14376</v>
      </c>
      <c r="C74" s="184" t="s">
        <v>14078</v>
      </c>
      <c r="D74" s="1" t="s">
        <v>14377</v>
      </c>
      <c r="E74" s="184" t="s">
        <v>14048</v>
      </c>
      <c r="F74" s="184" t="s">
        <v>13885</v>
      </c>
      <c r="G74" s="184" t="s">
        <v>14048</v>
      </c>
      <c r="H74" s="1">
        <v>0</v>
      </c>
      <c r="I74" s="184" t="s">
        <v>14075</v>
      </c>
      <c r="J74" s="1" t="s">
        <v>14378</v>
      </c>
      <c r="K74" s="1">
        <v>0</v>
      </c>
      <c r="L74" s="1">
        <v>-1</v>
      </c>
    </row>
    <row r="75" spans="1:12">
      <c r="A75" s="1" t="s">
        <v>13846</v>
      </c>
      <c r="B75" s="1" t="s">
        <v>14379</v>
      </c>
      <c r="C75" s="184" t="s">
        <v>14380</v>
      </c>
      <c r="D75" s="1" t="s">
        <v>14381</v>
      </c>
      <c r="E75" s="184" t="s">
        <v>14382</v>
      </c>
      <c r="F75" s="1" t="s">
        <v>14383</v>
      </c>
      <c r="G75" s="184" t="s">
        <v>14384</v>
      </c>
      <c r="H75" s="184" t="s">
        <v>14385</v>
      </c>
      <c r="I75" s="184" t="s">
        <v>14386</v>
      </c>
      <c r="J75" s="184" t="s">
        <v>14387</v>
      </c>
      <c r="K75" s="184" t="s">
        <v>13932</v>
      </c>
      <c r="L75" s="184" t="s">
        <v>14388</v>
      </c>
    </row>
    <row r="76" spans="1:12">
      <c r="A76" s="1" t="s">
        <v>13846</v>
      </c>
      <c r="B76" s="1" t="s">
        <v>14389</v>
      </c>
      <c r="C76" s="184" t="s">
        <v>13882</v>
      </c>
      <c r="D76" s="1" t="s">
        <v>14270</v>
      </c>
      <c r="E76" s="184" t="s">
        <v>14390</v>
      </c>
      <c r="F76" s="1" t="s">
        <v>6220</v>
      </c>
      <c r="G76" s="184" t="s">
        <v>14391</v>
      </c>
      <c r="H76" s="184" t="s">
        <v>14392</v>
      </c>
      <c r="I76" s="184" t="s">
        <v>14393</v>
      </c>
      <c r="J76" s="1" t="s">
        <v>14394</v>
      </c>
      <c r="K76" s="1" t="s">
        <v>6599</v>
      </c>
      <c r="L76" s="1" t="s">
        <v>14395</v>
      </c>
    </row>
    <row r="77" spans="1:12">
      <c r="A77" s="1" t="s">
        <v>13846</v>
      </c>
      <c r="B77" s="1" t="s">
        <v>293</v>
      </c>
      <c r="C77" s="184" t="s">
        <v>14396</v>
      </c>
      <c r="D77" s="184" t="s">
        <v>14397</v>
      </c>
      <c r="E77" s="184" t="s">
        <v>14398</v>
      </c>
      <c r="F77" s="184" t="s">
        <v>14399</v>
      </c>
      <c r="G77" s="184" t="s">
        <v>14400</v>
      </c>
      <c r="H77" s="1" t="s">
        <v>14401</v>
      </c>
      <c r="I77" s="184" t="s">
        <v>13984</v>
      </c>
      <c r="J77" s="184" t="s">
        <v>14402</v>
      </c>
      <c r="K77" s="184" t="s">
        <v>14038</v>
      </c>
      <c r="L77" s="184" t="s">
        <v>14403</v>
      </c>
    </row>
    <row r="78" spans="1:12">
      <c r="A78" s="1" t="s">
        <v>13846</v>
      </c>
      <c r="B78" s="1" t="s">
        <v>14404</v>
      </c>
      <c r="D78" s="1">
        <v>-1</v>
      </c>
      <c r="I78" s="184" t="s">
        <v>14405</v>
      </c>
      <c r="L78" s="1">
        <v>-1</v>
      </c>
    </row>
    <row r="79" spans="1:12">
      <c r="A79" s="1" t="s">
        <v>13846</v>
      </c>
      <c r="B79" s="1" t="s">
        <v>14406</v>
      </c>
      <c r="C79" s="184" t="s">
        <v>14407</v>
      </c>
      <c r="D79" s="1" t="s">
        <v>14408</v>
      </c>
      <c r="E79" s="184" t="s">
        <v>13877</v>
      </c>
      <c r="F79" s="1" t="s">
        <v>14409</v>
      </c>
      <c r="G79" s="184" t="s">
        <v>14410</v>
      </c>
      <c r="H79" s="1" t="s">
        <v>14411</v>
      </c>
      <c r="I79" s="184" t="s">
        <v>14412</v>
      </c>
      <c r="J79" s="1" t="s">
        <v>14413</v>
      </c>
      <c r="K79" s="184" t="s">
        <v>14048</v>
      </c>
      <c r="L79" s="184" t="s">
        <v>14414</v>
      </c>
    </row>
    <row r="80" spans="1:12">
      <c r="A80" s="1" t="s">
        <v>13846</v>
      </c>
      <c r="B80" s="1" t="s">
        <v>14415</v>
      </c>
      <c r="C80" s="184" t="s">
        <v>13879</v>
      </c>
      <c r="D80" s="184" t="s">
        <v>14215</v>
      </c>
      <c r="E80" s="1" t="s">
        <v>14416</v>
      </c>
      <c r="F80" s="1" t="s">
        <v>14417</v>
      </c>
      <c r="G80" s="184" t="s">
        <v>14003</v>
      </c>
      <c r="H80" s="184" t="s">
        <v>14418</v>
      </c>
      <c r="I80" s="184" t="s">
        <v>14134</v>
      </c>
      <c r="J80" s="184" t="s">
        <v>14419</v>
      </c>
      <c r="K80" s="1">
        <v>0</v>
      </c>
      <c r="L80" s="1">
        <v>-1</v>
      </c>
    </row>
    <row r="81" spans="1:12">
      <c r="A81" s="1" t="s">
        <v>13846</v>
      </c>
      <c r="B81" s="1" t="s">
        <v>14420</v>
      </c>
      <c r="C81" s="184" t="s">
        <v>14421</v>
      </c>
      <c r="D81" s="1" t="s">
        <v>14422</v>
      </c>
      <c r="E81" s="184" t="s">
        <v>14423</v>
      </c>
      <c r="F81" s="1" t="s">
        <v>14424</v>
      </c>
      <c r="G81" s="184" t="s">
        <v>14425</v>
      </c>
      <c r="H81" s="184" t="s">
        <v>14426</v>
      </c>
      <c r="I81" s="184" t="s">
        <v>14427</v>
      </c>
      <c r="J81" s="1" t="s">
        <v>14428</v>
      </c>
      <c r="K81" s="184" t="s">
        <v>14405</v>
      </c>
      <c r="L81" s="184" t="s">
        <v>14429</v>
      </c>
    </row>
    <row r="82" spans="1:12">
      <c r="A82" s="1" t="s">
        <v>13846</v>
      </c>
      <c r="B82" s="1" t="s">
        <v>14430</v>
      </c>
      <c r="C82" s="184" t="s">
        <v>13921</v>
      </c>
      <c r="D82" s="184" t="s">
        <v>14431</v>
      </c>
      <c r="E82" s="1">
        <v>0</v>
      </c>
      <c r="F82" s="1">
        <v>-1</v>
      </c>
      <c r="G82" s="1">
        <v>0</v>
      </c>
      <c r="I82" s="1">
        <v>0</v>
      </c>
      <c r="K82" s="1">
        <v>0</v>
      </c>
    </row>
    <row r="83" spans="1:12">
      <c r="A83" s="1" t="s">
        <v>13846</v>
      </c>
      <c r="B83" s="1" t="s">
        <v>14432</v>
      </c>
      <c r="C83" s="1" t="s">
        <v>6599</v>
      </c>
      <c r="D83" s="1" t="s">
        <v>14433</v>
      </c>
      <c r="E83" s="1" t="s">
        <v>6599</v>
      </c>
      <c r="F83" s="1" t="s">
        <v>14434</v>
      </c>
      <c r="G83" s="184" t="s">
        <v>14435</v>
      </c>
      <c r="H83" s="184" t="s">
        <v>14436</v>
      </c>
      <c r="I83" s="184" t="s">
        <v>14437</v>
      </c>
      <c r="J83" s="1" t="s">
        <v>14438</v>
      </c>
      <c r="K83" s="184" t="s">
        <v>14439</v>
      </c>
      <c r="L83" s="184" t="s">
        <v>14440</v>
      </c>
    </row>
    <row r="84" spans="1:12">
      <c r="A84" s="1" t="s">
        <v>13846</v>
      </c>
      <c r="B84" s="1" t="s">
        <v>14441</v>
      </c>
      <c r="C84" s="184" t="s">
        <v>14442</v>
      </c>
      <c r="D84" s="1" t="s">
        <v>14443</v>
      </c>
      <c r="E84" s="184" t="s">
        <v>14444</v>
      </c>
      <c r="F84" s="1" t="s">
        <v>14445</v>
      </c>
      <c r="G84" s="184" t="s">
        <v>14446</v>
      </c>
      <c r="H84" s="184" t="s">
        <v>14447</v>
      </c>
      <c r="I84" s="184" t="s">
        <v>14448</v>
      </c>
      <c r="J84" s="184" t="s">
        <v>14449</v>
      </c>
      <c r="K84" s="184" t="s">
        <v>14450</v>
      </c>
      <c r="L84" s="184" t="s">
        <v>14451</v>
      </c>
    </row>
    <row r="85" spans="1:12">
      <c r="A85" s="1" t="s">
        <v>13846</v>
      </c>
      <c r="B85" s="1" t="s">
        <v>14452</v>
      </c>
      <c r="C85" s="184" t="s">
        <v>13934</v>
      </c>
      <c r="D85" s="1" t="s">
        <v>14453</v>
      </c>
      <c r="E85" s="184" t="s">
        <v>14454</v>
      </c>
      <c r="F85" s="184" t="s">
        <v>14455</v>
      </c>
      <c r="G85" s="184" t="s">
        <v>14006</v>
      </c>
      <c r="H85" s="1" t="s">
        <v>14456</v>
      </c>
      <c r="I85" s="184" t="s">
        <v>14457</v>
      </c>
      <c r="J85" s="184" t="s">
        <v>14458</v>
      </c>
      <c r="K85" s="184" t="s">
        <v>13882</v>
      </c>
      <c r="L85" s="1" t="s">
        <v>14459</v>
      </c>
    </row>
    <row r="86" spans="1:12">
      <c r="A86" s="1" t="s">
        <v>13846</v>
      </c>
      <c r="B86" s="1" t="s">
        <v>14460</v>
      </c>
      <c r="C86" s="184" t="s">
        <v>13875</v>
      </c>
      <c r="D86" s="1" t="s">
        <v>14461</v>
      </c>
      <c r="E86" s="184" t="s">
        <v>14405</v>
      </c>
      <c r="F86" s="184" t="s">
        <v>14462</v>
      </c>
      <c r="G86" s="184" t="s">
        <v>13863</v>
      </c>
      <c r="H86" s="184" t="s">
        <v>14463</v>
      </c>
      <c r="I86" s="184" t="s">
        <v>14292</v>
      </c>
      <c r="J86" s="184" t="s">
        <v>14464</v>
      </c>
      <c r="K86" s="1">
        <v>0</v>
      </c>
      <c r="L86" s="1">
        <v>-1</v>
      </c>
    </row>
    <row r="87" spans="1:12">
      <c r="A87" s="1" t="s">
        <v>13846</v>
      </c>
      <c r="B87" s="1" t="s">
        <v>14465</v>
      </c>
      <c r="C87" s="1">
        <v>0</v>
      </c>
      <c r="D87" s="1">
        <v>-1</v>
      </c>
      <c r="E87" s="184" t="s">
        <v>14466</v>
      </c>
      <c r="G87" s="1">
        <v>0</v>
      </c>
      <c r="H87" s="1">
        <v>-1</v>
      </c>
      <c r="I87" s="1">
        <v>0</v>
      </c>
      <c r="K87" s="1">
        <v>0</v>
      </c>
    </row>
    <row r="88" spans="1:12">
      <c r="A88" s="1" t="s">
        <v>13846</v>
      </c>
      <c r="B88" s="1" t="s">
        <v>14467</v>
      </c>
      <c r="C88" s="184" t="s">
        <v>13879</v>
      </c>
      <c r="D88" s="1" t="s">
        <v>14468</v>
      </c>
      <c r="E88" s="184" t="s">
        <v>14469</v>
      </c>
      <c r="F88" s="184" t="s">
        <v>14470</v>
      </c>
      <c r="G88" s="184" t="s">
        <v>14471</v>
      </c>
      <c r="H88" s="184" t="s">
        <v>14472</v>
      </c>
      <c r="I88" s="184" t="s">
        <v>13877</v>
      </c>
      <c r="J88" s="1" t="s">
        <v>14473</v>
      </c>
      <c r="K88" s="184" t="s">
        <v>13925</v>
      </c>
      <c r="L88" s="1" t="s">
        <v>14474</v>
      </c>
    </row>
    <row r="89" spans="1:12">
      <c r="A89" s="1" t="s">
        <v>13846</v>
      </c>
      <c r="B89" s="1" t="s">
        <v>14475</v>
      </c>
      <c r="C89" s="184" t="s">
        <v>14346</v>
      </c>
      <c r="D89" s="1" t="s">
        <v>14476</v>
      </c>
      <c r="E89" s="184" t="s">
        <v>14477</v>
      </c>
      <c r="F89" s="1" t="s">
        <v>14478</v>
      </c>
      <c r="G89" s="184" t="s">
        <v>14479</v>
      </c>
      <c r="H89" s="184" t="s">
        <v>14480</v>
      </c>
      <c r="I89" s="184" t="s">
        <v>14481</v>
      </c>
      <c r="J89" s="1" t="s">
        <v>14482</v>
      </c>
      <c r="K89" s="1" t="s">
        <v>1347</v>
      </c>
      <c r="L89" s="184" t="s">
        <v>14483</v>
      </c>
    </row>
    <row r="90" spans="1:12">
      <c r="A90" s="1" t="s">
        <v>13846</v>
      </c>
      <c r="B90" s="1" t="s">
        <v>14484</v>
      </c>
      <c r="C90" s="184" t="s">
        <v>14485</v>
      </c>
      <c r="D90" s="1" t="s">
        <v>14486</v>
      </c>
      <c r="E90" s="184" t="s">
        <v>14487</v>
      </c>
      <c r="F90" s="184" t="s">
        <v>14488</v>
      </c>
      <c r="G90" s="184" t="s">
        <v>14051</v>
      </c>
      <c r="H90" s="184" t="s">
        <v>14216</v>
      </c>
      <c r="I90" s="184" t="s">
        <v>14489</v>
      </c>
      <c r="J90" s="1" t="s">
        <v>14490</v>
      </c>
      <c r="K90" s="1" t="s">
        <v>14312</v>
      </c>
      <c r="L90" s="1" t="s">
        <v>14491</v>
      </c>
    </row>
    <row r="91" spans="1:12">
      <c r="A91" s="1" t="s">
        <v>13846</v>
      </c>
      <c r="B91" s="1" t="s">
        <v>14492</v>
      </c>
      <c r="C91" s="184" t="s">
        <v>14493</v>
      </c>
      <c r="D91" s="1" t="s">
        <v>14494</v>
      </c>
      <c r="E91" s="184" t="s">
        <v>14495</v>
      </c>
      <c r="F91" s="184" t="s">
        <v>14496</v>
      </c>
      <c r="G91" s="184" t="s">
        <v>14497</v>
      </c>
      <c r="H91" s="184" t="s">
        <v>14498</v>
      </c>
      <c r="I91" s="184" t="s">
        <v>14499</v>
      </c>
      <c r="J91" s="1" t="s">
        <v>14500</v>
      </c>
      <c r="K91" s="184" t="s">
        <v>14501</v>
      </c>
      <c r="L91" s="1" t="s">
        <v>14502</v>
      </c>
    </row>
    <row r="92" spans="1:12">
      <c r="A92" s="1" t="s">
        <v>13846</v>
      </c>
      <c r="B92" s="1" t="s">
        <v>14503</v>
      </c>
      <c r="C92" s="184" t="s">
        <v>14161</v>
      </c>
      <c r="E92" s="184" t="s">
        <v>14504</v>
      </c>
      <c r="F92" s="184" t="s">
        <v>14505</v>
      </c>
      <c r="G92" s="1">
        <v>0</v>
      </c>
      <c r="H92" s="1">
        <v>-1</v>
      </c>
      <c r="I92" s="1">
        <v>0</v>
      </c>
      <c r="K92" s="1">
        <v>0</v>
      </c>
    </row>
    <row r="93" spans="1:12">
      <c r="A93" s="1" t="s">
        <v>13846</v>
      </c>
      <c r="B93" s="1" t="s">
        <v>14506</v>
      </c>
      <c r="C93" s="184" t="s">
        <v>14507</v>
      </c>
      <c r="D93" s="184" t="s">
        <v>14508</v>
      </c>
      <c r="E93" s="184" t="s">
        <v>14509</v>
      </c>
      <c r="F93" s="184" t="s">
        <v>14510</v>
      </c>
      <c r="G93" s="1" t="s">
        <v>14511</v>
      </c>
      <c r="H93" s="1" t="s">
        <v>14512</v>
      </c>
      <c r="I93" s="184" t="s">
        <v>14513</v>
      </c>
      <c r="J93" s="1" t="s">
        <v>14514</v>
      </c>
      <c r="K93" s="184" t="s">
        <v>14515</v>
      </c>
      <c r="L93" s="184" t="s">
        <v>14516</v>
      </c>
    </row>
    <row r="94" spans="1:12">
      <c r="A94" s="1" t="s">
        <v>13846</v>
      </c>
      <c r="B94" s="1" t="s">
        <v>14517</v>
      </c>
      <c r="C94" s="184" t="s">
        <v>14518</v>
      </c>
      <c r="D94" s="1" t="s">
        <v>14519</v>
      </c>
      <c r="E94" s="184" t="s">
        <v>14520</v>
      </c>
      <c r="F94" s="1" t="s">
        <v>14521</v>
      </c>
      <c r="G94" s="184" t="s">
        <v>13848</v>
      </c>
      <c r="H94" s="1" t="s">
        <v>14522</v>
      </c>
      <c r="I94" s="1" t="s">
        <v>14523</v>
      </c>
      <c r="J94" s="1" t="s">
        <v>7187</v>
      </c>
      <c r="K94" s="184" t="s">
        <v>14524</v>
      </c>
      <c r="L94" s="184" t="s">
        <v>14525</v>
      </c>
    </row>
    <row r="95" spans="1:12">
      <c r="A95" s="1" t="s">
        <v>13846</v>
      </c>
      <c r="B95" s="1" t="s">
        <v>14526</v>
      </c>
      <c r="C95" s="184" t="s">
        <v>13941</v>
      </c>
      <c r="D95" s="1" t="s">
        <v>14527</v>
      </c>
      <c r="E95" s="184" t="s">
        <v>14045</v>
      </c>
      <c r="F95" s="1" t="s">
        <v>14528</v>
      </c>
      <c r="G95" s="184" t="s">
        <v>14529</v>
      </c>
      <c r="H95" s="184" t="s">
        <v>14530</v>
      </c>
      <c r="I95" s="184" t="s">
        <v>13930</v>
      </c>
      <c r="J95" s="1" t="s">
        <v>14531</v>
      </c>
      <c r="K95" s="184" t="s">
        <v>14532</v>
      </c>
      <c r="L95" s="184" t="s">
        <v>14533</v>
      </c>
    </row>
    <row r="96" spans="1:12">
      <c r="A96" s="1" t="s">
        <v>13846</v>
      </c>
      <c r="B96" s="1" t="s">
        <v>14534</v>
      </c>
      <c r="C96" s="184" t="s">
        <v>14535</v>
      </c>
      <c r="D96" s="1" t="s">
        <v>14536</v>
      </c>
      <c r="E96" s="184" t="s">
        <v>14537</v>
      </c>
      <c r="F96" s="184" t="s">
        <v>14538</v>
      </c>
      <c r="G96" s="184" t="s">
        <v>14539</v>
      </c>
      <c r="H96" s="1" t="s">
        <v>14540</v>
      </c>
      <c r="I96" s="184" t="s">
        <v>14541</v>
      </c>
      <c r="J96" s="184" t="s">
        <v>14542</v>
      </c>
      <c r="K96" s="184" t="s">
        <v>14343</v>
      </c>
      <c r="L96" s="1" t="s">
        <v>14543</v>
      </c>
    </row>
    <row r="97" spans="1:12">
      <c r="A97" s="1" t="s">
        <v>13846</v>
      </c>
      <c r="B97" s="1" t="s">
        <v>14544</v>
      </c>
      <c r="C97" s="184" t="s">
        <v>13882</v>
      </c>
      <c r="E97" s="184" t="s">
        <v>14504</v>
      </c>
      <c r="F97" s="1" t="s">
        <v>14545</v>
      </c>
      <c r="G97" s="184" t="s">
        <v>14405</v>
      </c>
      <c r="H97" s="184" t="s">
        <v>14546</v>
      </c>
      <c r="I97" s="1">
        <v>0</v>
      </c>
      <c r="J97" s="1">
        <v>-1</v>
      </c>
      <c r="K97" s="184" t="s">
        <v>13867</v>
      </c>
    </row>
    <row r="98" spans="1:12">
      <c r="A98" s="1" t="s">
        <v>13846</v>
      </c>
      <c r="B98" s="1" t="s">
        <v>387</v>
      </c>
      <c r="C98" s="184" t="s">
        <v>14547</v>
      </c>
      <c r="D98" s="184" t="s">
        <v>14548</v>
      </c>
      <c r="E98" s="184" t="s">
        <v>14549</v>
      </c>
      <c r="F98" s="184" t="s">
        <v>14550</v>
      </c>
      <c r="G98" s="184" t="s">
        <v>14551</v>
      </c>
      <c r="H98" s="1" t="s">
        <v>14552</v>
      </c>
      <c r="I98" s="184" t="s">
        <v>14553</v>
      </c>
      <c r="J98" s="1" t="s">
        <v>14554</v>
      </c>
      <c r="K98" s="184" t="s">
        <v>14555</v>
      </c>
      <c r="L98" s="184" t="s">
        <v>14556</v>
      </c>
    </row>
    <row r="99" spans="1:12">
      <c r="A99" s="1" t="s">
        <v>13846</v>
      </c>
      <c r="B99" s="1" t="s">
        <v>14557</v>
      </c>
      <c r="C99" s="184" t="s">
        <v>14558</v>
      </c>
      <c r="D99" s="184" t="s">
        <v>14559</v>
      </c>
      <c r="E99" s="184" t="s">
        <v>14560</v>
      </c>
      <c r="F99" s="184" t="s">
        <v>14561</v>
      </c>
      <c r="G99" s="184" t="s">
        <v>14330</v>
      </c>
      <c r="H99" s="1" t="s">
        <v>14562</v>
      </c>
      <c r="I99" s="184" t="s">
        <v>14563</v>
      </c>
      <c r="J99" s="1" t="s">
        <v>14564</v>
      </c>
      <c r="K99" s="1" t="s">
        <v>14565</v>
      </c>
      <c r="L99" s="1" t="s">
        <v>14566</v>
      </c>
    </row>
    <row r="100" spans="1:12">
      <c r="A100" s="1" t="s">
        <v>13846</v>
      </c>
      <c r="B100" s="1" t="s">
        <v>14567</v>
      </c>
      <c r="C100" s="184" t="s">
        <v>14316</v>
      </c>
      <c r="D100" s="1" t="s">
        <v>14568</v>
      </c>
      <c r="E100" s="184" t="s">
        <v>14569</v>
      </c>
      <c r="F100" s="184" t="s">
        <v>14570</v>
      </c>
      <c r="G100" s="1" t="s">
        <v>14571</v>
      </c>
      <c r="H100" s="1" t="s">
        <v>14572</v>
      </c>
      <c r="I100" s="184" t="s">
        <v>14573</v>
      </c>
      <c r="J100" s="1" t="s">
        <v>14574</v>
      </c>
      <c r="K100" s="184" t="s">
        <v>14504</v>
      </c>
      <c r="L100" s="1" t="s">
        <v>14575</v>
      </c>
    </row>
    <row r="101" spans="1:12">
      <c r="A101" s="1" t="s">
        <v>13846</v>
      </c>
      <c r="B101" s="1" t="s">
        <v>14576</v>
      </c>
      <c r="C101" s="184" t="s">
        <v>14577</v>
      </c>
      <c r="D101" s="1" t="s">
        <v>14578</v>
      </c>
      <c r="E101" s="184" t="s">
        <v>14579</v>
      </c>
      <c r="F101" s="1" t="s">
        <v>14580</v>
      </c>
      <c r="G101" s="184" t="s">
        <v>14581</v>
      </c>
      <c r="H101" s="1" t="s">
        <v>14582</v>
      </c>
      <c r="I101" s="184" t="s">
        <v>14583</v>
      </c>
      <c r="J101" s="1" t="s">
        <v>14584</v>
      </c>
      <c r="K101" s="184" t="s">
        <v>14585</v>
      </c>
      <c r="L101" s="1" t="s">
        <v>14586</v>
      </c>
    </row>
    <row r="102" spans="1:12">
      <c r="A102" s="1" t="s">
        <v>13846</v>
      </c>
      <c r="B102" s="1" t="s">
        <v>14587</v>
      </c>
      <c r="C102" s="184" t="s">
        <v>14588</v>
      </c>
      <c r="D102" s="1" t="s">
        <v>14589</v>
      </c>
      <c r="E102" s="184" t="s">
        <v>14590</v>
      </c>
      <c r="F102" s="1" t="s">
        <v>14591</v>
      </c>
      <c r="G102" s="184" t="s">
        <v>14592</v>
      </c>
      <c r="H102" s="184" t="s">
        <v>14593</v>
      </c>
      <c r="I102" s="184" t="s">
        <v>14594</v>
      </c>
      <c r="J102" s="184" t="s">
        <v>14595</v>
      </c>
      <c r="K102" s="184" t="s">
        <v>13935</v>
      </c>
      <c r="L102" s="184" t="s">
        <v>14596</v>
      </c>
    </row>
    <row r="103" spans="1:12">
      <c r="A103" s="1" t="s">
        <v>13846</v>
      </c>
      <c r="B103" s="1" t="s">
        <v>14597</v>
      </c>
      <c r="C103" s="1">
        <v>0</v>
      </c>
      <c r="D103" s="1">
        <v>-1</v>
      </c>
      <c r="E103" s="184" t="s">
        <v>14598</v>
      </c>
      <c r="F103" s="1" t="s">
        <v>14599</v>
      </c>
      <c r="G103" s="184" t="s">
        <v>14111</v>
      </c>
      <c r="H103" s="1" t="s">
        <v>14600</v>
      </c>
      <c r="I103" s="184" t="s">
        <v>13905</v>
      </c>
      <c r="J103" s="1" t="s">
        <v>14601</v>
      </c>
      <c r="K103" s="184" t="s">
        <v>13934</v>
      </c>
      <c r="L103" s="1" t="s">
        <v>14453</v>
      </c>
    </row>
    <row r="104" spans="1:12">
      <c r="A104" s="1" t="s">
        <v>13846</v>
      </c>
      <c r="B104" s="1" t="s">
        <v>14602</v>
      </c>
      <c r="C104" s="184" t="s">
        <v>14603</v>
      </c>
      <c r="D104" s="184" t="s">
        <v>14604</v>
      </c>
      <c r="E104" s="184" t="s">
        <v>13863</v>
      </c>
      <c r="F104" s="1" t="s">
        <v>14605</v>
      </c>
      <c r="G104" s="184" t="s">
        <v>14606</v>
      </c>
      <c r="H104" s="1" t="s">
        <v>14607</v>
      </c>
      <c r="I104" s="184" t="s">
        <v>14608</v>
      </c>
      <c r="J104" s="184" t="s">
        <v>14609</v>
      </c>
      <c r="K104" s="184" t="s">
        <v>14610</v>
      </c>
      <c r="L104" s="1" t="s">
        <v>14611</v>
      </c>
    </row>
    <row r="105" spans="1:12">
      <c r="A105" s="1" t="s">
        <v>13846</v>
      </c>
      <c r="B105" s="1" t="s">
        <v>14612</v>
      </c>
      <c r="C105" s="1" t="s">
        <v>5955</v>
      </c>
      <c r="D105" s="1">
        <v>1</v>
      </c>
      <c r="E105" s="184" t="s">
        <v>13937</v>
      </c>
      <c r="F105" s="184" t="s">
        <v>14613</v>
      </c>
      <c r="G105" s="184" t="s">
        <v>14614</v>
      </c>
      <c r="H105" s="1" t="s">
        <v>14615</v>
      </c>
      <c r="I105" s="1" t="s">
        <v>6849</v>
      </c>
      <c r="J105" s="1" t="s">
        <v>14616</v>
      </c>
      <c r="K105" s="184" t="s">
        <v>13848</v>
      </c>
      <c r="L105" s="1" t="s">
        <v>14617</v>
      </c>
    </row>
    <row r="106" spans="1:12">
      <c r="A106" s="1" t="s">
        <v>13846</v>
      </c>
      <c r="B106" s="1" t="s">
        <v>14618</v>
      </c>
      <c r="C106" s="184" t="s">
        <v>13923</v>
      </c>
      <c r="D106" s="184" t="s">
        <v>14619</v>
      </c>
      <c r="E106" s="184" t="s">
        <v>14393</v>
      </c>
      <c r="F106" s="184" t="s">
        <v>14620</v>
      </c>
      <c r="G106" s="184" t="s">
        <v>14621</v>
      </c>
      <c r="H106" s="184" t="s">
        <v>14622</v>
      </c>
      <c r="I106" s="184" t="s">
        <v>14623</v>
      </c>
      <c r="J106" s="1" t="s">
        <v>14624</v>
      </c>
      <c r="K106" s="184" t="s">
        <v>14625</v>
      </c>
      <c r="L106" s="184" t="s">
        <v>14626</v>
      </c>
    </row>
    <row r="107" spans="1:12">
      <c r="A107" s="1" t="s">
        <v>13846</v>
      </c>
      <c r="B107" s="1" t="s">
        <v>14627</v>
      </c>
      <c r="C107" s="184" t="s">
        <v>14628</v>
      </c>
      <c r="E107" s="1" t="s">
        <v>14312</v>
      </c>
      <c r="F107" s="19">
        <v>134375</v>
      </c>
      <c r="G107" s="184" t="s">
        <v>14629</v>
      </c>
      <c r="H107" s="1" t="s">
        <v>14630</v>
      </c>
      <c r="I107" s="1">
        <v>0</v>
      </c>
      <c r="J107" s="1">
        <v>-1</v>
      </c>
      <c r="K107" s="184" t="s">
        <v>14316</v>
      </c>
    </row>
    <row r="108" spans="1:12">
      <c r="A108" s="1" t="s">
        <v>13846</v>
      </c>
      <c r="B108" s="1" t="s">
        <v>14631</v>
      </c>
      <c r="C108" s="184" t="s">
        <v>14632</v>
      </c>
      <c r="D108" s="1" t="s">
        <v>14633</v>
      </c>
      <c r="E108" s="1" t="s">
        <v>6626</v>
      </c>
      <c r="F108" s="1" t="s">
        <v>14634</v>
      </c>
      <c r="G108" s="184" t="s">
        <v>14635</v>
      </c>
      <c r="H108" s="184" t="s">
        <v>14636</v>
      </c>
      <c r="I108" s="184" t="s">
        <v>14637</v>
      </c>
      <c r="J108" s="1" t="s">
        <v>14638</v>
      </c>
      <c r="K108" s="184" t="s">
        <v>14639</v>
      </c>
      <c r="L108" s="1" t="s">
        <v>14640</v>
      </c>
    </row>
    <row r="109" spans="1:12">
      <c r="A109" s="1" t="s">
        <v>13846</v>
      </c>
      <c r="B109" s="1" t="s">
        <v>14641</v>
      </c>
      <c r="C109" s="184" t="s">
        <v>14642</v>
      </c>
      <c r="D109" s="1" t="s">
        <v>14643</v>
      </c>
      <c r="E109" s="184" t="s">
        <v>14644</v>
      </c>
      <c r="F109" s="184" t="s">
        <v>14645</v>
      </c>
      <c r="G109" s="184" t="s">
        <v>14646</v>
      </c>
      <c r="H109" s="1" t="s">
        <v>14647</v>
      </c>
      <c r="I109" s="184" t="s">
        <v>14648</v>
      </c>
      <c r="J109" s="1" t="s">
        <v>14649</v>
      </c>
      <c r="K109" s="184" t="s">
        <v>14271</v>
      </c>
      <c r="L109" s="184" t="s">
        <v>14650</v>
      </c>
    </row>
    <row r="110" spans="1:12">
      <c r="A110" s="1" t="s">
        <v>13846</v>
      </c>
      <c r="B110" s="1" t="s">
        <v>14651</v>
      </c>
      <c r="C110" s="184" t="s">
        <v>13882</v>
      </c>
      <c r="D110" s="184" t="s">
        <v>14652</v>
      </c>
      <c r="E110" s="184" t="s">
        <v>14653</v>
      </c>
      <c r="F110" s="1" t="s">
        <v>14654</v>
      </c>
      <c r="G110" s="184" t="s">
        <v>14655</v>
      </c>
      <c r="H110" s="184" t="s">
        <v>14656</v>
      </c>
      <c r="I110" s="184" t="s">
        <v>14657</v>
      </c>
      <c r="J110" s="1" t="s">
        <v>14658</v>
      </c>
      <c r="K110" s="184" t="s">
        <v>13879</v>
      </c>
      <c r="L110" s="184" t="s">
        <v>14659</v>
      </c>
    </row>
    <row r="111" spans="1:12">
      <c r="A111" s="1" t="s">
        <v>13846</v>
      </c>
      <c r="B111" s="1" t="s">
        <v>729</v>
      </c>
      <c r="C111" s="184" t="s">
        <v>14660</v>
      </c>
      <c r="D111" s="184" t="s">
        <v>14661</v>
      </c>
      <c r="E111" s="184" t="s">
        <v>14662</v>
      </c>
      <c r="F111" s="1" t="s">
        <v>14663</v>
      </c>
      <c r="G111" s="184" t="s">
        <v>14664</v>
      </c>
      <c r="H111" s="184" t="s">
        <v>14665</v>
      </c>
      <c r="I111" s="184" t="s">
        <v>14666</v>
      </c>
      <c r="J111" s="1" t="s">
        <v>14667</v>
      </c>
      <c r="K111" s="1" t="s">
        <v>6969</v>
      </c>
      <c r="L111" s="1" t="s">
        <v>14668</v>
      </c>
    </row>
    <row r="112" spans="1:12">
      <c r="A112" s="1" t="s">
        <v>13846</v>
      </c>
      <c r="B112" s="1" t="s">
        <v>14669</v>
      </c>
      <c r="C112" s="184" t="s">
        <v>14670</v>
      </c>
      <c r="D112" s="184" t="s">
        <v>14671</v>
      </c>
      <c r="E112" s="1">
        <v>0</v>
      </c>
      <c r="F112" s="1">
        <v>-1</v>
      </c>
    </row>
    <row r="113" spans="1:12">
      <c r="A113" s="1" t="s">
        <v>13846</v>
      </c>
      <c r="B113" s="1" t="s">
        <v>14672</v>
      </c>
      <c r="C113" s="184" t="s">
        <v>13930</v>
      </c>
      <c r="D113" s="184" t="s">
        <v>14273</v>
      </c>
      <c r="E113" s="184" t="s">
        <v>13923</v>
      </c>
      <c r="F113" s="184" t="s">
        <v>14673</v>
      </c>
      <c r="G113" s="184" t="s">
        <v>14674</v>
      </c>
      <c r="H113" s="1" t="s">
        <v>14675</v>
      </c>
      <c r="I113" s="184" t="s">
        <v>14676</v>
      </c>
      <c r="J113" s="1" t="s">
        <v>14677</v>
      </c>
      <c r="K113" s="1" t="s">
        <v>6849</v>
      </c>
      <c r="L113" s="1" t="s">
        <v>14678</v>
      </c>
    </row>
    <row r="114" spans="1:12">
      <c r="A114" s="1" t="s">
        <v>13846</v>
      </c>
      <c r="B114" s="1" t="s">
        <v>14679</v>
      </c>
      <c r="C114" s="184" t="s">
        <v>13947</v>
      </c>
      <c r="D114" s="1" t="s">
        <v>14680</v>
      </c>
      <c r="E114" s="184" t="s">
        <v>14681</v>
      </c>
      <c r="F114" s="184" t="s">
        <v>14682</v>
      </c>
      <c r="G114" s="184" t="s">
        <v>14683</v>
      </c>
      <c r="H114" s="184" t="s">
        <v>14684</v>
      </c>
      <c r="I114" s="184" t="s">
        <v>14685</v>
      </c>
      <c r="J114" s="1" t="s">
        <v>14686</v>
      </c>
      <c r="K114" s="184" t="s">
        <v>14271</v>
      </c>
      <c r="L114" s="184" t="s">
        <v>14687</v>
      </c>
    </row>
    <row r="115" spans="1:12">
      <c r="A115" s="1" t="s">
        <v>13846</v>
      </c>
      <c r="B115" s="1" t="s">
        <v>787</v>
      </c>
      <c r="C115" s="184" t="s">
        <v>14040</v>
      </c>
      <c r="D115" s="1" t="s">
        <v>14688</v>
      </c>
      <c r="E115" s="184" t="s">
        <v>14689</v>
      </c>
      <c r="F115" s="1" t="s">
        <v>14690</v>
      </c>
      <c r="G115" s="184" t="s">
        <v>14048</v>
      </c>
      <c r="H115" s="184" t="s">
        <v>14691</v>
      </c>
      <c r="I115" s="184" t="s">
        <v>14692</v>
      </c>
      <c r="J115" s="184" t="s">
        <v>14693</v>
      </c>
      <c r="K115" s="1" t="s">
        <v>14694</v>
      </c>
      <c r="L115" s="1" t="s">
        <v>14695</v>
      </c>
    </row>
    <row r="116" spans="1:12">
      <c r="A116" s="1" t="s">
        <v>13846</v>
      </c>
      <c r="B116" s="1" t="s">
        <v>14696</v>
      </c>
      <c r="C116" s="184" t="s">
        <v>14518</v>
      </c>
      <c r="D116" s="184" t="s">
        <v>14697</v>
      </c>
      <c r="E116" s="184" t="s">
        <v>14698</v>
      </c>
      <c r="F116" s="1" t="s">
        <v>14699</v>
      </c>
      <c r="G116" s="184" t="s">
        <v>14700</v>
      </c>
      <c r="H116" s="184" t="s">
        <v>14701</v>
      </c>
      <c r="I116" s="184" t="s">
        <v>14702</v>
      </c>
      <c r="J116" s="1" t="s">
        <v>14703</v>
      </c>
      <c r="K116" s="184" t="s">
        <v>14704</v>
      </c>
      <c r="L116" s="184" t="s">
        <v>14705</v>
      </c>
    </row>
    <row r="117" spans="1:12">
      <c r="A117" s="1" t="s">
        <v>13846</v>
      </c>
      <c r="B117" s="1" t="s">
        <v>14706</v>
      </c>
      <c r="C117" s="184" t="s">
        <v>14707</v>
      </c>
      <c r="D117" s="184" t="s">
        <v>14708</v>
      </c>
      <c r="E117" s="184" t="s">
        <v>14709</v>
      </c>
      <c r="F117" s="1" t="s">
        <v>14710</v>
      </c>
      <c r="G117" s="184" t="s">
        <v>14711</v>
      </c>
      <c r="H117" s="184" t="s">
        <v>14712</v>
      </c>
      <c r="I117" s="184" t="s">
        <v>14713</v>
      </c>
      <c r="J117" s="1" t="s">
        <v>14714</v>
      </c>
      <c r="K117" s="184" t="s">
        <v>14715</v>
      </c>
      <c r="L117" s="1" t="s">
        <v>14716</v>
      </c>
    </row>
    <row r="118" spans="1:12">
      <c r="A118" s="1" t="s">
        <v>13846</v>
      </c>
      <c r="B118" s="1" t="s">
        <v>14717</v>
      </c>
      <c r="C118" s="184" t="s">
        <v>14718</v>
      </c>
      <c r="D118" s="184" t="s">
        <v>14719</v>
      </c>
      <c r="E118" s="184" t="s">
        <v>14720</v>
      </c>
      <c r="F118" s="184" t="s">
        <v>14721</v>
      </c>
      <c r="G118" s="184" t="s">
        <v>14722</v>
      </c>
      <c r="H118" s="184" t="s">
        <v>14723</v>
      </c>
      <c r="I118" s="184" t="s">
        <v>14285</v>
      </c>
      <c r="J118" s="1" t="s">
        <v>14724</v>
      </c>
      <c r="K118" s="184" t="s">
        <v>14725</v>
      </c>
      <c r="L118" s="184" t="s">
        <v>14726</v>
      </c>
    </row>
    <row r="119" spans="1:12">
      <c r="A119" s="1" t="s">
        <v>13846</v>
      </c>
      <c r="B119" s="1" t="s">
        <v>119</v>
      </c>
      <c r="C119" s="184" t="s">
        <v>14727</v>
      </c>
      <c r="D119" s="184" t="s">
        <v>14728</v>
      </c>
      <c r="E119" s="184" t="s">
        <v>14729</v>
      </c>
      <c r="F119" s="1" t="s">
        <v>14730</v>
      </c>
      <c r="G119" s="184" t="s">
        <v>14731</v>
      </c>
      <c r="H119" s="184" t="s">
        <v>14732</v>
      </c>
      <c r="I119" s="184" t="s">
        <v>14733</v>
      </c>
      <c r="J119" s="1" t="s">
        <v>14734</v>
      </c>
      <c r="K119" s="1" t="s">
        <v>6849</v>
      </c>
      <c r="L119" s="1" t="s">
        <v>14735</v>
      </c>
    </row>
    <row r="120" spans="1:12">
      <c r="A120" s="1" t="s">
        <v>13846</v>
      </c>
      <c r="B120" s="1" t="s">
        <v>14736</v>
      </c>
      <c r="C120" s="184" t="s">
        <v>14737</v>
      </c>
      <c r="D120" s="1" t="s">
        <v>14738</v>
      </c>
      <c r="E120" s="184" t="s">
        <v>14739</v>
      </c>
      <c r="F120" s="184" t="s">
        <v>14740</v>
      </c>
      <c r="G120" s="184" t="s">
        <v>14741</v>
      </c>
      <c r="H120" s="1" t="s">
        <v>14742</v>
      </c>
      <c r="I120" s="1" t="s">
        <v>13980</v>
      </c>
      <c r="J120" s="1" t="s">
        <v>14743</v>
      </c>
      <c r="K120" s="184" t="s">
        <v>14361</v>
      </c>
      <c r="L120" s="184" t="s">
        <v>14744</v>
      </c>
    </row>
    <row r="121" spans="1:12">
      <c r="A121" s="1" t="s">
        <v>13846</v>
      </c>
      <c r="B121" s="1" t="s">
        <v>380</v>
      </c>
      <c r="C121" s="184" t="s">
        <v>13877</v>
      </c>
      <c r="D121" s="1" t="s">
        <v>14745</v>
      </c>
      <c r="E121" s="184" t="s">
        <v>14746</v>
      </c>
      <c r="F121" s="1" t="s">
        <v>14747</v>
      </c>
      <c r="G121" s="184" t="s">
        <v>14748</v>
      </c>
      <c r="H121" s="184" t="s">
        <v>14749</v>
      </c>
      <c r="I121" s="184" t="s">
        <v>14750</v>
      </c>
      <c r="J121" s="1" t="s">
        <v>14751</v>
      </c>
      <c r="K121" s="184" t="s">
        <v>14752</v>
      </c>
      <c r="L121" s="184" t="s">
        <v>14753</v>
      </c>
    </row>
    <row r="122" spans="1:12">
      <c r="A122" s="1" t="s">
        <v>13846</v>
      </c>
      <c r="B122" s="1" t="s">
        <v>14754</v>
      </c>
      <c r="C122" s="1" t="s">
        <v>1347</v>
      </c>
      <c r="D122" s="1" t="s">
        <v>14755</v>
      </c>
      <c r="E122" s="184" t="s">
        <v>14756</v>
      </c>
      <c r="F122" s="184" t="s">
        <v>14757</v>
      </c>
      <c r="G122" s="184" t="s">
        <v>14273</v>
      </c>
      <c r="H122" s="184" t="s">
        <v>13907</v>
      </c>
      <c r="I122" s="184" t="s">
        <v>14758</v>
      </c>
      <c r="J122" s="1" t="s">
        <v>14759</v>
      </c>
      <c r="K122" s="184" t="s">
        <v>14273</v>
      </c>
      <c r="L122" s="1" t="s">
        <v>6174</v>
      </c>
    </row>
    <row r="123" spans="1:12">
      <c r="A123" s="1" t="s">
        <v>13846</v>
      </c>
      <c r="B123" s="1" t="s">
        <v>4817</v>
      </c>
      <c r="C123" s="184" t="s">
        <v>14760</v>
      </c>
      <c r="D123" s="1" t="s">
        <v>14761</v>
      </c>
      <c r="E123" s="184" t="s">
        <v>14762</v>
      </c>
      <c r="F123" s="1" t="s">
        <v>14763</v>
      </c>
      <c r="G123" s="184" t="s">
        <v>14764</v>
      </c>
      <c r="H123" s="184" t="s">
        <v>14765</v>
      </c>
      <c r="I123" s="184" t="s">
        <v>14766</v>
      </c>
      <c r="J123" s="1" t="s">
        <v>14767</v>
      </c>
      <c r="K123" s="184" t="s">
        <v>14768</v>
      </c>
      <c r="L123" s="1" t="s">
        <v>14769</v>
      </c>
    </row>
    <row r="124" spans="1:12">
      <c r="A124" s="1" t="s">
        <v>13846</v>
      </c>
      <c r="B124" s="1" t="s">
        <v>14770</v>
      </c>
      <c r="C124" s="184" t="s">
        <v>14273</v>
      </c>
      <c r="D124" s="1" t="s">
        <v>14771</v>
      </c>
      <c r="E124" s="1" t="s">
        <v>1347</v>
      </c>
      <c r="F124" s="1" t="s">
        <v>14772</v>
      </c>
      <c r="G124" s="184" t="s">
        <v>14773</v>
      </c>
      <c r="H124" s="1" t="s">
        <v>14774</v>
      </c>
      <c r="I124" s="184" t="s">
        <v>14085</v>
      </c>
      <c r="J124" s="1" t="s">
        <v>6091</v>
      </c>
      <c r="L124" s="1">
        <v>-1</v>
      </c>
    </row>
    <row r="125" spans="1:12">
      <c r="A125" s="1" t="s">
        <v>13846</v>
      </c>
      <c r="B125" s="1" t="s">
        <v>14775</v>
      </c>
      <c r="C125" s="184" t="s">
        <v>14776</v>
      </c>
      <c r="D125" s="184" t="s">
        <v>14777</v>
      </c>
      <c r="E125" s="184" t="s">
        <v>14778</v>
      </c>
      <c r="F125" s="184" t="s">
        <v>14779</v>
      </c>
      <c r="G125" s="1" t="s">
        <v>14780</v>
      </c>
      <c r="H125" s="1" t="s">
        <v>14781</v>
      </c>
      <c r="I125" s="184" t="s">
        <v>14782</v>
      </c>
      <c r="J125" s="184" t="s">
        <v>14783</v>
      </c>
      <c r="K125" s="1" t="s">
        <v>14784</v>
      </c>
      <c r="L125" s="1" t="s">
        <v>14785</v>
      </c>
    </row>
    <row r="126" spans="1:12">
      <c r="A126" s="1" t="s">
        <v>13846</v>
      </c>
      <c r="B126" s="1" t="s">
        <v>14786</v>
      </c>
      <c r="C126" s="184" t="s">
        <v>14787</v>
      </c>
      <c r="D126" s="184" t="s">
        <v>14788</v>
      </c>
      <c r="E126" s="184" t="s">
        <v>14789</v>
      </c>
      <c r="F126" s="184" t="s">
        <v>14790</v>
      </c>
      <c r="G126" s="1" t="s">
        <v>14791</v>
      </c>
      <c r="H126" s="184" t="s">
        <v>14792</v>
      </c>
      <c r="I126" s="184" t="s">
        <v>14793</v>
      </c>
      <c r="J126" s="184" t="s">
        <v>14794</v>
      </c>
      <c r="K126" s="184" t="s">
        <v>14795</v>
      </c>
      <c r="L126" s="1" t="s">
        <v>14796</v>
      </c>
    </row>
    <row r="127" spans="1:12">
      <c r="A127" s="1" t="s">
        <v>13846</v>
      </c>
      <c r="B127" s="1" t="s">
        <v>14797</v>
      </c>
      <c r="C127" s="1">
        <v>0</v>
      </c>
      <c r="D127" s="1">
        <v>-1</v>
      </c>
      <c r="E127" s="184" t="s">
        <v>13925</v>
      </c>
      <c r="G127" s="184" t="s">
        <v>13877</v>
      </c>
      <c r="H127" s="184" t="s">
        <v>14165</v>
      </c>
      <c r="I127" s="184" t="s">
        <v>14163</v>
      </c>
      <c r="J127" s="1" t="s">
        <v>14798</v>
      </c>
      <c r="K127" s="1">
        <v>0</v>
      </c>
      <c r="L127" s="1">
        <v>-1</v>
      </c>
    </row>
    <row r="128" spans="1:12">
      <c r="A128" s="1" t="s">
        <v>13846</v>
      </c>
      <c r="B128" s="1" t="s">
        <v>14799</v>
      </c>
      <c r="C128" s="1">
        <v>0</v>
      </c>
      <c r="D128" s="1">
        <v>-1</v>
      </c>
      <c r="E128" s="184" t="s">
        <v>14165</v>
      </c>
      <c r="F128" s="184" t="s">
        <v>14800</v>
      </c>
      <c r="G128" s="184" t="s">
        <v>13905</v>
      </c>
      <c r="H128" s="1" t="s">
        <v>14801</v>
      </c>
      <c r="I128" s="184" t="s">
        <v>13905</v>
      </c>
      <c r="J128" s="1">
        <v>0</v>
      </c>
      <c r="K128" s="184" t="s">
        <v>13882</v>
      </c>
      <c r="L128" s="184" t="s">
        <v>14802</v>
      </c>
    </row>
    <row r="129" spans="1:12">
      <c r="A129" s="1" t="s">
        <v>13846</v>
      </c>
      <c r="B129" s="1" t="s">
        <v>14803</v>
      </c>
      <c r="C129" s="184" t="s">
        <v>14804</v>
      </c>
      <c r="D129" s="1" t="s">
        <v>14805</v>
      </c>
      <c r="E129" s="184" t="s">
        <v>14806</v>
      </c>
      <c r="F129" s="184" t="s">
        <v>14807</v>
      </c>
      <c r="G129" s="184" t="s">
        <v>14450</v>
      </c>
      <c r="H129" s="1" t="s">
        <v>14808</v>
      </c>
      <c r="I129" s="184" t="s">
        <v>14809</v>
      </c>
      <c r="J129" s="1" t="s">
        <v>14810</v>
      </c>
      <c r="K129" s="184" t="s">
        <v>14811</v>
      </c>
      <c r="L129" s="184" t="s">
        <v>14812</v>
      </c>
    </row>
    <row r="130" spans="1:12">
      <c r="A130" s="1" t="s">
        <v>13846</v>
      </c>
      <c r="B130" s="1" t="s">
        <v>14813</v>
      </c>
      <c r="C130" s="184" t="s">
        <v>14051</v>
      </c>
      <c r="D130" s="1" t="s">
        <v>14814</v>
      </c>
      <c r="E130" s="1" t="s">
        <v>14815</v>
      </c>
      <c r="F130" s="184" t="s">
        <v>14816</v>
      </c>
      <c r="G130" s="1" t="s">
        <v>6419</v>
      </c>
      <c r="H130" s="184" t="s">
        <v>14271</v>
      </c>
      <c r="I130" s="184" t="s">
        <v>14817</v>
      </c>
      <c r="J130" s="1" t="s">
        <v>14818</v>
      </c>
      <c r="K130" s="184" t="s">
        <v>14819</v>
      </c>
      <c r="L130" s="184" t="s">
        <v>14820</v>
      </c>
    </row>
    <row r="131" spans="1:12">
      <c r="A131" s="1" t="s">
        <v>13846</v>
      </c>
      <c r="B131" s="1" t="s">
        <v>14821</v>
      </c>
      <c r="C131" s="184" t="s">
        <v>14822</v>
      </c>
      <c r="D131" s="1" t="s">
        <v>14823</v>
      </c>
      <c r="E131" s="184" t="s">
        <v>14824</v>
      </c>
      <c r="F131" s="184" t="s">
        <v>14825</v>
      </c>
      <c r="G131" s="184" t="s">
        <v>14826</v>
      </c>
      <c r="H131" s="184" t="s">
        <v>14827</v>
      </c>
      <c r="I131" s="184" t="s">
        <v>14828</v>
      </c>
      <c r="J131" s="184" t="s">
        <v>14829</v>
      </c>
      <c r="K131" s="184" t="s">
        <v>14830</v>
      </c>
      <c r="L131" s="184" t="s">
        <v>14831</v>
      </c>
    </row>
    <row r="132" spans="1:12">
      <c r="A132" s="1" t="s">
        <v>13846</v>
      </c>
      <c r="B132" s="1" t="s">
        <v>14832</v>
      </c>
      <c r="C132" s="184" t="s">
        <v>14833</v>
      </c>
      <c r="D132" s="184" t="s">
        <v>14834</v>
      </c>
      <c r="E132" s="184" t="s">
        <v>14292</v>
      </c>
      <c r="F132" s="1" t="s">
        <v>14835</v>
      </c>
      <c r="G132" s="1" t="s">
        <v>14836</v>
      </c>
      <c r="H132" s="1" t="s">
        <v>14837</v>
      </c>
      <c r="I132" s="184" t="s">
        <v>14598</v>
      </c>
      <c r="J132" s="1" t="s">
        <v>14838</v>
      </c>
      <c r="K132" s="1">
        <v>0</v>
      </c>
      <c r="L132" s="1">
        <v>-1</v>
      </c>
    </row>
    <row r="133" spans="1:12">
      <c r="A133" s="1" t="s">
        <v>13846</v>
      </c>
      <c r="B133" s="1" t="s">
        <v>14839</v>
      </c>
      <c r="C133" s="1" t="s">
        <v>14840</v>
      </c>
      <c r="D133" s="1" t="s">
        <v>14104</v>
      </c>
      <c r="E133" s="184" t="s">
        <v>14841</v>
      </c>
      <c r="F133" s="184" t="s">
        <v>14842</v>
      </c>
      <c r="G133" s="184" t="s">
        <v>14271</v>
      </c>
      <c r="H133" s="1" t="s">
        <v>14843</v>
      </c>
      <c r="I133" s="184" t="s">
        <v>13885</v>
      </c>
      <c r="J133" s="1" t="s">
        <v>14844</v>
      </c>
      <c r="K133" s="184" t="s">
        <v>13934</v>
      </c>
      <c r="L133" s="1" t="s">
        <v>14845</v>
      </c>
    </row>
    <row r="134" spans="1:12">
      <c r="A134" s="1" t="s">
        <v>13846</v>
      </c>
      <c r="B134" s="1" t="s">
        <v>762</v>
      </c>
      <c r="C134" s="184" t="s">
        <v>14109</v>
      </c>
      <c r="D134" s="184" t="s">
        <v>14846</v>
      </c>
      <c r="E134" s="184" t="s">
        <v>14847</v>
      </c>
      <c r="F134" s="1" t="s">
        <v>14848</v>
      </c>
      <c r="G134" s="184" t="s">
        <v>14421</v>
      </c>
      <c r="H134" s="184" t="s">
        <v>14849</v>
      </c>
      <c r="I134" s="184" t="s">
        <v>14850</v>
      </c>
      <c r="J134" s="1" t="s">
        <v>14164</v>
      </c>
      <c r="K134" s="184" t="s">
        <v>14851</v>
      </c>
      <c r="L134" s="184" t="s">
        <v>14852</v>
      </c>
    </row>
    <row r="135" spans="1:12">
      <c r="A135" s="1" t="s">
        <v>13846</v>
      </c>
      <c r="B135" s="1" t="s">
        <v>14853</v>
      </c>
      <c r="C135" s="184" t="s">
        <v>13848</v>
      </c>
      <c r="D135" s="1" t="s">
        <v>14854</v>
      </c>
      <c r="E135" s="1" t="s">
        <v>13980</v>
      </c>
      <c r="F135" s="1" t="s">
        <v>14855</v>
      </c>
      <c r="G135" s="184" t="s">
        <v>13934</v>
      </c>
      <c r="H135" s="184" t="s">
        <v>14856</v>
      </c>
      <c r="I135" s="184" t="s">
        <v>14857</v>
      </c>
      <c r="J135" s="184" t="s">
        <v>14085</v>
      </c>
      <c r="K135" s="184" t="s">
        <v>14524</v>
      </c>
      <c r="L135" s="1" t="s">
        <v>14858</v>
      </c>
    </row>
    <row r="136" spans="1:12">
      <c r="A136" s="1" t="s">
        <v>13846</v>
      </c>
      <c r="B136" s="1" t="s">
        <v>14859</v>
      </c>
      <c r="C136" s="184" t="s">
        <v>14860</v>
      </c>
      <c r="D136" s="184" t="s">
        <v>14861</v>
      </c>
      <c r="E136" s="184" t="s">
        <v>14862</v>
      </c>
      <c r="F136" s="184" t="s">
        <v>14863</v>
      </c>
      <c r="G136" s="184" t="s">
        <v>14864</v>
      </c>
      <c r="H136" s="184" t="s">
        <v>14865</v>
      </c>
      <c r="I136" s="184" t="s">
        <v>14866</v>
      </c>
      <c r="J136" s="1" t="s">
        <v>14867</v>
      </c>
      <c r="K136" s="184" t="s">
        <v>14868</v>
      </c>
      <c r="L136" s="184" t="s">
        <v>14869</v>
      </c>
    </row>
    <row r="137" spans="1:12">
      <c r="A137" s="1" t="s">
        <v>13846</v>
      </c>
      <c r="B137" s="1" t="s">
        <v>14870</v>
      </c>
      <c r="C137" s="184" t="s">
        <v>13848</v>
      </c>
      <c r="D137" s="1" t="s">
        <v>14871</v>
      </c>
      <c r="E137" s="184" t="s">
        <v>14308</v>
      </c>
      <c r="F137" s="184" t="s">
        <v>14872</v>
      </c>
      <c r="G137" s="1" t="s">
        <v>14512</v>
      </c>
      <c r="H137" s="1" t="s">
        <v>14873</v>
      </c>
      <c r="I137" s="184" t="s">
        <v>14874</v>
      </c>
      <c r="J137" s="184" t="s">
        <v>14875</v>
      </c>
      <c r="K137" s="184" t="s">
        <v>14876</v>
      </c>
      <c r="L137" s="1" t="s">
        <v>14877</v>
      </c>
    </row>
    <row r="138" spans="1:12">
      <c r="A138" s="1" t="s">
        <v>13846</v>
      </c>
      <c r="B138" s="1" t="s">
        <v>14878</v>
      </c>
      <c r="C138" s="184" t="s">
        <v>13877</v>
      </c>
      <c r="D138" s="184" t="s">
        <v>14879</v>
      </c>
      <c r="E138" s="184" t="s">
        <v>14880</v>
      </c>
      <c r="F138" s="184" t="s">
        <v>14881</v>
      </c>
      <c r="G138" s="184" t="s">
        <v>14882</v>
      </c>
      <c r="H138" s="1" t="s">
        <v>14883</v>
      </c>
      <c r="I138" s="184" t="s">
        <v>14884</v>
      </c>
      <c r="J138" s="1" t="s">
        <v>14885</v>
      </c>
      <c r="K138" s="184" t="s">
        <v>13978</v>
      </c>
      <c r="L138" s="184" t="s">
        <v>14886</v>
      </c>
    </row>
    <row r="139" spans="1:12">
      <c r="A139" s="1" t="s">
        <v>13846</v>
      </c>
      <c r="B139" s="1" t="s">
        <v>14887</v>
      </c>
      <c r="C139" s="1" t="s">
        <v>14312</v>
      </c>
      <c r="E139" s="1">
        <v>0</v>
      </c>
      <c r="F139" s="1">
        <v>-1</v>
      </c>
      <c r="G139" s="1">
        <v>0</v>
      </c>
      <c r="I139" s="1">
        <v>0</v>
      </c>
      <c r="K139" s="1">
        <v>0</v>
      </c>
    </row>
    <row r="140" spans="1:12">
      <c r="A140" s="1" t="s">
        <v>13846</v>
      </c>
      <c r="B140" s="1" t="s">
        <v>14888</v>
      </c>
      <c r="C140" s="184" t="s">
        <v>13882</v>
      </c>
      <c r="E140" s="1">
        <v>0</v>
      </c>
      <c r="F140" s="1">
        <v>-1</v>
      </c>
      <c r="G140" s="1">
        <v>0</v>
      </c>
      <c r="I140" s="184" t="s">
        <v>14273</v>
      </c>
      <c r="L140" s="1">
        <v>-1</v>
      </c>
    </row>
    <row r="141" spans="1:12">
      <c r="A141" s="1" t="s">
        <v>13846</v>
      </c>
      <c r="B141" s="1" t="s">
        <v>14889</v>
      </c>
      <c r="C141" s="184" t="s">
        <v>14431</v>
      </c>
      <c r="D141" s="184" t="s">
        <v>14890</v>
      </c>
      <c r="E141" s="184" t="s">
        <v>14891</v>
      </c>
      <c r="F141" s="184" t="s">
        <v>14892</v>
      </c>
      <c r="G141" s="184" t="s">
        <v>14136</v>
      </c>
      <c r="H141" s="1" t="s">
        <v>14893</v>
      </c>
      <c r="I141" s="184" t="s">
        <v>14894</v>
      </c>
      <c r="J141" s="1" t="s">
        <v>14895</v>
      </c>
      <c r="K141" s="1">
        <v>0</v>
      </c>
      <c r="L141" s="1">
        <v>-1</v>
      </c>
    </row>
    <row r="142" spans="1:12">
      <c r="A142" s="1" t="s">
        <v>13846</v>
      </c>
      <c r="B142" s="1" t="s">
        <v>14896</v>
      </c>
      <c r="C142" s="184" t="s">
        <v>14302</v>
      </c>
      <c r="D142" s="184" t="s">
        <v>14897</v>
      </c>
      <c r="E142" s="1" t="s">
        <v>7187</v>
      </c>
      <c r="F142" s="1" t="s">
        <v>14898</v>
      </c>
      <c r="G142" s="184" t="s">
        <v>14363</v>
      </c>
      <c r="H142" s="1" t="s">
        <v>14899</v>
      </c>
      <c r="I142" s="1" t="s">
        <v>5955</v>
      </c>
      <c r="J142" s="19">
        <v>2875</v>
      </c>
      <c r="K142" s="184" t="s">
        <v>14900</v>
      </c>
      <c r="L142" s="1" t="s">
        <v>14901</v>
      </c>
    </row>
    <row r="143" spans="1:12">
      <c r="A143" s="1" t="s">
        <v>13846</v>
      </c>
      <c r="B143" s="1" t="s">
        <v>14902</v>
      </c>
      <c r="E143" s="1" t="s">
        <v>6599</v>
      </c>
      <c r="G143" s="1" t="s">
        <v>14903</v>
      </c>
      <c r="H143" s="1" t="s">
        <v>14904</v>
      </c>
      <c r="J143" s="1">
        <v>-1</v>
      </c>
    </row>
    <row r="144" spans="1:12">
      <c r="A144" s="1" t="s">
        <v>13846</v>
      </c>
      <c r="B144" s="1" t="s">
        <v>308</v>
      </c>
      <c r="C144" s="1" t="s">
        <v>1347</v>
      </c>
      <c r="D144" s="1" t="s">
        <v>14905</v>
      </c>
      <c r="E144" s="184" t="s">
        <v>14906</v>
      </c>
      <c r="F144" s="1" t="s">
        <v>14907</v>
      </c>
      <c r="G144" s="184" t="s">
        <v>14908</v>
      </c>
      <c r="H144" s="184" t="s">
        <v>14909</v>
      </c>
      <c r="I144" s="184" t="s">
        <v>14457</v>
      </c>
      <c r="J144" s="184" t="s">
        <v>14211</v>
      </c>
      <c r="K144" s="1" t="s">
        <v>6945</v>
      </c>
      <c r="L144" s="1" t="s">
        <v>14910</v>
      </c>
    </row>
    <row r="145" spans="1:12">
      <c r="A145" s="1" t="s">
        <v>13846</v>
      </c>
      <c r="B145" s="1" t="s">
        <v>14911</v>
      </c>
      <c r="C145" s="1">
        <v>0</v>
      </c>
      <c r="D145" s="1">
        <v>-1</v>
      </c>
      <c r="E145" s="184" t="s">
        <v>14361</v>
      </c>
      <c r="G145" s="184" t="s">
        <v>13877</v>
      </c>
      <c r="H145" s="1" t="s">
        <v>14912</v>
      </c>
      <c r="I145" s="1" t="s">
        <v>6599</v>
      </c>
      <c r="J145" s="1" t="s">
        <v>6174</v>
      </c>
      <c r="K145" s="1">
        <v>0</v>
      </c>
      <c r="L145" s="1">
        <v>-1</v>
      </c>
    </row>
    <row r="146" spans="1:12">
      <c r="A146" s="1" t="s">
        <v>13846</v>
      </c>
      <c r="B146" s="1" t="s">
        <v>14913</v>
      </c>
      <c r="C146" s="184" t="s">
        <v>14300</v>
      </c>
      <c r="D146" s="184" t="s">
        <v>14914</v>
      </c>
      <c r="E146" s="184" t="s">
        <v>14915</v>
      </c>
      <c r="F146" s="1" t="s">
        <v>14916</v>
      </c>
      <c r="G146" s="184" t="s">
        <v>14917</v>
      </c>
      <c r="H146" s="1" t="s">
        <v>14918</v>
      </c>
      <c r="I146" s="184" t="s">
        <v>14919</v>
      </c>
      <c r="J146" s="184" t="s">
        <v>14920</v>
      </c>
      <c r="K146" s="184" t="s">
        <v>14170</v>
      </c>
      <c r="L146" s="184" t="s">
        <v>14921</v>
      </c>
    </row>
    <row r="147" spans="1:12">
      <c r="A147" s="1" t="s">
        <v>13846</v>
      </c>
      <c r="B147" s="1" t="s">
        <v>14922</v>
      </c>
      <c r="C147" s="184" t="s">
        <v>14308</v>
      </c>
      <c r="D147" s="1" t="s">
        <v>14923</v>
      </c>
      <c r="E147" s="184" t="s">
        <v>14924</v>
      </c>
      <c r="F147" s="184" t="s">
        <v>14925</v>
      </c>
      <c r="G147" s="184" t="s">
        <v>14926</v>
      </c>
      <c r="H147" s="184" t="s">
        <v>14927</v>
      </c>
      <c r="I147" s="1" t="s">
        <v>5955</v>
      </c>
      <c r="J147" s="184" t="s">
        <v>14928</v>
      </c>
      <c r="K147" s="184" t="s">
        <v>14028</v>
      </c>
      <c r="L147" s="1" t="s">
        <v>14929</v>
      </c>
    </row>
    <row r="148" spans="1:12">
      <c r="A148" s="1" t="s">
        <v>13846</v>
      </c>
      <c r="B148" s="1" t="s">
        <v>14930</v>
      </c>
      <c r="C148" s="184" t="s">
        <v>13879</v>
      </c>
      <c r="D148" s="184" t="s">
        <v>14931</v>
      </c>
      <c r="E148" s="184" t="s">
        <v>13848</v>
      </c>
      <c r="F148" s="184" t="s">
        <v>14932</v>
      </c>
      <c r="G148" s="184" t="s">
        <v>14292</v>
      </c>
      <c r="H148" s="1" t="s">
        <v>1383</v>
      </c>
      <c r="I148" s="184" t="s">
        <v>13958</v>
      </c>
      <c r="J148" s="1" t="s">
        <v>14933</v>
      </c>
      <c r="K148" s="184" t="s">
        <v>13875</v>
      </c>
      <c r="L148" s="184" t="s">
        <v>13875</v>
      </c>
    </row>
    <row r="149" spans="1:12">
      <c r="A149" s="1" t="s">
        <v>13846</v>
      </c>
      <c r="B149" s="1" t="s">
        <v>14934</v>
      </c>
      <c r="C149" s="184" t="s">
        <v>13879</v>
      </c>
      <c r="E149" s="184" t="s">
        <v>14485</v>
      </c>
      <c r="F149" s="1" t="s">
        <v>14935</v>
      </c>
      <c r="G149" s="184" t="s">
        <v>14936</v>
      </c>
      <c r="H149" s="1" t="s">
        <v>14937</v>
      </c>
      <c r="I149" s="184" t="s">
        <v>14938</v>
      </c>
      <c r="J149" s="184" t="s">
        <v>14939</v>
      </c>
      <c r="K149" s="184" t="s">
        <v>14685</v>
      </c>
      <c r="L149" s="1" t="s">
        <v>14940</v>
      </c>
    </row>
    <row r="150" spans="1:12">
      <c r="A150" s="1" t="s">
        <v>13846</v>
      </c>
      <c r="B150" s="1" t="s">
        <v>14941</v>
      </c>
      <c r="C150" s="1">
        <v>0</v>
      </c>
      <c r="D150" s="1">
        <v>-1</v>
      </c>
      <c r="E150" s="184" t="s">
        <v>14407</v>
      </c>
      <c r="G150" s="184" t="s">
        <v>14614</v>
      </c>
      <c r="H150" s="184" t="s">
        <v>14942</v>
      </c>
      <c r="I150" s="184" t="s">
        <v>14189</v>
      </c>
      <c r="J150" s="184" t="s">
        <v>14943</v>
      </c>
      <c r="K150" s="1">
        <v>0</v>
      </c>
      <c r="L150" s="1">
        <v>-1</v>
      </c>
    </row>
    <row r="151" spans="1:12">
      <c r="A151" s="1" t="s">
        <v>13846</v>
      </c>
      <c r="B151" s="1" t="s">
        <v>14944</v>
      </c>
      <c r="C151" s="184" t="s">
        <v>14048</v>
      </c>
      <c r="E151" s="184" t="s">
        <v>13925</v>
      </c>
      <c r="F151" s="184" t="s">
        <v>14945</v>
      </c>
      <c r="G151" s="1">
        <v>0</v>
      </c>
      <c r="H151" s="1">
        <v>-1</v>
      </c>
      <c r="I151" s="184" t="s">
        <v>14316</v>
      </c>
      <c r="K151" s="1">
        <v>0</v>
      </c>
      <c r="L151" s="1">
        <v>-1</v>
      </c>
    </row>
    <row r="152" spans="1:12">
      <c r="A152" s="1" t="s">
        <v>13846</v>
      </c>
      <c r="B152" s="1" t="s">
        <v>14946</v>
      </c>
      <c r="C152" s="184" t="s">
        <v>14947</v>
      </c>
      <c r="D152" s="1" t="s">
        <v>14948</v>
      </c>
      <c r="E152" s="184" t="s">
        <v>14949</v>
      </c>
      <c r="F152" s="184" t="s">
        <v>14950</v>
      </c>
      <c r="G152" s="184" t="s">
        <v>14951</v>
      </c>
      <c r="H152" s="1" t="s">
        <v>14952</v>
      </c>
      <c r="I152" s="184" t="s">
        <v>14953</v>
      </c>
      <c r="J152" s="184" t="s">
        <v>14954</v>
      </c>
      <c r="K152" s="184" t="s">
        <v>14955</v>
      </c>
      <c r="L152" s="184" t="s">
        <v>14956</v>
      </c>
    </row>
    <row r="153" spans="1:12">
      <c r="A153" s="1" t="s">
        <v>13846</v>
      </c>
      <c r="B153" s="1" t="s">
        <v>498</v>
      </c>
      <c r="C153" s="184" t="s">
        <v>14957</v>
      </c>
      <c r="D153" s="184" t="s">
        <v>14958</v>
      </c>
      <c r="E153" s="1" t="s">
        <v>14565</v>
      </c>
      <c r="F153" s="184" t="s">
        <v>14959</v>
      </c>
      <c r="G153" s="184" t="s">
        <v>14960</v>
      </c>
      <c r="H153" s="184" t="s">
        <v>14961</v>
      </c>
      <c r="I153" s="184" t="s">
        <v>14962</v>
      </c>
      <c r="J153" s="1" t="s">
        <v>14963</v>
      </c>
      <c r="L153" s="1">
        <v>-1</v>
      </c>
    </row>
    <row r="154" spans="1:12">
      <c r="A154" s="1" t="s">
        <v>13846</v>
      </c>
      <c r="B154" s="1" t="s">
        <v>14964</v>
      </c>
      <c r="C154" s="184" t="s">
        <v>13958</v>
      </c>
      <c r="E154" s="184" t="s">
        <v>14965</v>
      </c>
      <c r="F154" s="184" t="s">
        <v>14966</v>
      </c>
      <c r="G154" s="184" t="s">
        <v>14967</v>
      </c>
      <c r="H154" s="184" t="s">
        <v>14968</v>
      </c>
      <c r="I154" s="184" t="s">
        <v>14969</v>
      </c>
      <c r="J154" s="1" t="s">
        <v>14970</v>
      </c>
      <c r="K154" s="184" t="s">
        <v>13882</v>
      </c>
      <c r="L154" s="184" t="s">
        <v>14971</v>
      </c>
    </row>
    <row r="155" spans="1:12">
      <c r="A155" s="1" t="s">
        <v>13846</v>
      </c>
      <c r="B155" s="1" t="s">
        <v>14972</v>
      </c>
      <c r="C155" s="184" t="s">
        <v>14973</v>
      </c>
      <c r="D155" s="184" t="s">
        <v>14974</v>
      </c>
      <c r="E155" s="184" t="s">
        <v>14975</v>
      </c>
      <c r="F155" s="184" t="s">
        <v>14976</v>
      </c>
      <c r="G155" s="184" t="s">
        <v>14977</v>
      </c>
      <c r="H155" s="184" t="s">
        <v>14978</v>
      </c>
      <c r="I155" s="184" t="s">
        <v>14979</v>
      </c>
      <c r="J155" s="1" t="s">
        <v>14980</v>
      </c>
      <c r="K155" s="184" t="s">
        <v>14981</v>
      </c>
      <c r="L155" s="1" t="s">
        <v>14982</v>
      </c>
    </row>
    <row r="156" spans="1:12">
      <c r="A156" s="1" t="s">
        <v>13846</v>
      </c>
      <c r="B156" s="1" t="s">
        <v>14983</v>
      </c>
      <c r="C156" s="184" t="s">
        <v>14165</v>
      </c>
      <c r="D156" s="184" t="s">
        <v>14524</v>
      </c>
      <c r="E156" s="184" t="s">
        <v>14984</v>
      </c>
      <c r="F156" s="184" t="s">
        <v>14985</v>
      </c>
      <c r="G156" s="184" t="s">
        <v>14986</v>
      </c>
      <c r="H156" s="1" t="s">
        <v>14987</v>
      </c>
      <c r="I156" s="184" t="s">
        <v>14988</v>
      </c>
      <c r="J156" s="1" t="s">
        <v>14989</v>
      </c>
      <c r="K156" s="184" t="s">
        <v>13877</v>
      </c>
      <c r="L156" s="1" t="s">
        <v>14990</v>
      </c>
    </row>
    <row r="157" spans="1:12">
      <c r="A157" s="1" t="s">
        <v>13846</v>
      </c>
      <c r="B157" s="1" t="s">
        <v>14991</v>
      </c>
      <c r="C157" s="1">
        <v>0</v>
      </c>
      <c r="D157" s="1">
        <v>-1</v>
      </c>
      <c r="E157" s="1">
        <v>0</v>
      </c>
      <c r="F157" s="1">
        <v>-1</v>
      </c>
      <c r="G157" s="1" t="s">
        <v>1347</v>
      </c>
      <c r="I157" s="1" t="s">
        <v>14694</v>
      </c>
      <c r="J157" s="1" t="s">
        <v>14992</v>
      </c>
      <c r="K157" s="1">
        <v>0</v>
      </c>
      <c r="L157" s="1">
        <v>-1</v>
      </c>
    </row>
    <row r="158" spans="1:12">
      <c r="A158" s="1" t="s">
        <v>13846</v>
      </c>
      <c r="B158" s="1" t="s">
        <v>14993</v>
      </c>
      <c r="C158" s="184" t="s">
        <v>13848</v>
      </c>
      <c r="D158" s="184" t="s">
        <v>14994</v>
      </c>
      <c r="E158" s="184" t="s">
        <v>14995</v>
      </c>
      <c r="F158" s="1" t="s">
        <v>14996</v>
      </c>
      <c r="G158" s="184" t="s">
        <v>14997</v>
      </c>
      <c r="H158" s="184" t="s">
        <v>14998</v>
      </c>
      <c r="I158" s="184" t="s">
        <v>14999</v>
      </c>
      <c r="J158" s="1" t="s">
        <v>15000</v>
      </c>
      <c r="K158" s="184" t="s">
        <v>14485</v>
      </c>
      <c r="L158" s="1" t="s">
        <v>15001</v>
      </c>
    </row>
    <row r="159" spans="1:12">
      <c r="A159" s="1" t="s">
        <v>13846</v>
      </c>
      <c r="B159" s="1" t="s">
        <v>15002</v>
      </c>
      <c r="C159" s="184" t="s">
        <v>15003</v>
      </c>
      <c r="D159" s="1" t="s">
        <v>15004</v>
      </c>
      <c r="E159" s="184" t="s">
        <v>15005</v>
      </c>
      <c r="F159" s="1" t="s">
        <v>15006</v>
      </c>
      <c r="G159" s="184" t="s">
        <v>15007</v>
      </c>
      <c r="H159" s="184" t="s">
        <v>15008</v>
      </c>
      <c r="I159" s="184" t="s">
        <v>15009</v>
      </c>
      <c r="J159" s="1" t="s">
        <v>15010</v>
      </c>
      <c r="K159" s="184" t="s">
        <v>15011</v>
      </c>
      <c r="L159" s="184" t="s">
        <v>15012</v>
      </c>
    </row>
    <row r="160" spans="1:12">
      <c r="A160" s="1" t="s">
        <v>13846</v>
      </c>
      <c r="B160" s="1" t="s">
        <v>15013</v>
      </c>
      <c r="C160" s="184" t="s">
        <v>13856</v>
      </c>
      <c r="D160" s="1" t="s">
        <v>15014</v>
      </c>
      <c r="E160" s="1" t="s">
        <v>6969</v>
      </c>
      <c r="F160" s="1" t="s">
        <v>15015</v>
      </c>
      <c r="G160" s="184" t="s">
        <v>15016</v>
      </c>
      <c r="H160" s="184" t="s">
        <v>15017</v>
      </c>
      <c r="I160" s="184" t="s">
        <v>14161</v>
      </c>
      <c r="J160" s="1" t="s">
        <v>15018</v>
      </c>
      <c r="K160" s="1">
        <v>0</v>
      </c>
      <c r="L160" s="1">
        <v>-1</v>
      </c>
    </row>
    <row r="161" spans="1:12">
      <c r="A161" s="1" t="s">
        <v>13846</v>
      </c>
      <c r="B161" s="1" t="s">
        <v>15019</v>
      </c>
      <c r="C161" s="184" t="s">
        <v>15020</v>
      </c>
      <c r="D161" s="184" t="s">
        <v>15021</v>
      </c>
      <c r="E161" s="184" t="s">
        <v>15022</v>
      </c>
      <c r="F161" s="1" t="s">
        <v>15023</v>
      </c>
      <c r="G161" s="184" t="s">
        <v>15024</v>
      </c>
      <c r="H161" s="184" t="s">
        <v>15025</v>
      </c>
      <c r="I161" s="184" t="s">
        <v>15026</v>
      </c>
      <c r="J161" s="1" t="s">
        <v>15027</v>
      </c>
      <c r="K161" s="1" t="s">
        <v>6969</v>
      </c>
      <c r="L161" s="1" t="s">
        <v>15028</v>
      </c>
    </row>
    <row r="162" spans="1:12">
      <c r="A162" s="1" t="s">
        <v>13846</v>
      </c>
      <c r="B162" s="1" t="s">
        <v>15029</v>
      </c>
      <c r="C162" s="184" t="s">
        <v>14343</v>
      </c>
      <c r="D162" s="184" t="s">
        <v>15030</v>
      </c>
      <c r="E162" s="184" t="s">
        <v>14292</v>
      </c>
      <c r="F162" s="1">
        <v>0</v>
      </c>
      <c r="H162" s="1">
        <v>-1</v>
      </c>
      <c r="I162" s="184" t="s">
        <v>15031</v>
      </c>
      <c r="K162" s="1" t="s">
        <v>6220</v>
      </c>
      <c r="L162" s="1" t="s">
        <v>15032</v>
      </c>
    </row>
    <row r="163" spans="1:12">
      <c r="A163" s="1" t="s">
        <v>13846</v>
      </c>
      <c r="B163" s="1" t="s">
        <v>15033</v>
      </c>
      <c r="C163" s="184" t="s">
        <v>15034</v>
      </c>
      <c r="D163" s="184" t="s">
        <v>15035</v>
      </c>
      <c r="E163" s="184" t="s">
        <v>14162</v>
      </c>
      <c r="F163" s="184" t="s">
        <v>15036</v>
      </c>
      <c r="G163" s="184" t="s">
        <v>14124</v>
      </c>
      <c r="H163" s="1" t="s">
        <v>15037</v>
      </c>
      <c r="I163" s="1" t="s">
        <v>14903</v>
      </c>
      <c r="J163" s="1" t="s">
        <v>15038</v>
      </c>
      <c r="K163" s="1">
        <v>0</v>
      </c>
      <c r="L163" s="1">
        <v>-1</v>
      </c>
    </row>
    <row r="164" spans="1:12">
      <c r="A164" s="1" t="s">
        <v>13846</v>
      </c>
      <c r="B164" s="1" t="s">
        <v>319</v>
      </c>
      <c r="D164" s="1">
        <v>-1</v>
      </c>
      <c r="E164" s="184" t="s">
        <v>15039</v>
      </c>
      <c r="F164" s="184" t="s">
        <v>15040</v>
      </c>
      <c r="G164" s="184" t="s">
        <v>15041</v>
      </c>
      <c r="H164" s="1" t="s">
        <v>15042</v>
      </c>
      <c r="I164" s="184" t="s">
        <v>14279</v>
      </c>
      <c r="J164" s="184" t="s">
        <v>15043</v>
      </c>
      <c r="K164" s="184" t="s">
        <v>14015</v>
      </c>
      <c r="L164" s="1" t="s">
        <v>15044</v>
      </c>
    </row>
    <row r="165" spans="1:12">
      <c r="A165" s="1" t="s">
        <v>13846</v>
      </c>
      <c r="B165" s="1" t="s">
        <v>15045</v>
      </c>
      <c r="C165" s="184" t="s">
        <v>15046</v>
      </c>
      <c r="D165" s="1" t="s">
        <v>15047</v>
      </c>
      <c r="E165" s="184" t="s">
        <v>14271</v>
      </c>
      <c r="F165" s="184" t="s">
        <v>15048</v>
      </c>
      <c r="G165" s="184" t="s">
        <v>15049</v>
      </c>
      <c r="H165" s="1" t="s">
        <v>15050</v>
      </c>
      <c r="I165" s="1" t="s">
        <v>15051</v>
      </c>
      <c r="J165" s="184" t="s">
        <v>15052</v>
      </c>
      <c r="K165" s="1" t="s">
        <v>5955</v>
      </c>
      <c r="L165" s="184" t="s">
        <v>15053</v>
      </c>
    </row>
    <row r="166" spans="1:12">
      <c r="A166" s="1" t="s">
        <v>13846</v>
      </c>
      <c r="B166" s="1" t="s">
        <v>15054</v>
      </c>
      <c r="C166" s="184" t="s">
        <v>14407</v>
      </c>
      <c r="D166" s="1" t="s">
        <v>15055</v>
      </c>
      <c r="E166" s="184" t="s">
        <v>15056</v>
      </c>
      <c r="F166" s="184" t="s">
        <v>15057</v>
      </c>
      <c r="G166" s="184" t="s">
        <v>13848</v>
      </c>
      <c r="H166" s="1" t="s">
        <v>15058</v>
      </c>
      <c r="I166" s="184" t="s">
        <v>15059</v>
      </c>
      <c r="J166" s="184" t="s">
        <v>15060</v>
      </c>
      <c r="K166" s="184" t="s">
        <v>14165</v>
      </c>
      <c r="L166" s="184" t="s">
        <v>15061</v>
      </c>
    </row>
    <row r="167" spans="1:12">
      <c r="A167" s="1" t="s">
        <v>13846</v>
      </c>
      <c r="B167" s="1" t="s">
        <v>15062</v>
      </c>
      <c r="C167" s="1">
        <v>0</v>
      </c>
      <c r="D167" s="1">
        <v>-1</v>
      </c>
      <c r="E167" s="184" t="s">
        <v>15063</v>
      </c>
      <c r="F167" s="1" t="s">
        <v>15064</v>
      </c>
      <c r="G167" s="184" t="s">
        <v>13848</v>
      </c>
      <c r="H167" s="184" t="s">
        <v>15065</v>
      </c>
      <c r="I167" s="1">
        <v>0</v>
      </c>
      <c r="J167" s="1">
        <v>-1</v>
      </c>
    </row>
    <row r="168" spans="1:12">
      <c r="A168" s="1" t="s">
        <v>13846</v>
      </c>
      <c r="B168" s="1" t="s">
        <v>15066</v>
      </c>
      <c r="C168" s="1">
        <v>0</v>
      </c>
      <c r="D168" s="1">
        <v>-1</v>
      </c>
      <c r="E168" s="184" t="s">
        <v>13877</v>
      </c>
      <c r="F168" s="184" t="s">
        <v>15067</v>
      </c>
      <c r="G168" s="1">
        <v>0</v>
      </c>
      <c r="H168" s="1">
        <v>-1</v>
      </c>
      <c r="I168" s="184" t="s">
        <v>13907</v>
      </c>
      <c r="K168" s="1">
        <v>0</v>
      </c>
      <c r="L168" s="1">
        <v>-1</v>
      </c>
    </row>
    <row r="169" spans="1:12">
      <c r="A169" s="1" t="s">
        <v>13846</v>
      </c>
      <c r="B169" s="1" t="s">
        <v>15068</v>
      </c>
      <c r="C169" s="1" t="s">
        <v>6626</v>
      </c>
      <c r="E169" s="184" t="s">
        <v>14220</v>
      </c>
      <c r="F169" s="1" t="s">
        <v>15069</v>
      </c>
      <c r="G169" s="184" t="s">
        <v>14134</v>
      </c>
      <c r="H169" s="184" t="s">
        <v>15070</v>
      </c>
      <c r="I169" s="184" t="s">
        <v>15063</v>
      </c>
      <c r="J169" s="1" t="s">
        <v>15071</v>
      </c>
      <c r="K169" s="1">
        <v>0</v>
      </c>
      <c r="L169" s="1">
        <v>-1</v>
      </c>
    </row>
    <row r="170" spans="1:12">
      <c r="A170" s="1" t="s">
        <v>13846</v>
      </c>
      <c r="B170" s="1" t="s">
        <v>15072</v>
      </c>
      <c r="C170" s="1">
        <v>0</v>
      </c>
      <c r="D170" s="1">
        <v>-1</v>
      </c>
      <c r="E170" s="1" t="s">
        <v>14416</v>
      </c>
      <c r="G170" s="1">
        <v>0</v>
      </c>
      <c r="H170" s="1">
        <v>-1</v>
      </c>
      <c r="I170" s="184" t="s">
        <v>14350</v>
      </c>
      <c r="L170" s="1">
        <v>-1</v>
      </c>
    </row>
    <row r="171" spans="1:12">
      <c r="A171" s="1" t="s">
        <v>13846</v>
      </c>
      <c r="B171" s="1" t="s">
        <v>15073</v>
      </c>
      <c r="C171" s="1" t="s">
        <v>6626</v>
      </c>
      <c r="E171" s="1" t="s">
        <v>14903</v>
      </c>
      <c r="F171" s="1" t="s">
        <v>15074</v>
      </c>
      <c r="G171" s="1">
        <v>0</v>
      </c>
      <c r="H171" s="1">
        <v>-1</v>
      </c>
      <c r="I171" s="1">
        <v>0</v>
      </c>
      <c r="K171" s="184" t="s">
        <v>14207</v>
      </c>
    </row>
    <row r="172" spans="1:12">
      <c r="A172" s="1" t="s">
        <v>13846</v>
      </c>
      <c r="B172" s="1" t="s">
        <v>15075</v>
      </c>
      <c r="C172" s="184" t="s">
        <v>15076</v>
      </c>
      <c r="D172" s="1" t="s">
        <v>15077</v>
      </c>
      <c r="E172" s="184" t="s">
        <v>15078</v>
      </c>
      <c r="F172" s="1" t="s">
        <v>15079</v>
      </c>
      <c r="G172" s="184" t="s">
        <v>13879</v>
      </c>
      <c r="H172" s="184" t="s">
        <v>15080</v>
      </c>
      <c r="I172" s="184" t="s">
        <v>13879</v>
      </c>
      <c r="J172" s="1">
        <v>0</v>
      </c>
      <c r="K172" s="184" t="s">
        <v>15081</v>
      </c>
      <c r="L172" s="1" t="s">
        <v>15082</v>
      </c>
    </row>
    <row r="173" spans="1:12">
      <c r="A173" s="1" t="s">
        <v>13846</v>
      </c>
      <c r="B173" s="1" t="s">
        <v>15083</v>
      </c>
      <c r="C173" s="184" t="s">
        <v>15084</v>
      </c>
      <c r="D173" s="184" t="s">
        <v>15085</v>
      </c>
      <c r="E173" s="184" t="s">
        <v>13907</v>
      </c>
      <c r="F173" s="1" t="s">
        <v>14114</v>
      </c>
      <c r="G173" s="1" t="s">
        <v>6599</v>
      </c>
      <c r="H173" s="1" t="s">
        <v>6091</v>
      </c>
      <c r="I173" s="1" t="s">
        <v>6626</v>
      </c>
      <c r="J173" s="1" t="s">
        <v>15086</v>
      </c>
      <c r="L173" s="1">
        <v>-1</v>
      </c>
    </row>
    <row r="174" spans="1:12">
      <c r="A174" s="1" t="s">
        <v>13846</v>
      </c>
      <c r="B174" s="1" t="s">
        <v>15087</v>
      </c>
      <c r="C174" s="1" t="s">
        <v>6220</v>
      </c>
      <c r="D174" s="1" t="s">
        <v>15088</v>
      </c>
      <c r="E174" s="1" t="s">
        <v>14312</v>
      </c>
      <c r="F174" s="1" t="s">
        <v>15089</v>
      </c>
      <c r="G174" s="184" t="s">
        <v>15090</v>
      </c>
      <c r="H174" s="184" t="s">
        <v>15091</v>
      </c>
      <c r="I174" s="184" t="s">
        <v>13934</v>
      </c>
      <c r="J174" s="1" t="s">
        <v>15092</v>
      </c>
      <c r="K174" s="1" t="s">
        <v>6220</v>
      </c>
      <c r="L174" s="1" t="s">
        <v>15093</v>
      </c>
    </row>
    <row r="175" spans="1:12">
      <c r="A175" s="1" t="s">
        <v>13846</v>
      </c>
      <c r="B175" s="1" t="s">
        <v>15094</v>
      </c>
      <c r="C175" s="184" t="s">
        <v>15095</v>
      </c>
      <c r="D175" s="184" t="s">
        <v>15096</v>
      </c>
      <c r="E175" s="184" t="s">
        <v>14048</v>
      </c>
      <c r="F175" s="1" t="s">
        <v>15097</v>
      </c>
      <c r="G175" s="1">
        <v>0</v>
      </c>
      <c r="H175" s="1">
        <v>-1</v>
      </c>
      <c r="I175" s="1" t="s">
        <v>14511</v>
      </c>
      <c r="K175" s="184" t="s">
        <v>14876</v>
      </c>
      <c r="L175" s="184" t="s">
        <v>15098</v>
      </c>
    </row>
    <row r="176" spans="1:12">
      <c r="A176" s="1" t="s">
        <v>13846</v>
      </c>
      <c r="B176" s="1" t="s">
        <v>15099</v>
      </c>
      <c r="C176" s="184" t="s">
        <v>15084</v>
      </c>
      <c r="D176" s="184" t="s">
        <v>15100</v>
      </c>
      <c r="E176" s="184" t="s">
        <v>15101</v>
      </c>
      <c r="F176" s="1" t="s">
        <v>15102</v>
      </c>
      <c r="G176" s="1" t="s">
        <v>1347</v>
      </c>
      <c r="H176" s="1" t="s">
        <v>6871</v>
      </c>
      <c r="I176" s="184" t="s">
        <v>13934</v>
      </c>
      <c r="J176" s="1" t="s">
        <v>15103</v>
      </c>
      <c r="K176" s="1">
        <v>0</v>
      </c>
      <c r="L176" s="1">
        <v>-1</v>
      </c>
    </row>
    <row r="177" spans="1:12">
      <c r="A177" s="1" t="s">
        <v>13846</v>
      </c>
      <c r="B177" s="1" t="s">
        <v>15104</v>
      </c>
      <c r="C177" s="1">
        <v>0</v>
      </c>
      <c r="D177" s="1">
        <v>-1</v>
      </c>
      <c r="E177" s="184" t="s">
        <v>14048</v>
      </c>
      <c r="G177" s="184" t="s">
        <v>13958</v>
      </c>
      <c r="H177" s="1" t="s">
        <v>14531</v>
      </c>
      <c r="I177" s="184" t="s">
        <v>13875</v>
      </c>
      <c r="J177" s="184" t="s">
        <v>13875</v>
      </c>
      <c r="K177" s="1" t="s">
        <v>6599</v>
      </c>
      <c r="L177" s="1" t="s">
        <v>15105</v>
      </c>
    </row>
    <row r="178" spans="1:12">
      <c r="A178" s="1" t="s">
        <v>13846</v>
      </c>
      <c r="B178" s="1" t="s">
        <v>15106</v>
      </c>
      <c r="D178" s="1">
        <v>-1</v>
      </c>
      <c r="E178" s="184" t="s">
        <v>14504</v>
      </c>
      <c r="F178" s="1" t="s">
        <v>15107</v>
      </c>
      <c r="G178" s="1" t="s">
        <v>5955</v>
      </c>
      <c r="H178" s="1" t="s">
        <v>15108</v>
      </c>
      <c r="I178" s="184" t="s">
        <v>13848</v>
      </c>
      <c r="J178" s="1" t="s">
        <v>14686</v>
      </c>
      <c r="K178" s="184" t="s">
        <v>13900</v>
      </c>
      <c r="L178" s="184" t="s">
        <v>15109</v>
      </c>
    </row>
    <row r="179" spans="1:12">
      <c r="A179" s="1" t="s">
        <v>13846</v>
      </c>
      <c r="B179" s="1" t="s">
        <v>15110</v>
      </c>
      <c r="C179" s="184" t="s">
        <v>15111</v>
      </c>
      <c r="D179" s="184" t="s">
        <v>15112</v>
      </c>
      <c r="E179" s="184" t="s">
        <v>15113</v>
      </c>
      <c r="F179" s="1" t="s">
        <v>15114</v>
      </c>
      <c r="G179" s="184" t="s">
        <v>15115</v>
      </c>
      <c r="H179" s="184" t="s">
        <v>15116</v>
      </c>
      <c r="I179" s="184" t="s">
        <v>15117</v>
      </c>
      <c r="J179" s="1" t="s">
        <v>15118</v>
      </c>
      <c r="K179" s="184" t="s">
        <v>14048</v>
      </c>
      <c r="L179" s="1" t="s">
        <v>15119</v>
      </c>
    </row>
    <row r="180" spans="1:12">
      <c r="A180" s="1" t="s">
        <v>13846</v>
      </c>
      <c r="B180" s="1" t="s">
        <v>15120</v>
      </c>
      <c r="C180" s="1">
        <v>0</v>
      </c>
      <c r="E180" s="1">
        <v>0</v>
      </c>
      <c r="G180" s="184" t="s">
        <v>14003</v>
      </c>
      <c r="I180" s="1">
        <v>0</v>
      </c>
      <c r="J180" s="1">
        <v>-1</v>
      </c>
      <c r="K180" s="1">
        <v>0</v>
      </c>
    </row>
    <row r="181" spans="1:12">
      <c r="A181" s="1" t="s">
        <v>13846</v>
      </c>
      <c r="B181" s="1" t="s">
        <v>15121</v>
      </c>
      <c r="C181" s="184" t="s">
        <v>14449</v>
      </c>
      <c r="D181" s="184" t="s">
        <v>15122</v>
      </c>
      <c r="E181" s="184" t="s">
        <v>15123</v>
      </c>
      <c r="F181" s="1" t="s">
        <v>15124</v>
      </c>
      <c r="G181" s="184" t="s">
        <v>15125</v>
      </c>
      <c r="H181" s="184" t="s">
        <v>15126</v>
      </c>
      <c r="I181" s="184" t="s">
        <v>13905</v>
      </c>
      <c r="J181" s="1" t="s">
        <v>15127</v>
      </c>
      <c r="K181" s="184" t="s">
        <v>13907</v>
      </c>
      <c r="L181" s="184" t="s">
        <v>13907</v>
      </c>
    </row>
    <row r="182" spans="1:12">
      <c r="A182" s="1" t="s">
        <v>13846</v>
      </c>
      <c r="B182" s="1" t="s">
        <v>15128</v>
      </c>
      <c r="C182" s="184" t="s">
        <v>15129</v>
      </c>
      <c r="D182" s="184" t="s">
        <v>15130</v>
      </c>
      <c r="E182" s="184" t="s">
        <v>15131</v>
      </c>
      <c r="F182" s="184" t="s">
        <v>15132</v>
      </c>
      <c r="G182" s="184" t="s">
        <v>15133</v>
      </c>
      <c r="H182" s="1" t="s">
        <v>15134</v>
      </c>
      <c r="I182" s="184" t="s">
        <v>15135</v>
      </c>
      <c r="J182" s="184" t="s">
        <v>15136</v>
      </c>
      <c r="K182" s="184" t="s">
        <v>15137</v>
      </c>
      <c r="L182" s="1" t="s">
        <v>15138</v>
      </c>
    </row>
    <row r="183" spans="1:12">
      <c r="A183" s="1" t="s">
        <v>13846</v>
      </c>
      <c r="B183" s="1" t="s">
        <v>15139</v>
      </c>
      <c r="C183" s="184" t="s">
        <v>15140</v>
      </c>
      <c r="D183" s="1" t="s">
        <v>15141</v>
      </c>
      <c r="E183" s="184" t="s">
        <v>15142</v>
      </c>
      <c r="F183" s="184" t="s">
        <v>15143</v>
      </c>
      <c r="G183" s="184" t="s">
        <v>15144</v>
      </c>
      <c r="H183" s="184" t="s">
        <v>15145</v>
      </c>
      <c r="I183" s="184" t="s">
        <v>15146</v>
      </c>
      <c r="J183" s="1" t="s">
        <v>15147</v>
      </c>
      <c r="K183" s="184" t="s">
        <v>15148</v>
      </c>
      <c r="L183" s="1" t="s">
        <v>15149</v>
      </c>
    </row>
    <row r="184" spans="1:12">
      <c r="A184" s="1" t="s">
        <v>13846</v>
      </c>
      <c r="B184" s="1" t="s">
        <v>15150</v>
      </c>
      <c r="C184" s="184" t="s">
        <v>13907</v>
      </c>
      <c r="D184" s="184" t="s">
        <v>14003</v>
      </c>
      <c r="E184" s="184" t="s">
        <v>15151</v>
      </c>
      <c r="F184" s="184" t="s">
        <v>15152</v>
      </c>
      <c r="G184" s="184" t="s">
        <v>15153</v>
      </c>
      <c r="H184" s="1" t="s">
        <v>15154</v>
      </c>
      <c r="I184" s="1" t="s">
        <v>6599</v>
      </c>
      <c r="J184" s="1" t="s">
        <v>1274</v>
      </c>
      <c r="K184" s="184" t="s">
        <v>14292</v>
      </c>
      <c r="L184" s="184" t="s">
        <v>13905</v>
      </c>
    </row>
    <row r="185" spans="1:12">
      <c r="A185" s="1" t="s">
        <v>13846</v>
      </c>
      <c r="B185" s="1" t="s">
        <v>15155</v>
      </c>
      <c r="C185" s="1">
        <v>0</v>
      </c>
      <c r="D185" s="1">
        <v>-1</v>
      </c>
      <c r="E185" s="184" t="s">
        <v>14028</v>
      </c>
      <c r="F185" s="1" t="s">
        <v>6502</v>
      </c>
      <c r="G185" s="184" t="s">
        <v>15156</v>
      </c>
      <c r="H185" s="1" t="s">
        <v>15157</v>
      </c>
      <c r="I185" s="184" t="s">
        <v>15158</v>
      </c>
      <c r="J185" s="184" t="s">
        <v>15159</v>
      </c>
      <c r="K185" s="184" t="s">
        <v>14361</v>
      </c>
      <c r="L185" s="1" t="s">
        <v>15160</v>
      </c>
    </row>
    <row r="186" spans="1:12">
      <c r="A186" s="1" t="s">
        <v>13846</v>
      </c>
      <c r="B186" s="1" t="s">
        <v>15161</v>
      </c>
      <c r="C186" s="1">
        <v>0</v>
      </c>
      <c r="E186" s="184" t="s">
        <v>14124</v>
      </c>
      <c r="F186" s="184" t="s">
        <v>15162</v>
      </c>
      <c r="G186" s="1" t="s">
        <v>6220</v>
      </c>
      <c r="H186" s="184" t="s">
        <v>15163</v>
      </c>
      <c r="I186" s="184" t="s">
        <v>14773</v>
      </c>
      <c r="J186" s="184" t="s">
        <v>15164</v>
      </c>
      <c r="K186" s="1">
        <v>0</v>
      </c>
      <c r="L186" s="1">
        <v>-1</v>
      </c>
    </row>
    <row r="187" spans="1:12">
      <c r="A187" s="1" t="s">
        <v>13846</v>
      </c>
      <c r="B187" s="1" t="s">
        <v>15165</v>
      </c>
      <c r="C187" s="184" t="s">
        <v>15166</v>
      </c>
      <c r="D187" s="1" t="s">
        <v>15167</v>
      </c>
      <c r="E187" s="184" t="s">
        <v>15168</v>
      </c>
      <c r="F187" s="1" t="s">
        <v>15169</v>
      </c>
      <c r="G187" s="184" t="s">
        <v>13879</v>
      </c>
      <c r="H187" s="1" t="s">
        <v>15170</v>
      </c>
      <c r="I187" s="184" t="s">
        <v>15171</v>
      </c>
      <c r="J187" s="184" t="s">
        <v>15172</v>
      </c>
      <c r="K187" s="1" t="s">
        <v>14791</v>
      </c>
      <c r="L187" s="184" t="s">
        <v>15173</v>
      </c>
    </row>
    <row r="188" spans="1:12">
      <c r="A188" s="1" t="s">
        <v>13846</v>
      </c>
      <c r="B188" s="1" t="s">
        <v>15174</v>
      </c>
      <c r="C188" s="1" t="s">
        <v>14903</v>
      </c>
      <c r="D188" s="1" t="s">
        <v>15175</v>
      </c>
      <c r="E188" s="1">
        <v>0</v>
      </c>
      <c r="F188" s="1">
        <v>-1</v>
      </c>
    </row>
    <row r="189" spans="1:12">
      <c r="A189" s="1" t="s">
        <v>13846</v>
      </c>
      <c r="B189" s="1" t="s">
        <v>4769</v>
      </c>
      <c r="C189" s="184" t="s">
        <v>15176</v>
      </c>
      <c r="D189" s="1" t="s">
        <v>15177</v>
      </c>
      <c r="E189" s="184" t="s">
        <v>14234</v>
      </c>
      <c r="F189" s="1" t="s">
        <v>15178</v>
      </c>
      <c r="G189" s="184" t="s">
        <v>15179</v>
      </c>
      <c r="H189" s="184" t="s">
        <v>15180</v>
      </c>
      <c r="I189" s="184" t="s">
        <v>15181</v>
      </c>
      <c r="J189" s="1" t="s">
        <v>15182</v>
      </c>
      <c r="K189" s="184" t="s">
        <v>15183</v>
      </c>
      <c r="L189" s="1" t="s">
        <v>15184</v>
      </c>
    </row>
    <row r="190" spans="1:12">
      <c r="A190" s="1" t="s">
        <v>13846</v>
      </c>
      <c r="B190" s="1" t="s">
        <v>15185</v>
      </c>
      <c r="C190" s="1" t="s">
        <v>6969</v>
      </c>
      <c r="D190" s="1">
        <v>0</v>
      </c>
      <c r="E190" s="184" t="s">
        <v>15186</v>
      </c>
      <c r="F190" s="184" t="s">
        <v>15187</v>
      </c>
      <c r="G190" s="184" t="s">
        <v>13984</v>
      </c>
      <c r="H190" s="1" t="s">
        <v>15188</v>
      </c>
      <c r="I190" s="184" t="s">
        <v>14936</v>
      </c>
      <c r="J190" s="1" t="s">
        <v>15189</v>
      </c>
      <c r="K190" s="1">
        <v>0</v>
      </c>
      <c r="L190" s="1">
        <v>-1</v>
      </c>
    </row>
    <row r="191" spans="1:12">
      <c r="A191" s="1" t="s">
        <v>13846</v>
      </c>
      <c r="B191" s="1" t="s">
        <v>15190</v>
      </c>
      <c r="C191" s="184" t="s">
        <v>15191</v>
      </c>
      <c r="D191" s="184" t="s">
        <v>15192</v>
      </c>
      <c r="E191" s="184" t="s">
        <v>15193</v>
      </c>
      <c r="F191" s="1" t="s">
        <v>15194</v>
      </c>
      <c r="G191" s="184" t="s">
        <v>15195</v>
      </c>
      <c r="H191" s="184" t="s">
        <v>15196</v>
      </c>
      <c r="I191" s="184" t="s">
        <v>15197</v>
      </c>
      <c r="J191" s="184" t="s">
        <v>15198</v>
      </c>
      <c r="K191" s="184" t="s">
        <v>15199</v>
      </c>
      <c r="L191" s="1" t="s">
        <v>15200</v>
      </c>
    </row>
    <row r="192" spans="1:12">
      <c r="A192" s="1" t="s">
        <v>13846</v>
      </c>
      <c r="B192" s="1" t="s">
        <v>15201</v>
      </c>
      <c r="C192" s="184" t="s">
        <v>15202</v>
      </c>
      <c r="D192" s="184" t="s">
        <v>14776</v>
      </c>
      <c r="E192" s="184" t="s">
        <v>15203</v>
      </c>
      <c r="F192" s="1" t="s">
        <v>14912</v>
      </c>
      <c r="G192" s="184" t="s">
        <v>15204</v>
      </c>
      <c r="H192" s="184" t="s">
        <v>15205</v>
      </c>
      <c r="I192" s="184" t="s">
        <v>14962</v>
      </c>
      <c r="J192" s="184" t="s">
        <v>15206</v>
      </c>
      <c r="K192" s="184" t="s">
        <v>15207</v>
      </c>
      <c r="L192" s="184" t="s">
        <v>15208</v>
      </c>
    </row>
    <row r="193" spans="1:12">
      <c r="A193" s="1" t="s">
        <v>13846</v>
      </c>
      <c r="B193" s="1" t="s">
        <v>15209</v>
      </c>
      <c r="C193" s="184" t="s">
        <v>13877</v>
      </c>
      <c r="D193" s="184" t="s">
        <v>15210</v>
      </c>
      <c r="E193" s="184" t="s">
        <v>13902</v>
      </c>
      <c r="F193" s="184" t="s">
        <v>15211</v>
      </c>
      <c r="G193" s="184" t="s">
        <v>14361</v>
      </c>
      <c r="H193" s="184" t="s">
        <v>14361</v>
      </c>
      <c r="I193" s="184" t="s">
        <v>14292</v>
      </c>
      <c r="J193" s="1" t="s">
        <v>1331</v>
      </c>
      <c r="K193" s="184" t="s">
        <v>15212</v>
      </c>
      <c r="L193" s="1" t="s">
        <v>15213</v>
      </c>
    </row>
    <row r="194" spans="1:12">
      <c r="A194" s="1" t="s">
        <v>13846</v>
      </c>
      <c r="B194" s="1" t="s">
        <v>15214</v>
      </c>
      <c r="C194" s="184" t="s">
        <v>15215</v>
      </c>
      <c r="D194" s="184" t="s">
        <v>15216</v>
      </c>
      <c r="E194" s="184" t="s">
        <v>14900</v>
      </c>
      <c r="F194" s="1" t="s">
        <v>15217</v>
      </c>
      <c r="G194" s="184" t="s">
        <v>14720</v>
      </c>
      <c r="H194" s="1" t="s">
        <v>15218</v>
      </c>
      <c r="I194" s="184" t="s">
        <v>15219</v>
      </c>
      <c r="J194" s="184" t="s">
        <v>15220</v>
      </c>
      <c r="K194" s="1" t="s">
        <v>1331</v>
      </c>
      <c r="L194" s="184" t="s">
        <v>15221</v>
      </c>
    </row>
    <row r="195" spans="1:12">
      <c r="A195" s="1" t="s">
        <v>13846</v>
      </c>
      <c r="B195" s="1" t="s">
        <v>15222</v>
      </c>
      <c r="C195" s="184" t="s">
        <v>15223</v>
      </c>
      <c r="D195" s="184" t="s">
        <v>15224</v>
      </c>
      <c r="E195" s="184" t="s">
        <v>14045</v>
      </c>
      <c r="F195" s="184" t="s">
        <v>15225</v>
      </c>
      <c r="G195" s="184" t="s">
        <v>15226</v>
      </c>
      <c r="H195" s="184" t="s">
        <v>15227</v>
      </c>
      <c r="I195" s="1" t="s">
        <v>14694</v>
      </c>
      <c r="J195" s="1" t="s">
        <v>15228</v>
      </c>
      <c r="K195" s="184" t="s">
        <v>15229</v>
      </c>
      <c r="L195" s="184" t="s">
        <v>15230</v>
      </c>
    </row>
    <row r="196" spans="1:12">
      <c r="A196" s="1" t="s">
        <v>13846</v>
      </c>
      <c r="B196" s="1" t="s">
        <v>15231</v>
      </c>
      <c r="C196" s="184" t="s">
        <v>13907</v>
      </c>
      <c r="D196" s="184" t="s">
        <v>15232</v>
      </c>
      <c r="E196" s="184" t="s">
        <v>15233</v>
      </c>
      <c r="F196" s="1" t="s">
        <v>14106</v>
      </c>
      <c r="G196" s="184" t="s">
        <v>14204</v>
      </c>
      <c r="H196" s="1" t="s">
        <v>15234</v>
      </c>
      <c r="I196" s="184" t="s">
        <v>14689</v>
      </c>
      <c r="J196" s="184" t="s">
        <v>15235</v>
      </c>
      <c r="K196" s="184" t="s">
        <v>15229</v>
      </c>
      <c r="L196" s="184" t="s">
        <v>15236</v>
      </c>
    </row>
    <row r="197" spans="1:12">
      <c r="A197" s="1" t="s">
        <v>13846</v>
      </c>
      <c r="B197" s="1" t="s">
        <v>15237</v>
      </c>
      <c r="C197" s="184" t="s">
        <v>14040</v>
      </c>
      <c r="D197" s="1" t="s">
        <v>15238</v>
      </c>
      <c r="E197" s="184" t="s">
        <v>15239</v>
      </c>
      <c r="F197" s="1" t="s">
        <v>15240</v>
      </c>
      <c r="G197" s="184" t="s">
        <v>14906</v>
      </c>
      <c r="H197" s="184" t="s">
        <v>15241</v>
      </c>
      <c r="I197" s="184" t="s">
        <v>15242</v>
      </c>
      <c r="J197" s="184" t="s">
        <v>15243</v>
      </c>
      <c r="K197" s="184" t="s">
        <v>15244</v>
      </c>
      <c r="L197" s="1" t="s">
        <v>15245</v>
      </c>
    </row>
    <row r="198" spans="1:12">
      <c r="A198" s="1" t="s">
        <v>13846</v>
      </c>
      <c r="B198" s="1" t="s">
        <v>15246</v>
      </c>
      <c r="C198" s="1">
        <v>0</v>
      </c>
      <c r="E198" s="1">
        <v>0</v>
      </c>
      <c r="G198" s="184" t="s">
        <v>14598</v>
      </c>
      <c r="I198" s="1">
        <v>0</v>
      </c>
      <c r="J198" s="1">
        <v>-1</v>
      </c>
      <c r="K198" s="1">
        <v>0</v>
      </c>
    </row>
    <row r="199" spans="1:12">
      <c r="A199" s="1" t="s">
        <v>13846</v>
      </c>
      <c r="B199" s="1" t="s">
        <v>15247</v>
      </c>
      <c r="C199" s="184" t="s">
        <v>15248</v>
      </c>
      <c r="D199" s="1" t="s">
        <v>15249</v>
      </c>
      <c r="E199" s="184" t="s">
        <v>15250</v>
      </c>
      <c r="F199" s="184" t="s">
        <v>15251</v>
      </c>
      <c r="G199" s="184" t="s">
        <v>15252</v>
      </c>
      <c r="H199" s="1" t="s">
        <v>15253</v>
      </c>
      <c r="I199" s="184" t="s">
        <v>15254</v>
      </c>
      <c r="J199" s="184" t="s">
        <v>15255</v>
      </c>
      <c r="K199" s="1" t="s">
        <v>6599</v>
      </c>
      <c r="L199" s="1" t="s">
        <v>15256</v>
      </c>
    </row>
    <row r="200" spans="1:12">
      <c r="A200" s="1" t="s">
        <v>13846</v>
      </c>
      <c r="B200" s="1" t="s">
        <v>15257</v>
      </c>
      <c r="C200" s="184" t="s">
        <v>15258</v>
      </c>
      <c r="D200" s="1" t="s">
        <v>15259</v>
      </c>
      <c r="E200" s="184" t="s">
        <v>15260</v>
      </c>
      <c r="F200" s="1" t="s">
        <v>15261</v>
      </c>
      <c r="G200" s="184" t="s">
        <v>15262</v>
      </c>
      <c r="H200" s="1" t="s">
        <v>15263</v>
      </c>
      <c r="I200" s="184" t="s">
        <v>15264</v>
      </c>
      <c r="J200" s="184" t="s">
        <v>15265</v>
      </c>
      <c r="K200" s="184" t="s">
        <v>15266</v>
      </c>
      <c r="L200" s="1" t="s">
        <v>15267</v>
      </c>
    </row>
    <row r="201" spans="1:12">
      <c r="A201" s="1" t="s">
        <v>13846</v>
      </c>
      <c r="B201" s="1" t="s">
        <v>15268</v>
      </c>
      <c r="C201" s="184" t="s">
        <v>15269</v>
      </c>
      <c r="D201" s="184" t="s">
        <v>15270</v>
      </c>
      <c r="E201" s="184" t="s">
        <v>13925</v>
      </c>
      <c r="F201" s="184" t="s">
        <v>15271</v>
      </c>
      <c r="G201" s="184" t="s">
        <v>15272</v>
      </c>
      <c r="H201" s="1" t="s">
        <v>15273</v>
      </c>
      <c r="I201" s="184" t="s">
        <v>15274</v>
      </c>
      <c r="J201" s="1" t="s">
        <v>15275</v>
      </c>
      <c r="K201" s="1" t="s">
        <v>6220</v>
      </c>
      <c r="L201" s="184" t="s">
        <v>15276</v>
      </c>
    </row>
    <row r="202" spans="1:12">
      <c r="A202" s="1" t="s">
        <v>13846</v>
      </c>
      <c r="B202" s="1" t="s">
        <v>416</v>
      </c>
      <c r="C202" s="184" t="s">
        <v>15277</v>
      </c>
      <c r="D202" s="184" t="s">
        <v>15278</v>
      </c>
      <c r="E202" s="1" t="s">
        <v>6599</v>
      </c>
      <c r="F202" s="184" t="s">
        <v>15137</v>
      </c>
      <c r="G202" s="184" t="s">
        <v>15279</v>
      </c>
      <c r="H202" s="1" t="s">
        <v>15280</v>
      </c>
      <c r="I202" s="184" t="s">
        <v>15281</v>
      </c>
      <c r="J202" s="184" t="s">
        <v>15282</v>
      </c>
      <c r="K202" s="184" t="s">
        <v>13907</v>
      </c>
      <c r="L202" s="1" t="s">
        <v>15283</v>
      </c>
    </row>
    <row r="203" spans="1:12">
      <c r="A203" s="1" t="s">
        <v>13846</v>
      </c>
      <c r="B203" s="1" t="s">
        <v>702</v>
      </c>
      <c r="C203" s="184" t="s">
        <v>15284</v>
      </c>
      <c r="D203" s="1" t="s">
        <v>15285</v>
      </c>
      <c r="E203" s="184" t="s">
        <v>15286</v>
      </c>
      <c r="F203" s="184" t="s">
        <v>15287</v>
      </c>
      <c r="G203" s="184" t="s">
        <v>15288</v>
      </c>
      <c r="H203" s="1" t="s">
        <v>15289</v>
      </c>
      <c r="I203" s="184" t="s">
        <v>15290</v>
      </c>
      <c r="J203" s="184" t="s">
        <v>15291</v>
      </c>
      <c r="K203" s="184" t="s">
        <v>15292</v>
      </c>
      <c r="L203" s="1" t="s">
        <v>15293</v>
      </c>
    </row>
    <row r="204" spans="1:12">
      <c r="A204" s="1" t="s">
        <v>13846</v>
      </c>
      <c r="B204" s="1" t="s">
        <v>15294</v>
      </c>
      <c r="C204" s="184" t="s">
        <v>14028</v>
      </c>
      <c r="D204" s="184" t="s">
        <v>14273</v>
      </c>
      <c r="E204" s="184" t="s">
        <v>14271</v>
      </c>
      <c r="F204" s="184" t="s">
        <v>15295</v>
      </c>
      <c r="G204" s="184" t="s">
        <v>14010</v>
      </c>
      <c r="H204" s="1" t="s">
        <v>15296</v>
      </c>
      <c r="I204" s="184" t="s">
        <v>14040</v>
      </c>
      <c r="J204" s="1" t="s">
        <v>15297</v>
      </c>
      <c r="K204" s="1">
        <v>0</v>
      </c>
      <c r="L204" s="1">
        <v>-1</v>
      </c>
    </row>
    <row r="205" spans="1:12">
      <c r="A205" s="1" t="s">
        <v>13846</v>
      </c>
      <c r="B205" s="1" t="s">
        <v>15298</v>
      </c>
      <c r="C205" s="184" t="s">
        <v>15299</v>
      </c>
      <c r="D205" s="1" t="s">
        <v>15300</v>
      </c>
      <c r="E205" s="184" t="s">
        <v>15301</v>
      </c>
      <c r="F205" s="184" t="s">
        <v>15302</v>
      </c>
      <c r="G205" s="184" t="s">
        <v>15303</v>
      </c>
      <c r="H205" s="184" t="s">
        <v>15304</v>
      </c>
      <c r="I205" s="184" t="s">
        <v>15305</v>
      </c>
      <c r="J205" s="1" t="s">
        <v>15306</v>
      </c>
      <c r="K205" s="184" t="s">
        <v>13903</v>
      </c>
      <c r="L205" s="184" t="s">
        <v>14984</v>
      </c>
    </row>
    <row r="206" spans="1:12">
      <c r="A206" s="1" t="s">
        <v>13846</v>
      </c>
      <c r="B206" s="1" t="s">
        <v>15307</v>
      </c>
      <c r="C206" s="184" t="s">
        <v>15308</v>
      </c>
      <c r="D206" s="1" t="s">
        <v>15309</v>
      </c>
      <c r="E206" s="184" t="s">
        <v>15310</v>
      </c>
      <c r="F206" s="184" t="s">
        <v>15311</v>
      </c>
      <c r="G206" s="184" t="s">
        <v>15312</v>
      </c>
      <c r="H206" s="184" t="s">
        <v>15313</v>
      </c>
      <c r="I206" s="184" t="s">
        <v>15314</v>
      </c>
      <c r="J206" s="1" t="s">
        <v>15315</v>
      </c>
      <c r="K206" s="184" t="s">
        <v>15316</v>
      </c>
      <c r="L206" s="1" t="s">
        <v>15317</v>
      </c>
    </row>
    <row r="207" spans="1:12">
      <c r="A207" s="1" t="s">
        <v>13846</v>
      </c>
      <c r="B207" s="1" t="s">
        <v>15318</v>
      </c>
      <c r="C207" s="184" t="s">
        <v>13950</v>
      </c>
      <c r="D207" s="1" t="s">
        <v>15319</v>
      </c>
      <c r="E207" s="184" t="s">
        <v>14361</v>
      </c>
      <c r="F207" s="184" t="s">
        <v>15320</v>
      </c>
      <c r="G207" s="184" t="s">
        <v>14957</v>
      </c>
      <c r="H207" s="184" t="s">
        <v>15321</v>
      </c>
      <c r="I207" s="184" t="s">
        <v>13952</v>
      </c>
      <c r="J207" s="1" t="s">
        <v>14054</v>
      </c>
      <c r="K207" s="184" t="s">
        <v>13902</v>
      </c>
      <c r="L207" s="1" t="s">
        <v>15322</v>
      </c>
    </row>
    <row r="208" spans="1:12">
      <c r="A208" s="1" t="s">
        <v>13846</v>
      </c>
      <c r="B208" s="1" t="s">
        <v>15323</v>
      </c>
      <c r="C208" s="184" t="s">
        <v>14346</v>
      </c>
      <c r="D208" s="1" t="s">
        <v>15324</v>
      </c>
      <c r="E208" s="184" t="s">
        <v>15325</v>
      </c>
      <c r="F208" s="1" t="s">
        <v>15326</v>
      </c>
      <c r="G208" s="184" t="s">
        <v>15327</v>
      </c>
      <c r="H208" s="184" t="s">
        <v>15328</v>
      </c>
      <c r="I208" s="184" t="s">
        <v>14045</v>
      </c>
      <c r="J208" s="184" t="s">
        <v>15329</v>
      </c>
      <c r="K208" s="184" t="s">
        <v>13877</v>
      </c>
      <c r="L208" s="1" t="s">
        <v>15330</v>
      </c>
    </row>
    <row r="209" spans="1:12">
      <c r="A209" s="1" t="s">
        <v>13846</v>
      </c>
      <c r="B209" s="1" t="s">
        <v>877</v>
      </c>
      <c r="C209" s="184" t="s">
        <v>14165</v>
      </c>
      <c r="D209" s="1" t="s">
        <v>5975</v>
      </c>
      <c r="E209" s="184" t="s">
        <v>14819</v>
      </c>
      <c r="F209" s="184" t="s">
        <v>14331</v>
      </c>
      <c r="G209" s="1" t="s">
        <v>15331</v>
      </c>
      <c r="H209" s="184" t="s">
        <v>15332</v>
      </c>
      <c r="I209" s="184" t="s">
        <v>14006</v>
      </c>
      <c r="J209" s="1" t="s">
        <v>15333</v>
      </c>
      <c r="K209" s="1">
        <v>0</v>
      </c>
      <c r="L209" s="1">
        <v>-1</v>
      </c>
    </row>
    <row r="210" spans="1:12">
      <c r="A210" s="1" t="s">
        <v>13846</v>
      </c>
      <c r="B210" s="1" t="s">
        <v>15334</v>
      </c>
      <c r="C210" s="1" t="s">
        <v>6969</v>
      </c>
      <c r="D210" s="1">
        <v>0</v>
      </c>
      <c r="E210" s="184" t="s">
        <v>15335</v>
      </c>
      <c r="F210" s="1" t="s">
        <v>15336</v>
      </c>
      <c r="G210" s="184" t="s">
        <v>14720</v>
      </c>
      <c r="H210" s="1" t="s">
        <v>15337</v>
      </c>
      <c r="I210" s="184" t="s">
        <v>14124</v>
      </c>
      <c r="J210" s="184" t="s">
        <v>14045</v>
      </c>
      <c r="K210" s="184" t="s">
        <v>14361</v>
      </c>
      <c r="L210" s="184" t="s">
        <v>15338</v>
      </c>
    </row>
    <row r="211" spans="1:12">
      <c r="A211" s="1" t="s">
        <v>13846</v>
      </c>
      <c r="B211" s="1" t="s">
        <v>15339</v>
      </c>
      <c r="C211" s="1" t="s">
        <v>15340</v>
      </c>
      <c r="D211" s="184" t="s">
        <v>15341</v>
      </c>
      <c r="E211" s="184" t="s">
        <v>14343</v>
      </c>
      <c r="F211" s="1" t="s">
        <v>5955</v>
      </c>
      <c r="G211" s="184" t="s">
        <v>15342</v>
      </c>
      <c r="H211" s="184" t="s">
        <v>15343</v>
      </c>
      <c r="I211" s="184" t="s">
        <v>15344</v>
      </c>
      <c r="J211" s="1" t="s">
        <v>15345</v>
      </c>
      <c r="K211" s="184" t="s">
        <v>14028</v>
      </c>
      <c r="L211" s="1" t="s">
        <v>15346</v>
      </c>
    </row>
    <row r="212" spans="1:12">
      <c r="A212" s="1" t="s">
        <v>13846</v>
      </c>
      <c r="B212" s="1" t="s">
        <v>15347</v>
      </c>
      <c r="C212" s="184" t="s">
        <v>15348</v>
      </c>
      <c r="D212" s="1" t="s">
        <v>15349</v>
      </c>
      <c r="E212" s="184" t="s">
        <v>15350</v>
      </c>
      <c r="F212" s="184" t="s">
        <v>15351</v>
      </c>
      <c r="G212" s="184" t="s">
        <v>15352</v>
      </c>
      <c r="H212" s="1" t="s">
        <v>15353</v>
      </c>
      <c r="I212" s="184" t="s">
        <v>13950</v>
      </c>
      <c r="J212" s="184" t="s">
        <v>15354</v>
      </c>
      <c r="K212" s="1">
        <v>0</v>
      </c>
      <c r="L212" s="1">
        <v>-1</v>
      </c>
    </row>
    <row r="213" spans="1:12">
      <c r="A213" s="1" t="s">
        <v>13846</v>
      </c>
      <c r="B213" s="1" t="s">
        <v>15355</v>
      </c>
      <c r="C213" s="1">
        <v>0</v>
      </c>
      <c r="D213" s="1">
        <v>-1</v>
      </c>
      <c r="E213" s="184" t="s">
        <v>15356</v>
      </c>
      <c r="F213" s="184" t="s">
        <v>15357</v>
      </c>
      <c r="G213" s="184" t="s">
        <v>15358</v>
      </c>
      <c r="H213" s="1" t="s">
        <v>15359</v>
      </c>
      <c r="I213" s="184" t="s">
        <v>14161</v>
      </c>
      <c r="J213" s="1" t="s">
        <v>14433</v>
      </c>
      <c r="K213" s="1" t="s">
        <v>6969</v>
      </c>
      <c r="L213" s="19">
        <v>1125</v>
      </c>
    </row>
    <row r="214" spans="1:12">
      <c r="A214" s="1" t="s">
        <v>13846</v>
      </c>
      <c r="B214" s="1" t="s">
        <v>15360</v>
      </c>
      <c r="C214" s="184" t="s">
        <v>15361</v>
      </c>
      <c r="D214" s="184" t="s">
        <v>15362</v>
      </c>
      <c r="E214" s="184" t="s">
        <v>15363</v>
      </c>
      <c r="F214" s="184" t="s">
        <v>15364</v>
      </c>
      <c r="G214" s="184" t="s">
        <v>15365</v>
      </c>
      <c r="H214" s="184" t="s">
        <v>15366</v>
      </c>
      <c r="I214" s="184" t="s">
        <v>15367</v>
      </c>
      <c r="J214" s="1" t="s">
        <v>15368</v>
      </c>
      <c r="K214" s="184" t="s">
        <v>15369</v>
      </c>
      <c r="L214" s="1" t="s">
        <v>15370</v>
      </c>
    </row>
    <row r="215" spans="1:12">
      <c r="A215" s="1" t="s">
        <v>13846</v>
      </c>
      <c r="B215" s="1" t="s">
        <v>15371</v>
      </c>
      <c r="C215" s="1" t="s">
        <v>7122</v>
      </c>
      <c r="D215" s="1">
        <v>1</v>
      </c>
      <c r="E215" s="184" t="s">
        <v>15372</v>
      </c>
      <c r="F215" s="1" t="s">
        <v>15373</v>
      </c>
      <c r="G215" s="184" t="s">
        <v>15374</v>
      </c>
      <c r="H215" s="184" t="s">
        <v>13907</v>
      </c>
      <c r="I215" s="184" t="s">
        <v>14040</v>
      </c>
      <c r="J215" s="1" t="s">
        <v>15375</v>
      </c>
      <c r="K215" s="1">
        <v>0</v>
      </c>
      <c r="L215" s="1">
        <v>-1</v>
      </c>
    </row>
    <row r="216" spans="1:12">
      <c r="A216" s="1" t="s">
        <v>13846</v>
      </c>
      <c r="B216" s="1" t="s">
        <v>15376</v>
      </c>
      <c r="C216" s="184" t="s">
        <v>13958</v>
      </c>
      <c r="D216" s="1" t="s">
        <v>15377</v>
      </c>
      <c r="E216" s="184" t="s">
        <v>13953</v>
      </c>
      <c r="F216" s="1" t="s">
        <v>15378</v>
      </c>
      <c r="G216" s="184" t="s">
        <v>15379</v>
      </c>
      <c r="H216" s="1" t="s">
        <v>15380</v>
      </c>
      <c r="I216" s="184" t="s">
        <v>14361</v>
      </c>
      <c r="J216" s="184" t="s">
        <v>15381</v>
      </c>
      <c r="K216" s="184" t="s">
        <v>15382</v>
      </c>
      <c r="L216" s="1" t="s">
        <v>15383</v>
      </c>
    </row>
    <row r="217" spans="1:12">
      <c r="A217" s="1" t="s">
        <v>13846</v>
      </c>
      <c r="B217" s="1" t="s">
        <v>842</v>
      </c>
      <c r="C217" s="1" t="s">
        <v>1347</v>
      </c>
      <c r="D217" s="1" t="s">
        <v>15384</v>
      </c>
      <c r="E217" s="184" t="s">
        <v>14028</v>
      </c>
      <c r="F217" s="1" t="s">
        <v>15385</v>
      </c>
      <c r="G217" s="184" t="s">
        <v>15386</v>
      </c>
      <c r="H217" s="184" t="s">
        <v>15387</v>
      </c>
      <c r="I217" s="184" t="s">
        <v>14670</v>
      </c>
      <c r="J217" s="1" t="s">
        <v>15388</v>
      </c>
      <c r="L217" s="1">
        <v>-1</v>
      </c>
    </row>
    <row r="218" spans="1:12">
      <c r="A218" s="1" t="s">
        <v>13846</v>
      </c>
      <c r="B218" s="1" t="s">
        <v>15389</v>
      </c>
      <c r="C218" s="1">
        <v>0</v>
      </c>
      <c r="D218" s="1">
        <v>-1</v>
      </c>
      <c r="E218" s="1" t="s">
        <v>15390</v>
      </c>
      <c r="G218" s="1" t="s">
        <v>13980</v>
      </c>
      <c r="H218" s="1" t="s">
        <v>15391</v>
      </c>
      <c r="I218" s="184" t="s">
        <v>14423</v>
      </c>
      <c r="J218" s="1" t="s">
        <v>15392</v>
      </c>
      <c r="K218" s="1">
        <v>0</v>
      </c>
      <c r="L218" s="1">
        <v>-1</v>
      </c>
    </row>
    <row r="219" spans="1:12">
      <c r="A219" s="1" t="s">
        <v>13846</v>
      </c>
      <c r="B219" s="1" t="s">
        <v>407</v>
      </c>
      <c r="C219" s="184" t="s">
        <v>14504</v>
      </c>
      <c r="D219" s="1" t="s">
        <v>15393</v>
      </c>
      <c r="E219" s="184" t="s">
        <v>14704</v>
      </c>
      <c r="F219" s="184" t="s">
        <v>15394</v>
      </c>
      <c r="G219" s="184" t="s">
        <v>15395</v>
      </c>
      <c r="H219" s="184" t="s">
        <v>15396</v>
      </c>
      <c r="I219" s="184" t="s">
        <v>15397</v>
      </c>
      <c r="J219" s="1" t="s">
        <v>15398</v>
      </c>
      <c r="K219" s="184" t="s">
        <v>13950</v>
      </c>
      <c r="L219" s="1" t="s">
        <v>15399</v>
      </c>
    </row>
    <row r="220" spans="1:12">
      <c r="A220" s="1" t="s">
        <v>13846</v>
      </c>
      <c r="B220" s="1" t="s">
        <v>15400</v>
      </c>
      <c r="C220" s="184" t="s">
        <v>15401</v>
      </c>
      <c r="D220" s="184" t="s">
        <v>15402</v>
      </c>
      <c r="E220" s="184" t="s">
        <v>15403</v>
      </c>
      <c r="F220" s="1" t="s">
        <v>15404</v>
      </c>
      <c r="G220" s="1" t="s">
        <v>15405</v>
      </c>
      <c r="H220" s="1" t="s">
        <v>15406</v>
      </c>
      <c r="I220" s="184" t="s">
        <v>15407</v>
      </c>
      <c r="J220" s="184" t="s">
        <v>15408</v>
      </c>
      <c r="K220" s="184" t="s">
        <v>15409</v>
      </c>
      <c r="L220" s="1" t="s">
        <v>15410</v>
      </c>
    </row>
    <row r="221" spans="1:12">
      <c r="A221" s="1" t="s">
        <v>13846</v>
      </c>
      <c r="B221" s="1" t="s">
        <v>15411</v>
      </c>
      <c r="C221" s="184" t="s">
        <v>15412</v>
      </c>
      <c r="E221" s="184" t="s">
        <v>14598</v>
      </c>
      <c r="F221" s="1" t="s">
        <v>14106</v>
      </c>
      <c r="G221" s="184" t="s">
        <v>14028</v>
      </c>
      <c r="H221" s="184" t="s">
        <v>14342</v>
      </c>
      <c r="I221" s="184" t="s">
        <v>14165</v>
      </c>
      <c r="J221" s="184" t="s">
        <v>15413</v>
      </c>
      <c r="K221" s="1" t="s">
        <v>5975</v>
      </c>
      <c r="L221" s="1" t="s">
        <v>15105</v>
      </c>
    </row>
    <row r="222" spans="1:12">
      <c r="A222" s="1" t="s">
        <v>13846</v>
      </c>
      <c r="B222" s="1" t="s">
        <v>15414</v>
      </c>
      <c r="C222" s="1">
        <v>0</v>
      </c>
      <c r="E222" s="184" t="s">
        <v>15415</v>
      </c>
      <c r="G222" s="184" t="s">
        <v>14161</v>
      </c>
      <c r="H222" s="184" t="s">
        <v>14162</v>
      </c>
      <c r="I222" s="184" t="s">
        <v>15416</v>
      </c>
      <c r="J222" s="1" t="s">
        <v>15417</v>
      </c>
      <c r="K222" s="184" t="s">
        <v>13907</v>
      </c>
      <c r="L222" s="184" t="s">
        <v>15418</v>
      </c>
    </row>
    <row r="223" spans="1:12">
      <c r="A223" s="1" t="s">
        <v>13846</v>
      </c>
      <c r="B223" s="1" t="s">
        <v>15419</v>
      </c>
      <c r="C223" s="1">
        <v>0</v>
      </c>
      <c r="D223" s="1">
        <v>-1</v>
      </c>
      <c r="E223" s="184" t="s">
        <v>15420</v>
      </c>
      <c r="F223" s="184" t="s">
        <v>15421</v>
      </c>
      <c r="G223" s="184" t="s">
        <v>14316</v>
      </c>
      <c r="H223" s="1" t="s">
        <v>15422</v>
      </c>
      <c r="I223" s="184" t="s">
        <v>14407</v>
      </c>
      <c r="J223" s="184" t="s">
        <v>15423</v>
      </c>
      <c r="K223" s="1">
        <v>0</v>
      </c>
      <c r="L223" s="1">
        <v>-1</v>
      </c>
    </row>
    <row r="224" spans="1:12">
      <c r="A224" s="1" t="s">
        <v>13846</v>
      </c>
      <c r="B224" s="1" t="s">
        <v>15424</v>
      </c>
      <c r="C224" s="184" t="s">
        <v>15425</v>
      </c>
      <c r="D224" s="1" t="s">
        <v>15426</v>
      </c>
      <c r="E224" s="184" t="s">
        <v>15427</v>
      </c>
      <c r="F224" s="184" t="s">
        <v>15428</v>
      </c>
      <c r="G224" s="1" t="s">
        <v>15429</v>
      </c>
      <c r="H224" s="184" t="s">
        <v>15430</v>
      </c>
      <c r="I224" s="184" t="s">
        <v>15431</v>
      </c>
      <c r="J224" s="1" t="s">
        <v>15432</v>
      </c>
      <c r="K224" s="184" t="s">
        <v>15433</v>
      </c>
      <c r="L224" s="184" t="s">
        <v>15434</v>
      </c>
    </row>
    <row r="225" spans="1:12">
      <c r="A225" s="1" t="s">
        <v>13846</v>
      </c>
      <c r="B225" s="1" t="s">
        <v>15435</v>
      </c>
      <c r="C225" s="184" t="s">
        <v>15436</v>
      </c>
      <c r="D225" s="184" t="s">
        <v>15437</v>
      </c>
      <c r="E225" s="184" t="s">
        <v>13848</v>
      </c>
      <c r="F225" s="1" t="s">
        <v>15438</v>
      </c>
      <c r="G225" s="184" t="s">
        <v>15439</v>
      </c>
      <c r="H225" s="1" t="s">
        <v>15440</v>
      </c>
      <c r="I225" s="184" t="s">
        <v>15441</v>
      </c>
      <c r="J225" s="184" t="s">
        <v>15442</v>
      </c>
      <c r="K225" s="184" t="s">
        <v>14405</v>
      </c>
      <c r="L225" s="1" t="s">
        <v>15443</v>
      </c>
    </row>
    <row r="226" spans="1:12">
      <c r="A226" s="1" t="s">
        <v>13846</v>
      </c>
      <c r="B226" s="1" t="s">
        <v>15444</v>
      </c>
      <c r="C226" s="184" t="s">
        <v>15445</v>
      </c>
      <c r="D226" s="184" t="s">
        <v>15446</v>
      </c>
      <c r="E226" s="184" t="s">
        <v>15447</v>
      </c>
      <c r="F226" s="1" t="s">
        <v>15448</v>
      </c>
      <c r="G226" s="184" t="s">
        <v>15449</v>
      </c>
      <c r="H226" s="184" t="s">
        <v>15450</v>
      </c>
      <c r="I226" s="184" t="s">
        <v>13856</v>
      </c>
      <c r="J226" s="184" t="s">
        <v>15451</v>
      </c>
      <c r="K226" s="1">
        <v>0</v>
      </c>
      <c r="L226" s="1">
        <v>-1</v>
      </c>
    </row>
    <row r="227" spans="1:12">
      <c r="A227" s="1" t="s">
        <v>13846</v>
      </c>
      <c r="B227" s="1" t="s">
        <v>15452</v>
      </c>
      <c r="C227" s="184" t="s">
        <v>13905</v>
      </c>
      <c r="E227" s="184" t="s">
        <v>15101</v>
      </c>
      <c r="F227" s="184" t="s">
        <v>15453</v>
      </c>
      <c r="G227" s="1">
        <v>0</v>
      </c>
      <c r="H227" s="1">
        <v>-1</v>
      </c>
    </row>
    <row r="228" spans="1:12">
      <c r="A228" s="1" t="s">
        <v>13846</v>
      </c>
      <c r="B228" s="1" t="s">
        <v>15454</v>
      </c>
      <c r="C228" s="184" t="s">
        <v>13848</v>
      </c>
      <c r="D228" s="184" t="s">
        <v>15455</v>
      </c>
      <c r="E228" s="184" t="s">
        <v>15456</v>
      </c>
      <c r="F228" s="1" t="s">
        <v>15457</v>
      </c>
      <c r="H228" s="1">
        <v>-1</v>
      </c>
    </row>
    <row r="229" spans="1:12">
      <c r="A229" s="1" t="s">
        <v>13846</v>
      </c>
      <c r="B229" s="1" t="s">
        <v>15458</v>
      </c>
      <c r="C229" s="1">
        <v>0</v>
      </c>
      <c r="D229" s="1">
        <v>-1</v>
      </c>
      <c r="E229" s="184" t="s">
        <v>14028</v>
      </c>
      <c r="G229" s="1" t="s">
        <v>5955</v>
      </c>
      <c r="H229" s="1" t="s">
        <v>15459</v>
      </c>
      <c r="I229" s="184" t="s">
        <v>13934</v>
      </c>
      <c r="J229" s="1" t="s">
        <v>14461</v>
      </c>
      <c r="K229" s="1">
        <v>0</v>
      </c>
      <c r="L229" s="1">
        <v>-1</v>
      </c>
    </row>
    <row r="230" spans="1:12">
      <c r="A230" s="1" t="s">
        <v>13846</v>
      </c>
      <c r="B230" s="1" t="s">
        <v>15460</v>
      </c>
      <c r="C230" s="184" t="s">
        <v>15461</v>
      </c>
      <c r="D230" s="1" t="s">
        <v>15462</v>
      </c>
      <c r="E230" s="184" t="s">
        <v>15463</v>
      </c>
      <c r="F230" s="184" t="s">
        <v>15464</v>
      </c>
      <c r="G230" s="184" t="s">
        <v>14926</v>
      </c>
      <c r="H230" s="1" t="s">
        <v>15465</v>
      </c>
      <c r="I230" s="184" t="s">
        <v>15466</v>
      </c>
      <c r="J230" s="1" t="s">
        <v>15467</v>
      </c>
      <c r="K230" s="184" t="s">
        <v>15468</v>
      </c>
      <c r="L230" s="1" t="s">
        <v>15469</v>
      </c>
    </row>
    <row r="231" spans="1:12">
      <c r="A231" s="1" t="s">
        <v>13846</v>
      </c>
      <c r="B231" s="1" t="s">
        <v>15470</v>
      </c>
      <c r="C231" s="1" t="s">
        <v>6599</v>
      </c>
      <c r="D231" s="1" t="s">
        <v>15471</v>
      </c>
      <c r="E231" s="184" t="s">
        <v>14546</v>
      </c>
      <c r="F231" s="184" t="s">
        <v>15472</v>
      </c>
      <c r="G231" s="184" t="s">
        <v>15292</v>
      </c>
      <c r="H231" s="1" t="s">
        <v>15473</v>
      </c>
      <c r="I231" s="184" t="s">
        <v>14078</v>
      </c>
      <c r="J231" s="1" t="s">
        <v>15474</v>
      </c>
      <c r="K231" s="184" t="s">
        <v>13934</v>
      </c>
      <c r="L231" s="184" t="s">
        <v>15475</v>
      </c>
    </row>
    <row r="232" spans="1:12">
      <c r="A232" s="1" t="s">
        <v>13846</v>
      </c>
      <c r="B232" s="1" t="s">
        <v>15476</v>
      </c>
      <c r="C232" s="184" t="s">
        <v>13925</v>
      </c>
      <c r="D232" s="184" t="s">
        <v>15477</v>
      </c>
      <c r="E232" s="184" t="s">
        <v>15478</v>
      </c>
      <c r="F232" s="184" t="s">
        <v>15479</v>
      </c>
      <c r="G232" s="1">
        <v>0</v>
      </c>
      <c r="H232" s="1">
        <v>-1</v>
      </c>
      <c r="I232" s="184" t="s">
        <v>15480</v>
      </c>
      <c r="K232" s="1" t="s">
        <v>6969</v>
      </c>
      <c r="L232" s="19">
        <v>2375</v>
      </c>
    </row>
    <row r="233" spans="1:12">
      <c r="A233" s="1" t="s">
        <v>13846</v>
      </c>
      <c r="B233" s="1" t="s">
        <v>15481</v>
      </c>
      <c r="C233" s="184" t="s">
        <v>15456</v>
      </c>
      <c r="D233" s="1" t="s">
        <v>14433</v>
      </c>
      <c r="E233" s="1" t="s">
        <v>14903</v>
      </c>
      <c r="F233" s="1" t="s">
        <v>15482</v>
      </c>
      <c r="G233" s="184" t="s">
        <v>15416</v>
      </c>
      <c r="H233" s="1" t="s">
        <v>15483</v>
      </c>
      <c r="I233" s="184" t="s">
        <v>15484</v>
      </c>
      <c r="J233" s="184" t="s">
        <v>15485</v>
      </c>
      <c r="K233" s="1" t="s">
        <v>14903</v>
      </c>
      <c r="L233" s="184" t="s">
        <v>15486</v>
      </c>
    </row>
    <row r="234" spans="1:12">
      <c r="A234" s="1" t="s">
        <v>13846</v>
      </c>
      <c r="B234" s="1" t="s">
        <v>589</v>
      </c>
      <c r="C234" s="184" t="s">
        <v>15308</v>
      </c>
      <c r="D234" s="1" t="s">
        <v>15487</v>
      </c>
      <c r="E234" s="184" t="s">
        <v>13905</v>
      </c>
      <c r="F234" s="1" t="s">
        <v>15488</v>
      </c>
      <c r="G234" s="184" t="s">
        <v>14003</v>
      </c>
      <c r="H234" s="1" t="s">
        <v>15489</v>
      </c>
      <c r="I234" s="184" t="s">
        <v>15490</v>
      </c>
      <c r="J234" s="184" t="s">
        <v>15491</v>
      </c>
      <c r="K234" s="184" t="s">
        <v>15492</v>
      </c>
      <c r="L234" s="1" t="s">
        <v>15493</v>
      </c>
    </row>
    <row r="235" spans="1:12">
      <c r="A235" s="1" t="s">
        <v>13846</v>
      </c>
      <c r="B235" s="1" t="s">
        <v>15494</v>
      </c>
      <c r="C235" s="184" t="s">
        <v>15495</v>
      </c>
      <c r="D235" s="1" t="s">
        <v>15496</v>
      </c>
      <c r="E235" s="184" t="s">
        <v>15497</v>
      </c>
      <c r="F235" s="184" t="s">
        <v>15498</v>
      </c>
      <c r="G235" s="184" t="s">
        <v>14242</v>
      </c>
      <c r="H235" s="1" t="s">
        <v>15499</v>
      </c>
      <c r="I235" s="184" t="s">
        <v>15495</v>
      </c>
      <c r="J235" s="184" t="s">
        <v>15500</v>
      </c>
      <c r="K235" s="184" t="s">
        <v>13907</v>
      </c>
      <c r="L235" s="184" t="s">
        <v>15501</v>
      </c>
    </row>
    <row r="236" spans="1:12">
      <c r="A236" s="1" t="s">
        <v>13846</v>
      </c>
      <c r="B236" s="1" t="s">
        <v>15502</v>
      </c>
      <c r="C236" s="184" t="s">
        <v>13848</v>
      </c>
      <c r="D236" s="184" t="s">
        <v>15455</v>
      </c>
      <c r="E236" s="1">
        <v>0</v>
      </c>
      <c r="F236" s="1">
        <v>-1</v>
      </c>
      <c r="G236" s="184" t="s">
        <v>15503</v>
      </c>
      <c r="I236" s="1">
        <v>0</v>
      </c>
      <c r="J236" s="1">
        <v>-1</v>
      </c>
      <c r="K236" s="1">
        <v>0</v>
      </c>
    </row>
    <row r="237" spans="1:12">
      <c r="A237" s="1" t="s">
        <v>13846</v>
      </c>
      <c r="B237" s="1" t="s">
        <v>15504</v>
      </c>
      <c r="C237" s="184" t="s">
        <v>14290</v>
      </c>
      <c r="D237" s="184" t="s">
        <v>15505</v>
      </c>
      <c r="E237" s="184" t="s">
        <v>15506</v>
      </c>
      <c r="F237" s="184" t="s">
        <v>15507</v>
      </c>
      <c r="G237" s="184" t="s">
        <v>15508</v>
      </c>
      <c r="H237" s="1" t="s">
        <v>15509</v>
      </c>
      <c r="I237" s="184" t="s">
        <v>15510</v>
      </c>
      <c r="J237" s="184" t="s">
        <v>15511</v>
      </c>
      <c r="K237" s="1">
        <v>0</v>
      </c>
      <c r="L237" s="1">
        <v>-1</v>
      </c>
    </row>
    <row r="238" spans="1:12">
      <c r="A238" s="1" t="s">
        <v>13846</v>
      </c>
      <c r="B238" s="1" t="s">
        <v>15512</v>
      </c>
      <c r="C238" s="184" t="s">
        <v>14136</v>
      </c>
      <c r="D238" s="1" t="s">
        <v>15513</v>
      </c>
      <c r="E238" s="1" t="s">
        <v>15514</v>
      </c>
      <c r="F238" s="1" t="s">
        <v>15515</v>
      </c>
      <c r="G238" s="184" t="s">
        <v>14642</v>
      </c>
      <c r="H238" s="184" t="s">
        <v>15516</v>
      </c>
      <c r="I238" s="184" t="s">
        <v>15517</v>
      </c>
      <c r="J238" s="184" t="s">
        <v>15518</v>
      </c>
      <c r="K238" s="184" t="s">
        <v>14271</v>
      </c>
      <c r="L238" s="184" t="s">
        <v>15519</v>
      </c>
    </row>
    <row r="239" spans="1:12">
      <c r="A239" s="1" t="s">
        <v>13846</v>
      </c>
      <c r="B239" s="1" t="s">
        <v>15520</v>
      </c>
      <c r="C239" s="184" t="s">
        <v>15521</v>
      </c>
      <c r="D239" s="1" t="s">
        <v>15522</v>
      </c>
      <c r="E239" s="184" t="s">
        <v>15523</v>
      </c>
      <c r="F239" s="1" t="s">
        <v>15524</v>
      </c>
      <c r="G239" s="184" t="s">
        <v>15525</v>
      </c>
      <c r="H239" s="1" t="s">
        <v>15526</v>
      </c>
      <c r="I239" s="184" t="s">
        <v>15527</v>
      </c>
      <c r="J239" s="184" t="s">
        <v>15528</v>
      </c>
      <c r="K239" s="184" t="s">
        <v>15529</v>
      </c>
      <c r="L239" s="184" t="s">
        <v>15530</v>
      </c>
    </row>
    <row r="240" spans="1:12">
      <c r="A240" s="1" t="s">
        <v>13846</v>
      </c>
      <c r="B240" s="1" t="s">
        <v>831</v>
      </c>
      <c r="C240" s="184" t="s">
        <v>13902</v>
      </c>
      <c r="D240" s="1" t="s">
        <v>15531</v>
      </c>
      <c r="E240" s="1" t="s">
        <v>6849</v>
      </c>
      <c r="F240" s="1" t="s">
        <v>15532</v>
      </c>
      <c r="G240" s="184" t="s">
        <v>14471</v>
      </c>
      <c r="H240" s="184" t="s">
        <v>15533</v>
      </c>
      <c r="I240" s="184" t="s">
        <v>15292</v>
      </c>
      <c r="J240" s="1" t="s">
        <v>15534</v>
      </c>
      <c r="K240" s="184" t="s">
        <v>14727</v>
      </c>
      <c r="L240" s="184" t="s">
        <v>15535</v>
      </c>
    </row>
    <row r="241" spans="1:12">
      <c r="A241" s="1" t="s">
        <v>13846</v>
      </c>
      <c r="B241" s="1" t="s">
        <v>15536</v>
      </c>
      <c r="C241" s="1" t="s">
        <v>14903</v>
      </c>
      <c r="D241" s="1" t="s">
        <v>6945</v>
      </c>
      <c r="E241" s="184" t="s">
        <v>13879</v>
      </c>
      <c r="F241" s="184" t="s">
        <v>13934</v>
      </c>
      <c r="G241" s="184" t="s">
        <v>14598</v>
      </c>
      <c r="H241" s="1" t="s">
        <v>15093</v>
      </c>
      <c r="I241" s="184" t="s">
        <v>15081</v>
      </c>
      <c r="J241" s="184" t="s">
        <v>15537</v>
      </c>
      <c r="K241" s="1">
        <v>0</v>
      </c>
      <c r="L241" s="1">
        <v>-1</v>
      </c>
    </row>
    <row r="242" spans="1:12">
      <c r="A242" s="1" t="s">
        <v>13846</v>
      </c>
      <c r="B242" s="1" t="s">
        <v>15538</v>
      </c>
      <c r="C242" s="1">
        <v>0</v>
      </c>
      <c r="D242" s="1">
        <v>-1</v>
      </c>
      <c r="E242" s="184" t="s">
        <v>14111</v>
      </c>
      <c r="F242" s="1" t="s">
        <v>15539</v>
      </c>
      <c r="G242" s="184" t="s">
        <v>14504</v>
      </c>
      <c r="H242" s="184" t="s">
        <v>15540</v>
      </c>
      <c r="I242" s="184" t="s">
        <v>14727</v>
      </c>
      <c r="J242" s="184" t="s">
        <v>15541</v>
      </c>
      <c r="K242" s="184" t="s">
        <v>13921</v>
      </c>
      <c r="L242" s="1" t="s">
        <v>15542</v>
      </c>
    </row>
    <row r="243" spans="1:12">
      <c r="A243" s="1" t="s">
        <v>13846</v>
      </c>
      <c r="B243" s="1" t="s">
        <v>15543</v>
      </c>
      <c r="C243" s="184" t="s">
        <v>15544</v>
      </c>
      <c r="D243" s="1" t="s">
        <v>15545</v>
      </c>
      <c r="E243" s="184" t="s">
        <v>13856</v>
      </c>
      <c r="F243" s="184" t="s">
        <v>15546</v>
      </c>
      <c r="G243" s="184" t="s">
        <v>14256</v>
      </c>
      <c r="H243" s="1" t="s">
        <v>15547</v>
      </c>
      <c r="I243" s="184" t="s">
        <v>14204</v>
      </c>
      <c r="J243" s="184" t="s">
        <v>15548</v>
      </c>
      <c r="K243" s="184" t="s">
        <v>15549</v>
      </c>
      <c r="L243" s="184" t="s">
        <v>15550</v>
      </c>
    </row>
    <row r="244" spans="1:12">
      <c r="A244" s="1" t="s">
        <v>13846</v>
      </c>
      <c r="B244" s="1" t="s">
        <v>445</v>
      </c>
      <c r="C244" s="184" t="s">
        <v>13934</v>
      </c>
      <c r="D244" s="184" t="s">
        <v>15551</v>
      </c>
      <c r="E244" s="184" t="s">
        <v>15456</v>
      </c>
      <c r="F244" s="1" t="s">
        <v>15552</v>
      </c>
      <c r="G244" s="184" t="s">
        <v>13848</v>
      </c>
      <c r="H244" s="1" t="s">
        <v>15553</v>
      </c>
      <c r="I244" s="184" t="s">
        <v>13854</v>
      </c>
      <c r="J244" s="1" t="s">
        <v>15554</v>
      </c>
      <c r="K244" s="1" t="s">
        <v>1347</v>
      </c>
      <c r="L244" s="184" t="s">
        <v>15555</v>
      </c>
    </row>
    <row r="245" spans="1:12">
      <c r="A245" s="1" t="s">
        <v>13846</v>
      </c>
      <c r="B245" s="1" t="s">
        <v>15556</v>
      </c>
      <c r="C245" s="184" t="s">
        <v>15557</v>
      </c>
      <c r="D245" s="1" t="s">
        <v>15558</v>
      </c>
      <c r="E245" s="184" t="s">
        <v>15559</v>
      </c>
      <c r="F245" s="1" t="s">
        <v>15560</v>
      </c>
      <c r="G245" s="184" t="s">
        <v>15561</v>
      </c>
      <c r="H245" s="184" t="s">
        <v>15562</v>
      </c>
      <c r="I245" s="184" t="s">
        <v>15563</v>
      </c>
      <c r="J245" s="1" t="s">
        <v>15564</v>
      </c>
      <c r="K245" s="184" t="s">
        <v>14884</v>
      </c>
      <c r="L245" s="184" t="s">
        <v>15565</v>
      </c>
    </row>
    <row r="246" spans="1:12">
      <c r="A246" s="1" t="s">
        <v>13846</v>
      </c>
      <c r="B246" s="1" t="s">
        <v>15566</v>
      </c>
      <c r="C246" s="184" t="s">
        <v>15567</v>
      </c>
      <c r="D246" s="184" t="s">
        <v>15568</v>
      </c>
      <c r="E246" s="184" t="s">
        <v>15569</v>
      </c>
      <c r="F246" s="1" t="s">
        <v>15570</v>
      </c>
      <c r="G246" s="184" t="s">
        <v>15571</v>
      </c>
      <c r="H246" s="1" t="s">
        <v>15572</v>
      </c>
      <c r="I246" s="184" t="s">
        <v>15573</v>
      </c>
      <c r="J246" s="184" t="s">
        <v>15574</v>
      </c>
      <c r="K246" s="184" t="s">
        <v>15575</v>
      </c>
      <c r="L246" s="1" t="s">
        <v>15576</v>
      </c>
    </row>
    <row r="247" spans="1:12">
      <c r="A247" s="1" t="s">
        <v>13846</v>
      </c>
      <c r="B247" s="1" t="s">
        <v>15577</v>
      </c>
      <c r="C247" s="184" t="s">
        <v>14292</v>
      </c>
      <c r="D247" s="1" t="s">
        <v>15391</v>
      </c>
      <c r="E247" s="184" t="s">
        <v>15578</v>
      </c>
      <c r="F247" s="184" t="s">
        <v>15579</v>
      </c>
      <c r="G247" s="1">
        <v>0</v>
      </c>
      <c r="H247" s="1">
        <v>-1</v>
      </c>
      <c r="I247" s="184" t="s">
        <v>15580</v>
      </c>
      <c r="K247" s="184" t="s">
        <v>15379</v>
      </c>
      <c r="L247" s="1" t="s">
        <v>15581</v>
      </c>
    </row>
    <row r="248" spans="1:12">
      <c r="A248" s="1" t="s">
        <v>13846</v>
      </c>
      <c r="B248" s="1" t="s">
        <v>15582</v>
      </c>
      <c r="C248" s="184" t="s">
        <v>15583</v>
      </c>
      <c r="D248" s="1" t="s">
        <v>15584</v>
      </c>
      <c r="E248" s="184" t="s">
        <v>15585</v>
      </c>
      <c r="F248" s="184" t="s">
        <v>15586</v>
      </c>
      <c r="G248" s="184" t="s">
        <v>15587</v>
      </c>
      <c r="H248" s="1" t="s">
        <v>15588</v>
      </c>
      <c r="I248" s="184" t="s">
        <v>15589</v>
      </c>
      <c r="J248" s="184" t="s">
        <v>15590</v>
      </c>
      <c r="K248" s="184" t="s">
        <v>14311</v>
      </c>
      <c r="L248" s="1" t="s">
        <v>1311</v>
      </c>
    </row>
    <row r="249" spans="1:12">
      <c r="A249" s="1" t="s">
        <v>13846</v>
      </c>
      <c r="B249" s="1" t="s">
        <v>15591</v>
      </c>
      <c r="C249" s="184" t="s">
        <v>13875</v>
      </c>
      <c r="D249" s="1" t="s">
        <v>15592</v>
      </c>
      <c r="E249" s="184" t="s">
        <v>13934</v>
      </c>
      <c r="F249" s="184" t="s">
        <v>15320</v>
      </c>
      <c r="G249" s="184" t="s">
        <v>14165</v>
      </c>
      <c r="H249" s="184" t="s">
        <v>15593</v>
      </c>
      <c r="I249" s="184" t="s">
        <v>15594</v>
      </c>
      <c r="J249" s="1" t="s">
        <v>15595</v>
      </c>
      <c r="K249" s="1">
        <v>0</v>
      </c>
      <c r="L249" s="1">
        <v>-1</v>
      </c>
    </row>
    <row r="250" spans="1:12">
      <c r="A250" s="1" t="s">
        <v>13846</v>
      </c>
      <c r="B250" s="1" t="s">
        <v>15596</v>
      </c>
      <c r="C250" s="1" t="s">
        <v>1347</v>
      </c>
      <c r="D250" s="184" t="s">
        <v>14292</v>
      </c>
      <c r="E250" s="184" t="s">
        <v>13882</v>
      </c>
      <c r="F250" s="1" t="s">
        <v>14675</v>
      </c>
      <c r="G250" s="184" t="s">
        <v>13987</v>
      </c>
      <c r="H250" s="184" t="s">
        <v>15065</v>
      </c>
      <c r="I250" s="184" t="s">
        <v>14273</v>
      </c>
      <c r="J250" s="1" t="s">
        <v>1383</v>
      </c>
      <c r="K250" s="1">
        <v>0</v>
      </c>
      <c r="L250" s="1">
        <v>-1</v>
      </c>
    </row>
    <row r="251" spans="1:12">
      <c r="A251" s="1" t="s">
        <v>13846</v>
      </c>
      <c r="B251" s="1" t="s">
        <v>15597</v>
      </c>
      <c r="I251" s="184" t="s">
        <v>13984</v>
      </c>
      <c r="K251" s="1">
        <v>0</v>
      </c>
      <c r="L251" s="1">
        <v>-1</v>
      </c>
    </row>
    <row r="252" spans="1:12">
      <c r="A252" s="1" t="s">
        <v>13846</v>
      </c>
      <c r="B252" s="1" t="s">
        <v>15598</v>
      </c>
      <c r="C252" s="184" t="s">
        <v>13885</v>
      </c>
      <c r="D252" s="184" t="s">
        <v>15599</v>
      </c>
      <c r="E252" s="184" t="s">
        <v>15600</v>
      </c>
      <c r="F252" s="1" t="s">
        <v>15601</v>
      </c>
      <c r="G252" s="184" t="s">
        <v>15602</v>
      </c>
      <c r="H252" s="184" t="s">
        <v>15603</v>
      </c>
      <c r="I252" s="184" t="s">
        <v>15604</v>
      </c>
      <c r="J252" s="184" t="s">
        <v>15605</v>
      </c>
      <c r="K252" s="1" t="s">
        <v>6220</v>
      </c>
      <c r="L252" s="1" t="s">
        <v>15606</v>
      </c>
    </row>
    <row r="253" spans="1:12">
      <c r="A253" s="1" t="s">
        <v>13846</v>
      </c>
      <c r="B253" s="1" t="s">
        <v>15607</v>
      </c>
      <c r="C253" s="184" t="s">
        <v>15608</v>
      </c>
      <c r="D253" s="1" t="s">
        <v>15609</v>
      </c>
      <c r="E253" s="184" t="s">
        <v>15610</v>
      </c>
      <c r="F253" s="1" t="s">
        <v>15611</v>
      </c>
      <c r="G253" s="184" t="s">
        <v>15612</v>
      </c>
      <c r="H253" s="184" t="s">
        <v>15613</v>
      </c>
      <c r="I253" s="184" t="s">
        <v>15614</v>
      </c>
      <c r="J253" s="1" t="s">
        <v>15615</v>
      </c>
      <c r="K253" s="184" t="s">
        <v>15616</v>
      </c>
      <c r="L253" s="1" t="s">
        <v>15617</v>
      </c>
    </row>
    <row r="254" spans="1:12">
      <c r="A254" s="1" t="s">
        <v>13846</v>
      </c>
      <c r="B254" s="1" t="s">
        <v>15618</v>
      </c>
      <c r="C254" s="184" t="s">
        <v>15503</v>
      </c>
      <c r="D254" s="1" t="s">
        <v>15619</v>
      </c>
      <c r="E254" s="184" t="s">
        <v>14083</v>
      </c>
      <c r="F254" s="1" t="s">
        <v>6114</v>
      </c>
      <c r="G254" s="184" t="s">
        <v>15492</v>
      </c>
      <c r="H254" s="1" t="s">
        <v>15620</v>
      </c>
      <c r="I254" s="184" t="s">
        <v>15621</v>
      </c>
      <c r="J254" s="1" t="s">
        <v>15622</v>
      </c>
      <c r="K254" s="184" t="s">
        <v>14639</v>
      </c>
      <c r="L254" s="1" t="s">
        <v>15623</v>
      </c>
    </row>
    <row r="255" spans="1:12">
      <c r="A255" s="1" t="s">
        <v>13846</v>
      </c>
      <c r="B255" s="1" t="s">
        <v>15624</v>
      </c>
      <c r="C255" s="184" t="s">
        <v>14308</v>
      </c>
      <c r="D255" s="184" t="s">
        <v>15625</v>
      </c>
      <c r="E255" s="184" t="s">
        <v>15626</v>
      </c>
      <c r="F255" s="1" t="s">
        <v>15627</v>
      </c>
      <c r="G255" s="184" t="s">
        <v>13873</v>
      </c>
      <c r="H255" s="1" t="s">
        <v>15628</v>
      </c>
      <c r="I255" s="1" t="s">
        <v>15629</v>
      </c>
      <c r="J255" s="1" t="s">
        <v>15630</v>
      </c>
      <c r="K255" s="184" t="s">
        <v>13934</v>
      </c>
      <c r="L255" s="184" t="s">
        <v>15631</v>
      </c>
    </row>
    <row r="256" spans="1:12">
      <c r="A256" s="1" t="s">
        <v>13846</v>
      </c>
      <c r="B256" s="1" t="s">
        <v>15632</v>
      </c>
      <c r="C256" s="184" t="s">
        <v>15633</v>
      </c>
      <c r="D256" s="184" t="s">
        <v>15634</v>
      </c>
      <c r="E256" s="1" t="s">
        <v>14511</v>
      </c>
      <c r="F256" s="1" t="s">
        <v>15635</v>
      </c>
      <c r="G256" s="184" t="s">
        <v>15636</v>
      </c>
      <c r="H256" s="184" t="s">
        <v>15637</v>
      </c>
      <c r="I256" s="184" t="s">
        <v>15638</v>
      </c>
      <c r="J256" s="1" t="s">
        <v>15639</v>
      </c>
      <c r="K256" s="1">
        <v>0</v>
      </c>
      <c r="L256" s="1">
        <v>-1</v>
      </c>
    </row>
    <row r="257" spans="1:12">
      <c r="A257" s="1" t="s">
        <v>13846</v>
      </c>
      <c r="B257" s="1" t="s">
        <v>651</v>
      </c>
      <c r="C257" s="184" t="s">
        <v>13927</v>
      </c>
      <c r="D257" s="1" t="s">
        <v>15640</v>
      </c>
      <c r="E257" s="184" t="s">
        <v>15641</v>
      </c>
      <c r="F257" s="1" t="s">
        <v>15642</v>
      </c>
      <c r="G257" s="184" t="s">
        <v>15643</v>
      </c>
      <c r="H257" s="1" t="s">
        <v>15644</v>
      </c>
      <c r="I257" s="184" t="s">
        <v>14670</v>
      </c>
      <c r="J257" s="184" t="s">
        <v>15645</v>
      </c>
      <c r="K257" s="184" t="s">
        <v>15646</v>
      </c>
      <c r="L257" s="184" t="s">
        <v>15647</v>
      </c>
    </row>
    <row r="258" spans="1:12">
      <c r="A258" s="1" t="s">
        <v>13846</v>
      </c>
      <c r="B258" s="1" t="s">
        <v>15648</v>
      </c>
      <c r="C258" s="1" t="s">
        <v>15649</v>
      </c>
      <c r="D258" s="184" t="s">
        <v>15650</v>
      </c>
      <c r="E258" s="184" t="s">
        <v>15492</v>
      </c>
      <c r="F258" s="1" t="s">
        <v>5955</v>
      </c>
      <c r="G258" s="1" t="s">
        <v>15651</v>
      </c>
      <c r="H258" s="1" t="s">
        <v>15652</v>
      </c>
      <c r="I258" s="1">
        <v>0</v>
      </c>
      <c r="J258" s="1">
        <v>-1</v>
      </c>
      <c r="K258" s="184" t="s">
        <v>15653</v>
      </c>
    </row>
    <row r="259" spans="1:12">
      <c r="A259" s="1" t="s">
        <v>13846</v>
      </c>
      <c r="B259" s="1" t="s">
        <v>15654</v>
      </c>
      <c r="C259" s="184" t="s">
        <v>13902</v>
      </c>
      <c r="D259" s="1" t="s">
        <v>15655</v>
      </c>
      <c r="E259" s="184" t="s">
        <v>14010</v>
      </c>
      <c r="F259" s="1" t="s">
        <v>15656</v>
      </c>
      <c r="G259" s="184" t="s">
        <v>15657</v>
      </c>
      <c r="H259" s="184" t="s">
        <v>15658</v>
      </c>
      <c r="I259" s="184" t="s">
        <v>14462</v>
      </c>
      <c r="J259" s="184" t="s">
        <v>15659</v>
      </c>
      <c r="K259" s="184" t="s">
        <v>13982</v>
      </c>
      <c r="L259" s="1" t="s">
        <v>15660</v>
      </c>
    </row>
    <row r="260" spans="1:12">
      <c r="A260" s="1" t="s">
        <v>13846</v>
      </c>
      <c r="B260" s="1" t="s">
        <v>15661</v>
      </c>
      <c r="C260" s="184" t="s">
        <v>13934</v>
      </c>
      <c r="D260" s="184" t="s">
        <v>13935</v>
      </c>
      <c r="E260" s="184" t="s">
        <v>14926</v>
      </c>
      <c r="F260" s="184" t="s">
        <v>15662</v>
      </c>
      <c r="G260" s="184" t="s">
        <v>15229</v>
      </c>
      <c r="H260" s="1" t="s">
        <v>15663</v>
      </c>
      <c r="I260" s="184" t="s">
        <v>15664</v>
      </c>
      <c r="J260" s="184" t="s">
        <v>15665</v>
      </c>
      <c r="K260" s="184" t="s">
        <v>13905</v>
      </c>
      <c r="L260" s="1" t="s">
        <v>15666</v>
      </c>
    </row>
    <row r="261" spans="1:12">
      <c r="A261" s="1" t="s">
        <v>13846</v>
      </c>
      <c r="B261" s="1" t="s">
        <v>15667</v>
      </c>
      <c r="C261" s="184" t="s">
        <v>14308</v>
      </c>
      <c r="D261" s="184" t="s">
        <v>15668</v>
      </c>
      <c r="E261" s="184" t="s">
        <v>13910</v>
      </c>
      <c r="F261" s="1" t="s">
        <v>15669</v>
      </c>
      <c r="G261" s="184" t="s">
        <v>15266</v>
      </c>
      <c r="H261" s="1" t="s">
        <v>15670</v>
      </c>
      <c r="I261" s="184" t="s">
        <v>14752</v>
      </c>
      <c r="J261" s="184" t="s">
        <v>15671</v>
      </c>
      <c r="K261" s="1">
        <v>0</v>
      </c>
      <c r="L261" s="1">
        <v>-1</v>
      </c>
    </row>
    <row r="262" spans="1:12">
      <c r="A262" s="1" t="s">
        <v>13846</v>
      </c>
      <c r="B262" s="1" t="s">
        <v>15672</v>
      </c>
      <c r="C262" s="184" t="s">
        <v>15673</v>
      </c>
      <c r="D262" s="1" t="s">
        <v>15674</v>
      </c>
      <c r="E262" s="184" t="s">
        <v>14003</v>
      </c>
      <c r="F262" s="1" t="s">
        <v>15675</v>
      </c>
      <c r="G262" s="184" t="s">
        <v>15676</v>
      </c>
      <c r="H262" s="184" t="s">
        <v>15677</v>
      </c>
      <c r="I262" s="184" t="s">
        <v>13879</v>
      </c>
      <c r="J262" s="1" t="s">
        <v>15678</v>
      </c>
      <c r="K262" s="184" t="s">
        <v>15679</v>
      </c>
      <c r="L262" s="1" t="s">
        <v>13971</v>
      </c>
    </row>
    <row r="263" spans="1:12">
      <c r="A263" s="1" t="s">
        <v>13846</v>
      </c>
      <c r="B263" s="1" t="s">
        <v>4960</v>
      </c>
      <c r="C263" s="184" t="s">
        <v>15680</v>
      </c>
      <c r="D263" s="1" t="s">
        <v>15681</v>
      </c>
      <c r="E263" s="184" t="s">
        <v>15682</v>
      </c>
      <c r="F263" s="184" t="s">
        <v>15683</v>
      </c>
      <c r="G263" s="184" t="s">
        <v>14733</v>
      </c>
      <c r="H263" s="184" t="s">
        <v>15684</v>
      </c>
      <c r="I263" s="184" t="s">
        <v>15685</v>
      </c>
      <c r="J263" s="1" t="s">
        <v>15686</v>
      </c>
      <c r="K263" s="184" t="s">
        <v>15687</v>
      </c>
      <c r="L263" s="184" t="s">
        <v>15688</v>
      </c>
    </row>
    <row r="264" spans="1:12">
      <c r="A264" s="1" t="s">
        <v>13846</v>
      </c>
      <c r="B264" s="1" t="s">
        <v>15689</v>
      </c>
      <c r="C264" s="1" t="s">
        <v>6220</v>
      </c>
      <c r="D264" s="1" t="s">
        <v>15690</v>
      </c>
      <c r="E264" s="184" t="s">
        <v>15691</v>
      </c>
      <c r="F264" s="184" t="s">
        <v>15692</v>
      </c>
      <c r="G264" s="184" t="s">
        <v>15693</v>
      </c>
      <c r="H264" s="1" t="s">
        <v>15694</v>
      </c>
      <c r="I264" s="184" t="s">
        <v>14488</v>
      </c>
      <c r="J264" s="1" t="s">
        <v>15695</v>
      </c>
      <c r="K264" s="1" t="s">
        <v>5955</v>
      </c>
      <c r="L264" s="1" t="s">
        <v>15696</v>
      </c>
    </row>
    <row r="265" spans="1:12">
      <c r="A265" s="1" t="s">
        <v>13846</v>
      </c>
      <c r="B265" s="1" t="s">
        <v>15697</v>
      </c>
      <c r="C265" s="1">
        <v>0</v>
      </c>
      <c r="E265" s="1" t="s">
        <v>6626</v>
      </c>
      <c r="G265" s="184" t="s">
        <v>14256</v>
      </c>
      <c r="H265" s="1" t="s">
        <v>15698</v>
      </c>
      <c r="I265" s="1">
        <v>0</v>
      </c>
      <c r="J265" s="1">
        <v>-1</v>
      </c>
      <c r="K265" s="1" t="s">
        <v>6599</v>
      </c>
    </row>
    <row r="266" spans="1:12">
      <c r="A266" s="1" t="s">
        <v>13846</v>
      </c>
      <c r="B266" s="1" t="s">
        <v>15699</v>
      </c>
      <c r="C266" s="1">
        <v>0</v>
      </c>
      <c r="D266" s="1">
        <v>-1</v>
      </c>
      <c r="E266" s="184" t="s">
        <v>14107</v>
      </c>
      <c r="F266" s="184" t="s">
        <v>15700</v>
      </c>
      <c r="G266" s="184" t="s">
        <v>14336</v>
      </c>
      <c r="H266" s="184" t="s">
        <v>15701</v>
      </c>
      <c r="I266" s="184" t="s">
        <v>14040</v>
      </c>
      <c r="J266" s="1" t="s">
        <v>15702</v>
      </c>
      <c r="K266" s="184" t="s">
        <v>13848</v>
      </c>
      <c r="L266" s="1" t="s">
        <v>6174</v>
      </c>
    </row>
    <row r="267" spans="1:12">
      <c r="A267" s="1" t="s">
        <v>13846</v>
      </c>
      <c r="B267" s="1" t="s">
        <v>15703</v>
      </c>
      <c r="C267" s="1">
        <v>0</v>
      </c>
      <c r="D267" s="1">
        <v>-1</v>
      </c>
      <c r="E267" s="1">
        <v>0</v>
      </c>
      <c r="F267" s="1">
        <v>-1</v>
      </c>
      <c r="G267" s="184" t="s">
        <v>14048</v>
      </c>
      <c r="I267" s="1">
        <v>0</v>
      </c>
      <c r="J267" s="1">
        <v>-1</v>
      </c>
      <c r="K267" s="1">
        <v>0</v>
      </c>
    </row>
    <row r="268" spans="1:12">
      <c r="A268" s="1" t="s">
        <v>13846</v>
      </c>
      <c r="B268" s="1" t="s">
        <v>15704</v>
      </c>
      <c r="C268" s="1">
        <v>0</v>
      </c>
      <c r="D268" s="1">
        <v>-1</v>
      </c>
      <c r="E268" s="184" t="s">
        <v>15374</v>
      </c>
      <c r="F268" s="1" t="s">
        <v>6091</v>
      </c>
      <c r="G268" s="184" t="s">
        <v>15705</v>
      </c>
      <c r="H268" s="184" t="s">
        <v>15706</v>
      </c>
      <c r="I268" s="184" t="s">
        <v>15707</v>
      </c>
      <c r="J268" s="1" t="s">
        <v>15708</v>
      </c>
      <c r="K268" s="184" t="s">
        <v>14107</v>
      </c>
      <c r="L268" s="1" t="s">
        <v>15709</v>
      </c>
    </row>
    <row r="269" spans="1:12">
      <c r="A269" s="1" t="s">
        <v>13846</v>
      </c>
      <c r="B269" s="1" t="s">
        <v>15710</v>
      </c>
      <c r="C269" s="184" t="s">
        <v>15711</v>
      </c>
      <c r="D269" s="1" t="s">
        <v>15712</v>
      </c>
      <c r="E269" s="184" t="s">
        <v>15713</v>
      </c>
      <c r="F269" s="184" t="s">
        <v>15714</v>
      </c>
      <c r="G269" s="184" t="s">
        <v>15715</v>
      </c>
      <c r="H269" s="1" t="s">
        <v>15716</v>
      </c>
      <c r="I269" s="184" t="s">
        <v>14396</v>
      </c>
      <c r="J269" s="184" t="s">
        <v>15717</v>
      </c>
      <c r="K269" s="1" t="s">
        <v>1347</v>
      </c>
      <c r="L269" s="184" t="s">
        <v>15718</v>
      </c>
    </row>
    <row r="270" spans="1:12">
      <c r="A270" s="1" t="s">
        <v>13846</v>
      </c>
      <c r="B270" s="1" t="s">
        <v>15719</v>
      </c>
      <c r="C270" s="184" t="s">
        <v>14352</v>
      </c>
      <c r="D270" s="184" t="s">
        <v>15720</v>
      </c>
      <c r="E270" s="184" t="s">
        <v>14020</v>
      </c>
      <c r="F270" s="1" t="s">
        <v>15721</v>
      </c>
      <c r="G270" s="184" t="s">
        <v>15608</v>
      </c>
      <c r="H270" s="184" t="s">
        <v>15722</v>
      </c>
      <c r="I270" s="184" t="s">
        <v>15723</v>
      </c>
      <c r="J270" s="184" t="s">
        <v>15724</v>
      </c>
      <c r="K270" s="1">
        <v>0</v>
      </c>
      <c r="L270" s="1">
        <v>-1</v>
      </c>
    </row>
    <row r="271" spans="1:12">
      <c r="A271" s="1" t="s">
        <v>13846</v>
      </c>
      <c r="B271" s="1" t="s">
        <v>15725</v>
      </c>
      <c r="C271" s="184" t="s">
        <v>15726</v>
      </c>
      <c r="D271" s="1" t="s">
        <v>15727</v>
      </c>
      <c r="E271" s="1" t="s">
        <v>15728</v>
      </c>
      <c r="F271" s="184" t="s">
        <v>15729</v>
      </c>
      <c r="G271" s="1" t="s">
        <v>14840</v>
      </c>
      <c r="H271" s="1" t="s">
        <v>15730</v>
      </c>
      <c r="I271" s="184" t="s">
        <v>13882</v>
      </c>
      <c r="J271" s="184" t="s">
        <v>15731</v>
      </c>
      <c r="K271" s="184" t="s">
        <v>13900</v>
      </c>
      <c r="L271" s="184" t="s">
        <v>15732</v>
      </c>
    </row>
    <row r="272" spans="1:12">
      <c r="A272" s="1" t="s">
        <v>13846</v>
      </c>
      <c r="B272" s="1" t="s">
        <v>15733</v>
      </c>
      <c r="C272" s="1" t="s">
        <v>14780</v>
      </c>
      <c r="D272" s="1" t="s">
        <v>15734</v>
      </c>
      <c r="E272" s="184" t="s">
        <v>15735</v>
      </c>
      <c r="F272" s="184" t="s">
        <v>15736</v>
      </c>
      <c r="G272" s="184" t="s">
        <v>15737</v>
      </c>
      <c r="H272" s="1" t="s">
        <v>15738</v>
      </c>
      <c r="I272" s="184" t="s">
        <v>14857</v>
      </c>
      <c r="J272" s="184" t="s">
        <v>15739</v>
      </c>
      <c r="K272" s="184" t="s">
        <v>14704</v>
      </c>
      <c r="L272" s="1" t="s">
        <v>15740</v>
      </c>
    </row>
    <row r="273" spans="1:12">
      <c r="A273" s="1" t="s">
        <v>13846</v>
      </c>
      <c r="B273" s="1" t="s">
        <v>15741</v>
      </c>
      <c r="C273" s="1">
        <v>0</v>
      </c>
      <c r="E273" s="1">
        <v>0</v>
      </c>
      <c r="F273" s="1">
        <v>-1</v>
      </c>
      <c r="G273" s="1">
        <v>0</v>
      </c>
      <c r="I273" s="184" t="s">
        <v>15742</v>
      </c>
      <c r="K273" s="1">
        <v>0</v>
      </c>
      <c r="L273" s="1">
        <v>-1</v>
      </c>
    </row>
    <row r="274" spans="1:12">
      <c r="A274" s="1" t="s">
        <v>13846</v>
      </c>
      <c r="B274" s="1" t="s">
        <v>15743</v>
      </c>
      <c r="C274" s="1" t="s">
        <v>14840</v>
      </c>
      <c r="D274" s="1" t="s">
        <v>15744</v>
      </c>
      <c r="E274" s="184" t="s">
        <v>15745</v>
      </c>
      <c r="F274" s="184" t="s">
        <v>15746</v>
      </c>
      <c r="G274" s="1" t="s">
        <v>15747</v>
      </c>
      <c r="H274" s="1" t="s">
        <v>15748</v>
      </c>
      <c r="I274" s="184" t="s">
        <v>13923</v>
      </c>
      <c r="J274" s="184" t="s">
        <v>15749</v>
      </c>
      <c r="K274" s="184" t="s">
        <v>15750</v>
      </c>
      <c r="L274" s="1" t="s">
        <v>14313</v>
      </c>
    </row>
    <row r="275" spans="1:12">
      <c r="A275" s="1" t="s">
        <v>13846</v>
      </c>
      <c r="B275" s="1" t="s">
        <v>435</v>
      </c>
      <c r="C275" s="1" t="s">
        <v>6220</v>
      </c>
      <c r="D275" s="1" t="s">
        <v>15751</v>
      </c>
      <c r="E275" s="184" t="s">
        <v>13953</v>
      </c>
      <c r="F275" s="1" t="s">
        <v>15752</v>
      </c>
      <c r="G275" s="184" t="s">
        <v>15753</v>
      </c>
      <c r="H275" s="184" t="s">
        <v>15754</v>
      </c>
      <c r="I275" s="184" t="s">
        <v>14350</v>
      </c>
      <c r="J275" s="1" t="s">
        <v>15755</v>
      </c>
      <c r="K275" s="184" t="s">
        <v>15358</v>
      </c>
      <c r="L275" s="1" t="s">
        <v>15756</v>
      </c>
    </row>
    <row r="276" spans="1:12">
      <c r="A276" s="1" t="s">
        <v>13846</v>
      </c>
      <c r="B276" s="1" t="s">
        <v>711</v>
      </c>
      <c r="C276" s="1">
        <v>0</v>
      </c>
      <c r="D276" s="1">
        <v>-1</v>
      </c>
      <c r="E276" s="184" t="s">
        <v>14107</v>
      </c>
      <c r="G276" s="184" t="s">
        <v>15757</v>
      </c>
      <c r="H276" s="184" t="s">
        <v>15758</v>
      </c>
      <c r="I276" s="184" t="s">
        <v>15759</v>
      </c>
      <c r="J276" s="184" t="s">
        <v>15760</v>
      </c>
      <c r="K276" s="184" t="s">
        <v>15761</v>
      </c>
      <c r="L276" s="184" t="s">
        <v>15762</v>
      </c>
    </row>
    <row r="277" spans="1:12">
      <c r="A277" s="1" t="s">
        <v>13846</v>
      </c>
      <c r="B277" s="1" t="s">
        <v>15763</v>
      </c>
      <c r="C277" s="184" t="s">
        <v>14352</v>
      </c>
      <c r="D277" s="1" t="s">
        <v>15764</v>
      </c>
      <c r="E277" s="184" t="s">
        <v>14161</v>
      </c>
      <c r="F277" s="1" t="s">
        <v>15765</v>
      </c>
      <c r="G277" s="1">
        <v>0</v>
      </c>
      <c r="H277" s="1">
        <v>-1</v>
      </c>
      <c r="I277" s="184" t="s">
        <v>15766</v>
      </c>
      <c r="K277" s="1">
        <v>0</v>
      </c>
      <c r="L277" s="1">
        <v>-1</v>
      </c>
    </row>
    <row r="278" spans="1:12">
      <c r="A278" s="1" t="s">
        <v>13846</v>
      </c>
      <c r="B278" s="1" t="s">
        <v>15767</v>
      </c>
      <c r="C278" s="184" t="s">
        <v>15768</v>
      </c>
      <c r="D278" s="1" t="s">
        <v>15769</v>
      </c>
      <c r="E278" s="184" t="s">
        <v>15770</v>
      </c>
      <c r="F278" s="1" t="s">
        <v>15771</v>
      </c>
      <c r="G278" s="184" t="s">
        <v>15772</v>
      </c>
      <c r="H278" s="1" t="s">
        <v>15773</v>
      </c>
      <c r="I278" s="184" t="s">
        <v>15774</v>
      </c>
      <c r="J278" s="184" t="s">
        <v>15775</v>
      </c>
      <c r="K278" s="184" t="s">
        <v>15776</v>
      </c>
      <c r="L278" s="1" t="s">
        <v>15777</v>
      </c>
    </row>
    <row r="279" spans="1:12">
      <c r="A279" s="1" t="s">
        <v>13846</v>
      </c>
      <c r="B279" s="1" t="s">
        <v>15778</v>
      </c>
      <c r="C279" s="1">
        <v>0</v>
      </c>
      <c r="D279" s="1">
        <v>-1</v>
      </c>
      <c r="E279" s="184" t="s">
        <v>15779</v>
      </c>
      <c r="F279" s="184" t="s">
        <v>15780</v>
      </c>
      <c r="G279" s="184" t="s">
        <v>15781</v>
      </c>
      <c r="H279" s="1" t="s">
        <v>15782</v>
      </c>
      <c r="I279" s="184" t="s">
        <v>15783</v>
      </c>
      <c r="J279" s="184" t="s">
        <v>15784</v>
      </c>
      <c r="K279" s="1">
        <v>0</v>
      </c>
      <c r="L279" s="1">
        <v>-1</v>
      </c>
    </row>
    <row r="280" spans="1:12">
      <c r="A280" s="1" t="s">
        <v>13846</v>
      </c>
      <c r="B280" s="1" t="s">
        <v>15785</v>
      </c>
      <c r="C280" s="184" t="s">
        <v>13950</v>
      </c>
      <c r="D280" s="1" t="s">
        <v>15786</v>
      </c>
      <c r="E280" s="184" t="s">
        <v>13903</v>
      </c>
      <c r="F280" s="184" t="s">
        <v>15787</v>
      </c>
      <c r="G280" s="1" t="s">
        <v>7187</v>
      </c>
      <c r="H280" s="1" t="s">
        <v>15788</v>
      </c>
      <c r="I280" s="184" t="s">
        <v>14189</v>
      </c>
      <c r="J280" s="1" t="s">
        <v>15789</v>
      </c>
      <c r="K280" s="1">
        <v>0</v>
      </c>
      <c r="L280" s="1">
        <v>-1</v>
      </c>
    </row>
    <row r="281" spans="1:12">
      <c r="A281" s="1" t="s">
        <v>13846</v>
      </c>
      <c r="B281" s="1" t="s">
        <v>900</v>
      </c>
      <c r="C281" s="184" t="s">
        <v>13934</v>
      </c>
      <c r="D281" s="184" t="s">
        <v>15790</v>
      </c>
      <c r="E281" s="184" t="s">
        <v>14493</v>
      </c>
      <c r="F281" s="184" t="s">
        <v>15791</v>
      </c>
      <c r="G281" s="184" t="s">
        <v>14295</v>
      </c>
      <c r="H281" s="184" t="s">
        <v>13934</v>
      </c>
      <c r="I281" s="184" t="s">
        <v>14279</v>
      </c>
      <c r="J281" s="184" t="s">
        <v>15792</v>
      </c>
      <c r="K281" s="184" t="s">
        <v>13900</v>
      </c>
      <c r="L281" s="184" t="s">
        <v>15793</v>
      </c>
    </row>
    <row r="282" spans="1:12">
      <c r="A282" s="1" t="s">
        <v>13846</v>
      </c>
      <c r="B282" s="1" t="s">
        <v>15794</v>
      </c>
      <c r="C282" s="184" t="s">
        <v>14040</v>
      </c>
      <c r="D282" s="1" t="s">
        <v>15795</v>
      </c>
      <c r="E282" s="184" t="s">
        <v>15796</v>
      </c>
      <c r="F282" s="184" t="s">
        <v>15797</v>
      </c>
      <c r="G282" s="184" t="s">
        <v>15798</v>
      </c>
      <c r="H282" s="184" t="s">
        <v>15799</v>
      </c>
      <c r="I282" s="1" t="s">
        <v>15800</v>
      </c>
      <c r="J282" s="1" t="s">
        <v>15801</v>
      </c>
      <c r="K282" s="184" t="s">
        <v>15802</v>
      </c>
      <c r="L282" s="1" t="s">
        <v>15803</v>
      </c>
    </row>
    <row r="283" spans="1:12">
      <c r="A283" s="1" t="s">
        <v>13846</v>
      </c>
      <c r="B283" s="1" t="s">
        <v>15804</v>
      </c>
      <c r="C283" s="184" t="s">
        <v>14346</v>
      </c>
      <c r="D283" s="1" t="s">
        <v>15805</v>
      </c>
      <c r="E283" s="184" t="s">
        <v>15374</v>
      </c>
      <c r="F283" s="184" t="s">
        <v>14028</v>
      </c>
      <c r="G283" s="184" t="s">
        <v>14773</v>
      </c>
      <c r="H283" s="184" t="s">
        <v>15806</v>
      </c>
      <c r="I283" s="184" t="s">
        <v>13937</v>
      </c>
      <c r="J283" s="1" t="s">
        <v>15807</v>
      </c>
      <c r="K283" s="1">
        <v>0</v>
      </c>
      <c r="L283" s="1">
        <v>-1</v>
      </c>
    </row>
    <row r="284" spans="1:12">
      <c r="A284" s="1" t="s">
        <v>13846</v>
      </c>
      <c r="B284" s="1" t="s">
        <v>15808</v>
      </c>
      <c r="C284" s="184" t="s">
        <v>14040</v>
      </c>
      <c r="D284" s="184" t="s">
        <v>15809</v>
      </c>
      <c r="E284" s="184" t="s">
        <v>14220</v>
      </c>
      <c r="F284" s="1" t="s">
        <v>15810</v>
      </c>
      <c r="G284" s="184" t="s">
        <v>13984</v>
      </c>
      <c r="H284" s="184" t="s">
        <v>15811</v>
      </c>
      <c r="I284" s="184" t="s">
        <v>14136</v>
      </c>
      <c r="J284" s="1" t="s">
        <v>15812</v>
      </c>
      <c r="K284" s="1" t="s">
        <v>15390</v>
      </c>
      <c r="L284" s="1" t="s">
        <v>15813</v>
      </c>
    </row>
    <row r="285" spans="1:12">
      <c r="A285" s="1" t="s">
        <v>13846</v>
      </c>
      <c r="B285" s="1" t="s">
        <v>15814</v>
      </c>
      <c r="C285" s="1">
        <v>0</v>
      </c>
      <c r="D285" s="1">
        <v>-1</v>
      </c>
      <c r="E285" s="184" t="s">
        <v>15815</v>
      </c>
      <c r="F285" s="184" t="s">
        <v>15816</v>
      </c>
      <c r="G285" s="184" t="s">
        <v>15817</v>
      </c>
      <c r="H285" s="1" t="s">
        <v>15818</v>
      </c>
      <c r="I285" s="1">
        <v>0</v>
      </c>
      <c r="J285" s="1">
        <v>-1</v>
      </c>
      <c r="K285" s="1">
        <v>0</v>
      </c>
    </row>
    <row r="286" spans="1:12">
      <c r="A286" s="1" t="s">
        <v>13846</v>
      </c>
      <c r="B286" s="1" t="s">
        <v>15819</v>
      </c>
      <c r="C286" s="184" t="s">
        <v>14003</v>
      </c>
      <c r="D286" s="1" t="s">
        <v>14364</v>
      </c>
      <c r="E286" s="1" t="s">
        <v>14312</v>
      </c>
      <c r="F286" s="1" t="s">
        <v>6881</v>
      </c>
      <c r="G286" s="1">
        <v>0</v>
      </c>
      <c r="H286" s="1">
        <v>-1</v>
      </c>
      <c r="I286" s="184" t="s">
        <v>13882</v>
      </c>
      <c r="L286" s="1">
        <v>-1</v>
      </c>
    </row>
    <row r="287" spans="1:12">
      <c r="A287" s="1" t="s">
        <v>13846</v>
      </c>
      <c r="B287" s="1" t="s">
        <v>15820</v>
      </c>
      <c r="C287" s="184" t="s">
        <v>14598</v>
      </c>
      <c r="D287" s="184" t="s">
        <v>15821</v>
      </c>
      <c r="E287" s="184" t="s">
        <v>15822</v>
      </c>
      <c r="F287" s="184" t="s">
        <v>15823</v>
      </c>
      <c r="G287" s="184" t="s">
        <v>15824</v>
      </c>
      <c r="H287" s="1" t="s">
        <v>15825</v>
      </c>
      <c r="I287" s="184" t="s">
        <v>14423</v>
      </c>
      <c r="J287" s="1" t="s">
        <v>15826</v>
      </c>
      <c r="K287" s="1">
        <v>0</v>
      </c>
      <c r="L287" s="1">
        <v>-1</v>
      </c>
    </row>
    <row r="288" spans="1:12">
      <c r="A288" s="1" t="s">
        <v>13846</v>
      </c>
      <c r="B288" s="1" t="s">
        <v>15827</v>
      </c>
      <c r="C288" s="184" t="s">
        <v>13885</v>
      </c>
      <c r="E288" s="184" t="s">
        <v>14038</v>
      </c>
      <c r="F288" s="184" t="s">
        <v>15828</v>
      </c>
      <c r="G288" s="1" t="s">
        <v>1347</v>
      </c>
      <c r="H288" s="1" t="s">
        <v>15829</v>
      </c>
      <c r="I288" s="1">
        <v>0</v>
      </c>
      <c r="J288" s="1">
        <v>-1</v>
      </c>
      <c r="K288" s="184" t="s">
        <v>14273</v>
      </c>
    </row>
    <row r="289" spans="1:12">
      <c r="A289" s="1" t="s">
        <v>13846</v>
      </c>
      <c r="B289" s="1" t="s">
        <v>15830</v>
      </c>
      <c r="C289" s="184" t="s">
        <v>14423</v>
      </c>
      <c r="D289" s="1" t="s">
        <v>15831</v>
      </c>
      <c r="E289" s="184" t="s">
        <v>15832</v>
      </c>
      <c r="F289" s="184" t="s">
        <v>15833</v>
      </c>
      <c r="G289" s="184" t="s">
        <v>15441</v>
      </c>
      <c r="H289" s="184" t="s">
        <v>14689</v>
      </c>
      <c r="I289" s="184" t="s">
        <v>15834</v>
      </c>
      <c r="J289" s="1" t="s">
        <v>15835</v>
      </c>
      <c r="K289" s="184" t="s">
        <v>15836</v>
      </c>
      <c r="L289" s="184" t="s">
        <v>15837</v>
      </c>
    </row>
    <row r="290" spans="1:12">
      <c r="A290" s="1" t="s">
        <v>13846</v>
      </c>
      <c r="B290" s="1" t="s">
        <v>15838</v>
      </c>
      <c r="C290" s="184" t="s">
        <v>13877</v>
      </c>
      <c r="D290" s="184" t="s">
        <v>15839</v>
      </c>
      <c r="E290" s="184" t="s">
        <v>15840</v>
      </c>
      <c r="F290" s="1" t="s">
        <v>15841</v>
      </c>
      <c r="G290" s="184" t="s">
        <v>15641</v>
      </c>
      <c r="H290" s="184" t="s">
        <v>15842</v>
      </c>
      <c r="I290" s="184" t="s">
        <v>15258</v>
      </c>
      <c r="J290" s="1" t="s">
        <v>15843</v>
      </c>
      <c r="K290" s="1" t="s">
        <v>15844</v>
      </c>
      <c r="L290" s="1" t="s">
        <v>15845</v>
      </c>
    </row>
    <row r="291" spans="1:12">
      <c r="A291" s="1" t="s">
        <v>13846</v>
      </c>
      <c r="B291" s="1" t="s">
        <v>240</v>
      </c>
      <c r="C291" s="184" t="s">
        <v>15846</v>
      </c>
      <c r="D291" s="184" t="s">
        <v>15847</v>
      </c>
      <c r="E291" s="184" t="s">
        <v>15848</v>
      </c>
      <c r="F291" s="1" t="s">
        <v>15849</v>
      </c>
      <c r="G291" s="184" t="s">
        <v>15850</v>
      </c>
      <c r="H291" s="1" t="s">
        <v>15851</v>
      </c>
      <c r="I291" s="184" t="s">
        <v>15852</v>
      </c>
      <c r="J291" s="184" t="s">
        <v>15853</v>
      </c>
      <c r="K291" s="184" t="s">
        <v>14622</v>
      </c>
      <c r="L291" s="184" t="s">
        <v>15854</v>
      </c>
    </row>
    <row r="292" spans="1:12">
      <c r="A292" s="1" t="s">
        <v>13846</v>
      </c>
      <c r="B292" s="1" t="s">
        <v>15855</v>
      </c>
      <c r="C292" s="1" t="s">
        <v>6626</v>
      </c>
      <c r="D292" s="1" t="s">
        <v>15856</v>
      </c>
      <c r="E292" s="1">
        <v>0</v>
      </c>
      <c r="F292" s="1">
        <v>-1</v>
      </c>
      <c r="G292" s="184" t="s">
        <v>14361</v>
      </c>
      <c r="I292" s="1" t="s">
        <v>14903</v>
      </c>
      <c r="J292" s="1" t="s">
        <v>15857</v>
      </c>
      <c r="K292" s="184" t="s">
        <v>14078</v>
      </c>
      <c r="L292" s="1" t="s">
        <v>15858</v>
      </c>
    </row>
    <row r="293" spans="1:12">
      <c r="A293" s="1" t="s">
        <v>13846</v>
      </c>
      <c r="B293" s="1" t="s">
        <v>15859</v>
      </c>
      <c r="C293" s="184" t="s">
        <v>15860</v>
      </c>
      <c r="D293" s="1" t="s">
        <v>15861</v>
      </c>
      <c r="E293" s="184" t="s">
        <v>15862</v>
      </c>
      <c r="F293" s="1" t="s">
        <v>15863</v>
      </c>
      <c r="G293" s="184" t="s">
        <v>15864</v>
      </c>
      <c r="H293" s="184" t="s">
        <v>15865</v>
      </c>
      <c r="I293" s="184" t="s">
        <v>15866</v>
      </c>
      <c r="J293" s="1" t="s">
        <v>15867</v>
      </c>
      <c r="K293" s="184" t="s">
        <v>14279</v>
      </c>
      <c r="L293" s="184" t="s">
        <v>15868</v>
      </c>
    </row>
    <row r="294" spans="1:12">
      <c r="A294" s="1" t="s">
        <v>13846</v>
      </c>
      <c r="B294" s="1" t="s">
        <v>15869</v>
      </c>
      <c r="C294" s="184" t="s">
        <v>15870</v>
      </c>
      <c r="D294" s="1" t="s">
        <v>15871</v>
      </c>
      <c r="E294" s="184" t="s">
        <v>15872</v>
      </c>
      <c r="F294" s="1" t="s">
        <v>15873</v>
      </c>
      <c r="G294" s="184" t="s">
        <v>15583</v>
      </c>
      <c r="H294" s="184" t="s">
        <v>15874</v>
      </c>
      <c r="I294" s="184" t="s">
        <v>15875</v>
      </c>
      <c r="J294" s="184" t="s">
        <v>15876</v>
      </c>
      <c r="K294" s="184" t="s">
        <v>15877</v>
      </c>
      <c r="L294" s="184" t="s">
        <v>15878</v>
      </c>
    </row>
    <row r="295" spans="1:12">
      <c r="A295" s="1" t="s">
        <v>13846</v>
      </c>
      <c r="B295" s="1" t="s">
        <v>15879</v>
      </c>
      <c r="C295" s="1" t="s">
        <v>15340</v>
      </c>
      <c r="D295" s="1" t="s">
        <v>15880</v>
      </c>
      <c r="E295" s="184" t="s">
        <v>15881</v>
      </c>
      <c r="F295" s="184" t="s">
        <v>15882</v>
      </c>
      <c r="G295" s="184" t="s">
        <v>15883</v>
      </c>
      <c r="H295" s="1" t="s">
        <v>15884</v>
      </c>
      <c r="I295" s="184" t="s">
        <v>15885</v>
      </c>
      <c r="J295" s="1" t="s">
        <v>15886</v>
      </c>
      <c r="K295" s="184" t="s">
        <v>14308</v>
      </c>
      <c r="L295" s="1" t="s">
        <v>15887</v>
      </c>
    </row>
    <row r="296" spans="1:12">
      <c r="A296" s="1" t="s">
        <v>13846</v>
      </c>
      <c r="B296" s="1" t="s">
        <v>15888</v>
      </c>
      <c r="D296" s="1">
        <v>-1</v>
      </c>
      <c r="E296" s="184" t="s">
        <v>13902</v>
      </c>
      <c r="F296" s="1" t="s">
        <v>15889</v>
      </c>
      <c r="G296" s="184" t="s">
        <v>15327</v>
      </c>
      <c r="H296" s="184" t="s">
        <v>15890</v>
      </c>
      <c r="I296" s="184" t="s">
        <v>15492</v>
      </c>
      <c r="J296" s="1" t="s">
        <v>15891</v>
      </c>
      <c r="L296" s="1">
        <v>-1</v>
      </c>
    </row>
    <row r="297" spans="1:12">
      <c r="A297" s="1" t="s">
        <v>13846</v>
      </c>
      <c r="B297" s="1" t="s">
        <v>469</v>
      </c>
      <c r="C297" s="184" t="s">
        <v>13875</v>
      </c>
      <c r="D297" s="184" t="s">
        <v>15892</v>
      </c>
      <c r="E297" s="184" t="s">
        <v>15266</v>
      </c>
      <c r="F297" s="184" t="s">
        <v>15893</v>
      </c>
      <c r="G297" s="184" t="s">
        <v>14285</v>
      </c>
      <c r="H297" s="1" t="s">
        <v>15894</v>
      </c>
      <c r="I297" s="184" t="s">
        <v>15802</v>
      </c>
      <c r="J297" s="1" t="s">
        <v>15895</v>
      </c>
      <c r="K297" s="184" t="s">
        <v>14346</v>
      </c>
      <c r="L297" s="184" t="s">
        <v>15896</v>
      </c>
    </row>
    <row r="298" spans="1:12">
      <c r="A298" s="1" t="s">
        <v>13846</v>
      </c>
      <c r="B298" s="1" t="s">
        <v>15897</v>
      </c>
      <c r="C298" s="184" t="s">
        <v>15898</v>
      </c>
      <c r="D298" s="1" t="s">
        <v>15899</v>
      </c>
      <c r="E298" s="184" t="s">
        <v>15900</v>
      </c>
      <c r="F298" s="184" t="s">
        <v>15901</v>
      </c>
      <c r="G298" s="184" t="s">
        <v>15902</v>
      </c>
      <c r="H298" s="184" t="s">
        <v>15903</v>
      </c>
      <c r="I298" s="184" t="s">
        <v>15904</v>
      </c>
      <c r="J298" s="184" t="s">
        <v>15905</v>
      </c>
      <c r="K298" s="184" t="s">
        <v>15906</v>
      </c>
      <c r="L298" s="1" t="s">
        <v>15907</v>
      </c>
    </row>
    <row r="299" spans="1:12">
      <c r="A299" s="1" t="s">
        <v>13846</v>
      </c>
      <c r="B299" s="1" t="s">
        <v>15908</v>
      </c>
      <c r="C299" s="1">
        <v>0</v>
      </c>
      <c r="D299" s="1">
        <v>-1</v>
      </c>
      <c r="E299" s="1" t="s">
        <v>6969</v>
      </c>
      <c r="G299" s="1">
        <v>0</v>
      </c>
      <c r="H299" s="1">
        <v>-1</v>
      </c>
      <c r="I299" s="1">
        <v>0</v>
      </c>
      <c r="K299" s="1">
        <v>0</v>
      </c>
    </row>
    <row r="300" spans="1:12">
      <c r="A300" s="1" t="s">
        <v>13846</v>
      </c>
      <c r="B300" s="1" t="s">
        <v>15909</v>
      </c>
      <c r="C300" s="1" t="s">
        <v>15910</v>
      </c>
      <c r="D300" s="1" t="s">
        <v>15911</v>
      </c>
      <c r="E300" s="184" t="s">
        <v>15912</v>
      </c>
      <c r="F300" s="184" t="s">
        <v>15913</v>
      </c>
      <c r="G300" s="184" t="s">
        <v>15914</v>
      </c>
      <c r="H300" s="184" t="s">
        <v>15915</v>
      </c>
      <c r="I300" s="184" t="s">
        <v>15916</v>
      </c>
      <c r="J300" s="1" t="s">
        <v>15917</v>
      </c>
      <c r="K300" s="184" t="s">
        <v>14957</v>
      </c>
      <c r="L300" s="184" t="s">
        <v>15918</v>
      </c>
    </row>
    <row r="301" spans="1:12">
      <c r="A301" s="1" t="s">
        <v>13846</v>
      </c>
      <c r="B301" s="1" t="s">
        <v>15919</v>
      </c>
      <c r="C301" s="184" t="s">
        <v>15312</v>
      </c>
      <c r="D301" s="184" t="s">
        <v>15920</v>
      </c>
      <c r="E301" s="184" t="s">
        <v>15921</v>
      </c>
      <c r="F301" s="1" t="s">
        <v>15922</v>
      </c>
      <c r="G301" s="184" t="s">
        <v>15923</v>
      </c>
      <c r="H301" s="184" t="s">
        <v>15924</v>
      </c>
      <c r="I301" s="184" t="s">
        <v>15925</v>
      </c>
      <c r="J301" s="1" t="s">
        <v>15926</v>
      </c>
      <c r="K301" s="184" t="s">
        <v>13934</v>
      </c>
      <c r="L301" s="1" t="s">
        <v>15927</v>
      </c>
    </row>
    <row r="302" spans="1:12">
      <c r="A302" s="1" t="s">
        <v>13846</v>
      </c>
      <c r="B302" s="1" t="s">
        <v>4947</v>
      </c>
      <c r="C302" s="184" t="s">
        <v>15928</v>
      </c>
      <c r="D302" s="1" t="s">
        <v>15929</v>
      </c>
      <c r="E302" s="184" t="s">
        <v>15930</v>
      </c>
      <c r="F302" s="184" t="s">
        <v>15931</v>
      </c>
      <c r="G302" s="184" t="s">
        <v>14610</v>
      </c>
      <c r="H302" s="1" t="s">
        <v>15932</v>
      </c>
      <c r="I302" s="184" t="s">
        <v>13895</v>
      </c>
      <c r="J302" s="1" t="s">
        <v>15933</v>
      </c>
      <c r="K302" s="1" t="s">
        <v>6969</v>
      </c>
      <c r="L302" s="1" t="s">
        <v>15934</v>
      </c>
    </row>
    <row r="303" spans="1:12">
      <c r="A303" s="1" t="s">
        <v>13846</v>
      </c>
      <c r="B303" s="1" t="s">
        <v>15935</v>
      </c>
      <c r="C303" s="1">
        <v>0</v>
      </c>
      <c r="E303" s="184" t="s">
        <v>14189</v>
      </c>
      <c r="F303" s="184" t="s">
        <v>15936</v>
      </c>
      <c r="G303" s="1">
        <v>0</v>
      </c>
      <c r="H303" s="1">
        <v>-1</v>
      </c>
      <c r="I303" s="184" t="s">
        <v>13975</v>
      </c>
      <c r="K303" s="1">
        <v>0</v>
      </c>
      <c r="L303" s="1">
        <v>-1</v>
      </c>
    </row>
    <row r="304" spans="1:12">
      <c r="A304" s="1" t="s">
        <v>13846</v>
      </c>
      <c r="B304" s="1" t="s">
        <v>15937</v>
      </c>
      <c r="C304" s="184" t="s">
        <v>14579</v>
      </c>
      <c r="D304" s="184" t="s">
        <v>15938</v>
      </c>
      <c r="E304" s="184" t="s">
        <v>15939</v>
      </c>
      <c r="F304" s="1" t="s">
        <v>15940</v>
      </c>
      <c r="G304" s="184" t="s">
        <v>15941</v>
      </c>
      <c r="H304" s="184" t="s">
        <v>15942</v>
      </c>
      <c r="I304" s="1" t="s">
        <v>15943</v>
      </c>
      <c r="J304" s="1" t="s">
        <v>15944</v>
      </c>
      <c r="K304" s="184" t="s">
        <v>15945</v>
      </c>
      <c r="L304" s="184" t="s">
        <v>15946</v>
      </c>
    </row>
    <row r="305" spans="1:12">
      <c r="A305" s="1" t="s">
        <v>13846</v>
      </c>
      <c r="B305" s="1" t="s">
        <v>15947</v>
      </c>
      <c r="C305" s="184" t="s">
        <v>13848</v>
      </c>
      <c r="D305" s="1" t="s">
        <v>15948</v>
      </c>
      <c r="E305" s="184" t="s">
        <v>15949</v>
      </c>
      <c r="F305" s="184" t="s">
        <v>15950</v>
      </c>
      <c r="G305" s="184" t="s">
        <v>14241</v>
      </c>
      <c r="H305" s="1" t="s">
        <v>15951</v>
      </c>
      <c r="I305" s="184" t="s">
        <v>14045</v>
      </c>
      <c r="J305" s="184" t="s">
        <v>15952</v>
      </c>
      <c r="K305" s="1" t="s">
        <v>1347</v>
      </c>
      <c r="L305" s="184" t="s">
        <v>15953</v>
      </c>
    </row>
    <row r="306" spans="1:12">
      <c r="A306" s="1" t="s">
        <v>13846</v>
      </c>
      <c r="B306" s="1" t="s">
        <v>15954</v>
      </c>
      <c r="C306" s="1">
        <v>0</v>
      </c>
      <c r="D306" s="1">
        <v>-1</v>
      </c>
      <c r="E306" s="1">
        <v>0</v>
      </c>
      <c r="F306" s="1">
        <v>-1</v>
      </c>
      <c r="G306" s="184" t="s">
        <v>14033</v>
      </c>
      <c r="I306" s="1">
        <v>0</v>
      </c>
      <c r="J306" s="1">
        <v>-1</v>
      </c>
      <c r="K306" s="1">
        <v>0</v>
      </c>
    </row>
    <row r="307" spans="1:12">
      <c r="A307" s="1" t="s">
        <v>13846</v>
      </c>
      <c r="B307" s="1" t="s">
        <v>15955</v>
      </c>
      <c r="D307" s="1">
        <v>-1</v>
      </c>
      <c r="E307" s="184" t="s">
        <v>14343</v>
      </c>
      <c r="F307" s="1" t="s">
        <v>15956</v>
      </c>
      <c r="G307" s="184" t="s">
        <v>14773</v>
      </c>
      <c r="H307" s="1" t="s">
        <v>15957</v>
      </c>
      <c r="I307" s="184" t="s">
        <v>15517</v>
      </c>
      <c r="J307" s="184" t="s">
        <v>15958</v>
      </c>
      <c r="K307" s="184" t="s">
        <v>13907</v>
      </c>
      <c r="L307" s="1" t="s">
        <v>15959</v>
      </c>
    </row>
    <row r="308" spans="1:12">
      <c r="A308" s="1" t="s">
        <v>13846</v>
      </c>
      <c r="B308" s="1" t="s">
        <v>15960</v>
      </c>
      <c r="C308" s="1" t="s">
        <v>6599</v>
      </c>
      <c r="D308" s="19">
        <v>4125</v>
      </c>
      <c r="E308" s="184" t="s">
        <v>15779</v>
      </c>
      <c r="F308" s="1" t="s">
        <v>15961</v>
      </c>
      <c r="G308" s="184" t="s">
        <v>15962</v>
      </c>
      <c r="H308" s="184" t="s">
        <v>15963</v>
      </c>
      <c r="I308" s="184" t="s">
        <v>14957</v>
      </c>
      <c r="J308" s="184" t="s">
        <v>15964</v>
      </c>
      <c r="K308" s="1">
        <v>0</v>
      </c>
      <c r="L308" s="1">
        <v>-1</v>
      </c>
    </row>
    <row r="309" spans="1:12">
      <c r="A309" s="1" t="s">
        <v>13846</v>
      </c>
      <c r="B309" s="1" t="s">
        <v>15965</v>
      </c>
      <c r="C309" s="1">
        <v>0</v>
      </c>
      <c r="E309" s="1">
        <v>0</v>
      </c>
      <c r="G309" s="184" t="s">
        <v>15966</v>
      </c>
      <c r="I309" s="1">
        <v>0</v>
      </c>
      <c r="J309" s="1">
        <v>-1</v>
      </c>
      <c r="K309" s="1">
        <v>0</v>
      </c>
    </row>
    <row r="310" spans="1:12">
      <c r="A310" s="1" t="s">
        <v>13846</v>
      </c>
      <c r="B310" s="1" t="s">
        <v>15967</v>
      </c>
      <c r="C310" s="184" t="s">
        <v>15968</v>
      </c>
      <c r="D310" s="1" t="s">
        <v>15969</v>
      </c>
      <c r="E310" s="184" t="s">
        <v>15970</v>
      </c>
      <c r="F310" s="184" t="s">
        <v>15971</v>
      </c>
      <c r="G310" s="184" t="s">
        <v>15972</v>
      </c>
      <c r="H310" s="1" t="s">
        <v>15973</v>
      </c>
      <c r="I310" s="184" t="s">
        <v>15974</v>
      </c>
      <c r="J310" s="184" t="s">
        <v>15975</v>
      </c>
      <c r="K310" s="1" t="s">
        <v>6945</v>
      </c>
      <c r="L310" s="1" t="s">
        <v>15976</v>
      </c>
    </row>
    <row r="311" spans="1:12">
      <c r="A311" s="1" t="s">
        <v>13846</v>
      </c>
      <c r="B311" s="1" t="s">
        <v>15977</v>
      </c>
      <c r="C311" s="184" t="s">
        <v>14260</v>
      </c>
      <c r="D311" s="1" t="s">
        <v>15978</v>
      </c>
      <c r="E311" s="184" t="s">
        <v>15979</v>
      </c>
      <c r="F311" s="1" t="s">
        <v>15980</v>
      </c>
      <c r="G311" s="184" t="s">
        <v>14407</v>
      </c>
      <c r="H311" s="1" t="s">
        <v>15981</v>
      </c>
      <c r="I311" s="184" t="s">
        <v>15608</v>
      </c>
      <c r="J311" s="184" t="s">
        <v>15982</v>
      </c>
      <c r="K311" s="1" t="s">
        <v>14694</v>
      </c>
      <c r="L311" s="1" t="s">
        <v>15983</v>
      </c>
    </row>
    <row r="312" spans="1:12">
      <c r="A312" s="1" t="s">
        <v>13846</v>
      </c>
      <c r="B312" s="1" t="s">
        <v>15984</v>
      </c>
      <c r="C312" s="184" t="s">
        <v>14015</v>
      </c>
      <c r="D312" s="184" t="s">
        <v>13855</v>
      </c>
      <c r="E312" s="184" t="s">
        <v>14437</v>
      </c>
      <c r="F312" s="184" t="s">
        <v>15985</v>
      </c>
      <c r="G312" s="184" t="s">
        <v>15480</v>
      </c>
      <c r="H312" s="1" t="s">
        <v>15986</v>
      </c>
      <c r="I312" s="184" t="s">
        <v>14302</v>
      </c>
      <c r="J312" s="184" t="s">
        <v>15987</v>
      </c>
      <c r="K312" s="184" t="s">
        <v>13905</v>
      </c>
      <c r="L312" s="1" t="s">
        <v>15988</v>
      </c>
    </row>
    <row r="313" spans="1:12">
      <c r="A313" s="1" t="s">
        <v>13846</v>
      </c>
      <c r="B313" s="1" t="s">
        <v>106</v>
      </c>
      <c r="C313" s="184" t="s">
        <v>15492</v>
      </c>
      <c r="D313" s="1" t="s">
        <v>15989</v>
      </c>
      <c r="E313" s="1" t="s">
        <v>6220</v>
      </c>
      <c r="F313" s="184" t="s">
        <v>13934</v>
      </c>
      <c r="G313" s="184" t="s">
        <v>13879</v>
      </c>
      <c r="H313" s="1" t="s">
        <v>15990</v>
      </c>
      <c r="I313" s="184" t="s">
        <v>14361</v>
      </c>
      <c r="J313" s="184" t="s">
        <v>15991</v>
      </c>
      <c r="K313" s="1">
        <v>0</v>
      </c>
      <c r="L313" s="1">
        <v>-1</v>
      </c>
    </row>
    <row r="314" spans="1:12">
      <c r="A314" s="1" t="s">
        <v>13846</v>
      </c>
      <c r="B314" s="1" t="s">
        <v>15992</v>
      </c>
      <c r="C314" s="184" t="s">
        <v>14082</v>
      </c>
      <c r="D314" s="1" t="s">
        <v>15993</v>
      </c>
      <c r="E314" s="184" t="s">
        <v>15994</v>
      </c>
      <c r="F314" s="1" t="s">
        <v>15995</v>
      </c>
      <c r="G314" s="184" t="s">
        <v>15996</v>
      </c>
      <c r="H314" s="184" t="s">
        <v>15997</v>
      </c>
      <c r="I314" s="184" t="s">
        <v>15998</v>
      </c>
      <c r="J314" s="1" t="s">
        <v>15999</v>
      </c>
      <c r="K314" s="184" t="s">
        <v>16000</v>
      </c>
      <c r="L314" s="1" t="s">
        <v>16001</v>
      </c>
    </row>
    <row r="315" spans="1:12">
      <c r="A315" s="1" t="s">
        <v>13846</v>
      </c>
      <c r="B315" s="1" t="s">
        <v>16002</v>
      </c>
      <c r="C315" s="1">
        <v>0</v>
      </c>
      <c r="D315" s="1">
        <v>-1</v>
      </c>
      <c r="E315" s="184" t="s">
        <v>13879</v>
      </c>
      <c r="F315" s="1" t="s">
        <v>16003</v>
      </c>
      <c r="G315" s="1" t="s">
        <v>6626</v>
      </c>
      <c r="H315" s="1" t="s">
        <v>16004</v>
      </c>
      <c r="I315" s="184" t="s">
        <v>13879</v>
      </c>
      <c r="J315" s="184" t="s">
        <v>14028</v>
      </c>
      <c r="K315" s="184" t="s">
        <v>14273</v>
      </c>
      <c r="L315" s="1">
        <v>5</v>
      </c>
    </row>
    <row r="316" spans="1:12">
      <c r="A316" s="1" t="s">
        <v>13846</v>
      </c>
      <c r="B316" s="1" t="s">
        <v>16005</v>
      </c>
      <c r="C316" s="184" t="s">
        <v>15084</v>
      </c>
      <c r="D316" s="1" t="s">
        <v>16006</v>
      </c>
      <c r="E316" s="184" t="s">
        <v>16007</v>
      </c>
      <c r="F316" s="184" t="s">
        <v>16008</v>
      </c>
      <c r="G316" s="1" t="s">
        <v>1347</v>
      </c>
      <c r="H316" s="1" t="s">
        <v>16009</v>
      </c>
      <c r="I316" s="184" t="s">
        <v>14028</v>
      </c>
      <c r="J316" s="1" t="s">
        <v>15990</v>
      </c>
      <c r="K316" s="184" t="s">
        <v>14273</v>
      </c>
      <c r="L316" s="1">
        <v>2</v>
      </c>
    </row>
    <row r="317" spans="1:12">
      <c r="A317" s="1" t="s">
        <v>13846</v>
      </c>
      <c r="B317" s="1" t="s">
        <v>16010</v>
      </c>
      <c r="D317" s="1">
        <v>-1</v>
      </c>
      <c r="E317" s="1">
        <v>0</v>
      </c>
      <c r="G317" s="184" t="s">
        <v>13848</v>
      </c>
      <c r="I317" s="184" t="s">
        <v>14163</v>
      </c>
      <c r="J317" s="1" t="s">
        <v>16011</v>
      </c>
      <c r="K317" s="1">
        <v>0</v>
      </c>
      <c r="L317" s="1">
        <v>-1</v>
      </c>
    </row>
    <row r="318" spans="1:12">
      <c r="A318" s="1" t="s">
        <v>13846</v>
      </c>
      <c r="B318" s="1" t="s">
        <v>16012</v>
      </c>
      <c r="C318" s="184" t="s">
        <v>14136</v>
      </c>
      <c r="D318" s="184" t="s">
        <v>16013</v>
      </c>
      <c r="E318" s="184" t="s">
        <v>16014</v>
      </c>
      <c r="F318" s="184" t="s">
        <v>16015</v>
      </c>
      <c r="G318" s="184" t="s">
        <v>16016</v>
      </c>
      <c r="H318" s="184" t="s">
        <v>16017</v>
      </c>
      <c r="I318" s="184" t="s">
        <v>16018</v>
      </c>
      <c r="J318" s="1" t="s">
        <v>16019</v>
      </c>
      <c r="K318" s="184" t="s">
        <v>13925</v>
      </c>
      <c r="L318" s="184" t="s">
        <v>16020</v>
      </c>
    </row>
    <row r="319" spans="1:12">
      <c r="A319" s="1" t="s">
        <v>13846</v>
      </c>
      <c r="B319" s="1" t="s">
        <v>16021</v>
      </c>
      <c r="C319" s="184" t="s">
        <v>16022</v>
      </c>
      <c r="D319" s="1" t="s">
        <v>16023</v>
      </c>
      <c r="E319" s="184" t="s">
        <v>16024</v>
      </c>
      <c r="F319" s="184" t="s">
        <v>16025</v>
      </c>
      <c r="G319" s="184" t="s">
        <v>16026</v>
      </c>
      <c r="H319" s="1" t="s">
        <v>16027</v>
      </c>
      <c r="I319" s="184" t="s">
        <v>14739</v>
      </c>
      <c r="J319" s="184" t="s">
        <v>16028</v>
      </c>
      <c r="K319" s="184" t="s">
        <v>16029</v>
      </c>
      <c r="L319" s="1" t="s">
        <v>16030</v>
      </c>
    </row>
    <row r="320" spans="1:12">
      <c r="A320" s="1" t="s">
        <v>13846</v>
      </c>
      <c r="B320" s="1" t="s">
        <v>16031</v>
      </c>
      <c r="C320" s="184" t="s">
        <v>13934</v>
      </c>
      <c r="D320" s="1" t="s">
        <v>16032</v>
      </c>
      <c r="E320" s="184" t="s">
        <v>16033</v>
      </c>
      <c r="F320" s="184" t="s">
        <v>16034</v>
      </c>
      <c r="G320" s="184" t="s">
        <v>15215</v>
      </c>
      <c r="H320" s="1" t="s">
        <v>16035</v>
      </c>
      <c r="I320" s="184" t="s">
        <v>14279</v>
      </c>
      <c r="J320" s="184" t="s">
        <v>16036</v>
      </c>
      <c r="K320" s="184" t="s">
        <v>14048</v>
      </c>
      <c r="L320" s="1" t="s">
        <v>16037</v>
      </c>
    </row>
    <row r="321" spans="1:12">
      <c r="A321" s="1" t="s">
        <v>13846</v>
      </c>
      <c r="B321" s="1" t="s">
        <v>16038</v>
      </c>
      <c r="C321" s="184" t="s">
        <v>14028</v>
      </c>
      <c r="D321" s="1" t="s">
        <v>16039</v>
      </c>
      <c r="E321" s="184" t="s">
        <v>16040</v>
      </c>
      <c r="F321" s="184" t="s">
        <v>16041</v>
      </c>
      <c r="G321" s="184" t="s">
        <v>16042</v>
      </c>
      <c r="H321" s="1" t="s">
        <v>16043</v>
      </c>
      <c r="I321" s="184" t="s">
        <v>16044</v>
      </c>
      <c r="J321" s="184" t="s">
        <v>14773</v>
      </c>
      <c r="K321" s="1">
        <v>0</v>
      </c>
      <c r="L321" s="1">
        <v>-1</v>
      </c>
    </row>
    <row r="322" spans="1:12">
      <c r="A322" s="1" t="s">
        <v>13846</v>
      </c>
      <c r="B322" s="1" t="s">
        <v>16045</v>
      </c>
      <c r="C322" s="184" t="s">
        <v>16046</v>
      </c>
      <c r="D322" s="1" t="s">
        <v>16047</v>
      </c>
      <c r="E322" s="184" t="s">
        <v>16048</v>
      </c>
      <c r="F322" s="184" t="s">
        <v>16049</v>
      </c>
      <c r="G322" s="184" t="s">
        <v>16050</v>
      </c>
      <c r="H322" s="1" t="s">
        <v>16051</v>
      </c>
      <c r="I322" s="184" t="s">
        <v>16052</v>
      </c>
      <c r="J322" s="184" t="s">
        <v>16053</v>
      </c>
      <c r="K322" s="184" t="s">
        <v>13975</v>
      </c>
      <c r="L322" s="1" t="s">
        <v>16054</v>
      </c>
    </row>
    <row r="323" spans="1:12">
      <c r="A323" s="1" t="s">
        <v>13846</v>
      </c>
      <c r="B323" s="1" t="s">
        <v>16055</v>
      </c>
      <c r="C323" s="184" t="s">
        <v>13921</v>
      </c>
      <c r="D323" s="1" t="s">
        <v>16056</v>
      </c>
      <c r="E323" s="1" t="s">
        <v>13980</v>
      </c>
      <c r="F323" s="1" t="s">
        <v>16057</v>
      </c>
      <c r="G323" s="1" t="s">
        <v>15340</v>
      </c>
      <c r="H323" s="184" t="s">
        <v>16058</v>
      </c>
      <c r="I323" s="184" t="s">
        <v>13877</v>
      </c>
      <c r="J323" s="1" t="s">
        <v>16059</v>
      </c>
      <c r="K323" s="184" t="s">
        <v>13900</v>
      </c>
      <c r="L323" s="184" t="s">
        <v>13849</v>
      </c>
    </row>
    <row r="324" spans="1:12">
      <c r="A324" s="1" t="s">
        <v>13846</v>
      </c>
      <c r="B324" s="1" t="s">
        <v>553</v>
      </c>
      <c r="C324" s="1">
        <v>0</v>
      </c>
      <c r="D324" s="1">
        <v>-1</v>
      </c>
      <c r="E324" s="184" t="s">
        <v>13927</v>
      </c>
      <c r="F324" s="1" t="s">
        <v>16060</v>
      </c>
      <c r="G324" s="184" t="s">
        <v>14529</v>
      </c>
      <c r="H324" s="184" t="s">
        <v>16061</v>
      </c>
      <c r="I324" s="184" t="s">
        <v>16062</v>
      </c>
      <c r="J324" s="1" t="s">
        <v>16063</v>
      </c>
      <c r="K324" s="1">
        <v>0</v>
      </c>
      <c r="L324" s="1">
        <v>-1</v>
      </c>
    </row>
    <row r="325" spans="1:12">
      <c r="A325" s="1" t="s">
        <v>13846</v>
      </c>
      <c r="B325" s="1" t="s">
        <v>16064</v>
      </c>
      <c r="C325" s="184" t="s">
        <v>13925</v>
      </c>
      <c r="D325" s="184" t="s">
        <v>14000</v>
      </c>
      <c r="E325" s="1" t="s">
        <v>14903</v>
      </c>
      <c r="F325" s="1" t="s">
        <v>16065</v>
      </c>
      <c r="G325" s="184" t="s">
        <v>15292</v>
      </c>
      <c r="H325" s="184" t="s">
        <v>16066</v>
      </c>
      <c r="I325" s="1" t="s">
        <v>6969</v>
      </c>
      <c r="J325" s="1" t="s">
        <v>16067</v>
      </c>
      <c r="K325" s="1">
        <v>0</v>
      </c>
      <c r="L325" s="1">
        <v>-1</v>
      </c>
    </row>
    <row r="326" spans="1:12">
      <c r="A326" s="1" t="s">
        <v>13846</v>
      </c>
      <c r="B326" s="1" t="s">
        <v>16068</v>
      </c>
      <c r="C326" s="184" t="s">
        <v>15492</v>
      </c>
      <c r="D326" s="1" t="s">
        <v>16069</v>
      </c>
      <c r="E326" s="184" t="s">
        <v>16070</v>
      </c>
      <c r="F326" s="1" t="s">
        <v>5975</v>
      </c>
      <c r="G326" s="184" t="s">
        <v>13903</v>
      </c>
      <c r="H326" s="184" t="s">
        <v>15587</v>
      </c>
      <c r="I326" s="184" t="s">
        <v>16071</v>
      </c>
      <c r="J326" s="1" t="s">
        <v>16072</v>
      </c>
      <c r="K326" s="184" t="s">
        <v>14292</v>
      </c>
      <c r="L326" s="1" t="s">
        <v>15074</v>
      </c>
    </row>
    <row r="327" spans="1:12">
      <c r="A327" s="1" t="s">
        <v>13846</v>
      </c>
      <c r="B327" s="1" t="s">
        <v>16073</v>
      </c>
      <c r="C327" s="184" t="s">
        <v>14316</v>
      </c>
      <c r="D327" s="1" t="s">
        <v>16074</v>
      </c>
      <c r="E327" s="1" t="s">
        <v>1347</v>
      </c>
      <c r="F327" s="1" t="s">
        <v>6091</v>
      </c>
      <c r="G327" s="1" t="s">
        <v>1347</v>
      </c>
      <c r="H327" s="1">
        <v>0</v>
      </c>
      <c r="I327" s="184" t="s">
        <v>15277</v>
      </c>
      <c r="J327" s="1" t="s">
        <v>16075</v>
      </c>
      <c r="K327" s="1" t="s">
        <v>6599</v>
      </c>
      <c r="L327" s="1" t="s">
        <v>15340</v>
      </c>
    </row>
    <row r="328" spans="1:12">
      <c r="A328" s="1" t="s">
        <v>13846</v>
      </c>
      <c r="B328" s="1" t="s">
        <v>16076</v>
      </c>
      <c r="C328" s="184" t="s">
        <v>16077</v>
      </c>
      <c r="D328" s="184" t="s">
        <v>16078</v>
      </c>
      <c r="E328" s="184" t="s">
        <v>16079</v>
      </c>
      <c r="F328" s="1" t="s">
        <v>16080</v>
      </c>
      <c r="G328" s="184" t="s">
        <v>16081</v>
      </c>
      <c r="H328" s="1" t="s">
        <v>16082</v>
      </c>
      <c r="I328" s="184" t="s">
        <v>16083</v>
      </c>
      <c r="J328" s="184" t="s">
        <v>16084</v>
      </c>
      <c r="K328" s="184" t="s">
        <v>16085</v>
      </c>
      <c r="L328" s="184" t="s">
        <v>16086</v>
      </c>
    </row>
    <row r="329" spans="1:12">
      <c r="A329" s="1" t="s">
        <v>13846</v>
      </c>
      <c r="B329" s="1" t="s">
        <v>16087</v>
      </c>
      <c r="C329" s="1">
        <v>0</v>
      </c>
      <c r="D329" s="1">
        <v>-1</v>
      </c>
      <c r="E329" s="1">
        <v>0</v>
      </c>
      <c r="F329" s="1">
        <v>-1</v>
      </c>
      <c r="G329" s="184" t="s">
        <v>14273</v>
      </c>
      <c r="I329" s="184" t="s">
        <v>13882</v>
      </c>
      <c r="J329" s="1" t="s">
        <v>16088</v>
      </c>
      <c r="K329" s="1" t="s">
        <v>5955</v>
      </c>
      <c r="L329" s="1" t="s">
        <v>6091</v>
      </c>
    </row>
    <row r="330" spans="1:12">
      <c r="A330" s="1" t="s">
        <v>13846</v>
      </c>
      <c r="B330" s="1" t="s">
        <v>16089</v>
      </c>
      <c r="C330" s="184" t="s">
        <v>14437</v>
      </c>
      <c r="D330" s="184" t="s">
        <v>16090</v>
      </c>
      <c r="E330" s="184" t="s">
        <v>16091</v>
      </c>
      <c r="F330" s="1" t="s">
        <v>16092</v>
      </c>
      <c r="G330" s="184" t="s">
        <v>15235</v>
      </c>
      <c r="H330" s="184" t="s">
        <v>16093</v>
      </c>
      <c r="I330" s="184" t="s">
        <v>15883</v>
      </c>
      <c r="J330" s="1" t="s">
        <v>16094</v>
      </c>
      <c r="K330" s="184" t="s">
        <v>13903</v>
      </c>
      <c r="L330" s="1" t="s">
        <v>16095</v>
      </c>
    </row>
    <row r="331" spans="1:12">
      <c r="A331" s="1" t="s">
        <v>13846</v>
      </c>
      <c r="B331" s="1" t="s">
        <v>16096</v>
      </c>
      <c r="C331" s="1">
        <v>0</v>
      </c>
      <c r="D331" s="1">
        <v>-1</v>
      </c>
      <c r="E331" s="1" t="s">
        <v>6849</v>
      </c>
      <c r="F331" s="1" t="s">
        <v>5891</v>
      </c>
      <c r="G331" s="184" t="s">
        <v>16097</v>
      </c>
      <c r="H331" s="184" t="s">
        <v>16098</v>
      </c>
      <c r="I331" s="184" t="s">
        <v>14292</v>
      </c>
      <c r="J331" s="1" t="s">
        <v>16099</v>
      </c>
      <c r="K331" s="1">
        <v>0</v>
      </c>
      <c r="L331" s="1">
        <v>-1</v>
      </c>
    </row>
    <row r="332" spans="1:12">
      <c r="A332" s="1" t="s">
        <v>13846</v>
      </c>
      <c r="B332" s="1" t="s">
        <v>16100</v>
      </c>
      <c r="C332" s="184" t="s">
        <v>16101</v>
      </c>
      <c r="D332" s="1" t="s">
        <v>16102</v>
      </c>
      <c r="E332" s="184" t="s">
        <v>16103</v>
      </c>
      <c r="F332" s="184" t="s">
        <v>16104</v>
      </c>
      <c r="G332" s="184" t="s">
        <v>16105</v>
      </c>
      <c r="H332" s="184" t="s">
        <v>16106</v>
      </c>
      <c r="I332" s="184" t="s">
        <v>16107</v>
      </c>
      <c r="J332" s="1" t="s">
        <v>16108</v>
      </c>
      <c r="K332" s="184" t="s">
        <v>13982</v>
      </c>
      <c r="L332" s="1" t="s">
        <v>16109</v>
      </c>
    </row>
    <row r="333" spans="1:12">
      <c r="A333" s="1" t="s">
        <v>13846</v>
      </c>
      <c r="B333" s="1" t="s">
        <v>16110</v>
      </c>
      <c r="C333" s="184" t="s">
        <v>13918</v>
      </c>
      <c r="D333" s="1" t="s">
        <v>16111</v>
      </c>
      <c r="E333" s="184" t="s">
        <v>13936</v>
      </c>
      <c r="F333" s="1" t="s">
        <v>16112</v>
      </c>
      <c r="G333" s="184" t="s">
        <v>16113</v>
      </c>
      <c r="H333" s="184" t="s">
        <v>16114</v>
      </c>
      <c r="I333" s="184" t="s">
        <v>13934</v>
      </c>
      <c r="J333" s="1" t="s">
        <v>16115</v>
      </c>
      <c r="K333" s="184" t="s">
        <v>16116</v>
      </c>
      <c r="L333" s="1" t="s">
        <v>14453</v>
      </c>
    </row>
    <row r="334" spans="1:12">
      <c r="A334" s="1" t="s">
        <v>13846</v>
      </c>
      <c r="B334" s="1" t="s">
        <v>472</v>
      </c>
      <c r="C334" s="1" t="s">
        <v>6945</v>
      </c>
      <c r="D334" s="1" t="s">
        <v>16117</v>
      </c>
      <c r="E334" s="184" t="s">
        <v>16118</v>
      </c>
      <c r="F334" s="184" t="s">
        <v>16119</v>
      </c>
      <c r="G334" s="184" t="s">
        <v>16120</v>
      </c>
      <c r="H334" s="184" t="s">
        <v>16121</v>
      </c>
      <c r="I334" s="184" t="s">
        <v>16122</v>
      </c>
      <c r="J334" s="184" t="s">
        <v>16123</v>
      </c>
      <c r="K334" s="184" t="s">
        <v>16124</v>
      </c>
      <c r="L334" s="184" t="s">
        <v>16071</v>
      </c>
    </row>
    <row r="335" spans="1:12">
      <c r="A335" s="1" t="s">
        <v>13846</v>
      </c>
      <c r="B335" s="1" t="s">
        <v>16125</v>
      </c>
      <c r="C335" s="184" t="s">
        <v>13907</v>
      </c>
      <c r="D335" s="184" t="s">
        <v>14033</v>
      </c>
      <c r="E335" s="184" t="s">
        <v>14028</v>
      </c>
      <c r="F335" s="1" t="s">
        <v>14617</v>
      </c>
      <c r="G335" s="1" t="s">
        <v>6969</v>
      </c>
      <c r="H335" s="1" t="s">
        <v>16126</v>
      </c>
      <c r="I335" s="184" t="s">
        <v>13902</v>
      </c>
      <c r="J335" s="184" t="s">
        <v>14052</v>
      </c>
      <c r="K335" s="1">
        <v>0</v>
      </c>
      <c r="L335" s="1">
        <v>-1</v>
      </c>
    </row>
    <row r="336" spans="1:12">
      <c r="A336" s="1" t="s">
        <v>13846</v>
      </c>
      <c r="B336" s="1" t="s">
        <v>16127</v>
      </c>
      <c r="C336" s="1">
        <v>0</v>
      </c>
      <c r="D336" s="1">
        <v>-1</v>
      </c>
      <c r="E336" s="1">
        <v>0</v>
      </c>
      <c r="G336" s="184" t="s">
        <v>14900</v>
      </c>
      <c r="I336" s="184" t="s">
        <v>15492</v>
      </c>
      <c r="J336" s="1" t="s">
        <v>16128</v>
      </c>
      <c r="L336" s="1">
        <v>-1</v>
      </c>
    </row>
    <row r="337" spans="1:12">
      <c r="A337" s="1" t="s">
        <v>13846</v>
      </c>
      <c r="B337" s="1" t="s">
        <v>16129</v>
      </c>
      <c r="C337" s="184" t="s">
        <v>15664</v>
      </c>
      <c r="D337" s="184" t="s">
        <v>16130</v>
      </c>
      <c r="E337" s="184" t="s">
        <v>15759</v>
      </c>
      <c r="F337" s="1" t="s">
        <v>16131</v>
      </c>
      <c r="G337" s="184" t="s">
        <v>15587</v>
      </c>
      <c r="H337" s="184" t="s">
        <v>16132</v>
      </c>
      <c r="I337" s="184" t="s">
        <v>16133</v>
      </c>
      <c r="J337" s="1" t="s">
        <v>16134</v>
      </c>
      <c r="K337" s="184" t="s">
        <v>13882</v>
      </c>
      <c r="L337" s="184" t="s">
        <v>16135</v>
      </c>
    </row>
    <row r="338" spans="1:12">
      <c r="A338" s="1" t="s">
        <v>13846</v>
      </c>
      <c r="B338" s="1" t="s">
        <v>16136</v>
      </c>
      <c r="C338" s="1">
        <v>0</v>
      </c>
      <c r="D338" s="1">
        <v>-1</v>
      </c>
      <c r="E338" s="184" t="s">
        <v>16137</v>
      </c>
      <c r="F338" s="184" t="s">
        <v>16138</v>
      </c>
      <c r="G338" s="1" t="s">
        <v>7122</v>
      </c>
      <c r="H338" s="1" t="s">
        <v>16139</v>
      </c>
      <c r="I338" s="184" t="s">
        <v>13925</v>
      </c>
      <c r="J338" s="1" t="s">
        <v>16140</v>
      </c>
      <c r="K338" s="184" t="s">
        <v>14343</v>
      </c>
      <c r="L338" s="1">
        <v>1</v>
      </c>
    </row>
    <row r="339" spans="1:12">
      <c r="A339" s="1" t="s">
        <v>13846</v>
      </c>
      <c r="B339" s="1" t="s">
        <v>16141</v>
      </c>
      <c r="C339" s="184" t="s">
        <v>16142</v>
      </c>
      <c r="D339" s="1" t="s">
        <v>16143</v>
      </c>
      <c r="E339" s="184" t="s">
        <v>16144</v>
      </c>
      <c r="F339" s="184" t="s">
        <v>16145</v>
      </c>
      <c r="G339" s="184" t="s">
        <v>16146</v>
      </c>
      <c r="H339" s="184" t="s">
        <v>16147</v>
      </c>
      <c r="J339" s="1">
        <v>-1</v>
      </c>
      <c r="K339" s="1">
        <v>0</v>
      </c>
    </row>
    <row r="340" spans="1:12">
      <c r="A340" s="1" t="s">
        <v>13846</v>
      </c>
      <c r="B340" s="1" t="s">
        <v>16148</v>
      </c>
      <c r="C340" s="184" t="s">
        <v>15587</v>
      </c>
      <c r="D340" s="184" t="s">
        <v>16149</v>
      </c>
      <c r="E340" s="184" t="s">
        <v>14361</v>
      </c>
      <c r="F340" s="1" t="s">
        <v>16150</v>
      </c>
      <c r="G340" s="184" t="s">
        <v>16151</v>
      </c>
      <c r="H340" s="184" t="s">
        <v>16152</v>
      </c>
      <c r="I340" s="184" t="s">
        <v>16153</v>
      </c>
      <c r="J340" s="1" t="s">
        <v>16154</v>
      </c>
      <c r="K340" s="184" t="s">
        <v>13925</v>
      </c>
      <c r="L340" s="1" t="s">
        <v>16155</v>
      </c>
    </row>
    <row r="341" spans="1:12">
      <c r="A341" s="1" t="s">
        <v>13846</v>
      </c>
      <c r="B341" s="1" t="s">
        <v>16156</v>
      </c>
      <c r="C341" s="184" t="s">
        <v>16157</v>
      </c>
      <c r="D341" s="1" t="s">
        <v>16158</v>
      </c>
      <c r="E341" s="184" t="s">
        <v>16159</v>
      </c>
      <c r="F341" s="184" t="s">
        <v>16160</v>
      </c>
      <c r="G341" s="184" t="s">
        <v>14292</v>
      </c>
      <c r="H341" s="184" t="s">
        <v>16161</v>
      </c>
      <c r="I341" s="184" t="s">
        <v>16162</v>
      </c>
      <c r="J341" s="184" t="s">
        <v>15484</v>
      </c>
      <c r="K341" s="184" t="s">
        <v>16163</v>
      </c>
      <c r="L341" s="184" t="s">
        <v>16164</v>
      </c>
    </row>
    <row r="342" spans="1:12">
      <c r="A342" s="1" t="s">
        <v>13846</v>
      </c>
      <c r="B342" s="1" t="s">
        <v>16165</v>
      </c>
      <c r="C342" s="184" t="s">
        <v>13848</v>
      </c>
      <c r="D342" s="184" t="s">
        <v>16166</v>
      </c>
      <c r="E342" s="184" t="s">
        <v>15495</v>
      </c>
      <c r="F342" s="1" t="s">
        <v>16167</v>
      </c>
      <c r="G342" s="1" t="s">
        <v>6734</v>
      </c>
      <c r="H342" s="1" t="s">
        <v>16168</v>
      </c>
      <c r="I342" s="184" t="s">
        <v>16169</v>
      </c>
      <c r="J342" s="1" t="s">
        <v>16170</v>
      </c>
      <c r="K342" s="184" t="s">
        <v>15517</v>
      </c>
      <c r="L342" s="184" t="s">
        <v>16171</v>
      </c>
    </row>
    <row r="343" spans="1:12">
      <c r="A343" s="1" t="s">
        <v>13846</v>
      </c>
      <c r="B343" s="1" t="s">
        <v>16172</v>
      </c>
      <c r="C343" s="184" t="s">
        <v>16173</v>
      </c>
      <c r="D343" s="1" t="s">
        <v>16067</v>
      </c>
      <c r="E343" s="184" t="s">
        <v>16174</v>
      </c>
      <c r="F343" s="1" t="s">
        <v>16175</v>
      </c>
      <c r="G343" s="184" t="s">
        <v>16176</v>
      </c>
      <c r="H343" s="1" t="s">
        <v>13908</v>
      </c>
      <c r="I343" s="184" t="s">
        <v>16177</v>
      </c>
      <c r="J343" s="1" t="s">
        <v>16178</v>
      </c>
      <c r="K343" s="1" t="s">
        <v>6599</v>
      </c>
      <c r="L343" s="1" t="s">
        <v>16179</v>
      </c>
    </row>
    <row r="344" spans="1:12">
      <c r="A344" s="1" t="s">
        <v>13846</v>
      </c>
      <c r="B344" s="1" t="s">
        <v>16180</v>
      </c>
      <c r="C344" s="184" t="s">
        <v>14850</v>
      </c>
      <c r="D344" s="1" t="s">
        <v>16181</v>
      </c>
      <c r="E344" s="184" t="s">
        <v>15412</v>
      </c>
      <c r="F344" s="184" t="s">
        <v>16182</v>
      </c>
      <c r="G344" s="184" t="s">
        <v>16183</v>
      </c>
      <c r="H344" s="1" t="s">
        <v>16184</v>
      </c>
      <c r="I344" s="184" t="s">
        <v>13893</v>
      </c>
      <c r="J344" s="184" t="s">
        <v>16185</v>
      </c>
      <c r="K344" s="1" t="s">
        <v>6626</v>
      </c>
      <c r="L344" s="184" t="s">
        <v>13879</v>
      </c>
    </row>
    <row r="345" spans="1:12">
      <c r="A345" s="1" t="s">
        <v>13846</v>
      </c>
      <c r="B345" s="1" t="s">
        <v>16186</v>
      </c>
      <c r="C345" s="184" t="s">
        <v>14466</v>
      </c>
      <c r="D345" s="184" t="s">
        <v>16187</v>
      </c>
      <c r="E345" s="184" t="s">
        <v>16188</v>
      </c>
      <c r="F345" s="1" t="s">
        <v>16189</v>
      </c>
      <c r="G345" s="184" t="s">
        <v>16190</v>
      </c>
      <c r="H345" s="184" t="s">
        <v>16191</v>
      </c>
      <c r="I345" s="184" t="s">
        <v>16192</v>
      </c>
      <c r="J345" s="1" t="s">
        <v>16193</v>
      </c>
      <c r="K345" s="184" t="s">
        <v>13848</v>
      </c>
      <c r="L345" s="1" t="s">
        <v>16194</v>
      </c>
    </row>
    <row r="346" spans="1:12">
      <c r="A346" s="1" t="s">
        <v>13846</v>
      </c>
      <c r="B346" s="1" t="s">
        <v>16195</v>
      </c>
      <c r="C346" s="184" t="s">
        <v>14267</v>
      </c>
      <c r="D346" s="1" t="s">
        <v>16196</v>
      </c>
      <c r="E346" s="184" t="s">
        <v>14336</v>
      </c>
      <c r="F346" s="184" t="s">
        <v>16197</v>
      </c>
      <c r="G346" s="184" t="s">
        <v>16198</v>
      </c>
      <c r="H346" s="184" t="s">
        <v>16199</v>
      </c>
      <c r="I346" s="184" t="s">
        <v>13882</v>
      </c>
      <c r="J346" s="1" t="s">
        <v>16200</v>
      </c>
      <c r="K346" s="184" t="s">
        <v>16201</v>
      </c>
      <c r="L346" s="184" t="s">
        <v>16202</v>
      </c>
    </row>
    <row r="347" spans="1:12">
      <c r="A347" s="1" t="s">
        <v>13846</v>
      </c>
      <c r="B347" s="1" t="s">
        <v>16203</v>
      </c>
      <c r="C347" s="1" t="s">
        <v>6734</v>
      </c>
      <c r="D347" s="1" t="s">
        <v>16204</v>
      </c>
      <c r="E347" s="184" t="s">
        <v>16205</v>
      </c>
      <c r="F347" s="1" t="s">
        <v>16206</v>
      </c>
      <c r="G347" s="184" t="s">
        <v>16207</v>
      </c>
      <c r="H347" s="184" t="s">
        <v>16208</v>
      </c>
      <c r="I347" s="184" t="s">
        <v>16209</v>
      </c>
      <c r="J347" s="1" t="s">
        <v>16210</v>
      </c>
      <c r="K347" s="184" t="s">
        <v>14350</v>
      </c>
      <c r="L347" s="1" t="s">
        <v>16211</v>
      </c>
    </row>
    <row r="348" spans="1:12">
      <c r="A348" s="1" t="s">
        <v>13846</v>
      </c>
      <c r="B348" s="1" t="s">
        <v>16212</v>
      </c>
      <c r="C348" s="184" t="s">
        <v>14350</v>
      </c>
      <c r="D348" s="1" t="s">
        <v>16213</v>
      </c>
      <c r="E348" s="184" t="s">
        <v>14407</v>
      </c>
      <c r="F348" s="184" t="s">
        <v>16214</v>
      </c>
      <c r="G348" s="184" t="s">
        <v>15277</v>
      </c>
      <c r="H348" s="184" t="s">
        <v>16215</v>
      </c>
      <c r="I348" s="184" t="s">
        <v>13934</v>
      </c>
      <c r="J348" s="184" t="s">
        <v>16216</v>
      </c>
      <c r="K348" s="184" t="s">
        <v>13877</v>
      </c>
      <c r="L348" s="1" t="s">
        <v>16217</v>
      </c>
    </row>
    <row r="349" spans="1:12">
      <c r="A349" s="1" t="s">
        <v>13846</v>
      </c>
      <c r="B349" s="1" t="s">
        <v>16218</v>
      </c>
      <c r="C349" s="184" t="s">
        <v>13882</v>
      </c>
      <c r="D349" s="1" t="s">
        <v>16219</v>
      </c>
      <c r="E349" s="184" t="s">
        <v>16220</v>
      </c>
      <c r="F349" s="184" t="s">
        <v>16221</v>
      </c>
      <c r="G349" s="184" t="s">
        <v>16222</v>
      </c>
      <c r="H349" s="184" t="s">
        <v>16223</v>
      </c>
      <c r="I349" s="184" t="s">
        <v>14199</v>
      </c>
      <c r="J349" s="1" t="s">
        <v>16224</v>
      </c>
      <c r="K349" s="184" t="s">
        <v>16225</v>
      </c>
      <c r="L349" s="184" t="s">
        <v>16226</v>
      </c>
    </row>
    <row r="350" spans="1:12">
      <c r="A350" s="1" t="s">
        <v>13846</v>
      </c>
      <c r="B350" s="1" t="s">
        <v>16227</v>
      </c>
      <c r="C350" s="184" t="s">
        <v>13863</v>
      </c>
      <c r="D350" s="1" t="s">
        <v>16228</v>
      </c>
      <c r="E350" s="184" t="s">
        <v>16229</v>
      </c>
      <c r="F350" s="1" t="s">
        <v>16230</v>
      </c>
      <c r="G350" s="184" t="s">
        <v>16231</v>
      </c>
      <c r="H350" s="184" t="s">
        <v>16232</v>
      </c>
      <c r="I350" s="184" t="s">
        <v>15229</v>
      </c>
      <c r="J350" s="1" t="s">
        <v>16233</v>
      </c>
      <c r="K350" s="184" t="s">
        <v>16234</v>
      </c>
      <c r="L350" s="184" t="s">
        <v>16235</v>
      </c>
    </row>
    <row r="351" spans="1:12">
      <c r="A351" s="1" t="s">
        <v>13846</v>
      </c>
      <c r="B351" s="1" t="s">
        <v>482</v>
      </c>
      <c r="C351" s="184" t="s">
        <v>15508</v>
      </c>
      <c r="D351" s="1" t="s">
        <v>16236</v>
      </c>
      <c r="E351" s="184" t="s">
        <v>16237</v>
      </c>
      <c r="F351" s="184" t="s">
        <v>16238</v>
      </c>
      <c r="G351" s="184" t="s">
        <v>13859</v>
      </c>
      <c r="H351" s="1" t="s">
        <v>16239</v>
      </c>
      <c r="I351" s="184" t="s">
        <v>15272</v>
      </c>
      <c r="J351" s="1" t="s">
        <v>16240</v>
      </c>
      <c r="K351" s="184" t="s">
        <v>15258</v>
      </c>
      <c r="L351" s="184" t="s">
        <v>16241</v>
      </c>
    </row>
    <row r="352" spans="1:12">
      <c r="A352" s="1" t="s">
        <v>13846</v>
      </c>
      <c r="B352" s="1" t="s">
        <v>16242</v>
      </c>
      <c r="C352" s="184" t="s">
        <v>16243</v>
      </c>
      <c r="D352" s="1" t="s">
        <v>16244</v>
      </c>
      <c r="E352" s="184" t="s">
        <v>15129</v>
      </c>
      <c r="F352" s="1" t="s">
        <v>16245</v>
      </c>
      <c r="G352" s="184" t="s">
        <v>16246</v>
      </c>
      <c r="H352" s="184" t="s">
        <v>16247</v>
      </c>
      <c r="I352" s="184" t="s">
        <v>16248</v>
      </c>
      <c r="J352" s="184" t="s">
        <v>16249</v>
      </c>
      <c r="K352" s="184" t="s">
        <v>13925</v>
      </c>
      <c r="L352" s="1" t="s">
        <v>16250</v>
      </c>
    </row>
    <row r="353" spans="1:12">
      <c r="A353" s="1" t="s">
        <v>13846</v>
      </c>
      <c r="B353" s="1" t="s">
        <v>16251</v>
      </c>
      <c r="C353" s="184" t="s">
        <v>13932</v>
      </c>
      <c r="D353" s="184" t="s">
        <v>16252</v>
      </c>
      <c r="E353" s="184" t="s">
        <v>14010</v>
      </c>
      <c r="F353" s="1" t="s">
        <v>16253</v>
      </c>
      <c r="G353" s="184" t="s">
        <v>13934</v>
      </c>
      <c r="H353" s="184" t="s">
        <v>13970</v>
      </c>
      <c r="I353" s="1" t="s">
        <v>6626</v>
      </c>
      <c r="J353" s="1" t="s">
        <v>16254</v>
      </c>
      <c r="K353" s="1">
        <v>0</v>
      </c>
      <c r="L353" s="1">
        <v>-1</v>
      </c>
    </row>
    <row r="354" spans="1:12">
      <c r="A354" s="1" t="s">
        <v>13846</v>
      </c>
      <c r="B354" s="1" t="s">
        <v>16255</v>
      </c>
      <c r="C354" s="184" t="s">
        <v>16256</v>
      </c>
      <c r="D354" s="1" t="s">
        <v>15765</v>
      </c>
      <c r="E354" s="184" t="s">
        <v>15495</v>
      </c>
      <c r="F354" s="184" t="s">
        <v>16257</v>
      </c>
      <c r="G354" s="184" t="s">
        <v>14316</v>
      </c>
      <c r="H354" s="1" t="s">
        <v>6054</v>
      </c>
      <c r="I354" s="1" t="s">
        <v>15651</v>
      </c>
      <c r="J354" s="1" t="s">
        <v>14364</v>
      </c>
      <c r="K354" s="184" t="s">
        <v>14350</v>
      </c>
      <c r="L354" s="184" t="s">
        <v>16258</v>
      </c>
    </row>
    <row r="355" spans="1:12">
      <c r="A355" s="1" t="s">
        <v>13846</v>
      </c>
      <c r="B355" s="1" t="s">
        <v>16259</v>
      </c>
      <c r="C355" s="184" t="s">
        <v>13877</v>
      </c>
      <c r="D355" s="1" t="s">
        <v>16200</v>
      </c>
      <c r="E355" s="184" t="s">
        <v>14136</v>
      </c>
      <c r="F355" s="1" t="s">
        <v>16260</v>
      </c>
      <c r="G355" s="184" t="s">
        <v>14267</v>
      </c>
      <c r="H355" s="184" t="s">
        <v>16261</v>
      </c>
      <c r="I355" s="184" t="s">
        <v>14524</v>
      </c>
      <c r="J355" s="184" t="s">
        <v>14165</v>
      </c>
      <c r="K355" s="1" t="s">
        <v>7187</v>
      </c>
      <c r="L355" s="1" t="s">
        <v>16262</v>
      </c>
    </row>
    <row r="356" spans="1:12">
      <c r="A356" s="1" t="s">
        <v>13846</v>
      </c>
      <c r="B356" s="1" t="s">
        <v>16263</v>
      </c>
      <c r="C356" s="1" t="s">
        <v>14840</v>
      </c>
      <c r="D356" s="1" t="s">
        <v>16264</v>
      </c>
      <c r="E356" s="184" t="s">
        <v>16265</v>
      </c>
      <c r="F356" s="1" t="s">
        <v>16266</v>
      </c>
      <c r="G356" s="184" t="s">
        <v>16267</v>
      </c>
      <c r="H356" s="184" t="s">
        <v>16268</v>
      </c>
      <c r="I356" s="184" t="s">
        <v>16269</v>
      </c>
      <c r="J356" s="184" t="s">
        <v>16270</v>
      </c>
      <c r="K356" s="184" t="s">
        <v>16271</v>
      </c>
      <c r="L356" s="1" t="s">
        <v>16272</v>
      </c>
    </row>
    <row r="357" spans="1:12">
      <c r="A357" s="1" t="s">
        <v>13846</v>
      </c>
      <c r="B357" s="1" t="s">
        <v>16273</v>
      </c>
      <c r="C357" s="1">
        <v>0</v>
      </c>
      <c r="D357" s="1">
        <v>-1</v>
      </c>
      <c r="E357" s="184" t="s">
        <v>16274</v>
      </c>
      <c r="F357" s="1" t="s">
        <v>16275</v>
      </c>
      <c r="G357" s="1" t="s">
        <v>15910</v>
      </c>
      <c r="H357" s="184" t="s">
        <v>16276</v>
      </c>
      <c r="I357" s="184" t="s">
        <v>14515</v>
      </c>
      <c r="J357" s="1" t="s">
        <v>16277</v>
      </c>
      <c r="K357" s="1">
        <v>0</v>
      </c>
      <c r="L357" s="1">
        <v>-1</v>
      </c>
    </row>
    <row r="358" spans="1:12">
      <c r="A358" s="1" t="s">
        <v>13846</v>
      </c>
      <c r="B358" s="1" t="s">
        <v>16278</v>
      </c>
      <c r="C358" s="184" t="s">
        <v>13989</v>
      </c>
      <c r="D358" s="184" t="s">
        <v>16279</v>
      </c>
      <c r="E358" s="184" t="s">
        <v>14034</v>
      </c>
      <c r="F358" s="1" t="s">
        <v>16280</v>
      </c>
      <c r="G358" s="184" t="s">
        <v>13877</v>
      </c>
      <c r="H358" s="1" t="s">
        <v>16281</v>
      </c>
      <c r="I358" s="184" t="s">
        <v>13905</v>
      </c>
      <c r="J358" s="1" t="s">
        <v>16032</v>
      </c>
      <c r="K358" s="1" t="s">
        <v>5955</v>
      </c>
      <c r="L358" s="1" t="s">
        <v>16282</v>
      </c>
    </row>
    <row r="359" spans="1:12">
      <c r="A359" s="1" t="s">
        <v>13846</v>
      </c>
      <c r="B359" s="1" t="s">
        <v>16283</v>
      </c>
      <c r="C359" s="1" t="s">
        <v>6969</v>
      </c>
      <c r="D359" s="1" t="s">
        <v>16284</v>
      </c>
      <c r="E359" s="184" t="s">
        <v>16285</v>
      </c>
      <c r="F359" s="184" t="s">
        <v>16286</v>
      </c>
      <c r="G359" s="184" t="s">
        <v>14614</v>
      </c>
      <c r="H359" s="1" t="s">
        <v>16287</v>
      </c>
      <c r="I359" s="184" t="s">
        <v>16288</v>
      </c>
      <c r="J359" s="184" t="s">
        <v>16289</v>
      </c>
      <c r="K359" s="1" t="s">
        <v>6945</v>
      </c>
      <c r="L359" s="184" t="s">
        <v>16290</v>
      </c>
    </row>
    <row r="360" spans="1:12">
      <c r="A360" s="1" t="s">
        <v>13846</v>
      </c>
      <c r="B360" s="1" t="s">
        <v>16291</v>
      </c>
      <c r="C360" s="1">
        <v>0</v>
      </c>
      <c r="E360" s="1">
        <v>0</v>
      </c>
      <c r="G360" s="184" t="s">
        <v>14256</v>
      </c>
      <c r="I360" s="1">
        <v>0</v>
      </c>
      <c r="J360" s="1">
        <v>-1</v>
      </c>
      <c r="K360" s="1" t="s">
        <v>6599</v>
      </c>
    </row>
    <row r="361" spans="1:12">
      <c r="A361" s="1" t="s">
        <v>13846</v>
      </c>
      <c r="B361" s="1" t="s">
        <v>16292</v>
      </c>
      <c r="D361" s="1">
        <v>-1</v>
      </c>
      <c r="E361" s="184" t="s">
        <v>16293</v>
      </c>
      <c r="F361" s="184" t="s">
        <v>16294</v>
      </c>
      <c r="G361" s="184" t="s">
        <v>16295</v>
      </c>
      <c r="H361" s="184" t="s">
        <v>16296</v>
      </c>
      <c r="I361" s="184" t="s">
        <v>16297</v>
      </c>
      <c r="J361" s="184" t="s">
        <v>16298</v>
      </c>
      <c r="K361" s="184" t="s">
        <v>16299</v>
      </c>
      <c r="L361" s="184" t="s">
        <v>16300</v>
      </c>
    </row>
    <row r="362" spans="1:12">
      <c r="A362" s="1" t="s">
        <v>13846</v>
      </c>
      <c r="B362" s="1" t="s">
        <v>432</v>
      </c>
      <c r="C362" s="184" t="s">
        <v>16301</v>
      </c>
      <c r="D362" s="184" t="s">
        <v>16302</v>
      </c>
      <c r="E362" s="184" t="s">
        <v>16303</v>
      </c>
      <c r="F362" s="1" t="s">
        <v>16304</v>
      </c>
      <c r="G362" s="184" t="s">
        <v>16305</v>
      </c>
      <c r="H362" s="184" t="s">
        <v>16306</v>
      </c>
      <c r="I362" s="184" t="s">
        <v>14028</v>
      </c>
      <c r="J362" s="1" t="s">
        <v>16307</v>
      </c>
      <c r="K362" s="184" t="s">
        <v>14161</v>
      </c>
      <c r="L362" s="1" t="s">
        <v>16308</v>
      </c>
    </row>
    <row r="363" spans="1:12">
      <c r="A363" s="1" t="s">
        <v>13846</v>
      </c>
      <c r="B363" s="1" t="s">
        <v>16309</v>
      </c>
      <c r="C363" s="1">
        <v>0</v>
      </c>
      <c r="D363" s="1">
        <v>-1</v>
      </c>
      <c r="E363" s="184" t="s">
        <v>16310</v>
      </c>
      <c r="F363" s="184" t="s">
        <v>16311</v>
      </c>
      <c r="G363" s="184" t="s">
        <v>14685</v>
      </c>
      <c r="H363" s="184" t="s">
        <v>16312</v>
      </c>
      <c r="I363" s="184" t="s">
        <v>16313</v>
      </c>
      <c r="J363" s="1" t="s">
        <v>16314</v>
      </c>
      <c r="K363" s="184" t="s">
        <v>15492</v>
      </c>
      <c r="L363" s="1" t="s">
        <v>16315</v>
      </c>
    </row>
    <row r="364" spans="1:12">
      <c r="A364" s="1" t="s">
        <v>13846</v>
      </c>
      <c r="B364" s="1" t="s">
        <v>16316</v>
      </c>
      <c r="C364" s="1">
        <v>0</v>
      </c>
      <c r="D364" s="1">
        <v>-1</v>
      </c>
      <c r="E364" s="1">
        <v>0</v>
      </c>
      <c r="F364" s="1">
        <v>-1</v>
      </c>
      <c r="G364" s="184" t="s">
        <v>13950</v>
      </c>
      <c r="I364" s="184" t="s">
        <v>13879</v>
      </c>
      <c r="J364" s="184" t="s">
        <v>16317</v>
      </c>
      <c r="K364" s="184" t="s">
        <v>14598</v>
      </c>
      <c r="L364" s="1" t="s">
        <v>15093</v>
      </c>
    </row>
    <row r="365" spans="1:12">
      <c r="A365" s="1" t="s">
        <v>13846</v>
      </c>
      <c r="B365" s="1" t="s">
        <v>16318</v>
      </c>
      <c r="C365" s="184" t="s">
        <v>16319</v>
      </c>
      <c r="D365" s="1" t="s">
        <v>16320</v>
      </c>
      <c r="E365" s="184" t="s">
        <v>15325</v>
      </c>
      <c r="F365" s="1" t="s">
        <v>16321</v>
      </c>
      <c r="G365" s="184" t="s">
        <v>16322</v>
      </c>
      <c r="H365" s="184" t="s">
        <v>16323</v>
      </c>
      <c r="I365" s="184" t="s">
        <v>16324</v>
      </c>
      <c r="J365" s="1" t="s">
        <v>16325</v>
      </c>
      <c r="K365" s="184" t="s">
        <v>14010</v>
      </c>
      <c r="L365" s="1" t="s">
        <v>16326</v>
      </c>
    </row>
    <row r="366" spans="1:12">
      <c r="A366" s="1" t="s">
        <v>13846</v>
      </c>
      <c r="B366" s="1" t="s">
        <v>16327</v>
      </c>
      <c r="C366" s="184" t="s">
        <v>16328</v>
      </c>
      <c r="D366" s="1" t="s">
        <v>16329</v>
      </c>
      <c r="E366" s="184" t="s">
        <v>16330</v>
      </c>
      <c r="F366" s="184" t="s">
        <v>16331</v>
      </c>
      <c r="G366" s="184" t="s">
        <v>16332</v>
      </c>
      <c r="H366" s="184" t="s">
        <v>16333</v>
      </c>
      <c r="I366" s="184" t="s">
        <v>16334</v>
      </c>
      <c r="J366" s="1" t="s">
        <v>16335</v>
      </c>
      <c r="K366" s="184" t="s">
        <v>13905</v>
      </c>
      <c r="L366" s="1" t="s">
        <v>16336</v>
      </c>
    </row>
    <row r="367" spans="1:12">
      <c r="A367" s="1" t="s">
        <v>13846</v>
      </c>
      <c r="B367" s="1" t="s">
        <v>16337</v>
      </c>
      <c r="C367" s="184" t="s">
        <v>16338</v>
      </c>
      <c r="D367" s="184" t="s">
        <v>16339</v>
      </c>
      <c r="E367" s="184" t="s">
        <v>16157</v>
      </c>
      <c r="F367" s="1" t="s">
        <v>16340</v>
      </c>
      <c r="G367" s="184" t="s">
        <v>16341</v>
      </c>
      <c r="H367" s="1" t="s">
        <v>16342</v>
      </c>
      <c r="I367" s="184" t="s">
        <v>16343</v>
      </c>
      <c r="J367" s="184" t="s">
        <v>16344</v>
      </c>
      <c r="K367" s="184" t="s">
        <v>16345</v>
      </c>
      <c r="L367" s="184" t="s">
        <v>16346</v>
      </c>
    </row>
    <row r="368" spans="1:12">
      <c r="A368" s="1" t="s">
        <v>13846</v>
      </c>
      <c r="B368" s="1" t="s">
        <v>16347</v>
      </c>
      <c r="C368" s="184" t="s">
        <v>13984</v>
      </c>
      <c r="D368" s="1" t="s">
        <v>13908</v>
      </c>
      <c r="E368" s="184" t="s">
        <v>16029</v>
      </c>
      <c r="F368" s="184" t="s">
        <v>16348</v>
      </c>
      <c r="G368" s="184" t="s">
        <v>15031</v>
      </c>
      <c r="H368" s="184" t="s">
        <v>13970</v>
      </c>
      <c r="I368" s="184" t="s">
        <v>16349</v>
      </c>
      <c r="J368" s="1" t="s">
        <v>16350</v>
      </c>
      <c r="K368" s="184" t="s">
        <v>13932</v>
      </c>
      <c r="L368" s="1" t="s">
        <v>16351</v>
      </c>
    </row>
    <row r="369" spans="1:12">
      <c r="A369" s="1" t="s">
        <v>13846</v>
      </c>
      <c r="B369" s="1" t="s">
        <v>16352</v>
      </c>
      <c r="C369" s="1">
        <v>0</v>
      </c>
      <c r="D369" s="1">
        <v>-1</v>
      </c>
      <c r="E369" s="184" t="s">
        <v>14308</v>
      </c>
      <c r="F369" s="184" t="s">
        <v>16353</v>
      </c>
      <c r="G369" s="1" t="s">
        <v>14694</v>
      </c>
      <c r="H369" s="1" t="s">
        <v>16354</v>
      </c>
      <c r="I369" s="184" t="s">
        <v>14040</v>
      </c>
      <c r="J369" s="1" t="s">
        <v>16355</v>
      </c>
      <c r="K369" s="1">
        <v>0</v>
      </c>
      <c r="L369" s="1">
        <v>-1</v>
      </c>
    </row>
    <row r="370" spans="1:12">
      <c r="A370" s="1" t="s">
        <v>13846</v>
      </c>
      <c r="B370" s="1" t="s">
        <v>16356</v>
      </c>
      <c r="D370" s="1">
        <v>-1</v>
      </c>
      <c r="E370" s="184" t="s">
        <v>14264</v>
      </c>
      <c r="F370" s="184" t="s">
        <v>16357</v>
      </c>
      <c r="G370" s="184" t="s">
        <v>14988</v>
      </c>
      <c r="H370" s="1" t="s">
        <v>16358</v>
      </c>
      <c r="I370" s="1" t="s">
        <v>16359</v>
      </c>
      <c r="J370" s="1" t="s">
        <v>16360</v>
      </c>
      <c r="K370" s="184" t="s">
        <v>16361</v>
      </c>
      <c r="L370" s="184" t="s">
        <v>16362</v>
      </c>
    </row>
    <row r="371" spans="1:12">
      <c r="A371" s="1" t="s">
        <v>13846</v>
      </c>
      <c r="B371" s="1" t="s">
        <v>16363</v>
      </c>
      <c r="C371" s="184" t="s">
        <v>16364</v>
      </c>
      <c r="D371" s="184" t="s">
        <v>13882</v>
      </c>
      <c r="E371" s="184" t="s">
        <v>16365</v>
      </c>
      <c r="F371" s="184" t="s">
        <v>16366</v>
      </c>
      <c r="G371" s="184" t="s">
        <v>15129</v>
      </c>
      <c r="H371" s="1" t="s">
        <v>16367</v>
      </c>
      <c r="I371" s="184" t="s">
        <v>16368</v>
      </c>
      <c r="J371" s="1" t="s">
        <v>16369</v>
      </c>
      <c r="K371" s="184" t="s">
        <v>15063</v>
      </c>
      <c r="L371" s="1" t="s">
        <v>16370</v>
      </c>
    </row>
    <row r="372" spans="1:12">
      <c r="A372" s="1" t="s">
        <v>13846</v>
      </c>
      <c r="B372" s="1" t="s">
        <v>16371</v>
      </c>
      <c r="C372" s="184" t="s">
        <v>15580</v>
      </c>
      <c r="D372" s="1" t="s">
        <v>16372</v>
      </c>
      <c r="E372" s="184" t="s">
        <v>14366</v>
      </c>
      <c r="F372" s="184" t="s">
        <v>16373</v>
      </c>
      <c r="G372" s="184" t="s">
        <v>13907</v>
      </c>
      <c r="H372" s="184" t="s">
        <v>16374</v>
      </c>
      <c r="I372" s="184" t="s">
        <v>14614</v>
      </c>
      <c r="J372" s="184" t="s">
        <v>15415</v>
      </c>
      <c r="K372" s="184" t="s">
        <v>16375</v>
      </c>
      <c r="L372" s="1" t="s">
        <v>16376</v>
      </c>
    </row>
    <row r="373" spans="1:12">
      <c r="A373" s="1" t="s">
        <v>13846</v>
      </c>
      <c r="B373" s="1" t="s">
        <v>16377</v>
      </c>
      <c r="C373" s="184" t="s">
        <v>13907</v>
      </c>
      <c r="D373" s="1" t="s">
        <v>16378</v>
      </c>
      <c r="E373" s="184" t="s">
        <v>16379</v>
      </c>
      <c r="F373" s="184" t="s">
        <v>16380</v>
      </c>
      <c r="G373" s="184" t="s">
        <v>13984</v>
      </c>
      <c r="H373" s="1" t="s">
        <v>16381</v>
      </c>
      <c r="I373" s="184" t="s">
        <v>16382</v>
      </c>
      <c r="J373" s="1" t="s">
        <v>16383</v>
      </c>
      <c r="K373" s="184" t="s">
        <v>13881</v>
      </c>
      <c r="L373" s="1" t="s">
        <v>16384</v>
      </c>
    </row>
    <row r="374" spans="1:12">
      <c r="A374" s="1" t="s">
        <v>13846</v>
      </c>
      <c r="B374" s="1" t="s">
        <v>16385</v>
      </c>
      <c r="C374" s="184" t="s">
        <v>14082</v>
      </c>
      <c r="D374" s="1" t="s">
        <v>16386</v>
      </c>
      <c r="E374" s="184" t="s">
        <v>14610</v>
      </c>
      <c r="F374" s="1" t="s">
        <v>16387</v>
      </c>
      <c r="G374" s="184" t="s">
        <v>14292</v>
      </c>
      <c r="H374" s="184" t="s">
        <v>16388</v>
      </c>
      <c r="I374" s="184" t="s">
        <v>14267</v>
      </c>
      <c r="J374" s="1" t="s">
        <v>16389</v>
      </c>
      <c r="K374" s="184" t="s">
        <v>13848</v>
      </c>
      <c r="L374" s="1" t="s">
        <v>16390</v>
      </c>
    </row>
    <row r="375" spans="1:12">
      <c r="A375" s="1" t="s">
        <v>13846</v>
      </c>
      <c r="B375" s="1" t="s">
        <v>16391</v>
      </c>
      <c r="C375" s="1">
        <v>0</v>
      </c>
      <c r="D375" s="1">
        <v>-1</v>
      </c>
      <c r="E375" s="184" t="s">
        <v>14614</v>
      </c>
      <c r="F375" s="184" t="s">
        <v>16392</v>
      </c>
      <c r="G375" s="184" t="s">
        <v>16393</v>
      </c>
      <c r="H375" s="184" t="s">
        <v>16394</v>
      </c>
      <c r="I375" s="184" t="s">
        <v>13848</v>
      </c>
      <c r="J375" s="1" t="s">
        <v>16395</v>
      </c>
      <c r="K375" s="1" t="s">
        <v>5955</v>
      </c>
      <c r="L375" s="1">
        <v>2</v>
      </c>
    </row>
    <row r="376" spans="1:12">
      <c r="A376" s="1" t="s">
        <v>13846</v>
      </c>
      <c r="B376" s="1" t="s">
        <v>16396</v>
      </c>
      <c r="C376" s="1">
        <v>1</v>
      </c>
      <c r="D376" s="1">
        <v>13</v>
      </c>
      <c r="E376" s="184" t="s">
        <v>14273</v>
      </c>
      <c r="F376" s="184" t="s">
        <v>13934</v>
      </c>
      <c r="G376" s="1">
        <v>1</v>
      </c>
      <c r="H376" s="1">
        <v>2</v>
      </c>
      <c r="I376" s="184" t="s">
        <v>14045</v>
      </c>
      <c r="J376" s="1" t="s">
        <v>16397</v>
      </c>
      <c r="K376" s="1" t="s">
        <v>7122</v>
      </c>
      <c r="L376" s="1" t="s">
        <v>16398</v>
      </c>
    </row>
    <row r="377" spans="1:12">
      <c r="A377" s="1" t="s">
        <v>13846</v>
      </c>
      <c r="B377" s="1" t="s">
        <v>816</v>
      </c>
      <c r="C377" s="1">
        <v>0</v>
      </c>
      <c r="D377" s="1">
        <v>-1</v>
      </c>
      <c r="E377" s="184" t="s">
        <v>16399</v>
      </c>
      <c r="G377" s="1" t="s">
        <v>6220</v>
      </c>
      <c r="H377" s="1" t="s">
        <v>16400</v>
      </c>
      <c r="I377" s="184" t="s">
        <v>16401</v>
      </c>
      <c r="J377" s="184" t="s">
        <v>16402</v>
      </c>
      <c r="L377" s="1">
        <v>-1</v>
      </c>
    </row>
    <row r="378" spans="1:12">
      <c r="A378" s="1" t="s">
        <v>13846</v>
      </c>
      <c r="B378" s="1" t="s">
        <v>403</v>
      </c>
      <c r="C378" s="184" t="s">
        <v>16403</v>
      </c>
      <c r="D378" s="184" t="s">
        <v>16404</v>
      </c>
      <c r="E378" s="184" t="s">
        <v>16405</v>
      </c>
      <c r="F378" s="1" t="s">
        <v>16406</v>
      </c>
      <c r="G378" s="184" t="s">
        <v>16407</v>
      </c>
      <c r="H378" s="184" t="s">
        <v>16408</v>
      </c>
      <c r="I378" s="184" t="s">
        <v>16409</v>
      </c>
      <c r="J378" s="1" t="s">
        <v>16410</v>
      </c>
      <c r="K378" s="184" t="s">
        <v>14292</v>
      </c>
      <c r="L378" s="184" t="s">
        <v>16411</v>
      </c>
    </row>
    <row r="379" spans="1:12">
      <c r="A379" s="1" t="s">
        <v>13846</v>
      </c>
      <c r="B379" s="1" t="s">
        <v>232</v>
      </c>
      <c r="C379" s="184" t="s">
        <v>16412</v>
      </c>
      <c r="D379" s="1" t="s">
        <v>16413</v>
      </c>
      <c r="E379" s="184" t="s">
        <v>16414</v>
      </c>
      <c r="F379" s="1" t="s">
        <v>16415</v>
      </c>
      <c r="G379" s="184" t="s">
        <v>16416</v>
      </c>
      <c r="H379" s="184" t="s">
        <v>16417</v>
      </c>
      <c r="I379" s="184" t="s">
        <v>16418</v>
      </c>
      <c r="J379" s="184" t="s">
        <v>16419</v>
      </c>
      <c r="K379" s="184" t="s">
        <v>15063</v>
      </c>
      <c r="L379" s="1" t="s">
        <v>16420</v>
      </c>
    </row>
    <row r="380" spans="1:12">
      <c r="A380" s="1" t="s">
        <v>13846</v>
      </c>
      <c r="B380" s="1" t="s">
        <v>16421</v>
      </c>
      <c r="C380" s="184" t="s">
        <v>14343</v>
      </c>
      <c r="D380" s="1" t="s">
        <v>5975</v>
      </c>
      <c r="E380" s="184" t="s">
        <v>16274</v>
      </c>
      <c r="F380" s="1" t="s">
        <v>16422</v>
      </c>
      <c r="G380" s="184" t="s">
        <v>15277</v>
      </c>
      <c r="H380" s="184" t="s">
        <v>16423</v>
      </c>
      <c r="I380" s="184" t="s">
        <v>15374</v>
      </c>
      <c r="J380" s="1" t="s">
        <v>16424</v>
      </c>
      <c r="K380" s="1" t="s">
        <v>6969</v>
      </c>
      <c r="L380" s="1" t="s">
        <v>16425</v>
      </c>
    </row>
    <row r="381" spans="1:12">
      <c r="A381" s="1" t="s">
        <v>13846</v>
      </c>
      <c r="B381" s="1" t="s">
        <v>16426</v>
      </c>
      <c r="C381" s="184" t="s">
        <v>16427</v>
      </c>
      <c r="D381" s="1" t="s">
        <v>16428</v>
      </c>
      <c r="E381" s="184" t="s">
        <v>16429</v>
      </c>
      <c r="F381" s="184" t="s">
        <v>16430</v>
      </c>
      <c r="G381" s="184" t="s">
        <v>16431</v>
      </c>
      <c r="H381" s="1" t="s">
        <v>16432</v>
      </c>
      <c r="I381" s="184" t="s">
        <v>16433</v>
      </c>
      <c r="J381" s="184" t="s">
        <v>16434</v>
      </c>
      <c r="K381" s="184" t="s">
        <v>14323</v>
      </c>
      <c r="L381" s="184" t="s">
        <v>16435</v>
      </c>
    </row>
    <row r="382" spans="1:12">
      <c r="A382" s="1" t="s">
        <v>13846</v>
      </c>
      <c r="B382" s="1" t="s">
        <v>920</v>
      </c>
      <c r="C382" s="184" t="s">
        <v>13964</v>
      </c>
      <c r="D382" s="1" t="s">
        <v>16436</v>
      </c>
      <c r="E382" s="184" t="s">
        <v>14725</v>
      </c>
      <c r="F382" s="184" t="s">
        <v>16437</v>
      </c>
      <c r="G382" s="1">
        <v>0</v>
      </c>
      <c r="H382" s="1">
        <v>-1</v>
      </c>
      <c r="I382" s="184" t="s">
        <v>14363</v>
      </c>
      <c r="K382" s="184" t="s">
        <v>13934</v>
      </c>
      <c r="L382" s="184" t="s">
        <v>16438</v>
      </c>
    </row>
    <row r="383" spans="1:12">
      <c r="A383" s="1" t="s">
        <v>13846</v>
      </c>
      <c r="B383" s="1" t="s">
        <v>16439</v>
      </c>
      <c r="C383" s="1" t="s">
        <v>5955</v>
      </c>
      <c r="D383" s="19">
        <v>140625</v>
      </c>
      <c r="E383" s="184" t="s">
        <v>14928</v>
      </c>
      <c r="F383" s="1" t="s">
        <v>16440</v>
      </c>
      <c r="G383" s="184" t="s">
        <v>14015</v>
      </c>
      <c r="H383" s="1" t="s">
        <v>16441</v>
      </c>
      <c r="I383" s="184" t="s">
        <v>14361</v>
      </c>
      <c r="J383" s="1" t="s">
        <v>16442</v>
      </c>
      <c r="K383" s="1" t="s">
        <v>5955</v>
      </c>
      <c r="L383" s="19">
        <v>1625</v>
      </c>
    </row>
    <row r="384" spans="1:12">
      <c r="A384" s="1" t="s">
        <v>13846</v>
      </c>
      <c r="B384" s="1" t="s">
        <v>16443</v>
      </c>
      <c r="C384" s="184" t="s">
        <v>14986</v>
      </c>
      <c r="D384" s="1" t="s">
        <v>16444</v>
      </c>
      <c r="E384" s="184" t="s">
        <v>16445</v>
      </c>
      <c r="F384" s="1" t="s">
        <v>16446</v>
      </c>
      <c r="G384" s="184" t="s">
        <v>16079</v>
      </c>
      <c r="H384" s="184" t="s">
        <v>16447</v>
      </c>
      <c r="I384" s="184" t="s">
        <v>16448</v>
      </c>
      <c r="J384" s="184" t="s">
        <v>16449</v>
      </c>
      <c r="K384" s="184" t="s">
        <v>13882</v>
      </c>
      <c r="L384" s="1" t="s">
        <v>16450</v>
      </c>
    </row>
    <row r="385" spans="1:12">
      <c r="A385" s="1" t="s">
        <v>13846</v>
      </c>
      <c r="B385" s="1" t="s">
        <v>16451</v>
      </c>
      <c r="C385" s="1" t="s">
        <v>1347</v>
      </c>
      <c r="D385" s="1" t="s">
        <v>6114</v>
      </c>
      <c r="E385" s="184" t="s">
        <v>15229</v>
      </c>
      <c r="F385" s="1" t="s">
        <v>16452</v>
      </c>
      <c r="G385" s="184" t="s">
        <v>13936</v>
      </c>
      <c r="H385" s="184" t="s">
        <v>16453</v>
      </c>
      <c r="I385" s="184" t="s">
        <v>14273</v>
      </c>
      <c r="J385" s="184" t="s">
        <v>16454</v>
      </c>
      <c r="K385" s="1">
        <v>0</v>
      </c>
      <c r="L385" s="1">
        <v>-1</v>
      </c>
    </row>
    <row r="386" spans="1:12">
      <c r="A386" s="1" t="s">
        <v>13846</v>
      </c>
      <c r="B386" s="1" t="s">
        <v>4136</v>
      </c>
      <c r="C386" s="184" t="s">
        <v>16455</v>
      </c>
      <c r="D386" s="1" t="s">
        <v>16456</v>
      </c>
      <c r="E386" s="184" t="s">
        <v>16457</v>
      </c>
      <c r="F386" s="184" t="s">
        <v>16458</v>
      </c>
      <c r="G386" s="184" t="s">
        <v>16459</v>
      </c>
      <c r="H386" s="184" t="s">
        <v>16460</v>
      </c>
      <c r="I386" s="184" t="s">
        <v>16461</v>
      </c>
      <c r="J386" s="184" t="s">
        <v>16462</v>
      </c>
      <c r="K386" s="184" t="s">
        <v>16463</v>
      </c>
      <c r="L386" s="1" t="s">
        <v>16464</v>
      </c>
    </row>
    <row r="387" spans="1:12">
      <c r="A387" s="1" t="s">
        <v>13846</v>
      </c>
      <c r="B387" s="1" t="s">
        <v>16465</v>
      </c>
      <c r="C387" s="184" t="s">
        <v>16466</v>
      </c>
      <c r="D387" s="1" t="s">
        <v>16467</v>
      </c>
      <c r="E387" s="184" t="s">
        <v>16468</v>
      </c>
      <c r="F387" s="184" t="s">
        <v>16469</v>
      </c>
      <c r="G387" s="184" t="s">
        <v>16470</v>
      </c>
      <c r="H387" s="1" t="s">
        <v>16471</v>
      </c>
      <c r="I387" s="184" t="s">
        <v>16472</v>
      </c>
      <c r="J387" s="1" t="s">
        <v>16473</v>
      </c>
      <c r="K387" s="1" t="s">
        <v>14836</v>
      </c>
      <c r="L387" s="184" t="s">
        <v>16474</v>
      </c>
    </row>
    <row r="388" spans="1:12">
      <c r="A388" s="1" t="s">
        <v>13846</v>
      </c>
      <c r="B388" s="1" t="s">
        <v>16475</v>
      </c>
      <c r="C388" s="184" t="s">
        <v>15382</v>
      </c>
      <c r="D388" s="1" t="s">
        <v>16476</v>
      </c>
      <c r="E388" s="184" t="s">
        <v>16477</v>
      </c>
      <c r="F388" s="1" t="s">
        <v>16478</v>
      </c>
      <c r="G388" s="184" t="s">
        <v>14300</v>
      </c>
      <c r="H388" s="1" t="s">
        <v>16479</v>
      </c>
      <c r="I388" s="184" t="s">
        <v>15836</v>
      </c>
      <c r="J388" s="184" t="s">
        <v>16480</v>
      </c>
      <c r="K388" s="184" t="s">
        <v>13867</v>
      </c>
      <c r="L388" s="1" t="s">
        <v>16481</v>
      </c>
    </row>
    <row r="389" spans="1:12">
      <c r="A389" s="1" t="s">
        <v>13846</v>
      </c>
      <c r="B389" s="1" t="s">
        <v>16482</v>
      </c>
      <c r="C389" s="184" t="s">
        <v>15594</v>
      </c>
      <c r="D389" s="1" t="s">
        <v>16483</v>
      </c>
      <c r="E389" s="184" t="s">
        <v>16484</v>
      </c>
      <c r="F389" s="184" t="s">
        <v>16485</v>
      </c>
      <c r="G389" s="184" t="s">
        <v>16486</v>
      </c>
      <c r="H389" s="1" t="s">
        <v>16487</v>
      </c>
      <c r="I389" s="184" t="s">
        <v>16488</v>
      </c>
      <c r="J389" s="184" t="s">
        <v>16489</v>
      </c>
      <c r="K389" s="184" t="s">
        <v>16490</v>
      </c>
      <c r="L389" s="184" t="s">
        <v>16491</v>
      </c>
    </row>
    <row r="390" spans="1:12">
      <c r="A390" s="1" t="s">
        <v>13846</v>
      </c>
      <c r="B390" s="1" t="s">
        <v>16492</v>
      </c>
      <c r="C390" s="184" t="s">
        <v>16493</v>
      </c>
      <c r="D390" s="1" t="s">
        <v>16494</v>
      </c>
      <c r="E390" s="184" t="s">
        <v>16495</v>
      </c>
      <c r="F390" s="184" t="s">
        <v>16496</v>
      </c>
      <c r="G390" s="184" t="s">
        <v>14928</v>
      </c>
      <c r="H390" s="184" t="s">
        <v>16497</v>
      </c>
      <c r="I390" s="184" t="s">
        <v>16498</v>
      </c>
      <c r="J390" s="184" t="s">
        <v>16499</v>
      </c>
      <c r="K390" s="184" t="s">
        <v>16500</v>
      </c>
      <c r="L390" s="1" t="s">
        <v>16501</v>
      </c>
    </row>
    <row r="391" spans="1:12">
      <c r="A391" s="1" t="s">
        <v>13846</v>
      </c>
      <c r="B391" s="1" t="s">
        <v>16502</v>
      </c>
      <c r="C391" s="1">
        <v>0</v>
      </c>
      <c r="D391" s="1">
        <v>-1</v>
      </c>
      <c r="E391" s="184" t="s">
        <v>16503</v>
      </c>
      <c r="F391" s="184" t="s">
        <v>16504</v>
      </c>
      <c r="G391" s="184" t="s">
        <v>13964</v>
      </c>
      <c r="H391" s="1" t="s">
        <v>16505</v>
      </c>
      <c r="I391" s="1">
        <v>0</v>
      </c>
      <c r="J391" s="1">
        <v>-1</v>
      </c>
      <c r="K391" s="184" t="s">
        <v>14111</v>
      </c>
    </row>
    <row r="392" spans="1:12">
      <c r="A392" s="1" t="s">
        <v>13846</v>
      </c>
      <c r="B392" s="1" t="s">
        <v>16506</v>
      </c>
      <c r="C392" s="184" t="s">
        <v>13882</v>
      </c>
      <c r="D392" s="1" t="s">
        <v>5975</v>
      </c>
      <c r="E392" s="184" t="s">
        <v>14462</v>
      </c>
      <c r="F392" s="184" t="s">
        <v>16507</v>
      </c>
      <c r="G392" s="184" t="s">
        <v>14060</v>
      </c>
      <c r="H392" s="184" t="s">
        <v>16508</v>
      </c>
      <c r="I392" s="184" t="s">
        <v>13978</v>
      </c>
      <c r="J392" s="1" t="s">
        <v>16509</v>
      </c>
      <c r="K392" s="184" t="s">
        <v>13848</v>
      </c>
      <c r="L392" s="1" t="s">
        <v>14104</v>
      </c>
    </row>
    <row r="393" spans="1:12">
      <c r="A393" s="1" t="s">
        <v>13846</v>
      </c>
      <c r="B393" s="1" t="s">
        <v>16510</v>
      </c>
      <c r="C393" s="184" t="s">
        <v>16511</v>
      </c>
      <c r="D393" s="1" t="s">
        <v>16512</v>
      </c>
      <c r="E393" s="184" t="s">
        <v>16513</v>
      </c>
      <c r="F393" s="1" t="s">
        <v>16514</v>
      </c>
      <c r="G393" s="184" t="s">
        <v>16515</v>
      </c>
      <c r="H393" s="184" t="s">
        <v>16516</v>
      </c>
      <c r="I393" s="184" t="s">
        <v>16517</v>
      </c>
      <c r="J393" s="184" t="s">
        <v>16518</v>
      </c>
      <c r="K393" s="184" t="s">
        <v>16519</v>
      </c>
      <c r="L393" s="1" t="s">
        <v>16520</v>
      </c>
    </row>
    <row r="394" spans="1:12">
      <c r="A394" s="1" t="s">
        <v>13846</v>
      </c>
      <c r="B394" s="1" t="s">
        <v>337</v>
      </c>
      <c r="C394" s="184" t="s">
        <v>13848</v>
      </c>
      <c r="D394" s="1" t="s">
        <v>16521</v>
      </c>
      <c r="E394" s="184" t="s">
        <v>16029</v>
      </c>
      <c r="F394" s="1" t="s">
        <v>16522</v>
      </c>
      <c r="G394" s="184" t="s">
        <v>14082</v>
      </c>
      <c r="H394" s="1" t="s">
        <v>16523</v>
      </c>
      <c r="I394" s="184" t="s">
        <v>16524</v>
      </c>
      <c r="J394" s="184" t="s">
        <v>16525</v>
      </c>
      <c r="K394" s="184" t="s">
        <v>13882</v>
      </c>
      <c r="L394" s="1" t="s">
        <v>16526</v>
      </c>
    </row>
    <row r="395" spans="1:12">
      <c r="A395" s="1" t="s">
        <v>13846</v>
      </c>
      <c r="B395" s="1" t="s">
        <v>617</v>
      </c>
      <c r="C395" s="184" t="s">
        <v>13882</v>
      </c>
      <c r="D395" s="1" t="s">
        <v>16527</v>
      </c>
      <c r="E395" s="1" t="s">
        <v>5955</v>
      </c>
      <c r="F395" s="1" t="s">
        <v>16528</v>
      </c>
      <c r="G395" s="184" t="s">
        <v>16529</v>
      </c>
      <c r="H395" s="1" t="s">
        <v>16530</v>
      </c>
      <c r="I395" s="184" t="s">
        <v>16531</v>
      </c>
      <c r="J395" s="184" t="s">
        <v>16532</v>
      </c>
      <c r="K395" s="184" t="s">
        <v>15235</v>
      </c>
      <c r="L395" s="184" t="s">
        <v>16533</v>
      </c>
    </row>
    <row r="396" spans="1:12">
      <c r="A396" s="1" t="s">
        <v>13846</v>
      </c>
      <c r="B396" s="1" t="s">
        <v>16534</v>
      </c>
      <c r="E396" s="184" t="s">
        <v>14583</v>
      </c>
      <c r="G396" s="184" t="s">
        <v>14804</v>
      </c>
      <c r="H396" s="184" t="s">
        <v>16070</v>
      </c>
      <c r="I396" s="184" t="s">
        <v>16535</v>
      </c>
      <c r="J396" s="184" t="s">
        <v>16536</v>
      </c>
      <c r="K396" s="184" t="s">
        <v>16537</v>
      </c>
      <c r="L396" s="184" t="s">
        <v>16538</v>
      </c>
    </row>
    <row r="397" spans="1:12">
      <c r="A397" s="1" t="s">
        <v>13846</v>
      </c>
      <c r="B397" s="1" t="s">
        <v>16539</v>
      </c>
      <c r="C397" s="184" t="s">
        <v>14773</v>
      </c>
      <c r="D397" s="1" t="s">
        <v>16540</v>
      </c>
      <c r="E397" s="184" t="s">
        <v>13875</v>
      </c>
      <c r="F397" s="1" t="s">
        <v>16541</v>
      </c>
      <c r="G397" s="184" t="s">
        <v>13950</v>
      </c>
      <c r="H397" s="1" t="s">
        <v>14474</v>
      </c>
      <c r="I397" s="184" t="s">
        <v>14207</v>
      </c>
      <c r="J397" s="1" t="s">
        <v>16542</v>
      </c>
      <c r="K397" s="1">
        <v>0</v>
      </c>
      <c r="L397" s="1">
        <v>-1</v>
      </c>
    </row>
    <row r="398" spans="1:12">
      <c r="A398" s="1" t="s">
        <v>13846</v>
      </c>
      <c r="B398" s="1" t="s">
        <v>16543</v>
      </c>
      <c r="C398" s="1" t="s">
        <v>14903</v>
      </c>
      <c r="D398" s="1" t="s">
        <v>16544</v>
      </c>
      <c r="E398" s="184" t="s">
        <v>14346</v>
      </c>
      <c r="F398" s="184" t="s">
        <v>16545</v>
      </c>
      <c r="G398" s="184" t="s">
        <v>14660</v>
      </c>
      <c r="H398" s="1" t="s">
        <v>16546</v>
      </c>
      <c r="I398" s="184" t="s">
        <v>16142</v>
      </c>
      <c r="J398" s="184" t="s">
        <v>16547</v>
      </c>
      <c r="K398" s="184" t="s">
        <v>14048</v>
      </c>
      <c r="L398" s="1" t="s">
        <v>16548</v>
      </c>
    </row>
    <row r="399" spans="1:12">
      <c r="A399" s="1" t="s">
        <v>13846</v>
      </c>
      <c r="B399" s="1" t="s">
        <v>16549</v>
      </c>
      <c r="C399" s="184" t="s">
        <v>15258</v>
      </c>
      <c r="D399" s="1" t="s">
        <v>16550</v>
      </c>
      <c r="E399" s="184" t="s">
        <v>16551</v>
      </c>
      <c r="F399" s="184" t="s">
        <v>16552</v>
      </c>
      <c r="G399" s="184" t="s">
        <v>16553</v>
      </c>
      <c r="H399" s="184" t="s">
        <v>16554</v>
      </c>
      <c r="I399" s="184" t="s">
        <v>16555</v>
      </c>
      <c r="J399" s="1" t="s">
        <v>16556</v>
      </c>
      <c r="K399" s="184" t="s">
        <v>13921</v>
      </c>
      <c r="L399" s="1" t="s">
        <v>16557</v>
      </c>
    </row>
    <row r="400" spans="1:12">
      <c r="A400" s="1" t="s">
        <v>13846</v>
      </c>
      <c r="B400" s="1" t="s">
        <v>16558</v>
      </c>
      <c r="C400" s="1" t="s">
        <v>15390</v>
      </c>
      <c r="D400" s="1" t="s">
        <v>16559</v>
      </c>
      <c r="E400" s="184" t="s">
        <v>14692</v>
      </c>
      <c r="F400" s="184" t="s">
        <v>16560</v>
      </c>
      <c r="G400" s="184" t="s">
        <v>14585</v>
      </c>
      <c r="H400" s="184" t="s">
        <v>16561</v>
      </c>
      <c r="I400" s="184" t="s">
        <v>14928</v>
      </c>
      <c r="J400" s="184" t="s">
        <v>15031</v>
      </c>
      <c r="K400" s="184" t="s">
        <v>14078</v>
      </c>
      <c r="L400" s="1" t="s">
        <v>16562</v>
      </c>
    </row>
    <row r="401" spans="1:12">
      <c r="A401" s="1" t="s">
        <v>13846</v>
      </c>
      <c r="B401" s="1" t="s">
        <v>16563</v>
      </c>
      <c r="C401" s="1" t="s">
        <v>15651</v>
      </c>
      <c r="E401" s="184" t="s">
        <v>16046</v>
      </c>
      <c r="F401" s="1" t="s">
        <v>16564</v>
      </c>
      <c r="G401" s="184" t="s">
        <v>14107</v>
      </c>
      <c r="H401" s="184" t="s">
        <v>16565</v>
      </c>
      <c r="I401" s="184" t="s">
        <v>14111</v>
      </c>
      <c r="J401" s="1" t="s">
        <v>16566</v>
      </c>
      <c r="K401" s="184" t="s">
        <v>14048</v>
      </c>
      <c r="L401" s="184" t="s">
        <v>16567</v>
      </c>
    </row>
    <row r="402" spans="1:12">
      <c r="A402" s="1" t="s">
        <v>13846</v>
      </c>
      <c r="B402" s="1" t="s">
        <v>16568</v>
      </c>
      <c r="C402" s="1">
        <v>0</v>
      </c>
      <c r="E402" s="184" t="s">
        <v>16569</v>
      </c>
      <c r="F402" s="184" t="s">
        <v>16570</v>
      </c>
      <c r="G402" s="184" t="s">
        <v>16571</v>
      </c>
      <c r="H402" s="1" t="s">
        <v>16572</v>
      </c>
      <c r="I402" s="184" t="s">
        <v>13925</v>
      </c>
      <c r="J402" s="1" t="s">
        <v>14056</v>
      </c>
      <c r="K402" s="184" t="s">
        <v>15183</v>
      </c>
      <c r="L402" s="1" t="s">
        <v>16573</v>
      </c>
    </row>
    <row r="403" spans="1:12">
      <c r="A403" s="1" t="s">
        <v>13846</v>
      </c>
      <c r="B403" s="1" t="s">
        <v>16574</v>
      </c>
      <c r="C403" s="184" t="s">
        <v>16575</v>
      </c>
      <c r="D403" s="1" t="s">
        <v>16576</v>
      </c>
      <c r="E403" s="184" t="s">
        <v>16577</v>
      </c>
      <c r="F403" s="1" t="s">
        <v>16578</v>
      </c>
      <c r="G403" s="184" t="s">
        <v>16579</v>
      </c>
      <c r="H403" s="184" t="s">
        <v>16580</v>
      </c>
      <c r="I403" s="184" t="s">
        <v>16581</v>
      </c>
      <c r="J403" s="184" t="s">
        <v>16582</v>
      </c>
      <c r="K403" s="184" t="s">
        <v>16583</v>
      </c>
      <c r="L403" s="1" t="s">
        <v>16584</v>
      </c>
    </row>
    <row r="404" spans="1:12">
      <c r="A404" s="1" t="s">
        <v>13846</v>
      </c>
      <c r="B404" s="1" t="s">
        <v>16585</v>
      </c>
      <c r="C404" s="1">
        <v>0</v>
      </c>
      <c r="D404" s="1">
        <v>-1</v>
      </c>
      <c r="E404" s="184" t="s">
        <v>14134</v>
      </c>
      <c r="F404" s="1" t="s">
        <v>16586</v>
      </c>
      <c r="G404" s="184" t="s">
        <v>15517</v>
      </c>
      <c r="H404" s="184" t="s">
        <v>14082</v>
      </c>
      <c r="I404" s="184" t="s">
        <v>14908</v>
      </c>
      <c r="J404" s="184" t="s">
        <v>13900</v>
      </c>
      <c r="K404" s="1" t="s">
        <v>1347</v>
      </c>
      <c r="L404" s="184" t="s">
        <v>16587</v>
      </c>
    </row>
    <row r="405" spans="1:12">
      <c r="A405" s="1" t="s">
        <v>13846</v>
      </c>
      <c r="B405" s="1" t="s">
        <v>16588</v>
      </c>
      <c r="C405" s="184" t="s">
        <v>15608</v>
      </c>
      <c r="E405" s="184" t="s">
        <v>16113</v>
      </c>
      <c r="F405" s="184" t="s">
        <v>16567</v>
      </c>
      <c r="G405" s="1" t="s">
        <v>6871</v>
      </c>
      <c r="H405" s="184" t="s">
        <v>16589</v>
      </c>
      <c r="I405" s="1" t="s">
        <v>1347</v>
      </c>
      <c r="J405" s="1" t="s">
        <v>15103</v>
      </c>
      <c r="K405" s="184" t="s">
        <v>14226</v>
      </c>
      <c r="L405" s="1" t="s">
        <v>16590</v>
      </c>
    </row>
    <row r="406" spans="1:12">
      <c r="A406" s="1" t="s">
        <v>13846</v>
      </c>
      <c r="B406" s="1" t="s">
        <v>16591</v>
      </c>
      <c r="C406" s="184" t="s">
        <v>16592</v>
      </c>
      <c r="D406" s="184" t="s">
        <v>16593</v>
      </c>
      <c r="E406" s="184" t="s">
        <v>16594</v>
      </c>
      <c r="F406" s="184" t="s">
        <v>16595</v>
      </c>
      <c r="G406" s="184" t="s">
        <v>16596</v>
      </c>
      <c r="H406" s="184" t="s">
        <v>16597</v>
      </c>
      <c r="I406" s="184" t="s">
        <v>16598</v>
      </c>
      <c r="J406" s="1" t="s">
        <v>16599</v>
      </c>
      <c r="K406" s="184" t="s">
        <v>16600</v>
      </c>
      <c r="L406" s="1" t="s">
        <v>16601</v>
      </c>
    </row>
    <row r="407" spans="1:12">
      <c r="A407" s="1" t="s">
        <v>13846</v>
      </c>
      <c r="B407" s="1" t="s">
        <v>16602</v>
      </c>
      <c r="E407" s="184" t="s">
        <v>15928</v>
      </c>
      <c r="G407" s="184" t="s">
        <v>13918</v>
      </c>
      <c r="H407" s="184" t="s">
        <v>16603</v>
      </c>
      <c r="I407" s="184" t="s">
        <v>15529</v>
      </c>
      <c r="J407" s="184" t="s">
        <v>16604</v>
      </c>
      <c r="K407" s="184" t="s">
        <v>14642</v>
      </c>
      <c r="L407" s="1" t="s">
        <v>16605</v>
      </c>
    </row>
    <row r="408" spans="1:12">
      <c r="A408" s="1" t="s">
        <v>13846</v>
      </c>
      <c r="B408" s="1" t="s">
        <v>16606</v>
      </c>
      <c r="C408" s="184" t="s">
        <v>15059</v>
      </c>
      <c r="D408" s="1" t="s">
        <v>16607</v>
      </c>
      <c r="E408" s="1" t="s">
        <v>15629</v>
      </c>
      <c r="F408" s="1" t="s">
        <v>16608</v>
      </c>
      <c r="G408" s="184" t="s">
        <v>16609</v>
      </c>
      <c r="H408" s="184" t="s">
        <v>16610</v>
      </c>
      <c r="I408" s="184" t="s">
        <v>16611</v>
      </c>
      <c r="J408" s="1" t="s">
        <v>16612</v>
      </c>
      <c r="K408" s="184" t="s">
        <v>14407</v>
      </c>
      <c r="L408" s="1" t="s">
        <v>16613</v>
      </c>
    </row>
    <row r="409" spans="1:12">
      <c r="A409" s="1" t="s">
        <v>13846</v>
      </c>
      <c r="B409" s="1" t="s">
        <v>16614</v>
      </c>
      <c r="C409" s="184" t="s">
        <v>16615</v>
      </c>
      <c r="D409" s="1" t="s">
        <v>16616</v>
      </c>
      <c r="E409" s="184" t="s">
        <v>16617</v>
      </c>
      <c r="F409" s="184" t="s">
        <v>16618</v>
      </c>
      <c r="G409" s="184" t="s">
        <v>16619</v>
      </c>
      <c r="H409" s="184" t="s">
        <v>16620</v>
      </c>
      <c r="I409" s="184" t="s">
        <v>16621</v>
      </c>
      <c r="J409" s="1" t="s">
        <v>16622</v>
      </c>
      <c r="K409" s="184" t="s">
        <v>16623</v>
      </c>
      <c r="L409" s="184" t="s">
        <v>16624</v>
      </c>
    </row>
    <row r="410" spans="1:12">
      <c r="A410" s="1" t="s">
        <v>13846</v>
      </c>
      <c r="B410" s="1" t="s">
        <v>16625</v>
      </c>
      <c r="C410" s="184" t="s">
        <v>14957</v>
      </c>
      <c r="D410" s="1" t="s">
        <v>16626</v>
      </c>
      <c r="E410" s="184" t="s">
        <v>14119</v>
      </c>
      <c r="F410" s="184" t="s">
        <v>16627</v>
      </c>
      <c r="G410" s="184" t="s">
        <v>16628</v>
      </c>
      <c r="H410" s="184" t="s">
        <v>16629</v>
      </c>
      <c r="I410" s="184" t="s">
        <v>16630</v>
      </c>
      <c r="J410" s="184" t="s">
        <v>16631</v>
      </c>
      <c r="K410" s="184" t="s">
        <v>14311</v>
      </c>
      <c r="L410" s="184" t="s">
        <v>16632</v>
      </c>
    </row>
    <row r="411" spans="1:12">
      <c r="A411" s="1" t="s">
        <v>13846</v>
      </c>
      <c r="B411" s="1" t="s">
        <v>16633</v>
      </c>
      <c r="C411" s="184" t="s">
        <v>15492</v>
      </c>
      <c r="D411" s="1" t="s">
        <v>16634</v>
      </c>
      <c r="E411" s="184" t="s">
        <v>14804</v>
      </c>
      <c r="F411" s="184" t="s">
        <v>16635</v>
      </c>
      <c r="G411" s="184" t="s">
        <v>14670</v>
      </c>
      <c r="H411" s="1" t="s">
        <v>16636</v>
      </c>
      <c r="I411" s="184" t="s">
        <v>15461</v>
      </c>
      <c r="J411" s="184" t="s">
        <v>16637</v>
      </c>
      <c r="K411" s="1">
        <v>0</v>
      </c>
      <c r="L411" s="1">
        <v>-1</v>
      </c>
    </row>
    <row r="412" spans="1:12">
      <c r="A412" s="1" t="s">
        <v>13846</v>
      </c>
      <c r="B412" s="1" t="s">
        <v>16638</v>
      </c>
      <c r="C412" s="184" t="s">
        <v>15569</v>
      </c>
      <c r="D412" s="1" t="s">
        <v>16639</v>
      </c>
      <c r="E412" s="184" t="s">
        <v>16640</v>
      </c>
      <c r="F412" s="184" t="s">
        <v>16641</v>
      </c>
      <c r="G412" s="184" t="s">
        <v>16642</v>
      </c>
      <c r="H412" s="1" t="s">
        <v>16643</v>
      </c>
      <c r="I412" s="184" t="s">
        <v>16644</v>
      </c>
      <c r="J412" s="184" t="s">
        <v>16645</v>
      </c>
      <c r="K412" s="184" t="s">
        <v>16646</v>
      </c>
      <c r="L412" s="1" t="s">
        <v>16647</v>
      </c>
    </row>
    <row r="413" spans="1:12">
      <c r="A413" s="1" t="s">
        <v>13846</v>
      </c>
      <c r="B413" s="1" t="s">
        <v>123</v>
      </c>
      <c r="C413" s="184" t="s">
        <v>14390</v>
      </c>
      <c r="D413" s="1" t="s">
        <v>16648</v>
      </c>
      <c r="E413" s="184" t="s">
        <v>14466</v>
      </c>
      <c r="F413" s="184" t="s">
        <v>16649</v>
      </c>
      <c r="G413" s="184" t="s">
        <v>16650</v>
      </c>
      <c r="H413" s="184" t="s">
        <v>16651</v>
      </c>
      <c r="I413" s="184" t="s">
        <v>16652</v>
      </c>
      <c r="J413" s="1" t="s">
        <v>16653</v>
      </c>
      <c r="K413" s="184" t="s">
        <v>16654</v>
      </c>
      <c r="L413" s="1" t="s">
        <v>16655</v>
      </c>
    </row>
    <row r="414" spans="1:12">
      <c r="A414" s="1" t="s">
        <v>13846</v>
      </c>
      <c r="B414" s="1" t="s">
        <v>16656</v>
      </c>
      <c r="C414" s="1" t="s">
        <v>14694</v>
      </c>
      <c r="D414" s="184" t="s">
        <v>16657</v>
      </c>
      <c r="E414" s="184" t="s">
        <v>16133</v>
      </c>
      <c r="F414" s="1" t="s">
        <v>16658</v>
      </c>
      <c r="G414" s="184" t="s">
        <v>15962</v>
      </c>
      <c r="H414" s="1" t="s">
        <v>16659</v>
      </c>
      <c r="I414" s="184" t="s">
        <v>16660</v>
      </c>
      <c r="J414" s="184" t="s">
        <v>16661</v>
      </c>
      <c r="K414" s="1">
        <v>0</v>
      </c>
      <c r="L414" s="1">
        <v>-1</v>
      </c>
    </row>
    <row r="415" spans="1:12">
      <c r="A415" s="1" t="s">
        <v>13846</v>
      </c>
      <c r="B415" s="1" t="s">
        <v>16662</v>
      </c>
      <c r="C415" s="184" t="s">
        <v>13934</v>
      </c>
      <c r="D415" s="1" t="s">
        <v>13880</v>
      </c>
      <c r="E415" s="1" t="s">
        <v>1347</v>
      </c>
      <c r="F415" s="1" t="s">
        <v>6114</v>
      </c>
      <c r="G415" s="184" t="s">
        <v>14532</v>
      </c>
      <c r="H415" s="1" t="s">
        <v>16663</v>
      </c>
      <c r="I415" s="184" t="s">
        <v>14758</v>
      </c>
      <c r="J415" s="184" t="s">
        <v>16664</v>
      </c>
      <c r="K415" s="184" t="s">
        <v>16665</v>
      </c>
      <c r="L415" s="1" t="s">
        <v>16666</v>
      </c>
    </row>
    <row r="416" spans="1:12">
      <c r="A416" s="1" t="s">
        <v>13846</v>
      </c>
      <c r="B416" s="1" t="s">
        <v>16667</v>
      </c>
      <c r="C416" s="184" t="s">
        <v>15517</v>
      </c>
      <c r="D416" s="184" t="s">
        <v>16668</v>
      </c>
      <c r="E416" s="184" t="s">
        <v>16669</v>
      </c>
      <c r="F416" s="1" t="s">
        <v>16670</v>
      </c>
      <c r="G416" s="184" t="s">
        <v>14350</v>
      </c>
      <c r="H416" s="1" t="s">
        <v>15213</v>
      </c>
      <c r="I416" s="184" t="s">
        <v>16671</v>
      </c>
      <c r="J416" s="184" t="s">
        <v>16672</v>
      </c>
      <c r="K416" s="184" t="s">
        <v>16673</v>
      </c>
      <c r="L416" s="184" t="s">
        <v>16674</v>
      </c>
    </row>
    <row r="417" spans="1:12">
      <c r="A417" s="1" t="s">
        <v>13846</v>
      </c>
      <c r="B417" s="1" t="s">
        <v>16675</v>
      </c>
      <c r="C417" s="184" t="s">
        <v>16676</v>
      </c>
      <c r="D417" s="184" t="s">
        <v>16677</v>
      </c>
      <c r="E417" s="184" t="s">
        <v>16678</v>
      </c>
      <c r="F417" s="1" t="s">
        <v>16679</v>
      </c>
      <c r="G417" s="184" t="s">
        <v>14162</v>
      </c>
      <c r="H417" s="184" t="s">
        <v>16680</v>
      </c>
      <c r="I417" s="184" t="s">
        <v>16681</v>
      </c>
      <c r="J417" s="184" t="s">
        <v>16682</v>
      </c>
      <c r="K417" s="184" t="s">
        <v>15461</v>
      </c>
      <c r="L417" s="1" t="s">
        <v>16683</v>
      </c>
    </row>
    <row r="418" spans="1:12">
      <c r="A418" s="1" t="s">
        <v>13846</v>
      </c>
      <c r="B418" s="1" t="s">
        <v>88</v>
      </c>
      <c r="C418" s="184" t="s">
        <v>16684</v>
      </c>
      <c r="D418" s="184" t="s">
        <v>16685</v>
      </c>
      <c r="E418" s="1" t="s">
        <v>1347</v>
      </c>
      <c r="F418" s="1" t="s">
        <v>16686</v>
      </c>
      <c r="G418" s="1" t="s">
        <v>16067</v>
      </c>
      <c r="H418" s="184" t="s">
        <v>16687</v>
      </c>
      <c r="I418" s="184" t="s">
        <v>16688</v>
      </c>
      <c r="J418" s="1" t="s">
        <v>16689</v>
      </c>
      <c r="K418" s="184" t="s">
        <v>16690</v>
      </c>
      <c r="L418" s="184" t="s">
        <v>16691</v>
      </c>
    </row>
    <row r="419" spans="1:12">
      <c r="A419" s="1" t="s">
        <v>13846</v>
      </c>
      <c r="B419" s="1" t="s">
        <v>16692</v>
      </c>
      <c r="C419" s="184" t="s">
        <v>16693</v>
      </c>
      <c r="D419" s="184" t="s">
        <v>16650</v>
      </c>
      <c r="E419" s="184" t="s">
        <v>15636</v>
      </c>
      <c r="F419" s="1" t="s">
        <v>16694</v>
      </c>
      <c r="G419" s="184" t="s">
        <v>16695</v>
      </c>
      <c r="H419" s="1" t="s">
        <v>16696</v>
      </c>
      <c r="I419" s="184" t="s">
        <v>14138</v>
      </c>
      <c r="J419" s="184" t="s">
        <v>16697</v>
      </c>
      <c r="K419" s="184" t="s">
        <v>13859</v>
      </c>
      <c r="L419" s="1" t="s">
        <v>16698</v>
      </c>
    </row>
    <row r="420" spans="1:12">
      <c r="A420" s="1" t="s">
        <v>13846</v>
      </c>
      <c r="B420" s="1" t="s">
        <v>16699</v>
      </c>
      <c r="C420" s="184" t="s">
        <v>14161</v>
      </c>
      <c r="D420" s="1" t="s">
        <v>15756</v>
      </c>
      <c r="E420" s="184" t="s">
        <v>13905</v>
      </c>
      <c r="F420" s="184" t="s">
        <v>16700</v>
      </c>
      <c r="G420" s="1">
        <v>0</v>
      </c>
      <c r="H420" s="1">
        <v>-1</v>
      </c>
      <c r="I420" s="184" t="s">
        <v>13848</v>
      </c>
      <c r="K420" s="1">
        <v>0</v>
      </c>
      <c r="L420" s="1">
        <v>-1</v>
      </c>
    </row>
    <row r="421" spans="1:12">
      <c r="A421" s="1" t="s">
        <v>13846</v>
      </c>
      <c r="B421" s="1" t="s">
        <v>16701</v>
      </c>
      <c r="C421" s="184" t="s">
        <v>16702</v>
      </c>
      <c r="D421" s="184" t="s">
        <v>16703</v>
      </c>
      <c r="E421" s="184" t="s">
        <v>16704</v>
      </c>
      <c r="F421" s="184" t="s">
        <v>15527</v>
      </c>
      <c r="G421" s="184" t="s">
        <v>15492</v>
      </c>
      <c r="H421" s="184" t="s">
        <v>16705</v>
      </c>
      <c r="I421" s="1">
        <v>0</v>
      </c>
      <c r="J421" s="1">
        <v>-1</v>
      </c>
      <c r="K421" s="1" t="s">
        <v>14903</v>
      </c>
    </row>
    <row r="422" spans="1:12">
      <c r="A422" s="1" t="s">
        <v>13846</v>
      </c>
      <c r="B422" s="1" t="s">
        <v>16706</v>
      </c>
      <c r="C422" s="184" t="s">
        <v>13986</v>
      </c>
      <c r="D422" s="1" t="s">
        <v>16707</v>
      </c>
      <c r="E422" s="184" t="s">
        <v>16708</v>
      </c>
      <c r="F422" s="1" t="s">
        <v>16709</v>
      </c>
      <c r="G422" s="184" t="s">
        <v>16229</v>
      </c>
      <c r="H422" s="1" t="s">
        <v>16710</v>
      </c>
      <c r="I422" s="184" t="s">
        <v>16711</v>
      </c>
      <c r="J422" s="184" t="s">
        <v>16712</v>
      </c>
      <c r="K422" s="1" t="s">
        <v>15910</v>
      </c>
      <c r="L422" s="1" t="s">
        <v>16713</v>
      </c>
    </row>
    <row r="423" spans="1:12">
      <c r="A423" s="1" t="s">
        <v>13846</v>
      </c>
      <c r="B423" s="1" t="s">
        <v>16714</v>
      </c>
      <c r="C423" s="184" t="s">
        <v>16715</v>
      </c>
      <c r="D423" s="184" t="s">
        <v>16716</v>
      </c>
      <c r="E423" s="184" t="s">
        <v>16717</v>
      </c>
      <c r="F423" s="1" t="s">
        <v>16718</v>
      </c>
      <c r="G423" s="184" t="s">
        <v>16719</v>
      </c>
      <c r="H423" s="1" t="s">
        <v>16720</v>
      </c>
      <c r="I423" s="184" t="s">
        <v>16721</v>
      </c>
      <c r="J423" s="1" t="s">
        <v>16722</v>
      </c>
      <c r="K423" s="184" t="s">
        <v>16723</v>
      </c>
      <c r="L423" s="184" t="s">
        <v>16724</v>
      </c>
    </row>
    <row r="424" spans="1:12">
      <c r="A424" s="1" t="s">
        <v>13846</v>
      </c>
      <c r="B424" s="1" t="s">
        <v>16725</v>
      </c>
      <c r="C424" s="184" t="s">
        <v>16726</v>
      </c>
      <c r="D424" s="1" t="s">
        <v>16727</v>
      </c>
      <c r="E424" s="184" t="s">
        <v>16728</v>
      </c>
      <c r="F424" s="184" t="s">
        <v>16729</v>
      </c>
      <c r="G424" s="184" t="s">
        <v>16730</v>
      </c>
      <c r="H424" s="1" t="s">
        <v>16731</v>
      </c>
      <c r="I424" s="184" t="s">
        <v>16732</v>
      </c>
      <c r="J424" s="184" t="s">
        <v>16733</v>
      </c>
      <c r="K424" s="184" t="s">
        <v>16734</v>
      </c>
      <c r="L424" s="184" t="s">
        <v>16735</v>
      </c>
    </row>
    <row r="425" spans="1:12">
      <c r="A425" s="1" t="s">
        <v>13846</v>
      </c>
      <c r="B425" s="1" t="s">
        <v>16736</v>
      </c>
      <c r="C425" s="184" t="s">
        <v>13885</v>
      </c>
      <c r="D425" s="184" t="s">
        <v>16737</v>
      </c>
      <c r="E425" s="1" t="s">
        <v>6220</v>
      </c>
      <c r="F425" s="1" t="s">
        <v>16738</v>
      </c>
      <c r="G425" s="1" t="s">
        <v>16739</v>
      </c>
      <c r="H425" s="1" t="s">
        <v>6034</v>
      </c>
      <c r="I425" s="184" t="s">
        <v>16740</v>
      </c>
      <c r="J425" s="184" t="s">
        <v>16741</v>
      </c>
      <c r="K425" s="184" t="s">
        <v>16742</v>
      </c>
      <c r="L425" s="1" t="s">
        <v>16743</v>
      </c>
    </row>
    <row r="426" spans="1:12">
      <c r="A426" s="1" t="s">
        <v>13846</v>
      </c>
      <c r="B426" s="1" t="s">
        <v>705</v>
      </c>
      <c r="C426" s="184" t="s">
        <v>14529</v>
      </c>
      <c r="D426" s="184" t="s">
        <v>16744</v>
      </c>
      <c r="E426" s="184" t="s">
        <v>16176</v>
      </c>
      <c r="F426" s="1" t="s">
        <v>16745</v>
      </c>
      <c r="G426" s="184" t="s">
        <v>14671</v>
      </c>
      <c r="H426" s="184" t="s">
        <v>14323</v>
      </c>
      <c r="I426" s="184" t="s">
        <v>15587</v>
      </c>
      <c r="J426" s="184" t="s">
        <v>13958</v>
      </c>
      <c r="K426" s="184" t="s">
        <v>13882</v>
      </c>
      <c r="L426" s="1" t="s">
        <v>16746</v>
      </c>
    </row>
    <row r="427" spans="1:12">
      <c r="A427" s="1" t="s">
        <v>13846</v>
      </c>
      <c r="B427" s="1" t="s">
        <v>16747</v>
      </c>
      <c r="C427" s="184" t="s">
        <v>14773</v>
      </c>
      <c r="D427" s="1" t="s">
        <v>16748</v>
      </c>
      <c r="E427" s="184" t="s">
        <v>16749</v>
      </c>
      <c r="F427" s="1" t="s">
        <v>16750</v>
      </c>
      <c r="G427" s="184" t="s">
        <v>16751</v>
      </c>
      <c r="H427" s="184" t="s">
        <v>16752</v>
      </c>
      <c r="I427" s="184" t="s">
        <v>16753</v>
      </c>
      <c r="J427" s="184" t="s">
        <v>16754</v>
      </c>
      <c r="K427" s="1" t="s">
        <v>16755</v>
      </c>
      <c r="L427" s="1" t="s">
        <v>16756</v>
      </c>
    </row>
    <row r="428" spans="1:12">
      <c r="A428" s="1" t="s">
        <v>13846</v>
      </c>
      <c r="B428" s="1" t="s">
        <v>16757</v>
      </c>
      <c r="E428" s="184" t="s">
        <v>13934</v>
      </c>
      <c r="G428" s="184" t="s">
        <v>13882</v>
      </c>
      <c r="H428" s="1" t="s">
        <v>13908</v>
      </c>
      <c r="I428" s="1">
        <v>0</v>
      </c>
      <c r="J428" s="1">
        <v>-1</v>
      </c>
      <c r="K428" s="1">
        <v>1</v>
      </c>
    </row>
    <row r="429" spans="1:12">
      <c r="A429" s="1" t="s">
        <v>13846</v>
      </c>
      <c r="B429" s="1" t="s">
        <v>16758</v>
      </c>
      <c r="C429" s="184" t="s">
        <v>16759</v>
      </c>
      <c r="D429" s="1" t="s">
        <v>16760</v>
      </c>
      <c r="E429" s="184" t="s">
        <v>16761</v>
      </c>
      <c r="F429" s="184" t="s">
        <v>16762</v>
      </c>
      <c r="G429" s="184" t="s">
        <v>16763</v>
      </c>
      <c r="H429" s="184" t="s">
        <v>16764</v>
      </c>
      <c r="I429" s="184" t="s">
        <v>16765</v>
      </c>
      <c r="J429" s="1" t="s">
        <v>16766</v>
      </c>
      <c r="K429" s="184" t="s">
        <v>14361</v>
      </c>
      <c r="L429" s="1" t="s">
        <v>16767</v>
      </c>
    </row>
    <row r="430" spans="1:12">
      <c r="A430" s="1" t="s">
        <v>13846</v>
      </c>
      <c r="B430" s="1" t="s">
        <v>16768</v>
      </c>
      <c r="C430" s="184" t="s">
        <v>13978</v>
      </c>
      <c r="D430" s="1" t="s">
        <v>16769</v>
      </c>
      <c r="E430" s="184" t="s">
        <v>14010</v>
      </c>
      <c r="F430" s="1" t="s">
        <v>16770</v>
      </c>
      <c r="G430" s="184" t="s">
        <v>15215</v>
      </c>
      <c r="H430" s="1" t="s">
        <v>16771</v>
      </c>
      <c r="I430" s="1" t="s">
        <v>15340</v>
      </c>
      <c r="J430" s="1" t="s">
        <v>16772</v>
      </c>
      <c r="K430" s="184" t="s">
        <v>14316</v>
      </c>
      <c r="L430" s="1" t="s">
        <v>16773</v>
      </c>
    </row>
    <row r="431" spans="1:12">
      <c r="A431" s="1" t="s">
        <v>13846</v>
      </c>
      <c r="B431" s="1" t="s">
        <v>732</v>
      </c>
      <c r="C431" s="1">
        <v>0</v>
      </c>
      <c r="D431" s="1">
        <v>-1</v>
      </c>
      <c r="E431" s="184" t="s">
        <v>14466</v>
      </c>
      <c r="F431" s="184" t="s">
        <v>16401</v>
      </c>
      <c r="G431" s="184" t="s">
        <v>16774</v>
      </c>
      <c r="H431" s="1" t="s">
        <v>1383</v>
      </c>
      <c r="I431" s="184" t="s">
        <v>14052</v>
      </c>
      <c r="J431" s="184" t="s">
        <v>16775</v>
      </c>
      <c r="K431" s="184" t="s">
        <v>13923</v>
      </c>
      <c r="L431" s="1" t="s">
        <v>16776</v>
      </c>
    </row>
    <row r="432" spans="1:12">
      <c r="A432" s="1" t="s">
        <v>13846</v>
      </c>
      <c r="B432" s="1" t="s">
        <v>813</v>
      </c>
      <c r="D432" s="1">
        <v>-1</v>
      </c>
      <c r="E432" s="184" t="s">
        <v>14256</v>
      </c>
      <c r="F432" s="1" t="s">
        <v>16777</v>
      </c>
      <c r="G432" s="184" t="s">
        <v>16778</v>
      </c>
      <c r="H432" s="1" t="s">
        <v>16779</v>
      </c>
      <c r="I432" s="1">
        <v>0</v>
      </c>
      <c r="J432" s="1">
        <v>-1</v>
      </c>
      <c r="K432" s="184" t="s">
        <v>13925</v>
      </c>
    </row>
    <row r="433" spans="1:12">
      <c r="A433" s="1" t="s">
        <v>13846</v>
      </c>
      <c r="B433" s="1" t="s">
        <v>773</v>
      </c>
      <c r="C433" s="184" t="s">
        <v>14316</v>
      </c>
      <c r="D433" s="1" t="s">
        <v>16780</v>
      </c>
      <c r="E433" s="184" t="s">
        <v>16781</v>
      </c>
      <c r="F433" s="184" t="s">
        <v>13983</v>
      </c>
      <c r="G433" s="184" t="s">
        <v>14804</v>
      </c>
      <c r="H433" s="184" t="s">
        <v>16782</v>
      </c>
      <c r="I433" s="184" t="s">
        <v>16071</v>
      </c>
      <c r="J433" s="1" t="s">
        <v>16783</v>
      </c>
      <c r="K433" s="1" t="s">
        <v>5955</v>
      </c>
      <c r="L433" s="1" t="s">
        <v>16784</v>
      </c>
    </row>
    <row r="434" spans="1:12">
      <c r="A434" s="1" t="s">
        <v>13846</v>
      </c>
      <c r="B434" s="1" t="s">
        <v>16785</v>
      </c>
      <c r="C434" s="184" t="s">
        <v>16786</v>
      </c>
      <c r="D434" s="184" t="s">
        <v>16787</v>
      </c>
      <c r="E434" s="184" t="s">
        <v>16788</v>
      </c>
      <c r="F434" s="184" t="s">
        <v>16789</v>
      </c>
      <c r="G434" s="184" t="s">
        <v>16790</v>
      </c>
      <c r="H434" s="1" t="s">
        <v>16791</v>
      </c>
      <c r="I434" s="184" t="s">
        <v>16792</v>
      </c>
      <c r="J434" s="184" t="s">
        <v>16793</v>
      </c>
      <c r="K434" s="1" t="s">
        <v>1347</v>
      </c>
      <c r="L434" s="184" t="s">
        <v>16794</v>
      </c>
    </row>
    <row r="435" spans="1:12">
      <c r="A435" s="1" t="s">
        <v>13846</v>
      </c>
      <c r="B435" s="1" t="s">
        <v>16795</v>
      </c>
      <c r="C435" s="184" t="s">
        <v>15052</v>
      </c>
      <c r="D435" s="184" t="s">
        <v>16796</v>
      </c>
      <c r="E435" s="184" t="s">
        <v>16797</v>
      </c>
      <c r="F435" s="1" t="s">
        <v>16798</v>
      </c>
      <c r="G435" s="1">
        <v>0</v>
      </c>
      <c r="H435" s="1">
        <v>-1</v>
      </c>
      <c r="I435" s="1">
        <v>0</v>
      </c>
    </row>
    <row r="436" spans="1:12">
      <c r="A436" s="1" t="s">
        <v>13846</v>
      </c>
      <c r="B436" s="1" t="s">
        <v>16799</v>
      </c>
      <c r="C436" s="1">
        <v>0</v>
      </c>
      <c r="D436" s="1">
        <v>-1</v>
      </c>
      <c r="E436" s="184" t="s">
        <v>14078</v>
      </c>
      <c r="G436" s="184" t="s">
        <v>13907</v>
      </c>
      <c r="H436" s="184" t="s">
        <v>16800</v>
      </c>
      <c r="I436" s="1" t="s">
        <v>15390</v>
      </c>
      <c r="J436" s="1" t="s">
        <v>16801</v>
      </c>
      <c r="K436" s="1">
        <v>0</v>
      </c>
      <c r="L436" s="1">
        <v>-1</v>
      </c>
    </row>
    <row r="437" spans="1:12">
      <c r="A437" s="1" t="s">
        <v>13846</v>
      </c>
      <c r="B437" s="1" t="s">
        <v>16802</v>
      </c>
      <c r="C437" s="184" t="s">
        <v>15277</v>
      </c>
      <c r="D437" s="1" t="s">
        <v>16803</v>
      </c>
      <c r="E437" s="184" t="s">
        <v>14330</v>
      </c>
      <c r="F437" s="1" t="s">
        <v>16804</v>
      </c>
      <c r="G437" s="184" t="s">
        <v>16805</v>
      </c>
      <c r="H437" s="184" t="s">
        <v>16806</v>
      </c>
      <c r="I437" s="184" t="s">
        <v>14107</v>
      </c>
      <c r="J437" s="1" t="s">
        <v>16807</v>
      </c>
      <c r="K437" s="184" t="s">
        <v>16808</v>
      </c>
      <c r="L437" s="1" t="s">
        <v>16809</v>
      </c>
    </row>
    <row r="438" spans="1:12">
      <c r="A438" s="1" t="s">
        <v>13846</v>
      </c>
      <c r="B438" s="1" t="s">
        <v>16810</v>
      </c>
      <c r="C438" s="1">
        <v>0</v>
      </c>
      <c r="D438" s="1">
        <v>-1</v>
      </c>
      <c r="E438" s="184" t="s">
        <v>16811</v>
      </c>
      <c r="G438" s="1">
        <v>0</v>
      </c>
      <c r="H438" s="1">
        <v>-1</v>
      </c>
      <c r="I438" s="1">
        <v>0</v>
      </c>
      <c r="K438" s="1">
        <v>0</v>
      </c>
    </row>
    <row r="439" spans="1:12">
      <c r="A439" s="1" t="s">
        <v>13846</v>
      </c>
      <c r="B439" s="1" t="s">
        <v>16812</v>
      </c>
      <c r="C439" s="184" t="s">
        <v>16813</v>
      </c>
      <c r="D439" s="1" t="s">
        <v>16814</v>
      </c>
      <c r="E439" s="184" t="s">
        <v>16671</v>
      </c>
      <c r="F439" s="184" t="s">
        <v>16815</v>
      </c>
      <c r="G439" s="184" t="s">
        <v>16816</v>
      </c>
      <c r="H439" s="1" t="s">
        <v>16817</v>
      </c>
      <c r="I439" s="184" t="s">
        <v>14048</v>
      </c>
      <c r="J439" s="184" t="s">
        <v>16818</v>
      </c>
      <c r="K439" s="184" t="s">
        <v>16029</v>
      </c>
      <c r="L439" s="1" t="s">
        <v>14453</v>
      </c>
    </row>
    <row r="440" spans="1:12">
      <c r="A440" s="1" t="s">
        <v>13846</v>
      </c>
      <c r="B440" s="1" t="s">
        <v>16819</v>
      </c>
      <c r="C440" s="184" t="s">
        <v>13905</v>
      </c>
      <c r="D440" s="1" t="s">
        <v>16820</v>
      </c>
      <c r="E440" s="184" t="s">
        <v>15233</v>
      </c>
      <c r="F440" s="184" t="s">
        <v>16821</v>
      </c>
      <c r="G440" s="184" t="s">
        <v>13978</v>
      </c>
      <c r="H440" s="184" t="s">
        <v>16822</v>
      </c>
      <c r="I440" s="184" t="s">
        <v>16811</v>
      </c>
      <c r="J440" s="1" t="s">
        <v>16823</v>
      </c>
      <c r="K440" s="184" t="s">
        <v>13978</v>
      </c>
      <c r="L440" s="184" t="s">
        <v>16824</v>
      </c>
    </row>
    <row r="441" spans="1:12">
      <c r="A441" s="1" t="s">
        <v>13846</v>
      </c>
      <c r="B441" s="1" t="s">
        <v>16825</v>
      </c>
      <c r="C441" s="184" t="s">
        <v>13877</v>
      </c>
      <c r="D441" s="1" t="s">
        <v>15346</v>
      </c>
      <c r="E441" s="184" t="s">
        <v>16826</v>
      </c>
      <c r="F441" s="184" t="s">
        <v>16827</v>
      </c>
      <c r="G441" s="184" t="s">
        <v>14986</v>
      </c>
      <c r="H441" s="184" t="s">
        <v>16828</v>
      </c>
      <c r="I441" s="184" t="s">
        <v>16829</v>
      </c>
      <c r="J441" s="1" t="s">
        <v>16830</v>
      </c>
      <c r="K441" s="184" t="s">
        <v>14082</v>
      </c>
      <c r="L441" s="184" t="s">
        <v>16831</v>
      </c>
    </row>
    <row r="442" spans="1:12">
      <c r="A442" s="1" t="s">
        <v>13846</v>
      </c>
      <c r="B442" s="1" t="s">
        <v>16832</v>
      </c>
      <c r="C442" s="1">
        <v>0</v>
      </c>
      <c r="D442" s="1">
        <v>-1</v>
      </c>
      <c r="E442" s="184" t="s">
        <v>14038</v>
      </c>
      <c r="F442" s="184" t="s">
        <v>16833</v>
      </c>
      <c r="G442" s="184" t="s">
        <v>14048</v>
      </c>
      <c r="H442" s="1" t="s">
        <v>16834</v>
      </c>
      <c r="I442" s="184" t="s">
        <v>13958</v>
      </c>
      <c r="J442" s="1" t="s">
        <v>14531</v>
      </c>
      <c r="K442" s="1">
        <v>0</v>
      </c>
      <c r="L442" s="1">
        <v>-1</v>
      </c>
    </row>
    <row r="443" spans="1:12">
      <c r="A443" s="1" t="s">
        <v>13846</v>
      </c>
      <c r="B443" s="1" t="s">
        <v>16835</v>
      </c>
      <c r="C443" s="184" t="s">
        <v>13907</v>
      </c>
      <c r="D443" s="184" t="s">
        <v>16836</v>
      </c>
      <c r="E443" s="184" t="s">
        <v>14752</v>
      </c>
      <c r="F443" s="184" t="s">
        <v>16837</v>
      </c>
      <c r="G443" s="184" t="s">
        <v>13863</v>
      </c>
      <c r="H443" s="1" t="s">
        <v>16838</v>
      </c>
      <c r="I443" s="184" t="s">
        <v>13863</v>
      </c>
      <c r="J443" s="1">
        <v>0</v>
      </c>
      <c r="K443" s="184" t="s">
        <v>13934</v>
      </c>
      <c r="L443" s="184" t="s">
        <v>16839</v>
      </c>
    </row>
    <row r="444" spans="1:12">
      <c r="A444" s="1" t="s">
        <v>13846</v>
      </c>
      <c r="B444" s="1" t="s">
        <v>249</v>
      </c>
      <c r="C444" s="184" t="s">
        <v>16840</v>
      </c>
      <c r="D444" s="184" t="s">
        <v>16841</v>
      </c>
      <c r="E444" s="184" t="s">
        <v>16842</v>
      </c>
      <c r="F444" s="184" t="s">
        <v>16843</v>
      </c>
      <c r="G444" s="184" t="s">
        <v>14357</v>
      </c>
      <c r="H444" s="184" t="s">
        <v>16338</v>
      </c>
      <c r="I444" s="184" t="s">
        <v>16844</v>
      </c>
      <c r="J444" s="1" t="s">
        <v>16845</v>
      </c>
      <c r="K444" s="184" t="s">
        <v>16846</v>
      </c>
      <c r="L444" s="184" t="s">
        <v>16847</v>
      </c>
    </row>
    <row r="445" spans="1:12">
      <c r="A445" s="1" t="s">
        <v>13846</v>
      </c>
      <c r="B445" s="1" t="s">
        <v>16848</v>
      </c>
      <c r="C445" s="184" t="s">
        <v>14260</v>
      </c>
      <c r="D445" s="1" t="s">
        <v>16849</v>
      </c>
      <c r="E445" s="184" t="s">
        <v>14346</v>
      </c>
      <c r="F445" s="1" t="s">
        <v>16850</v>
      </c>
      <c r="G445" s="184" t="s">
        <v>14136</v>
      </c>
      <c r="H445" s="184" t="s">
        <v>15325</v>
      </c>
      <c r="I445" s="184" t="s">
        <v>13934</v>
      </c>
      <c r="J445" s="184" t="s">
        <v>16851</v>
      </c>
      <c r="K445" s="184" t="s">
        <v>14048</v>
      </c>
      <c r="L445" s="1" t="s">
        <v>16852</v>
      </c>
    </row>
    <row r="446" spans="1:12">
      <c r="A446" s="1" t="s">
        <v>13846</v>
      </c>
      <c r="B446" s="1" t="s">
        <v>245</v>
      </c>
      <c r="C446" s="1">
        <v>0</v>
      </c>
      <c r="D446" s="1">
        <v>-1</v>
      </c>
      <c r="E446" s="1" t="s">
        <v>7122</v>
      </c>
      <c r="F446" s="1" t="s">
        <v>5911</v>
      </c>
      <c r="G446" s="184" t="s">
        <v>14161</v>
      </c>
      <c r="H446" s="1" t="s">
        <v>16853</v>
      </c>
      <c r="I446" s="184" t="s">
        <v>15034</v>
      </c>
      <c r="J446" s="184" t="s">
        <v>15057</v>
      </c>
      <c r="K446" s="184" t="s">
        <v>14028</v>
      </c>
      <c r="L446" s="184" t="s">
        <v>16854</v>
      </c>
    </row>
    <row r="447" spans="1:12">
      <c r="A447" s="1" t="s">
        <v>13846</v>
      </c>
      <c r="B447" s="1" t="s">
        <v>16855</v>
      </c>
      <c r="C447" s="184" t="s">
        <v>13877</v>
      </c>
      <c r="D447" s="1" t="s">
        <v>16856</v>
      </c>
      <c r="E447" s="184" t="s">
        <v>14450</v>
      </c>
      <c r="F447" s="184" t="s">
        <v>16857</v>
      </c>
      <c r="G447" s="184" t="s">
        <v>16858</v>
      </c>
      <c r="H447" s="184" t="s">
        <v>16859</v>
      </c>
      <c r="I447" s="184" t="s">
        <v>16118</v>
      </c>
      <c r="J447" s="1" t="s">
        <v>16860</v>
      </c>
      <c r="K447" s="184" t="s">
        <v>16861</v>
      </c>
      <c r="L447" s="184" t="s">
        <v>16862</v>
      </c>
    </row>
    <row r="448" spans="1:12">
      <c r="A448" s="1" t="s">
        <v>13846</v>
      </c>
      <c r="B448" s="1" t="s">
        <v>16863</v>
      </c>
      <c r="C448" s="184" t="s">
        <v>14165</v>
      </c>
      <c r="D448" s="184" t="s">
        <v>16864</v>
      </c>
      <c r="E448" s="184" t="s">
        <v>16865</v>
      </c>
      <c r="F448" s="1" t="s">
        <v>16866</v>
      </c>
      <c r="G448" s="184" t="s">
        <v>16867</v>
      </c>
      <c r="H448" s="184" t="s">
        <v>16868</v>
      </c>
      <c r="I448" s="184" t="s">
        <v>16869</v>
      </c>
      <c r="J448" s="1" t="s">
        <v>16870</v>
      </c>
      <c r="K448" s="1" t="s">
        <v>5955</v>
      </c>
      <c r="L448" s="184" t="s">
        <v>16871</v>
      </c>
    </row>
    <row r="449" spans="1:12">
      <c r="A449" s="1" t="s">
        <v>13846</v>
      </c>
      <c r="B449" s="1" t="s">
        <v>16872</v>
      </c>
      <c r="C449" s="1" t="s">
        <v>15844</v>
      </c>
      <c r="D449" s="1" t="s">
        <v>14416</v>
      </c>
      <c r="E449" s="184" t="s">
        <v>16873</v>
      </c>
      <c r="F449" s="1" t="s">
        <v>16874</v>
      </c>
      <c r="G449" s="1" t="s">
        <v>16875</v>
      </c>
      <c r="H449" s="19">
        <v>11175</v>
      </c>
      <c r="I449" s="184" t="s">
        <v>14488</v>
      </c>
      <c r="J449" s="1" t="s">
        <v>16876</v>
      </c>
      <c r="K449" s="184" t="s">
        <v>13856</v>
      </c>
      <c r="L449" s="184" t="s">
        <v>14653</v>
      </c>
    </row>
    <row r="450" spans="1:12">
      <c r="A450" s="1" t="s">
        <v>13846</v>
      </c>
      <c r="B450" s="1" t="s">
        <v>16877</v>
      </c>
      <c r="C450" s="1" t="s">
        <v>6220</v>
      </c>
      <c r="D450" s="1" t="s">
        <v>16878</v>
      </c>
      <c r="E450" s="184" t="s">
        <v>16879</v>
      </c>
      <c r="F450" s="184" t="s">
        <v>16880</v>
      </c>
      <c r="G450" s="184" t="s">
        <v>13848</v>
      </c>
      <c r="H450" s="1" t="s">
        <v>16881</v>
      </c>
      <c r="I450" s="184" t="s">
        <v>14773</v>
      </c>
      <c r="J450" s="184" t="s">
        <v>16882</v>
      </c>
      <c r="K450" s="184" t="s">
        <v>14015</v>
      </c>
      <c r="L450" s="1" t="s">
        <v>16128</v>
      </c>
    </row>
    <row r="451" spans="1:12">
      <c r="A451" s="1" t="s">
        <v>13846</v>
      </c>
      <c r="B451" s="1" t="s">
        <v>16883</v>
      </c>
      <c r="C451" s="1">
        <v>0</v>
      </c>
      <c r="D451" s="1">
        <v>-1</v>
      </c>
      <c r="E451" s="184" t="s">
        <v>13907</v>
      </c>
      <c r="F451" s="1">
        <v>0</v>
      </c>
      <c r="G451" s="184" t="s">
        <v>13905</v>
      </c>
      <c r="H451" s="1" t="s">
        <v>16820</v>
      </c>
      <c r="I451" s="1">
        <v>0</v>
      </c>
      <c r="J451" s="1">
        <v>-1</v>
      </c>
      <c r="K451" s="1">
        <v>0</v>
      </c>
    </row>
    <row r="452" spans="1:12">
      <c r="A452" s="1" t="s">
        <v>13846</v>
      </c>
      <c r="B452" s="1" t="s">
        <v>16884</v>
      </c>
      <c r="C452" s="184" t="s">
        <v>15292</v>
      </c>
      <c r="D452" s="184" t="s">
        <v>15723</v>
      </c>
      <c r="E452" s="184" t="s">
        <v>13925</v>
      </c>
      <c r="F452" s="184" t="s">
        <v>16885</v>
      </c>
      <c r="G452" s="184" t="s">
        <v>16886</v>
      </c>
      <c r="H452" s="184" t="s">
        <v>15521</v>
      </c>
      <c r="I452" s="184" t="s">
        <v>16887</v>
      </c>
      <c r="J452" s="184" t="s">
        <v>16888</v>
      </c>
      <c r="K452" s="184" t="s">
        <v>15292</v>
      </c>
      <c r="L452" s="1" t="s">
        <v>16889</v>
      </c>
    </row>
    <row r="453" spans="1:12">
      <c r="A453" s="1" t="s">
        <v>13846</v>
      </c>
      <c r="B453" s="1" t="s">
        <v>16890</v>
      </c>
      <c r="C453" s="184" t="s">
        <v>16891</v>
      </c>
      <c r="D453" s="184" t="s">
        <v>16892</v>
      </c>
      <c r="E453" s="184" t="s">
        <v>16893</v>
      </c>
      <c r="F453" s="1" t="s">
        <v>16894</v>
      </c>
      <c r="G453" s="184" t="s">
        <v>16895</v>
      </c>
      <c r="H453" s="184" t="s">
        <v>16896</v>
      </c>
      <c r="I453" s="184" t="s">
        <v>14553</v>
      </c>
      <c r="J453" s="1" t="s">
        <v>16897</v>
      </c>
      <c r="K453" s="184" t="s">
        <v>16898</v>
      </c>
      <c r="L453" s="1" t="s">
        <v>16899</v>
      </c>
    </row>
    <row r="454" spans="1:12">
      <c r="A454" s="1" t="s">
        <v>13846</v>
      </c>
      <c r="B454" s="1" t="s">
        <v>750</v>
      </c>
      <c r="C454" s="184" t="s">
        <v>13848</v>
      </c>
      <c r="D454" s="1" t="s">
        <v>16900</v>
      </c>
      <c r="E454" s="184" t="s">
        <v>13925</v>
      </c>
      <c r="F454" s="1" t="s">
        <v>16901</v>
      </c>
      <c r="G454" s="1" t="s">
        <v>6945</v>
      </c>
      <c r="H454" s="1" t="s">
        <v>16902</v>
      </c>
      <c r="I454" s="184" t="s">
        <v>13885</v>
      </c>
      <c r="J454" s="184" t="s">
        <v>16903</v>
      </c>
      <c r="K454" s="1" t="s">
        <v>6220</v>
      </c>
      <c r="L454" s="1" t="s">
        <v>16904</v>
      </c>
    </row>
    <row r="455" spans="1:12">
      <c r="A455" s="1" t="s">
        <v>13846</v>
      </c>
      <c r="B455" s="1" t="s">
        <v>16905</v>
      </c>
      <c r="C455" s="184" t="s">
        <v>13905</v>
      </c>
      <c r="E455" s="184" t="s">
        <v>14048</v>
      </c>
      <c r="F455" s="184" t="s">
        <v>14303</v>
      </c>
      <c r="G455" s="184" t="s">
        <v>13958</v>
      </c>
      <c r="H455" s="1" t="s">
        <v>14531</v>
      </c>
      <c r="I455" s="1">
        <v>0</v>
      </c>
      <c r="J455" s="1">
        <v>-1</v>
      </c>
      <c r="K455" s="184" t="s">
        <v>13882</v>
      </c>
    </row>
    <row r="456" spans="1:12">
      <c r="A456" s="1" t="s">
        <v>13846</v>
      </c>
      <c r="B456" s="1" t="s">
        <v>16906</v>
      </c>
      <c r="C456" s="184" t="s">
        <v>16903</v>
      </c>
      <c r="D456" s="1" t="s">
        <v>16907</v>
      </c>
      <c r="E456" s="184" t="s">
        <v>16908</v>
      </c>
      <c r="F456" s="1" t="s">
        <v>16909</v>
      </c>
      <c r="G456" s="184" t="s">
        <v>16910</v>
      </c>
      <c r="H456" s="184" t="s">
        <v>16911</v>
      </c>
      <c r="I456" s="184" t="s">
        <v>16912</v>
      </c>
      <c r="J456" s="1" t="s">
        <v>16913</v>
      </c>
      <c r="K456" s="184" t="s">
        <v>16914</v>
      </c>
      <c r="L456" s="184" t="s">
        <v>16915</v>
      </c>
    </row>
    <row r="457" spans="1:12">
      <c r="A457" s="1" t="s">
        <v>13846</v>
      </c>
      <c r="B457" s="1" t="s">
        <v>16916</v>
      </c>
      <c r="C457" s="184" t="s">
        <v>14504</v>
      </c>
      <c r="D457" s="1" t="s">
        <v>16917</v>
      </c>
      <c r="E457" s="184" t="s">
        <v>14292</v>
      </c>
      <c r="F457" s="184" t="s">
        <v>16918</v>
      </c>
      <c r="G457" s="184" t="s">
        <v>14936</v>
      </c>
      <c r="H457" s="1" t="s">
        <v>16919</v>
      </c>
      <c r="I457" s="184" t="s">
        <v>13863</v>
      </c>
      <c r="J457" s="184" t="s">
        <v>16920</v>
      </c>
      <c r="K457" s="1">
        <v>0</v>
      </c>
      <c r="L457" s="1">
        <v>-1</v>
      </c>
    </row>
    <row r="458" spans="1:12">
      <c r="A458" s="1" t="s">
        <v>13846</v>
      </c>
      <c r="B458" s="1" t="s">
        <v>16921</v>
      </c>
      <c r="C458" s="184" t="s">
        <v>15583</v>
      </c>
      <c r="D458" s="184" t="s">
        <v>16922</v>
      </c>
      <c r="E458" s="184" t="s">
        <v>14493</v>
      </c>
      <c r="F458" s="1" t="s">
        <v>16923</v>
      </c>
      <c r="G458" s="184" t="s">
        <v>16924</v>
      </c>
      <c r="H458" s="1" t="s">
        <v>16925</v>
      </c>
      <c r="I458" s="184" t="s">
        <v>14267</v>
      </c>
      <c r="J458" s="184" t="s">
        <v>16926</v>
      </c>
      <c r="K458" s="184" t="s">
        <v>15379</v>
      </c>
      <c r="L458" s="1" t="s">
        <v>16927</v>
      </c>
    </row>
    <row r="459" spans="1:12">
      <c r="A459" s="1" t="s">
        <v>13846</v>
      </c>
      <c r="B459" s="1" t="s">
        <v>16928</v>
      </c>
      <c r="C459" s="184" t="s">
        <v>13984</v>
      </c>
      <c r="D459" s="184" t="s">
        <v>16929</v>
      </c>
      <c r="E459" s="184" t="s">
        <v>15776</v>
      </c>
      <c r="F459" s="1" t="s">
        <v>5975</v>
      </c>
      <c r="G459" s="184" t="s">
        <v>15653</v>
      </c>
      <c r="H459" s="1" t="s">
        <v>16930</v>
      </c>
      <c r="I459" s="184" t="s">
        <v>15456</v>
      </c>
      <c r="J459" s="1" t="s">
        <v>16931</v>
      </c>
      <c r="K459" s="184" t="s">
        <v>16932</v>
      </c>
      <c r="L459" s="1" t="s">
        <v>16933</v>
      </c>
    </row>
    <row r="460" spans="1:12">
      <c r="A460" s="1" t="s">
        <v>13846</v>
      </c>
      <c r="B460" s="1" t="s">
        <v>16934</v>
      </c>
      <c r="C460" s="1">
        <v>0</v>
      </c>
      <c r="D460" s="1">
        <v>-1</v>
      </c>
      <c r="E460" s="184" t="s">
        <v>16935</v>
      </c>
      <c r="F460" s="1" t="s">
        <v>16936</v>
      </c>
      <c r="G460" s="184" t="s">
        <v>15783</v>
      </c>
      <c r="H460" s="1" t="s">
        <v>16937</v>
      </c>
      <c r="I460" s="184" t="s">
        <v>16938</v>
      </c>
      <c r="J460" s="184" t="s">
        <v>16939</v>
      </c>
      <c r="K460" s="184" t="s">
        <v>16940</v>
      </c>
      <c r="L460" s="1" t="s">
        <v>16941</v>
      </c>
    </row>
    <row r="461" spans="1:12">
      <c r="A461" s="1" t="s">
        <v>13846</v>
      </c>
      <c r="B461" s="1" t="s">
        <v>16942</v>
      </c>
      <c r="C461" s="184" t="s">
        <v>13934</v>
      </c>
      <c r="D461" s="184" t="s">
        <v>16943</v>
      </c>
      <c r="E461" s="184" t="s">
        <v>14891</v>
      </c>
      <c r="F461" s="1" t="s">
        <v>16944</v>
      </c>
      <c r="G461" s="184" t="s">
        <v>15342</v>
      </c>
      <c r="H461" s="184" t="s">
        <v>16945</v>
      </c>
      <c r="I461" s="184" t="s">
        <v>16946</v>
      </c>
      <c r="J461" s="184" t="s">
        <v>16947</v>
      </c>
      <c r="K461" s="1" t="s">
        <v>6734</v>
      </c>
      <c r="L461" s="1" t="s">
        <v>16948</v>
      </c>
    </row>
    <row r="462" spans="1:12">
      <c r="A462" s="1" t="s">
        <v>13846</v>
      </c>
      <c r="B462" s="1" t="s">
        <v>16949</v>
      </c>
      <c r="C462" s="184" t="s">
        <v>13905</v>
      </c>
      <c r="D462" s="1" t="s">
        <v>14353</v>
      </c>
      <c r="E462" s="1">
        <v>0</v>
      </c>
      <c r="F462" s="1">
        <v>-1</v>
      </c>
      <c r="G462" s="184" t="s">
        <v>14220</v>
      </c>
      <c r="I462" s="184" t="s">
        <v>16808</v>
      </c>
      <c r="J462" s="184" t="s">
        <v>13900</v>
      </c>
      <c r="K462" s="1">
        <v>0</v>
      </c>
      <c r="L462" s="1">
        <v>-1</v>
      </c>
    </row>
    <row r="463" spans="1:12">
      <c r="A463" s="1" t="s">
        <v>13846</v>
      </c>
      <c r="B463" s="1" t="s">
        <v>16950</v>
      </c>
      <c r="C463" s="184" t="s">
        <v>16951</v>
      </c>
      <c r="D463" s="1" t="s">
        <v>16952</v>
      </c>
      <c r="E463" s="1" t="s">
        <v>16953</v>
      </c>
      <c r="F463" s="1" t="s">
        <v>16954</v>
      </c>
      <c r="G463" s="184" t="s">
        <v>15898</v>
      </c>
      <c r="H463" s="184" t="s">
        <v>16955</v>
      </c>
      <c r="I463" s="184" t="s">
        <v>16956</v>
      </c>
      <c r="J463" s="184" t="s">
        <v>16957</v>
      </c>
      <c r="K463" s="184" t="s">
        <v>16958</v>
      </c>
      <c r="L463" s="184" t="s">
        <v>16959</v>
      </c>
    </row>
    <row r="464" spans="1:12">
      <c r="A464" s="1" t="s">
        <v>13846</v>
      </c>
      <c r="B464" s="1" t="s">
        <v>16960</v>
      </c>
      <c r="C464" s="184" t="s">
        <v>16961</v>
      </c>
      <c r="D464" s="1" t="s">
        <v>16962</v>
      </c>
      <c r="E464" s="184" t="s">
        <v>16963</v>
      </c>
      <c r="F464" s="184" t="s">
        <v>16964</v>
      </c>
      <c r="G464" s="184" t="s">
        <v>16965</v>
      </c>
      <c r="H464" s="1" t="s">
        <v>16966</v>
      </c>
      <c r="I464" s="184" t="s">
        <v>16967</v>
      </c>
      <c r="J464" s="184" t="s">
        <v>16968</v>
      </c>
      <c r="K464" s="184" t="s">
        <v>16969</v>
      </c>
      <c r="L464" s="1" t="s">
        <v>16970</v>
      </c>
    </row>
    <row r="465" spans="1:12">
      <c r="A465" s="1" t="s">
        <v>13846</v>
      </c>
      <c r="B465" s="1" t="s">
        <v>16971</v>
      </c>
      <c r="C465" s="1">
        <v>0</v>
      </c>
      <c r="D465" s="1">
        <v>-1</v>
      </c>
      <c r="E465" s="184" t="s">
        <v>13848</v>
      </c>
      <c r="F465" s="184" t="s">
        <v>15720</v>
      </c>
      <c r="G465" s="1" t="s">
        <v>16528</v>
      </c>
      <c r="H465" s="1" t="s">
        <v>6626</v>
      </c>
      <c r="I465" s="184" t="s">
        <v>15215</v>
      </c>
      <c r="J465" s="1" t="s">
        <v>16972</v>
      </c>
      <c r="K465" s="184" t="s">
        <v>14082</v>
      </c>
      <c r="L465" s="184" t="s">
        <v>16973</v>
      </c>
    </row>
    <row r="466" spans="1:12">
      <c r="A466" s="1" t="s">
        <v>13846</v>
      </c>
      <c r="B466" s="1" t="s">
        <v>16974</v>
      </c>
      <c r="C466" s="184" t="s">
        <v>13877</v>
      </c>
      <c r="D466" s="1" t="s">
        <v>16975</v>
      </c>
      <c r="E466" s="184" t="s">
        <v>14336</v>
      </c>
      <c r="F466" s="184" t="s">
        <v>16976</v>
      </c>
      <c r="G466" s="184" t="s">
        <v>16977</v>
      </c>
      <c r="H466" s="184" t="s">
        <v>16978</v>
      </c>
      <c r="I466" s="184" t="s">
        <v>15517</v>
      </c>
      <c r="J466" s="1" t="s">
        <v>16979</v>
      </c>
      <c r="K466" s="184" t="s">
        <v>15153</v>
      </c>
      <c r="L466" s="1" t="s">
        <v>16980</v>
      </c>
    </row>
    <row r="467" spans="1:12">
      <c r="A467" s="1" t="s">
        <v>13846</v>
      </c>
      <c r="B467" s="1" t="s">
        <v>16981</v>
      </c>
      <c r="C467" s="184" t="s">
        <v>14532</v>
      </c>
      <c r="D467" s="1" t="s">
        <v>16982</v>
      </c>
      <c r="E467" s="184" t="s">
        <v>14038</v>
      </c>
      <c r="F467" s="1" t="s">
        <v>16983</v>
      </c>
      <c r="G467" s="184" t="s">
        <v>16984</v>
      </c>
      <c r="H467" s="184" t="s">
        <v>16985</v>
      </c>
      <c r="I467" s="184" t="s">
        <v>16986</v>
      </c>
      <c r="J467" s="1" t="s">
        <v>15482</v>
      </c>
      <c r="K467" s="1">
        <v>0</v>
      </c>
      <c r="L467" s="1">
        <v>-1</v>
      </c>
    </row>
    <row r="468" spans="1:12">
      <c r="A468" s="1" t="s">
        <v>13846</v>
      </c>
      <c r="B468" s="1" t="s">
        <v>881</v>
      </c>
      <c r="D468" s="1">
        <v>-1</v>
      </c>
      <c r="E468" s="1" t="s">
        <v>6599</v>
      </c>
      <c r="F468" s="1" t="s">
        <v>15829</v>
      </c>
      <c r="G468" s="184" t="s">
        <v>14752</v>
      </c>
      <c r="H468" s="1" t="s">
        <v>16987</v>
      </c>
      <c r="I468" s="184" t="s">
        <v>14671</v>
      </c>
      <c r="J468" s="184" t="s">
        <v>16988</v>
      </c>
      <c r="K468" s="184" t="s">
        <v>14273</v>
      </c>
      <c r="L468" s="184" t="s">
        <v>16989</v>
      </c>
    </row>
    <row r="469" spans="1:12">
      <c r="A469" s="1" t="s">
        <v>13846</v>
      </c>
      <c r="B469" s="1" t="s">
        <v>16990</v>
      </c>
      <c r="C469" s="184" t="s">
        <v>16991</v>
      </c>
      <c r="D469" s="1" t="s">
        <v>16992</v>
      </c>
      <c r="E469" s="184" t="s">
        <v>16993</v>
      </c>
      <c r="F469" s="184" t="s">
        <v>16994</v>
      </c>
      <c r="G469" s="184" t="s">
        <v>16995</v>
      </c>
      <c r="H469" s="184" t="s">
        <v>16996</v>
      </c>
      <c r="I469" s="184" t="s">
        <v>16997</v>
      </c>
      <c r="J469" s="1" t="s">
        <v>16998</v>
      </c>
      <c r="K469" s="184" t="s">
        <v>13882</v>
      </c>
      <c r="L469" s="1" t="s">
        <v>16999</v>
      </c>
    </row>
    <row r="470" spans="1:12">
      <c r="A470" s="1" t="s">
        <v>13846</v>
      </c>
      <c r="B470" s="1" t="s">
        <v>17000</v>
      </c>
      <c r="C470" s="1">
        <v>0</v>
      </c>
      <c r="E470" s="184" t="s">
        <v>15492</v>
      </c>
      <c r="F470" s="184" t="s">
        <v>17001</v>
      </c>
      <c r="G470" s="184" t="s">
        <v>13867</v>
      </c>
      <c r="H470" s="1" t="s">
        <v>17002</v>
      </c>
      <c r="I470" s="1" t="s">
        <v>7187</v>
      </c>
      <c r="J470" s="1" t="s">
        <v>17003</v>
      </c>
      <c r="K470" s="1">
        <v>0</v>
      </c>
      <c r="L470" s="1">
        <v>-1</v>
      </c>
    </row>
    <row r="471" spans="1:12">
      <c r="A471" s="1" t="s">
        <v>13846</v>
      </c>
      <c r="B471" s="1" t="s">
        <v>916</v>
      </c>
      <c r="C471" s="184" t="s">
        <v>14598</v>
      </c>
      <c r="D471" s="1" t="s">
        <v>17004</v>
      </c>
      <c r="E471" s="184" t="s">
        <v>13885</v>
      </c>
      <c r="F471" s="184" t="s">
        <v>17005</v>
      </c>
      <c r="G471" s="184" t="s">
        <v>13932</v>
      </c>
      <c r="H471" s="1" t="s">
        <v>17006</v>
      </c>
      <c r="I471" s="184" t="s">
        <v>16071</v>
      </c>
      <c r="J471" s="1" t="s">
        <v>17007</v>
      </c>
      <c r="K471" s="184" t="s">
        <v>15248</v>
      </c>
      <c r="L471" s="1" t="s">
        <v>17008</v>
      </c>
    </row>
    <row r="472" spans="1:12">
      <c r="A472" s="1" t="s">
        <v>13846</v>
      </c>
      <c r="B472" s="1" t="s">
        <v>17009</v>
      </c>
      <c r="C472" s="184" t="s">
        <v>16151</v>
      </c>
      <c r="D472" s="1" t="s">
        <v>17010</v>
      </c>
      <c r="E472" s="184" t="s">
        <v>14043</v>
      </c>
      <c r="F472" s="1" t="s">
        <v>17011</v>
      </c>
      <c r="G472" s="184" t="s">
        <v>14529</v>
      </c>
      <c r="H472" s="184" t="s">
        <v>17012</v>
      </c>
      <c r="I472" s="184" t="s">
        <v>17013</v>
      </c>
      <c r="J472" s="1" t="s">
        <v>17014</v>
      </c>
      <c r="K472" s="184" t="s">
        <v>14908</v>
      </c>
      <c r="L472" s="1" t="s">
        <v>17015</v>
      </c>
    </row>
    <row r="473" spans="1:12">
      <c r="A473" s="1" t="s">
        <v>13846</v>
      </c>
      <c r="B473" s="1" t="s">
        <v>17016</v>
      </c>
      <c r="C473" s="1" t="s">
        <v>15651</v>
      </c>
      <c r="D473" s="1" t="s">
        <v>15340</v>
      </c>
      <c r="E473" s="184" t="s">
        <v>17017</v>
      </c>
      <c r="F473" s="184" t="s">
        <v>17018</v>
      </c>
      <c r="G473" s="184" t="s">
        <v>17019</v>
      </c>
      <c r="H473" s="1" t="s">
        <v>6091</v>
      </c>
      <c r="I473" s="184" t="s">
        <v>15779</v>
      </c>
      <c r="J473" s="1" t="s">
        <v>17020</v>
      </c>
      <c r="K473" s="1">
        <v>0</v>
      </c>
      <c r="L473" s="1">
        <v>-1</v>
      </c>
    </row>
    <row r="474" spans="1:12">
      <c r="A474" s="1" t="s">
        <v>13846</v>
      </c>
      <c r="B474" s="1" t="s">
        <v>17021</v>
      </c>
      <c r="C474" s="184" t="s">
        <v>16781</v>
      </c>
      <c r="D474" s="1" t="s">
        <v>17022</v>
      </c>
      <c r="E474" s="184" t="s">
        <v>13978</v>
      </c>
      <c r="F474" s="184" t="s">
        <v>14343</v>
      </c>
      <c r="G474" s="184" t="s">
        <v>17023</v>
      </c>
      <c r="H474" s="1" t="s">
        <v>17024</v>
      </c>
      <c r="I474" s="184" t="s">
        <v>15229</v>
      </c>
      <c r="J474" s="184" t="s">
        <v>17025</v>
      </c>
      <c r="K474" s="184" t="s">
        <v>13939</v>
      </c>
      <c r="L474" s="1" t="s">
        <v>17026</v>
      </c>
    </row>
    <row r="475" spans="1:12">
      <c r="A475" s="1" t="s">
        <v>13846</v>
      </c>
      <c r="B475" s="1" t="s">
        <v>17027</v>
      </c>
      <c r="C475" s="184" t="s">
        <v>17028</v>
      </c>
      <c r="D475" s="1" t="s">
        <v>17029</v>
      </c>
      <c r="E475" s="184" t="s">
        <v>17030</v>
      </c>
      <c r="F475" s="1" t="s">
        <v>17031</v>
      </c>
      <c r="G475" s="184" t="s">
        <v>17032</v>
      </c>
      <c r="H475" s="184" t="s">
        <v>17033</v>
      </c>
      <c r="I475" s="184" t="s">
        <v>17034</v>
      </c>
      <c r="J475" s="1" t="s">
        <v>17035</v>
      </c>
      <c r="K475" s="184" t="s">
        <v>17036</v>
      </c>
      <c r="L475" s="184" t="s">
        <v>17037</v>
      </c>
    </row>
    <row r="476" spans="1:12">
      <c r="A476" s="1" t="s">
        <v>13846</v>
      </c>
      <c r="B476" s="1" t="s">
        <v>17038</v>
      </c>
      <c r="C476" s="184" t="s">
        <v>17039</v>
      </c>
      <c r="D476" s="1" t="s">
        <v>17040</v>
      </c>
      <c r="E476" s="184" t="s">
        <v>17041</v>
      </c>
      <c r="F476" s="1" t="s">
        <v>17042</v>
      </c>
      <c r="G476" s="184" t="s">
        <v>17043</v>
      </c>
      <c r="H476" s="184" t="s">
        <v>17044</v>
      </c>
      <c r="I476" s="184" t="s">
        <v>16365</v>
      </c>
      <c r="J476" s="1" t="s">
        <v>17045</v>
      </c>
      <c r="K476" s="184" t="s">
        <v>14136</v>
      </c>
      <c r="L476" s="1" t="s">
        <v>17046</v>
      </c>
    </row>
    <row r="477" spans="1:12">
      <c r="A477" s="1" t="s">
        <v>13846</v>
      </c>
      <c r="B477" s="1" t="s">
        <v>17047</v>
      </c>
      <c r="C477" s="184" t="s">
        <v>17048</v>
      </c>
      <c r="D477" s="1" t="s">
        <v>17049</v>
      </c>
      <c r="E477" s="184" t="s">
        <v>17050</v>
      </c>
      <c r="F477" s="1" t="s">
        <v>17051</v>
      </c>
      <c r="G477" s="184" t="s">
        <v>17052</v>
      </c>
      <c r="H477" s="1" t="s">
        <v>17053</v>
      </c>
      <c r="I477" s="184" t="s">
        <v>17054</v>
      </c>
      <c r="J477" s="184" t="s">
        <v>17055</v>
      </c>
      <c r="K477" s="184" t="s">
        <v>17056</v>
      </c>
      <c r="L477" s="1" t="s">
        <v>17057</v>
      </c>
    </row>
    <row r="478" spans="1:12">
      <c r="A478" s="1" t="s">
        <v>13846</v>
      </c>
      <c r="B478" s="1" t="s">
        <v>17058</v>
      </c>
      <c r="C478" s="1">
        <v>0</v>
      </c>
      <c r="E478" s="1">
        <v>0</v>
      </c>
      <c r="F478" s="1">
        <v>-1</v>
      </c>
      <c r="G478" s="1">
        <v>0</v>
      </c>
      <c r="I478" s="184" t="s">
        <v>14936</v>
      </c>
      <c r="K478" s="1">
        <v>0</v>
      </c>
      <c r="L478" s="1">
        <v>-1</v>
      </c>
    </row>
    <row r="479" spans="1:12">
      <c r="A479" s="1" t="s">
        <v>13846</v>
      </c>
      <c r="B479" s="1" t="s">
        <v>17059</v>
      </c>
      <c r="C479" s="1">
        <v>0</v>
      </c>
      <c r="D479" s="1">
        <v>-1</v>
      </c>
      <c r="E479" s="184" t="s">
        <v>13958</v>
      </c>
      <c r="G479" s="184" t="s">
        <v>14292</v>
      </c>
      <c r="H479" s="184" t="s">
        <v>17060</v>
      </c>
      <c r="I479" s="184" t="s">
        <v>17061</v>
      </c>
      <c r="J479" s="1">
        <v>1</v>
      </c>
      <c r="K479" s="184" t="s">
        <v>13848</v>
      </c>
      <c r="L479" s="1" t="s">
        <v>14317</v>
      </c>
    </row>
    <row r="480" spans="1:12">
      <c r="A480" s="1" t="s">
        <v>13846</v>
      </c>
      <c r="B480" s="1" t="s">
        <v>17062</v>
      </c>
      <c r="C480" s="184" t="s">
        <v>13934</v>
      </c>
      <c r="D480" s="184" t="s">
        <v>17063</v>
      </c>
      <c r="E480" s="184" t="s">
        <v>14271</v>
      </c>
      <c r="F480" s="184" t="s">
        <v>17064</v>
      </c>
      <c r="G480" s="184" t="s">
        <v>17065</v>
      </c>
      <c r="H480" s="1" t="s">
        <v>17066</v>
      </c>
      <c r="I480" s="184" t="s">
        <v>16781</v>
      </c>
      <c r="J480" s="1" t="s">
        <v>17067</v>
      </c>
      <c r="K480" s="184" t="s">
        <v>13903</v>
      </c>
      <c r="L480" s="184" t="s">
        <v>17068</v>
      </c>
    </row>
    <row r="481" spans="1:12">
      <c r="A481" s="1" t="s">
        <v>13846</v>
      </c>
      <c r="B481" s="1" t="s">
        <v>17069</v>
      </c>
      <c r="C481" s="1" t="s">
        <v>14903</v>
      </c>
      <c r="D481" s="1" t="s">
        <v>17070</v>
      </c>
      <c r="E481" s="184" t="s">
        <v>17071</v>
      </c>
      <c r="F481" s="1" t="s">
        <v>17072</v>
      </c>
      <c r="G481" s="184" t="s">
        <v>17073</v>
      </c>
      <c r="H481" s="1" t="s">
        <v>17074</v>
      </c>
      <c r="I481" s="184" t="s">
        <v>17075</v>
      </c>
      <c r="J481" s="184" t="s">
        <v>17076</v>
      </c>
      <c r="K481" s="1">
        <v>0</v>
      </c>
      <c r="L481" s="1">
        <v>-1</v>
      </c>
    </row>
    <row r="482" spans="1:12">
      <c r="A482" s="1" t="s">
        <v>13846</v>
      </c>
      <c r="B482" s="1" t="s">
        <v>17077</v>
      </c>
      <c r="C482" s="1">
        <v>0</v>
      </c>
      <c r="D482" s="1">
        <v>-1</v>
      </c>
      <c r="E482" s="184" t="s">
        <v>14350</v>
      </c>
      <c r="F482" s="1" t="s">
        <v>17078</v>
      </c>
      <c r="G482" s="1">
        <v>0</v>
      </c>
      <c r="H482" s="1">
        <v>-1</v>
      </c>
      <c r="I482" s="184" t="s">
        <v>15382</v>
      </c>
      <c r="K482" s="184" t="s">
        <v>15742</v>
      </c>
      <c r="L482" s="1" t="s">
        <v>17079</v>
      </c>
    </row>
    <row r="483" spans="1:12">
      <c r="A483" s="1" t="s">
        <v>13846</v>
      </c>
      <c r="B483" s="1" t="s">
        <v>17080</v>
      </c>
      <c r="C483" s="1" t="s">
        <v>6220</v>
      </c>
      <c r="D483" s="1" t="s">
        <v>16032</v>
      </c>
      <c r="E483" s="1">
        <v>0</v>
      </c>
      <c r="F483" s="1">
        <v>-1</v>
      </c>
      <c r="G483" s="184" t="s">
        <v>13882</v>
      </c>
      <c r="I483" s="184" t="s">
        <v>14048</v>
      </c>
      <c r="J483" s="1" t="s">
        <v>17081</v>
      </c>
      <c r="K483" s="1">
        <v>0</v>
      </c>
      <c r="L483" s="1">
        <v>-1</v>
      </c>
    </row>
    <row r="484" spans="1:12">
      <c r="A484" s="1" t="s">
        <v>13846</v>
      </c>
      <c r="B484" s="1" t="s">
        <v>17082</v>
      </c>
      <c r="C484" s="1" t="s">
        <v>14694</v>
      </c>
      <c r="D484" s="1" t="s">
        <v>17083</v>
      </c>
      <c r="E484" s="1" t="s">
        <v>6220</v>
      </c>
      <c r="F484" s="1" t="s">
        <v>17084</v>
      </c>
      <c r="G484" s="184" t="s">
        <v>13879</v>
      </c>
      <c r="H484" s="1" t="s">
        <v>15990</v>
      </c>
      <c r="I484" s="184" t="s">
        <v>17085</v>
      </c>
      <c r="J484" s="1" t="s">
        <v>17086</v>
      </c>
      <c r="K484" s="184" t="s">
        <v>14407</v>
      </c>
      <c r="L484" s="184" t="s">
        <v>17087</v>
      </c>
    </row>
    <row r="485" spans="1:12">
      <c r="A485" s="1" t="s">
        <v>13846</v>
      </c>
      <c r="B485" s="1" t="s">
        <v>17088</v>
      </c>
      <c r="C485" s="1">
        <v>0</v>
      </c>
      <c r="D485" s="1">
        <v>-1</v>
      </c>
      <c r="E485" s="184" t="s">
        <v>17089</v>
      </c>
      <c r="F485" s="184" t="s">
        <v>17090</v>
      </c>
      <c r="G485" s="1" t="s">
        <v>7187</v>
      </c>
      <c r="H485" s="1" t="s">
        <v>17091</v>
      </c>
      <c r="I485" s="184" t="s">
        <v>17092</v>
      </c>
      <c r="J485" s="184" t="s">
        <v>17093</v>
      </c>
      <c r="K485" s="1" t="s">
        <v>14312</v>
      </c>
      <c r="L485" s="1" t="s">
        <v>17094</v>
      </c>
    </row>
    <row r="486" spans="1:12">
      <c r="A486" s="1" t="s">
        <v>13846</v>
      </c>
      <c r="B486" s="1" t="s">
        <v>17095</v>
      </c>
      <c r="C486" s="184" t="s">
        <v>13921</v>
      </c>
      <c r="D486" s="1" t="s">
        <v>17096</v>
      </c>
      <c r="E486" s="184" t="s">
        <v>17097</v>
      </c>
      <c r="F486" s="184" t="s">
        <v>17098</v>
      </c>
      <c r="G486" s="184" t="s">
        <v>17099</v>
      </c>
      <c r="H486" s="184" t="s">
        <v>17100</v>
      </c>
      <c r="I486" s="184" t="s">
        <v>17101</v>
      </c>
      <c r="J486" s="1" t="s">
        <v>17102</v>
      </c>
      <c r="K486" s="184" t="s">
        <v>14573</v>
      </c>
      <c r="L486" s="184" t="s">
        <v>17103</v>
      </c>
    </row>
    <row r="487" spans="1:12">
      <c r="A487" s="1" t="s">
        <v>13846</v>
      </c>
      <c r="B487" s="1" t="s">
        <v>17104</v>
      </c>
      <c r="C487" s="184" t="s">
        <v>17105</v>
      </c>
      <c r="D487" s="184" t="s">
        <v>17106</v>
      </c>
      <c r="E487" s="184" t="s">
        <v>17107</v>
      </c>
      <c r="F487" s="1" t="s">
        <v>17108</v>
      </c>
      <c r="G487" s="184" t="s">
        <v>17109</v>
      </c>
      <c r="H487" s="184" t="s">
        <v>17110</v>
      </c>
      <c r="I487" s="184" t="s">
        <v>17111</v>
      </c>
      <c r="J487" s="1" t="s">
        <v>17112</v>
      </c>
      <c r="K487" s="184" t="s">
        <v>16234</v>
      </c>
      <c r="L487" s="184" t="s">
        <v>17113</v>
      </c>
    </row>
    <row r="488" spans="1:12">
      <c r="A488" s="1" t="s">
        <v>13846</v>
      </c>
      <c r="B488" s="1" t="s">
        <v>17114</v>
      </c>
      <c r="C488" s="184" t="s">
        <v>15962</v>
      </c>
      <c r="D488" s="1" t="s">
        <v>17115</v>
      </c>
      <c r="E488" s="184" t="s">
        <v>14876</v>
      </c>
      <c r="F488" s="184" t="s">
        <v>17116</v>
      </c>
      <c r="G488" s="1" t="s">
        <v>6849</v>
      </c>
      <c r="H488" s="184" t="s">
        <v>17117</v>
      </c>
      <c r="I488" s="184" t="s">
        <v>17118</v>
      </c>
      <c r="J488" s="184" t="s">
        <v>17119</v>
      </c>
      <c r="K488" s="1">
        <v>0</v>
      </c>
      <c r="L488" s="1">
        <v>-1</v>
      </c>
    </row>
    <row r="489" spans="1:12">
      <c r="A489" s="1" t="s">
        <v>13846</v>
      </c>
      <c r="B489" s="1" t="s">
        <v>17120</v>
      </c>
      <c r="C489" s="184" t="s">
        <v>14026</v>
      </c>
      <c r="D489" s="1" t="s">
        <v>17121</v>
      </c>
      <c r="E489" s="184" t="s">
        <v>14057</v>
      </c>
      <c r="F489" s="184" t="s">
        <v>14636</v>
      </c>
      <c r="G489" s="184" t="s">
        <v>16650</v>
      </c>
      <c r="H489" s="1" t="s">
        <v>17122</v>
      </c>
      <c r="I489" s="1" t="s">
        <v>6599</v>
      </c>
      <c r="J489" s="1" t="s">
        <v>17123</v>
      </c>
      <c r="K489" s="184" t="s">
        <v>14165</v>
      </c>
      <c r="L489" s="184" t="s">
        <v>17124</v>
      </c>
    </row>
    <row r="490" spans="1:12">
      <c r="A490" s="1" t="s">
        <v>13846</v>
      </c>
      <c r="B490" s="1" t="s">
        <v>17125</v>
      </c>
      <c r="C490" s="184" t="s">
        <v>17126</v>
      </c>
      <c r="D490" s="1" t="s">
        <v>17127</v>
      </c>
      <c r="E490" s="184" t="s">
        <v>17128</v>
      </c>
      <c r="F490" s="184" t="s">
        <v>17129</v>
      </c>
      <c r="G490" s="184" t="s">
        <v>13848</v>
      </c>
      <c r="H490" s="184" t="s">
        <v>17130</v>
      </c>
      <c r="I490" s="184" t="s">
        <v>15183</v>
      </c>
      <c r="J490" s="1" t="s">
        <v>17131</v>
      </c>
      <c r="K490" s="184" t="s">
        <v>17132</v>
      </c>
      <c r="L490" s="184" t="s">
        <v>17133</v>
      </c>
    </row>
    <row r="491" spans="1:12">
      <c r="A491" s="1" t="s">
        <v>13846</v>
      </c>
      <c r="B491" s="1" t="s">
        <v>17134</v>
      </c>
      <c r="C491" s="184" t="s">
        <v>14048</v>
      </c>
      <c r="D491" s="1">
        <v>0</v>
      </c>
      <c r="E491" s="184" t="s">
        <v>14026</v>
      </c>
      <c r="F491" s="184" t="s">
        <v>17135</v>
      </c>
      <c r="G491" s="1">
        <v>0</v>
      </c>
      <c r="H491" s="1">
        <v>-1</v>
      </c>
      <c r="I491" s="184" t="s">
        <v>14614</v>
      </c>
      <c r="K491" s="184" t="s">
        <v>14124</v>
      </c>
      <c r="L491" s="1" t="s">
        <v>17136</v>
      </c>
    </row>
    <row r="492" spans="1:12">
      <c r="A492" s="1" t="s">
        <v>13846</v>
      </c>
      <c r="B492" s="1" t="s">
        <v>17137</v>
      </c>
      <c r="C492" s="184" t="s">
        <v>13982</v>
      </c>
      <c r="D492" s="184" t="s">
        <v>17138</v>
      </c>
      <c r="E492" s="184" t="s">
        <v>15215</v>
      </c>
      <c r="F492" s="1" t="s">
        <v>17139</v>
      </c>
      <c r="G492" s="184" t="s">
        <v>15594</v>
      </c>
      <c r="H492" s="184" t="s">
        <v>17140</v>
      </c>
      <c r="I492" s="184" t="s">
        <v>14073</v>
      </c>
      <c r="J492" s="1" t="s">
        <v>17141</v>
      </c>
      <c r="K492" s="184" t="s">
        <v>17142</v>
      </c>
      <c r="L492" s="184" t="s">
        <v>17143</v>
      </c>
    </row>
    <row r="493" spans="1:12">
      <c r="A493" s="1" t="s">
        <v>13846</v>
      </c>
      <c r="B493" s="1" t="s">
        <v>17144</v>
      </c>
      <c r="C493" s="184" t="s">
        <v>13848</v>
      </c>
      <c r="D493" s="19">
        <v>1125</v>
      </c>
      <c r="E493" s="184" t="s">
        <v>14938</v>
      </c>
      <c r="F493" s="184" t="s">
        <v>14028</v>
      </c>
      <c r="G493" s="184" t="s">
        <v>14330</v>
      </c>
      <c r="H493" s="184" t="s">
        <v>17145</v>
      </c>
      <c r="I493" s="184" t="s">
        <v>13903</v>
      </c>
      <c r="J493" s="184" t="s">
        <v>17146</v>
      </c>
      <c r="K493" s="184" t="s">
        <v>13875</v>
      </c>
      <c r="L493" s="1" t="s">
        <v>15592</v>
      </c>
    </row>
    <row r="494" spans="1:12">
      <c r="A494" s="1" t="s">
        <v>13846</v>
      </c>
      <c r="B494" s="1" t="s">
        <v>17147</v>
      </c>
      <c r="C494" s="184" t="s">
        <v>15646</v>
      </c>
      <c r="D494" s="1" t="s">
        <v>17148</v>
      </c>
      <c r="E494" s="184" t="s">
        <v>14260</v>
      </c>
      <c r="F494" s="1" t="s">
        <v>14433</v>
      </c>
      <c r="G494" s="184" t="s">
        <v>16070</v>
      </c>
      <c r="H494" s="184" t="s">
        <v>17149</v>
      </c>
      <c r="I494" s="184" t="s">
        <v>14585</v>
      </c>
      <c r="J494" s="1" t="s">
        <v>17150</v>
      </c>
      <c r="K494" s="184" t="s">
        <v>13877</v>
      </c>
      <c r="L494" s="1" t="s">
        <v>17151</v>
      </c>
    </row>
    <row r="495" spans="1:12">
      <c r="A495" s="1" t="s">
        <v>13846</v>
      </c>
      <c r="B495" s="1" t="s">
        <v>17152</v>
      </c>
      <c r="C495" s="184" t="s">
        <v>13885</v>
      </c>
      <c r="D495" s="1" t="s">
        <v>17153</v>
      </c>
      <c r="E495" s="184" t="s">
        <v>17154</v>
      </c>
      <c r="F495" s="1" t="s">
        <v>17155</v>
      </c>
      <c r="G495" s="184" t="s">
        <v>14271</v>
      </c>
      <c r="H495" s="184" t="s">
        <v>17156</v>
      </c>
      <c r="I495" s="1" t="s">
        <v>1347</v>
      </c>
      <c r="J495" s="1" t="s">
        <v>17157</v>
      </c>
      <c r="K495" s="184" t="s">
        <v>14165</v>
      </c>
      <c r="L495" s="1" t="s">
        <v>16686</v>
      </c>
    </row>
    <row r="496" spans="1:12">
      <c r="A496" s="1" t="s">
        <v>13846</v>
      </c>
      <c r="B496" s="1" t="s">
        <v>17158</v>
      </c>
      <c r="C496" s="1">
        <v>0</v>
      </c>
      <c r="D496" s="1">
        <v>-1</v>
      </c>
      <c r="E496" s="184" t="s">
        <v>15063</v>
      </c>
      <c r="G496" s="1" t="s">
        <v>6599</v>
      </c>
      <c r="H496" s="19">
        <v>11875</v>
      </c>
      <c r="I496" s="1">
        <v>0</v>
      </c>
      <c r="J496" s="1">
        <v>-1</v>
      </c>
      <c r="K496" s="1">
        <v>0</v>
      </c>
    </row>
    <row r="497" spans="1:12">
      <c r="A497" s="1" t="s">
        <v>13846</v>
      </c>
      <c r="B497" s="1" t="s">
        <v>17159</v>
      </c>
      <c r="C497" s="1" t="s">
        <v>6599</v>
      </c>
      <c r="E497" s="1">
        <v>0</v>
      </c>
      <c r="F497" s="1">
        <v>-1</v>
      </c>
      <c r="G497" s="1">
        <v>0</v>
      </c>
      <c r="I497" s="1">
        <v>0</v>
      </c>
      <c r="K497" s="1" t="s">
        <v>6626</v>
      </c>
    </row>
    <row r="498" spans="1:12">
      <c r="A498" s="1" t="s">
        <v>13846</v>
      </c>
      <c r="B498" s="1" t="s">
        <v>17160</v>
      </c>
      <c r="C498" s="184" t="s">
        <v>14292</v>
      </c>
      <c r="D498" s="184" t="s">
        <v>17161</v>
      </c>
      <c r="E498" s="1">
        <v>0</v>
      </c>
      <c r="F498" s="1">
        <v>-1</v>
      </c>
      <c r="G498" s="184" t="s">
        <v>13848</v>
      </c>
      <c r="I498" s="184" t="s">
        <v>13877</v>
      </c>
      <c r="J498" s="184" t="s">
        <v>15593</v>
      </c>
      <c r="K498" s="1">
        <v>0</v>
      </c>
      <c r="L498" s="1">
        <v>-1</v>
      </c>
    </row>
    <row r="499" spans="1:12">
      <c r="A499" s="1" t="s">
        <v>13846</v>
      </c>
      <c r="B499" s="1" t="s">
        <v>17162</v>
      </c>
      <c r="C499" s="184" t="s">
        <v>17163</v>
      </c>
      <c r="D499" s="1" t="s">
        <v>17164</v>
      </c>
      <c r="E499" s="184" t="s">
        <v>17165</v>
      </c>
      <c r="F499" s="184" t="s">
        <v>17166</v>
      </c>
      <c r="G499" s="184" t="s">
        <v>17167</v>
      </c>
      <c r="H499" s="1" t="s">
        <v>17168</v>
      </c>
      <c r="I499" s="184" t="s">
        <v>17169</v>
      </c>
      <c r="J499" s="184" t="s">
        <v>17170</v>
      </c>
      <c r="K499" s="184" t="s">
        <v>15657</v>
      </c>
      <c r="L499" s="1" t="s">
        <v>17171</v>
      </c>
    </row>
    <row r="500" spans="1:12">
      <c r="A500" s="1" t="s">
        <v>13846</v>
      </c>
      <c r="B500" s="1" t="s">
        <v>17172</v>
      </c>
      <c r="C500" s="184" t="s">
        <v>14481</v>
      </c>
      <c r="D500" s="1" t="s">
        <v>17173</v>
      </c>
      <c r="E500" s="184" t="s">
        <v>17174</v>
      </c>
      <c r="F500" s="184" t="s">
        <v>17175</v>
      </c>
      <c r="G500" s="184" t="s">
        <v>17176</v>
      </c>
      <c r="H500" s="1" t="s">
        <v>17177</v>
      </c>
      <c r="I500" s="184" t="s">
        <v>17178</v>
      </c>
      <c r="J500" s="184" t="s">
        <v>17179</v>
      </c>
      <c r="K500" s="1" t="s">
        <v>17180</v>
      </c>
      <c r="L500" s="1" t="s">
        <v>17181</v>
      </c>
    </row>
    <row r="501" spans="1:12">
      <c r="A501" s="1" t="s">
        <v>13846</v>
      </c>
      <c r="B501" s="1" t="s">
        <v>17182</v>
      </c>
      <c r="C501" s="184" t="s">
        <v>14350</v>
      </c>
      <c r="D501" s="184" t="s">
        <v>14273</v>
      </c>
      <c r="E501" s="184" t="s">
        <v>17183</v>
      </c>
      <c r="F501" s="184" t="s">
        <v>14060</v>
      </c>
      <c r="G501" s="184" t="s">
        <v>14048</v>
      </c>
      <c r="H501" s="1" t="s">
        <v>17184</v>
      </c>
      <c r="I501" s="184" t="s">
        <v>17185</v>
      </c>
      <c r="J501" s="184" t="s">
        <v>17186</v>
      </c>
      <c r="K501" s="184" t="s">
        <v>13905</v>
      </c>
      <c r="L501" s="1" t="s">
        <v>17187</v>
      </c>
    </row>
    <row r="502" spans="1:12">
      <c r="A502" s="1" t="s">
        <v>13846</v>
      </c>
      <c r="B502" s="1" t="s">
        <v>17188</v>
      </c>
      <c r="C502" s="184" t="s">
        <v>14080</v>
      </c>
      <c r="D502" s="184" t="s">
        <v>17189</v>
      </c>
      <c r="E502" s="184" t="s">
        <v>17183</v>
      </c>
      <c r="F502" s="1" t="s">
        <v>17190</v>
      </c>
      <c r="G502" s="184" t="s">
        <v>17191</v>
      </c>
      <c r="H502" s="1" t="s">
        <v>17192</v>
      </c>
      <c r="I502" s="184" t="s">
        <v>17193</v>
      </c>
      <c r="J502" s="184" t="s">
        <v>17194</v>
      </c>
      <c r="K502" s="184" t="s">
        <v>17195</v>
      </c>
      <c r="L502" s="1" t="s">
        <v>17196</v>
      </c>
    </row>
    <row r="503" spans="1:12">
      <c r="A503" s="1" t="s">
        <v>13846</v>
      </c>
      <c r="B503" s="1" t="s">
        <v>17197</v>
      </c>
      <c r="C503" s="184" t="s">
        <v>17198</v>
      </c>
      <c r="D503" s="184" t="s">
        <v>17199</v>
      </c>
      <c r="E503" s="184" t="s">
        <v>17200</v>
      </c>
      <c r="F503" s="184" t="s">
        <v>17201</v>
      </c>
      <c r="G503" s="184" t="s">
        <v>17202</v>
      </c>
      <c r="H503" s="1" t="s">
        <v>17203</v>
      </c>
      <c r="I503" s="184" t="s">
        <v>17204</v>
      </c>
      <c r="J503" s="184" t="s">
        <v>17205</v>
      </c>
      <c r="K503" s="184" t="s">
        <v>17206</v>
      </c>
      <c r="L503" s="184" t="s">
        <v>17207</v>
      </c>
    </row>
    <row r="504" spans="1:12">
      <c r="A504" s="1" t="s">
        <v>13846</v>
      </c>
      <c r="B504" s="1" t="s">
        <v>606</v>
      </c>
      <c r="C504" s="184" t="s">
        <v>13848</v>
      </c>
      <c r="D504" s="184" t="s">
        <v>15720</v>
      </c>
      <c r="E504" s="184" t="s">
        <v>17208</v>
      </c>
      <c r="F504" s="1" t="s">
        <v>17209</v>
      </c>
      <c r="G504" s="184" t="s">
        <v>14000</v>
      </c>
      <c r="H504" s="184" t="s">
        <v>17210</v>
      </c>
      <c r="I504" s="184" t="s">
        <v>14938</v>
      </c>
      <c r="J504" s="1" t="s">
        <v>17211</v>
      </c>
      <c r="K504" s="184" t="s">
        <v>15284</v>
      </c>
      <c r="L504" s="184" t="s">
        <v>17212</v>
      </c>
    </row>
    <row r="505" spans="1:12">
      <c r="A505" s="1" t="s">
        <v>13846</v>
      </c>
      <c r="B505" s="1" t="s">
        <v>17213</v>
      </c>
      <c r="C505" s="184" t="s">
        <v>14928</v>
      </c>
      <c r="D505" s="184" t="s">
        <v>17214</v>
      </c>
      <c r="E505" s="184" t="s">
        <v>17215</v>
      </c>
      <c r="F505" s="1" t="s">
        <v>17216</v>
      </c>
      <c r="G505" s="184" t="s">
        <v>17217</v>
      </c>
      <c r="H505" s="184" t="s">
        <v>17218</v>
      </c>
      <c r="I505" s="184" t="s">
        <v>17219</v>
      </c>
      <c r="J505" s="1" t="s">
        <v>17220</v>
      </c>
      <c r="K505" s="184" t="s">
        <v>15646</v>
      </c>
      <c r="L505" s="1" t="s">
        <v>17221</v>
      </c>
    </row>
    <row r="506" spans="1:12">
      <c r="A506" s="1" t="s">
        <v>13846</v>
      </c>
      <c r="B506" s="1" t="s">
        <v>143</v>
      </c>
      <c r="C506" s="184" t="s">
        <v>13910</v>
      </c>
      <c r="D506" s="184" t="s">
        <v>17222</v>
      </c>
      <c r="E506" s="184" t="s">
        <v>17223</v>
      </c>
      <c r="F506" s="184" t="s">
        <v>17224</v>
      </c>
      <c r="G506" s="184" t="s">
        <v>17225</v>
      </c>
      <c r="H506" s="184" t="s">
        <v>17226</v>
      </c>
      <c r="I506" s="184" t="s">
        <v>17227</v>
      </c>
      <c r="J506" s="1" t="s">
        <v>17228</v>
      </c>
      <c r="K506" s="184" t="s">
        <v>14988</v>
      </c>
      <c r="L506" s="184" t="s">
        <v>17229</v>
      </c>
    </row>
    <row r="507" spans="1:12">
      <c r="A507" s="1" t="s">
        <v>13846</v>
      </c>
      <c r="B507" s="1" t="s">
        <v>546</v>
      </c>
      <c r="C507" s="184" t="s">
        <v>14000</v>
      </c>
      <c r="D507" s="1" t="s">
        <v>17230</v>
      </c>
      <c r="E507" s="184" t="s">
        <v>14189</v>
      </c>
      <c r="F507" s="1" t="s">
        <v>17231</v>
      </c>
      <c r="G507" s="184" t="s">
        <v>15578</v>
      </c>
      <c r="H507" s="184" t="s">
        <v>17232</v>
      </c>
      <c r="I507" s="184" t="s">
        <v>17195</v>
      </c>
      <c r="J507" s="184" t="s">
        <v>17233</v>
      </c>
      <c r="K507" s="184" t="s">
        <v>15723</v>
      </c>
      <c r="L507" s="1" t="s">
        <v>17234</v>
      </c>
    </row>
    <row r="508" spans="1:12">
      <c r="A508" s="1" t="s">
        <v>13846</v>
      </c>
      <c r="B508" s="1" t="s">
        <v>17235</v>
      </c>
      <c r="C508" s="184" t="s">
        <v>14048</v>
      </c>
      <c r="D508" s="1">
        <v>3</v>
      </c>
      <c r="E508" s="184" t="s">
        <v>15544</v>
      </c>
      <c r="F508" s="1" t="s">
        <v>17236</v>
      </c>
      <c r="G508" s="184" t="s">
        <v>17237</v>
      </c>
      <c r="H508" s="184" t="s">
        <v>15525</v>
      </c>
      <c r="I508" s="184" t="s">
        <v>17238</v>
      </c>
      <c r="J508" s="1" t="s">
        <v>15273</v>
      </c>
      <c r="K508" s="184" t="s">
        <v>13950</v>
      </c>
      <c r="L508" s="184" t="s">
        <v>15221</v>
      </c>
    </row>
    <row r="509" spans="1:12">
      <c r="A509" s="1" t="s">
        <v>13846</v>
      </c>
      <c r="B509" s="1" t="s">
        <v>17239</v>
      </c>
      <c r="C509" s="1">
        <v>0</v>
      </c>
      <c r="D509" s="1">
        <v>-1</v>
      </c>
      <c r="E509" s="1" t="s">
        <v>6881</v>
      </c>
      <c r="G509" s="1" t="s">
        <v>7187</v>
      </c>
      <c r="H509" s="1" t="s">
        <v>17240</v>
      </c>
      <c r="I509" s="184" t="s">
        <v>14957</v>
      </c>
      <c r="J509" s="184" t="s">
        <v>17241</v>
      </c>
      <c r="K509" s="184" t="s">
        <v>14350</v>
      </c>
      <c r="L509" s="1" t="s">
        <v>17242</v>
      </c>
    </row>
    <row r="510" spans="1:12">
      <c r="A510" s="1" t="s">
        <v>13846</v>
      </c>
      <c r="B510" s="1" t="s">
        <v>17243</v>
      </c>
      <c r="C510" s="1" t="s">
        <v>6220</v>
      </c>
      <c r="D510" s="1">
        <v>0</v>
      </c>
      <c r="E510" s="184" t="s">
        <v>14308</v>
      </c>
      <c r="F510" s="184" t="s">
        <v>17244</v>
      </c>
      <c r="G510" s="184" t="s">
        <v>13923</v>
      </c>
      <c r="H510" s="184" t="s">
        <v>17245</v>
      </c>
      <c r="I510" s="184" t="s">
        <v>13987</v>
      </c>
      <c r="J510" s="1" t="s">
        <v>17246</v>
      </c>
      <c r="K510" s="1" t="s">
        <v>1347</v>
      </c>
      <c r="L510" s="1" t="s">
        <v>17247</v>
      </c>
    </row>
    <row r="511" spans="1:12">
      <c r="A511" s="1" t="s">
        <v>13846</v>
      </c>
      <c r="B511" s="1" t="s">
        <v>17248</v>
      </c>
      <c r="C511" s="184" t="s">
        <v>13903</v>
      </c>
      <c r="D511" s="184" t="s">
        <v>17249</v>
      </c>
      <c r="E511" s="184" t="s">
        <v>16120</v>
      </c>
      <c r="F511" s="184" t="s">
        <v>17250</v>
      </c>
      <c r="G511" s="184" t="s">
        <v>17251</v>
      </c>
      <c r="H511" s="184" t="s">
        <v>17252</v>
      </c>
      <c r="I511" s="184" t="s">
        <v>17253</v>
      </c>
      <c r="J511" s="1" t="s">
        <v>17254</v>
      </c>
      <c r="K511" s="184" t="s">
        <v>17255</v>
      </c>
      <c r="L511" s="1" t="s">
        <v>17256</v>
      </c>
    </row>
    <row r="512" spans="1:12">
      <c r="A512" s="1" t="s">
        <v>13846</v>
      </c>
      <c r="B512" s="1" t="s">
        <v>17257</v>
      </c>
      <c r="C512" s="1" t="s">
        <v>6871</v>
      </c>
      <c r="D512" s="1" t="s">
        <v>17258</v>
      </c>
      <c r="E512" s="184" t="s">
        <v>17259</v>
      </c>
      <c r="F512" s="1" t="s">
        <v>17260</v>
      </c>
      <c r="G512" s="184" t="s">
        <v>13934</v>
      </c>
      <c r="H512" s="1" t="s">
        <v>17261</v>
      </c>
      <c r="I512" s="184" t="s">
        <v>17262</v>
      </c>
      <c r="J512" s="184" t="s">
        <v>17263</v>
      </c>
      <c r="K512" s="184" t="s">
        <v>14060</v>
      </c>
      <c r="L512" s="1" t="s">
        <v>17264</v>
      </c>
    </row>
    <row r="513" spans="1:12">
      <c r="A513" s="1" t="s">
        <v>13846</v>
      </c>
      <c r="B513" s="1" t="s">
        <v>17265</v>
      </c>
      <c r="C513" s="184" t="s">
        <v>13927</v>
      </c>
      <c r="D513" s="184" t="s">
        <v>17266</v>
      </c>
      <c r="E513" s="184" t="s">
        <v>13882</v>
      </c>
      <c r="F513" s="1" t="s">
        <v>17267</v>
      </c>
      <c r="G513" s="184" t="s">
        <v>13900</v>
      </c>
      <c r="H513" s="184" t="s">
        <v>15732</v>
      </c>
      <c r="I513" s="184" t="s">
        <v>17268</v>
      </c>
      <c r="J513" s="1" t="s">
        <v>17269</v>
      </c>
      <c r="K513" s="184" t="s">
        <v>14610</v>
      </c>
      <c r="L513" s="1" t="s">
        <v>17270</v>
      </c>
    </row>
    <row r="514" spans="1:12">
      <c r="A514" s="1" t="s">
        <v>13846</v>
      </c>
      <c r="B514" s="1" t="s">
        <v>17271</v>
      </c>
      <c r="C514" s="184" t="s">
        <v>13925</v>
      </c>
      <c r="D514" s="184" t="s">
        <v>14330</v>
      </c>
      <c r="E514" s="184" t="s">
        <v>13902</v>
      </c>
      <c r="F514" s="184" t="s">
        <v>17272</v>
      </c>
      <c r="G514" s="184" t="s">
        <v>17030</v>
      </c>
      <c r="H514" s="184" t="s">
        <v>17273</v>
      </c>
      <c r="I514" s="184" t="s">
        <v>13848</v>
      </c>
      <c r="J514" s="1" t="s">
        <v>17274</v>
      </c>
      <c r="K514" s="184" t="s">
        <v>13879</v>
      </c>
      <c r="L514" s="1" t="s">
        <v>14461</v>
      </c>
    </row>
    <row r="515" spans="1:12">
      <c r="A515" s="1" t="s">
        <v>13846</v>
      </c>
      <c r="B515" s="1" t="s">
        <v>17275</v>
      </c>
      <c r="C515" s="184" t="s">
        <v>15503</v>
      </c>
      <c r="D515" s="184" t="s">
        <v>17276</v>
      </c>
      <c r="E515" s="1">
        <v>0</v>
      </c>
      <c r="F515" s="1">
        <v>-1</v>
      </c>
      <c r="G515" s="184" t="s">
        <v>15292</v>
      </c>
      <c r="I515" s="184" t="s">
        <v>14352</v>
      </c>
      <c r="J515" s="1" t="s">
        <v>13880</v>
      </c>
      <c r="K515" s="1">
        <v>0</v>
      </c>
      <c r="L515" s="1">
        <v>-1</v>
      </c>
    </row>
    <row r="516" spans="1:12">
      <c r="A516" s="1" t="s">
        <v>13846</v>
      </c>
      <c r="B516" s="1" t="s">
        <v>17277</v>
      </c>
      <c r="C516" s="184" t="s">
        <v>14471</v>
      </c>
      <c r="E516" s="184" t="s">
        <v>14292</v>
      </c>
      <c r="F516" s="1" t="s">
        <v>15074</v>
      </c>
      <c r="G516" s="1">
        <v>0</v>
      </c>
      <c r="H516" s="1">
        <v>-1</v>
      </c>
      <c r="I516" s="184" t="s">
        <v>17071</v>
      </c>
      <c r="L516" s="1">
        <v>-1</v>
      </c>
    </row>
    <row r="517" spans="1:12">
      <c r="A517" s="1" t="s">
        <v>13846</v>
      </c>
      <c r="B517" s="1" t="s">
        <v>17278</v>
      </c>
      <c r="C517" s="1">
        <v>0</v>
      </c>
      <c r="E517" s="184" t="s">
        <v>14048</v>
      </c>
      <c r="G517" s="1">
        <v>0</v>
      </c>
      <c r="H517" s="1">
        <v>-1</v>
      </c>
      <c r="I517" s="1">
        <v>0</v>
      </c>
      <c r="K517" s="1" t="s">
        <v>1347</v>
      </c>
    </row>
    <row r="518" spans="1:12">
      <c r="A518" s="1" t="s">
        <v>13846</v>
      </c>
      <c r="B518" s="1" t="s">
        <v>17279</v>
      </c>
      <c r="C518" s="184" t="s">
        <v>17280</v>
      </c>
      <c r="D518" s="1" t="s">
        <v>17281</v>
      </c>
      <c r="E518" s="184" t="s">
        <v>17282</v>
      </c>
      <c r="F518" s="184" t="s">
        <v>17283</v>
      </c>
      <c r="G518" s="184" t="s">
        <v>17284</v>
      </c>
      <c r="H518" s="184" t="s">
        <v>17285</v>
      </c>
      <c r="I518" s="184" t="s">
        <v>16305</v>
      </c>
      <c r="J518" s="184" t="s">
        <v>17286</v>
      </c>
      <c r="K518" s="184" t="s">
        <v>17287</v>
      </c>
      <c r="L518" s="1" t="s">
        <v>17288</v>
      </c>
    </row>
    <row r="519" spans="1:12">
      <c r="A519" s="1" t="s">
        <v>13846</v>
      </c>
      <c r="B519" s="1" t="s">
        <v>17289</v>
      </c>
      <c r="C519" s="184" t="s">
        <v>13958</v>
      </c>
      <c r="E519" s="1">
        <v>0</v>
      </c>
      <c r="F519" s="1">
        <v>-1</v>
      </c>
      <c r="G519" s="1">
        <v>0</v>
      </c>
      <c r="I519" s="184" t="s">
        <v>14350</v>
      </c>
      <c r="K519" s="1">
        <v>0</v>
      </c>
      <c r="L519" s="1">
        <v>-1</v>
      </c>
    </row>
    <row r="520" spans="1:12">
      <c r="A520" s="1" t="s">
        <v>13846</v>
      </c>
      <c r="B520" s="1" t="s">
        <v>17290</v>
      </c>
      <c r="C520" s="184" t="s">
        <v>16781</v>
      </c>
      <c r="D520" s="184" t="s">
        <v>17291</v>
      </c>
      <c r="E520" s="184" t="s">
        <v>16256</v>
      </c>
      <c r="F520" s="1" t="s">
        <v>17292</v>
      </c>
      <c r="G520" s="184" t="s">
        <v>17293</v>
      </c>
      <c r="H520" s="184" t="s">
        <v>17294</v>
      </c>
      <c r="I520" s="184" t="s">
        <v>14048</v>
      </c>
      <c r="J520" s="1" t="s">
        <v>17295</v>
      </c>
      <c r="K520" s="184" t="s">
        <v>13905</v>
      </c>
      <c r="L520" s="184" t="s">
        <v>14292</v>
      </c>
    </row>
    <row r="521" spans="1:12">
      <c r="A521" s="1" t="s">
        <v>13846</v>
      </c>
      <c r="B521" s="1" t="s">
        <v>17296</v>
      </c>
      <c r="C521" s="184" t="s">
        <v>14343</v>
      </c>
      <c r="D521" s="184" t="s">
        <v>17297</v>
      </c>
      <c r="E521" s="184" t="s">
        <v>17298</v>
      </c>
      <c r="F521" s="184" t="s">
        <v>17299</v>
      </c>
      <c r="G521" s="1" t="s">
        <v>6734</v>
      </c>
      <c r="H521" s="1" t="s">
        <v>17300</v>
      </c>
      <c r="I521" s="184" t="s">
        <v>13925</v>
      </c>
      <c r="J521" s="1" t="s">
        <v>17301</v>
      </c>
      <c r="K521" s="1" t="s">
        <v>1347</v>
      </c>
      <c r="L521" s="1" t="s">
        <v>14601</v>
      </c>
    </row>
    <row r="522" spans="1:12">
      <c r="A522" s="1" t="s">
        <v>13846</v>
      </c>
      <c r="B522" s="1" t="s">
        <v>17302</v>
      </c>
      <c r="C522" s="184" t="s">
        <v>15928</v>
      </c>
      <c r="D522" s="1" t="s">
        <v>17247</v>
      </c>
      <c r="E522" s="1">
        <v>0</v>
      </c>
      <c r="F522" s="1">
        <v>-1</v>
      </c>
      <c r="I522" s="1" t="s">
        <v>14312</v>
      </c>
      <c r="K522" s="1">
        <v>0</v>
      </c>
      <c r="L522" s="1">
        <v>-1</v>
      </c>
    </row>
    <row r="523" spans="1:12">
      <c r="A523" s="1" t="s">
        <v>13846</v>
      </c>
      <c r="B523" s="1" t="s">
        <v>17303</v>
      </c>
      <c r="C523" s="184" t="s">
        <v>15492</v>
      </c>
      <c r="D523" s="184" t="s">
        <v>16705</v>
      </c>
      <c r="E523" s="184" t="s">
        <v>15123</v>
      </c>
      <c r="F523" s="184" t="s">
        <v>17304</v>
      </c>
      <c r="G523" s="184" t="s">
        <v>14136</v>
      </c>
      <c r="H523" s="184" t="s">
        <v>17305</v>
      </c>
      <c r="I523" s="184" t="s">
        <v>17306</v>
      </c>
      <c r="J523" s="184" t="s">
        <v>17307</v>
      </c>
      <c r="K523" s="184" t="s">
        <v>17308</v>
      </c>
      <c r="L523" s="1" t="s">
        <v>17309</v>
      </c>
    </row>
    <row r="524" spans="1:12">
      <c r="A524" s="1" t="s">
        <v>13846</v>
      </c>
      <c r="B524" s="1" t="s">
        <v>17310</v>
      </c>
      <c r="C524" s="184" t="s">
        <v>15212</v>
      </c>
      <c r="D524" s="184" t="s">
        <v>14279</v>
      </c>
      <c r="E524" s="184" t="s">
        <v>15508</v>
      </c>
      <c r="F524" s="1" t="s">
        <v>17311</v>
      </c>
      <c r="G524" s="1">
        <v>0</v>
      </c>
      <c r="H524" s="1">
        <v>-1</v>
      </c>
      <c r="I524" s="1">
        <v>0</v>
      </c>
      <c r="K524" s="1">
        <v>0</v>
      </c>
    </row>
    <row r="525" spans="1:12">
      <c r="A525" s="1" t="s">
        <v>13846</v>
      </c>
      <c r="B525" s="1" t="s">
        <v>17312</v>
      </c>
      <c r="C525" s="1">
        <v>0</v>
      </c>
      <c r="D525" s="1">
        <v>-1</v>
      </c>
      <c r="E525" s="184" t="s">
        <v>14078</v>
      </c>
      <c r="G525" s="1">
        <v>0</v>
      </c>
      <c r="H525" s="1">
        <v>-1</v>
      </c>
      <c r="I525" s="1" t="s">
        <v>5955</v>
      </c>
      <c r="K525" s="1">
        <v>0</v>
      </c>
      <c r="L525" s="1">
        <v>-1</v>
      </c>
    </row>
    <row r="526" spans="1:12">
      <c r="A526" s="1" t="s">
        <v>13846</v>
      </c>
      <c r="B526" s="1" t="s">
        <v>17313</v>
      </c>
      <c r="C526" s="184" t="s">
        <v>14273</v>
      </c>
      <c r="D526" s="184" t="s">
        <v>17314</v>
      </c>
      <c r="E526" s="1">
        <v>0</v>
      </c>
      <c r="F526" s="1">
        <v>-1</v>
      </c>
      <c r="G526" s="184" t="s">
        <v>14165</v>
      </c>
      <c r="I526" s="1">
        <v>0</v>
      </c>
      <c r="J526" s="1">
        <v>-1</v>
      </c>
      <c r="K526" s="1">
        <v>0</v>
      </c>
    </row>
    <row r="527" spans="1:12">
      <c r="A527" s="1" t="s">
        <v>13846</v>
      </c>
      <c r="B527" s="1" t="s">
        <v>17315</v>
      </c>
      <c r="C527" s="1">
        <v>0</v>
      </c>
      <c r="E527" s="1">
        <v>0</v>
      </c>
      <c r="G527" s="1">
        <v>0</v>
      </c>
      <c r="I527" s="184" t="s">
        <v>13907</v>
      </c>
      <c r="K527" s="1">
        <v>0</v>
      </c>
      <c r="L527" s="1">
        <v>-1</v>
      </c>
    </row>
    <row r="528" spans="1:12">
      <c r="A528" s="1" t="s">
        <v>13846</v>
      </c>
      <c r="B528" s="1" t="s">
        <v>17316</v>
      </c>
      <c r="C528" s="1" t="s">
        <v>1347</v>
      </c>
      <c r="D528" s="1">
        <v>4</v>
      </c>
      <c r="E528" s="1">
        <v>0</v>
      </c>
      <c r="F528" s="1">
        <v>-1</v>
      </c>
      <c r="G528" s="1">
        <v>0</v>
      </c>
      <c r="I528" s="184" t="s">
        <v>14028</v>
      </c>
      <c r="K528" s="184" t="s">
        <v>13882</v>
      </c>
      <c r="L528" s="184" t="s">
        <v>16774</v>
      </c>
    </row>
    <row r="529" spans="1:12">
      <c r="A529" s="1" t="s">
        <v>13846</v>
      </c>
      <c r="B529" s="1" t="s">
        <v>17317</v>
      </c>
      <c r="C529" s="1">
        <v>0</v>
      </c>
      <c r="E529" s="1">
        <v>0</v>
      </c>
      <c r="G529" s="1">
        <v>0</v>
      </c>
      <c r="I529" s="184" t="s">
        <v>13925</v>
      </c>
      <c r="L529" s="1">
        <v>-1</v>
      </c>
    </row>
    <row r="530" spans="1:12">
      <c r="A530" s="1" t="s">
        <v>13846</v>
      </c>
      <c r="B530" s="1" t="s">
        <v>17318</v>
      </c>
      <c r="C530" s="1" t="s">
        <v>6220</v>
      </c>
      <c r="E530" s="184" t="s">
        <v>16151</v>
      </c>
      <c r="F530" s="184" t="s">
        <v>17319</v>
      </c>
      <c r="G530" s="184" t="s">
        <v>14343</v>
      </c>
      <c r="H530" s="1" t="s">
        <v>17320</v>
      </c>
      <c r="I530" s="184" t="s">
        <v>13903</v>
      </c>
      <c r="J530" s="1" t="s">
        <v>17321</v>
      </c>
      <c r="K530" s="184" t="s">
        <v>17322</v>
      </c>
      <c r="L530" s="184" t="s">
        <v>17323</v>
      </c>
    </row>
    <row r="531" spans="1:12">
      <c r="A531" s="1" t="s">
        <v>13846</v>
      </c>
      <c r="B531" s="1" t="s">
        <v>17324</v>
      </c>
      <c r="C531" s="184" t="s">
        <v>14773</v>
      </c>
      <c r="D531" s="1" t="s">
        <v>17325</v>
      </c>
      <c r="E531" s="1" t="s">
        <v>17326</v>
      </c>
      <c r="F531" s="1" t="s">
        <v>17327</v>
      </c>
      <c r="G531" s="184" t="s">
        <v>16066</v>
      </c>
      <c r="H531" s="184" t="s">
        <v>17328</v>
      </c>
      <c r="I531" s="184" t="s">
        <v>14819</v>
      </c>
      <c r="J531" s="184" t="s">
        <v>16297</v>
      </c>
      <c r="L531" s="1">
        <v>-1</v>
      </c>
    </row>
    <row r="532" spans="1:12">
      <c r="A532" s="1" t="s">
        <v>13846</v>
      </c>
      <c r="B532" s="1" t="s">
        <v>17329</v>
      </c>
      <c r="C532" s="184" t="s">
        <v>15382</v>
      </c>
      <c r="D532" s="1" t="s">
        <v>17330</v>
      </c>
      <c r="E532" s="184" t="s">
        <v>17331</v>
      </c>
      <c r="F532" s="184" t="s">
        <v>17332</v>
      </c>
      <c r="G532" s="184" t="s">
        <v>17333</v>
      </c>
      <c r="H532" s="1" t="s">
        <v>17334</v>
      </c>
      <c r="I532" s="184" t="s">
        <v>17335</v>
      </c>
      <c r="J532" s="184" t="s">
        <v>17336</v>
      </c>
      <c r="K532" s="184" t="s">
        <v>13848</v>
      </c>
      <c r="L532" s="184" t="s">
        <v>17337</v>
      </c>
    </row>
    <row r="533" spans="1:12">
      <c r="A533" s="1" t="s">
        <v>13846</v>
      </c>
      <c r="B533" s="1" t="s">
        <v>17338</v>
      </c>
      <c r="C533" s="184" t="s">
        <v>15308</v>
      </c>
      <c r="D533" s="184" t="s">
        <v>17339</v>
      </c>
      <c r="E533" s="184" t="s">
        <v>17041</v>
      </c>
      <c r="F533" s="1" t="s">
        <v>17340</v>
      </c>
      <c r="G533" s="184" t="s">
        <v>17341</v>
      </c>
      <c r="H533" s="1" t="s">
        <v>17342</v>
      </c>
      <c r="I533" s="1" t="s">
        <v>13897</v>
      </c>
      <c r="J533" s="1" t="s">
        <v>17343</v>
      </c>
      <c r="K533" s="184" t="s">
        <v>14485</v>
      </c>
      <c r="L533" s="184" t="s">
        <v>17344</v>
      </c>
    </row>
    <row r="534" spans="1:12">
      <c r="A534" s="1" t="s">
        <v>13846</v>
      </c>
      <c r="B534" s="1" t="s">
        <v>17345</v>
      </c>
      <c r="C534" s="184" t="s">
        <v>15252</v>
      </c>
      <c r="D534" s="1" t="s">
        <v>17346</v>
      </c>
      <c r="E534" s="184" t="s">
        <v>17347</v>
      </c>
      <c r="F534" s="184" t="s">
        <v>17348</v>
      </c>
      <c r="G534" s="184" t="s">
        <v>16022</v>
      </c>
      <c r="H534" s="1" t="s">
        <v>17349</v>
      </c>
      <c r="I534" s="184" t="s">
        <v>14864</v>
      </c>
      <c r="J534" s="184" t="s">
        <v>17350</v>
      </c>
      <c r="K534" s="184" t="s">
        <v>14170</v>
      </c>
      <c r="L534" s="1" t="s">
        <v>17351</v>
      </c>
    </row>
    <row r="535" spans="1:12">
      <c r="A535" s="1" t="s">
        <v>13846</v>
      </c>
      <c r="B535" s="1" t="s">
        <v>17352</v>
      </c>
      <c r="C535" s="184" t="s">
        <v>13900</v>
      </c>
      <c r="D535" s="1" t="s">
        <v>17353</v>
      </c>
      <c r="E535" s="184" t="s">
        <v>17354</v>
      </c>
      <c r="F535" s="1" t="s">
        <v>17355</v>
      </c>
      <c r="G535" s="184" t="s">
        <v>14308</v>
      </c>
      <c r="H535" s="1" t="s">
        <v>17356</v>
      </c>
      <c r="I535" s="1" t="s">
        <v>6599</v>
      </c>
      <c r="J535" s="1" t="s">
        <v>17357</v>
      </c>
      <c r="K535" s="184" t="s">
        <v>14466</v>
      </c>
      <c r="L535" s="184" t="s">
        <v>16401</v>
      </c>
    </row>
    <row r="536" spans="1:12">
      <c r="A536" s="1" t="s">
        <v>13846</v>
      </c>
      <c r="B536" s="1" t="s">
        <v>501</v>
      </c>
      <c r="C536" s="184" t="s">
        <v>17358</v>
      </c>
      <c r="D536" s="184" t="s">
        <v>17359</v>
      </c>
      <c r="E536" s="184" t="s">
        <v>17360</v>
      </c>
      <c r="F536" s="1" t="s">
        <v>17361</v>
      </c>
      <c r="G536" s="184" t="s">
        <v>17362</v>
      </c>
      <c r="H536" s="1" t="s">
        <v>17363</v>
      </c>
      <c r="I536" s="184" t="s">
        <v>17364</v>
      </c>
      <c r="J536" s="184" t="s">
        <v>17365</v>
      </c>
      <c r="K536" s="184" t="s">
        <v>15503</v>
      </c>
      <c r="L536" s="1" t="s">
        <v>17366</v>
      </c>
    </row>
    <row r="537" spans="1:12">
      <c r="A537" s="1" t="s">
        <v>13846</v>
      </c>
      <c r="B537" s="1" t="s">
        <v>17367</v>
      </c>
      <c r="C537" s="1" t="s">
        <v>5955</v>
      </c>
      <c r="D537" s="1">
        <v>1</v>
      </c>
      <c r="E537" s="184" t="s">
        <v>14273</v>
      </c>
      <c r="F537" s="184" t="s">
        <v>17314</v>
      </c>
      <c r="G537" s="1">
        <v>0</v>
      </c>
      <c r="H537" s="1">
        <v>-1</v>
      </c>
      <c r="I537" s="1" t="s">
        <v>6599</v>
      </c>
      <c r="L537" s="1">
        <v>-1</v>
      </c>
    </row>
    <row r="538" spans="1:12">
      <c r="A538" s="1" t="s">
        <v>13846</v>
      </c>
      <c r="B538" s="1" t="s">
        <v>17368</v>
      </c>
      <c r="C538" s="184" t="s">
        <v>13902</v>
      </c>
      <c r="D538" s="1" t="s">
        <v>17369</v>
      </c>
      <c r="E538" s="184" t="s">
        <v>16169</v>
      </c>
      <c r="F538" s="1" t="s">
        <v>17370</v>
      </c>
      <c r="G538" s="1" t="s">
        <v>6220</v>
      </c>
      <c r="H538" s="1" t="s">
        <v>17371</v>
      </c>
      <c r="I538" s="184" t="s">
        <v>17372</v>
      </c>
      <c r="J538" s="184" t="s">
        <v>17373</v>
      </c>
      <c r="K538" s="1">
        <v>0</v>
      </c>
      <c r="L538" s="1">
        <v>-1</v>
      </c>
    </row>
    <row r="539" spans="1:12">
      <c r="A539" s="1" t="s">
        <v>13846</v>
      </c>
      <c r="B539" s="1" t="s">
        <v>17374</v>
      </c>
      <c r="C539" s="1">
        <v>0</v>
      </c>
      <c r="D539" s="1">
        <v>-1</v>
      </c>
      <c r="E539" s="184" t="s">
        <v>16177</v>
      </c>
      <c r="F539" s="184" t="s">
        <v>17375</v>
      </c>
      <c r="G539" s="184" t="s">
        <v>14260</v>
      </c>
      <c r="H539" s="184" t="s">
        <v>17376</v>
      </c>
      <c r="I539" s="184" t="s">
        <v>14256</v>
      </c>
      <c r="J539" s="1" t="s">
        <v>17377</v>
      </c>
      <c r="K539" s="1">
        <v>0</v>
      </c>
      <c r="L539" s="1">
        <v>-1</v>
      </c>
    </row>
    <row r="540" spans="1:12">
      <c r="A540" s="1" t="s">
        <v>13846</v>
      </c>
      <c r="B540" s="1" t="s">
        <v>17378</v>
      </c>
      <c r="C540" s="184" t="s">
        <v>14026</v>
      </c>
      <c r="D540" s="1" t="s">
        <v>17379</v>
      </c>
      <c r="E540" s="184" t="s">
        <v>17071</v>
      </c>
      <c r="F540" s="1" t="s">
        <v>17380</v>
      </c>
      <c r="G540" s="184" t="s">
        <v>14363</v>
      </c>
      <c r="H540" s="184" t="s">
        <v>17381</v>
      </c>
      <c r="I540" s="184" t="s">
        <v>14583</v>
      </c>
      <c r="J540" s="184" t="s">
        <v>17382</v>
      </c>
      <c r="K540" s="184" t="s">
        <v>14165</v>
      </c>
      <c r="L540" s="184" t="s">
        <v>17383</v>
      </c>
    </row>
    <row r="541" spans="1:12">
      <c r="A541" s="1" t="s">
        <v>13846</v>
      </c>
      <c r="B541" s="1" t="s">
        <v>17384</v>
      </c>
      <c r="C541" s="184" t="s">
        <v>17293</v>
      </c>
      <c r="D541" s="184" t="s">
        <v>17385</v>
      </c>
      <c r="E541" s="184" t="s">
        <v>17386</v>
      </c>
      <c r="F541" s="184" t="s">
        <v>17387</v>
      </c>
      <c r="G541" s="184" t="s">
        <v>17388</v>
      </c>
      <c r="H541" s="184" t="s">
        <v>14165</v>
      </c>
      <c r="I541" s="184" t="s">
        <v>13978</v>
      </c>
      <c r="J541" s="1" t="s">
        <v>17389</v>
      </c>
      <c r="K541" s="184" t="s">
        <v>14271</v>
      </c>
      <c r="L541" s="184" t="s">
        <v>17390</v>
      </c>
    </row>
    <row r="542" spans="1:12">
      <c r="A542" s="1" t="s">
        <v>13846</v>
      </c>
      <c r="B542" s="1" t="s">
        <v>17391</v>
      </c>
      <c r="C542" s="1">
        <v>0</v>
      </c>
      <c r="D542" s="1">
        <v>-1</v>
      </c>
      <c r="E542" s="184" t="s">
        <v>14598</v>
      </c>
      <c r="G542" s="184" t="s">
        <v>14936</v>
      </c>
      <c r="H542" s="1" t="s">
        <v>16686</v>
      </c>
      <c r="I542" s="184" t="s">
        <v>14524</v>
      </c>
      <c r="J542" s="1" t="s">
        <v>14133</v>
      </c>
      <c r="K542" s="1">
        <v>0</v>
      </c>
      <c r="L542" s="1">
        <v>-1</v>
      </c>
    </row>
    <row r="543" spans="1:12">
      <c r="A543" s="1" t="s">
        <v>13846</v>
      </c>
      <c r="B543" s="1" t="s">
        <v>17392</v>
      </c>
      <c r="C543" s="184" t="s">
        <v>17393</v>
      </c>
      <c r="D543" s="1" t="s">
        <v>17394</v>
      </c>
      <c r="E543" s="184" t="s">
        <v>17395</v>
      </c>
      <c r="F543" s="184" t="s">
        <v>17396</v>
      </c>
      <c r="G543" s="184" t="s">
        <v>17397</v>
      </c>
      <c r="H543" s="1" t="s">
        <v>17398</v>
      </c>
      <c r="I543" s="184" t="s">
        <v>16188</v>
      </c>
      <c r="J543" s="1" t="s">
        <v>17399</v>
      </c>
      <c r="K543" s="184" t="s">
        <v>17400</v>
      </c>
      <c r="L543" s="184" t="s">
        <v>17401</v>
      </c>
    </row>
    <row r="544" spans="1:12">
      <c r="A544" s="1" t="s">
        <v>13846</v>
      </c>
      <c r="B544" s="1" t="s">
        <v>17402</v>
      </c>
      <c r="C544" s="184" t="s">
        <v>14302</v>
      </c>
      <c r="D544" s="184" t="s">
        <v>17403</v>
      </c>
      <c r="E544" s="184" t="s">
        <v>16137</v>
      </c>
      <c r="F544" s="184" t="s">
        <v>17404</v>
      </c>
      <c r="G544" s="184" t="s">
        <v>14028</v>
      </c>
      <c r="H544" s="1" t="s">
        <v>17405</v>
      </c>
      <c r="I544" s="184" t="s">
        <v>17406</v>
      </c>
      <c r="J544" s="1" t="s">
        <v>13894</v>
      </c>
      <c r="K544" s="184" t="s">
        <v>13950</v>
      </c>
      <c r="L544" s="1" t="s">
        <v>17407</v>
      </c>
    </row>
    <row r="545" spans="1:12">
      <c r="A545" s="1" t="s">
        <v>13846</v>
      </c>
      <c r="B545" s="1" t="s">
        <v>17408</v>
      </c>
      <c r="C545" s="1" t="s">
        <v>6849</v>
      </c>
      <c r="D545" s="1" t="s">
        <v>17409</v>
      </c>
      <c r="E545" s="184" t="s">
        <v>17410</v>
      </c>
      <c r="F545" s="184" t="s">
        <v>17411</v>
      </c>
      <c r="G545" s="184" t="s">
        <v>17412</v>
      </c>
      <c r="H545" s="184" t="s">
        <v>17413</v>
      </c>
      <c r="I545" s="1" t="s">
        <v>5955</v>
      </c>
      <c r="J545" s="1" t="s">
        <v>17414</v>
      </c>
      <c r="K545" s="184" t="s">
        <v>17415</v>
      </c>
      <c r="L545" s="184" t="s">
        <v>17416</v>
      </c>
    </row>
    <row r="546" spans="1:12">
      <c r="A546" s="1" t="s">
        <v>13846</v>
      </c>
      <c r="B546" s="1" t="s">
        <v>776</v>
      </c>
      <c r="C546" s="184" t="s">
        <v>14316</v>
      </c>
      <c r="E546" s="184" t="s">
        <v>14585</v>
      </c>
      <c r="F546" s="184" t="s">
        <v>17417</v>
      </c>
      <c r="G546" s="184" t="s">
        <v>14165</v>
      </c>
      <c r="H546" s="184" t="s">
        <v>17418</v>
      </c>
      <c r="I546" s="1" t="s">
        <v>7187</v>
      </c>
      <c r="J546" s="1" t="s">
        <v>17419</v>
      </c>
      <c r="K546" s="1">
        <v>0</v>
      </c>
      <c r="L546" s="1">
        <v>-1</v>
      </c>
    </row>
    <row r="547" spans="1:12">
      <c r="A547" s="1" t="s">
        <v>13846</v>
      </c>
      <c r="B547" s="1" t="s">
        <v>17420</v>
      </c>
      <c r="C547" s="184" t="s">
        <v>14048</v>
      </c>
      <c r="D547" s="184" t="s">
        <v>17421</v>
      </c>
      <c r="E547" s="184" t="s">
        <v>17422</v>
      </c>
      <c r="F547" s="1" t="s">
        <v>17423</v>
      </c>
      <c r="G547" s="184" t="s">
        <v>14075</v>
      </c>
      <c r="H547" s="184" t="s">
        <v>17424</v>
      </c>
      <c r="I547" s="184" t="s">
        <v>14242</v>
      </c>
      <c r="J547" s="1" t="s">
        <v>17425</v>
      </c>
      <c r="K547" s="184" t="s">
        <v>14028</v>
      </c>
      <c r="L547" s="184" t="s">
        <v>17426</v>
      </c>
    </row>
    <row r="548" spans="1:12">
      <c r="A548" s="1" t="s">
        <v>13846</v>
      </c>
      <c r="B548" s="1" t="s">
        <v>17427</v>
      </c>
      <c r="C548" s="184" t="s">
        <v>14028</v>
      </c>
      <c r="E548" s="184" t="s">
        <v>14361</v>
      </c>
      <c r="F548" s="1" t="s">
        <v>17428</v>
      </c>
      <c r="G548" s="184" t="s">
        <v>14343</v>
      </c>
      <c r="H548" s="184" t="s">
        <v>14945</v>
      </c>
      <c r="I548" s="184" t="s">
        <v>14015</v>
      </c>
      <c r="J548" s="1" t="s">
        <v>17429</v>
      </c>
      <c r="K548" s="184" t="s">
        <v>13882</v>
      </c>
      <c r="L548" s="184" t="s">
        <v>17212</v>
      </c>
    </row>
    <row r="549" spans="1:12">
      <c r="A549" s="1" t="s">
        <v>13846</v>
      </c>
      <c r="B549" s="1" t="s">
        <v>17430</v>
      </c>
      <c r="C549" s="1">
        <v>0</v>
      </c>
      <c r="D549" s="1">
        <v>-1</v>
      </c>
      <c r="E549" s="184" t="s">
        <v>14316</v>
      </c>
      <c r="F549" s="1" t="s">
        <v>17431</v>
      </c>
      <c r="G549" s="1" t="s">
        <v>6969</v>
      </c>
      <c r="H549" s="1" t="s">
        <v>5975</v>
      </c>
      <c r="I549" s="184" t="s">
        <v>13877</v>
      </c>
      <c r="J549" s="184" t="s">
        <v>17124</v>
      </c>
      <c r="K549" s="1">
        <v>0</v>
      </c>
      <c r="L549" s="1">
        <v>-1</v>
      </c>
    </row>
    <row r="550" spans="1:12">
      <c r="A550" s="1" t="s">
        <v>13846</v>
      </c>
      <c r="B550" s="1" t="s">
        <v>17432</v>
      </c>
      <c r="C550" s="184" t="s">
        <v>15646</v>
      </c>
      <c r="D550" s="1" t="s">
        <v>17433</v>
      </c>
      <c r="E550" s="184" t="s">
        <v>17434</v>
      </c>
      <c r="F550" s="184" t="s">
        <v>17435</v>
      </c>
      <c r="G550" s="184" t="s">
        <v>14737</v>
      </c>
      <c r="H550" s="1" t="s">
        <v>17436</v>
      </c>
      <c r="I550" s="184" t="s">
        <v>15401</v>
      </c>
      <c r="J550" s="184" t="s">
        <v>17437</v>
      </c>
      <c r="K550" s="184" t="s">
        <v>13934</v>
      </c>
      <c r="L550" s="1" t="s">
        <v>17438</v>
      </c>
    </row>
    <row r="551" spans="1:12">
      <c r="A551" s="1" t="s">
        <v>13846</v>
      </c>
      <c r="B551" s="1" t="s">
        <v>17439</v>
      </c>
      <c r="C551" s="1">
        <v>0</v>
      </c>
      <c r="D551" s="1">
        <v>-1</v>
      </c>
      <c r="E551" s="184" t="s">
        <v>17440</v>
      </c>
      <c r="F551" s="184" t="s">
        <v>17441</v>
      </c>
      <c r="G551" s="184" t="s">
        <v>14635</v>
      </c>
      <c r="H551" s="184" t="s">
        <v>17442</v>
      </c>
      <c r="I551" s="184" t="s">
        <v>14048</v>
      </c>
      <c r="J551" s="1" t="s">
        <v>17443</v>
      </c>
      <c r="K551" s="1">
        <v>0</v>
      </c>
      <c r="L551" s="1">
        <v>-1</v>
      </c>
    </row>
    <row r="552" spans="1:12">
      <c r="A552" s="1" t="s">
        <v>13846</v>
      </c>
      <c r="B552" s="1" t="s">
        <v>17444</v>
      </c>
      <c r="C552" s="184" t="s">
        <v>14515</v>
      </c>
      <c r="D552" s="1" t="s">
        <v>17445</v>
      </c>
      <c r="E552" s="184" t="s">
        <v>17446</v>
      </c>
      <c r="F552" s="184" t="s">
        <v>17447</v>
      </c>
      <c r="G552" s="184" t="s">
        <v>17448</v>
      </c>
      <c r="H552" s="184" t="s">
        <v>17449</v>
      </c>
      <c r="I552" s="184" t="s">
        <v>17450</v>
      </c>
      <c r="J552" s="184" t="s">
        <v>17451</v>
      </c>
      <c r="K552" s="184" t="s">
        <v>17452</v>
      </c>
      <c r="L552" s="1" t="s">
        <v>17453</v>
      </c>
    </row>
    <row r="553" spans="1:12">
      <c r="A553" s="1" t="s">
        <v>13846</v>
      </c>
      <c r="B553" s="1" t="s">
        <v>17454</v>
      </c>
      <c r="C553" s="184" t="s">
        <v>14900</v>
      </c>
      <c r="D553" s="184" t="s">
        <v>17455</v>
      </c>
      <c r="E553" s="184" t="s">
        <v>14350</v>
      </c>
      <c r="F553" s="1" t="s">
        <v>14848</v>
      </c>
      <c r="G553" s="184" t="s">
        <v>17456</v>
      </c>
      <c r="H553" s="184" t="s">
        <v>17457</v>
      </c>
      <c r="I553" s="184" t="s">
        <v>14026</v>
      </c>
      <c r="J553" s="1" t="s">
        <v>17458</v>
      </c>
      <c r="K553" s="184" t="s">
        <v>13921</v>
      </c>
      <c r="L553" s="1" t="s">
        <v>17459</v>
      </c>
    </row>
    <row r="554" spans="1:12">
      <c r="A554" s="1" t="s">
        <v>13846</v>
      </c>
      <c r="B554" s="1" t="s">
        <v>17460</v>
      </c>
      <c r="C554" s="184" t="s">
        <v>17461</v>
      </c>
      <c r="D554" s="1" t="s">
        <v>17462</v>
      </c>
      <c r="E554" s="184" t="s">
        <v>17463</v>
      </c>
      <c r="F554" s="184" t="s">
        <v>17464</v>
      </c>
      <c r="G554" s="184" t="s">
        <v>13877</v>
      </c>
      <c r="H554" s="1" t="s">
        <v>17465</v>
      </c>
      <c r="I554" s="184" t="s">
        <v>17466</v>
      </c>
      <c r="J554" s="184" t="s">
        <v>17467</v>
      </c>
      <c r="K554" s="184" t="s">
        <v>15223</v>
      </c>
      <c r="L554" s="184" t="s">
        <v>17468</v>
      </c>
    </row>
    <row r="555" spans="1:12">
      <c r="A555" s="1" t="s">
        <v>13846</v>
      </c>
      <c r="B555" s="1" t="s">
        <v>17469</v>
      </c>
      <c r="C555" s="184" t="s">
        <v>14471</v>
      </c>
      <c r="D555" s="1" t="s">
        <v>17470</v>
      </c>
      <c r="E555" s="184" t="s">
        <v>17471</v>
      </c>
      <c r="F555" s="1" t="s">
        <v>17472</v>
      </c>
      <c r="G555" s="1" t="s">
        <v>17473</v>
      </c>
      <c r="H555" s="1" t="s">
        <v>17474</v>
      </c>
      <c r="I555" s="184" t="s">
        <v>14323</v>
      </c>
      <c r="J555" s="184" t="s">
        <v>17475</v>
      </c>
      <c r="K555" s="184" t="s">
        <v>14352</v>
      </c>
      <c r="L555" s="1" t="s">
        <v>17476</v>
      </c>
    </row>
    <row r="556" spans="1:12">
      <c r="A556" s="1" t="s">
        <v>13846</v>
      </c>
      <c r="B556" s="1" t="s">
        <v>17477</v>
      </c>
      <c r="C556" s="184" t="s">
        <v>13905</v>
      </c>
      <c r="D556" s="1" t="s">
        <v>15086</v>
      </c>
      <c r="E556" s="1" t="s">
        <v>1347</v>
      </c>
      <c r="F556" s="184" t="s">
        <v>14273</v>
      </c>
      <c r="G556" s="1" t="s">
        <v>5955</v>
      </c>
      <c r="H556" s="1" t="s">
        <v>5955</v>
      </c>
      <c r="I556" s="1" t="s">
        <v>6599</v>
      </c>
      <c r="J556" s="1" t="s">
        <v>17478</v>
      </c>
      <c r="K556" s="1">
        <v>0</v>
      </c>
      <c r="L556" s="1">
        <v>-1</v>
      </c>
    </row>
    <row r="557" spans="1:12">
      <c r="A557" s="1" t="s">
        <v>13846</v>
      </c>
      <c r="B557" s="1" t="s">
        <v>17479</v>
      </c>
      <c r="C557" s="184" t="s">
        <v>17480</v>
      </c>
      <c r="D557" s="1" t="s">
        <v>17481</v>
      </c>
      <c r="E557" s="184" t="s">
        <v>17482</v>
      </c>
      <c r="F557" s="184" t="s">
        <v>17483</v>
      </c>
      <c r="G557" s="184" t="s">
        <v>17484</v>
      </c>
      <c r="H557" s="1" t="s">
        <v>17485</v>
      </c>
      <c r="I557" s="184" t="s">
        <v>17486</v>
      </c>
      <c r="J557" s="1" t="s">
        <v>17487</v>
      </c>
      <c r="K557" s="184" t="s">
        <v>15461</v>
      </c>
      <c r="L557" s="184" t="s">
        <v>13934</v>
      </c>
    </row>
    <row r="558" spans="1:12">
      <c r="A558" s="1" t="s">
        <v>13846</v>
      </c>
      <c r="B558" s="1" t="s">
        <v>17488</v>
      </c>
      <c r="C558" s="184" t="s">
        <v>14287</v>
      </c>
      <c r="D558" s="1" t="s">
        <v>17489</v>
      </c>
      <c r="E558" s="184" t="s">
        <v>17490</v>
      </c>
      <c r="F558" s="184" t="s">
        <v>17491</v>
      </c>
      <c r="G558" s="184" t="s">
        <v>17492</v>
      </c>
      <c r="H558" s="1" t="s">
        <v>17493</v>
      </c>
      <c r="I558" s="184" t="s">
        <v>17494</v>
      </c>
      <c r="J558" s="184" t="s">
        <v>17495</v>
      </c>
      <c r="K558" s="184" t="s">
        <v>17496</v>
      </c>
      <c r="L558" s="184" t="s">
        <v>17497</v>
      </c>
    </row>
    <row r="559" spans="1:12">
      <c r="A559" s="1" t="s">
        <v>13846</v>
      </c>
      <c r="B559" s="1" t="s">
        <v>17498</v>
      </c>
      <c r="C559" s="184" t="s">
        <v>14316</v>
      </c>
      <c r="D559" s="1" t="s">
        <v>17476</v>
      </c>
      <c r="E559" s="184" t="s">
        <v>17499</v>
      </c>
      <c r="F559" s="1" t="s">
        <v>17500</v>
      </c>
      <c r="G559" s="184" t="s">
        <v>17501</v>
      </c>
      <c r="H559" s="1" t="s">
        <v>17502</v>
      </c>
      <c r="I559" s="184" t="s">
        <v>17503</v>
      </c>
      <c r="J559" s="184" t="s">
        <v>15732</v>
      </c>
      <c r="K559" s="1" t="s">
        <v>14312</v>
      </c>
      <c r="L559" s="1" t="s">
        <v>17504</v>
      </c>
    </row>
    <row r="560" spans="1:12">
      <c r="A560" s="1" t="s">
        <v>13846</v>
      </c>
      <c r="B560" s="1" t="s">
        <v>17505</v>
      </c>
      <c r="C560" s="184" t="s">
        <v>17223</v>
      </c>
      <c r="D560" s="1" t="s">
        <v>17506</v>
      </c>
      <c r="E560" s="184" t="s">
        <v>17507</v>
      </c>
      <c r="F560" s="184" t="s">
        <v>17508</v>
      </c>
      <c r="G560" s="184" t="s">
        <v>15090</v>
      </c>
      <c r="H560" s="184" t="s">
        <v>17509</v>
      </c>
      <c r="I560" s="184" t="s">
        <v>17510</v>
      </c>
      <c r="J560" s="184" t="s">
        <v>17511</v>
      </c>
      <c r="K560" s="184" t="s">
        <v>14212</v>
      </c>
      <c r="L560" s="184" t="s">
        <v>17512</v>
      </c>
    </row>
    <row r="561" spans="1:12">
      <c r="A561" s="1" t="s">
        <v>13846</v>
      </c>
      <c r="B561" s="1" t="s">
        <v>4785</v>
      </c>
      <c r="C561" s="184" t="s">
        <v>16774</v>
      </c>
      <c r="D561" s="1" t="s">
        <v>17513</v>
      </c>
      <c r="E561" s="184" t="s">
        <v>17514</v>
      </c>
      <c r="F561" s="1" t="s">
        <v>17515</v>
      </c>
      <c r="G561" s="184" t="s">
        <v>17516</v>
      </c>
      <c r="H561" s="1" t="s">
        <v>17517</v>
      </c>
      <c r="I561" s="184" t="s">
        <v>17518</v>
      </c>
      <c r="J561" s="1" t="s">
        <v>17519</v>
      </c>
      <c r="K561" s="184" t="s">
        <v>17520</v>
      </c>
      <c r="L561" s="1" t="s">
        <v>17521</v>
      </c>
    </row>
    <row r="562" spans="1:12">
      <c r="A562" s="1" t="s">
        <v>13846</v>
      </c>
      <c r="B562" s="1" t="s">
        <v>17522</v>
      </c>
      <c r="C562" s="1">
        <v>0</v>
      </c>
      <c r="E562" s="184" t="s">
        <v>13879</v>
      </c>
      <c r="F562" s="1">
        <v>0</v>
      </c>
      <c r="G562" s="1">
        <v>0</v>
      </c>
      <c r="H562" s="1">
        <v>-1</v>
      </c>
      <c r="I562" s="184" t="s">
        <v>13879</v>
      </c>
      <c r="K562" s="1">
        <v>0</v>
      </c>
      <c r="L562" s="1">
        <v>-1</v>
      </c>
    </row>
    <row r="563" spans="1:12">
      <c r="A563" s="1" t="s">
        <v>13846</v>
      </c>
      <c r="B563" s="1" t="s">
        <v>17523</v>
      </c>
      <c r="C563" s="184" t="s">
        <v>17524</v>
      </c>
      <c r="D563" s="1" t="s">
        <v>17525</v>
      </c>
      <c r="E563" s="184" t="s">
        <v>17526</v>
      </c>
      <c r="F563" s="1" t="s">
        <v>17527</v>
      </c>
      <c r="G563" s="184" t="s">
        <v>17528</v>
      </c>
      <c r="H563" s="184" t="s">
        <v>17529</v>
      </c>
      <c r="I563" s="1" t="s">
        <v>17530</v>
      </c>
      <c r="J563" s="1" t="s">
        <v>17531</v>
      </c>
      <c r="K563" s="184" t="s">
        <v>17532</v>
      </c>
      <c r="L563" s="1" t="s">
        <v>17533</v>
      </c>
    </row>
    <row r="564" spans="1:12">
      <c r="A564" s="1" t="s">
        <v>13846</v>
      </c>
      <c r="B564" s="1" t="s">
        <v>17534</v>
      </c>
      <c r="C564" s="184" t="s">
        <v>13854</v>
      </c>
      <c r="D564" s="184" t="s">
        <v>17535</v>
      </c>
      <c r="E564" s="184" t="s">
        <v>17536</v>
      </c>
      <c r="F564" s="1" t="s">
        <v>17537</v>
      </c>
      <c r="G564" s="184" t="s">
        <v>17538</v>
      </c>
      <c r="H564" s="1" t="s">
        <v>17539</v>
      </c>
      <c r="I564" s="184" t="s">
        <v>17540</v>
      </c>
      <c r="J564" s="1" t="s">
        <v>17541</v>
      </c>
      <c r="K564" s="184" t="s">
        <v>13879</v>
      </c>
      <c r="L564" s="184" t="s">
        <v>14670</v>
      </c>
    </row>
    <row r="565" spans="1:12">
      <c r="A565" s="1" t="s">
        <v>13846</v>
      </c>
      <c r="B565" s="1" t="s">
        <v>17542</v>
      </c>
      <c r="C565" s="184" t="s">
        <v>17089</v>
      </c>
      <c r="D565" s="184" t="s">
        <v>14274</v>
      </c>
      <c r="E565" s="184" t="s">
        <v>17543</v>
      </c>
      <c r="F565" s="1" t="s">
        <v>17544</v>
      </c>
      <c r="G565" s="184" t="s">
        <v>13905</v>
      </c>
      <c r="H565" s="1" t="s">
        <v>14293</v>
      </c>
      <c r="I565" s="184" t="s">
        <v>14583</v>
      </c>
      <c r="J565" s="184" t="s">
        <v>17545</v>
      </c>
      <c r="K565" s="184" t="s">
        <v>16409</v>
      </c>
      <c r="L565" s="1" t="s">
        <v>17546</v>
      </c>
    </row>
    <row r="566" spans="1:12">
      <c r="A566" s="1" t="s">
        <v>13846</v>
      </c>
      <c r="B566" s="1" t="s">
        <v>17547</v>
      </c>
      <c r="C566" s="184" t="s">
        <v>14598</v>
      </c>
      <c r="D566" s="1" t="s">
        <v>17548</v>
      </c>
      <c r="E566" s="184" t="s">
        <v>17549</v>
      </c>
      <c r="F566" s="184" t="s">
        <v>17550</v>
      </c>
      <c r="G566" s="184" t="s">
        <v>16742</v>
      </c>
      <c r="H566" s="184" t="s">
        <v>17551</v>
      </c>
      <c r="I566" s="184" t="s">
        <v>17552</v>
      </c>
      <c r="J566" s="1" t="s">
        <v>17553</v>
      </c>
      <c r="K566" s="184" t="s">
        <v>15101</v>
      </c>
      <c r="L566" s="184" t="s">
        <v>17554</v>
      </c>
    </row>
    <row r="567" spans="1:12">
      <c r="A567" s="1" t="s">
        <v>13846</v>
      </c>
      <c r="B567" s="1" t="s">
        <v>17555</v>
      </c>
      <c r="D567" s="1">
        <v>-1</v>
      </c>
      <c r="E567" s="1" t="s">
        <v>1347</v>
      </c>
      <c r="F567" s="1" t="s">
        <v>17556</v>
      </c>
      <c r="G567" s="1" t="s">
        <v>6849</v>
      </c>
      <c r="H567" s="1" t="s">
        <v>15093</v>
      </c>
      <c r="I567" s="184" t="s">
        <v>13984</v>
      </c>
      <c r="J567" s="1" t="s">
        <v>17557</v>
      </c>
      <c r="K567" s="1">
        <v>0</v>
      </c>
      <c r="L567" s="1">
        <v>-1</v>
      </c>
    </row>
    <row r="568" spans="1:12">
      <c r="A568" s="1" t="s">
        <v>13846</v>
      </c>
      <c r="B568" s="1" t="s">
        <v>17558</v>
      </c>
      <c r="C568" s="1" t="s">
        <v>6945</v>
      </c>
      <c r="D568" s="184" t="s">
        <v>17559</v>
      </c>
      <c r="E568" s="184" t="s">
        <v>17560</v>
      </c>
      <c r="F568" s="184" t="s">
        <v>15949</v>
      </c>
      <c r="G568" s="184" t="s">
        <v>13885</v>
      </c>
      <c r="H568" s="1" t="s">
        <v>17561</v>
      </c>
      <c r="I568" s="184" t="s">
        <v>13885</v>
      </c>
      <c r="J568" s="1">
        <v>0</v>
      </c>
      <c r="K568" s="184" t="s">
        <v>16097</v>
      </c>
      <c r="L568" s="184" t="s">
        <v>17562</v>
      </c>
    </row>
    <row r="569" spans="1:12">
      <c r="A569" s="1" t="s">
        <v>13846</v>
      </c>
      <c r="B569" s="1" t="s">
        <v>17563</v>
      </c>
      <c r="C569" s="184" t="s">
        <v>17564</v>
      </c>
      <c r="D569" s="1" t="s">
        <v>17565</v>
      </c>
      <c r="E569" s="184" t="s">
        <v>17566</v>
      </c>
      <c r="F569" s="1" t="s">
        <v>17567</v>
      </c>
      <c r="G569" s="184" t="s">
        <v>17568</v>
      </c>
      <c r="H569" s="184" t="s">
        <v>17569</v>
      </c>
      <c r="I569" s="184" t="s">
        <v>17570</v>
      </c>
      <c r="J569" s="1" t="s">
        <v>17571</v>
      </c>
      <c r="K569" s="184" t="s">
        <v>17572</v>
      </c>
      <c r="L569" s="184" t="s">
        <v>17573</v>
      </c>
    </row>
    <row r="570" spans="1:12">
      <c r="A570" s="1" t="s">
        <v>13846</v>
      </c>
      <c r="B570" s="1" t="s">
        <v>17574</v>
      </c>
      <c r="C570" s="184" t="s">
        <v>17575</v>
      </c>
      <c r="D570" s="184" t="s">
        <v>15109</v>
      </c>
      <c r="E570" s="184" t="s">
        <v>17576</v>
      </c>
      <c r="F570" s="184" t="s">
        <v>17577</v>
      </c>
      <c r="G570" s="184" t="s">
        <v>14515</v>
      </c>
      <c r="H570" s="184" t="s">
        <v>17578</v>
      </c>
      <c r="I570" s="184" t="s">
        <v>17579</v>
      </c>
      <c r="J570" s="1" t="s">
        <v>17580</v>
      </c>
      <c r="K570" s="184" t="s">
        <v>14161</v>
      </c>
      <c r="L570" s="1" t="s">
        <v>17581</v>
      </c>
    </row>
    <row r="571" spans="1:12">
      <c r="A571" s="1" t="s">
        <v>13846</v>
      </c>
      <c r="B571" s="1" t="s">
        <v>17582</v>
      </c>
      <c r="C571" s="1">
        <v>0</v>
      </c>
      <c r="D571" s="1">
        <v>-1</v>
      </c>
      <c r="E571" s="184" t="s">
        <v>14242</v>
      </c>
      <c r="F571" s="184" t="s">
        <v>17583</v>
      </c>
      <c r="G571" s="184" t="s">
        <v>17584</v>
      </c>
      <c r="H571" s="184" t="s">
        <v>17585</v>
      </c>
      <c r="I571" s="184" t="s">
        <v>14405</v>
      </c>
      <c r="J571" s="1" t="s">
        <v>17586</v>
      </c>
      <c r="K571" s="1">
        <v>0</v>
      </c>
      <c r="L571" s="1">
        <v>-1</v>
      </c>
    </row>
    <row r="572" spans="1:12">
      <c r="A572" s="1" t="s">
        <v>13846</v>
      </c>
      <c r="B572" s="1" t="s">
        <v>17587</v>
      </c>
      <c r="C572" s="1" t="s">
        <v>1347</v>
      </c>
      <c r="D572" s="1" t="s">
        <v>17588</v>
      </c>
      <c r="E572" s="184" t="s">
        <v>16751</v>
      </c>
      <c r="F572" s="184" t="s">
        <v>17589</v>
      </c>
      <c r="G572" s="184" t="s">
        <v>14546</v>
      </c>
      <c r="H572" s="184" t="s">
        <v>17590</v>
      </c>
      <c r="I572" s="184" t="s">
        <v>14681</v>
      </c>
      <c r="J572" s="1" t="s">
        <v>17591</v>
      </c>
      <c r="K572" s="184" t="s">
        <v>17592</v>
      </c>
      <c r="L572" s="1" t="s">
        <v>17593</v>
      </c>
    </row>
    <row r="573" spans="1:12">
      <c r="A573" s="1" t="s">
        <v>13846</v>
      </c>
      <c r="B573" s="1" t="s">
        <v>930</v>
      </c>
      <c r="C573" s="184" t="s">
        <v>13905</v>
      </c>
      <c r="D573" s="1" t="s">
        <v>17594</v>
      </c>
      <c r="E573" s="184" t="s">
        <v>17440</v>
      </c>
      <c r="F573" s="184" t="s">
        <v>17595</v>
      </c>
      <c r="G573" s="184" t="s">
        <v>13925</v>
      </c>
      <c r="H573" s="184" t="s">
        <v>17596</v>
      </c>
      <c r="I573" s="184" t="s">
        <v>15449</v>
      </c>
      <c r="J573" s="1" t="s">
        <v>17597</v>
      </c>
      <c r="K573" s="184" t="s">
        <v>14124</v>
      </c>
      <c r="L573" s="184" t="s">
        <v>17598</v>
      </c>
    </row>
    <row r="574" spans="1:12">
      <c r="A574" s="1" t="s">
        <v>13846</v>
      </c>
      <c r="B574" s="1" t="s">
        <v>17599</v>
      </c>
      <c r="C574" s="184" t="s">
        <v>13925</v>
      </c>
      <c r="D574" s="1">
        <v>0</v>
      </c>
      <c r="E574" s="1">
        <v>0</v>
      </c>
      <c r="F574" s="1">
        <v>-1</v>
      </c>
      <c r="G574" s="184" t="s">
        <v>14260</v>
      </c>
      <c r="I574" s="184" t="s">
        <v>13856</v>
      </c>
      <c r="J574" s="1" t="s">
        <v>17600</v>
      </c>
      <c r="K574" s="184" t="s">
        <v>13925</v>
      </c>
      <c r="L574" s="184" t="s">
        <v>17601</v>
      </c>
    </row>
    <row r="575" spans="1:12">
      <c r="A575" s="1" t="s">
        <v>13846</v>
      </c>
      <c r="B575" s="1" t="s">
        <v>17602</v>
      </c>
      <c r="C575" s="184" t="s">
        <v>13907</v>
      </c>
      <c r="D575" s="1" t="s">
        <v>16442</v>
      </c>
      <c r="E575" s="184" t="s">
        <v>13905</v>
      </c>
      <c r="F575" s="1" t="s">
        <v>17603</v>
      </c>
      <c r="G575" s="1" t="s">
        <v>13980</v>
      </c>
      <c r="H575" s="1" t="s">
        <v>17604</v>
      </c>
      <c r="I575" s="1" t="s">
        <v>15390</v>
      </c>
      <c r="J575" s="1" t="s">
        <v>16900</v>
      </c>
      <c r="K575" s="184" t="s">
        <v>13958</v>
      </c>
      <c r="L575" s="184" t="s">
        <v>17605</v>
      </c>
    </row>
    <row r="576" spans="1:12">
      <c r="A576" s="1" t="s">
        <v>13846</v>
      </c>
      <c r="B576" s="1" t="s">
        <v>17606</v>
      </c>
      <c r="C576" s="1" t="s">
        <v>6220</v>
      </c>
      <c r="D576" s="1" t="s">
        <v>14601</v>
      </c>
      <c r="E576" s="1" t="s">
        <v>14312</v>
      </c>
      <c r="F576" s="1" t="s">
        <v>17607</v>
      </c>
      <c r="G576" s="184" t="s">
        <v>14957</v>
      </c>
      <c r="H576" s="184" t="s">
        <v>17608</v>
      </c>
      <c r="I576" s="1">
        <v>0</v>
      </c>
      <c r="J576" s="1">
        <v>-1</v>
      </c>
      <c r="K576" s="1">
        <v>0</v>
      </c>
    </row>
    <row r="577" spans="1:12">
      <c r="A577" s="1" t="s">
        <v>13846</v>
      </c>
      <c r="B577" s="1" t="s">
        <v>17609</v>
      </c>
      <c r="C577" s="1">
        <v>0</v>
      </c>
      <c r="D577" s="1">
        <v>-1</v>
      </c>
      <c r="E577" s="184" t="s">
        <v>17610</v>
      </c>
      <c r="F577" s="184" t="s">
        <v>17440</v>
      </c>
      <c r="G577" s="184" t="s">
        <v>15713</v>
      </c>
      <c r="H577" s="184" t="s">
        <v>17611</v>
      </c>
      <c r="I577" s="184" t="s">
        <v>14124</v>
      </c>
      <c r="J577" s="1" t="s">
        <v>17612</v>
      </c>
      <c r="K577" s="184" t="s">
        <v>17613</v>
      </c>
      <c r="L577" s="184" t="s">
        <v>17614</v>
      </c>
    </row>
    <row r="578" spans="1:12">
      <c r="A578" s="1" t="s">
        <v>13846</v>
      </c>
      <c r="B578" s="1" t="s">
        <v>17615</v>
      </c>
      <c r="C578" s="184" t="s">
        <v>17616</v>
      </c>
      <c r="D578" s="1" t="s">
        <v>17617</v>
      </c>
      <c r="E578" s="184" t="s">
        <v>16079</v>
      </c>
      <c r="F578" s="184" t="s">
        <v>17618</v>
      </c>
      <c r="G578" s="1" t="s">
        <v>15340</v>
      </c>
      <c r="H578" s="184" t="s">
        <v>14670</v>
      </c>
      <c r="I578" s="1">
        <v>0</v>
      </c>
      <c r="J578" s="1">
        <v>-1</v>
      </c>
    </row>
    <row r="579" spans="1:12">
      <c r="A579" s="1" t="s">
        <v>13846</v>
      </c>
      <c r="B579" s="1" t="s">
        <v>793</v>
      </c>
      <c r="C579" s="184" t="s">
        <v>13885</v>
      </c>
      <c r="D579" s="184" t="s">
        <v>15537</v>
      </c>
      <c r="E579" s="184" t="s">
        <v>13989</v>
      </c>
      <c r="F579" s="184" t="s">
        <v>17619</v>
      </c>
      <c r="G579" s="1" t="s">
        <v>7122</v>
      </c>
      <c r="H579" s="1" t="s">
        <v>17620</v>
      </c>
      <c r="I579" s="184" t="s">
        <v>14082</v>
      </c>
      <c r="J579" s="1" t="s">
        <v>17621</v>
      </c>
      <c r="K579" s="1" t="s">
        <v>6220</v>
      </c>
      <c r="L579" s="1" t="s">
        <v>15515</v>
      </c>
    </row>
    <row r="580" spans="1:12">
      <c r="A580" s="1" t="s">
        <v>13846</v>
      </c>
      <c r="B580" s="1" t="s">
        <v>17622</v>
      </c>
      <c r="C580" s="1" t="s">
        <v>17623</v>
      </c>
      <c r="D580" s="184" t="s">
        <v>17624</v>
      </c>
      <c r="E580" s="184" t="s">
        <v>14363</v>
      </c>
      <c r="F580" s="1" t="s">
        <v>17625</v>
      </c>
      <c r="G580" s="184" t="s">
        <v>17626</v>
      </c>
      <c r="H580" s="184" t="s">
        <v>17627</v>
      </c>
      <c r="I580" s="184" t="s">
        <v>14704</v>
      </c>
      <c r="J580" s="184" t="s">
        <v>17628</v>
      </c>
      <c r="K580" s="184" t="s">
        <v>13969</v>
      </c>
      <c r="L580" s="184" t="s">
        <v>17629</v>
      </c>
    </row>
    <row r="581" spans="1:12">
      <c r="A581" s="1" t="s">
        <v>13846</v>
      </c>
      <c r="B581" s="1" t="s">
        <v>17630</v>
      </c>
      <c r="C581" s="184" t="s">
        <v>15215</v>
      </c>
      <c r="D581" s="1" t="s">
        <v>17136</v>
      </c>
      <c r="E581" s="184" t="s">
        <v>15123</v>
      </c>
      <c r="F581" s="1" t="s">
        <v>17631</v>
      </c>
      <c r="G581" s="184" t="s">
        <v>17632</v>
      </c>
      <c r="H581" s="184" t="s">
        <v>17633</v>
      </c>
      <c r="I581" s="184" t="s">
        <v>14804</v>
      </c>
      <c r="J581" s="1" t="s">
        <v>17634</v>
      </c>
      <c r="K581" s="184" t="s">
        <v>14332</v>
      </c>
      <c r="L581" s="1" t="s">
        <v>17635</v>
      </c>
    </row>
    <row r="582" spans="1:12">
      <c r="A582" s="1" t="s">
        <v>13846</v>
      </c>
      <c r="B582" s="1" t="s">
        <v>714</v>
      </c>
      <c r="C582" s="184" t="s">
        <v>13925</v>
      </c>
      <c r="D582" s="1" t="s">
        <v>17636</v>
      </c>
      <c r="E582" s="184" t="s">
        <v>17637</v>
      </c>
      <c r="F582" s="184" t="s">
        <v>17638</v>
      </c>
      <c r="G582" s="184" t="s">
        <v>14363</v>
      </c>
      <c r="H582" s="1" t="s">
        <v>17639</v>
      </c>
      <c r="I582" s="184" t="s">
        <v>13877</v>
      </c>
      <c r="J582" s="184" t="s">
        <v>17640</v>
      </c>
      <c r="K582" s="184" t="s">
        <v>14015</v>
      </c>
      <c r="L582" s="184" t="s">
        <v>15517</v>
      </c>
    </row>
    <row r="583" spans="1:12">
      <c r="A583" s="1" t="s">
        <v>13846</v>
      </c>
      <c r="B583" s="1" t="s">
        <v>17641</v>
      </c>
      <c r="C583" s="184" t="s">
        <v>14628</v>
      </c>
      <c r="D583" s="1" t="s">
        <v>17642</v>
      </c>
      <c r="E583" s="184" t="s">
        <v>14639</v>
      </c>
      <c r="F583" s="1" t="s">
        <v>17643</v>
      </c>
      <c r="G583" s="184" t="s">
        <v>17644</v>
      </c>
      <c r="H583" s="184" t="s">
        <v>17645</v>
      </c>
      <c r="I583" s="1" t="s">
        <v>13897</v>
      </c>
      <c r="J583" s="1" t="s">
        <v>17646</v>
      </c>
      <c r="K583" s="1">
        <v>0</v>
      </c>
      <c r="L583" s="1">
        <v>-1</v>
      </c>
    </row>
    <row r="584" spans="1:12">
      <c r="A584" s="1" t="s">
        <v>13846</v>
      </c>
      <c r="B584" s="1" t="s">
        <v>17647</v>
      </c>
      <c r="C584" s="184" t="s">
        <v>14504</v>
      </c>
      <c r="D584" s="1" t="s">
        <v>17648</v>
      </c>
      <c r="E584" s="184" t="s">
        <v>15151</v>
      </c>
      <c r="F584" s="184" t="s">
        <v>17649</v>
      </c>
      <c r="G584" s="184" t="s">
        <v>16995</v>
      </c>
      <c r="H584" s="184" t="s">
        <v>17650</v>
      </c>
      <c r="I584" s="184" t="s">
        <v>13925</v>
      </c>
      <c r="J584" s="1" t="s">
        <v>17651</v>
      </c>
      <c r="K584" s="184" t="s">
        <v>14504</v>
      </c>
      <c r="L584" s="1" t="s">
        <v>17652</v>
      </c>
    </row>
    <row r="585" spans="1:12">
      <c r="A585" s="1" t="s">
        <v>13846</v>
      </c>
      <c r="B585" s="1" t="s">
        <v>17653</v>
      </c>
      <c r="C585" s="184" t="s">
        <v>13925</v>
      </c>
      <c r="D585" s="184" t="s">
        <v>13934</v>
      </c>
      <c r="E585" s="1" t="s">
        <v>14694</v>
      </c>
      <c r="F585" s="184" t="s">
        <v>17654</v>
      </c>
      <c r="G585" s="184" t="s">
        <v>13902</v>
      </c>
      <c r="H585" s="1" t="s">
        <v>17655</v>
      </c>
      <c r="I585" s="184" t="s">
        <v>14489</v>
      </c>
      <c r="J585" s="1" t="s">
        <v>17656</v>
      </c>
      <c r="K585" s="184" t="s">
        <v>14267</v>
      </c>
      <c r="L585" s="184" t="s">
        <v>17657</v>
      </c>
    </row>
    <row r="586" spans="1:12">
      <c r="A586" s="1" t="s">
        <v>13846</v>
      </c>
      <c r="B586" s="1" t="s">
        <v>17658</v>
      </c>
      <c r="C586" s="184" t="s">
        <v>14343</v>
      </c>
      <c r="D586" s="184" t="s">
        <v>17659</v>
      </c>
      <c r="E586" s="184" t="s">
        <v>17660</v>
      </c>
      <c r="F586" s="1" t="s">
        <v>17661</v>
      </c>
      <c r="G586" s="184" t="s">
        <v>17662</v>
      </c>
      <c r="H586" s="1" t="s">
        <v>17663</v>
      </c>
      <c r="I586" s="184" t="s">
        <v>14390</v>
      </c>
      <c r="J586" s="184" t="s">
        <v>17664</v>
      </c>
      <c r="K586" s="184" t="s">
        <v>15292</v>
      </c>
      <c r="L586" s="1" t="s">
        <v>17665</v>
      </c>
    </row>
    <row r="587" spans="1:12">
      <c r="A587" s="1" t="s">
        <v>13846</v>
      </c>
      <c r="B587" s="1" t="s">
        <v>17666</v>
      </c>
      <c r="D587" s="1">
        <v>-1</v>
      </c>
      <c r="E587" s="184" t="s">
        <v>13958</v>
      </c>
      <c r="F587" s="1" t="s">
        <v>17667</v>
      </c>
      <c r="G587" s="184" t="s">
        <v>14165</v>
      </c>
      <c r="H587" s="184" t="s">
        <v>17668</v>
      </c>
      <c r="I587" s="184" t="s">
        <v>13907</v>
      </c>
      <c r="J587" s="1" t="s">
        <v>17669</v>
      </c>
      <c r="K587" s="1" t="s">
        <v>1274</v>
      </c>
      <c r="L587" s="1" t="s">
        <v>17670</v>
      </c>
    </row>
    <row r="588" spans="1:12">
      <c r="A588" s="1" t="s">
        <v>13846</v>
      </c>
      <c r="B588" s="1" t="s">
        <v>151</v>
      </c>
      <c r="C588" s="184" t="s">
        <v>17671</v>
      </c>
      <c r="D588" s="184" t="s">
        <v>17672</v>
      </c>
      <c r="E588" s="184" t="s">
        <v>15288</v>
      </c>
      <c r="F588" s="1" t="s">
        <v>17673</v>
      </c>
      <c r="G588" s="184" t="s">
        <v>15836</v>
      </c>
      <c r="H588" s="1" t="s">
        <v>17674</v>
      </c>
      <c r="I588" s="1" t="s">
        <v>6220</v>
      </c>
      <c r="J588" s="1" t="s">
        <v>14616</v>
      </c>
      <c r="K588" s="184" t="s">
        <v>13907</v>
      </c>
      <c r="L588" s="1" t="s">
        <v>14270</v>
      </c>
    </row>
    <row r="589" spans="1:12">
      <c r="A589" s="1" t="s">
        <v>13846</v>
      </c>
      <c r="B589" s="1" t="s">
        <v>752</v>
      </c>
      <c r="C589" s="184" t="s">
        <v>14334</v>
      </c>
      <c r="D589" s="1" t="s">
        <v>17675</v>
      </c>
      <c r="E589" s="184" t="s">
        <v>17676</v>
      </c>
      <c r="F589" s="184" t="s">
        <v>17677</v>
      </c>
      <c r="G589" s="184" t="s">
        <v>15063</v>
      </c>
      <c r="H589" s="1" t="s">
        <v>17678</v>
      </c>
      <c r="I589" s="184" t="s">
        <v>15759</v>
      </c>
      <c r="J589" s="184" t="s">
        <v>17297</v>
      </c>
      <c r="K589" s="184" t="s">
        <v>14343</v>
      </c>
      <c r="L589" s="1" t="s">
        <v>5955</v>
      </c>
    </row>
    <row r="590" spans="1:12">
      <c r="A590" s="1" t="s">
        <v>13846</v>
      </c>
      <c r="B590" s="1" t="s">
        <v>693</v>
      </c>
      <c r="D590" s="1">
        <v>-1</v>
      </c>
      <c r="E590" s="184" t="s">
        <v>17679</v>
      </c>
      <c r="F590" s="1" t="s">
        <v>17680</v>
      </c>
      <c r="G590" s="184" t="s">
        <v>17298</v>
      </c>
      <c r="H590" s="1" t="s">
        <v>17681</v>
      </c>
      <c r="I590" s="184" t="s">
        <v>16693</v>
      </c>
      <c r="J590" s="1" t="s">
        <v>17682</v>
      </c>
      <c r="K590" s="1">
        <v>0</v>
      </c>
      <c r="L590" s="1">
        <v>-1</v>
      </c>
    </row>
    <row r="591" spans="1:12">
      <c r="A591" s="1" t="s">
        <v>13846</v>
      </c>
      <c r="B591" s="1" t="s">
        <v>17683</v>
      </c>
      <c r="C591" s="184" t="s">
        <v>14488</v>
      </c>
      <c r="D591" s="1" t="s">
        <v>17684</v>
      </c>
      <c r="E591" s="184" t="s">
        <v>17685</v>
      </c>
      <c r="F591" s="184" t="s">
        <v>17686</v>
      </c>
      <c r="G591" s="1" t="s">
        <v>15340</v>
      </c>
      <c r="H591" s="184" t="s">
        <v>17687</v>
      </c>
      <c r="I591" s="184" t="s">
        <v>17688</v>
      </c>
      <c r="J591" s="1" t="s">
        <v>17689</v>
      </c>
      <c r="K591" s="184" t="s">
        <v>14343</v>
      </c>
      <c r="L591" s="184" t="s">
        <v>17690</v>
      </c>
    </row>
    <row r="592" spans="1:12">
      <c r="A592" s="1" t="s">
        <v>13846</v>
      </c>
      <c r="B592" s="1" t="s">
        <v>17691</v>
      </c>
      <c r="C592" s="184" t="s">
        <v>17165</v>
      </c>
      <c r="D592" s="1" t="s">
        <v>17692</v>
      </c>
      <c r="E592" s="184" t="s">
        <v>17186</v>
      </c>
      <c r="F592" s="184" t="s">
        <v>17693</v>
      </c>
      <c r="G592" s="184" t="s">
        <v>17694</v>
      </c>
      <c r="H592" s="184" t="s">
        <v>17695</v>
      </c>
      <c r="I592" s="184" t="s">
        <v>17696</v>
      </c>
      <c r="J592" s="1" t="s">
        <v>17697</v>
      </c>
      <c r="K592" s="184" t="s">
        <v>17698</v>
      </c>
      <c r="L592" s="1" t="s">
        <v>17699</v>
      </c>
    </row>
    <row r="593" spans="1:12">
      <c r="A593" s="1" t="s">
        <v>13846</v>
      </c>
      <c r="B593" s="1" t="s">
        <v>17700</v>
      </c>
      <c r="C593" s="184" t="s">
        <v>17701</v>
      </c>
      <c r="D593" s="184" t="s">
        <v>17702</v>
      </c>
      <c r="E593" s="184" t="s">
        <v>17703</v>
      </c>
      <c r="F593" s="184" t="s">
        <v>17704</v>
      </c>
      <c r="G593" s="184" t="s">
        <v>17705</v>
      </c>
      <c r="H593" s="1" t="s">
        <v>17706</v>
      </c>
      <c r="I593" s="184" t="s">
        <v>17707</v>
      </c>
      <c r="J593" s="1" t="s">
        <v>17708</v>
      </c>
      <c r="K593" s="184" t="s">
        <v>16940</v>
      </c>
      <c r="L593" s="1" t="s">
        <v>17709</v>
      </c>
    </row>
    <row r="594" spans="1:12">
      <c r="A594" s="1" t="s">
        <v>13846</v>
      </c>
      <c r="B594" s="1" t="s">
        <v>17710</v>
      </c>
      <c r="C594" s="1" t="s">
        <v>14312</v>
      </c>
      <c r="D594" s="1" t="s">
        <v>17711</v>
      </c>
      <c r="E594" s="184" t="s">
        <v>13905</v>
      </c>
      <c r="F594" s="184" t="s">
        <v>17712</v>
      </c>
      <c r="G594" s="184" t="s">
        <v>14614</v>
      </c>
      <c r="H594" s="184" t="s">
        <v>17713</v>
      </c>
      <c r="I594" s="184" t="s">
        <v>14346</v>
      </c>
      <c r="J594" s="184" t="s">
        <v>17087</v>
      </c>
      <c r="K594" s="1">
        <v>0</v>
      </c>
      <c r="L594" s="1">
        <v>-1</v>
      </c>
    </row>
    <row r="595" spans="1:12">
      <c r="A595" s="1" t="s">
        <v>13846</v>
      </c>
      <c r="B595" s="1" t="s">
        <v>17714</v>
      </c>
      <c r="C595" s="184" t="s">
        <v>15928</v>
      </c>
      <c r="D595" s="1" t="s">
        <v>17715</v>
      </c>
      <c r="E595" s="1" t="s">
        <v>17716</v>
      </c>
      <c r="F595" s="184" t="s">
        <v>17717</v>
      </c>
      <c r="G595" s="184" t="s">
        <v>17718</v>
      </c>
      <c r="H595" s="1" t="s">
        <v>17719</v>
      </c>
      <c r="I595" s="184" t="s">
        <v>17720</v>
      </c>
      <c r="J595" s="184" t="s">
        <v>17721</v>
      </c>
      <c r="K595" s="184" t="s">
        <v>15433</v>
      </c>
      <c r="L595" s="1" t="s">
        <v>17722</v>
      </c>
    </row>
    <row r="596" spans="1:12">
      <c r="A596" s="1" t="s">
        <v>13846</v>
      </c>
      <c r="B596" s="1" t="s">
        <v>17723</v>
      </c>
      <c r="C596" s="1" t="s">
        <v>6626</v>
      </c>
      <c r="D596" s="184" t="s">
        <v>16393</v>
      </c>
      <c r="E596" s="184" t="s">
        <v>14689</v>
      </c>
      <c r="F596" s="1" t="s">
        <v>17724</v>
      </c>
      <c r="G596" s="184" t="s">
        <v>13856</v>
      </c>
      <c r="H596" s="1" t="s">
        <v>17725</v>
      </c>
      <c r="I596" s="184" t="s">
        <v>17726</v>
      </c>
      <c r="J596" s="184" t="s">
        <v>17727</v>
      </c>
      <c r="K596" s="1" t="s">
        <v>6599</v>
      </c>
      <c r="L596" s="19">
        <v>1296875</v>
      </c>
    </row>
    <row r="597" spans="1:12">
      <c r="A597" s="1" t="s">
        <v>13846</v>
      </c>
      <c r="B597" s="1" t="s">
        <v>17728</v>
      </c>
      <c r="C597" s="184" t="s">
        <v>13918</v>
      </c>
      <c r="D597" s="184" t="s">
        <v>17729</v>
      </c>
      <c r="E597" s="184" t="s">
        <v>17730</v>
      </c>
      <c r="F597" s="1" t="s">
        <v>17731</v>
      </c>
      <c r="G597" s="184" t="s">
        <v>17732</v>
      </c>
      <c r="H597" s="184" t="s">
        <v>17733</v>
      </c>
      <c r="I597" s="184" t="s">
        <v>17734</v>
      </c>
      <c r="J597" s="184" t="s">
        <v>17735</v>
      </c>
      <c r="K597" s="184" t="s">
        <v>17183</v>
      </c>
      <c r="L597" s="1" t="s">
        <v>17736</v>
      </c>
    </row>
    <row r="598" spans="1:12">
      <c r="A598" s="1" t="s">
        <v>13846</v>
      </c>
      <c r="B598" s="1" t="s">
        <v>17737</v>
      </c>
      <c r="C598" s="1">
        <v>0</v>
      </c>
      <c r="D598" s="1">
        <v>-1</v>
      </c>
      <c r="E598" s="184" t="s">
        <v>15415</v>
      </c>
      <c r="F598" s="1" t="s">
        <v>17738</v>
      </c>
      <c r="G598" s="184" t="s">
        <v>15492</v>
      </c>
      <c r="H598" s="184" t="s">
        <v>17739</v>
      </c>
      <c r="I598" s="1">
        <v>0</v>
      </c>
      <c r="J598" s="1">
        <v>-1</v>
      </c>
      <c r="K598" s="184" t="s">
        <v>14207</v>
      </c>
    </row>
    <row r="599" spans="1:12">
      <c r="A599" s="1" t="s">
        <v>13846</v>
      </c>
      <c r="B599" s="1" t="s">
        <v>17740</v>
      </c>
      <c r="C599" s="1" t="s">
        <v>17741</v>
      </c>
      <c r="D599" s="1" t="s">
        <v>17742</v>
      </c>
      <c r="E599" s="184" t="s">
        <v>13877</v>
      </c>
      <c r="F599" s="1" t="s">
        <v>17743</v>
      </c>
      <c r="G599" s="184" t="s">
        <v>14028</v>
      </c>
      <c r="H599" s="184" t="s">
        <v>13900</v>
      </c>
      <c r="I599" s="184" t="s">
        <v>15215</v>
      </c>
      <c r="J599" s="1" t="s">
        <v>17744</v>
      </c>
      <c r="K599" s="184" t="s">
        <v>13925</v>
      </c>
      <c r="L599" s="1" t="s">
        <v>17745</v>
      </c>
    </row>
    <row r="600" spans="1:12">
      <c r="A600" s="1" t="s">
        <v>13846</v>
      </c>
      <c r="B600" s="1" t="s">
        <v>17746</v>
      </c>
      <c r="C600" s="184" t="s">
        <v>17747</v>
      </c>
      <c r="D600" s="184" t="s">
        <v>17748</v>
      </c>
      <c r="E600" s="184" t="s">
        <v>17749</v>
      </c>
      <c r="F600" s="184" t="s">
        <v>17750</v>
      </c>
      <c r="G600" s="1" t="s">
        <v>7122</v>
      </c>
      <c r="H600" s="1" t="s">
        <v>17751</v>
      </c>
      <c r="I600" s="184" t="s">
        <v>17752</v>
      </c>
      <c r="J600" s="1" t="s">
        <v>17753</v>
      </c>
      <c r="K600" s="184" t="s">
        <v>16097</v>
      </c>
      <c r="L600" s="184" t="s">
        <v>17754</v>
      </c>
    </row>
    <row r="601" spans="1:12">
      <c r="A601" s="1" t="s">
        <v>13846</v>
      </c>
      <c r="B601" s="1" t="s">
        <v>17755</v>
      </c>
      <c r="C601" s="184" t="s">
        <v>15235</v>
      </c>
      <c r="D601" s="184" t="s">
        <v>17756</v>
      </c>
      <c r="E601" s="1" t="s">
        <v>6599</v>
      </c>
      <c r="F601" s="1" t="s">
        <v>17757</v>
      </c>
      <c r="G601" s="184" t="s">
        <v>14264</v>
      </c>
      <c r="H601" s="184" t="s">
        <v>17758</v>
      </c>
      <c r="I601" s="1" t="s">
        <v>1347</v>
      </c>
      <c r="J601" s="1" t="s">
        <v>17759</v>
      </c>
      <c r="L601" s="1">
        <v>-1</v>
      </c>
    </row>
    <row r="602" spans="1:12">
      <c r="A602" s="1" t="s">
        <v>13846</v>
      </c>
      <c r="B602" s="1" t="s">
        <v>17760</v>
      </c>
      <c r="C602" s="1" t="s">
        <v>7122</v>
      </c>
      <c r="D602" s="1" t="s">
        <v>17761</v>
      </c>
      <c r="E602" s="184" t="s">
        <v>14405</v>
      </c>
      <c r="F602" s="1" t="s">
        <v>17762</v>
      </c>
      <c r="G602" s="184" t="s">
        <v>14163</v>
      </c>
      <c r="H602" s="1" t="s">
        <v>17763</v>
      </c>
      <c r="I602" s="184" t="s">
        <v>14170</v>
      </c>
      <c r="J602" s="184" t="s">
        <v>16854</v>
      </c>
      <c r="K602" s="184" t="s">
        <v>14900</v>
      </c>
      <c r="L602" s="184" t="s">
        <v>17764</v>
      </c>
    </row>
    <row r="603" spans="1:12">
      <c r="A603" s="1" t="s">
        <v>13846</v>
      </c>
      <c r="B603" s="1" t="s">
        <v>17765</v>
      </c>
      <c r="C603" s="184" t="s">
        <v>15456</v>
      </c>
      <c r="D603" s="1" t="s">
        <v>17766</v>
      </c>
      <c r="E603" s="184" t="s">
        <v>13863</v>
      </c>
      <c r="F603" s="184" t="s">
        <v>17767</v>
      </c>
      <c r="G603" s="184" t="s">
        <v>15979</v>
      </c>
      <c r="H603" s="184" t="s">
        <v>17768</v>
      </c>
      <c r="I603" s="184" t="s">
        <v>17726</v>
      </c>
      <c r="J603" s="1" t="s">
        <v>17769</v>
      </c>
      <c r="K603" s="184" t="s">
        <v>16781</v>
      </c>
      <c r="L603" s="184" t="s">
        <v>17770</v>
      </c>
    </row>
    <row r="604" spans="1:12">
      <c r="A604" s="1" t="s">
        <v>13846</v>
      </c>
      <c r="B604" s="1" t="s">
        <v>17771</v>
      </c>
      <c r="C604" s="184" t="s">
        <v>14316</v>
      </c>
      <c r="D604" s="1" t="s">
        <v>17772</v>
      </c>
      <c r="E604" s="184" t="s">
        <v>17185</v>
      </c>
      <c r="F604" s="184" t="s">
        <v>17773</v>
      </c>
      <c r="G604" s="184" t="s">
        <v>14169</v>
      </c>
      <c r="H604" s="1" t="s">
        <v>17774</v>
      </c>
      <c r="I604" s="184" t="s">
        <v>13907</v>
      </c>
      <c r="J604" s="184" t="s">
        <v>17775</v>
      </c>
      <c r="K604" s="1" t="s">
        <v>5955</v>
      </c>
      <c r="L604" s="1" t="s">
        <v>15553</v>
      </c>
    </row>
    <row r="605" spans="1:12">
      <c r="A605" s="1" t="s">
        <v>13846</v>
      </c>
      <c r="B605" s="1" t="s">
        <v>17776</v>
      </c>
      <c r="C605" s="184" t="s">
        <v>14020</v>
      </c>
      <c r="D605" s="1" t="s">
        <v>17777</v>
      </c>
      <c r="E605" s="184" t="s">
        <v>14671</v>
      </c>
      <c r="F605" s="1" t="s">
        <v>15553</v>
      </c>
      <c r="G605" s="184" t="s">
        <v>13925</v>
      </c>
      <c r="H605" s="1" t="s">
        <v>17778</v>
      </c>
      <c r="I605" s="184" t="s">
        <v>13879</v>
      </c>
      <c r="J605" s="1" t="s">
        <v>16390</v>
      </c>
      <c r="K605" s="184" t="s">
        <v>15679</v>
      </c>
      <c r="L605" s="1" t="s">
        <v>13971</v>
      </c>
    </row>
    <row r="606" spans="1:12">
      <c r="A606" s="1" t="s">
        <v>13846</v>
      </c>
      <c r="B606" s="1" t="s">
        <v>17779</v>
      </c>
      <c r="C606" s="184" t="s">
        <v>15229</v>
      </c>
      <c r="D606" s="184" t="s">
        <v>17780</v>
      </c>
      <c r="E606" s="184" t="s">
        <v>14488</v>
      </c>
      <c r="F606" s="1" t="s">
        <v>17781</v>
      </c>
      <c r="G606" s="184" t="s">
        <v>17782</v>
      </c>
      <c r="H606" s="184" t="s">
        <v>17783</v>
      </c>
      <c r="I606" s="184" t="s">
        <v>17503</v>
      </c>
      <c r="J606" s="1" t="s">
        <v>17784</v>
      </c>
      <c r="K606" s="184" t="s">
        <v>15284</v>
      </c>
      <c r="L606" s="184" t="s">
        <v>14466</v>
      </c>
    </row>
    <row r="607" spans="1:12">
      <c r="A607" s="1" t="s">
        <v>13846</v>
      </c>
      <c r="B607" s="1" t="s">
        <v>17785</v>
      </c>
      <c r="C607" s="184" t="s">
        <v>15416</v>
      </c>
      <c r="D607" s="1" t="s">
        <v>17786</v>
      </c>
      <c r="E607" s="184" t="s">
        <v>17101</v>
      </c>
      <c r="F607" s="184" t="s">
        <v>17787</v>
      </c>
      <c r="G607" s="184" t="s">
        <v>16808</v>
      </c>
      <c r="H607" s="1" t="s">
        <v>17788</v>
      </c>
      <c r="I607" s="184" t="s">
        <v>14075</v>
      </c>
      <c r="J607" s="184" t="s">
        <v>17789</v>
      </c>
      <c r="K607" s="1" t="s">
        <v>6849</v>
      </c>
      <c r="L607" s="1" t="s">
        <v>17790</v>
      </c>
    </row>
    <row r="608" spans="1:12">
      <c r="A608" s="1" t="s">
        <v>13846</v>
      </c>
      <c r="B608" s="1" t="s">
        <v>17791</v>
      </c>
      <c r="C608" s="184" t="s">
        <v>14405</v>
      </c>
      <c r="D608" s="1" t="s">
        <v>17792</v>
      </c>
      <c r="E608" s="184" t="s">
        <v>13873</v>
      </c>
      <c r="F608" s="184" t="s">
        <v>17793</v>
      </c>
      <c r="G608" s="184" t="s">
        <v>14405</v>
      </c>
      <c r="H608" s="1" t="s">
        <v>17794</v>
      </c>
      <c r="I608" s="184" t="s">
        <v>14260</v>
      </c>
      <c r="J608" s="184" t="s">
        <v>17795</v>
      </c>
      <c r="K608" s="184" t="s">
        <v>14900</v>
      </c>
      <c r="L608" s="1" t="s">
        <v>17796</v>
      </c>
    </row>
    <row r="609" spans="1:12">
      <c r="A609" s="1" t="s">
        <v>13846</v>
      </c>
      <c r="B609" s="1" t="s">
        <v>17797</v>
      </c>
      <c r="E609" s="1">
        <v>0</v>
      </c>
      <c r="G609" s="1">
        <v>0</v>
      </c>
      <c r="I609" s="1" t="s">
        <v>14903</v>
      </c>
      <c r="K609" s="184" t="s">
        <v>15492</v>
      </c>
      <c r="L609" s="184" t="s">
        <v>17798</v>
      </c>
    </row>
    <row r="610" spans="1:12">
      <c r="A610" s="1" t="s">
        <v>13846</v>
      </c>
      <c r="B610" s="1" t="s">
        <v>17799</v>
      </c>
      <c r="C610" s="1">
        <v>0</v>
      </c>
      <c r="D610" s="1">
        <v>-1</v>
      </c>
      <c r="E610" s="184" t="s">
        <v>16813</v>
      </c>
      <c r="F610" s="184" t="s">
        <v>17800</v>
      </c>
      <c r="G610" s="184" t="s">
        <v>13890</v>
      </c>
      <c r="H610" s="1" t="s">
        <v>17801</v>
      </c>
      <c r="I610" s="1">
        <v>0</v>
      </c>
      <c r="J610" s="1">
        <v>-1</v>
      </c>
      <c r="K610" s="1">
        <v>0</v>
      </c>
    </row>
    <row r="611" spans="1:12">
      <c r="A611" s="1" t="s">
        <v>13846</v>
      </c>
      <c r="B611" s="1" t="s">
        <v>17802</v>
      </c>
      <c r="C611" s="184" t="s">
        <v>14957</v>
      </c>
      <c r="D611" s="1" t="s">
        <v>15217</v>
      </c>
      <c r="E611" s="184" t="s">
        <v>13856</v>
      </c>
      <c r="F611" s="1" t="s">
        <v>15014</v>
      </c>
      <c r="G611" s="1" t="s">
        <v>6849</v>
      </c>
      <c r="H611" s="1" t="s">
        <v>17803</v>
      </c>
      <c r="I611" s="184" t="s">
        <v>13921</v>
      </c>
      <c r="J611" s="1" t="s">
        <v>17804</v>
      </c>
      <c r="K611" s="184" t="s">
        <v>13907</v>
      </c>
      <c r="L611" s="184" t="s">
        <v>17805</v>
      </c>
    </row>
    <row r="612" spans="1:12">
      <c r="A612" s="1" t="s">
        <v>13846</v>
      </c>
      <c r="B612" s="1" t="s">
        <v>17806</v>
      </c>
      <c r="C612" s="184" t="s">
        <v>15870</v>
      </c>
      <c r="D612" s="1" t="s">
        <v>17807</v>
      </c>
      <c r="E612" s="184" t="s">
        <v>17808</v>
      </c>
      <c r="F612" s="184" t="s">
        <v>17809</v>
      </c>
      <c r="G612" s="184" t="s">
        <v>17810</v>
      </c>
      <c r="H612" s="1" t="s">
        <v>17811</v>
      </c>
      <c r="I612" s="184" t="s">
        <v>17812</v>
      </c>
      <c r="J612" s="184" t="s">
        <v>17813</v>
      </c>
      <c r="K612" s="184" t="s">
        <v>14292</v>
      </c>
      <c r="L612" s="1" t="s">
        <v>17814</v>
      </c>
    </row>
    <row r="613" spans="1:12">
      <c r="A613" s="1" t="s">
        <v>13846</v>
      </c>
      <c r="B613" s="1" t="s">
        <v>850</v>
      </c>
      <c r="C613" s="184" t="s">
        <v>14936</v>
      </c>
      <c r="D613" s="1" t="s">
        <v>16975</v>
      </c>
      <c r="E613" s="184" t="s">
        <v>14518</v>
      </c>
      <c r="F613" s="184" t="s">
        <v>17815</v>
      </c>
      <c r="G613" s="184" t="s">
        <v>14169</v>
      </c>
      <c r="H613" s="1" t="s">
        <v>17816</v>
      </c>
      <c r="I613" s="184" t="s">
        <v>17817</v>
      </c>
      <c r="J613" s="184" t="s">
        <v>17818</v>
      </c>
      <c r="L613" s="1">
        <v>-1</v>
      </c>
    </row>
    <row r="614" spans="1:12">
      <c r="A614" s="1" t="s">
        <v>13846</v>
      </c>
      <c r="B614" s="1" t="s">
        <v>17819</v>
      </c>
      <c r="C614" s="184" t="s">
        <v>14078</v>
      </c>
      <c r="D614" s="184" t="s">
        <v>17820</v>
      </c>
      <c r="E614" s="184" t="s">
        <v>14598</v>
      </c>
      <c r="F614" s="1" t="s">
        <v>17821</v>
      </c>
      <c r="G614" s="184" t="s">
        <v>14346</v>
      </c>
      <c r="H614" s="184" t="s">
        <v>17822</v>
      </c>
      <c r="I614" s="184" t="s">
        <v>17823</v>
      </c>
      <c r="J614" s="1" t="s">
        <v>15353</v>
      </c>
      <c r="K614" s="1">
        <v>0</v>
      </c>
      <c r="L614" s="1">
        <v>-1</v>
      </c>
    </row>
    <row r="615" spans="1:12">
      <c r="A615" s="1" t="s">
        <v>13846</v>
      </c>
      <c r="B615" s="1" t="s">
        <v>17824</v>
      </c>
      <c r="C615" s="1" t="s">
        <v>6220</v>
      </c>
      <c r="E615" s="1">
        <v>0</v>
      </c>
      <c r="F615" s="1">
        <v>-1</v>
      </c>
      <c r="G615" s="184" t="s">
        <v>14273</v>
      </c>
      <c r="I615" s="184" t="s">
        <v>13877</v>
      </c>
      <c r="J615" s="1" t="s">
        <v>17825</v>
      </c>
      <c r="K615" s="1">
        <v>0</v>
      </c>
      <c r="L615" s="1">
        <v>-1</v>
      </c>
    </row>
    <row r="616" spans="1:12">
      <c r="A616" s="1" t="s">
        <v>13846</v>
      </c>
      <c r="B616" s="1" t="s">
        <v>17826</v>
      </c>
      <c r="C616" s="184" t="s">
        <v>13921</v>
      </c>
      <c r="D616" s="1">
        <v>1</v>
      </c>
      <c r="E616" s="184" t="s">
        <v>14161</v>
      </c>
      <c r="F616" s="1" t="s">
        <v>17827</v>
      </c>
      <c r="G616" s="184" t="s">
        <v>14124</v>
      </c>
      <c r="H616" s="184" t="s">
        <v>17828</v>
      </c>
      <c r="I616" s="184" t="s">
        <v>15962</v>
      </c>
      <c r="J616" s="1" t="s">
        <v>17829</v>
      </c>
      <c r="K616" s="1" t="s">
        <v>6599</v>
      </c>
      <c r="L616" s="184" t="s">
        <v>17830</v>
      </c>
    </row>
    <row r="617" spans="1:12">
      <c r="A617" s="1" t="s">
        <v>13846</v>
      </c>
      <c r="B617" s="1" t="s">
        <v>145</v>
      </c>
      <c r="C617" s="184" t="s">
        <v>17831</v>
      </c>
      <c r="D617" s="184" t="s">
        <v>17832</v>
      </c>
      <c r="E617" s="184" t="s">
        <v>17833</v>
      </c>
      <c r="F617" s="1" t="s">
        <v>17834</v>
      </c>
      <c r="G617" s="184" t="s">
        <v>17835</v>
      </c>
      <c r="H617" s="184" t="s">
        <v>17836</v>
      </c>
      <c r="I617" s="184" t="s">
        <v>17837</v>
      </c>
      <c r="J617" s="1" t="s">
        <v>17838</v>
      </c>
      <c r="K617" s="184" t="s">
        <v>13907</v>
      </c>
      <c r="L617" s="1" t="s">
        <v>6054</v>
      </c>
    </row>
    <row r="618" spans="1:12">
      <c r="A618" s="1" t="s">
        <v>13846</v>
      </c>
      <c r="B618" s="1" t="s">
        <v>17839</v>
      </c>
      <c r="C618" s="184" t="s">
        <v>17840</v>
      </c>
      <c r="D618" s="184" t="s">
        <v>17841</v>
      </c>
      <c r="E618" s="184" t="s">
        <v>17842</v>
      </c>
      <c r="F618" s="184" t="s">
        <v>17843</v>
      </c>
      <c r="G618" s="184" t="s">
        <v>17844</v>
      </c>
      <c r="H618" s="184" t="s">
        <v>17845</v>
      </c>
      <c r="I618" s="184" t="s">
        <v>17846</v>
      </c>
      <c r="J618" s="184" t="s">
        <v>17847</v>
      </c>
      <c r="K618" s="1" t="s">
        <v>5955</v>
      </c>
      <c r="L618" s="184" t="s">
        <v>17848</v>
      </c>
    </row>
    <row r="619" spans="1:12">
      <c r="A619" s="1" t="s">
        <v>13846</v>
      </c>
      <c r="B619" s="1" t="s">
        <v>172</v>
      </c>
      <c r="C619" s="184" t="s">
        <v>17849</v>
      </c>
      <c r="D619" s="184" t="s">
        <v>17850</v>
      </c>
      <c r="E619" s="184" t="s">
        <v>14316</v>
      </c>
      <c r="F619" s="1" t="s">
        <v>17851</v>
      </c>
      <c r="G619" s="184" t="s">
        <v>17852</v>
      </c>
      <c r="H619" s="184" t="s">
        <v>17853</v>
      </c>
      <c r="I619" s="184" t="s">
        <v>17854</v>
      </c>
      <c r="J619" s="184" t="s">
        <v>17855</v>
      </c>
      <c r="K619" s="184" t="s">
        <v>14111</v>
      </c>
      <c r="L619" s="1" t="s">
        <v>17856</v>
      </c>
    </row>
    <row r="620" spans="1:12">
      <c r="A620" s="1" t="s">
        <v>13846</v>
      </c>
      <c r="B620" s="1" t="s">
        <v>17857</v>
      </c>
      <c r="D620" s="1">
        <v>-1</v>
      </c>
      <c r="E620" s="1" t="s">
        <v>14903</v>
      </c>
      <c r="F620" s="1" t="s">
        <v>17858</v>
      </c>
      <c r="G620" s="184" t="s">
        <v>14015</v>
      </c>
      <c r="H620" s="184" t="s">
        <v>17859</v>
      </c>
      <c r="I620" s="1">
        <v>0</v>
      </c>
      <c r="J620" s="1">
        <v>-1</v>
      </c>
    </row>
    <row r="621" spans="1:12">
      <c r="A621" s="1" t="s">
        <v>13846</v>
      </c>
      <c r="B621" s="1" t="s">
        <v>17860</v>
      </c>
      <c r="C621" s="184" t="s">
        <v>14000</v>
      </c>
      <c r="D621" s="184" t="s">
        <v>16693</v>
      </c>
      <c r="E621" s="184" t="s">
        <v>17861</v>
      </c>
      <c r="F621" s="1" t="s">
        <v>17862</v>
      </c>
      <c r="G621" s="184" t="s">
        <v>14573</v>
      </c>
      <c r="H621" s="1" t="s">
        <v>17863</v>
      </c>
      <c r="I621" s="184" t="s">
        <v>17864</v>
      </c>
      <c r="J621" s="184" t="s">
        <v>17865</v>
      </c>
      <c r="K621" s="184" t="s">
        <v>17866</v>
      </c>
      <c r="L621" s="184" t="s">
        <v>17867</v>
      </c>
    </row>
    <row r="622" spans="1:12">
      <c r="A622" s="1" t="s">
        <v>13846</v>
      </c>
      <c r="B622" s="1" t="s">
        <v>17868</v>
      </c>
      <c r="C622" s="184" t="s">
        <v>16813</v>
      </c>
      <c r="D622" s="1" t="s">
        <v>17869</v>
      </c>
      <c r="E622" s="184" t="s">
        <v>16313</v>
      </c>
      <c r="F622" s="184" t="s">
        <v>17870</v>
      </c>
      <c r="G622" s="184" t="s">
        <v>15063</v>
      </c>
      <c r="H622" s="1" t="s">
        <v>17871</v>
      </c>
      <c r="I622" s="184" t="s">
        <v>15779</v>
      </c>
      <c r="J622" s="1" t="s">
        <v>17872</v>
      </c>
      <c r="K622" s="184" t="s">
        <v>14308</v>
      </c>
      <c r="L622" s="184" t="s">
        <v>17873</v>
      </c>
    </row>
    <row r="623" spans="1:12">
      <c r="A623" s="1" t="s">
        <v>13846</v>
      </c>
      <c r="B623" s="1" t="s">
        <v>17874</v>
      </c>
      <c r="C623" s="184" t="s">
        <v>17875</v>
      </c>
      <c r="D623" s="1" t="s">
        <v>17876</v>
      </c>
      <c r="E623" s="184" t="s">
        <v>17877</v>
      </c>
      <c r="F623" s="184" t="s">
        <v>17878</v>
      </c>
      <c r="G623" s="184" t="s">
        <v>17879</v>
      </c>
      <c r="H623" s="1" t="s">
        <v>17880</v>
      </c>
      <c r="I623" s="184" t="s">
        <v>13882</v>
      </c>
      <c r="J623" s="1" t="s">
        <v>17881</v>
      </c>
      <c r="K623" s="1" t="s">
        <v>6220</v>
      </c>
      <c r="L623" s="1" t="s">
        <v>14409</v>
      </c>
    </row>
    <row r="624" spans="1:12">
      <c r="A624" s="1" t="s">
        <v>13846</v>
      </c>
      <c r="B624" s="1" t="s">
        <v>17882</v>
      </c>
      <c r="C624" s="1">
        <v>0</v>
      </c>
      <c r="D624" s="1">
        <v>-1</v>
      </c>
      <c r="E624" s="184" t="s">
        <v>14048</v>
      </c>
      <c r="F624" s="184" t="s">
        <v>17883</v>
      </c>
      <c r="G624" s="184" t="s">
        <v>14316</v>
      </c>
      <c r="H624" s="1" t="s">
        <v>14104</v>
      </c>
      <c r="I624" s="184" t="s">
        <v>15063</v>
      </c>
      <c r="J624" s="184" t="s">
        <v>17884</v>
      </c>
      <c r="L624" s="1">
        <v>-1</v>
      </c>
    </row>
    <row r="625" spans="1:12">
      <c r="A625" s="1" t="s">
        <v>13846</v>
      </c>
      <c r="B625" s="1" t="s">
        <v>17885</v>
      </c>
      <c r="C625" s="184" t="s">
        <v>14195</v>
      </c>
      <c r="D625" s="1" t="s">
        <v>17886</v>
      </c>
      <c r="E625" s="184" t="s">
        <v>17887</v>
      </c>
      <c r="F625" s="184" t="s">
        <v>17888</v>
      </c>
      <c r="G625" s="184" t="s">
        <v>17889</v>
      </c>
      <c r="H625" s="184" t="s">
        <v>17890</v>
      </c>
      <c r="I625" s="184" t="s">
        <v>17891</v>
      </c>
      <c r="J625" s="1" t="s">
        <v>17892</v>
      </c>
      <c r="K625" s="184" t="s">
        <v>16763</v>
      </c>
      <c r="L625" s="184" t="s">
        <v>17293</v>
      </c>
    </row>
    <row r="626" spans="1:12">
      <c r="A626" s="1" t="s">
        <v>13846</v>
      </c>
      <c r="B626" s="1" t="s">
        <v>17893</v>
      </c>
      <c r="C626" s="184" t="s">
        <v>13877</v>
      </c>
      <c r="D626" s="184" t="s">
        <v>17894</v>
      </c>
      <c r="E626" s="184" t="s">
        <v>17895</v>
      </c>
      <c r="F626" s="1" t="s">
        <v>17896</v>
      </c>
      <c r="G626" s="184" t="s">
        <v>14028</v>
      </c>
      <c r="H626" s="184" t="s">
        <v>17897</v>
      </c>
      <c r="I626" s="1" t="s">
        <v>7187</v>
      </c>
      <c r="J626" s="1" t="s">
        <v>16099</v>
      </c>
      <c r="K626" s="184" t="s">
        <v>14363</v>
      </c>
      <c r="L626" s="1" t="s">
        <v>14899</v>
      </c>
    </row>
    <row r="627" spans="1:12">
      <c r="A627" s="1" t="s">
        <v>13846</v>
      </c>
      <c r="B627" s="1" t="s">
        <v>17898</v>
      </c>
      <c r="C627" s="184" t="s">
        <v>17899</v>
      </c>
      <c r="D627" s="1" t="s">
        <v>17900</v>
      </c>
      <c r="E627" s="184" t="s">
        <v>17901</v>
      </c>
      <c r="F627" s="184" t="s">
        <v>17902</v>
      </c>
      <c r="G627" s="184" t="s">
        <v>17903</v>
      </c>
      <c r="H627" s="1" t="s">
        <v>17904</v>
      </c>
      <c r="I627" s="184" t="s">
        <v>13934</v>
      </c>
      <c r="J627" s="1" t="s">
        <v>17905</v>
      </c>
      <c r="K627" s="184" t="s">
        <v>13900</v>
      </c>
      <c r="L627" s="184" t="s">
        <v>14273</v>
      </c>
    </row>
    <row r="628" spans="1:12">
      <c r="A628" s="1" t="s">
        <v>13846</v>
      </c>
      <c r="B628" s="1" t="s">
        <v>614</v>
      </c>
      <c r="C628" s="184" t="s">
        <v>13885</v>
      </c>
      <c r="D628" s="184" t="s">
        <v>17891</v>
      </c>
      <c r="E628" s="184" t="s">
        <v>14330</v>
      </c>
      <c r="F628" s="1" t="s">
        <v>17906</v>
      </c>
      <c r="G628" s="184" t="s">
        <v>14343</v>
      </c>
      <c r="H628" s="1" t="s">
        <v>5975</v>
      </c>
      <c r="I628" s="1" t="s">
        <v>6849</v>
      </c>
      <c r="J628" s="1" t="s">
        <v>17907</v>
      </c>
      <c r="K628" s="1">
        <v>0</v>
      </c>
      <c r="L628" s="1">
        <v>-1</v>
      </c>
    </row>
    <row r="629" spans="1:12">
      <c r="A629" s="1" t="s">
        <v>13846</v>
      </c>
      <c r="B629" s="1" t="s">
        <v>17908</v>
      </c>
      <c r="C629" s="184" t="s">
        <v>17909</v>
      </c>
      <c r="D629" s="1" t="s">
        <v>17910</v>
      </c>
      <c r="E629" s="184" t="s">
        <v>17911</v>
      </c>
      <c r="F629" s="184" t="s">
        <v>17912</v>
      </c>
      <c r="G629" s="184" t="s">
        <v>16124</v>
      </c>
      <c r="H629" s="184" t="s">
        <v>14817</v>
      </c>
      <c r="I629" s="184" t="s">
        <v>17913</v>
      </c>
      <c r="J629" s="1" t="s">
        <v>17914</v>
      </c>
      <c r="K629" s="184" t="s">
        <v>17915</v>
      </c>
      <c r="L629" s="184" t="s">
        <v>17916</v>
      </c>
    </row>
    <row r="630" spans="1:12">
      <c r="A630" s="1" t="s">
        <v>13846</v>
      </c>
      <c r="B630" s="1" t="s">
        <v>17917</v>
      </c>
      <c r="C630" s="184" t="s">
        <v>13902</v>
      </c>
      <c r="D630" s="1" t="s">
        <v>17918</v>
      </c>
      <c r="E630" s="184" t="s">
        <v>13854</v>
      </c>
      <c r="F630" s="1" t="s">
        <v>17919</v>
      </c>
      <c r="G630" s="184" t="s">
        <v>13921</v>
      </c>
      <c r="H630" s="1" t="s">
        <v>17920</v>
      </c>
      <c r="I630" s="184" t="s">
        <v>17921</v>
      </c>
      <c r="J630" s="184" t="s">
        <v>17922</v>
      </c>
      <c r="K630" s="1">
        <v>0</v>
      </c>
      <c r="L630" s="1">
        <v>-1</v>
      </c>
    </row>
    <row r="631" spans="1:12">
      <c r="A631" s="1" t="s">
        <v>13846</v>
      </c>
      <c r="B631" s="1" t="s">
        <v>17923</v>
      </c>
      <c r="C631" s="184" t="s">
        <v>17924</v>
      </c>
      <c r="D631" s="184" t="s">
        <v>17925</v>
      </c>
      <c r="E631" s="184" t="s">
        <v>15962</v>
      </c>
      <c r="F631" s="1" t="s">
        <v>17926</v>
      </c>
      <c r="G631" s="184" t="s">
        <v>14518</v>
      </c>
      <c r="H631" s="184" t="s">
        <v>15065</v>
      </c>
      <c r="I631" s="184" t="s">
        <v>17927</v>
      </c>
      <c r="J631" s="1" t="s">
        <v>17928</v>
      </c>
      <c r="K631" s="184" t="s">
        <v>14015</v>
      </c>
      <c r="L631" s="184" t="s">
        <v>17929</v>
      </c>
    </row>
    <row r="632" spans="1:12">
      <c r="A632" s="1" t="s">
        <v>13846</v>
      </c>
      <c r="B632" s="1" t="s">
        <v>17930</v>
      </c>
      <c r="C632" s="184" t="s">
        <v>17931</v>
      </c>
      <c r="D632" s="1" t="s">
        <v>17932</v>
      </c>
      <c r="E632" s="184" t="s">
        <v>14015</v>
      </c>
      <c r="F632" s="184" t="s">
        <v>17798</v>
      </c>
      <c r="G632" s="184" t="s">
        <v>15517</v>
      </c>
      <c r="H632" s="1" t="s">
        <v>5975</v>
      </c>
      <c r="I632" s="184" t="s">
        <v>17933</v>
      </c>
      <c r="J632" s="184" t="s">
        <v>17934</v>
      </c>
      <c r="K632" s="184" t="s">
        <v>14060</v>
      </c>
      <c r="L632" s="1" t="s">
        <v>17935</v>
      </c>
    </row>
    <row r="633" spans="1:12">
      <c r="A633" s="1" t="s">
        <v>13846</v>
      </c>
      <c r="B633" s="1" t="s">
        <v>17936</v>
      </c>
      <c r="C633" s="184" t="s">
        <v>17937</v>
      </c>
      <c r="D633" s="1" t="s">
        <v>17938</v>
      </c>
      <c r="E633" s="184" t="s">
        <v>17543</v>
      </c>
      <c r="F633" s="184" t="s">
        <v>17939</v>
      </c>
      <c r="G633" s="184" t="s">
        <v>13848</v>
      </c>
      <c r="H633" s="184" t="s">
        <v>17940</v>
      </c>
      <c r="I633" s="184" t="s">
        <v>17941</v>
      </c>
      <c r="J633" s="184" t="s">
        <v>17942</v>
      </c>
      <c r="K633" s="184" t="s">
        <v>14504</v>
      </c>
      <c r="L633" s="1" t="s">
        <v>17943</v>
      </c>
    </row>
    <row r="634" spans="1:12">
      <c r="A634" s="1" t="s">
        <v>13846</v>
      </c>
      <c r="B634" s="1" t="s">
        <v>17944</v>
      </c>
      <c r="C634" s="184" t="s">
        <v>17945</v>
      </c>
      <c r="D634" s="1" t="s">
        <v>17946</v>
      </c>
      <c r="E634" s="184" t="s">
        <v>17947</v>
      </c>
      <c r="F634" s="184" t="s">
        <v>17948</v>
      </c>
      <c r="G634" s="184" t="s">
        <v>17949</v>
      </c>
      <c r="H634" s="1" t="s">
        <v>17950</v>
      </c>
      <c r="I634" s="184" t="s">
        <v>17951</v>
      </c>
      <c r="J634" s="1" t="s">
        <v>17952</v>
      </c>
      <c r="K634" s="184" t="s">
        <v>13934</v>
      </c>
      <c r="L634" s="184" t="s">
        <v>17953</v>
      </c>
    </row>
    <row r="635" spans="1:12">
      <c r="A635" s="1" t="s">
        <v>13846</v>
      </c>
      <c r="B635" s="1" t="s">
        <v>17954</v>
      </c>
      <c r="C635" s="184" t="s">
        <v>15348</v>
      </c>
      <c r="E635" s="184" t="s">
        <v>17955</v>
      </c>
      <c r="F635" s="184" t="s">
        <v>17956</v>
      </c>
      <c r="G635" s="184" t="s">
        <v>17957</v>
      </c>
      <c r="H635" s="1" t="s">
        <v>17958</v>
      </c>
      <c r="I635" s="184" t="s">
        <v>17959</v>
      </c>
      <c r="J635" s="1" t="s">
        <v>17960</v>
      </c>
      <c r="K635" s="1">
        <v>0</v>
      </c>
      <c r="L635" s="1">
        <v>-1</v>
      </c>
    </row>
    <row r="636" spans="1:12">
      <c r="A636" s="1" t="s">
        <v>13846</v>
      </c>
      <c r="B636" s="1" t="s">
        <v>17961</v>
      </c>
      <c r="C636" s="1" t="s">
        <v>6220</v>
      </c>
      <c r="D636" s="1" t="s">
        <v>17962</v>
      </c>
      <c r="E636" s="184" t="s">
        <v>16412</v>
      </c>
      <c r="F636" s="1" t="s">
        <v>17963</v>
      </c>
      <c r="G636" s="184" t="s">
        <v>15693</v>
      </c>
      <c r="H636" s="184" t="s">
        <v>17964</v>
      </c>
      <c r="I636" s="184" t="s">
        <v>17360</v>
      </c>
      <c r="J636" s="1" t="s">
        <v>17965</v>
      </c>
      <c r="K636" s="184" t="s">
        <v>14165</v>
      </c>
      <c r="L636" s="184" t="s">
        <v>17966</v>
      </c>
    </row>
    <row r="637" spans="1:12">
      <c r="A637" s="1" t="s">
        <v>13846</v>
      </c>
      <c r="B637" s="1" t="s">
        <v>17967</v>
      </c>
      <c r="C637" s="184" t="s">
        <v>13905</v>
      </c>
      <c r="D637" s="184" t="s">
        <v>17968</v>
      </c>
      <c r="E637" s="184" t="s">
        <v>17969</v>
      </c>
      <c r="F637" s="1" t="s">
        <v>17970</v>
      </c>
      <c r="G637" s="184" t="s">
        <v>17971</v>
      </c>
      <c r="H637" s="184" t="s">
        <v>17972</v>
      </c>
      <c r="I637" s="184" t="s">
        <v>13910</v>
      </c>
      <c r="J637" s="184" t="s">
        <v>17973</v>
      </c>
      <c r="K637" s="184" t="s">
        <v>14632</v>
      </c>
      <c r="L637" s="1" t="s">
        <v>17974</v>
      </c>
    </row>
    <row r="638" spans="1:12">
      <c r="A638" s="1" t="s">
        <v>13846</v>
      </c>
      <c r="B638" s="1" t="s">
        <v>17975</v>
      </c>
      <c r="C638" s="184" t="s">
        <v>14273</v>
      </c>
      <c r="E638" s="184" t="s">
        <v>17976</v>
      </c>
      <c r="F638" s="1" t="s">
        <v>17977</v>
      </c>
      <c r="G638" s="184" t="s">
        <v>14363</v>
      </c>
      <c r="H638" s="1" t="s">
        <v>17978</v>
      </c>
      <c r="I638" s="184" t="s">
        <v>15928</v>
      </c>
      <c r="J638" s="184" t="s">
        <v>16958</v>
      </c>
      <c r="K638" s="1">
        <v>0</v>
      </c>
      <c r="L638" s="1">
        <v>-1</v>
      </c>
    </row>
    <row r="639" spans="1:12">
      <c r="A639" s="1" t="s">
        <v>13846</v>
      </c>
      <c r="B639" s="1" t="s">
        <v>17979</v>
      </c>
      <c r="C639" s="184" t="s">
        <v>15284</v>
      </c>
      <c r="D639" s="184" t="s">
        <v>17980</v>
      </c>
      <c r="E639" s="184" t="s">
        <v>17981</v>
      </c>
      <c r="F639" s="184" t="s">
        <v>17982</v>
      </c>
      <c r="G639" s="184" t="s">
        <v>17983</v>
      </c>
      <c r="H639" s="1" t="s">
        <v>17984</v>
      </c>
      <c r="I639" s="184" t="s">
        <v>17985</v>
      </c>
      <c r="J639" s="184" t="s">
        <v>17986</v>
      </c>
      <c r="K639" s="184" t="s">
        <v>16869</v>
      </c>
      <c r="L639" s="1" t="s">
        <v>17987</v>
      </c>
    </row>
    <row r="640" spans="1:12">
      <c r="A640" s="1" t="s">
        <v>13846</v>
      </c>
      <c r="B640" s="1" t="s">
        <v>17988</v>
      </c>
      <c r="C640" s="184" t="s">
        <v>15308</v>
      </c>
      <c r="D640" s="184" t="s">
        <v>15817</v>
      </c>
      <c r="E640" s="184" t="s">
        <v>17989</v>
      </c>
      <c r="F640" s="1" t="s">
        <v>17990</v>
      </c>
      <c r="G640" s="1" t="s">
        <v>6945</v>
      </c>
      <c r="H640" s="184" t="s">
        <v>17991</v>
      </c>
      <c r="I640" s="184" t="s">
        <v>17992</v>
      </c>
      <c r="J640" s="1" t="s">
        <v>17993</v>
      </c>
      <c r="K640" s="1" t="s">
        <v>17741</v>
      </c>
      <c r="L640" s="184" t="s">
        <v>17994</v>
      </c>
    </row>
    <row r="641" spans="1:12">
      <c r="A641" s="1" t="s">
        <v>13846</v>
      </c>
      <c r="B641" s="1" t="s">
        <v>837</v>
      </c>
      <c r="C641" s="184" t="s">
        <v>14028</v>
      </c>
      <c r="D641" s="1" t="s">
        <v>17995</v>
      </c>
      <c r="E641" s="184" t="s">
        <v>17996</v>
      </c>
      <c r="F641" s="184" t="s">
        <v>17997</v>
      </c>
      <c r="G641" s="1" t="s">
        <v>6220</v>
      </c>
      <c r="H641" s="1" t="s">
        <v>17096</v>
      </c>
      <c r="I641" s="184" t="s">
        <v>16142</v>
      </c>
      <c r="J641" s="184" t="s">
        <v>15781</v>
      </c>
      <c r="K641" s="1">
        <v>0</v>
      </c>
      <c r="L641" s="1">
        <v>-1</v>
      </c>
    </row>
    <row r="642" spans="1:12">
      <c r="A642" s="1" t="s">
        <v>13846</v>
      </c>
      <c r="B642" s="1" t="s">
        <v>17998</v>
      </c>
      <c r="C642" s="184" t="s">
        <v>17999</v>
      </c>
      <c r="D642" s="1" t="s">
        <v>17008</v>
      </c>
      <c r="E642" s="1" t="s">
        <v>15844</v>
      </c>
      <c r="F642" s="1" t="s">
        <v>18000</v>
      </c>
      <c r="G642" s="184" t="s">
        <v>15633</v>
      </c>
      <c r="H642" s="184" t="s">
        <v>16401</v>
      </c>
      <c r="I642" s="184" t="s">
        <v>15292</v>
      </c>
      <c r="J642" s="184" t="s">
        <v>18001</v>
      </c>
      <c r="K642" s="1">
        <v>0</v>
      </c>
      <c r="L642" s="1">
        <v>-1</v>
      </c>
    </row>
    <row r="643" spans="1:12">
      <c r="A643" s="1" t="s">
        <v>13846</v>
      </c>
      <c r="B643" s="1" t="s">
        <v>18002</v>
      </c>
      <c r="C643" s="184" t="s">
        <v>14273</v>
      </c>
      <c r="D643" s="184" t="s">
        <v>18003</v>
      </c>
      <c r="E643" s="1">
        <v>0</v>
      </c>
      <c r="F643" s="1">
        <v>-1</v>
      </c>
      <c r="G643" s="184" t="s">
        <v>14028</v>
      </c>
      <c r="I643" s="1">
        <v>0</v>
      </c>
      <c r="J643" s="1">
        <v>-1</v>
      </c>
      <c r="K643" s="1">
        <v>0</v>
      </c>
    </row>
    <row r="644" spans="1:12">
      <c r="A644" s="1" t="s">
        <v>13846</v>
      </c>
      <c r="B644" s="1" t="s">
        <v>18004</v>
      </c>
      <c r="C644" s="184" t="s">
        <v>13863</v>
      </c>
      <c r="D644" s="184" t="s">
        <v>18005</v>
      </c>
      <c r="E644" s="184" t="s">
        <v>15269</v>
      </c>
      <c r="F644" s="1" t="s">
        <v>18006</v>
      </c>
      <c r="G644" s="184" t="s">
        <v>18007</v>
      </c>
      <c r="H644" s="184" t="s">
        <v>18008</v>
      </c>
      <c r="I644" s="184" t="s">
        <v>18009</v>
      </c>
      <c r="J644" s="184" t="s">
        <v>18010</v>
      </c>
      <c r="K644" s="184" t="s">
        <v>13863</v>
      </c>
      <c r="L644" s="1" t="s">
        <v>18011</v>
      </c>
    </row>
    <row r="645" spans="1:12">
      <c r="A645" s="1" t="s">
        <v>13846</v>
      </c>
      <c r="B645" s="1" t="s">
        <v>18012</v>
      </c>
      <c r="C645" s="184" t="s">
        <v>13907</v>
      </c>
      <c r="D645" s="1" t="s">
        <v>5975</v>
      </c>
      <c r="E645" s="184" t="s">
        <v>14161</v>
      </c>
      <c r="F645" s="1" t="s">
        <v>18013</v>
      </c>
      <c r="G645" s="184" t="s">
        <v>13921</v>
      </c>
      <c r="H645" s="184" t="s">
        <v>14431</v>
      </c>
      <c r="I645" s="1">
        <v>0</v>
      </c>
      <c r="J645" s="1">
        <v>-1</v>
      </c>
      <c r="K645" s="1">
        <v>0</v>
      </c>
    </row>
    <row r="646" spans="1:12">
      <c r="A646" s="1" t="s">
        <v>13846</v>
      </c>
      <c r="B646" s="1" t="s">
        <v>18014</v>
      </c>
      <c r="C646" s="184" t="s">
        <v>18015</v>
      </c>
      <c r="D646" s="184" t="s">
        <v>18016</v>
      </c>
      <c r="E646" s="184" t="s">
        <v>18017</v>
      </c>
      <c r="F646" s="1" t="s">
        <v>18018</v>
      </c>
      <c r="G646" s="184" t="s">
        <v>18019</v>
      </c>
      <c r="H646" s="184" t="s">
        <v>18020</v>
      </c>
      <c r="I646" s="184" t="s">
        <v>18021</v>
      </c>
      <c r="J646" s="1" t="s">
        <v>18022</v>
      </c>
      <c r="K646" s="184" t="s">
        <v>18023</v>
      </c>
      <c r="L646" s="184" t="s">
        <v>18024</v>
      </c>
    </row>
    <row r="647" spans="1:12">
      <c r="A647" s="1" t="s">
        <v>13846</v>
      </c>
      <c r="B647" s="1" t="s">
        <v>18025</v>
      </c>
      <c r="C647" s="184" t="s">
        <v>18026</v>
      </c>
      <c r="D647" s="184" t="s">
        <v>18027</v>
      </c>
      <c r="E647" s="184" t="s">
        <v>18028</v>
      </c>
      <c r="F647" s="1" t="s">
        <v>18029</v>
      </c>
      <c r="G647" s="184" t="s">
        <v>18030</v>
      </c>
      <c r="H647" s="184" t="s">
        <v>18031</v>
      </c>
      <c r="I647" s="184" t="s">
        <v>18032</v>
      </c>
      <c r="J647" s="1" t="s">
        <v>18033</v>
      </c>
      <c r="K647" s="184" t="s">
        <v>18034</v>
      </c>
      <c r="L647" s="184" t="s">
        <v>18035</v>
      </c>
    </row>
    <row r="648" spans="1:12">
      <c r="A648" s="1" t="s">
        <v>13846</v>
      </c>
      <c r="B648" s="1" t="s">
        <v>18036</v>
      </c>
      <c r="C648" s="184" t="s">
        <v>15815</v>
      </c>
      <c r="E648" s="184" t="s">
        <v>13877</v>
      </c>
      <c r="F648" s="184" t="s">
        <v>17124</v>
      </c>
      <c r="G648" s="184" t="s">
        <v>18037</v>
      </c>
      <c r="H648" s="1" t="s">
        <v>18038</v>
      </c>
      <c r="I648" s="184" t="s">
        <v>17422</v>
      </c>
      <c r="J648" s="1" t="s">
        <v>18039</v>
      </c>
      <c r="K648" s="1">
        <v>0</v>
      </c>
      <c r="L648" s="1">
        <v>-1</v>
      </c>
    </row>
    <row r="649" spans="1:12">
      <c r="A649" s="1" t="s">
        <v>13846</v>
      </c>
      <c r="B649" s="1" t="s">
        <v>18040</v>
      </c>
      <c r="C649" s="184" t="s">
        <v>14352</v>
      </c>
      <c r="D649" s="1" t="s">
        <v>18041</v>
      </c>
      <c r="E649" s="1">
        <v>0</v>
      </c>
      <c r="F649" s="1">
        <v>-1</v>
      </c>
      <c r="G649" s="184" t="s">
        <v>17616</v>
      </c>
      <c r="I649" s="184" t="s">
        <v>14423</v>
      </c>
      <c r="J649" s="1" t="s">
        <v>18042</v>
      </c>
      <c r="K649" s="1">
        <v>0</v>
      </c>
      <c r="L649" s="1">
        <v>-1</v>
      </c>
    </row>
    <row r="650" spans="1:12">
      <c r="A650" s="1" t="s">
        <v>13846</v>
      </c>
      <c r="B650" s="1" t="s">
        <v>18043</v>
      </c>
      <c r="C650" s="184" t="s">
        <v>13958</v>
      </c>
      <c r="D650" s="1" t="s">
        <v>18044</v>
      </c>
      <c r="E650" s="184" t="s">
        <v>15585</v>
      </c>
      <c r="F650" s="184" t="s">
        <v>18045</v>
      </c>
      <c r="G650" s="184" t="s">
        <v>15219</v>
      </c>
      <c r="H650" s="1" t="s">
        <v>18046</v>
      </c>
      <c r="I650" s="184" t="s">
        <v>17276</v>
      </c>
      <c r="J650" s="184" t="s">
        <v>18047</v>
      </c>
      <c r="K650" s="1">
        <v>0</v>
      </c>
      <c r="L650" s="1">
        <v>-1</v>
      </c>
    </row>
    <row r="651" spans="1:12">
      <c r="A651" s="1" t="s">
        <v>13846</v>
      </c>
      <c r="B651" s="1" t="s">
        <v>18048</v>
      </c>
      <c r="C651" s="184" t="s">
        <v>13925</v>
      </c>
      <c r="D651" s="184" t="s">
        <v>15235</v>
      </c>
      <c r="E651" s="184" t="s">
        <v>15379</v>
      </c>
      <c r="F651" s="1" t="s">
        <v>18049</v>
      </c>
      <c r="G651" s="184" t="s">
        <v>14124</v>
      </c>
      <c r="H651" s="184" t="s">
        <v>18050</v>
      </c>
      <c r="I651" s="1">
        <v>0</v>
      </c>
      <c r="J651" s="1">
        <v>-1</v>
      </c>
      <c r="K651" s="1" t="s">
        <v>1347</v>
      </c>
    </row>
    <row r="652" spans="1:12">
      <c r="A652" s="1" t="s">
        <v>13846</v>
      </c>
      <c r="B652" s="1" t="s">
        <v>18051</v>
      </c>
      <c r="C652" s="184" t="s">
        <v>18052</v>
      </c>
      <c r="D652" s="184" t="s">
        <v>18053</v>
      </c>
      <c r="E652" s="184" t="s">
        <v>14741</v>
      </c>
      <c r="F652" s="184" t="s">
        <v>18054</v>
      </c>
      <c r="G652" s="184" t="s">
        <v>16274</v>
      </c>
      <c r="H652" s="1" t="s">
        <v>18055</v>
      </c>
      <c r="I652" s="184" t="s">
        <v>18056</v>
      </c>
      <c r="J652" s="184" t="s">
        <v>18057</v>
      </c>
      <c r="K652" s="184" t="s">
        <v>15284</v>
      </c>
      <c r="L652" s="184" t="s">
        <v>18058</v>
      </c>
    </row>
    <row r="653" spans="1:12">
      <c r="A653" s="1" t="s">
        <v>13846</v>
      </c>
      <c r="B653" s="1" t="s">
        <v>18059</v>
      </c>
      <c r="C653" s="1">
        <v>0</v>
      </c>
      <c r="E653" s="1">
        <v>0</v>
      </c>
      <c r="G653" s="184" t="s">
        <v>13934</v>
      </c>
      <c r="I653" s="1">
        <v>0</v>
      </c>
      <c r="J653" s="1">
        <v>-1</v>
      </c>
      <c r="K653" s="1">
        <v>0</v>
      </c>
    </row>
    <row r="654" spans="1:12">
      <c r="A654" s="1" t="s">
        <v>13846</v>
      </c>
      <c r="B654" s="1" t="s">
        <v>18060</v>
      </c>
      <c r="C654" s="184" t="s">
        <v>14048</v>
      </c>
      <c r="D654" s="1" t="s">
        <v>17561</v>
      </c>
      <c r="E654" s="184" t="s">
        <v>18061</v>
      </c>
      <c r="F654" s="1" t="s">
        <v>16979</v>
      </c>
      <c r="G654" s="1" t="s">
        <v>6220</v>
      </c>
      <c r="H654" s="1" t="s">
        <v>18062</v>
      </c>
      <c r="I654" s="184" t="s">
        <v>16177</v>
      </c>
      <c r="J654" s="1" t="s">
        <v>18063</v>
      </c>
      <c r="K654" s="184" t="s">
        <v>17999</v>
      </c>
      <c r="L654" s="1" t="s">
        <v>18064</v>
      </c>
    </row>
    <row r="655" spans="1:12">
      <c r="A655" s="1" t="s">
        <v>13846</v>
      </c>
      <c r="B655" s="1" t="s">
        <v>18065</v>
      </c>
      <c r="C655" s="184" t="s">
        <v>14242</v>
      </c>
      <c r="D655" s="1" t="s">
        <v>18066</v>
      </c>
      <c r="E655" s="1">
        <v>0</v>
      </c>
      <c r="F655" s="1">
        <v>-1</v>
      </c>
      <c r="G655" s="184" t="s">
        <v>14361</v>
      </c>
      <c r="I655" s="1" t="s">
        <v>5955</v>
      </c>
      <c r="J655" s="19">
        <v>1625</v>
      </c>
      <c r="K655" s="1">
        <v>0</v>
      </c>
      <c r="L655" s="1">
        <v>-1</v>
      </c>
    </row>
    <row r="656" spans="1:12">
      <c r="A656" s="1" t="s">
        <v>13846</v>
      </c>
      <c r="B656" s="1" t="s">
        <v>18067</v>
      </c>
      <c r="C656" s="184" t="s">
        <v>13978</v>
      </c>
      <c r="D656" s="1" t="s">
        <v>15756</v>
      </c>
      <c r="E656" s="184" t="s">
        <v>16943</v>
      </c>
      <c r="F656" s="184" t="s">
        <v>18068</v>
      </c>
      <c r="G656" s="1" t="s">
        <v>6220</v>
      </c>
      <c r="H656" s="1" t="s">
        <v>18069</v>
      </c>
      <c r="I656" s="184" t="s">
        <v>14226</v>
      </c>
      <c r="J656" s="184" t="s">
        <v>13932</v>
      </c>
      <c r="K656" s="184" t="s">
        <v>14773</v>
      </c>
      <c r="L656" s="184" t="s">
        <v>18070</v>
      </c>
    </row>
    <row r="657" spans="1:12">
      <c r="A657" s="1" t="s">
        <v>13846</v>
      </c>
      <c r="B657" s="1" t="s">
        <v>18071</v>
      </c>
      <c r="C657" s="184" t="s">
        <v>13918</v>
      </c>
      <c r="D657" s="184" t="s">
        <v>18072</v>
      </c>
      <c r="E657" s="184" t="s">
        <v>17671</v>
      </c>
      <c r="F657" s="1" t="s">
        <v>18073</v>
      </c>
      <c r="G657" s="184" t="s">
        <v>14773</v>
      </c>
      <c r="H657" s="184" t="s">
        <v>18074</v>
      </c>
      <c r="I657" s="184" t="s">
        <v>15945</v>
      </c>
      <c r="J657" s="184" t="s">
        <v>18075</v>
      </c>
      <c r="K657" s="184" t="s">
        <v>14936</v>
      </c>
      <c r="L657" s="1" t="s">
        <v>18076</v>
      </c>
    </row>
    <row r="658" spans="1:12">
      <c r="A658" s="1" t="s">
        <v>13846</v>
      </c>
      <c r="B658" s="1" t="s">
        <v>18077</v>
      </c>
      <c r="C658" s="184" t="s">
        <v>18078</v>
      </c>
      <c r="D658" s="184" t="s">
        <v>18079</v>
      </c>
      <c r="E658" s="184" t="s">
        <v>18080</v>
      </c>
      <c r="F658" s="184" t="s">
        <v>18081</v>
      </c>
      <c r="G658" s="184" t="s">
        <v>18082</v>
      </c>
      <c r="H658" s="184" t="s">
        <v>18083</v>
      </c>
      <c r="I658" s="184" t="s">
        <v>14380</v>
      </c>
      <c r="J658" s="1" t="s">
        <v>18084</v>
      </c>
      <c r="K658" s="184" t="s">
        <v>16935</v>
      </c>
      <c r="L658" s="1" t="s">
        <v>18085</v>
      </c>
    </row>
    <row r="659" spans="1:12">
      <c r="A659" s="1" t="s">
        <v>13846</v>
      </c>
      <c r="B659" s="1" t="s">
        <v>18086</v>
      </c>
      <c r="C659" s="184" t="s">
        <v>13848</v>
      </c>
      <c r="D659" s="1" t="s">
        <v>18087</v>
      </c>
      <c r="E659" s="184" t="s">
        <v>14124</v>
      </c>
      <c r="F659" s="1" t="s">
        <v>18088</v>
      </c>
      <c r="G659" s="184" t="s">
        <v>18089</v>
      </c>
      <c r="H659" s="1" t="s">
        <v>18090</v>
      </c>
      <c r="I659" s="184" t="s">
        <v>13907</v>
      </c>
      <c r="J659" s="184" t="s">
        <v>17299</v>
      </c>
      <c r="K659" s="184" t="s">
        <v>14003</v>
      </c>
      <c r="L659" s="1" t="s">
        <v>17478</v>
      </c>
    </row>
    <row r="660" spans="1:12">
      <c r="A660" s="1" t="s">
        <v>13846</v>
      </c>
      <c r="B660" s="1" t="s">
        <v>429</v>
      </c>
      <c r="C660" s="184" t="s">
        <v>13902</v>
      </c>
      <c r="D660" s="184" t="s">
        <v>18091</v>
      </c>
      <c r="E660" s="184" t="s">
        <v>18092</v>
      </c>
      <c r="F660" s="184" t="s">
        <v>18093</v>
      </c>
      <c r="G660" s="184" t="s">
        <v>18094</v>
      </c>
      <c r="H660" s="1" t="s">
        <v>18095</v>
      </c>
      <c r="I660" s="184" t="s">
        <v>13848</v>
      </c>
      <c r="J660" s="184" t="s">
        <v>18096</v>
      </c>
      <c r="K660" s="184" t="s">
        <v>17322</v>
      </c>
      <c r="L660" s="184" t="s">
        <v>18097</v>
      </c>
    </row>
    <row r="661" spans="1:12">
      <c r="A661" s="1" t="s">
        <v>13846</v>
      </c>
      <c r="B661" s="1" t="s">
        <v>18098</v>
      </c>
      <c r="C661" s="184" t="s">
        <v>14583</v>
      </c>
      <c r="D661" s="184" t="s">
        <v>18099</v>
      </c>
      <c r="E661" s="184" t="s">
        <v>14264</v>
      </c>
      <c r="F661" s="184" t="s">
        <v>18100</v>
      </c>
      <c r="G661" s="184" t="s">
        <v>14026</v>
      </c>
      <c r="H661" s="1" t="s">
        <v>18101</v>
      </c>
      <c r="I661" s="1" t="s">
        <v>6220</v>
      </c>
      <c r="J661" s="184" t="s">
        <v>18102</v>
      </c>
      <c r="K661" s="184" t="s">
        <v>14028</v>
      </c>
      <c r="L661" s="184" t="s">
        <v>14028</v>
      </c>
    </row>
    <row r="662" spans="1:12">
      <c r="A662" s="1" t="s">
        <v>13846</v>
      </c>
      <c r="B662" s="1" t="s">
        <v>18103</v>
      </c>
      <c r="C662" s="184" t="s">
        <v>13925</v>
      </c>
      <c r="D662" s="1" t="s">
        <v>18104</v>
      </c>
      <c r="E662" s="184" t="s">
        <v>14900</v>
      </c>
      <c r="F662" s="1" t="s">
        <v>18105</v>
      </c>
      <c r="G662" s="184" t="s">
        <v>14267</v>
      </c>
      <c r="H662" s="184" t="s">
        <v>18106</v>
      </c>
      <c r="I662" s="184" t="s">
        <v>13848</v>
      </c>
      <c r="J662" s="1" t="s">
        <v>16390</v>
      </c>
      <c r="K662" s="1" t="s">
        <v>6969</v>
      </c>
      <c r="L662" s="1" t="s">
        <v>14433</v>
      </c>
    </row>
    <row r="663" spans="1:12">
      <c r="A663" s="1" t="s">
        <v>13846</v>
      </c>
      <c r="B663" s="1" t="s">
        <v>18107</v>
      </c>
      <c r="C663" s="184" t="s">
        <v>13936</v>
      </c>
      <c r="D663" s="184" t="s">
        <v>18108</v>
      </c>
      <c r="E663" s="184" t="s">
        <v>18109</v>
      </c>
      <c r="F663" s="1" t="s">
        <v>18110</v>
      </c>
      <c r="G663" s="184" t="s">
        <v>15759</v>
      </c>
      <c r="H663" s="184" t="s">
        <v>18111</v>
      </c>
      <c r="I663" s="1" t="s">
        <v>6220</v>
      </c>
      <c r="J663" s="1" t="s">
        <v>15644</v>
      </c>
      <c r="K663" s="184" t="s">
        <v>14273</v>
      </c>
      <c r="L663" s="184" t="s">
        <v>14342</v>
      </c>
    </row>
    <row r="664" spans="1:12">
      <c r="A664" s="1" t="s">
        <v>13846</v>
      </c>
      <c r="B664" s="1" t="s">
        <v>18112</v>
      </c>
      <c r="C664" s="184" t="s">
        <v>14124</v>
      </c>
      <c r="D664" s="184" t="s">
        <v>18113</v>
      </c>
      <c r="E664" s="184" t="s">
        <v>13925</v>
      </c>
      <c r="F664" s="1" t="s">
        <v>6599</v>
      </c>
      <c r="G664" s="184" t="s">
        <v>18114</v>
      </c>
      <c r="H664" s="1" t="s">
        <v>18115</v>
      </c>
      <c r="I664" s="184" t="s">
        <v>15266</v>
      </c>
      <c r="J664" s="1" t="s">
        <v>18116</v>
      </c>
      <c r="K664" s="1" t="s">
        <v>1347</v>
      </c>
      <c r="L664" s="184" t="s">
        <v>18117</v>
      </c>
    </row>
    <row r="665" spans="1:12">
      <c r="A665" s="1" t="s">
        <v>13846</v>
      </c>
      <c r="B665" s="1" t="s">
        <v>18118</v>
      </c>
      <c r="C665" s="184" t="s">
        <v>18119</v>
      </c>
      <c r="D665" s="184" t="s">
        <v>18120</v>
      </c>
      <c r="E665" s="184" t="s">
        <v>18121</v>
      </c>
      <c r="F665" s="184" t="s">
        <v>18122</v>
      </c>
      <c r="G665" s="184" t="s">
        <v>18123</v>
      </c>
      <c r="H665" s="1" t="s">
        <v>18124</v>
      </c>
      <c r="I665" s="184" t="s">
        <v>18125</v>
      </c>
      <c r="J665" s="184" t="s">
        <v>18126</v>
      </c>
      <c r="K665" s="184" t="s">
        <v>18127</v>
      </c>
      <c r="L665" s="1" t="s">
        <v>18128</v>
      </c>
    </row>
    <row r="666" spans="1:12">
      <c r="A666" s="1" t="s">
        <v>13846</v>
      </c>
      <c r="B666" s="1" t="s">
        <v>18129</v>
      </c>
      <c r="C666" s="184" t="s">
        <v>18130</v>
      </c>
      <c r="D666" s="1" t="s">
        <v>18131</v>
      </c>
      <c r="E666" s="184" t="s">
        <v>18132</v>
      </c>
      <c r="F666" s="184" t="s">
        <v>16774</v>
      </c>
      <c r="G666" s="184" t="s">
        <v>18133</v>
      </c>
      <c r="H666" s="1" t="s">
        <v>18134</v>
      </c>
      <c r="I666" s="184" t="s">
        <v>15031</v>
      </c>
      <c r="J666" s="184" t="s">
        <v>16008</v>
      </c>
      <c r="K666" s="184" t="s">
        <v>14532</v>
      </c>
      <c r="L666" s="1" t="s">
        <v>18135</v>
      </c>
    </row>
    <row r="667" spans="1:12">
      <c r="A667" s="1" t="s">
        <v>13846</v>
      </c>
      <c r="B667" s="1" t="s">
        <v>18136</v>
      </c>
      <c r="C667" s="184" t="s">
        <v>17455</v>
      </c>
      <c r="D667" s="184" t="s">
        <v>18137</v>
      </c>
      <c r="E667" s="184" t="s">
        <v>18138</v>
      </c>
      <c r="F667" s="184" t="s">
        <v>18139</v>
      </c>
      <c r="G667" s="184" t="s">
        <v>18140</v>
      </c>
      <c r="H667" s="184" t="s">
        <v>16995</v>
      </c>
      <c r="I667" s="184" t="s">
        <v>14273</v>
      </c>
      <c r="J667" s="1" t="s">
        <v>18141</v>
      </c>
      <c r="K667" s="184" t="s">
        <v>16401</v>
      </c>
      <c r="L667" s="184" t="s">
        <v>16774</v>
      </c>
    </row>
    <row r="668" spans="1:12">
      <c r="A668" s="1" t="s">
        <v>13846</v>
      </c>
      <c r="B668" s="1" t="s">
        <v>18142</v>
      </c>
      <c r="C668" s="184" t="s">
        <v>17186</v>
      </c>
      <c r="D668" s="1" t="s">
        <v>18143</v>
      </c>
      <c r="E668" s="184" t="s">
        <v>18144</v>
      </c>
      <c r="F668" s="184" t="s">
        <v>18145</v>
      </c>
      <c r="G668" s="184" t="s">
        <v>14311</v>
      </c>
      <c r="H668" s="1" t="s">
        <v>18146</v>
      </c>
      <c r="I668" s="184" t="s">
        <v>18147</v>
      </c>
      <c r="J668" s="1" t="s">
        <v>18148</v>
      </c>
      <c r="K668" s="184" t="s">
        <v>18149</v>
      </c>
      <c r="L668" s="1" t="s">
        <v>18150</v>
      </c>
    </row>
    <row r="669" spans="1:12">
      <c r="A669" s="1" t="s">
        <v>13846</v>
      </c>
      <c r="B669" s="1" t="s">
        <v>18151</v>
      </c>
      <c r="C669" s="1">
        <v>0</v>
      </c>
      <c r="D669" s="1">
        <v>-1</v>
      </c>
      <c r="E669" s="184" t="s">
        <v>13934</v>
      </c>
      <c r="G669" s="1" t="s">
        <v>6220</v>
      </c>
      <c r="H669" s="1" t="s">
        <v>15093</v>
      </c>
      <c r="I669" s="184" t="s">
        <v>14363</v>
      </c>
      <c r="J669" s="1" t="s">
        <v>15698</v>
      </c>
      <c r="K669" s="184" t="s">
        <v>13848</v>
      </c>
      <c r="L669" s="184" t="s">
        <v>13935</v>
      </c>
    </row>
    <row r="670" spans="1:12">
      <c r="A670" s="1" t="s">
        <v>13846</v>
      </c>
      <c r="B670" s="1" t="s">
        <v>18152</v>
      </c>
      <c r="C670" s="184" t="s">
        <v>14900</v>
      </c>
      <c r="D670" s="184" t="s">
        <v>18153</v>
      </c>
      <c r="E670" s="1" t="s">
        <v>14903</v>
      </c>
      <c r="F670" s="1" t="s">
        <v>16738</v>
      </c>
      <c r="G670" s="184" t="s">
        <v>14078</v>
      </c>
      <c r="H670" s="1" t="s">
        <v>15858</v>
      </c>
      <c r="I670" s="184" t="s">
        <v>13867</v>
      </c>
      <c r="J670" s="1" t="s">
        <v>18154</v>
      </c>
      <c r="K670" s="1">
        <v>0</v>
      </c>
      <c r="L670" s="1">
        <v>-1</v>
      </c>
    </row>
    <row r="671" spans="1:12">
      <c r="A671" s="1" t="s">
        <v>13846</v>
      </c>
      <c r="B671" s="1" t="s">
        <v>18155</v>
      </c>
      <c r="C671" s="184" t="s">
        <v>16908</v>
      </c>
      <c r="D671" s="1" t="s">
        <v>18156</v>
      </c>
      <c r="E671" s="184" t="s">
        <v>18157</v>
      </c>
      <c r="F671" s="184" t="s">
        <v>18158</v>
      </c>
      <c r="G671" s="184" t="s">
        <v>18159</v>
      </c>
      <c r="H671" s="184" t="s">
        <v>18160</v>
      </c>
      <c r="I671" s="1" t="s">
        <v>7122</v>
      </c>
      <c r="J671" s="1" t="s">
        <v>18161</v>
      </c>
      <c r="K671" s="1" t="s">
        <v>6599</v>
      </c>
      <c r="L671" s="1" t="s">
        <v>15103</v>
      </c>
    </row>
    <row r="672" spans="1:12">
      <c r="A672" s="1" t="s">
        <v>13846</v>
      </c>
      <c r="B672" s="1" t="s">
        <v>18162</v>
      </c>
      <c r="C672" s="184" t="s">
        <v>18163</v>
      </c>
      <c r="D672" s="1" t="s">
        <v>18164</v>
      </c>
      <c r="E672" s="184" t="s">
        <v>18165</v>
      </c>
      <c r="F672" s="184" t="s">
        <v>18166</v>
      </c>
      <c r="G672" s="184" t="s">
        <v>18167</v>
      </c>
      <c r="H672" s="1" t="s">
        <v>18168</v>
      </c>
      <c r="I672" s="184" t="s">
        <v>18169</v>
      </c>
      <c r="J672" s="184" t="s">
        <v>18170</v>
      </c>
      <c r="K672" s="184" t="s">
        <v>13900</v>
      </c>
      <c r="L672" s="184" t="s">
        <v>18171</v>
      </c>
    </row>
    <row r="673" spans="1:12">
      <c r="A673" s="1" t="s">
        <v>13846</v>
      </c>
      <c r="B673" s="1" t="s">
        <v>18172</v>
      </c>
      <c r="C673" s="184" t="s">
        <v>13882</v>
      </c>
      <c r="D673" s="184" t="s">
        <v>18173</v>
      </c>
      <c r="E673" s="184" t="s">
        <v>18174</v>
      </c>
      <c r="F673" s="184" t="s">
        <v>18175</v>
      </c>
      <c r="G673" s="184" t="s">
        <v>18176</v>
      </c>
      <c r="H673" s="1" t="s">
        <v>18177</v>
      </c>
      <c r="I673" s="184" t="s">
        <v>18178</v>
      </c>
      <c r="J673" s="184" t="s">
        <v>18179</v>
      </c>
      <c r="K673" s="184" t="s">
        <v>18180</v>
      </c>
      <c r="L673" s="184" t="s">
        <v>18181</v>
      </c>
    </row>
    <row r="674" spans="1:12">
      <c r="A674" s="1" t="s">
        <v>13846</v>
      </c>
      <c r="B674" s="1" t="s">
        <v>18182</v>
      </c>
      <c r="C674" s="184" t="s">
        <v>13978</v>
      </c>
      <c r="D674" s="1" t="s">
        <v>13971</v>
      </c>
      <c r="E674" s="184" t="s">
        <v>14437</v>
      </c>
      <c r="F674" s="184" t="s">
        <v>18183</v>
      </c>
      <c r="G674" s="1" t="s">
        <v>6969</v>
      </c>
      <c r="H674" s="1" t="s">
        <v>18184</v>
      </c>
      <c r="I674" s="184" t="s">
        <v>16898</v>
      </c>
      <c r="J674" s="1" t="s">
        <v>18185</v>
      </c>
      <c r="K674" s="184" t="s">
        <v>14334</v>
      </c>
      <c r="L674" s="184" t="s">
        <v>18186</v>
      </c>
    </row>
    <row r="675" spans="1:12">
      <c r="A675" s="1" t="s">
        <v>13846</v>
      </c>
      <c r="B675" s="1" t="s">
        <v>18187</v>
      </c>
      <c r="C675" s="184" t="s">
        <v>18188</v>
      </c>
      <c r="D675" s="1" t="s">
        <v>18189</v>
      </c>
      <c r="E675" s="184" t="s">
        <v>14279</v>
      </c>
      <c r="F675" s="184" t="s">
        <v>18190</v>
      </c>
      <c r="G675" s="184" t="s">
        <v>18191</v>
      </c>
      <c r="H675" s="184" t="s">
        <v>18192</v>
      </c>
      <c r="I675" s="184" t="s">
        <v>18193</v>
      </c>
      <c r="J675" s="1" t="s">
        <v>18194</v>
      </c>
      <c r="K675" s="184" t="s">
        <v>14308</v>
      </c>
      <c r="L675" s="1" t="s">
        <v>18195</v>
      </c>
    </row>
    <row r="676" spans="1:12">
      <c r="A676" s="1" t="s">
        <v>13846</v>
      </c>
      <c r="B676" s="1" t="s">
        <v>18196</v>
      </c>
      <c r="C676" s="1">
        <v>0</v>
      </c>
      <c r="E676" s="184" t="s">
        <v>14343</v>
      </c>
      <c r="G676" s="1">
        <v>0</v>
      </c>
      <c r="H676" s="1">
        <v>-1</v>
      </c>
      <c r="I676" s="1">
        <v>0</v>
      </c>
      <c r="K676" s="1">
        <v>0</v>
      </c>
    </row>
    <row r="677" spans="1:12">
      <c r="A677" s="1" t="s">
        <v>13846</v>
      </c>
      <c r="B677" s="1" t="s">
        <v>18197</v>
      </c>
      <c r="C677" s="184" t="s">
        <v>14170</v>
      </c>
      <c r="D677" s="1" t="s">
        <v>1347</v>
      </c>
      <c r="E677" s="184" t="s">
        <v>15608</v>
      </c>
      <c r="F677" s="184" t="s">
        <v>18198</v>
      </c>
      <c r="G677" s="184" t="s">
        <v>18199</v>
      </c>
      <c r="H677" s="184" t="s">
        <v>18200</v>
      </c>
      <c r="I677" s="184" t="s">
        <v>14361</v>
      </c>
      <c r="J677" s="184" t="s">
        <v>18201</v>
      </c>
      <c r="K677" s="184" t="s">
        <v>14752</v>
      </c>
      <c r="L677" s="1" t="s">
        <v>18202</v>
      </c>
    </row>
    <row r="678" spans="1:12">
      <c r="A678" s="1" t="s">
        <v>13846</v>
      </c>
      <c r="B678" s="1" t="s">
        <v>18203</v>
      </c>
      <c r="C678" s="184" t="s">
        <v>13905</v>
      </c>
      <c r="D678" s="1" t="s">
        <v>1347</v>
      </c>
      <c r="E678" s="184" t="s">
        <v>13937</v>
      </c>
      <c r="F678" s="184" t="s">
        <v>18204</v>
      </c>
      <c r="G678" s="184" t="s">
        <v>15229</v>
      </c>
      <c r="H678" s="1" t="s">
        <v>18205</v>
      </c>
      <c r="I678" s="184" t="s">
        <v>13877</v>
      </c>
      <c r="J678" s="1" t="s">
        <v>18206</v>
      </c>
      <c r="L678" s="1">
        <v>-1</v>
      </c>
    </row>
    <row r="679" spans="1:12">
      <c r="A679" s="1" t="s">
        <v>13846</v>
      </c>
      <c r="B679" s="1" t="s">
        <v>18207</v>
      </c>
      <c r="C679" s="184" t="s">
        <v>16737</v>
      </c>
      <c r="D679" s="1" t="s">
        <v>18208</v>
      </c>
      <c r="E679" s="184" t="s">
        <v>13877</v>
      </c>
      <c r="F679" s="184" t="s">
        <v>18209</v>
      </c>
      <c r="G679" s="184" t="s">
        <v>14804</v>
      </c>
      <c r="H679" s="184" t="s">
        <v>18210</v>
      </c>
      <c r="I679" s="184" t="s">
        <v>13905</v>
      </c>
      <c r="J679" s="1" t="s">
        <v>18211</v>
      </c>
      <c r="K679" s="1">
        <v>0</v>
      </c>
      <c r="L679" s="1">
        <v>-1</v>
      </c>
    </row>
    <row r="680" spans="1:12">
      <c r="A680" s="1" t="s">
        <v>13846</v>
      </c>
      <c r="B680" s="1" t="s">
        <v>18212</v>
      </c>
      <c r="C680" s="1" t="s">
        <v>5955</v>
      </c>
      <c r="E680" s="1">
        <v>0</v>
      </c>
      <c r="F680" s="1">
        <v>-1</v>
      </c>
    </row>
    <row r="681" spans="1:12">
      <c r="A681" s="1" t="s">
        <v>13846</v>
      </c>
      <c r="B681" s="1" t="s">
        <v>18213</v>
      </c>
      <c r="C681" s="184" t="s">
        <v>15277</v>
      </c>
      <c r="D681" s="1" t="s">
        <v>18214</v>
      </c>
      <c r="E681" s="1" t="s">
        <v>6599</v>
      </c>
      <c r="F681" s="184" t="s">
        <v>18215</v>
      </c>
      <c r="G681" s="184" t="s">
        <v>18216</v>
      </c>
      <c r="H681" s="184" t="s">
        <v>18217</v>
      </c>
      <c r="I681" s="184" t="s">
        <v>18218</v>
      </c>
      <c r="J681" s="1" t="s">
        <v>18219</v>
      </c>
      <c r="K681" s="184" t="s">
        <v>18220</v>
      </c>
      <c r="L681" s="184" t="s">
        <v>18221</v>
      </c>
    </row>
    <row r="682" spans="1:12">
      <c r="A682" s="1" t="s">
        <v>13846</v>
      </c>
      <c r="B682" s="1" t="s">
        <v>18222</v>
      </c>
      <c r="C682" s="184" t="s">
        <v>13932</v>
      </c>
      <c r="D682" s="184" t="s">
        <v>18223</v>
      </c>
      <c r="E682" s="184" t="s">
        <v>17660</v>
      </c>
      <c r="F682" s="1" t="s">
        <v>18224</v>
      </c>
      <c r="G682" s="184" t="s">
        <v>18225</v>
      </c>
      <c r="H682" s="184" t="s">
        <v>18226</v>
      </c>
      <c r="I682" s="1" t="s">
        <v>18227</v>
      </c>
      <c r="J682" s="1" t="s">
        <v>18228</v>
      </c>
      <c r="K682" s="184" t="s">
        <v>16908</v>
      </c>
      <c r="L682" s="1" t="s">
        <v>18229</v>
      </c>
    </row>
    <row r="683" spans="1:12">
      <c r="A683" s="1" t="s">
        <v>13846</v>
      </c>
      <c r="B683" s="1" t="s">
        <v>18230</v>
      </c>
      <c r="C683" s="184" t="s">
        <v>15358</v>
      </c>
      <c r="D683" s="1" t="s">
        <v>18231</v>
      </c>
      <c r="E683" s="184" t="s">
        <v>14405</v>
      </c>
      <c r="F683" s="184" t="s">
        <v>18232</v>
      </c>
      <c r="G683" s="1" t="s">
        <v>14312</v>
      </c>
      <c r="H683" s="1" t="s">
        <v>18233</v>
      </c>
      <c r="I683" s="184" t="s">
        <v>14292</v>
      </c>
      <c r="J683" s="184" t="s">
        <v>18234</v>
      </c>
      <c r="K683" s="184" t="s">
        <v>14048</v>
      </c>
      <c r="L683" s="1" t="s">
        <v>15765</v>
      </c>
    </row>
    <row r="684" spans="1:12">
      <c r="A684" s="1" t="s">
        <v>13846</v>
      </c>
      <c r="B684" s="1" t="s">
        <v>18235</v>
      </c>
      <c r="D684" s="1">
        <v>-1</v>
      </c>
      <c r="E684" s="184" t="s">
        <v>13881</v>
      </c>
      <c r="F684" s="184" t="s">
        <v>15761</v>
      </c>
      <c r="G684" s="184" t="s">
        <v>18236</v>
      </c>
      <c r="H684" s="184" t="s">
        <v>18237</v>
      </c>
      <c r="I684" s="184" t="s">
        <v>17949</v>
      </c>
      <c r="J684" s="1" t="s">
        <v>18238</v>
      </c>
      <c r="K684" s="184" t="s">
        <v>14136</v>
      </c>
      <c r="L684" s="1" t="s">
        <v>18239</v>
      </c>
    </row>
    <row r="685" spans="1:12">
      <c r="A685" s="1" t="s">
        <v>13846</v>
      </c>
      <c r="B685" s="1" t="s">
        <v>18240</v>
      </c>
      <c r="C685" s="184" t="s">
        <v>18241</v>
      </c>
      <c r="D685" s="184" t="s">
        <v>16097</v>
      </c>
      <c r="E685" s="184" t="s">
        <v>18242</v>
      </c>
      <c r="F685" s="184" t="s">
        <v>18243</v>
      </c>
      <c r="G685" s="184" t="s">
        <v>18244</v>
      </c>
      <c r="H685" s="1" t="s">
        <v>18245</v>
      </c>
      <c r="I685" s="184" t="s">
        <v>18246</v>
      </c>
      <c r="J685" s="184" t="s">
        <v>18247</v>
      </c>
      <c r="K685" s="184" t="s">
        <v>13910</v>
      </c>
      <c r="L685" s="1" t="s">
        <v>18248</v>
      </c>
    </row>
    <row r="686" spans="1:12">
      <c r="A686" s="1" t="s">
        <v>13846</v>
      </c>
      <c r="B686" s="1" t="s">
        <v>636</v>
      </c>
      <c r="C686" s="184" t="s">
        <v>13873</v>
      </c>
      <c r="D686" s="1" t="s">
        <v>18249</v>
      </c>
      <c r="E686" s="184" t="s">
        <v>18250</v>
      </c>
      <c r="F686" s="184" t="s">
        <v>18251</v>
      </c>
      <c r="G686" s="184" t="s">
        <v>15657</v>
      </c>
      <c r="H686" s="1" t="s">
        <v>18252</v>
      </c>
      <c r="I686" s="184" t="s">
        <v>13882</v>
      </c>
      <c r="J686" s="184" t="s">
        <v>18253</v>
      </c>
      <c r="K686" s="184" t="s">
        <v>18236</v>
      </c>
      <c r="L686" s="1" t="s">
        <v>18254</v>
      </c>
    </row>
    <row r="687" spans="1:12">
      <c r="A687" s="1" t="s">
        <v>13846</v>
      </c>
      <c r="B687" s="1" t="s">
        <v>18255</v>
      </c>
      <c r="C687" s="1" t="s">
        <v>6626</v>
      </c>
      <c r="D687" s="1" t="s">
        <v>18256</v>
      </c>
      <c r="E687" s="184" t="s">
        <v>15016</v>
      </c>
      <c r="F687" s="1" t="s">
        <v>1274</v>
      </c>
      <c r="G687" s="184" t="s">
        <v>13982</v>
      </c>
      <c r="H687" s="1" t="s">
        <v>18257</v>
      </c>
      <c r="I687" s="184" t="s">
        <v>17293</v>
      </c>
      <c r="J687" s="184" t="s">
        <v>18258</v>
      </c>
      <c r="K687" s="184" t="s">
        <v>16665</v>
      </c>
      <c r="L687" s="1" t="s">
        <v>18259</v>
      </c>
    </row>
    <row r="688" spans="1:12">
      <c r="A688" s="1" t="s">
        <v>13846</v>
      </c>
      <c r="B688" s="1" t="s">
        <v>359</v>
      </c>
      <c r="C688" s="184" t="s">
        <v>18260</v>
      </c>
      <c r="D688" s="1" t="s">
        <v>18261</v>
      </c>
      <c r="E688" s="184" t="s">
        <v>18262</v>
      </c>
      <c r="F688" s="184" t="s">
        <v>18263</v>
      </c>
      <c r="G688" s="184" t="s">
        <v>18264</v>
      </c>
      <c r="H688" s="1" t="s">
        <v>18265</v>
      </c>
      <c r="I688" s="184" t="s">
        <v>18266</v>
      </c>
      <c r="J688" s="184" t="s">
        <v>18267</v>
      </c>
      <c r="K688" s="184" t="s">
        <v>18268</v>
      </c>
      <c r="L688" s="1" t="s">
        <v>18269</v>
      </c>
    </row>
    <row r="689" spans="1:12">
      <c r="A689" s="1" t="s">
        <v>13846</v>
      </c>
      <c r="B689" s="1" t="s">
        <v>286</v>
      </c>
      <c r="C689" s="184" t="s">
        <v>18270</v>
      </c>
      <c r="D689" s="1" t="s">
        <v>18271</v>
      </c>
      <c r="E689" s="184" t="s">
        <v>18272</v>
      </c>
      <c r="F689" s="184" t="s">
        <v>18273</v>
      </c>
      <c r="G689" s="184" t="s">
        <v>16781</v>
      </c>
      <c r="H689" s="1" t="s">
        <v>18274</v>
      </c>
      <c r="I689" s="1" t="s">
        <v>15629</v>
      </c>
      <c r="J689" s="1" t="s">
        <v>18275</v>
      </c>
      <c r="K689" s="184" t="s">
        <v>15401</v>
      </c>
      <c r="L689" s="184" t="s">
        <v>18276</v>
      </c>
    </row>
    <row r="690" spans="1:12">
      <c r="A690" s="1" t="s">
        <v>13846</v>
      </c>
      <c r="B690" s="1" t="s">
        <v>18277</v>
      </c>
      <c r="C690" s="1">
        <v>0</v>
      </c>
      <c r="D690" s="1">
        <v>-1</v>
      </c>
      <c r="E690" s="184" t="s">
        <v>13881</v>
      </c>
      <c r="F690" s="184" t="s">
        <v>18278</v>
      </c>
      <c r="G690" s="184" t="s">
        <v>14138</v>
      </c>
      <c r="H690" s="184" t="s">
        <v>18279</v>
      </c>
      <c r="I690" s="184" t="s">
        <v>15492</v>
      </c>
      <c r="J690" s="1" t="s">
        <v>18280</v>
      </c>
      <c r="K690" s="184" t="s">
        <v>13984</v>
      </c>
      <c r="L690" s="184" t="s">
        <v>18281</v>
      </c>
    </row>
    <row r="691" spans="1:12">
      <c r="A691" s="1" t="s">
        <v>13846</v>
      </c>
      <c r="B691" s="1" t="s">
        <v>18282</v>
      </c>
      <c r="C691" s="184" t="s">
        <v>13905</v>
      </c>
      <c r="D691" s="1" t="s">
        <v>1331</v>
      </c>
      <c r="E691" s="184" t="s">
        <v>13848</v>
      </c>
      <c r="F691" s="184" t="s">
        <v>17314</v>
      </c>
      <c r="G691" s="1" t="s">
        <v>6599</v>
      </c>
      <c r="H691" s="1" t="s">
        <v>5975</v>
      </c>
      <c r="I691" s="1">
        <v>0</v>
      </c>
      <c r="J691" s="1">
        <v>-1</v>
      </c>
      <c r="K691" s="1" t="s">
        <v>5955</v>
      </c>
    </row>
    <row r="692" spans="1:12">
      <c r="A692" s="1" t="s">
        <v>13846</v>
      </c>
      <c r="B692" s="1" t="s">
        <v>18283</v>
      </c>
      <c r="C692" s="184" t="s">
        <v>18284</v>
      </c>
      <c r="D692" s="1" t="s">
        <v>18285</v>
      </c>
      <c r="E692" s="184" t="s">
        <v>18286</v>
      </c>
      <c r="F692" s="1" t="s">
        <v>18287</v>
      </c>
      <c r="G692" s="184" t="s">
        <v>18288</v>
      </c>
      <c r="H692" s="184" t="s">
        <v>18289</v>
      </c>
      <c r="I692" s="184" t="s">
        <v>18290</v>
      </c>
      <c r="J692" s="184" t="s">
        <v>18291</v>
      </c>
      <c r="K692" s="184" t="s">
        <v>18292</v>
      </c>
      <c r="L692" s="1" t="s">
        <v>18293</v>
      </c>
    </row>
    <row r="693" spans="1:12">
      <c r="A693" s="1" t="s">
        <v>13846</v>
      </c>
      <c r="B693" s="1" t="s">
        <v>18294</v>
      </c>
      <c r="C693" s="184" t="s">
        <v>13950</v>
      </c>
      <c r="D693" s="1" t="s">
        <v>14364</v>
      </c>
      <c r="E693" s="1">
        <v>0</v>
      </c>
      <c r="F693" s="1">
        <v>-1</v>
      </c>
      <c r="G693" s="184" t="s">
        <v>14170</v>
      </c>
      <c r="I693" s="184" t="s">
        <v>14163</v>
      </c>
      <c r="J693" s="1" t="s">
        <v>14409</v>
      </c>
      <c r="K693" s="1" t="s">
        <v>6220</v>
      </c>
      <c r="L693" s="1" t="s">
        <v>15553</v>
      </c>
    </row>
    <row r="694" spans="1:12">
      <c r="A694" s="1" t="s">
        <v>13846</v>
      </c>
      <c r="B694" s="1" t="s">
        <v>18295</v>
      </c>
      <c r="C694" s="184" t="s">
        <v>18296</v>
      </c>
      <c r="D694" s="184" t="s">
        <v>18297</v>
      </c>
      <c r="E694" s="1" t="s">
        <v>13897</v>
      </c>
      <c r="F694" s="1" t="s">
        <v>18298</v>
      </c>
      <c r="G694" s="184" t="s">
        <v>15497</v>
      </c>
      <c r="H694" s="184" t="s">
        <v>18299</v>
      </c>
      <c r="I694" s="184" t="s">
        <v>15928</v>
      </c>
      <c r="J694" s="184" t="s">
        <v>18300</v>
      </c>
      <c r="K694" s="1">
        <v>0</v>
      </c>
      <c r="L694" s="1">
        <v>-1</v>
      </c>
    </row>
    <row r="695" spans="1:12">
      <c r="A695" s="1" t="s">
        <v>13846</v>
      </c>
      <c r="B695" s="1" t="s">
        <v>580</v>
      </c>
      <c r="C695" s="184" t="s">
        <v>18301</v>
      </c>
      <c r="D695" s="1" t="s">
        <v>18302</v>
      </c>
      <c r="F695" s="1">
        <v>-1</v>
      </c>
      <c r="G695" s="184" t="s">
        <v>14577</v>
      </c>
      <c r="I695" s="184" t="s">
        <v>18303</v>
      </c>
      <c r="J695" s="1" t="s">
        <v>18304</v>
      </c>
      <c r="K695" s="184" t="s">
        <v>17306</v>
      </c>
      <c r="L695" s="1" t="s">
        <v>18305</v>
      </c>
    </row>
    <row r="696" spans="1:12">
      <c r="A696" s="1" t="s">
        <v>13846</v>
      </c>
      <c r="B696" s="1" t="s">
        <v>18306</v>
      </c>
      <c r="C696" s="1">
        <v>0</v>
      </c>
      <c r="D696" s="1">
        <v>-1</v>
      </c>
      <c r="E696" s="184" t="s">
        <v>14936</v>
      </c>
      <c r="F696" s="1" t="s">
        <v>18307</v>
      </c>
      <c r="G696" s="184" t="s">
        <v>15266</v>
      </c>
      <c r="H696" s="184" t="s">
        <v>18308</v>
      </c>
      <c r="I696" s="184" t="s">
        <v>15356</v>
      </c>
      <c r="J696" s="184" t="s">
        <v>18309</v>
      </c>
      <c r="K696" s="184" t="s">
        <v>13848</v>
      </c>
      <c r="L696" s="184" t="s">
        <v>16235</v>
      </c>
    </row>
    <row r="697" spans="1:12">
      <c r="A697" s="1" t="s">
        <v>13846</v>
      </c>
      <c r="B697" s="1" t="s">
        <v>18310</v>
      </c>
      <c r="C697" s="1" t="s">
        <v>6626</v>
      </c>
      <c r="D697" s="1" t="s">
        <v>18311</v>
      </c>
      <c r="E697" s="184" t="s">
        <v>14741</v>
      </c>
      <c r="F697" s="184" t="s">
        <v>18312</v>
      </c>
      <c r="G697" s="184" t="s">
        <v>14111</v>
      </c>
      <c r="H697" s="1" t="s">
        <v>18313</v>
      </c>
      <c r="I697" s="184" t="s">
        <v>14040</v>
      </c>
      <c r="J697" s="184" t="s">
        <v>15535</v>
      </c>
      <c r="K697" s="184" t="s">
        <v>15258</v>
      </c>
      <c r="L697" s="1" t="s">
        <v>18314</v>
      </c>
    </row>
    <row r="698" spans="1:12">
      <c r="A698" s="1" t="s">
        <v>13846</v>
      </c>
      <c r="B698" s="1" t="s">
        <v>18315</v>
      </c>
      <c r="C698" s="184" t="s">
        <v>17999</v>
      </c>
      <c r="D698" s="1" t="s">
        <v>18316</v>
      </c>
      <c r="E698" s="184" t="s">
        <v>18317</v>
      </c>
      <c r="F698" s="1" t="s">
        <v>18318</v>
      </c>
      <c r="G698" s="184" t="s">
        <v>18319</v>
      </c>
      <c r="H698" s="184" t="s">
        <v>18320</v>
      </c>
      <c r="I698" s="184" t="s">
        <v>18321</v>
      </c>
      <c r="J698" s="184" t="s">
        <v>18322</v>
      </c>
      <c r="K698" s="1">
        <v>0</v>
      </c>
      <c r="L698" s="1">
        <v>-1</v>
      </c>
    </row>
    <row r="699" spans="1:12">
      <c r="A699" s="1" t="s">
        <v>13846</v>
      </c>
      <c r="B699" s="1" t="s">
        <v>18323</v>
      </c>
      <c r="C699" s="184" t="s">
        <v>13989</v>
      </c>
      <c r="D699" s="184" t="s">
        <v>18324</v>
      </c>
      <c r="E699" s="184" t="s">
        <v>14039</v>
      </c>
      <c r="F699" s="184" t="s">
        <v>18325</v>
      </c>
      <c r="G699" s="184" t="s">
        <v>17163</v>
      </c>
      <c r="H699" s="1" t="s">
        <v>18326</v>
      </c>
      <c r="I699" s="184" t="s">
        <v>17293</v>
      </c>
      <c r="J699" s="1" t="s">
        <v>18327</v>
      </c>
      <c r="K699" s="184" t="s">
        <v>13877</v>
      </c>
      <c r="L699" s="1" t="s">
        <v>16933</v>
      </c>
    </row>
    <row r="700" spans="1:12">
      <c r="A700" s="1" t="s">
        <v>13846</v>
      </c>
      <c r="B700" s="1" t="s">
        <v>18328</v>
      </c>
      <c r="C700" s="184" t="s">
        <v>14343</v>
      </c>
      <c r="D700" s="184" t="s">
        <v>18329</v>
      </c>
      <c r="E700" s="184" t="s">
        <v>13902</v>
      </c>
      <c r="F700" s="1" t="s">
        <v>18330</v>
      </c>
      <c r="G700" s="184" t="s">
        <v>16693</v>
      </c>
      <c r="H700" s="184" t="s">
        <v>18331</v>
      </c>
      <c r="I700" s="184" t="s">
        <v>14670</v>
      </c>
      <c r="J700" s="1" t="s">
        <v>18332</v>
      </c>
      <c r="K700" s="184" t="s">
        <v>14015</v>
      </c>
      <c r="L700" s="184" t="s">
        <v>18333</v>
      </c>
    </row>
    <row r="701" spans="1:12">
      <c r="A701" s="1" t="s">
        <v>13846</v>
      </c>
      <c r="B701" s="1" t="s">
        <v>18334</v>
      </c>
      <c r="C701" s="1" t="s">
        <v>17741</v>
      </c>
      <c r="D701" s="1" t="s">
        <v>14512</v>
      </c>
      <c r="E701" s="184" t="s">
        <v>18335</v>
      </c>
      <c r="F701" s="1" t="s">
        <v>18336</v>
      </c>
      <c r="G701" s="184" t="s">
        <v>16379</v>
      </c>
      <c r="H701" s="184" t="s">
        <v>18337</v>
      </c>
      <c r="I701" s="184" t="s">
        <v>18338</v>
      </c>
      <c r="J701" s="1" t="s">
        <v>18339</v>
      </c>
      <c r="K701" s="184" t="s">
        <v>13989</v>
      </c>
      <c r="L701" s="1" t="s">
        <v>18340</v>
      </c>
    </row>
    <row r="702" spans="1:12">
      <c r="A702" s="1" t="s">
        <v>13846</v>
      </c>
      <c r="B702" s="1" t="s">
        <v>18341</v>
      </c>
      <c r="C702" s="1">
        <v>0</v>
      </c>
      <c r="D702" s="1">
        <v>-1</v>
      </c>
      <c r="E702" s="1" t="s">
        <v>6626</v>
      </c>
      <c r="F702" s="1" t="s">
        <v>16425</v>
      </c>
      <c r="G702" s="184" t="s">
        <v>14504</v>
      </c>
      <c r="H702" s="1" t="s">
        <v>14774</v>
      </c>
      <c r="I702" s="184" t="s">
        <v>14323</v>
      </c>
      <c r="J702" s="184" t="s">
        <v>18342</v>
      </c>
      <c r="K702" s="184" t="s">
        <v>13905</v>
      </c>
      <c r="L702" s="1" t="s">
        <v>16262</v>
      </c>
    </row>
    <row r="703" spans="1:12">
      <c r="A703" s="1" t="s">
        <v>13846</v>
      </c>
      <c r="B703" s="1" t="s">
        <v>18343</v>
      </c>
      <c r="C703" s="184" t="s">
        <v>15517</v>
      </c>
      <c r="D703" s="1" t="s">
        <v>18344</v>
      </c>
      <c r="E703" s="184" t="s">
        <v>18345</v>
      </c>
      <c r="F703" s="184" t="s">
        <v>18346</v>
      </c>
      <c r="G703" s="184" t="s">
        <v>18347</v>
      </c>
      <c r="H703" s="184" t="s">
        <v>18348</v>
      </c>
      <c r="I703" s="184" t="s">
        <v>18349</v>
      </c>
      <c r="J703" s="184" t="s">
        <v>18350</v>
      </c>
      <c r="K703" s="184" t="s">
        <v>14028</v>
      </c>
      <c r="L703" s="1" t="s">
        <v>18351</v>
      </c>
    </row>
    <row r="704" spans="1:12">
      <c r="A704" s="1" t="s">
        <v>13846</v>
      </c>
      <c r="B704" s="1" t="s">
        <v>18352</v>
      </c>
      <c r="C704" s="1" t="s">
        <v>15390</v>
      </c>
      <c r="D704" s="1" t="s">
        <v>18353</v>
      </c>
      <c r="E704" s="184" t="s">
        <v>18354</v>
      </c>
      <c r="F704" s="184" t="s">
        <v>18355</v>
      </c>
      <c r="G704" s="184" t="s">
        <v>18356</v>
      </c>
      <c r="H704" s="184" t="s">
        <v>18357</v>
      </c>
      <c r="I704" s="184" t="s">
        <v>18358</v>
      </c>
      <c r="J704" s="1" t="s">
        <v>18359</v>
      </c>
      <c r="K704" s="184" t="s">
        <v>14513</v>
      </c>
      <c r="L704" s="184" t="s">
        <v>18360</v>
      </c>
    </row>
    <row r="705" spans="1:12">
      <c r="A705" s="1" t="s">
        <v>13846</v>
      </c>
      <c r="B705" s="1" t="s">
        <v>18361</v>
      </c>
      <c r="C705" s="184" t="s">
        <v>14003</v>
      </c>
      <c r="E705" s="184" t="s">
        <v>13867</v>
      </c>
      <c r="F705" s="1" t="s">
        <v>18362</v>
      </c>
      <c r="G705" s="1" t="s">
        <v>15390</v>
      </c>
      <c r="H705" s="1" t="s">
        <v>16139</v>
      </c>
      <c r="I705" s="1">
        <v>0</v>
      </c>
      <c r="J705" s="1">
        <v>-1</v>
      </c>
      <c r="K705" s="184" t="s">
        <v>13934</v>
      </c>
    </row>
    <row r="706" spans="1:12">
      <c r="A706" s="1" t="s">
        <v>13846</v>
      </c>
      <c r="B706" s="1" t="s">
        <v>18363</v>
      </c>
      <c r="D706" s="1">
        <v>-1</v>
      </c>
      <c r="E706" s="1">
        <v>0</v>
      </c>
      <c r="F706" s="1">
        <v>-1</v>
      </c>
      <c r="G706" s="1">
        <v>0</v>
      </c>
      <c r="I706" s="184" t="s">
        <v>14028</v>
      </c>
      <c r="K706" s="1">
        <v>0</v>
      </c>
      <c r="L706" s="1">
        <v>-1</v>
      </c>
    </row>
    <row r="707" spans="1:12">
      <c r="A707" s="1" t="s">
        <v>13846</v>
      </c>
      <c r="B707" s="1" t="s">
        <v>18364</v>
      </c>
      <c r="C707" s="1" t="s">
        <v>14312</v>
      </c>
      <c r="D707" s="1" t="s">
        <v>18365</v>
      </c>
      <c r="E707" s="184" t="s">
        <v>15633</v>
      </c>
      <c r="F707" s="184" t="s">
        <v>18253</v>
      </c>
      <c r="G707" s="184" t="s">
        <v>13877</v>
      </c>
      <c r="H707" s="184" t="s">
        <v>18366</v>
      </c>
      <c r="I707" s="184" t="s">
        <v>14689</v>
      </c>
      <c r="J707" s="1" t="s">
        <v>14502</v>
      </c>
      <c r="K707" s="184" t="s">
        <v>13925</v>
      </c>
      <c r="L707" s="184" t="s">
        <v>14273</v>
      </c>
    </row>
    <row r="708" spans="1:12">
      <c r="A708" s="1" t="s">
        <v>13846</v>
      </c>
      <c r="B708" s="1" t="s">
        <v>18367</v>
      </c>
      <c r="C708" s="184" t="s">
        <v>14124</v>
      </c>
      <c r="D708" s="1" t="s">
        <v>18368</v>
      </c>
      <c r="E708" s="1" t="s">
        <v>6599</v>
      </c>
      <c r="F708" s="19">
        <v>134375</v>
      </c>
      <c r="G708" s="184" t="s">
        <v>16349</v>
      </c>
      <c r="H708" s="184" t="s">
        <v>18369</v>
      </c>
      <c r="I708" s="1" t="s">
        <v>5955</v>
      </c>
      <c r="J708" s="184" t="s">
        <v>18370</v>
      </c>
      <c r="K708" s="184" t="s">
        <v>13934</v>
      </c>
      <c r="L708" s="1" t="s">
        <v>14461</v>
      </c>
    </row>
    <row r="709" spans="1:12">
      <c r="A709" s="1" t="s">
        <v>13846</v>
      </c>
      <c r="B709" s="1" t="s">
        <v>18371</v>
      </c>
      <c r="C709" s="184" t="s">
        <v>14410</v>
      </c>
      <c r="D709" s="1" t="s">
        <v>18372</v>
      </c>
      <c r="E709" s="184" t="s">
        <v>18373</v>
      </c>
      <c r="F709" s="184" t="s">
        <v>18374</v>
      </c>
      <c r="G709" s="184" t="s">
        <v>18375</v>
      </c>
      <c r="H709" s="1" t="s">
        <v>18376</v>
      </c>
      <c r="I709" s="184" t="s">
        <v>15610</v>
      </c>
      <c r="J709" s="1" t="s">
        <v>18377</v>
      </c>
      <c r="K709" s="184" t="s">
        <v>18378</v>
      </c>
      <c r="L709" s="184" t="s">
        <v>18379</v>
      </c>
    </row>
    <row r="710" spans="1:12">
      <c r="A710" s="1" t="s">
        <v>13846</v>
      </c>
      <c r="B710" s="1" t="s">
        <v>18380</v>
      </c>
      <c r="C710" s="184" t="s">
        <v>16177</v>
      </c>
      <c r="D710" s="1" t="s">
        <v>18381</v>
      </c>
      <c r="E710" s="184" t="s">
        <v>17698</v>
      </c>
      <c r="F710" s="1" t="s">
        <v>18382</v>
      </c>
      <c r="G710" s="184" t="s">
        <v>18383</v>
      </c>
      <c r="H710" s="1" t="s">
        <v>18384</v>
      </c>
      <c r="I710" s="184" t="s">
        <v>18385</v>
      </c>
      <c r="J710" s="184" t="s">
        <v>18386</v>
      </c>
      <c r="K710" s="1" t="s">
        <v>5955</v>
      </c>
      <c r="L710" s="19">
        <v>153125</v>
      </c>
    </row>
    <row r="711" spans="1:12">
      <c r="A711" s="1" t="s">
        <v>13846</v>
      </c>
      <c r="B711" s="1" t="s">
        <v>18387</v>
      </c>
      <c r="C711" s="184" t="s">
        <v>18180</v>
      </c>
      <c r="D711" s="1" t="s">
        <v>18388</v>
      </c>
      <c r="E711" s="184" t="s">
        <v>18389</v>
      </c>
      <c r="F711" s="1" t="s">
        <v>18390</v>
      </c>
      <c r="G711" s="184" t="s">
        <v>18391</v>
      </c>
      <c r="H711" s="184" t="s">
        <v>18392</v>
      </c>
      <c r="I711" s="184" t="s">
        <v>18393</v>
      </c>
      <c r="J711" s="1" t="s">
        <v>18394</v>
      </c>
      <c r="K711" s="184" t="s">
        <v>18395</v>
      </c>
      <c r="L711" s="1" t="s">
        <v>18396</v>
      </c>
    </row>
    <row r="712" spans="1:12">
      <c r="A712" s="1" t="s">
        <v>13846</v>
      </c>
      <c r="B712" s="1" t="s">
        <v>18397</v>
      </c>
      <c r="C712" s="184" t="s">
        <v>18398</v>
      </c>
      <c r="D712" s="1" t="s">
        <v>18399</v>
      </c>
      <c r="E712" s="184" t="s">
        <v>18232</v>
      </c>
      <c r="F712" s="184" t="s">
        <v>17061</v>
      </c>
      <c r="G712" s="184" t="s">
        <v>16879</v>
      </c>
      <c r="H712" s="184" t="s">
        <v>18400</v>
      </c>
      <c r="I712" s="1" t="s">
        <v>18401</v>
      </c>
      <c r="J712" s="184" t="s">
        <v>18402</v>
      </c>
      <c r="K712" s="184" t="s">
        <v>13934</v>
      </c>
      <c r="L712" s="1" t="s">
        <v>18403</v>
      </c>
    </row>
    <row r="713" spans="1:12">
      <c r="A713" s="1" t="s">
        <v>13846</v>
      </c>
      <c r="B713" s="1" t="s">
        <v>18404</v>
      </c>
      <c r="C713" s="184" t="s">
        <v>18405</v>
      </c>
      <c r="D713" s="1" t="s">
        <v>18406</v>
      </c>
      <c r="E713" s="184" t="s">
        <v>13882</v>
      </c>
      <c r="F713" s="1" t="s">
        <v>18407</v>
      </c>
      <c r="G713" s="184" t="s">
        <v>18408</v>
      </c>
      <c r="H713" s="1" t="s">
        <v>18409</v>
      </c>
      <c r="I713" s="184" t="s">
        <v>18410</v>
      </c>
      <c r="J713" s="184" t="s">
        <v>18411</v>
      </c>
      <c r="K713" s="184" t="s">
        <v>18412</v>
      </c>
      <c r="L713" s="184" t="s">
        <v>18413</v>
      </c>
    </row>
    <row r="714" spans="1:12">
      <c r="A714" s="1" t="s">
        <v>13846</v>
      </c>
      <c r="B714" s="1" t="s">
        <v>18414</v>
      </c>
      <c r="C714" s="1">
        <v>0</v>
      </c>
      <c r="E714" s="1" t="s">
        <v>15651</v>
      </c>
      <c r="F714" s="1" t="s">
        <v>18415</v>
      </c>
      <c r="G714" s="184" t="s">
        <v>14078</v>
      </c>
      <c r="H714" s="184" t="s">
        <v>18416</v>
      </c>
      <c r="I714" s="1">
        <v>0</v>
      </c>
      <c r="J714" s="1">
        <v>-1</v>
      </c>
      <c r="K714" s="1">
        <v>0</v>
      </c>
    </row>
    <row r="715" spans="1:12">
      <c r="A715" s="1" t="s">
        <v>13846</v>
      </c>
      <c r="B715" s="1" t="s">
        <v>18417</v>
      </c>
      <c r="C715" s="184" t="s">
        <v>18418</v>
      </c>
      <c r="D715" s="1" t="s">
        <v>18419</v>
      </c>
      <c r="E715" s="184" t="s">
        <v>18420</v>
      </c>
      <c r="F715" s="184" t="s">
        <v>18421</v>
      </c>
      <c r="G715" s="184" t="s">
        <v>18422</v>
      </c>
      <c r="H715" s="184" t="s">
        <v>18423</v>
      </c>
      <c r="I715" s="184" t="s">
        <v>18424</v>
      </c>
      <c r="J715" s="1" t="s">
        <v>18425</v>
      </c>
      <c r="K715" s="184" t="s">
        <v>18426</v>
      </c>
      <c r="L715" s="184" t="s">
        <v>18427</v>
      </c>
    </row>
    <row r="716" spans="1:12">
      <c r="A716" s="1" t="s">
        <v>13846</v>
      </c>
      <c r="B716" s="1" t="s">
        <v>18428</v>
      </c>
      <c r="C716" s="184" t="s">
        <v>15578</v>
      </c>
      <c r="D716" s="1" t="s">
        <v>18429</v>
      </c>
      <c r="E716" s="184" t="s">
        <v>17223</v>
      </c>
      <c r="F716" s="184" t="s">
        <v>17308</v>
      </c>
      <c r="G716" s="184" t="s">
        <v>15402</v>
      </c>
      <c r="H716" s="184" t="s">
        <v>18430</v>
      </c>
      <c r="I716" s="1" t="s">
        <v>14836</v>
      </c>
      <c r="J716" s="1" t="s">
        <v>18431</v>
      </c>
      <c r="K716" s="184" t="s">
        <v>13907</v>
      </c>
      <c r="L716" s="1" t="s">
        <v>18432</v>
      </c>
    </row>
    <row r="717" spans="1:12">
      <c r="A717" s="1" t="s">
        <v>13846</v>
      </c>
      <c r="B717" s="1" t="s">
        <v>18433</v>
      </c>
      <c r="C717" s="1">
        <v>0</v>
      </c>
      <c r="D717" s="1">
        <v>-1</v>
      </c>
      <c r="E717" s="184" t="s">
        <v>18434</v>
      </c>
      <c r="F717" s="1" t="s">
        <v>18435</v>
      </c>
      <c r="G717" s="184" t="s">
        <v>18436</v>
      </c>
      <c r="H717" s="184" t="s">
        <v>18437</v>
      </c>
      <c r="I717" s="184" t="s">
        <v>18438</v>
      </c>
      <c r="J717" s="1" t="s">
        <v>18439</v>
      </c>
      <c r="K717" s="1" t="s">
        <v>7187</v>
      </c>
      <c r="L717" s="19">
        <v>3544</v>
      </c>
    </row>
    <row r="718" spans="1:12">
      <c r="A718" s="1" t="s">
        <v>13846</v>
      </c>
      <c r="B718" s="1" t="s">
        <v>18440</v>
      </c>
      <c r="C718" s="1">
        <v>0</v>
      </c>
      <c r="D718" s="1">
        <v>-1</v>
      </c>
      <c r="E718" s="184" t="s">
        <v>16652</v>
      </c>
      <c r="F718" s="184" t="s">
        <v>18441</v>
      </c>
      <c r="G718" s="184" t="s">
        <v>15761</v>
      </c>
      <c r="H718" s="1" t="s">
        <v>18442</v>
      </c>
      <c r="I718" s="184" t="s">
        <v>14332</v>
      </c>
      <c r="J718" s="1" t="s">
        <v>18443</v>
      </c>
      <c r="K718" s="184" t="s">
        <v>14437</v>
      </c>
      <c r="L718" s="184" t="s">
        <v>18444</v>
      </c>
    </row>
    <row r="719" spans="1:12">
      <c r="A719" s="1" t="s">
        <v>13846</v>
      </c>
      <c r="B719" s="1" t="s">
        <v>18445</v>
      </c>
      <c r="C719" s="184" t="s">
        <v>13905</v>
      </c>
      <c r="D719" s="1" t="s">
        <v>18446</v>
      </c>
      <c r="E719" s="184" t="s">
        <v>17092</v>
      </c>
      <c r="F719" s="184" t="s">
        <v>18447</v>
      </c>
      <c r="G719" s="184" t="s">
        <v>15503</v>
      </c>
      <c r="H719" s="1" t="s">
        <v>18448</v>
      </c>
      <c r="I719" s="1">
        <v>0</v>
      </c>
      <c r="J719" s="1">
        <v>-1</v>
      </c>
      <c r="K719" s="184" t="s">
        <v>13907</v>
      </c>
    </row>
    <row r="720" spans="1:12">
      <c r="A720" s="1" t="s">
        <v>13846</v>
      </c>
      <c r="B720" s="1" t="s">
        <v>18449</v>
      </c>
      <c r="C720" s="184" t="s">
        <v>18450</v>
      </c>
      <c r="D720" s="184" t="s">
        <v>18451</v>
      </c>
      <c r="E720" s="184" t="s">
        <v>18452</v>
      </c>
      <c r="F720" s="1" t="s">
        <v>18453</v>
      </c>
      <c r="G720" s="184" t="s">
        <v>18454</v>
      </c>
      <c r="H720" s="184" t="s">
        <v>18455</v>
      </c>
      <c r="I720" s="184" t="s">
        <v>18456</v>
      </c>
      <c r="J720" s="1" t="s">
        <v>18457</v>
      </c>
      <c r="K720" s="184" t="s">
        <v>18458</v>
      </c>
      <c r="L720" s="1" t="s">
        <v>18459</v>
      </c>
    </row>
    <row r="721" spans="1:12">
      <c r="A721" s="1" t="s">
        <v>13846</v>
      </c>
      <c r="B721" s="1" t="s">
        <v>18460</v>
      </c>
      <c r="C721" s="184" t="s">
        <v>14350</v>
      </c>
      <c r="D721" s="1" t="s">
        <v>14270</v>
      </c>
      <c r="E721" s="184" t="s">
        <v>14423</v>
      </c>
      <c r="F721" s="1" t="s">
        <v>18461</v>
      </c>
      <c r="G721" s="184" t="s">
        <v>14720</v>
      </c>
      <c r="H721" s="19">
        <v>2375</v>
      </c>
      <c r="I721" s="1">
        <v>0</v>
      </c>
      <c r="J721" s="1">
        <v>-1</v>
      </c>
      <c r="K721" s="184" t="s">
        <v>14040</v>
      </c>
    </row>
    <row r="722" spans="1:12">
      <c r="A722" s="1" t="s">
        <v>13846</v>
      </c>
      <c r="B722" s="1" t="s">
        <v>884</v>
      </c>
      <c r="C722" s="184" t="s">
        <v>14330</v>
      </c>
      <c r="D722" s="184" t="s">
        <v>18462</v>
      </c>
      <c r="E722" s="184" t="s">
        <v>15693</v>
      </c>
      <c r="F722" s="184" t="s">
        <v>18463</v>
      </c>
      <c r="G722" s="184" t="s">
        <v>13882</v>
      </c>
      <c r="H722" s="184" t="s">
        <v>18464</v>
      </c>
      <c r="I722" s="184" t="s">
        <v>16924</v>
      </c>
      <c r="J722" s="1" t="s">
        <v>18465</v>
      </c>
      <c r="K722" s="184" t="s">
        <v>13905</v>
      </c>
      <c r="L722" s="1" t="s">
        <v>18466</v>
      </c>
    </row>
    <row r="723" spans="1:12">
      <c r="A723" s="1" t="s">
        <v>13846</v>
      </c>
      <c r="B723" s="1" t="s">
        <v>18467</v>
      </c>
      <c r="D723" s="1">
        <v>-1</v>
      </c>
      <c r="F723" s="1">
        <v>-1</v>
      </c>
      <c r="I723" s="184" t="s">
        <v>17616</v>
      </c>
      <c r="K723" s="184" t="s">
        <v>13882</v>
      </c>
      <c r="L723" s="184" t="s">
        <v>18468</v>
      </c>
    </row>
    <row r="724" spans="1:12">
      <c r="A724" s="1" t="s">
        <v>13846</v>
      </c>
      <c r="B724" s="1" t="s">
        <v>18469</v>
      </c>
      <c r="C724" s="1">
        <v>0</v>
      </c>
      <c r="D724" s="1">
        <v>-1</v>
      </c>
      <c r="E724" s="1">
        <v>0</v>
      </c>
      <c r="G724" s="184" t="s">
        <v>13978</v>
      </c>
      <c r="I724" s="1">
        <v>0</v>
      </c>
      <c r="J724" s="1">
        <v>-1</v>
      </c>
      <c r="K724" s="1" t="s">
        <v>5955</v>
      </c>
    </row>
    <row r="725" spans="1:12">
      <c r="A725" s="1" t="s">
        <v>13846</v>
      </c>
      <c r="B725" s="1" t="s">
        <v>18470</v>
      </c>
      <c r="C725" s="1" t="s">
        <v>5955</v>
      </c>
      <c r="D725" s="19">
        <v>34375</v>
      </c>
      <c r="E725" s="184" t="s">
        <v>13958</v>
      </c>
      <c r="F725" s="1" t="s">
        <v>16167</v>
      </c>
      <c r="G725" s="1">
        <v>0</v>
      </c>
      <c r="H725" s="1">
        <v>-1</v>
      </c>
      <c r="I725" s="184" t="s">
        <v>13958</v>
      </c>
      <c r="K725" s="1">
        <v>0</v>
      </c>
      <c r="L725" s="1">
        <v>-1</v>
      </c>
    </row>
    <row r="726" spans="1:12">
      <c r="A726" s="1" t="s">
        <v>13846</v>
      </c>
      <c r="B726" s="1" t="s">
        <v>18471</v>
      </c>
      <c r="C726" s="184" t="s">
        <v>14163</v>
      </c>
      <c r="D726" s="1" t="s">
        <v>18472</v>
      </c>
      <c r="E726" s="184" t="s">
        <v>17440</v>
      </c>
      <c r="F726" s="184" t="s">
        <v>18473</v>
      </c>
      <c r="G726" s="1">
        <v>0</v>
      </c>
      <c r="H726" s="1">
        <v>-1</v>
      </c>
      <c r="I726" s="184" t="s">
        <v>16781</v>
      </c>
      <c r="K726" s="184" t="s">
        <v>13905</v>
      </c>
      <c r="L726" s="1" t="s">
        <v>18474</v>
      </c>
    </row>
    <row r="727" spans="1:12">
      <c r="A727" s="1" t="s">
        <v>13846</v>
      </c>
      <c r="B727" s="1" t="s">
        <v>18475</v>
      </c>
      <c r="C727" s="184" t="s">
        <v>14048</v>
      </c>
      <c r="D727" s="184" t="s">
        <v>18476</v>
      </c>
      <c r="E727" s="184" t="s">
        <v>13918</v>
      </c>
      <c r="F727" s="184" t="s">
        <v>18477</v>
      </c>
      <c r="G727" s="1" t="s">
        <v>7122</v>
      </c>
      <c r="H727" s="1" t="s">
        <v>16739</v>
      </c>
      <c r="I727" s="184" t="s">
        <v>14343</v>
      </c>
      <c r="J727" s="184" t="s">
        <v>14344</v>
      </c>
      <c r="K727" s="184" t="s">
        <v>15517</v>
      </c>
      <c r="L727" s="184" t="s">
        <v>18478</v>
      </c>
    </row>
    <row r="728" spans="1:12">
      <c r="A728" s="1" t="s">
        <v>13846</v>
      </c>
      <c r="B728" s="1" t="s">
        <v>475</v>
      </c>
      <c r="C728" s="1">
        <v>0</v>
      </c>
      <c r="D728" s="1">
        <v>-1</v>
      </c>
      <c r="E728" s="1" t="s">
        <v>6599</v>
      </c>
      <c r="F728" s="1" t="s">
        <v>15829</v>
      </c>
      <c r="G728" s="184" t="s">
        <v>17154</v>
      </c>
      <c r="H728" s="184" t="s">
        <v>18479</v>
      </c>
      <c r="I728" s="184" t="s">
        <v>15608</v>
      </c>
      <c r="J728" s="1" t="s">
        <v>14092</v>
      </c>
      <c r="K728" s="1">
        <v>0</v>
      </c>
      <c r="L728" s="1">
        <v>-1</v>
      </c>
    </row>
    <row r="729" spans="1:12">
      <c r="A729" s="1" t="s">
        <v>13846</v>
      </c>
      <c r="B729" s="1" t="s">
        <v>18480</v>
      </c>
      <c r="C729" s="184" t="s">
        <v>15517</v>
      </c>
      <c r="D729" s="184" t="s">
        <v>18481</v>
      </c>
      <c r="E729" s="184" t="s">
        <v>14264</v>
      </c>
      <c r="F729" s="184" t="s">
        <v>18482</v>
      </c>
      <c r="G729" s="184" t="s">
        <v>14039</v>
      </c>
      <c r="H729" s="184" t="s">
        <v>18483</v>
      </c>
      <c r="I729" s="184" t="s">
        <v>18484</v>
      </c>
      <c r="J729" s="1" t="s">
        <v>18485</v>
      </c>
      <c r="K729" s="184" t="s">
        <v>13902</v>
      </c>
      <c r="L729" s="1" t="s">
        <v>18486</v>
      </c>
    </row>
    <row r="730" spans="1:12">
      <c r="A730" s="1" t="s">
        <v>13846</v>
      </c>
      <c r="B730" s="1" t="s">
        <v>18487</v>
      </c>
      <c r="C730" s="184" t="s">
        <v>18488</v>
      </c>
      <c r="D730" s="1" t="s">
        <v>18489</v>
      </c>
      <c r="E730" s="184" t="s">
        <v>18490</v>
      </c>
      <c r="F730" s="1" t="s">
        <v>18491</v>
      </c>
      <c r="G730" s="184" t="s">
        <v>18492</v>
      </c>
      <c r="H730" s="184" t="s">
        <v>18493</v>
      </c>
      <c r="I730" s="184" t="s">
        <v>18494</v>
      </c>
      <c r="J730" s="1" t="s">
        <v>18495</v>
      </c>
      <c r="K730" s="184" t="s">
        <v>14483</v>
      </c>
      <c r="L730" s="184" t="s">
        <v>18496</v>
      </c>
    </row>
    <row r="731" spans="1:12">
      <c r="A731" s="1" t="s">
        <v>13846</v>
      </c>
      <c r="B731" s="1" t="s">
        <v>18497</v>
      </c>
      <c r="C731" s="184" t="s">
        <v>18498</v>
      </c>
      <c r="D731" s="184" t="s">
        <v>18499</v>
      </c>
      <c r="E731" s="184" t="s">
        <v>18500</v>
      </c>
      <c r="F731" s="1" t="s">
        <v>18501</v>
      </c>
      <c r="G731" s="184" t="s">
        <v>18502</v>
      </c>
      <c r="H731" s="184" t="s">
        <v>18503</v>
      </c>
      <c r="I731" s="184" t="s">
        <v>18504</v>
      </c>
      <c r="J731" s="1" t="s">
        <v>18505</v>
      </c>
      <c r="K731" s="184" t="s">
        <v>18506</v>
      </c>
      <c r="L731" s="1" t="s">
        <v>18507</v>
      </c>
    </row>
    <row r="732" spans="1:12">
      <c r="A732" s="1" t="s">
        <v>13846</v>
      </c>
      <c r="B732" s="1" t="s">
        <v>18508</v>
      </c>
      <c r="C732" s="1">
        <v>0</v>
      </c>
      <c r="D732" s="1">
        <v>-1</v>
      </c>
      <c r="E732" s="1">
        <v>0</v>
      </c>
      <c r="G732" s="1" t="s">
        <v>6626</v>
      </c>
      <c r="I732" s="1">
        <v>0</v>
      </c>
      <c r="J732" s="1">
        <v>-1</v>
      </c>
      <c r="K732" s="1">
        <v>0</v>
      </c>
    </row>
    <row r="733" spans="1:12">
      <c r="A733" s="1" t="s">
        <v>13846</v>
      </c>
      <c r="B733" s="1" t="s">
        <v>18509</v>
      </c>
      <c r="C733" s="1" t="s">
        <v>1347</v>
      </c>
      <c r="D733" s="184" t="s">
        <v>14036</v>
      </c>
      <c r="E733" s="184" t="s">
        <v>14279</v>
      </c>
      <c r="F733" s="1" t="s">
        <v>18510</v>
      </c>
      <c r="G733" s="184" t="s">
        <v>14165</v>
      </c>
      <c r="H733" s="184" t="s">
        <v>13882</v>
      </c>
      <c r="I733" s="184" t="s">
        <v>18511</v>
      </c>
      <c r="J733" s="184" t="s">
        <v>18512</v>
      </c>
      <c r="K733" s="184" t="s">
        <v>13877</v>
      </c>
      <c r="L733" s="1" t="s">
        <v>18513</v>
      </c>
    </row>
    <row r="734" spans="1:12">
      <c r="A734" s="1" t="s">
        <v>13846</v>
      </c>
      <c r="B734" s="1" t="s">
        <v>18514</v>
      </c>
      <c r="C734" s="184" t="s">
        <v>14957</v>
      </c>
      <c r="D734" s="1" t="s">
        <v>18515</v>
      </c>
      <c r="E734" s="1" t="s">
        <v>13897</v>
      </c>
      <c r="F734" s="1" t="s">
        <v>18516</v>
      </c>
      <c r="G734" s="184" t="s">
        <v>14334</v>
      </c>
      <c r="H734" s="184" t="s">
        <v>18517</v>
      </c>
      <c r="I734" s="184" t="s">
        <v>14028</v>
      </c>
      <c r="J734" s="184" t="s">
        <v>18518</v>
      </c>
      <c r="K734" s="1">
        <v>0</v>
      </c>
      <c r="L734" s="1">
        <v>-1</v>
      </c>
    </row>
    <row r="735" spans="1:12">
      <c r="A735" s="1" t="s">
        <v>13846</v>
      </c>
      <c r="B735" s="1" t="s">
        <v>18519</v>
      </c>
      <c r="C735" s="184" t="s">
        <v>13978</v>
      </c>
      <c r="D735" s="184" t="s">
        <v>13885</v>
      </c>
      <c r="E735" s="184" t="s">
        <v>15386</v>
      </c>
      <c r="F735" s="184" t="s">
        <v>18520</v>
      </c>
      <c r="G735" s="184" t="s">
        <v>14311</v>
      </c>
      <c r="H735" s="1" t="s">
        <v>6204</v>
      </c>
      <c r="I735" s="184" t="s">
        <v>16393</v>
      </c>
      <c r="J735" s="1" t="s">
        <v>18521</v>
      </c>
      <c r="K735" s="1">
        <v>0</v>
      </c>
      <c r="L735" s="1">
        <v>-1</v>
      </c>
    </row>
    <row r="736" spans="1:12">
      <c r="A736" s="1" t="s">
        <v>13846</v>
      </c>
      <c r="B736" s="1" t="s">
        <v>18522</v>
      </c>
      <c r="C736" s="184" t="s">
        <v>18523</v>
      </c>
      <c r="D736" s="1" t="s">
        <v>18524</v>
      </c>
      <c r="E736" s="184" t="s">
        <v>13918</v>
      </c>
      <c r="F736" s="184" t="s">
        <v>18525</v>
      </c>
      <c r="G736" s="184" t="s">
        <v>18526</v>
      </c>
      <c r="H736" s="184" t="s">
        <v>18527</v>
      </c>
      <c r="I736" s="184" t="s">
        <v>16498</v>
      </c>
      <c r="J736" s="184" t="s">
        <v>18528</v>
      </c>
      <c r="K736" s="184" t="s">
        <v>17163</v>
      </c>
      <c r="L736" s="1" t="s">
        <v>18529</v>
      </c>
    </row>
    <row r="737" spans="1:12">
      <c r="A737" s="1" t="s">
        <v>13846</v>
      </c>
      <c r="B737" s="1" t="s">
        <v>18530</v>
      </c>
      <c r="C737" s="184" t="s">
        <v>13925</v>
      </c>
      <c r="D737" s="184" t="s">
        <v>18531</v>
      </c>
      <c r="E737" s="184" t="s">
        <v>15492</v>
      </c>
      <c r="F737" s="184" t="s">
        <v>17422</v>
      </c>
      <c r="G737" s="184" t="s">
        <v>14622</v>
      </c>
      <c r="H737" s="184" t="s">
        <v>18532</v>
      </c>
      <c r="I737" s="184" t="s">
        <v>13854</v>
      </c>
      <c r="J737" s="1" t="s">
        <v>18533</v>
      </c>
      <c r="K737" s="184" t="s">
        <v>13877</v>
      </c>
      <c r="L737" s="184" t="s">
        <v>13927</v>
      </c>
    </row>
    <row r="738" spans="1:12">
      <c r="A738" s="1" t="s">
        <v>13846</v>
      </c>
      <c r="B738" s="1" t="s">
        <v>18534</v>
      </c>
      <c r="C738" s="184" t="s">
        <v>18535</v>
      </c>
      <c r="D738" s="1" t="s">
        <v>18536</v>
      </c>
      <c r="E738" s="184" t="s">
        <v>18537</v>
      </c>
      <c r="F738" s="184" t="s">
        <v>16854</v>
      </c>
      <c r="G738" s="184" t="s">
        <v>18538</v>
      </c>
      <c r="H738" s="1" t="s">
        <v>18539</v>
      </c>
      <c r="I738" s="184" t="s">
        <v>18540</v>
      </c>
      <c r="J738" s="1" t="s">
        <v>18541</v>
      </c>
      <c r="K738" s="184" t="s">
        <v>18542</v>
      </c>
      <c r="L738" s="1" t="s">
        <v>18543</v>
      </c>
    </row>
    <row r="739" spans="1:12">
      <c r="A739" s="1" t="s">
        <v>13846</v>
      </c>
      <c r="B739" s="1" t="s">
        <v>18544</v>
      </c>
      <c r="C739" s="184" t="s">
        <v>15781</v>
      </c>
      <c r="D739" s="1" t="s">
        <v>18545</v>
      </c>
      <c r="E739" s="184" t="s">
        <v>18546</v>
      </c>
      <c r="F739" s="1" t="s">
        <v>18547</v>
      </c>
      <c r="G739" s="184" t="s">
        <v>18548</v>
      </c>
      <c r="H739" s="184" t="s">
        <v>18549</v>
      </c>
      <c r="I739" s="184" t="s">
        <v>18550</v>
      </c>
      <c r="J739" s="184" t="s">
        <v>18551</v>
      </c>
      <c r="K739" s="184" t="s">
        <v>14485</v>
      </c>
      <c r="L739" s="1" t="s">
        <v>18552</v>
      </c>
    </row>
    <row r="740" spans="1:12">
      <c r="A740" s="1" t="s">
        <v>13846</v>
      </c>
      <c r="B740" s="1" t="s">
        <v>18553</v>
      </c>
      <c r="C740" s="184" t="s">
        <v>13932</v>
      </c>
      <c r="D740" s="184" t="s">
        <v>18554</v>
      </c>
      <c r="E740" s="184" t="s">
        <v>13932</v>
      </c>
      <c r="F740" s="184" t="s">
        <v>18555</v>
      </c>
      <c r="G740" s="184" t="s">
        <v>18556</v>
      </c>
      <c r="H740" s="1" t="s">
        <v>18557</v>
      </c>
      <c r="I740" s="184" t="s">
        <v>18558</v>
      </c>
      <c r="J740" s="184" t="s">
        <v>18559</v>
      </c>
      <c r="K740" s="184" t="s">
        <v>16940</v>
      </c>
      <c r="L740" s="1" t="s">
        <v>18560</v>
      </c>
    </row>
    <row r="741" spans="1:12">
      <c r="A741" s="1" t="s">
        <v>13846</v>
      </c>
      <c r="B741" s="1" t="s">
        <v>18561</v>
      </c>
      <c r="C741" s="184" t="s">
        <v>13863</v>
      </c>
      <c r="D741" s="1" t="s">
        <v>16006</v>
      </c>
      <c r="E741" s="184" t="s">
        <v>18385</v>
      </c>
      <c r="F741" s="184" t="s">
        <v>18562</v>
      </c>
      <c r="G741" s="184" t="s">
        <v>18563</v>
      </c>
      <c r="H741" s="1" t="s">
        <v>18564</v>
      </c>
      <c r="I741" s="184" t="s">
        <v>18565</v>
      </c>
      <c r="J741" s="184" t="s">
        <v>18566</v>
      </c>
      <c r="K741" s="184" t="s">
        <v>13863</v>
      </c>
      <c r="L741" s="184" t="s">
        <v>18567</v>
      </c>
    </row>
    <row r="742" spans="1:12">
      <c r="A742" s="1" t="s">
        <v>13846</v>
      </c>
      <c r="B742" s="1" t="s">
        <v>18568</v>
      </c>
      <c r="C742" s="184" t="s">
        <v>15492</v>
      </c>
      <c r="D742" s="1" t="s">
        <v>18569</v>
      </c>
      <c r="E742" s="184" t="s">
        <v>18570</v>
      </c>
      <c r="F742" s="184" t="s">
        <v>15964</v>
      </c>
      <c r="G742" s="184" t="s">
        <v>14569</v>
      </c>
      <c r="H742" s="1" t="s">
        <v>18571</v>
      </c>
      <c r="I742" s="184" t="s">
        <v>18572</v>
      </c>
      <c r="J742" s="1" t="s">
        <v>18573</v>
      </c>
      <c r="K742" s="1" t="s">
        <v>1347</v>
      </c>
      <c r="L742" s="184" t="s">
        <v>15067</v>
      </c>
    </row>
    <row r="743" spans="1:12">
      <c r="A743" s="1" t="s">
        <v>13846</v>
      </c>
      <c r="B743" s="1" t="s">
        <v>18574</v>
      </c>
      <c r="C743" s="184" t="s">
        <v>13953</v>
      </c>
      <c r="D743" s="1" t="s">
        <v>18575</v>
      </c>
      <c r="E743" s="1" t="s">
        <v>14571</v>
      </c>
      <c r="F743" s="184" t="s">
        <v>18576</v>
      </c>
      <c r="G743" s="184" t="s">
        <v>15059</v>
      </c>
      <c r="H743" s="184" t="s">
        <v>18577</v>
      </c>
      <c r="I743" s="184" t="s">
        <v>14361</v>
      </c>
      <c r="J743" s="1" t="s">
        <v>18578</v>
      </c>
      <c r="K743" s="184" t="s">
        <v>14330</v>
      </c>
      <c r="L743" s="184" t="s">
        <v>13925</v>
      </c>
    </row>
    <row r="744" spans="1:12">
      <c r="A744" s="1" t="s">
        <v>13846</v>
      </c>
      <c r="B744" s="1" t="s">
        <v>18579</v>
      </c>
      <c r="C744" s="184" t="s">
        <v>13958</v>
      </c>
      <c r="D744" s="1" t="s">
        <v>18580</v>
      </c>
      <c r="E744" s="184" t="s">
        <v>18581</v>
      </c>
      <c r="F744" s="184" t="s">
        <v>18582</v>
      </c>
      <c r="G744" s="1" t="s">
        <v>14791</v>
      </c>
      <c r="H744" s="184" t="s">
        <v>18583</v>
      </c>
      <c r="I744" s="184" t="s">
        <v>17613</v>
      </c>
      <c r="J744" s="184" t="s">
        <v>18584</v>
      </c>
      <c r="K744" s="184" t="s">
        <v>13936</v>
      </c>
      <c r="L744" s="184" t="s">
        <v>18585</v>
      </c>
    </row>
    <row r="745" spans="1:12">
      <c r="A745" s="1" t="s">
        <v>13846</v>
      </c>
      <c r="B745" s="1" t="s">
        <v>18586</v>
      </c>
      <c r="C745" s="184" t="s">
        <v>13882</v>
      </c>
      <c r="D745" s="184" t="s">
        <v>18587</v>
      </c>
      <c r="E745" s="184" t="s">
        <v>13905</v>
      </c>
      <c r="F745" s="1" t="s">
        <v>18588</v>
      </c>
      <c r="G745" s="1">
        <v>0</v>
      </c>
      <c r="H745" s="1">
        <v>-1</v>
      </c>
      <c r="I745" s="184" t="s">
        <v>14028</v>
      </c>
      <c r="K745" s="184" t="s">
        <v>13905</v>
      </c>
      <c r="L745" s="1" t="s">
        <v>15093</v>
      </c>
    </row>
    <row r="746" spans="1:12">
      <c r="A746" s="1" t="s">
        <v>13846</v>
      </c>
      <c r="B746" s="1" t="s">
        <v>18589</v>
      </c>
      <c r="C746" s="184" t="s">
        <v>18590</v>
      </c>
      <c r="D746" s="1" t="s">
        <v>18591</v>
      </c>
      <c r="E746" s="184" t="s">
        <v>18452</v>
      </c>
      <c r="F746" s="184" t="s">
        <v>18592</v>
      </c>
      <c r="G746" s="1" t="s">
        <v>13897</v>
      </c>
      <c r="H746" s="1" t="s">
        <v>18593</v>
      </c>
      <c r="I746" s="184" t="s">
        <v>15215</v>
      </c>
      <c r="J746" s="184" t="s">
        <v>18594</v>
      </c>
      <c r="K746" s="1">
        <v>0</v>
      </c>
      <c r="L746" s="1">
        <v>-1</v>
      </c>
    </row>
    <row r="747" spans="1:12">
      <c r="A747" s="1" t="s">
        <v>13846</v>
      </c>
      <c r="B747" s="1" t="s">
        <v>18595</v>
      </c>
      <c r="C747" s="184" t="s">
        <v>14598</v>
      </c>
      <c r="D747" s="1" t="s">
        <v>18596</v>
      </c>
      <c r="E747" s="184" t="s">
        <v>14332</v>
      </c>
      <c r="F747" s="184" t="s">
        <v>18597</v>
      </c>
      <c r="G747" s="184" t="s">
        <v>13848</v>
      </c>
      <c r="H747" s="1" t="s">
        <v>18598</v>
      </c>
      <c r="I747" s="1" t="s">
        <v>6599</v>
      </c>
      <c r="J747" s="1" t="s">
        <v>5975</v>
      </c>
      <c r="K747" s="1">
        <v>0</v>
      </c>
      <c r="L747" s="1">
        <v>-1</v>
      </c>
    </row>
    <row r="748" spans="1:12">
      <c r="A748" s="1" t="s">
        <v>13846</v>
      </c>
      <c r="B748" s="1" t="s">
        <v>18599</v>
      </c>
      <c r="C748" s="184" t="s">
        <v>16886</v>
      </c>
      <c r="D748" s="1" t="s">
        <v>18600</v>
      </c>
      <c r="E748" s="184" t="s">
        <v>17089</v>
      </c>
      <c r="F748" s="1" t="s">
        <v>18601</v>
      </c>
      <c r="G748" s="184" t="s">
        <v>15759</v>
      </c>
      <c r="H748" s="1" t="s">
        <v>18602</v>
      </c>
      <c r="I748" s="184" t="s">
        <v>13934</v>
      </c>
      <c r="J748" s="184" t="s">
        <v>18603</v>
      </c>
      <c r="K748" s="184" t="s">
        <v>13881</v>
      </c>
      <c r="L748" s="1" t="s">
        <v>14459</v>
      </c>
    </row>
    <row r="749" spans="1:12">
      <c r="A749" s="1" t="s">
        <v>13846</v>
      </c>
      <c r="B749" s="1" t="s">
        <v>18604</v>
      </c>
      <c r="C749" s="184" t="s">
        <v>15723</v>
      </c>
      <c r="D749" s="1" t="s">
        <v>18605</v>
      </c>
      <c r="E749" s="184" t="s">
        <v>18606</v>
      </c>
      <c r="F749" s="184" t="s">
        <v>18607</v>
      </c>
      <c r="G749" s="184" t="s">
        <v>18608</v>
      </c>
      <c r="H749" s="184" t="s">
        <v>18609</v>
      </c>
      <c r="I749" s="184" t="s">
        <v>18610</v>
      </c>
      <c r="J749" s="1" t="s">
        <v>18611</v>
      </c>
      <c r="K749" s="184" t="s">
        <v>14260</v>
      </c>
      <c r="L749" s="1" t="s">
        <v>18612</v>
      </c>
    </row>
    <row r="750" spans="1:12">
      <c r="A750" s="1" t="s">
        <v>13846</v>
      </c>
      <c r="B750" s="1" t="s">
        <v>18613</v>
      </c>
      <c r="C750" s="1">
        <v>0</v>
      </c>
      <c r="D750" s="1">
        <v>-1</v>
      </c>
      <c r="E750" s="184" t="s">
        <v>15202</v>
      </c>
      <c r="F750" s="1" t="s">
        <v>18614</v>
      </c>
      <c r="G750" s="184" t="s">
        <v>15495</v>
      </c>
      <c r="H750" s="184" t="s">
        <v>18615</v>
      </c>
      <c r="I750" s="1">
        <v>0</v>
      </c>
      <c r="J750" s="1">
        <v>-1</v>
      </c>
      <c r="K750" s="1">
        <v>0</v>
      </c>
    </row>
    <row r="751" spans="1:12">
      <c r="A751" s="1" t="s">
        <v>13846</v>
      </c>
      <c r="B751" s="1" t="s">
        <v>18616</v>
      </c>
      <c r="C751" s="184" t="s">
        <v>18617</v>
      </c>
      <c r="D751" s="184" t="s">
        <v>18618</v>
      </c>
      <c r="E751" s="184" t="s">
        <v>18619</v>
      </c>
      <c r="F751" s="1" t="s">
        <v>18620</v>
      </c>
      <c r="G751" s="184" t="s">
        <v>18621</v>
      </c>
      <c r="H751" s="184" t="s">
        <v>18622</v>
      </c>
      <c r="I751" s="184" t="s">
        <v>13986</v>
      </c>
      <c r="J751" s="184" t="s">
        <v>18623</v>
      </c>
      <c r="K751" s="184" t="s">
        <v>14028</v>
      </c>
      <c r="L751" s="1" t="s">
        <v>18624</v>
      </c>
    </row>
    <row r="752" spans="1:12">
      <c r="A752" s="1" t="s">
        <v>13846</v>
      </c>
      <c r="B752" s="1" t="s">
        <v>18625</v>
      </c>
      <c r="C752" s="184" t="s">
        <v>13900</v>
      </c>
      <c r="D752" s="184" t="s">
        <v>15320</v>
      </c>
      <c r="E752" s="184" t="s">
        <v>13848</v>
      </c>
      <c r="F752" s="184" t="s">
        <v>16124</v>
      </c>
      <c r="G752" s="184" t="s">
        <v>15277</v>
      </c>
      <c r="H752" s="184" t="s">
        <v>18626</v>
      </c>
      <c r="I752" s="184" t="s">
        <v>14670</v>
      </c>
      <c r="J752" s="1" t="s">
        <v>18627</v>
      </c>
      <c r="K752" s="1">
        <v>0</v>
      </c>
      <c r="L752" s="1">
        <v>-1</v>
      </c>
    </row>
    <row r="753" spans="1:12">
      <c r="A753" s="1" t="s">
        <v>13846</v>
      </c>
      <c r="B753" s="1" t="s">
        <v>18628</v>
      </c>
      <c r="C753" s="1">
        <v>0</v>
      </c>
      <c r="D753" s="1">
        <v>-1</v>
      </c>
      <c r="E753" s="184" t="s">
        <v>14003</v>
      </c>
      <c r="F753" s="184" t="s">
        <v>18629</v>
      </c>
      <c r="G753" s="184" t="s">
        <v>13877</v>
      </c>
      <c r="H753" s="184" t="s">
        <v>18630</v>
      </c>
      <c r="I753" s="1">
        <v>0</v>
      </c>
      <c r="J753" s="1">
        <v>-1</v>
      </c>
      <c r="K753" s="184" t="s">
        <v>14028</v>
      </c>
    </row>
    <row r="754" spans="1:12">
      <c r="A754" s="1" t="s">
        <v>13846</v>
      </c>
      <c r="B754" s="1" t="s">
        <v>18631</v>
      </c>
      <c r="C754" s="1">
        <v>0</v>
      </c>
      <c r="D754" s="1">
        <v>-1</v>
      </c>
      <c r="E754" s="184" t="s">
        <v>14040</v>
      </c>
      <c r="F754" s="184" t="s">
        <v>14311</v>
      </c>
      <c r="G754" s="184" t="s">
        <v>14256</v>
      </c>
      <c r="H754" s="1" t="s">
        <v>18632</v>
      </c>
      <c r="I754" s="1">
        <v>0</v>
      </c>
      <c r="J754" s="1">
        <v>-1</v>
      </c>
      <c r="K754" s="1">
        <v>0</v>
      </c>
    </row>
    <row r="755" spans="1:12">
      <c r="A755" s="1" t="s">
        <v>13846</v>
      </c>
      <c r="B755" s="1" t="s">
        <v>18633</v>
      </c>
      <c r="C755" s="184" t="s">
        <v>13934</v>
      </c>
      <c r="E755" s="184" t="s">
        <v>14466</v>
      </c>
      <c r="F755" s="1" t="s">
        <v>18365</v>
      </c>
      <c r="G755" s="184" t="s">
        <v>13903</v>
      </c>
      <c r="H755" s="1" t="s">
        <v>18634</v>
      </c>
      <c r="I755" s="1" t="s">
        <v>6881</v>
      </c>
      <c r="J755" s="1" t="s">
        <v>6054</v>
      </c>
      <c r="K755" s="1">
        <v>0</v>
      </c>
      <c r="L755" s="1">
        <v>-1</v>
      </c>
    </row>
    <row r="756" spans="1:12">
      <c r="A756" s="1" t="s">
        <v>13846</v>
      </c>
      <c r="B756" s="1" t="s">
        <v>18635</v>
      </c>
      <c r="C756" s="184" t="s">
        <v>14161</v>
      </c>
      <c r="D756" s="184" t="s">
        <v>18636</v>
      </c>
      <c r="E756" s="184" t="s">
        <v>14163</v>
      </c>
      <c r="F756" s="184" t="s">
        <v>16173</v>
      </c>
      <c r="G756" s="184" t="s">
        <v>13958</v>
      </c>
      <c r="H756" s="184" t="s">
        <v>18637</v>
      </c>
      <c r="I756" s="184" t="s">
        <v>16256</v>
      </c>
      <c r="J756" s="1" t="s">
        <v>18638</v>
      </c>
      <c r="K756" s="1">
        <v>0</v>
      </c>
      <c r="L756" s="1">
        <v>-1</v>
      </c>
    </row>
    <row r="757" spans="1:12">
      <c r="A757" s="1" t="s">
        <v>13846</v>
      </c>
      <c r="B757" s="1" t="s">
        <v>18639</v>
      </c>
      <c r="C757" s="184" t="s">
        <v>14273</v>
      </c>
      <c r="D757" s="184" t="s">
        <v>18640</v>
      </c>
      <c r="E757" s="1">
        <v>0</v>
      </c>
      <c r="F757" s="1">
        <v>-1</v>
      </c>
      <c r="I757" s="1">
        <v>0</v>
      </c>
    </row>
    <row r="758" spans="1:12">
      <c r="A758" s="1" t="s">
        <v>13846</v>
      </c>
      <c r="B758" s="1" t="s">
        <v>18641</v>
      </c>
      <c r="C758" s="184" t="s">
        <v>17999</v>
      </c>
      <c r="D758" s="1" t="s">
        <v>18642</v>
      </c>
      <c r="E758" s="184" t="s">
        <v>16737</v>
      </c>
      <c r="F758" s="184" t="s">
        <v>14414</v>
      </c>
      <c r="G758" s="184" t="s">
        <v>14107</v>
      </c>
      <c r="H758" s="184" t="s">
        <v>18643</v>
      </c>
      <c r="I758" s="184" t="s">
        <v>15817</v>
      </c>
      <c r="J758" s="1" t="s">
        <v>18644</v>
      </c>
      <c r="K758" s="184" t="s">
        <v>13923</v>
      </c>
      <c r="L758" s="184" t="s">
        <v>18645</v>
      </c>
    </row>
    <row r="759" spans="1:12">
      <c r="A759" s="1" t="s">
        <v>13846</v>
      </c>
      <c r="B759" s="1" t="s">
        <v>18646</v>
      </c>
      <c r="C759" s="184" t="s">
        <v>18647</v>
      </c>
      <c r="D759" s="1" t="s">
        <v>18648</v>
      </c>
      <c r="E759" s="184" t="s">
        <v>14122</v>
      </c>
      <c r="F759" s="184" t="s">
        <v>18649</v>
      </c>
      <c r="G759" s="184" t="s">
        <v>18650</v>
      </c>
      <c r="H759" s="184" t="s">
        <v>18651</v>
      </c>
      <c r="I759" s="184" t="s">
        <v>18652</v>
      </c>
      <c r="J759" s="184" t="s">
        <v>18653</v>
      </c>
      <c r="K759" s="184" t="s">
        <v>16932</v>
      </c>
      <c r="L759" s="1" t="s">
        <v>18654</v>
      </c>
    </row>
    <row r="760" spans="1:12">
      <c r="A760" s="1" t="s">
        <v>13846</v>
      </c>
      <c r="B760" s="1" t="s">
        <v>631</v>
      </c>
      <c r="C760" s="184" t="s">
        <v>18655</v>
      </c>
      <c r="D760" s="1" t="s">
        <v>18656</v>
      </c>
      <c r="E760" s="184" t="s">
        <v>13918</v>
      </c>
      <c r="F760" s="184" t="s">
        <v>18657</v>
      </c>
      <c r="G760" s="184" t="s">
        <v>14043</v>
      </c>
      <c r="H760" s="184" t="s">
        <v>18658</v>
      </c>
      <c r="I760" s="184" t="s">
        <v>14260</v>
      </c>
      <c r="J760" s="1" t="s">
        <v>18659</v>
      </c>
      <c r="K760" s="1" t="s">
        <v>15390</v>
      </c>
      <c r="L760" s="1" t="s">
        <v>18660</v>
      </c>
    </row>
    <row r="761" spans="1:12">
      <c r="A761" s="1" t="s">
        <v>13846</v>
      </c>
      <c r="B761" s="1" t="s">
        <v>305</v>
      </c>
      <c r="C761" s="184" t="s">
        <v>15229</v>
      </c>
      <c r="D761" s="184" t="s">
        <v>18661</v>
      </c>
      <c r="E761" s="184" t="s">
        <v>16014</v>
      </c>
      <c r="F761" s="1" t="s">
        <v>18662</v>
      </c>
      <c r="G761" s="184" t="s">
        <v>17154</v>
      </c>
      <c r="H761" s="184" t="s">
        <v>18663</v>
      </c>
      <c r="I761" s="184" t="s">
        <v>17503</v>
      </c>
      <c r="J761" s="1" t="s">
        <v>18664</v>
      </c>
      <c r="K761" s="184" t="s">
        <v>15657</v>
      </c>
      <c r="L761" s="184" t="s">
        <v>17955</v>
      </c>
    </row>
    <row r="762" spans="1:12">
      <c r="A762" s="1" t="s">
        <v>13846</v>
      </c>
      <c r="B762" s="1" t="s">
        <v>18665</v>
      </c>
      <c r="C762" s="184" t="s">
        <v>14028</v>
      </c>
      <c r="D762" s="1" t="s">
        <v>18666</v>
      </c>
      <c r="E762" s="1" t="s">
        <v>5891</v>
      </c>
      <c r="F762" s="184" t="s">
        <v>18667</v>
      </c>
      <c r="G762" s="184" t="s">
        <v>16066</v>
      </c>
      <c r="H762" s="1" t="s">
        <v>18668</v>
      </c>
      <c r="I762" s="184" t="s">
        <v>14234</v>
      </c>
      <c r="J762" s="1" t="s">
        <v>18669</v>
      </c>
      <c r="K762" s="184" t="s">
        <v>13935</v>
      </c>
      <c r="L762" s="184" t="s">
        <v>16851</v>
      </c>
    </row>
    <row r="763" spans="1:12">
      <c r="A763" s="1" t="s">
        <v>13846</v>
      </c>
      <c r="B763" s="1" t="s">
        <v>18670</v>
      </c>
      <c r="C763" s="184" t="s">
        <v>17679</v>
      </c>
      <c r="D763" s="184" t="s">
        <v>18671</v>
      </c>
      <c r="E763" s="184" t="s">
        <v>14010</v>
      </c>
      <c r="F763" s="1" t="s">
        <v>18672</v>
      </c>
      <c r="G763" s="184" t="s">
        <v>18673</v>
      </c>
      <c r="H763" s="184" t="s">
        <v>18674</v>
      </c>
      <c r="I763" s="184" t="s">
        <v>18675</v>
      </c>
      <c r="J763" s="1" t="s">
        <v>18676</v>
      </c>
      <c r="K763" s="184" t="s">
        <v>13918</v>
      </c>
      <c r="L763" s="184" t="s">
        <v>18677</v>
      </c>
    </row>
    <row r="764" spans="1:12">
      <c r="A764" s="1" t="s">
        <v>13846</v>
      </c>
      <c r="B764" s="1" t="s">
        <v>825</v>
      </c>
      <c r="C764" s="184" t="s">
        <v>15492</v>
      </c>
      <c r="D764" s="1" t="s">
        <v>14929</v>
      </c>
      <c r="E764" s="184" t="s">
        <v>14938</v>
      </c>
      <c r="F764" s="1" t="s">
        <v>18678</v>
      </c>
      <c r="G764" s="184" t="s">
        <v>13978</v>
      </c>
      <c r="H764" s="184" t="s">
        <v>18679</v>
      </c>
      <c r="I764" s="184" t="s">
        <v>13982</v>
      </c>
      <c r="J764" s="1" t="s">
        <v>18680</v>
      </c>
      <c r="K764" s="184" t="s">
        <v>13925</v>
      </c>
      <c r="L764" s="1" t="s">
        <v>18681</v>
      </c>
    </row>
    <row r="765" spans="1:12">
      <c r="A765" s="1" t="s">
        <v>13846</v>
      </c>
      <c r="B765" s="1" t="s">
        <v>18682</v>
      </c>
      <c r="C765" s="184" t="s">
        <v>14900</v>
      </c>
      <c r="D765" s="184" t="s">
        <v>18683</v>
      </c>
      <c r="E765" s="184" t="s">
        <v>13875</v>
      </c>
      <c r="F765" s="1" t="s">
        <v>14031</v>
      </c>
      <c r="G765" s="184" t="s">
        <v>16375</v>
      </c>
      <c r="H765" s="184" t="s">
        <v>18684</v>
      </c>
      <c r="I765" s="184" t="s">
        <v>18296</v>
      </c>
      <c r="J765" s="1" t="s">
        <v>15457</v>
      </c>
      <c r="K765" s="184" t="s">
        <v>14405</v>
      </c>
      <c r="L765" s="184" t="s">
        <v>15225</v>
      </c>
    </row>
    <row r="766" spans="1:12">
      <c r="A766" s="1" t="s">
        <v>13846</v>
      </c>
      <c r="B766" s="1" t="s">
        <v>18685</v>
      </c>
      <c r="C766" s="184" t="s">
        <v>14407</v>
      </c>
      <c r="D766" s="1" t="s">
        <v>18686</v>
      </c>
      <c r="E766" s="184" t="s">
        <v>14851</v>
      </c>
      <c r="F766" s="1" t="s">
        <v>18687</v>
      </c>
      <c r="G766" s="184" t="s">
        <v>13854</v>
      </c>
      <c r="H766" s="184" t="s">
        <v>18688</v>
      </c>
      <c r="I766" s="184" t="s">
        <v>14048</v>
      </c>
      <c r="J766" s="1" t="s">
        <v>18689</v>
      </c>
      <c r="K766" s="1">
        <v>0</v>
      </c>
      <c r="L766" s="1">
        <v>-1</v>
      </c>
    </row>
    <row r="767" spans="1:12">
      <c r="A767" s="1" t="s">
        <v>13846</v>
      </c>
      <c r="B767" s="1" t="s">
        <v>18690</v>
      </c>
      <c r="D767" s="1">
        <v>-1</v>
      </c>
      <c r="E767" s="1">
        <v>0</v>
      </c>
      <c r="G767" s="1">
        <v>0</v>
      </c>
      <c r="I767" s="1" t="s">
        <v>6599</v>
      </c>
      <c r="K767" s="1">
        <v>0</v>
      </c>
      <c r="L767" s="1">
        <v>-1</v>
      </c>
    </row>
    <row r="768" spans="1:12">
      <c r="A768" s="1" t="s">
        <v>13846</v>
      </c>
      <c r="B768" s="1" t="s">
        <v>18691</v>
      </c>
      <c r="E768" s="1">
        <v>0</v>
      </c>
      <c r="G768" s="184" t="s">
        <v>13877</v>
      </c>
      <c r="I768" s="184" t="s">
        <v>14524</v>
      </c>
      <c r="J768" s="1" t="s">
        <v>5975</v>
      </c>
      <c r="K768" s="1">
        <v>0</v>
      </c>
      <c r="L768" s="1">
        <v>-1</v>
      </c>
    </row>
    <row r="769" spans="1:12">
      <c r="A769" s="1" t="s">
        <v>13846</v>
      </c>
      <c r="B769" s="1" t="s">
        <v>18692</v>
      </c>
      <c r="C769" s="184" t="s">
        <v>18693</v>
      </c>
      <c r="D769" s="1" t="s">
        <v>18694</v>
      </c>
      <c r="E769" s="184" t="s">
        <v>18695</v>
      </c>
      <c r="F769" s="184" t="s">
        <v>18696</v>
      </c>
      <c r="G769" s="184" t="s">
        <v>18697</v>
      </c>
      <c r="H769" s="1" t="s">
        <v>18698</v>
      </c>
      <c r="I769" s="184" t="s">
        <v>18699</v>
      </c>
      <c r="J769" s="1" t="s">
        <v>18700</v>
      </c>
      <c r="K769" s="184" t="s">
        <v>18701</v>
      </c>
      <c r="L769" s="184" t="s">
        <v>18702</v>
      </c>
    </row>
    <row r="770" spans="1:12">
      <c r="A770" s="1" t="s">
        <v>13846</v>
      </c>
      <c r="B770" s="1" t="s">
        <v>458</v>
      </c>
      <c r="C770" s="184" t="s">
        <v>16742</v>
      </c>
      <c r="D770" s="1" t="s">
        <v>18703</v>
      </c>
      <c r="E770" s="184" t="s">
        <v>18704</v>
      </c>
      <c r="F770" s="184" t="s">
        <v>18705</v>
      </c>
      <c r="G770" s="1" t="s">
        <v>16739</v>
      </c>
      <c r="H770" s="1" t="s">
        <v>18706</v>
      </c>
      <c r="I770" s="184" t="s">
        <v>14462</v>
      </c>
      <c r="J770" s="1" t="s">
        <v>18707</v>
      </c>
      <c r="K770" s="1" t="s">
        <v>6599</v>
      </c>
      <c r="L770" s="1" t="s">
        <v>18708</v>
      </c>
    </row>
    <row r="771" spans="1:12">
      <c r="A771" s="1" t="s">
        <v>13846</v>
      </c>
      <c r="B771" s="1" t="s">
        <v>864</v>
      </c>
      <c r="C771" s="184" t="s">
        <v>14273</v>
      </c>
      <c r="D771" s="184" t="s">
        <v>18709</v>
      </c>
      <c r="E771" s="1">
        <v>0</v>
      </c>
      <c r="F771" s="1">
        <v>-1</v>
      </c>
      <c r="G771" s="184" t="s">
        <v>14273</v>
      </c>
      <c r="I771" s="184" t="s">
        <v>14038</v>
      </c>
      <c r="J771" s="1" t="s">
        <v>18710</v>
      </c>
      <c r="L771" s="1">
        <v>-1</v>
      </c>
    </row>
    <row r="772" spans="1:12">
      <c r="A772" s="1" t="s">
        <v>13846</v>
      </c>
      <c r="B772" s="1" t="s">
        <v>18711</v>
      </c>
      <c r="D772" s="1">
        <v>-1</v>
      </c>
      <c r="E772" s="184" t="s">
        <v>14350</v>
      </c>
      <c r="F772" s="1" t="s">
        <v>18712</v>
      </c>
      <c r="G772" s="184" t="s">
        <v>13978</v>
      </c>
      <c r="H772" s="184" t="s">
        <v>18713</v>
      </c>
      <c r="I772" s="1">
        <v>0</v>
      </c>
      <c r="J772" s="1">
        <v>-1</v>
      </c>
      <c r="K772" s="1" t="s">
        <v>5955</v>
      </c>
    </row>
    <row r="773" spans="1:12">
      <c r="A773" s="1" t="s">
        <v>13846</v>
      </c>
      <c r="B773" s="1" t="s">
        <v>18714</v>
      </c>
      <c r="C773" s="1">
        <v>0</v>
      </c>
      <c r="D773" s="1">
        <v>-1</v>
      </c>
      <c r="E773" s="184" t="s">
        <v>13848</v>
      </c>
      <c r="F773" s="184" t="s">
        <v>18715</v>
      </c>
      <c r="G773" s="184" t="s">
        <v>16124</v>
      </c>
      <c r="H773" s="184" t="s">
        <v>15320</v>
      </c>
      <c r="I773" s="184" t="s">
        <v>14752</v>
      </c>
      <c r="J773" s="1" t="s">
        <v>18716</v>
      </c>
      <c r="K773" s="1">
        <v>0</v>
      </c>
      <c r="L773" s="1">
        <v>-1</v>
      </c>
    </row>
    <row r="774" spans="1:12">
      <c r="A774" s="1" t="s">
        <v>13846</v>
      </c>
      <c r="B774" s="1" t="s">
        <v>18717</v>
      </c>
      <c r="C774" s="184" t="s">
        <v>13958</v>
      </c>
      <c r="D774" s="1" t="s">
        <v>17667</v>
      </c>
      <c r="E774" s="184" t="s">
        <v>15090</v>
      </c>
      <c r="F774" s="184" t="s">
        <v>18718</v>
      </c>
      <c r="G774" s="184" t="s">
        <v>13923</v>
      </c>
      <c r="H774" s="184" t="s">
        <v>15229</v>
      </c>
      <c r="I774" s="184" t="s">
        <v>14138</v>
      </c>
      <c r="J774" s="1" t="s">
        <v>18719</v>
      </c>
      <c r="K774" s="184" t="s">
        <v>14111</v>
      </c>
      <c r="L774" s="1" t="s">
        <v>18720</v>
      </c>
    </row>
    <row r="775" spans="1:12">
      <c r="A775" s="1" t="s">
        <v>13846</v>
      </c>
      <c r="B775" s="1" t="s">
        <v>18721</v>
      </c>
      <c r="C775" s="184" t="s">
        <v>14311</v>
      </c>
      <c r="D775" s="184" t="s">
        <v>18722</v>
      </c>
      <c r="E775" s="184" t="s">
        <v>13925</v>
      </c>
      <c r="F775" s="1" t="s">
        <v>14686</v>
      </c>
      <c r="G775" s="184" t="s">
        <v>14350</v>
      </c>
      <c r="H775" s="1" t="s">
        <v>14675</v>
      </c>
      <c r="I775" s="184" t="s">
        <v>14165</v>
      </c>
      <c r="J775" s="184" t="s">
        <v>18723</v>
      </c>
      <c r="K775" s="1">
        <v>0</v>
      </c>
      <c r="L775" s="1">
        <v>-1</v>
      </c>
    </row>
    <row r="776" spans="1:12">
      <c r="A776" s="1" t="s">
        <v>13846</v>
      </c>
      <c r="B776" s="1" t="s">
        <v>18724</v>
      </c>
      <c r="C776" s="184" t="s">
        <v>18725</v>
      </c>
      <c r="D776" s="184" t="s">
        <v>18726</v>
      </c>
      <c r="E776" s="184" t="s">
        <v>15832</v>
      </c>
      <c r="F776" s="1" t="s">
        <v>18727</v>
      </c>
      <c r="G776" s="184" t="s">
        <v>13950</v>
      </c>
      <c r="H776" s="1" t="s">
        <v>18728</v>
      </c>
      <c r="I776" s="184" t="s">
        <v>18729</v>
      </c>
      <c r="J776" s="184" t="s">
        <v>18730</v>
      </c>
      <c r="K776" s="184" t="s">
        <v>14727</v>
      </c>
      <c r="L776" s="184" t="s">
        <v>18731</v>
      </c>
    </row>
    <row r="777" spans="1:12">
      <c r="A777" s="1" t="s">
        <v>13846</v>
      </c>
      <c r="B777" s="1" t="s">
        <v>18732</v>
      </c>
      <c r="C777" s="184" t="s">
        <v>14010</v>
      </c>
      <c r="D777" s="1" t="s">
        <v>18733</v>
      </c>
      <c r="E777" s="184" t="s">
        <v>14292</v>
      </c>
      <c r="F777" s="184" t="s">
        <v>14756</v>
      </c>
      <c r="G777" s="184" t="s">
        <v>16271</v>
      </c>
      <c r="H777" s="1" t="s">
        <v>18734</v>
      </c>
      <c r="I777" s="184" t="s">
        <v>13848</v>
      </c>
      <c r="J777" s="1" t="s">
        <v>16425</v>
      </c>
      <c r="K777" s="1" t="s">
        <v>6626</v>
      </c>
      <c r="L777" s="1" t="s">
        <v>15093</v>
      </c>
    </row>
    <row r="778" spans="1:12">
      <c r="A778" s="1" t="s">
        <v>13846</v>
      </c>
      <c r="B778" s="1" t="s">
        <v>18735</v>
      </c>
      <c r="C778" s="184" t="s">
        <v>14028</v>
      </c>
      <c r="D778" s="1" t="s">
        <v>15422</v>
      </c>
      <c r="E778" s="184" t="s">
        <v>18736</v>
      </c>
      <c r="F778" s="1" t="s">
        <v>18737</v>
      </c>
      <c r="G778" s="184" t="s">
        <v>18738</v>
      </c>
      <c r="H778" s="184" t="s">
        <v>18739</v>
      </c>
      <c r="I778" s="184" t="s">
        <v>17911</v>
      </c>
      <c r="J778" s="1" t="s">
        <v>18740</v>
      </c>
      <c r="K778" s="1" t="s">
        <v>5955</v>
      </c>
      <c r="L778" s="1" t="s">
        <v>18741</v>
      </c>
    </row>
    <row r="779" spans="1:12">
      <c r="A779" s="1" t="s">
        <v>13846</v>
      </c>
      <c r="B779" s="1" t="s">
        <v>18742</v>
      </c>
      <c r="C779" s="184" t="s">
        <v>13907</v>
      </c>
      <c r="D779" s="1" t="s">
        <v>18743</v>
      </c>
      <c r="E779" s="184" t="s">
        <v>18744</v>
      </c>
      <c r="F779" s="184" t="s">
        <v>18745</v>
      </c>
      <c r="G779" s="184" t="s">
        <v>17446</v>
      </c>
      <c r="H779" s="1" t="s">
        <v>18746</v>
      </c>
      <c r="I779" s="184" t="s">
        <v>18747</v>
      </c>
      <c r="J779" s="1" t="s">
        <v>18748</v>
      </c>
      <c r="K779" s="184" t="s">
        <v>13930</v>
      </c>
      <c r="L779" s="184" t="s">
        <v>18749</v>
      </c>
    </row>
    <row r="780" spans="1:12">
      <c r="A780" s="1" t="s">
        <v>13846</v>
      </c>
      <c r="B780" s="1" t="s">
        <v>18750</v>
      </c>
      <c r="C780" s="184" t="s">
        <v>17308</v>
      </c>
      <c r="D780" s="1" t="s">
        <v>18751</v>
      </c>
      <c r="E780" s="184" t="s">
        <v>14207</v>
      </c>
      <c r="F780" s="184" t="s">
        <v>18752</v>
      </c>
      <c r="G780" s="184" t="s">
        <v>18753</v>
      </c>
      <c r="H780" s="184" t="s">
        <v>18754</v>
      </c>
      <c r="I780" s="184" t="s">
        <v>14048</v>
      </c>
      <c r="J780" s="184" t="s">
        <v>18755</v>
      </c>
      <c r="L780" s="1">
        <v>-1</v>
      </c>
    </row>
    <row r="781" spans="1:12">
      <c r="A781" s="1" t="s">
        <v>13846</v>
      </c>
      <c r="B781" s="1" t="s">
        <v>18756</v>
      </c>
      <c r="C781" s="1" t="s">
        <v>18757</v>
      </c>
      <c r="D781" s="1" t="s">
        <v>18758</v>
      </c>
      <c r="E781" s="184" t="s">
        <v>18759</v>
      </c>
      <c r="F781" s="1" t="s">
        <v>18760</v>
      </c>
      <c r="G781" s="184" t="s">
        <v>18761</v>
      </c>
      <c r="H781" s="184" t="s">
        <v>18762</v>
      </c>
      <c r="I781" s="184" t="s">
        <v>18763</v>
      </c>
      <c r="J781" s="184" t="s">
        <v>18764</v>
      </c>
      <c r="K781" s="184" t="s">
        <v>15468</v>
      </c>
      <c r="L781" s="1" t="s">
        <v>15082</v>
      </c>
    </row>
    <row r="782" spans="1:12">
      <c r="A782" s="1" t="s">
        <v>13846</v>
      </c>
      <c r="B782" s="1" t="s">
        <v>18765</v>
      </c>
      <c r="C782" s="184" t="s">
        <v>15517</v>
      </c>
      <c r="D782" s="1" t="s">
        <v>18766</v>
      </c>
      <c r="E782" s="184" t="s">
        <v>18767</v>
      </c>
      <c r="F782" s="1" t="s">
        <v>18768</v>
      </c>
      <c r="G782" s="184" t="s">
        <v>18769</v>
      </c>
      <c r="H782" s="184" t="s">
        <v>18770</v>
      </c>
      <c r="I782" s="184" t="s">
        <v>18771</v>
      </c>
      <c r="J782" s="1" t="s">
        <v>18772</v>
      </c>
      <c r="K782" s="184" t="s">
        <v>18773</v>
      </c>
      <c r="L782" s="184" t="s">
        <v>18774</v>
      </c>
    </row>
    <row r="783" spans="1:12">
      <c r="A783" s="1" t="s">
        <v>13846</v>
      </c>
      <c r="B783" s="1" t="s">
        <v>18775</v>
      </c>
      <c r="D783" s="1">
        <v>-1</v>
      </c>
      <c r="E783" s="184" t="s">
        <v>14060</v>
      </c>
      <c r="F783" s="184" t="s">
        <v>18776</v>
      </c>
      <c r="G783" s="184" t="s">
        <v>16774</v>
      </c>
      <c r="H783" s="1" t="s">
        <v>1347</v>
      </c>
      <c r="I783" s="1" t="s">
        <v>7122</v>
      </c>
      <c r="J783" s="1" t="s">
        <v>15157</v>
      </c>
      <c r="K783" s="1">
        <v>0</v>
      </c>
      <c r="L783" s="1">
        <v>-1</v>
      </c>
    </row>
    <row r="784" spans="1:12">
      <c r="A784" s="1" t="s">
        <v>13846</v>
      </c>
      <c r="B784" s="1" t="s">
        <v>18777</v>
      </c>
      <c r="C784" s="184" t="s">
        <v>14828</v>
      </c>
      <c r="D784" s="184" t="s">
        <v>18778</v>
      </c>
      <c r="E784" s="184" t="s">
        <v>15101</v>
      </c>
      <c r="F784" s="1" t="s">
        <v>18779</v>
      </c>
      <c r="G784" s="184" t="s">
        <v>18780</v>
      </c>
      <c r="H784" s="184" t="s">
        <v>18781</v>
      </c>
      <c r="I784" s="184" t="s">
        <v>16732</v>
      </c>
      <c r="J784" s="184" t="s">
        <v>18782</v>
      </c>
      <c r="K784" s="184" t="s">
        <v>18783</v>
      </c>
      <c r="L784" s="1" t="s">
        <v>18784</v>
      </c>
    </row>
    <row r="785" spans="1:12">
      <c r="A785" s="1" t="s">
        <v>13846</v>
      </c>
      <c r="B785" s="1" t="s">
        <v>18785</v>
      </c>
      <c r="C785" s="184" t="s">
        <v>14524</v>
      </c>
      <c r="D785" s="1" t="s">
        <v>18786</v>
      </c>
      <c r="E785" s="184" t="s">
        <v>13900</v>
      </c>
      <c r="F785" s="184" t="s">
        <v>18787</v>
      </c>
      <c r="G785" s="184" t="s">
        <v>14311</v>
      </c>
      <c r="H785" s="184" t="s">
        <v>16297</v>
      </c>
      <c r="I785" s="184" t="s">
        <v>14614</v>
      </c>
      <c r="J785" s="1" t="s">
        <v>18788</v>
      </c>
      <c r="K785" s="1" t="s">
        <v>1347</v>
      </c>
      <c r="L785" s="184" t="s">
        <v>18789</v>
      </c>
    </row>
    <row r="786" spans="1:12">
      <c r="A786" s="1" t="s">
        <v>13846</v>
      </c>
      <c r="B786" s="1" t="s">
        <v>18790</v>
      </c>
      <c r="C786" s="1" t="s">
        <v>15390</v>
      </c>
      <c r="D786" s="1" t="s">
        <v>18401</v>
      </c>
      <c r="E786" s="184" t="s">
        <v>16375</v>
      </c>
      <c r="F786" s="184" t="s">
        <v>17830</v>
      </c>
      <c r="G786" s="184" t="s">
        <v>14352</v>
      </c>
      <c r="H786" s="1" t="s">
        <v>15086</v>
      </c>
      <c r="I786" s="184" t="s">
        <v>15962</v>
      </c>
      <c r="J786" s="184" t="s">
        <v>18791</v>
      </c>
      <c r="K786" s="1" t="s">
        <v>1347</v>
      </c>
      <c r="L786" s="184" t="s">
        <v>18792</v>
      </c>
    </row>
    <row r="787" spans="1:12">
      <c r="A787" s="1" t="s">
        <v>13846</v>
      </c>
      <c r="B787" s="1" t="s">
        <v>102</v>
      </c>
      <c r="C787" s="184" t="s">
        <v>14292</v>
      </c>
      <c r="D787" s="1" t="s">
        <v>18793</v>
      </c>
      <c r="E787" s="184" t="s">
        <v>14267</v>
      </c>
      <c r="F787" s="1" t="s">
        <v>15103</v>
      </c>
      <c r="G787" s="184" t="s">
        <v>14363</v>
      </c>
      <c r="H787" s="1" t="s">
        <v>18794</v>
      </c>
      <c r="I787" s="184" t="s">
        <v>13877</v>
      </c>
      <c r="J787" s="184" t="s">
        <v>17640</v>
      </c>
      <c r="K787" s="184" t="s">
        <v>13982</v>
      </c>
      <c r="L787" s="184" t="s">
        <v>18795</v>
      </c>
    </row>
    <row r="788" spans="1:12">
      <c r="A788" s="1" t="s">
        <v>13846</v>
      </c>
      <c r="B788" s="1" t="s">
        <v>18796</v>
      </c>
      <c r="C788" s="1" t="s">
        <v>6599</v>
      </c>
      <c r="D788" s="184" t="s">
        <v>13987</v>
      </c>
      <c r="E788" s="184" t="s">
        <v>14038</v>
      </c>
      <c r="F788" s="184" t="s">
        <v>18797</v>
      </c>
      <c r="G788" s="184" t="s">
        <v>13879</v>
      </c>
      <c r="H788" s="1" t="s">
        <v>18798</v>
      </c>
      <c r="I788" s="184" t="s">
        <v>14308</v>
      </c>
      <c r="J788" s="184" t="s">
        <v>15109</v>
      </c>
      <c r="K788" s="1" t="s">
        <v>6599</v>
      </c>
      <c r="L788" s="1" t="s">
        <v>17357</v>
      </c>
    </row>
    <row r="789" spans="1:12">
      <c r="A789" s="1" t="s">
        <v>13846</v>
      </c>
      <c r="B789" s="1" t="s">
        <v>18799</v>
      </c>
      <c r="C789" s="184" t="s">
        <v>14060</v>
      </c>
      <c r="D789" s="1" t="s">
        <v>18800</v>
      </c>
      <c r="E789" s="184" t="s">
        <v>18626</v>
      </c>
      <c r="F789" s="184" t="s">
        <v>13937</v>
      </c>
      <c r="G789" s="184" t="s">
        <v>14758</v>
      </c>
      <c r="H789" s="1" t="s">
        <v>18801</v>
      </c>
      <c r="I789" s="184" t="s">
        <v>18802</v>
      </c>
      <c r="J789" s="184" t="s">
        <v>18803</v>
      </c>
      <c r="K789" s="184" t="s">
        <v>14361</v>
      </c>
      <c r="L789" s="1" t="s">
        <v>18804</v>
      </c>
    </row>
    <row r="790" spans="1:12">
      <c r="A790" s="1" t="s">
        <v>13846</v>
      </c>
      <c r="B790" s="1" t="s">
        <v>18805</v>
      </c>
      <c r="C790" s="1">
        <v>0</v>
      </c>
      <c r="D790" s="1">
        <v>-1</v>
      </c>
      <c r="E790" s="184" t="s">
        <v>14346</v>
      </c>
      <c r="F790" s="1" t="s">
        <v>18806</v>
      </c>
      <c r="G790" s="184" t="s">
        <v>13885</v>
      </c>
      <c r="H790" s="184" t="s">
        <v>18807</v>
      </c>
      <c r="I790" s="184" t="s">
        <v>13885</v>
      </c>
      <c r="J790" s="1">
        <v>0</v>
      </c>
      <c r="K790" s="1" t="s">
        <v>1347</v>
      </c>
      <c r="L790" s="184" t="s">
        <v>14292</v>
      </c>
    </row>
    <row r="791" spans="1:12">
      <c r="A791" s="1" t="s">
        <v>13846</v>
      </c>
      <c r="B791" s="1" t="s">
        <v>18808</v>
      </c>
      <c r="C791" s="184" t="s">
        <v>15063</v>
      </c>
      <c r="D791" s="1" t="s">
        <v>18809</v>
      </c>
      <c r="E791" s="184" t="s">
        <v>13885</v>
      </c>
      <c r="F791" s="184" t="s">
        <v>18636</v>
      </c>
      <c r="G791" s="184" t="s">
        <v>15587</v>
      </c>
      <c r="H791" s="1" t="s">
        <v>18810</v>
      </c>
      <c r="I791" s="184" t="s">
        <v>15664</v>
      </c>
      <c r="J791" s="184" t="s">
        <v>18811</v>
      </c>
      <c r="K791" s="184" t="s">
        <v>14015</v>
      </c>
      <c r="L791" s="1" t="s">
        <v>18812</v>
      </c>
    </row>
    <row r="792" spans="1:12">
      <c r="A792" s="1" t="s">
        <v>13846</v>
      </c>
      <c r="B792" s="1" t="s">
        <v>18813</v>
      </c>
      <c r="C792" s="184" t="s">
        <v>15063</v>
      </c>
      <c r="D792" s="184" t="s">
        <v>18814</v>
      </c>
      <c r="E792" s="184" t="s">
        <v>16412</v>
      </c>
      <c r="F792" s="184" t="s">
        <v>18815</v>
      </c>
      <c r="G792" s="184" t="s">
        <v>15212</v>
      </c>
      <c r="H792" s="184" t="s">
        <v>16978</v>
      </c>
      <c r="I792" s="184" t="s">
        <v>18816</v>
      </c>
      <c r="J792" s="1" t="s">
        <v>18817</v>
      </c>
      <c r="K792" s="184" t="s">
        <v>13934</v>
      </c>
      <c r="L792" s="184" t="s">
        <v>18818</v>
      </c>
    </row>
    <row r="793" spans="1:12">
      <c r="A793" s="1" t="s">
        <v>13846</v>
      </c>
      <c r="B793" s="1" t="s">
        <v>18819</v>
      </c>
      <c r="C793" s="184" t="s">
        <v>14165</v>
      </c>
      <c r="D793" s="1" t="s">
        <v>18820</v>
      </c>
      <c r="E793" s="184" t="s">
        <v>18821</v>
      </c>
      <c r="F793" s="184" t="s">
        <v>18822</v>
      </c>
      <c r="G793" s="184" t="s">
        <v>18823</v>
      </c>
      <c r="H793" s="1" t="s">
        <v>18824</v>
      </c>
      <c r="I793" s="184" t="s">
        <v>18825</v>
      </c>
      <c r="J793" s="1" t="s">
        <v>18826</v>
      </c>
      <c r="K793" s="184" t="s">
        <v>14984</v>
      </c>
      <c r="L793" s="184" t="s">
        <v>18827</v>
      </c>
    </row>
    <row r="794" spans="1:12">
      <c r="A794" s="1" t="s">
        <v>13846</v>
      </c>
      <c r="B794" s="1" t="s">
        <v>18828</v>
      </c>
      <c r="C794" s="184" t="s">
        <v>13989</v>
      </c>
      <c r="D794" s="184" t="s">
        <v>18829</v>
      </c>
      <c r="E794" s="1" t="s">
        <v>14512</v>
      </c>
      <c r="F794" s="1" t="s">
        <v>18830</v>
      </c>
      <c r="G794" s="184" t="s">
        <v>13989</v>
      </c>
      <c r="H794" s="184" t="s">
        <v>18831</v>
      </c>
      <c r="I794" s="184" t="s">
        <v>14167</v>
      </c>
      <c r="J794" s="1" t="s">
        <v>18832</v>
      </c>
      <c r="K794" s="184" t="s">
        <v>13907</v>
      </c>
      <c r="L794" s="1" t="s">
        <v>18833</v>
      </c>
    </row>
    <row r="795" spans="1:12">
      <c r="A795" s="1" t="s">
        <v>13846</v>
      </c>
      <c r="B795" s="1" t="s">
        <v>18834</v>
      </c>
      <c r="C795" s="1">
        <v>0</v>
      </c>
      <c r="D795" s="1">
        <v>-1</v>
      </c>
      <c r="E795" s="184" t="s">
        <v>13925</v>
      </c>
      <c r="F795" s="184" t="s">
        <v>18835</v>
      </c>
      <c r="G795" s="184" t="s">
        <v>18836</v>
      </c>
      <c r="H795" s="1" t="s">
        <v>18837</v>
      </c>
      <c r="I795" s="184" t="s">
        <v>14423</v>
      </c>
      <c r="J795" s="1" t="s">
        <v>18838</v>
      </c>
      <c r="K795" s="184" t="s">
        <v>13907</v>
      </c>
      <c r="L795" s="1" t="s">
        <v>14133</v>
      </c>
    </row>
    <row r="796" spans="1:12">
      <c r="A796" s="1" t="s">
        <v>13846</v>
      </c>
      <c r="B796" s="1" t="s">
        <v>18839</v>
      </c>
      <c r="C796" s="1">
        <v>0</v>
      </c>
      <c r="D796" s="1">
        <v>-1</v>
      </c>
      <c r="E796" s="184" t="s">
        <v>18840</v>
      </c>
      <c r="F796" s="184" t="s">
        <v>18841</v>
      </c>
      <c r="G796" s="184" t="s">
        <v>13848</v>
      </c>
      <c r="H796" s="1" t="s">
        <v>18842</v>
      </c>
      <c r="I796" s="184" t="s">
        <v>13875</v>
      </c>
      <c r="J796" s="1" t="s">
        <v>16217</v>
      </c>
      <c r="K796" s="1" t="s">
        <v>6626</v>
      </c>
      <c r="L796" s="1" t="s">
        <v>6220</v>
      </c>
    </row>
    <row r="797" spans="1:12">
      <c r="A797" s="1" t="s">
        <v>13846</v>
      </c>
      <c r="B797" s="1" t="s">
        <v>18843</v>
      </c>
      <c r="C797" s="184" t="s">
        <v>18844</v>
      </c>
      <c r="D797" s="1" t="s">
        <v>18845</v>
      </c>
      <c r="E797" s="184" t="s">
        <v>16046</v>
      </c>
      <c r="F797" s="184" t="s">
        <v>18846</v>
      </c>
      <c r="G797" s="184" t="s">
        <v>14689</v>
      </c>
      <c r="H797" s="184" t="s">
        <v>18847</v>
      </c>
      <c r="I797" s="1">
        <v>0</v>
      </c>
      <c r="J797" s="1">
        <v>-1</v>
      </c>
      <c r="K797" s="1">
        <v>0</v>
      </c>
    </row>
    <row r="798" spans="1:12">
      <c r="A798" s="1" t="s">
        <v>13846</v>
      </c>
      <c r="B798" s="1" t="s">
        <v>18848</v>
      </c>
      <c r="C798" s="184" t="s">
        <v>15503</v>
      </c>
      <c r="D798" s="184" t="s">
        <v>18849</v>
      </c>
      <c r="E798" s="184" t="s">
        <v>18850</v>
      </c>
      <c r="F798" s="184" t="s">
        <v>18851</v>
      </c>
      <c r="G798" s="184" t="s">
        <v>15382</v>
      </c>
      <c r="H798" s="1" t="s">
        <v>18852</v>
      </c>
      <c r="I798" s="1">
        <v>0</v>
      </c>
      <c r="J798" s="1">
        <v>-1</v>
      </c>
      <c r="K798" s="1">
        <v>0</v>
      </c>
    </row>
    <row r="799" spans="1:12">
      <c r="A799" s="1" t="s">
        <v>13846</v>
      </c>
      <c r="B799" s="1" t="s">
        <v>18853</v>
      </c>
      <c r="C799" s="1">
        <v>0</v>
      </c>
      <c r="D799" s="1">
        <v>-1</v>
      </c>
      <c r="E799" s="184" t="s">
        <v>14316</v>
      </c>
      <c r="G799" s="1" t="s">
        <v>6945</v>
      </c>
      <c r="H799" s="1" t="s">
        <v>18854</v>
      </c>
      <c r="I799" s="184" t="s">
        <v>13905</v>
      </c>
      <c r="J799" s="1" t="s">
        <v>16900</v>
      </c>
      <c r="K799" s="1">
        <v>0</v>
      </c>
      <c r="L799" s="1">
        <v>-1</v>
      </c>
    </row>
    <row r="800" spans="1:12">
      <c r="A800" s="1" t="s">
        <v>13846</v>
      </c>
      <c r="B800" s="1" t="s">
        <v>18855</v>
      </c>
      <c r="C800" s="184" t="s">
        <v>14692</v>
      </c>
      <c r="D800" s="1" t="s">
        <v>18856</v>
      </c>
      <c r="E800" s="184" t="s">
        <v>16029</v>
      </c>
      <c r="F800" s="1" t="s">
        <v>18857</v>
      </c>
      <c r="G800" s="184" t="s">
        <v>13900</v>
      </c>
      <c r="H800" s="184" t="s">
        <v>18858</v>
      </c>
      <c r="I800" s="184" t="s">
        <v>13882</v>
      </c>
      <c r="J800" s="1" t="s">
        <v>16770</v>
      </c>
      <c r="K800" s="184" t="s">
        <v>14165</v>
      </c>
      <c r="L800" s="184" t="s">
        <v>14311</v>
      </c>
    </row>
    <row r="801" spans="1:12">
      <c r="A801" s="1" t="s">
        <v>13846</v>
      </c>
      <c r="B801" s="1" t="s">
        <v>18859</v>
      </c>
      <c r="C801" s="184" t="s">
        <v>18860</v>
      </c>
      <c r="D801" s="184" t="s">
        <v>18861</v>
      </c>
      <c r="E801" s="184" t="s">
        <v>18862</v>
      </c>
      <c r="F801" s="1" t="s">
        <v>18863</v>
      </c>
      <c r="G801" s="184" t="s">
        <v>18864</v>
      </c>
      <c r="H801" s="184" t="s">
        <v>18865</v>
      </c>
      <c r="I801" s="184" t="s">
        <v>15723</v>
      </c>
      <c r="J801" s="1" t="s">
        <v>18866</v>
      </c>
      <c r="K801" s="184" t="s">
        <v>16237</v>
      </c>
      <c r="L801" s="1" t="s">
        <v>18867</v>
      </c>
    </row>
    <row r="802" spans="1:12">
      <c r="A802" s="1" t="s">
        <v>13846</v>
      </c>
      <c r="B802" s="1" t="s">
        <v>18868</v>
      </c>
      <c r="C802" s="184" t="s">
        <v>15783</v>
      </c>
      <c r="D802" s="1" t="s">
        <v>18869</v>
      </c>
      <c r="E802" s="184" t="s">
        <v>18870</v>
      </c>
      <c r="F802" s="184" t="s">
        <v>18871</v>
      </c>
      <c r="G802" s="184" t="s">
        <v>15292</v>
      </c>
      <c r="H802" s="1" t="s">
        <v>18872</v>
      </c>
      <c r="I802" s="184" t="s">
        <v>15580</v>
      </c>
      <c r="J802" s="1" t="s">
        <v>18873</v>
      </c>
      <c r="K802" s="184" t="s">
        <v>15252</v>
      </c>
      <c r="L802" s="184" t="s">
        <v>18874</v>
      </c>
    </row>
    <row r="803" spans="1:12">
      <c r="A803" s="1" t="s">
        <v>13846</v>
      </c>
      <c r="B803" s="1" t="s">
        <v>18875</v>
      </c>
      <c r="C803" s="184" t="s">
        <v>18876</v>
      </c>
      <c r="D803" s="1" t="s">
        <v>18877</v>
      </c>
      <c r="E803" s="184" t="s">
        <v>18878</v>
      </c>
      <c r="F803" s="1" t="s">
        <v>18879</v>
      </c>
      <c r="G803" s="184" t="s">
        <v>18880</v>
      </c>
      <c r="H803" s="184" t="s">
        <v>18881</v>
      </c>
      <c r="I803" s="184" t="s">
        <v>18882</v>
      </c>
      <c r="J803" s="1" t="s">
        <v>18883</v>
      </c>
      <c r="K803" s="184" t="s">
        <v>18884</v>
      </c>
      <c r="L803" s="184" t="s">
        <v>18885</v>
      </c>
    </row>
    <row r="804" spans="1:12">
      <c r="A804" s="1" t="s">
        <v>13846</v>
      </c>
      <c r="B804" s="1" t="s">
        <v>18886</v>
      </c>
      <c r="C804" s="184" t="s">
        <v>18483</v>
      </c>
      <c r="D804" s="184" t="s">
        <v>18887</v>
      </c>
      <c r="E804" s="184" t="s">
        <v>13854</v>
      </c>
      <c r="F804" s="1" t="s">
        <v>18888</v>
      </c>
      <c r="G804" s="184" t="s">
        <v>14300</v>
      </c>
      <c r="H804" s="1" t="s">
        <v>18889</v>
      </c>
      <c r="I804" s="184" t="s">
        <v>14060</v>
      </c>
      <c r="J804" s="184" t="s">
        <v>18890</v>
      </c>
      <c r="K804" s="1" t="s">
        <v>6599</v>
      </c>
      <c r="L804" s="1" t="s">
        <v>15157</v>
      </c>
    </row>
    <row r="805" spans="1:12">
      <c r="A805" s="1" t="s">
        <v>13846</v>
      </c>
      <c r="B805" s="1" t="s">
        <v>18891</v>
      </c>
      <c r="C805" s="184" t="s">
        <v>13925</v>
      </c>
      <c r="D805" s="1" t="s">
        <v>15319</v>
      </c>
      <c r="E805" s="184" t="s">
        <v>16297</v>
      </c>
      <c r="F805" s="184" t="s">
        <v>18892</v>
      </c>
      <c r="G805" s="184" t="s">
        <v>13885</v>
      </c>
      <c r="H805" s="1" t="s">
        <v>18893</v>
      </c>
      <c r="I805" s="184" t="s">
        <v>18894</v>
      </c>
      <c r="J805" s="184" t="s">
        <v>18895</v>
      </c>
      <c r="K805" s="1" t="s">
        <v>1347</v>
      </c>
      <c r="L805" s="1" t="s">
        <v>18896</v>
      </c>
    </row>
    <row r="806" spans="1:12">
      <c r="A806" s="1" t="s">
        <v>13846</v>
      </c>
      <c r="B806" s="1" t="s">
        <v>18897</v>
      </c>
      <c r="C806" s="184" t="s">
        <v>15292</v>
      </c>
      <c r="D806" s="1" t="s">
        <v>18898</v>
      </c>
      <c r="E806" s="184" t="s">
        <v>15412</v>
      </c>
      <c r="F806" s="1" t="s">
        <v>18899</v>
      </c>
      <c r="G806" s="184" t="s">
        <v>17071</v>
      </c>
      <c r="H806" s="1" t="s">
        <v>18900</v>
      </c>
      <c r="I806" s="184" t="s">
        <v>13877</v>
      </c>
      <c r="J806" s="184" t="s">
        <v>18901</v>
      </c>
      <c r="K806" s="1">
        <v>0</v>
      </c>
      <c r="L806" s="1">
        <v>-1</v>
      </c>
    </row>
    <row r="807" spans="1:12">
      <c r="A807" s="1" t="s">
        <v>13846</v>
      </c>
      <c r="B807" s="1" t="s">
        <v>18902</v>
      </c>
      <c r="C807" s="184" t="s">
        <v>14078</v>
      </c>
      <c r="D807" s="1" t="s">
        <v>18903</v>
      </c>
      <c r="E807" s="184" t="s">
        <v>18904</v>
      </c>
      <c r="F807" s="184" t="s">
        <v>18905</v>
      </c>
      <c r="G807" s="184" t="s">
        <v>14015</v>
      </c>
      <c r="H807" s="1" t="s">
        <v>18906</v>
      </c>
      <c r="I807" s="1" t="s">
        <v>18757</v>
      </c>
      <c r="J807" s="1" t="s">
        <v>18907</v>
      </c>
      <c r="K807" s="1" t="s">
        <v>7122</v>
      </c>
      <c r="L807" s="1" t="s">
        <v>18908</v>
      </c>
    </row>
    <row r="808" spans="1:12">
      <c r="A808" s="1" t="s">
        <v>13846</v>
      </c>
      <c r="B808" s="1" t="s">
        <v>18909</v>
      </c>
      <c r="C808" s="184" t="s">
        <v>14292</v>
      </c>
      <c r="D808" s="184" t="s">
        <v>15866</v>
      </c>
      <c r="E808" s="184" t="s">
        <v>18910</v>
      </c>
      <c r="F808" s="184" t="s">
        <v>18911</v>
      </c>
      <c r="G808" s="184" t="s">
        <v>14357</v>
      </c>
      <c r="H808" s="1" t="s">
        <v>18912</v>
      </c>
      <c r="I808" s="184" t="s">
        <v>14287</v>
      </c>
      <c r="J808" s="1" t="s">
        <v>18913</v>
      </c>
      <c r="K808" s="1" t="s">
        <v>7187</v>
      </c>
      <c r="L808" s="184" t="s">
        <v>17061</v>
      </c>
    </row>
    <row r="809" spans="1:12">
      <c r="A809" s="1" t="s">
        <v>13846</v>
      </c>
      <c r="B809" s="1" t="s">
        <v>18914</v>
      </c>
      <c r="C809" s="184" t="s">
        <v>13907</v>
      </c>
      <c r="D809" s="184" t="s">
        <v>18915</v>
      </c>
      <c r="E809" s="184" t="s">
        <v>17747</v>
      </c>
      <c r="F809" s="184" t="s">
        <v>18916</v>
      </c>
      <c r="G809" s="1" t="s">
        <v>6626</v>
      </c>
      <c r="H809" s="1" t="s">
        <v>18917</v>
      </c>
      <c r="I809" s="184" t="s">
        <v>13907</v>
      </c>
      <c r="J809" s="184" t="s">
        <v>16854</v>
      </c>
      <c r="K809" s="184" t="s">
        <v>14078</v>
      </c>
      <c r="L809" s="1" t="s">
        <v>18918</v>
      </c>
    </row>
    <row r="810" spans="1:12">
      <c r="A810" s="1" t="s">
        <v>13846</v>
      </c>
      <c r="B810" s="1" t="s">
        <v>18919</v>
      </c>
      <c r="C810" s="1" t="s">
        <v>14840</v>
      </c>
      <c r="D810" s="19">
        <v>1015625</v>
      </c>
      <c r="E810" s="184" t="s">
        <v>18655</v>
      </c>
      <c r="F810" s="1" t="s">
        <v>18920</v>
      </c>
      <c r="G810" s="184" t="s">
        <v>13937</v>
      </c>
      <c r="H810" s="184" t="s">
        <v>18921</v>
      </c>
      <c r="I810" s="184" t="s">
        <v>14352</v>
      </c>
      <c r="J810" s="1" t="s">
        <v>18922</v>
      </c>
      <c r="L810" s="1">
        <v>-1</v>
      </c>
    </row>
    <row r="811" spans="1:12">
      <c r="A811" s="1" t="s">
        <v>13846</v>
      </c>
      <c r="B811" s="1" t="s">
        <v>18923</v>
      </c>
      <c r="C811" s="184" t="s">
        <v>18924</v>
      </c>
      <c r="D811" s="1" t="s">
        <v>18925</v>
      </c>
      <c r="E811" s="1" t="s">
        <v>5955</v>
      </c>
      <c r="F811" s="184" t="s">
        <v>18926</v>
      </c>
      <c r="G811" s="184" t="s">
        <v>18927</v>
      </c>
      <c r="H811" s="1" t="s">
        <v>18928</v>
      </c>
      <c r="I811" s="184" t="s">
        <v>18929</v>
      </c>
      <c r="J811" s="184" t="s">
        <v>18930</v>
      </c>
      <c r="K811" s="184" t="s">
        <v>13900</v>
      </c>
      <c r="L811" s="1" t="s">
        <v>18931</v>
      </c>
    </row>
    <row r="812" spans="1:12">
      <c r="A812" s="1" t="s">
        <v>13846</v>
      </c>
      <c r="B812" s="1" t="s">
        <v>18932</v>
      </c>
      <c r="C812" s="1" t="s">
        <v>6969</v>
      </c>
      <c r="D812" s="1" t="s">
        <v>15340</v>
      </c>
      <c r="E812" s="184" t="s">
        <v>14107</v>
      </c>
      <c r="F812" s="1" t="s">
        <v>18933</v>
      </c>
      <c r="G812" s="1" t="s">
        <v>15390</v>
      </c>
      <c r="H812" s="1" t="s">
        <v>18934</v>
      </c>
      <c r="I812" s="184" t="s">
        <v>14003</v>
      </c>
      <c r="J812" s="184" t="s">
        <v>16854</v>
      </c>
      <c r="K812" s="1">
        <v>0</v>
      </c>
      <c r="L812" s="1">
        <v>-1</v>
      </c>
    </row>
    <row r="813" spans="1:12">
      <c r="A813" s="1" t="s">
        <v>13846</v>
      </c>
      <c r="B813" s="1" t="s">
        <v>18935</v>
      </c>
      <c r="C813" s="1">
        <v>0</v>
      </c>
      <c r="D813" s="1">
        <v>-1</v>
      </c>
      <c r="E813" s="1">
        <v>0</v>
      </c>
      <c r="F813" s="1">
        <v>-1</v>
      </c>
      <c r="G813" s="1">
        <v>0</v>
      </c>
      <c r="I813" s="184" t="s">
        <v>14267</v>
      </c>
      <c r="K813" s="184" t="s">
        <v>13848</v>
      </c>
      <c r="L813" s="1" t="s">
        <v>16390</v>
      </c>
    </row>
    <row r="814" spans="1:12">
      <c r="A814" s="1" t="s">
        <v>13846</v>
      </c>
      <c r="B814" s="1" t="s">
        <v>18936</v>
      </c>
      <c r="C814" s="1">
        <v>0</v>
      </c>
      <c r="D814" s="1">
        <v>-1</v>
      </c>
      <c r="E814" s="184" t="s">
        <v>18937</v>
      </c>
      <c r="F814" s="184" t="s">
        <v>18938</v>
      </c>
      <c r="G814" s="184" t="s">
        <v>15503</v>
      </c>
      <c r="H814" s="1" t="s">
        <v>18939</v>
      </c>
      <c r="I814" s="184" t="s">
        <v>14169</v>
      </c>
      <c r="J814" s="184" t="s">
        <v>18940</v>
      </c>
      <c r="K814" s="184" t="s">
        <v>15492</v>
      </c>
      <c r="L814" s="184" t="s">
        <v>18608</v>
      </c>
    </row>
    <row r="815" spans="1:12">
      <c r="A815" s="1" t="s">
        <v>13846</v>
      </c>
      <c r="B815" s="1" t="s">
        <v>18941</v>
      </c>
      <c r="C815" s="184" t="s">
        <v>14334</v>
      </c>
      <c r="D815" s="1" t="s">
        <v>18942</v>
      </c>
      <c r="E815" s="184" t="s">
        <v>18943</v>
      </c>
      <c r="F815" s="184" t="s">
        <v>18944</v>
      </c>
      <c r="G815" s="184" t="s">
        <v>18945</v>
      </c>
      <c r="H815" s="184" t="s">
        <v>18946</v>
      </c>
      <c r="I815" s="184" t="s">
        <v>17837</v>
      </c>
      <c r="J815" s="1" t="s">
        <v>18947</v>
      </c>
      <c r="K815" s="184" t="s">
        <v>13875</v>
      </c>
      <c r="L815" s="1" t="s">
        <v>18948</v>
      </c>
    </row>
    <row r="816" spans="1:12">
      <c r="A816" s="1" t="s">
        <v>13846</v>
      </c>
      <c r="B816" s="1" t="s">
        <v>18949</v>
      </c>
      <c r="C816" s="1">
        <v>0</v>
      </c>
      <c r="E816" s="1">
        <v>0</v>
      </c>
      <c r="F816" s="1">
        <v>-1</v>
      </c>
      <c r="G816" s="1">
        <v>0</v>
      </c>
      <c r="I816" s="184" t="s">
        <v>14207</v>
      </c>
      <c r="K816" s="1">
        <v>0</v>
      </c>
      <c r="L816" s="1">
        <v>-1</v>
      </c>
    </row>
    <row r="817" spans="1:12">
      <c r="A817" s="1" t="s">
        <v>13846</v>
      </c>
      <c r="B817" s="1" t="s">
        <v>18950</v>
      </c>
      <c r="C817" s="184" t="s">
        <v>15492</v>
      </c>
      <c r="D817" s="1" t="s">
        <v>18951</v>
      </c>
      <c r="E817" s="184" t="s">
        <v>15151</v>
      </c>
      <c r="F817" s="1" t="s">
        <v>18952</v>
      </c>
      <c r="G817" s="184" t="s">
        <v>15063</v>
      </c>
      <c r="H817" s="1" t="s">
        <v>18953</v>
      </c>
      <c r="I817" s="184" t="s">
        <v>13932</v>
      </c>
      <c r="J817" s="184" t="s">
        <v>18954</v>
      </c>
      <c r="K817" s="184" t="s">
        <v>16403</v>
      </c>
      <c r="L817" s="184" t="s">
        <v>18955</v>
      </c>
    </row>
    <row r="818" spans="1:12">
      <c r="A818" s="1" t="s">
        <v>13846</v>
      </c>
      <c r="B818" s="1" t="s">
        <v>18956</v>
      </c>
      <c r="C818" s="184" t="s">
        <v>13902</v>
      </c>
      <c r="D818" s="1" t="s">
        <v>18957</v>
      </c>
      <c r="E818" s="184" t="s">
        <v>16671</v>
      </c>
      <c r="F818" s="1" t="s">
        <v>18958</v>
      </c>
      <c r="G818" s="1" t="s">
        <v>17741</v>
      </c>
      <c r="H818" s="184" t="s">
        <v>18959</v>
      </c>
      <c r="I818" s="184" t="s">
        <v>13882</v>
      </c>
      <c r="J818" s="1" t="s">
        <v>15280</v>
      </c>
      <c r="K818" s="184" t="s">
        <v>15517</v>
      </c>
      <c r="L818" s="184" t="s">
        <v>14015</v>
      </c>
    </row>
    <row r="819" spans="1:12">
      <c r="A819" s="1" t="s">
        <v>13846</v>
      </c>
      <c r="B819" s="1" t="s">
        <v>18960</v>
      </c>
      <c r="C819" s="1">
        <v>0</v>
      </c>
      <c r="D819" s="1">
        <v>-1</v>
      </c>
      <c r="E819" s="184" t="s">
        <v>18961</v>
      </c>
      <c r="F819" s="184" t="s">
        <v>18962</v>
      </c>
      <c r="G819" s="184" t="s">
        <v>13918</v>
      </c>
      <c r="H819" s="1" t="s">
        <v>18963</v>
      </c>
      <c r="I819" s="1">
        <v>0</v>
      </c>
      <c r="J819" s="1">
        <v>-1</v>
      </c>
      <c r="K819" s="1">
        <v>0</v>
      </c>
    </row>
    <row r="820" spans="1:12">
      <c r="A820" s="1" t="s">
        <v>13846</v>
      </c>
      <c r="B820" s="1" t="s">
        <v>18964</v>
      </c>
      <c r="C820" s="1" t="s">
        <v>17759</v>
      </c>
      <c r="D820" s="184" t="s">
        <v>18965</v>
      </c>
      <c r="E820" s="184" t="s">
        <v>18966</v>
      </c>
      <c r="F820" s="1" t="s">
        <v>18967</v>
      </c>
      <c r="G820" s="184" t="s">
        <v>18968</v>
      </c>
      <c r="H820" s="184" t="s">
        <v>18969</v>
      </c>
      <c r="I820" s="184" t="s">
        <v>18970</v>
      </c>
      <c r="J820" s="1" t="s">
        <v>18971</v>
      </c>
      <c r="K820" s="184" t="s">
        <v>15671</v>
      </c>
      <c r="L820" s="184" t="s">
        <v>18972</v>
      </c>
    </row>
    <row r="821" spans="1:12">
      <c r="A821" s="1" t="s">
        <v>13846</v>
      </c>
      <c r="B821" s="1" t="s">
        <v>668</v>
      </c>
      <c r="C821" s="184" t="s">
        <v>15646</v>
      </c>
      <c r="D821" s="1" t="s">
        <v>15346</v>
      </c>
      <c r="E821" s="184" t="s">
        <v>15229</v>
      </c>
      <c r="F821" s="1" t="s">
        <v>18973</v>
      </c>
      <c r="G821" s="184" t="s">
        <v>15490</v>
      </c>
      <c r="H821" s="1" t="s">
        <v>18974</v>
      </c>
      <c r="I821" s="184" t="s">
        <v>15517</v>
      </c>
      <c r="J821" s="184" t="s">
        <v>18975</v>
      </c>
      <c r="K821" s="184" t="s">
        <v>13950</v>
      </c>
      <c r="L821" s="1" t="s">
        <v>18976</v>
      </c>
    </row>
    <row r="822" spans="1:12">
      <c r="A822" s="1" t="s">
        <v>13846</v>
      </c>
      <c r="B822" s="1" t="s">
        <v>18977</v>
      </c>
      <c r="C822" s="184" t="s">
        <v>15327</v>
      </c>
      <c r="D822" s="184" t="s">
        <v>18978</v>
      </c>
      <c r="E822" s="184" t="s">
        <v>15759</v>
      </c>
      <c r="F822" s="184" t="s">
        <v>18979</v>
      </c>
      <c r="G822" s="184" t="s">
        <v>13958</v>
      </c>
      <c r="H822" s="1" t="s">
        <v>18980</v>
      </c>
      <c r="I822" s="184" t="s">
        <v>14028</v>
      </c>
      <c r="J822" s="184" t="s">
        <v>18981</v>
      </c>
      <c r="K822" s="184" t="s">
        <v>14048</v>
      </c>
      <c r="L822" s="1" t="s">
        <v>18982</v>
      </c>
    </row>
    <row r="823" spans="1:12">
      <c r="A823" s="1" t="s">
        <v>13846</v>
      </c>
      <c r="B823" s="1" t="s">
        <v>18983</v>
      </c>
      <c r="C823" s="1">
        <v>0</v>
      </c>
      <c r="D823" s="1">
        <v>-1</v>
      </c>
      <c r="E823" s="184" t="s">
        <v>13848</v>
      </c>
      <c r="F823" s="1" t="s">
        <v>14054</v>
      </c>
      <c r="G823" s="184" t="s">
        <v>14260</v>
      </c>
      <c r="H823" s="1" t="s">
        <v>14054</v>
      </c>
      <c r="I823" s="184" t="s">
        <v>14363</v>
      </c>
      <c r="J823" s="1" t="s">
        <v>15102</v>
      </c>
      <c r="K823" s="1">
        <v>0</v>
      </c>
      <c r="L823" s="1">
        <v>-1</v>
      </c>
    </row>
    <row r="824" spans="1:12">
      <c r="A824" s="1" t="s">
        <v>13846</v>
      </c>
      <c r="B824" s="1" t="s">
        <v>18984</v>
      </c>
      <c r="C824" s="1">
        <v>0</v>
      </c>
      <c r="D824" s="1">
        <v>-1</v>
      </c>
      <c r="E824" s="184" t="s">
        <v>14078</v>
      </c>
      <c r="F824" s="184" t="s">
        <v>18985</v>
      </c>
      <c r="G824" s="184" t="s">
        <v>13867</v>
      </c>
      <c r="H824" s="1" t="s">
        <v>18154</v>
      </c>
      <c r="I824" s="184" t="s">
        <v>15503</v>
      </c>
      <c r="J824" s="184" t="s">
        <v>18986</v>
      </c>
      <c r="K824" s="184" t="s">
        <v>15492</v>
      </c>
      <c r="L824" s="1">
        <v>1</v>
      </c>
    </row>
    <row r="825" spans="1:12">
      <c r="A825" s="1" t="s">
        <v>13846</v>
      </c>
      <c r="B825" s="1" t="s">
        <v>18987</v>
      </c>
      <c r="C825" s="1">
        <v>0</v>
      </c>
      <c r="D825" s="1">
        <v>-1</v>
      </c>
      <c r="E825" s="184" t="s">
        <v>13875</v>
      </c>
      <c r="F825" s="1" t="s">
        <v>17478</v>
      </c>
      <c r="G825" s="184" t="s">
        <v>14957</v>
      </c>
      <c r="H825" s="184" t="s">
        <v>18988</v>
      </c>
      <c r="I825" s="184" t="s">
        <v>13848</v>
      </c>
      <c r="J825" s="1" t="s">
        <v>15422</v>
      </c>
      <c r="K825" s="1">
        <v>0</v>
      </c>
      <c r="L825" s="1">
        <v>-1</v>
      </c>
    </row>
    <row r="826" spans="1:12">
      <c r="A826" s="1" t="s">
        <v>13846</v>
      </c>
      <c r="B826" s="1" t="s">
        <v>18989</v>
      </c>
      <c r="C826" s="1" t="s">
        <v>6220</v>
      </c>
      <c r="E826" s="184" t="s">
        <v>14028</v>
      </c>
      <c r="F826" s="1" t="s">
        <v>18403</v>
      </c>
      <c r="G826" s="1" t="s">
        <v>6174</v>
      </c>
      <c r="H826" s="19">
        <v>2375</v>
      </c>
      <c r="I826" s="184" t="s">
        <v>13882</v>
      </c>
      <c r="J826" s="1" t="s">
        <v>18990</v>
      </c>
      <c r="L826" s="1">
        <v>-1</v>
      </c>
    </row>
    <row r="827" spans="1:12">
      <c r="A827" s="1" t="s">
        <v>13846</v>
      </c>
      <c r="B827" s="1" t="s">
        <v>18991</v>
      </c>
      <c r="C827" s="184" t="s">
        <v>13958</v>
      </c>
      <c r="D827" s="184" t="s">
        <v>14271</v>
      </c>
      <c r="E827" s="184" t="s">
        <v>14124</v>
      </c>
      <c r="F827" s="184" t="s">
        <v>18050</v>
      </c>
      <c r="G827" s="184" t="s">
        <v>13907</v>
      </c>
      <c r="H827" s="184" t="s">
        <v>15284</v>
      </c>
      <c r="I827" s="184" t="s">
        <v>14352</v>
      </c>
      <c r="J827" s="1" t="s">
        <v>18992</v>
      </c>
      <c r="K827" s="1">
        <v>0</v>
      </c>
      <c r="L827" s="1">
        <v>-1</v>
      </c>
    </row>
    <row r="828" spans="1:12">
      <c r="A828" s="1" t="s">
        <v>13846</v>
      </c>
      <c r="B828" s="1" t="s">
        <v>18993</v>
      </c>
      <c r="C828" s="184" t="s">
        <v>14692</v>
      </c>
      <c r="D828" s="1" t="s">
        <v>18994</v>
      </c>
      <c r="E828" s="184" t="s">
        <v>18995</v>
      </c>
      <c r="F828" s="1" t="s">
        <v>18996</v>
      </c>
      <c r="G828" s="184" t="s">
        <v>18009</v>
      </c>
      <c r="H828" s="184" t="s">
        <v>18997</v>
      </c>
      <c r="I828" s="184" t="s">
        <v>14316</v>
      </c>
      <c r="J828" s="1" t="s">
        <v>18998</v>
      </c>
      <c r="K828" s="184" t="s">
        <v>14524</v>
      </c>
      <c r="L828" s="184" t="s">
        <v>18999</v>
      </c>
    </row>
    <row r="829" spans="1:12">
      <c r="A829" s="1" t="s">
        <v>13846</v>
      </c>
      <c r="B829" s="1" t="s">
        <v>19000</v>
      </c>
      <c r="C829" s="1">
        <v>0</v>
      </c>
      <c r="D829" s="1">
        <v>-1</v>
      </c>
      <c r="E829" s="184" t="s">
        <v>13950</v>
      </c>
      <c r="F829" s="1" t="s">
        <v>19001</v>
      </c>
      <c r="G829" s="184" t="s">
        <v>14449</v>
      </c>
      <c r="H829" s="184" t="s">
        <v>19002</v>
      </c>
      <c r="I829" s="184" t="s">
        <v>14040</v>
      </c>
      <c r="J829" s="1" t="s">
        <v>19003</v>
      </c>
      <c r="K829" s="184" t="s">
        <v>17849</v>
      </c>
      <c r="L829" s="184" t="s">
        <v>19004</v>
      </c>
    </row>
    <row r="830" spans="1:12">
      <c r="A830" s="1" t="s">
        <v>13846</v>
      </c>
      <c r="B830" s="1" t="s">
        <v>19005</v>
      </c>
      <c r="C830" s="184" t="s">
        <v>15063</v>
      </c>
      <c r="D830" s="1" t="s">
        <v>19006</v>
      </c>
      <c r="E830" s="184" t="s">
        <v>15928</v>
      </c>
      <c r="F830" s="1" t="s">
        <v>19007</v>
      </c>
      <c r="G830" s="184" t="s">
        <v>16693</v>
      </c>
      <c r="H830" s="184" t="s">
        <v>17866</v>
      </c>
      <c r="I830" s="184" t="s">
        <v>16192</v>
      </c>
      <c r="J830" s="184" t="s">
        <v>19008</v>
      </c>
      <c r="K830" s="184" t="s">
        <v>15517</v>
      </c>
      <c r="L830" s="184" t="s">
        <v>19009</v>
      </c>
    </row>
    <row r="831" spans="1:12">
      <c r="A831" s="1" t="s">
        <v>13846</v>
      </c>
      <c r="B831" s="1" t="s">
        <v>19010</v>
      </c>
      <c r="C831" s="184" t="s">
        <v>19011</v>
      </c>
      <c r="D831" s="184" t="s">
        <v>19012</v>
      </c>
      <c r="E831" s="184" t="s">
        <v>15233</v>
      </c>
      <c r="F831" s="1" t="s">
        <v>19013</v>
      </c>
      <c r="G831" s="184" t="s">
        <v>19014</v>
      </c>
      <c r="H831" s="184" t="s">
        <v>19015</v>
      </c>
      <c r="I831" s="184" t="s">
        <v>13881</v>
      </c>
      <c r="J831" s="1" t="s">
        <v>19016</v>
      </c>
      <c r="K831" s="184" t="s">
        <v>19017</v>
      </c>
      <c r="L831" s="184" t="s">
        <v>19018</v>
      </c>
    </row>
    <row r="832" spans="1:12">
      <c r="A832" s="1" t="s">
        <v>13846</v>
      </c>
      <c r="B832" s="1" t="s">
        <v>19019</v>
      </c>
      <c r="C832" s="184" t="s">
        <v>15492</v>
      </c>
      <c r="D832" s="1" t="s">
        <v>19020</v>
      </c>
      <c r="E832" s="184" t="s">
        <v>13863</v>
      </c>
      <c r="F832" s="184" t="s">
        <v>19021</v>
      </c>
      <c r="G832" s="1" t="s">
        <v>7122</v>
      </c>
      <c r="H832" s="1" t="s">
        <v>6150</v>
      </c>
      <c r="I832" s="184" t="s">
        <v>14165</v>
      </c>
      <c r="J832" s="184" t="s">
        <v>14625</v>
      </c>
      <c r="K832" s="1" t="s">
        <v>6881</v>
      </c>
      <c r="L832" s="1" t="s">
        <v>14312</v>
      </c>
    </row>
    <row r="833" spans="1:12">
      <c r="A833" s="1" t="s">
        <v>13846</v>
      </c>
      <c r="B833" s="1" t="s">
        <v>19022</v>
      </c>
      <c r="C833" s="1">
        <v>0</v>
      </c>
      <c r="E833" s="1">
        <v>0</v>
      </c>
      <c r="F833" s="1">
        <v>-1</v>
      </c>
      <c r="G833" s="184" t="s">
        <v>13875</v>
      </c>
      <c r="I833" s="1">
        <v>0</v>
      </c>
      <c r="J833" s="1">
        <v>-1</v>
      </c>
      <c r="K833" s="1">
        <v>0</v>
      </c>
    </row>
    <row r="834" spans="1:12">
      <c r="A834" s="1" t="s">
        <v>13846</v>
      </c>
      <c r="B834" s="1" t="s">
        <v>19023</v>
      </c>
      <c r="C834" s="184" t="s">
        <v>14048</v>
      </c>
      <c r="D834" s="1" t="s">
        <v>5975</v>
      </c>
      <c r="E834" s="184" t="s">
        <v>13905</v>
      </c>
      <c r="F834" s="1" t="s">
        <v>19024</v>
      </c>
      <c r="G834" s="184" t="s">
        <v>15517</v>
      </c>
      <c r="H834" s="184" t="s">
        <v>19025</v>
      </c>
      <c r="I834" s="184" t="s">
        <v>16924</v>
      </c>
      <c r="J834" s="1" t="s">
        <v>19026</v>
      </c>
      <c r="K834" s="184" t="s">
        <v>14529</v>
      </c>
      <c r="L834" s="184" t="s">
        <v>19027</v>
      </c>
    </row>
    <row r="835" spans="1:12">
      <c r="A835" s="1" t="s">
        <v>13846</v>
      </c>
      <c r="B835" s="1" t="s">
        <v>856</v>
      </c>
      <c r="C835" s="184" t="s">
        <v>14271</v>
      </c>
      <c r="D835" s="184" t="s">
        <v>19028</v>
      </c>
      <c r="E835" s="184" t="s">
        <v>16742</v>
      </c>
      <c r="F835" s="1" t="s">
        <v>19029</v>
      </c>
      <c r="G835" s="184" t="s">
        <v>16029</v>
      </c>
      <c r="H835" s="1" t="s">
        <v>19030</v>
      </c>
      <c r="I835" s="184" t="s">
        <v>14028</v>
      </c>
      <c r="J835" s="1" t="s">
        <v>19031</v>
      </c>
      <c r="K835" s="1" t="s">
        <v>6174</v>
      </c>
      <c r="L835" s="19">
        <v>2375</v>
      </c>
    </row>
    <row r="836" spans="1:12">
      <c r="A836" s="1" t="s">
        <v>13846</v>
      </c>
      <c r="B836" s="1" t="s">
        <v>19032</v>
      </c>
      <c r="C836" s="1">
        <v>0</v>
      </c>
      <c r="D836" s="1">
        <v>-1</v>
      </c>
      <c r="E836" s="184" t="s">
        <v>18452</v>
      </c>
      <c r="F836" s="184" t="s">
        <v>19033</v>
      </c>
      <c r="H836" s="1">
        <v>-1</v>
      </c>
      <c r="I836" s="184" t="s">
        <v>14407</v>
      </c>
      <c r="K836" s="184" t="s">
        <v>14028</v>
      </c>
      <c r="L836" s="184" t="s">
        <v>19034</v>
      </c>
    </row>
    <row r="837" spans="1:12">
      <c r="A837" s="1" t="s">
        <v>13846</v>
      </c>
      <c r="B837" s="1" t="s">
        <v>4997</v>
      </c>
      <c r="C837" s="184" t="s">
        <v>19035</v>
      </c>
      <c r="D837" s="1" t="s">
        <v>19036</v>
      </c>
      <c r="E837" s="184" t="s">
        <v>19037</v>
      </c>
      <c r="F837" s="1" t="s">
        <v>19038</v>
      </c>
      <c r="G837" s="184" t="s">
        <v>16097</v>
      </c>
      <c r="H837" s="184" t="s">
        <v>19039</v>
      </c>
      <c r="I837" s="184" t="s">
        <v>19040</v>
      </c>
      <c r="J837" s="1" t="s">
        <v>19041</v>
      </c>
      <c r="K837" s="184" t="s">
        <v>14015</v>
      </c>
      <c r="L837" s="1" t="s">
        <v>19042</v>
      </c>
    </row>
    <row r="838" spans="1:12">
      <c r="A838" s="1" t="s">
        <v>13846</v>
      </c>
      <c r="B838" s="1" t="s">
        <v>19043</v>
      </c>
      <c r="C838" s="184" t="s">
        <v>19044</v>
      </c>
      <c r="D838" s="1" t="s">
        <v>19045</v>
      </c>
      <c r="E838" s="184" t="s">
        <v>19046</v>
      </c>
      <c r="F838" s="184" t="s">
        <v>19047</v>
      </c>
      <c r="G838" s="184" t="s">
        <v>19048</v>
      </c>
      <c r="H838" s="184" t="s">
        <v>19049</v>
      </c>
      <c r="I838" s="184" t="s">
        <v>19050</v>
      </c>
      <c r="J838" s="1" t="s">
        <v>19051</v>
      </c>
      <c r="K838" s="184" t="s">
        <v>19052</v>
      </c>
      <c r="L838" s="1" t="s">
        <v>19053</v>
      </c>
    </row>
    <row r="839" spans="1:12">
      <c r="A839" s="1" t="s">
        <v>13846</v>
      </c>
      <c r="B839" s="1" t="s">
        <v>19054</v>
      </c>
      <c r="C839" s="184" t="s">
        <v>14957</v>
      </c>
      <c r="D839" s="184" t="s">
        <v>15421</v>
      </c>
      <c r="E839" s="184" t="s">
        <v>15587</v>
      </c>
      <c r="F839" s="184" t="s">
        <v>19055</v>
      </c>
      <c r="G839" s="184" t="s">
        <v>19056</v>
      </c>
      <c r="H839" s="184" t="s">
        <v>16774</v>
      </c>
      <c r="I839" s="184" t="s">
        <v>14162</v>
      </c>
      <c r="J839" s="184" t="s">
        <v>19057</v>
      </c>
      <c r="K839" s="184" t="s">
        <v>13934</v>
      </c>
      <c r="L839" s="1" t="s">
        <v>19058</v>
      </c>
    </row>
    <row r="840" spans="1:12">
      <c r="A840" s="1" t="s">
        <v>13846</v>
      </c>
      <c r="B840" s="1" t="s">
        <v>220</v>
      </c>
      <c r="C840" s="184" t="s">
        <v>15544</v>
      </c>
      <c r="D840" s="1" t="s">
        <v>19059</v>
      </c>
      <c r="E840" s="184" t="s">
        <v>19060</v>
      </c>
      <c r="F840" s="184" t="s">
        <v>19061</v>
      </c>
      <c r="G840" s="184" t="s">
        <v>18904</v>
      </c>
      <c r="H840" s="1" t="s">
        <v>19062</v>
      </c>
      <c r="I840" s="184" t="s">
        <v>17552</v>
      </c>
      <c r="J840" s="184" t="s">
        <v>19063</v>
      </c>
      <c r="K840" s="184" t="s">
        <v>14462</v>
      </c>
      <c r="L840" s="184" t="s">
        <v>19064</v>
      </c>
    </row>
    <row r="841" spans="1:12">
      <c r="A841" s="1" t="s">
        <v>13846</v>
      </c>
      <c r="B841" s="1" t="s">
        <v>19065</v>
      </c>
      <c r="C841" s="184" t="s">
        <v>14028</v>
      </c>
      <c r="D841" s="184" t="s">
        <v>15065</v>
      </c>
      <c r="E841" s="184" t="s">
        <v>14048</v>
      </c>
      <c r="F841" s="184" t="s">
        <v>14303</v>
      </c>
      <c r="G841" s="184" t="s">
        <v>14073</v>
      </c>
      <c r="H841" s="184" t="s">
        <v>19066</v>
      </c>
      <c r="I841" s="184" t="s">
        <v>13912</v>
      </c>
      <c r="J841" s="184" t="s">
        <v>19067</v>
      </c>
      <c r="K841" s="1" t="s">
        <v>6849</v>
      </c>
      <c r="L841" s="1" t="s">
        <v>19068</v>
      </c>
    </row>
    <row r="842" spans="1:12">
      <c r="A842" s="1" t="s">
        <v>13846</v>
      </c>
      <c r="B842" s="1" t="s">
        <v>19069</v>
      </c>
      <c r="C842" s="1">
        <v>0</v>
      </c>
      <c r="D842" s="1">
        <v>-1</v>
      </c>
      <c r="E842" s="184" t="s">
        <v>13877</v>
      </c>
      <c r="F842" s="1" t="s">
        <v>19070</v>
      </c>
      <c r="G842" s="184" t="s">
        <v>13882</v>
      </c>
      <c r="H842" s="184" t="s">
        <v>14033</v>
      </c>
      <c r="I842" s="1" t="s">
        <v>16067</v>
      </c>
      <c r="J842" s="1" t="s">
        <v>6064</v>
      </c>
      <c r="K842" s="1">
        <v>0</v>
      </c>
      <c r="L842" s="1">
        <v>-1</v>
      </c>
    </row>
    <row r="843" spans="1:12">
      <c r="A843" s="1" t="s">
        <v>13846</v>
      </c>
      <c r="B843" s="1" t="s">
        <v>19071</v>
      </c>
      <c r="C843" s="184" t="s">
        <v>14343</v>
      </c>
      <c r="D843" s="184" t="s">
        <v>19072</v>
      </c>
      <c r="E843" s="1">
        <v>0</v>
      </c>
      <c r="F843" s="1">
        <v>-1</v>
      </c>
      <c r="G843" s="184" t="s">
        <v>14010</v>
      </c>
      <c r="I843" s="184" t="s">
        <v>15962</v>
      </c>
      <c r="J843" s="1" t="s">
        <v>14032</v>
      </c>
      <c r="K843" s="184" t="s">
        <v>14504</v>
      </c>
      <c r="L843" s="1" t="s">
        <v>19073</v>
      </c>
    </row>
    <row r="844" spans="1:12">
      <c r="A844" s="1" t="s">
        <v>13846</v>
      </c>
      <c r="B844" s="1" t="s">
        <v>19074</v>
      </c>
      <c r="C844" s="184" t="s">
        <v>14350</v>
      </c>
      <c r="D844" s="1" t="s">
        <v>19075</v>
      </c>
      <c r="E844" s="184" t="s">
        <v>19076</v>
      </c>
      <c r="F844" s="184" t="s">
        <v>19077</v>
      </c>
      <c r="G844" s="184" t="s">
        <v>16375</v>
      </c>
      <c r="H844" s="1" t="s">
        <v>19078</v>
      </c>
      <c r="I844" s="184" t="s">
        <v>13907</v>
      </c>
      <c r="J844" s="184" t="s">
        <v>18479</v>
      </c>
      <c r="K844" s="184" t="s">
        <v>14040</v>
      </c>
      <c r="L844" s="1" t="s">
        <v>19079</v>
      </c>
    </row>
    <row r="845" spans="1:12">
      <c r="A845" s="1" t="s">
        <v>13846</v>
      </c>
      <c r="B845" s="1" t="s">
        <v>19080</v>
      </c>
      <c r="C845" s="1">
        <v>0</v>
      </c>
      <c r="D845" s="1">
        <v>-1</v>
      </c>
      <c r="E845" s="184" t="s">
        <v>15412</v>
      </c>
      <c r="G845" s="184" t="s">
        <v>14308</v>
      </c>
      <c r="H845" s="184" t="s">
        <v>19081</v>
      </c>
      <c r="I845" s="184" t="s">
        <v>14028</v>
      </c>
      <c r="J845" s="1" t="s">
        <v>14433</v>
      </c>
      <c r="K845" s="1" t="s">
        <v>1347</v>
      </c>
      <c r="L845" s="1" t="s">
        <v>5911</v>
      </c>
    </row>
    <row r="846" spans="1:12">
      <c r="A846" s="1" t="s">
        <v>13846</v>
      </c>
      <c r="B846" s="1" t="s">
        <v>19082</v>
      </c>
      <c r="C846" s="1">
        <v>0</v>
      </c>
      <c r="D846" s="1">
        <v>-1</v>
      </c>
      <c r="E846" s="184" t="s">
        <v>19083</v>
      </c>
      <c r="F846" s="184" t="s">
        <v>19084</v>
      </c>
      <c r="G846" s="1">
        <v>0</v>
      </c>
      <c r="H846" s="1">
        <v>-1</v>
      </c>
      <c r="I846" s="1">
        <v>0</v>
      </c>
      <c r="K846" s="1">
        <v>0</v>
      </c>
    </row>
    <row r="847" spans="1:12">
      <c r="A847" s="1" t="s">
        <v>13846</v>
      </c>
      <c r="B847" s="1" t="s">
        <v>19085</v>
      </c>
      <c r="C847" s="184" t="s">
        <v>15517</v>
      </c>
      <c r="D847" s="184" t="s">
        <v>17001</v>
      </c>
      <c r="E847" s="1">
        <v>0</v>
      </c>
      <c r="F847" s="1">
        <v>-1</v>
      </c>
      <c r="G847" s="1" t="s">
        <v>14565</v>
      </c>
      <c r="I847" s="184" t="s">
        <v>14352</v>
      </c>
      <c r="J847" s="1" t="s">
        <v>16056</v>
      </c>
      <c r="K847" s="1" t="s">
        <v>14903</v>
      </c>
      <c r="L847" s="1" t="s">
        <v>15331</v>
      </c>
    </row>
    <row r="848" spans="1:12">
      <c r="A848" s="1" t="s">
        <v>13846</v>
      </c>
      <c r="B848" s="1" t="s">
        <v>19086</v>
      </c>
      <c r="C848" s="1">
        <v>0</v>
      </c>
      <c r="E848" s="184" t="s">
        <v>13882</v>
      </c>
      <c r="G848" s="1">
        <v>0</v>
      </c>
      <c r="H848" s="1">
        <v>-1</v>
      </c>
      <c r="I848" s="1" t="s">
        <v>6626</v>
      </c>
      <c r="L848" s="1">
        <v>-1</v>
      </c>
    </row>
    <row r="849" spans="1:12">
      <c r="A849" s="1" t="s">
        <v>13846</v>
      </c>
      <c r="B849" s="1" t="s">
        <v>780</v>
      </c>
      <c r="C849" s="184" t="s">
        <v>14343</v>
      </c>
      <c r="D849" s="1" t="s">
        <v>19087</v>
      </c>
      <c r="E849" s="184" t="s">
        <v>13848</v>
      </c>
      <c r="F849" s="1" t="s">
        <v>19088</v>
      </c>
      <c r="G849" s="184" t="s">
        <v>13934</v>
      </c>
      <c r="H849" s="1">
        <v>1</v>
      </c>
      <c r="I849" s="184" t="s">
        <v>15517</v>
      </c>
      <c r="J849" s="1" t="s">
        <v>15554</v>
      </c>
      <c r="K849" s="184" t="s">
        <v>16774</v>
      </c>
      <c r="L849" s="184" t="s">
        <v>14224</v>
      </c>
    </row>
    <row r="850" spans="1:12">
      <c r="A850" s="1" t="s">
        <v>13846</v>
      </c>
      <c r="B850" s="1" t="s">
        <v>19089</v>
      </c>
      <c r="C850" s="1">
        <v>0</v>
      </c>
      <c r="D850" s="1">
        <v>-1</v>
      </c>
      <c r="E850" s="1" t="s">
        <v>6189</v>
      </c>
      <c r="G850" s="1" t="s">
        <v>6502</v>
      </c>
      <c r="H850" s="1">
        <v>1</v>
      </c>
      <c r="J850" s="1">
        <v>-1</v>
      </c>
    </row>
    <row r="851" spans="1:12">
      <c r="A851" s="1" t="s">
        <v>13846</v>
      </c>
      <c r="B851" s="1" t="s">
        <v>19090</v>
      </c>
      <c r="E851" s="184" t="s">
        <v>13907</v>
      </c>
      <c r="G851" s="1" t="s">
        <v>6220</v>
      </c>
      <c r="H851" s="1" t="s">
        <v>1331</v>
      </c>
      <c r="I851" s="1" t="s">
        <v>6626</v>
      </c>
      <c r="J851" s="1" t="s">
        <v>17478</v>
      </c>
      <c r="K851" s="1" t="s">
        <v>5955</v>
      </c>
      <c r="L851" s="1">
        <v>4</v>
      </c>
    </row>
    <row r="852" spans="1:12">
      <c r="A852" s="1" t="s">
        <v>13846</v>
      </c>
      <c r="B852" s="1" t="s">
        <v>19091</v>
      </c>
      <c r="C852" s="184" t="s">
        <v>14260</v>
      </c>
      <c r="D852" s="184" t="s">
        <v>19092</v>
      </c>
      <c r="E852" s="184" t="s">
        <v>14169</v>
      </c>
      <c r="F852" s="1" t="s">
        <v>19093</v>
      </c>
      <c r="G852" s="184" t="s">
        <v>14504</v>
      </c>
      <c r="H852" s="1" t="s">
        <v>19094</v>
      </c>
      <c r="I852" s="184" t="s">
        <v>19095</v>
      </c>
      <c r="J852" s="1" t="s">
        <v>19096</v>
      </c>
      <c r="K852" s="1">
        <v>0</v>
      </c>
      <c r="L852" s="1">
        <v>-1</v>
      </c>
    </row>
    <row r="853" spans="1:12">
      <c r="A853" s="1" t="s">
        <v>13846</v>
      </c>
      <c r="B853" s="1" t="s">
        <v>19097</v>
      </c>
      <c r="C853" s="184" t="s">
        <v>15279</v>
      </c>
      <c r="D853" s="184" t="s">
        <v>19098</v>
      </c>
      <c r="E853" s="184" t="s">
        <v>14361</v>
      </c>
      <c r="F853" s="1" t="s">
        <v>19099</v>
      </c>
      <c r="G853" s="184" t="s">
        <v>15497</v>
      </c>
      <c r="H853" s="1" t="s">
        <v>19100</v>
      </c>
      <c r="I853" s="184" t="s">
        <v>18558</v>
      </c>
      <c r="J853" s="184" t="s">
        <v>19101</v>
      </c>
      <c r="K853" s="184" t="s">
        <v>19102</v>
      </c>
      <c r="L853" s="184" t="s">
        <v>19103</v>
      </c>
    </row>
    <row r="854" spans="1:12">
      <c r="A854" s="1" t="s">
        <v>13846</v>
      </c>
      <c r="B854" s="1" t="s">
        <v>19104</v>
      </c>
      <c r="C854" s="184" t="s">
        <v>19105</v>
      </c>
      <c r="D854" s="1" t="s">
        <v>19106</v>
      </c>
      <c r="E854" s="1" t="s">
        <v>19107</v>
      </c>
      <c r="F854" s="1" t="s">
        <v>19108</v>
      </c>
      <c r="G854" s="184" t="s">
        <v>19109</v>
      </c>
      <c r="H854" s="1" t="s">
        <v>19110</v>
      </c>
      <c r="I854" s="184" t="s">
        <v>19111</v>
      </c>
      <c r="J854" s="184" t="s">
        <v>19112</v>
      </c>
      <c r="K854" s="184" t="s">
        <v>14138</v>
      </c>
      <c r="L854" s="1" t="s">
        <v>19113</v>
      </c>
    </row>
    <row r="855" spans="1:12">
      <c r="A855" s="1" t="s">
        <v>13846</v>
      </c>
      <c r="B855" s="1" t="s">
        <v>19114</v>
      </c>
      <c r="C855" s="184" t="s">
        <v>14010</v>
      </c>
      <c r="D855" s="184" t="s">
        <v>19115</v>
      </c>
      <c r="E855" s="184" t="s">
        <v>19116</v>
      </c>
      <c r="F855" s="1" t="s">
        <v>19117</v>
      </c>
      <c r="G855" s="184" t="s">
        <v>19118</v>
      </c>
      <c r="H855" s="1" t="s">
        <v>19119</v>
      </c>
      <c r="I855" s="184" t="s">
        <v>19120</v>
      </c>
      <c r="J855" s="1" t="s">
        <v>19121</v>
      </c>
      <c r="K855" s="184" t="s">
        <v>14900</v>
      </c>
      <c r="L855" s="184" t="s">
        <v>19122</v>
      </c>
    </row>
    <row r="856" spans="1:12">
      <c r="A856" s="1" t="s">
        <v>13846</v>
      </c>
      <c r="B856" s="1" t="s">
        <v>19123</v>
      </c>
      <c r="C856" s="1">
        <v>0</v>
      </c>
      <c r="D856" s="1">
        <v>-1</v>
      </c>
      <c r="E856" s="1" t="s">
        <v>6220</v>
      </c>
      <c r="G856" s="184" t="s">
        <v>16070</v>
      </c>
      <c r="H856" s="184" t="s">
        <v>14804</v>
      </c>
      <c r="I856" s="184" t="s">
        <v>16995</v>
      </c>
      <c r="J856" s="1" t="s">
        <v>5975</v>
      </c>
      <c r="K856" s="184" t="s">
        <v>13907</v>
      </c>
      <c r="L856" s="1" t="s">
        <v>19124</v>
      </c>
    </row>
    <row r="857" spans="1:12">
      <c r="A857" s="1" t="s">
        <v>13846</v>
      </c>
      <c r="B857" s="1" t="s">
        <v>19125</v>
      </c>
      <c r="D857" s="1">
        <v>-1</v>
      </c>
      <c r="E857" s="184" t="s">
        <v>15928</v>
      </c>
      <c r="F857" s="184" t="s">
        <v>19126</v>
      </c>
      <c r="G857" s="184" t="s">
        <v>18408</v>
      </c>
      <c r="H857" s="184" t="s">
        <v>19127</v>
      </c>
      <c r="I857" s="184" t="s">
        <v>14207</v>
      </c>
      <c r="J857" s="1" t="s">
        <v>19128</v>
      </c>
      <c r="K857" s="1" t="s">
        <v>6734</v>
      </c>
      <c r="L857" s="1" t="s">
        <v>19129</v>
      </c>
    </row>
    <row r="858" spans="1:12">
      <c r="A858" s="1" t="s">
        <v>13846</v>
      </c>
      <c r="B858" s="1" t="s">
        <v>19130</v>
      </c>
      <c r="C858" s="184" t="s">
        <v>13879</v>
      </c>
      <c r="D858" s="1" t="s">
        <v>19131</v>
      </c>
      <c r="E858" s="184" t="s">
        <v>17208</v>
      </c>
      <c r="F858" s="1" t="s">
        <v>19132</v>
      </c>
      <c r="G858" s="184" t="s">
        <v>14350</v>
      </c>
      <c r="H858" s="1" t="s">
        <v>19133</v>
      </c>
      <c r="I858" s="184" t="s">
        <v>14028</v>
      </c>
      <c r="J858" s="184" t="s">
        <v>15320</v>
      </c>
      <c r="K858" s="184" t="s">
        <v>13877</v>
      </c>
      <c r="L858" s="1" t="s">
        <v>19134</v>
      </c>
    </row>
    <row r="859" spans="1:12">
      <c r="A859" s="1" t="s">
        <v>13846</v>
      </c>
      <c r="B859" s="1" t="s">
        <v>19135</v>
      </c>
      <c r="C859" s="184" t="s">
        <v>19136</v>
      </c>
      <c r="D859" s="184" t="s">
        <v>19137</v>
      </c>
      <c r="E859" s="184" t="s">
        <v>19138</v>
      </c>
      <c r="F859" s="1" t="s">
        <v>19139</v>
      </c>
      <c r="G859" s="1">
        <v>0</v>
      </c>
      <c r="H859" s="1">
        <v>-1</v>
      </c>
      <c r="I859" s="184" t="s">
        <v>19140</v>
      </c>
      <c r="K859" s="1">
        <v>0</v>
      </c>
      <c r="L859" s="1">
        <v>-1</v>
      </c>
    </row>
    <row r="860" spans="1:12">
      <c r="A860" s="1" t="s">
        <v>13846</v>
      </c>
      <c r="B860" s="1" t="s">
        <v>19141</v>
      </c>
      <c r="C860" s="184" t="s">
        <v>14614</v>
      </c>
      <c r="D860" s="1" t="s">
        <v>19142</v>
      </c>
      <c r="E860" s="184" t="s">
        <v>19143</v>
      </c>
      <c r="F860" s="184" t="s">
        <v>19144</v>
      </c>
      <c r="G860" s="184" t="s">
        <v>19145</v>
      </c>
      <c r="H860" s="184" t="s">
        <v>19146</v>
      </c>
      <c r="I860" s="184" t="s">
        <v>19147</v>
      </c>
      <c r="J860" s="1" t="s">
        <v>19148</v>
      </c>
      <c r="K860" s="184" t="s">
        <v>19149</v>
      </c>
      <c r="L860" s="1" t="s">
        <v>19150</v>
      </c>
    </row>
    <row r="861" spans="1:12">
      <c r="A861" s="1" t="s">
        <v>13846</v>
      </c>
      <c r="B861" s="1" t="s">
        <v>19151</v>
      </c>
      <c r="C861" s="184" t="s">
        <v>14504</v>
      </c>
      <c r="D861" s="1" t="s">
        <v>19152</v>
      </c>
      <c r="E861" s="1" t="s">
        <v>19153</v>
      </c>
      <c r="F861" s="1" t="s">
        <v>6849</v>
      </c>
      <c r="G861" s="184" t="s">
        <v>15382</v>
      </c>
      <c r="H861" s="1" t="s">
        <v>19154</v>
      </c>
      <c r="I861" s="184" t="s">
        <v>15248</v>
      </c>
      <c r="J861" s="184" t="s">
        <v>19155</v>
      </c>
      <c r="K861" s="184" t="s">
        <v>15335</v>
      </c>
      <c r="L861" s="184" t="s">
        <v>19156</v>
      </c>
    </row>
    <row r="862" spans="1:12">
      <c r="A862" s="1" t="s">
        <v>13846</v>
      </c>
      <c r="B862" s="1" t="s">
        <v>19157</v>
      </c>
      <c r="C862" s="184" t="s">
        <v>15153</v>
      </c>
      <c r="D862" s="1" t="s">
        <v>19158</v>
      </c>
      <c r="E862" s="184" t="s">
        <v>19159</v>
      </c>
      <c r="F862" s="184" t="s">
        <v>19160</v>
      </c>
      <c r="G862" s="184" t="s">
        <v>19161</v>
      </c>
      <c r="H862" s="184" t="s">
        <v>19162</v>
      </c>
      <c r="I862" s="184" t="s">
        <v>16163</v>
      </c>
      <c r="J862" s="1" t="s">
        <v>19163</v>
      </c>
      <c r="K862" s="184" t="s">
        <v>14670</v>
      </c>
      <c r="L862" s="1" t="s">
        <v>19164</v>
      </c>
    </row>
    <row r="863" spans="1:12">
      <c r="A863" s="1" t="s">
        <v>13846</v>
      </c>
      <c r="B863" s="1" t="s">
        <v>315</v>
      </c>
      <c r="C863" s="184" t="s">
        <v>19165</v>
      </c>
      <c r="D863" s="1" t="s">
        <v>19166</v>
      </c>
      <c r="E863" s="184" t="s">
        <v>13978</v>
      </c>
      <c r="F863" s="1" t="s">
        <v>19167</v>
      </c>
      <c r="G863" s="184" t="s">
        <v>19168</v>
      </c>
      <c r="H863" s="184" t="s">
        <v>19169</v>
      </c>
      <c r="I863" s="184" t="s">
        <v>18215</v>
      </c>
      <c r="J863" s="184" t="s">
        <v>19170</v>
      </c>
      <c r="K863" s="184" t="s">
        <v>17372</v>
      </c>
      <c r="L863" s="1" t="s">
        <v>19171</v>
      </c>
    </row>
    <row r="864" spans="1:12">
      <c r="A864" s="1" t="s">
        <v>13846</v>
      </c>
      <c r="B864" s="1" t="s">
        <v>19172</v>
      </c>
      <c r="C864" s="184" t="s">
        <v>14524</v>
      </c>
      <c r="D864" s="1" t="s">
        <v>19173</v>
      </c>
      <c r="E864" s="184" t="s">
        <v>19174</v>
      </c>
      <c r="F864" s="1" t="s">
        <v>19175</v>
      </c>
      <c r="G864" s="184" t="s">
        <v>19176</v>
      </c>
      <c r="H864" s="184" t="s">
        <v>19177</v>
      </c>
      <c r="I864" s="184" t="s">
        <v>19178</v>
      </c>
      <c r="J864" s="1" t="s">
        <v>19179</v>
      </c>
      <c r="K864" s="184" t="s">
        <v>19180</v>
      </c>
      <c r="L864" s="1" t="s">
        <v>19181</v>
      </c>
    </row>
    <row r="865" spans="1:12">
      <c r="A865" s="1" t="s">
        <v>13846</v>
      </c>
      <c r="B865" s="1" t="s">
        <v>19182</v>
      </c>
      <c r="C865" s="184" t="s">
        <v>13907</v>
      </c>
      <c r="D865" s="184" t="s">
        <v>13912</v>
      </c>
      <c r="E865" s="184" t="s">
        <v>16654</v>
      </c>
      <c r="F865" s="184" t="s">
        <v>19183</v>
      </c>
      <c r="G865" s="184" t="s">
        <v>19184</v>
      </c>
      <c r="H865" s="184" t="s">
        <v>13882</v>
      </c>
      <c r="I865" s="184" t="s">
        <v>19185</v>
      </c>
      <c r="J865" s="1" t="s">
        <v>19186</v>
      </c>
      <c r="K865" s="184" t="s">
        <v>13907</v>
      </c>
      <c r="L865" s="1" t="s">
        <v>19187</v>
      </c>
    </row>
    <row r="866" spans="1:12">
      <c r="A866" s="1" t="s">
        <v>13846</v>
      </c>
      <c r="B866" s="1" t="s">
        <v>19188</v>
      </c>
      <c r="C866" s="184" t="s">
        <v>14936</v>
      </c>
      <c r="D866" s="184" t="s">
        <v>16399</v>
      </c>
      <c r="E866" s="184" t="s">
        <v>19189</v>
      </c>
      <c r="F866" s="184" t="s">
        <v>19190</v>
      </c>
      <c r="G866" s="184" t="s">
        <v>18173</v>
      </c>
      <c r="H866" s="184" t="s">
        <v>14622</v>
      </c>
      <c r="I866" s="184" t="s">
        <v>19191</v>
      </c>
      <c r="J866" s="184" t="s">
        <v>19192</v>
      </c>
      <c r="K866" s="184" t="s">
        <v>19193</v>
      </c>
      <c r="L866" s="1" t="s">
        <v>19194</v>
      </c>
    </row>
    <row r="867" spans="1:12">
      <c r="A867" s="1" t="s">
        <v>13846</v>
      </c>
      <c r="B867" s="1" t="s">
        <v>19195</v>
      </c>
      <c r="C867" s="1">
        <v>0</v>
      </c>
      <c r="D867" s="1">
        <v>-1</v>
      </c>
      <c r="E867" s="1">
        <v>0</v>
      </c>
      <c r="F867" s="1">
        <v>-1</v>
      </c>
      <c r="G867" s="184" t="s">
        <v>13848</v>
      </c>
      <c r="I867" s="184" t="s">
        <v>13875</v>
      </c>
      <c r="J867" s="1" t="s">
        <v>16217</v>
      </c>
      <c r="K867" s="184" t="s">
        <v>13905</v>
      </c>
      <c r="L867" s="184" t="s">
        <v>18102</v>
      </c>
    </row>
    <row r="868" spans="1:12">
      <c r="A868" s="1" t="s">
        <v>13846</v>
      </c>
      <c r="B868" s="1" t="s">
        <v>19196</v>
      </c>
      <c r="C868" s="184" t="s">
        <v>15817</v>
      </c>
      <c r="D868" s="1" t="s">
        <v>19197</v>
      </c>
      <c r="E868" s="1" t="s">
        <v>14416</v>
      </c>
      <c r="F868" s="1" t="s">
        <v>19198</v>
      </c>
      <c r="G868" s="184" t="s">
        <v>19199</v>
      </c>
      <c r="H868" s="1" t="s">
        <v>19200</v>
      </c>
      <c r="I868" s="184" t="s">
        <v>19201</v>
      </c>
      <c r="J868" s="184" t="s">
        <v>19202</v>
      </c>
      <c r="K868" s="184" t="s">
        <v>14350</v>
      </c>
      <c r="L868" s="184" t="s">
        <v>19203</v>
      </c>
    </row>
    <row r="869" spans="1:12">
      <c r="A869" s="1" t="s">
        <v>13846</v>
      </c>
      <c r="B869" s="1" t="s">
        <v>19204</v>
      </c>
      <c r="C869" s="184" t="s">
        <v>14285</v>
      </c>
      <c r="D869" s="184" t="s">
        <v>19205</v>
      </c>
      <c r="E869" s="1" t="s">
        <v>6626</v>
      </c>
      <c r="F869" s="1" t="s">
        <v>19206</v>
      </c>
      <c r="G869" s="184" t="s">
        <v>17101</v>
      </c>
      <c r="H869" s="1" t="s">
        <v>19207</v>
      </c>
      <c r="I869" s="184" t="s">
        <v>13982</v>
      </c>
      <c r="J869" s="184" t="s">
        <v>19208</v>
      </c>
      <c r="K869" s="1">
        <v>0</v>
      </c>
      <c r="L869" s="1">
        <v>-1</v>
      </c>
    </row>
    <row r="870" spans="1:12">
      <c r="A870" s="1" t="s">
        <v>13846</v>
      </c>
      <c r="B870" s="1" t="s">
        <v>19209</v>
      </c>
      <c r="C870" s="1">
        <v>0</v>
      </c>
      <c r="D870" s="1">
        <v>-1</v>
      </c>
      <c r="E870" s="184" t="s">
        <v>14936</v>
      </c>
      <c r="G870" s="184" t="s">
        <v>15292</v>
      </c>
      <c r="H870" s="184" t="s">
        <v>16864</v>
      </c>
      <c r="I870" s="184" t="s">
        <v>15063</v>
      </c>
      <c r="J870" s="184" t="s">
        <v>15229</v>
      </c>
      <c r="L870" s="1">
        <v>-1</v>
      </c>
    </row>
    <row r="871" spans="1:12">
      <c r="A871" s="1" t="s">
        <v>13846</v>
      </c>
      <c r="B871" s="1" t="s">
        <v>19210</v>
      </c>
      <c r="C871" s="184" t="s">
        <v>14028</v>
      </c>
      <c r="D871" s="184" t="s">
        <v>13970</v>
      </c>
      <c r="E871" s="184" t="s">
        <v>14292</v>
      </c>
      <c r="F871" s="1" t="s">
        <v>15103</v>
      </c>
      <c r="G871" s="184" t="s">
        <v>14267</v>
      </c>
      <c r="H871" s="1" t="s">
        <v>16389</v>
      </c>
      <c r="I871" s="1" t="s">
        <v>6220</v>
      </c>
      <c r="J871" s="1" t="s">
        <v>15092</v>
      </c>
      <c r="K871" s="184" t="s">
        <v>13934</v>
      </c>
      <c r="L871" s="184" t="s">
        <v>15671</v>
      </c>
    </row>
    <row r="872" spans="1:12">
      <c r="A872" s="1" t="s">
        <v>13846</v>
      </c>
      <c r="B872" s="1" t="s">
        <v>19211</v>
      </c>
      <c r="C872" s="184" t="s">
        <v>14598</v>
      </c>
      <c r="D872" s="1" t="s">
        <v>19212</v>
      </c>
      <c r="E872" s="184" t="s">
        <v>14628</v>
      </c>
      <c r="F872" s="1" t="s">
        <v>19213</v>
      </c>
      <c r="G872" s="1" t="s">
        <v>13897</v>
      </c>
      <c r="H872" s="19">
        <v>2046875</v>
      </c>
      <c r="I872" s="184" t="s">
        <v>17575</v>
      </c>
      <c r="J872" s="184" t="s">
        <v>19214</v>
      </c>
      <c r="K872" s="184" t="s">
        <v>14078</v>
      </c>
      <c r="L872" s="1" t="s">
        <v>19215</v>
      </c>
    </row>
    <row r="873" spans="1:12">
      <c r="A873" s="1" t="s">
        <v>13846</v>
      </c>
      <c r="B873" s="1" t="s">
        <v>19216</v>
      </c>
      <c r="C873" s="1">
        <v>0</v>
      </c>
      <c r="D873" s="1">
        <v>-1</v>
      </c>
      <c r="E873" s="184" t="s">
        <v>19217</v>
      </c>
      <c r="F873" s="184" t="s">
        <v>19218</v>
      </c>
      <c r="G873" s="184" t="s">
        <v>14352</v>
      </c>
      <c r="H873" s="1" t="s">
        <v>14453</v>
      </c>
      <c r="I873" s="184" t="s">
        <v>14334</v>
      </c>
      <c r="J873" s="184" t="s">
        <v>19219</v>
      </c>
      <c r="K873" s="184" t="s">
        <v>13905</v>
      </c>
      <c r="L873" s="184" t="s">
        <v>13881</v>
      </c>
    </row>
    <row r="874" spans="1:12">
      <c r="A874" s="1" t="s">
        <v>13846</v>
      </c>
      <c r="B874" s="1" t="s">
        <v>19220</v>
      </c>
      <c r="C874" s="184" t="s">
        <v>19221</v>
      </c>
      <c r="D874" s="184" t="s">
        <v>19222</v>
      </c>
      <c r="E874" s="184" t="s">
        <v>19223</v>
      </c>
      <c r="F874" s="1" t="s">
        <v>19224</v>
      </c>
      <c r="G874" s="184" t="s">
        <v>19225</v>
      </c>
      <c r="H874" s="184" t="s">
        <v>19226</v>
      </c>
      <c r="I874" s="184" t="s">
        <v>19227</v>
      </c>
      <c r="J874" s="184" t="s">
        <v>19228</v>
      </c>
      <c r="K874" s="184" t="s">
        <v>19229</v>
      </c>
      <c r="L874" s="1" t="s">
        <v>19230</v>
      </c>
    </row>
    <row r="875" spans="1:12">
      <c r="A875" s="1" t="s">
        <v>13846</v>
      </c>
      <c r="B875" s="1" t="s">
        <v>19231</v>
      </c>
      <c r="C875" s="1" t="s">
        <v>7122</v>
      </c>
      <c r="D875" s="1" t="s">
        <v>13886</v>
      </c>
      <c r="E875" s="184" t="s">
        <v>15284</v>
      </c>
      <c r="F875" s="1" t="s">
        <v>19232</v>
      </c>
      <c r="G875" s="184" t="s">
        <v>13885</v>
      </c>
      <c r="H875" s="184" t="s">
        <v>19233</v>
      </c>
      <c r="I875" s="1" t="s">
        <v>6220</v>
      </c>
      <c r="J875" s="1" t="s">
        <v>16904</v>
      </c>
      <c r="K875" s="1">
        <v>0</v>
      </c>
      <c r="L875" s="1">
        <v>-1</v>
      </c>
    </row>
    <row r="876" spans="1:12">
      <c r="A876" s="1" t="s">
        <v>13846</v>
      </c>
      <c r="B876" s="1" t="s">
        <v>19234</v>
      </c>
      <c r="C876" s="184" t="s">
        <v>13848</v>
      </c>
      <c r="D876" s="184" t="s">
        <v>15109</v>
      </c>
      <c r="E876" s="184" t="s">
        <v>15492</v>
      </c>
      <c r="F876" s="184" t="s">
        <v>15060</v>
      </c>
      <c r="G876" s="1">
        <v>0</v>
      </c>
      <c r="H876" s="1">
        <v>-1</v>
      </c>
      <c r="I876" s="184" t="s">
        <v>15412</v>
      </c>
      <c r="K876" s="184" t="s">
        <v>13934</v>
      </c>
      <c r="L876" s="184" t="s">
        <v>19235</v>
      </c>
    </row>
    <row r="877" spans="1:12">
      <c r="A877" s="1" t="s">
        <v>13846</v>
      </c>
      <c r="B877" s="1" t="s">
        <v>19236</v>
      </c>
      <c r="C877" s="184" t="s">
        <v>13925</v>
      </c>
      <c r="D877" s="1" t="s">
        <v>19237</v>
      </c>
      <c r="E877" s="184" t="s">
        <v>14170</v>
      </c>
      <c r="F877" s="1" t="s">
        <v>19238</v>
      </c>
      <c r="G877" s="184" t="s">
        <v>14361</v>
      </c>
      <c r="H877" s="184" t="s">
        <v>15320</v>
      </c>
      <c r="I877" s="1" t="s">
        <v>6626</v>
      </c>
      <c r="J877" s="1" t="s">
        <v>15157</v>
      </c>
      <c r="K877" s="1">
        <v>0</v>
      </c>
      <c r="L877" s="1">
        <v>-1</v>
      </c>
    </row>
    <row r="878" spans="1:12">
      <c r="A878" s="1" t="s">
        <v>13846</v>
      </c>
      <c r="B878" s="1" t="s">
        <v>19239</v>
      </c>
      <c r="C878" s="184" t="s">
        <v>14610</v>
      </c>
      <c r="D878" s="1" t="s">
        <v>19240</v>
      </c>
      <c r="E878" s="184" t="s">
        <v>15877</v>
      </c>
      <c r="F878" s="184" t="s">
        <v>19241</v>
      </c>
      <c r="G878" s="184" t="s">
        <v>16029</v>
      </c>
      <c r="H878" s="1" t="s">
        <v>19242</v>
      </c>
      <c r="I878" s="184" t="s">
        <v>14006</v>
      </c>
      <c r="J878" s="184" t="s">
        <v>19243</v>
      </c>
      <c r="K878" s="184" t="s">
        <v>14028</v>
      </c>
      <c r="L878" s="1" t="s">
        <v>19131</v>
      </c>
    </row>
    <row r="879" spans="1:12">
      <c r="A879" s="1" t="s">
        <v>13846</v>
      </c>
      <c r="B879" s="1" t="s">
        <v>755</v>
      </c>
      <c r="C879" s="184" t="s">
        <v>14437</v>
      </c>
      <c r="D879" s="1">
        <v>4</v>
      </c>
      <c r="E879" s="1" t="s">
        <v>6849</v>
      </c>
      <c r="F879" s="1" t="s">
        <v>19244</v>
      </c>
      <c r="G879" s="184" t="s">
        <v>15608</v>
      </c>
      <c r="H879" s="1" t="s">
        <v>19245</v>
      </c>
      <c r="I879" s="184" t="s">
        <v>14015</v>
      </c>
      <c r="J879" s="184" t="s">
        <v>19246</v>
      </c>
      <c r="K879" s="184" t="s">
        <v>13925</v>
      </c>
      <c r="L879" s="1" t="s">
        <v>18845</v>
      </c>
    </row>
    <row r="880" spans="1:12">
      <c r="A880" s="1" t="s">
        <v>13846</v>
      </c>
      <c r="B880" s="1" t="s">
        <v>19247</v>
      </c>
      <c r="C880" s="184" t="s">
        <v>13934</v>
      </c>
      <c r="D880" s="1" t="s">
        <v>19248</v>
      </c>
      <c r="E880" s="1" t="s">
        <v>14784</v>
      </c>
      <c r="F880" s="184" t="s">
        <v>15219</v>
      </c>
      <c r="G880" s="184" t="s">
        <v>16174</v>
      </c>
      <c r="H880" s="1" t="s">
        <v>19249</v>
      </c>
      <c r="I880" s="1" t="s">
        <v>6881</v>
      </c>
      <c r="J880" s="184" t="s">
        <v>16297</v>
      </c>
      <c r="K880" s="184" t="s">
        <v>16774</v>
      </c>
      <c r="L880" s="184" t="s">
        <v>16836</v>
      </c>
    </row>
    <row r="881" spans="1:12">
      <c r="A881" s="1" t="s">
        <v>13846</v>
      </c>
      <c r="B881" s="1" t="s">
        <v>19250</v>
      </c>
      <c r="C881" s="184" t="s">
        <v>13863</v>
      </c>
      <c r="D881" s="184" t="s">
        <v>19251</v>
      </c>
      <c r="E881" s="184" t="s">
        <v>18032</v>
      </c>
      <c r="F881" s="184" t="s">
        <v>19252</v>
      </c>
      <c r="G881" s="184" t="s">
        <v>13934</v>
      </c>
      <c r="H881" s="184" t="s">
        <v>19253</v>
      </c>
      <c r="I881" s="184" t="s">
        <v>14833</v>
      </c>
      <c r="J881" s="184" t="s">
        <v>15101</v>
      </c>
      <c r="K881" s="184" t="s">
        <v>13882</v>
      </c>
      <c r="L881" s="1" t="s">
        <v>19254</v>
      </c>
    </row>
    <row r="882" spans="1:12">
      <c r="A882" s="1" t="s">
        <v>13846</v>
      </c>
      <c r="B882" s="1" t="s">
        <v>19255</v>
      </c>
      <c r="D882" s="1">
        <v>-1</v>
      </c>
      <c r="E882" s="184" t="s">
        <v>14529</v>
      </c>
      <c r="F882" s="184" t="s">
        <v>19256</v>
      </c>
      <c r="H882" s="1">
        <v>-1</v>
      </c>
    </row>
    <row r="883" spans="1:12">
      <c r="A883" s="1" t="s">
        <v>13846</v>
      </c>
      <c r="B883" s="1" t="s">
        <v>19257</v>
      </c>
      <c r="C883" s="184" t="s">
        <v>14161</v>
      </c>
      <c r="D883" s="1" t="s">
        <v>19258</v>
      </c>
      <c r="E883" s="184" t="s">
        <v>15962</v>
      </c>
      <c r="F883" s="184" t="s">
        <v>18723</v>
      </c>
      <c r="G883" s="184" t="s">
        <v>13910</v>
      </c>
      <c r="H883" s="184" t="s">
        <v>19259</v>
      </c>
      <c r="I883" s="184" t="s">
        <v>14720</v>
      </c>
      <c r="J883" s="1" t="s">
        <v>19260</v>
      </c>
      <c r="K883" s="1">
        <v>0</v>
      </c>
      <c r="L883" s="1">
        <v>-1</v>
      </c>
    </row>
    <row r="884" spans="1:12">
      <c r="A884" s="1" t="s">
        <v>13846</v>
      </c>
      <c r="B884" s="1" t="s">
        <v>19261</v>
      </c>
      <c r="C884" s="184" t="s">
        <v>13867</v>
      </c>
      <c r="D884" s="1" t="s">
        <v>19262</v>
      </c>
      <c r="E884" s="184" t="s">
        <v>14485</v>
      </c>
      <c r="F884" s="184" t="s">
        <v>19263</v>
      </c>
      <c r="G884" s="184" t="s">
        <v>14363</v>
      </c>
      <c r="H884" s="184" t="s">
        <v>19264</v>
      </c>
      <c r="I884" s="184" t="s">
        <v>15456</v>
      </c>
      <c r="J884" s="1" t="s">
        <v>19265</v>
      </c>
      <c r="K884" s="184" t="s">
        <v>14936</v>
      </c>
      <c r="L884" s="184" t="s">
        <v>14311</v>
      </c>
    </row>
    <row r="885" spans="1:12">
      <c r="A885" s="1" t="s">
        <v>13846</v>
      </c>
      <c r="B885" s="1" t="s">
        <v>19266</v>
      </c>
      <c r="C885" s="1" t="s">
        <v>6969</v>
      </c>
      <c r="D885" s="1" t="s">
        <v>19267</v>
      </c>
      <c r="E885" s="184" t="s">
        <v>15412</v>
      </c>
      <c r="F885" s="1" t="s">
        <v>19268</v>
      </c>
      <c r="G885" s="184" t="s">
        <v>15412</v>
      </c>
      <c r="H885" s="1">
        <v>0</v>
      </c>
      <c r="I885" s="184" t="s">
        <v>13907</v>
      </c>
      <c r="J885" s="184" t="s">
        <v>19269</v>
      </c>
      <c r="K885" s="1">
        <v>0</v>
      </c>
      <c r="L885" s="1">
        <v>-1</v>
      </c>
    </row>
    <row r="886" spans="1:12">
      <c r="A886" s="1" t="s">
        <v>13846</v>
      </c>
      <c r="B886" s="1" t="s">
        <v>19270</v>
      </c>
      <c r="C886" s="184" t="s">
        <v>15415</v>
      </c>
      <c r="D886" s="184" t="s">
        <v>19271</v>
      </c>
      <c r="E886" s="184" t="s">
        <v>14412</v>
      </c>
      <c r="F886" s="1" t="s">
        <v>14453</v>
      </c>
      <c r="G886" s="184" t="s">
        <v>16274</v>
      </c>
      <c r="H886" s="1" t="s">
        <v>19272</v>
      </c>
      <c r="I886" s="1" t="s">
        <v>14903</v>
      </c>
      <c r="J886" s="1" t="s">
        <v>19273</v>
      </c>
      <c r="K886" s="1">
        <v>0</v>
      </c>
      <c r="L886" s="1">
        <v>-1</v>
      </c>
    </row>
    <row r="887" spans="1:12">
      <c r="A887" s="1" t="s">
        <v>13846</v>
      </c>
      <c r="B887" s="1" t="s">
        <v>19274</v>
      </c>
      <c r="C887" s="184" t="s">
        <v>15292</v>
      </c>
      <c r="D887" s="1">
        <v>1</v>
      </c>
      <c r="E887" s="1" t="s">
        <v>6969</v>
      </c>
      <c r="F887" s="1" t="s">
        <v>19275</v>
      </c>
      <c r="G887" s="184" t="s">
        <v>14598</v>
      </c>
      <c r="H887" s="1" t="s">
        <v>14459</v>
      </c>
      <c r="I887" s="184" t="s">
        <v>15492</v>
      </c>
      <c r="J887" s="184" t="s">
        <v>19276</v>
      </c>
      <c r="K887" s="1">
        <v>0</v>
      </c>
      <c r="L887" s="1">
        <v>-1</v>
      </c>
    </row>
    <row r="888" spans="1:12">
      <c r="A888" s="1" t="s">
        <v>13846</v>
      </c>
      <c r="B888" s="1" t="s">
        <v>19277</v>
      </c>
      <c r="C888" s="184" t="s">
        <v>15492</v>
      </c>
      <c r="D888" s="1" t="s">
        <v>19278</v>
      </c>
      <c r="E888" s="1" t="s">
        <v>14903</v>
      </c>
      <c r="F888" s="1" t="s">
        <v>15857</v>
      </c>
      <c r="G888" s="184" t="s">
        <v>14040</v>
      </c>
      <c r="H888" s="184" t="s">
        <v>14525</v>
      </c>
      <c r="I888" s="184" t="s">
        <v>15492</v>
      </c>
      <c r="J888" s="1" t="s">
        <v>19279</v>
      </c>
      <c r="K888" s="1">
        <v>0</v>
      </c>
      <c r="L888" s="1">
        <v>-1</v>
      </c>
    </row>
    <row r="889" spans="1:12">
      <c r="A889" s="1" t="s">
        <v>13846</v>
      </c>
      <c r="B889" s="1" t="s">
        <v>19280</v>
      </c>
      <c r="D889" s="1">
        <v>-1</v>
      </c>
      <c r="E889" s="184" t="s">
        <v>13902</v>
      </c>
      <c r="F889" s="1" t="s">
        <v>19281</v>
      </c>
      <c r="G889" s="1">
        <v>0</v>
      </c>
      <c r="H889" s="1">
        <v>-1</v>
      </c>
      <c r="I889" s="1">
        <v>0</v>
      </c>
    </row>
    <row r="890" spans="1:12">
      <c r="A890" s="1" t="s">
        <v>13846</v>
      </c>
      <c r="B890" s="1" t="s">
        <v>19282</v>
      </c>
      <c r="C890" s="184" t="s">
        <v>16097</v>
      </c>
      <c r="D890" s="184" t="s">
        <v>19283</v>
      </c>
      <c r="E890" s="184" t="s">
        <v>14055</v>
      </c>
      <c r="F890" s="184" t="s">
        <v>14524</v>
      </c>
      <c r="G890" s="184" t="s">
        <v>13882</v>
      </c>
      <c r="H890" s="184" t="s">
        <v>19284</v>
      </c>
      <c r="I890" s="184" t="s">
        <v>17065</v>
      </c>
      <c r="J890" s="184" t="s">
        <v>19285</v>
      </c>
      <c r="K890" s="184" t="s">
        <v>13877</v>
      </c>
      <c r="L890" s="1" t="s">
        <v>15349</v>
      </c>
    </row>
    <row r="891" spans="1:12">
      <c r="A891" s="1" t="s">
        <v>13846</v>
      </c>
      <c r="B891" s="1" t="s">
        <v>19286</v>
      </c>
      <c r="C891" s="1">
        <v>0</v>
      </c>
      <c r="D891" s="1">
        <v>-1</v>
      </c>
      <c r="E891" s="184" t="s">
        <v>13875</v>
      </c>
      <c r="F891" s="184" t="s">
        <v>19287</v>
      </c>
      <c r="H891" s="1">
        <v>-1</v>
      </c>
    </row>
    <row r="892" spans="1:12">
      <c r="A892" s="1" t="s">
        <v>13846</v>
      </c>
      <c r="B892" s="1" t="s">
        <v>19288</v>
      </c>
      <c r="C892" s="184" t="s">
        <v>15229</v>
      </c>
      <c r="D892" s="1" t="s">
        <v>19289</v>
      </c>
      <c r="E892" s="184" t="s">
        <v>15646</v>
      </c>
      <c r="F892" s="1" t="s">
        <v>17379</v>
      </c>
      <c r="G892" s="184" t="s">
        <v>13877</v>
      </c>
      <c r="H892" s="1" t="s">
        <v>15103</v>
      </c>
      <c r="I892" s="184" t="s">
        <v>15412</v>
      </c>
      <c r="J892" s="1" t="s">
        <v>19290</v>
      </c>
      <c r="K892" s="1">
        <v>0</v>
      </c>
      <c r="L892" s="1">
        <v>-1</v>
      </c>
    </row>
    <row r="893" spans="1:12">
      <c r="A893" s="1" t="s">
        <v>13846</v>
      </c>
      <c r="B893" s="1" t="s">
        <v>19291</v>
      </c>
      <c r="C893" s="1">
        <v>0</v>
      </c>
      <c r="E893" s="184" t="s">
        <v>15090</v>
      </c>
      <c r="G893" s="184" t="s">
        <v>13882</v>
      </c>
      <c r="H893" s="1" t="s">
        <v>19292</v>
      </c>
      <c r="I893" s="1">
        <v>0</v>
      </c>
      <c r="J893" s="1">
        <v>-1</v>
      </c>
    </row>
    <row r="894" spans="1:12">
      <c r="A894" s="1" t="s">
        <v>13846</v>
      </c>
      <c r="B894" s="1" t="s">
        <v>19293</v>
      </c>
      <c r="C894" s="184" t="s">
        <v>18558</v>
      </c>
      <c r="D894" s="184" t="s">
        <v>19294</v>
      </c>
      <c r="E894" s="184" t="s">
        <v>19295</v>
      </c>
      <c r="F894" s="184" t="s">
        <v>19296</v>
      </c>
      <c r="G894" s="184" t="s">
        <v>19297</v>
      </c>
      <c r="H894" s="1" t="s">
        <v>19298</v>
      </c>
      <c r="I894" s="184" t="s">
        <v>19299</v>
      </c>
      <c r="J894" s="184" t="s">
        <v>19300</v>
      </c>
      <c r="K894" s="184" t="s">
        <v>13932</v>
      </c>
      <c r="L894" s="1" t="s">
        <v>19301</v>
      </c>
    </row>
    <row r="895" spans="1:12">
      <c r="A895" s="1" t="s">
        <v>13846</v>
      </c>
      <c r="B895" s="1" t="s">
        <v>19302</v>
      </c>
      <c r="C895" s="184" t="s">
        <v>19303</v>
      </c>
      <c r="D895" s="1" t="s">
        <v>19304</v>
      </c>
      <c r="E895" s="184" t="s">
        <v>19305</v>
      </c>
      <c r="F895" s="1" t="s">
        <v>19306</v>
      </c>
      <c r="G895" s="184" t="s">
        <v>19307</v>
      </c>
      <c r="H895" s="1" t="s">
        <v>19308</v>
      </c>
      <c r="I895" s="184" t="s">
        <v>19309</v>
      </c>
      <c r="J895" s="184" t="s">
        <v>19310</v>
      </c>
      <c r="K895" s="184" t="s">
        <v>19311</v>
      </c>
      <c r="L895" s="1" t="s">
        <v>19312</v>
      </c>
    </row>
    <row r="896" spans="1:12">
      <c r="A896" s="1" t="s">
        <v>13846</v>
      </c>
      <c r="B896" s="1" t="s">
        <v>19313</v>
      </c>
      <c r="C896" s="184" t="s">
        <v>19314</v>
      </c>
      <c r="D896" s="184" t="s">
        <v>19315</v>
      </c>
      <c r="E896" s="1" t="s">
        <v>6626</v>
      </c>
      <c r="F896" s="1" t="s">
        <v>19316</v>
      </c>
      <c r="G896" s="1" t="s">
        <v>1311</v>
      </c>
      <c r="H896" s="1">
        <v>6</v>
      </c>
      <c r="I896" s="1">
        <v>0</v>
      </c>
      <c r="J896" s="1">
        <v>-1</v>
      </c>
    </row>
    <row r="897" spans="1:12">
      <c r="A897" s="1" t="s">
        <v>13846</v>
      </c>
      <c r="B897" s="1" t="s">
        <v>4870</v>
      </c>
      <c r="C897" s="184" t="s">
        <v>19317</v>
      </c>
      <c r="D897" s="184" t="s">
        <v>19318</v>
      </c>
      <c r="E897" s="184" t="s">
        <v>16924</v>
      </c>
      <c r="F897" s="184" t="s">
        <v>19319</v>
      </c>
      <c r="G897" s="184" t="s">
        <v>14048</v>
      </c>
      <c r="H897" s="1" t="s">
        <v>19320</v>
      </c>
      <c r="I897" s="184" t="s">
        <v>19321</v>
      </c>
      <c r="J897" s="184" t="s">
        <v>14216</v>
      </c>
      <c r="K897" s="184" t="s">
        <v>19322</v>
      </c>
      <c r="L897" s="1" t="s">
        <v>19323</v>
      </c>
    </row>
    <row r="898" spans="1:12">
      <c r="A898" s="1" t="s">
        <v>13846</v>
      </c>
      <c r="B898" s="1" t="s">
        <v>19324</v>
      </c>
      <c r="C898" s="184" t="s">
        <v>13907</v>
      </c>
      <c r="D898" s="184" t="s">
        <v>15991</v>
      </c>
      <c r="E898" s="1" t="s">
        <v>6969</v>
      </c>
      <c r="F898" s="1" t="s">
        <v>19325</v>
      </c>
      <c r="G898" s="1">
        <v>0</v>
      </c>
      <c r="H898" s="1">
        <v>-1</v>
      </c>
    </row>
    <row r="899" spans="1:12">
      <c r="A899" s="1" t="s">
        <v>13846</v>
      </c>
      <c r="B899" s="1" t="s">
        <v>19326</v>
      </c>
      <c r="C899" s="184" t="s">
        <v>17071</v>
      </c>
      <c r="D899" s="1" t="s">
        <v>19327</v>
      </c>
      <c r="E899" s="184" t="s">
        <v>19328</v>
      </c>
      <c r="F899" s="1" t="s">
        <v>19329</v>
      </c>
      <c r="G899" s="184" t="s">
        <v>17959</v>
      </c>
      <c r="H899" s="184" t="s">
        <v>19330</v>
      </c>
      <c r="I899" s="184" t="s">
        <v>19331</v>
      </c>
      <c r="J899" s="184" t="s">
        <v>19332</v>
      </c>
      <c r="K899" s="1">
        <v>0</v>
      </c>
      <c r="L899" s="1">
        <v>-1</v>
      </c>
    </row>
    <row r="900" spans="1:12">
      <c r="A900" s="1" t="s">
        <v>13846</v>
      </c>
      <c r="B900" s="1" t="s">
        <v>19333</v>
      </c>
      <c r="C900" s="1">
        <v>0</v>
      </c>
      <c r="D900" s="1">
        <v>-1</v>
      </c>
      <c r="E900" s="184" t="s">
        <v>17360</v>
      </c>
      <c r="F900" s="184" t="s">
        <v>19334</v>
      </c>
      <c r="G900" s="184" t="s">
        <v>14685</v>
      </c>
      <c r="H900" s="184" t="s">
        <v>17671</v>
      </c>
      <c r="I900" s="184" t="s">
        <v>15723</v>
      </c>
      <c r="J900" s="184" t="s">
        <v>19335</v>
      </c>
      <c r="K900" s="1">
        <v>0</v>
      </c>
      <c r="L900" s="1">
        <v>-1</v>
      </c>
    </row>
    <row r="901" spans="1:12">
      <c r="A901" s="1" t="s">
        <v>13846</v>
      </c>
      <c r="B901" s="1" t="s">
        <v>494</v>
      </c>
      <c r="C901" s="184" t="s">
        <v>14169</v>
      </c>
      <c r="D901" s="1" t="s">
        <v>19336</v>
      </c>
      <c r="E901" s="184" t="s">
        <v>13925</v>
      </c>
      <c r="F901" s="184" t="s">
        <v>19337</v>
      </c>
      <c r="G901" s="184" t="s">
        <v>17406</v>
      </c>
      <c r="H901" s="184" t="s">
        <v>15604</v>
      </c>
      <c r="I901" s="184" t="s">
        <v>14489</v>
      </c>
      <c r="J901" s="1" t="s">
        <v>19338</v>
      </c>
      <c r="K901" s="184" t="s">
        <v>13950</v>
      </c>
      <c r="L901" s="1" t="s">
        <v>17778</v>
      </c>
    </row>
    <row r="902" spans="1:12">
      <c r="A902" s="1" t="s">
        <v>13846</v>
      </c>
      <c r="B902" s="1" t="s">
        <v>19339</v>
      </c>
      <c r="C902" s="1">
        <v>0</v>
      </c>
      <c r="D902" s="1">
        <v>-1</v>
      </c>
      <c r="E902" s="184" t="s">
        <v>13905</v>
      </c>
      <c r="F902" s="184" t="s">
        <v>19340</v>
      </c>
      <c r="G902" s="1" t="s">
        <v>14571</v>
      </c>
      <c r="H902" s="1" t="s">
        <v>5891</v>
      </c>
      <c r="I902" s="184" t="s">
        <v>15325</v>
      </c>
      <c r="J902" s="1" t="s">
        <v>19341</v>
      </c>
      <c r="K902" s="184" t="s">
        <v>14302</v>
      </c>
      <c r="L902" s="184" t="s">
        <v>19342</v>
      </c>
    </row>
    <row r="903" spans="1:12">
      <c r="A903" s="1" t="s">
        <v>13846</v>
      </c>
      <c r="B903" s="1" t="s">
        <v>19343</v>
      </c>
      <c r="C903" s="1" t="s">
        <v>6599</v>
      </c>
      <c r="D903" s="184" t="s">
        <v>16216</v>
      </c>
      <c r="E903" s="184" t="s">
        <v>16313</v>
      </c>
      <c r="F903" s="1" t="s">
        <v>19344</v>
      </c>
      <c r="G903" s="184" t="s">
        <v>13937</v>
      </c>
      <c r="H903" s="184" t="s">
        <v>19345</v>
      </c>
      <c r="I903" s="184" t="s">
        <v>17117</v>
      </c>
      <c r="J903" s="184" t="s">
        <v>19346</v>
      </c>
      <c r="K903" s="1" t="s">
        <v>7187</v>
      </c>
      <c r="L903" s="1" t="s">
        <v>16088</v>
      </c>
    </row>
    <row r="904" spans="1:12">
      <c r="A904" s="1" t="s">
        <v>13846</v>
      </c>
      <c r="B904" s="1" t="s">
        <v>19347</v>
      </c>
      <c r="C904" s="184" t="s">
        <v>13875</v>
      </c>
      <c r="D904" s="184" t="s">
        <v>15413</v>
      </c>
      <c r="E904" s="184" t="s">
        <v>16778</v>
      </c>
      <c r="F904" s="1" t="s">
        <v>19348</v>
      </c>
      <c r="G904" s="184" t="s">
        <v>14107</v>
      </c>
      <c r="H904" s="184" t="s">
        <v>19349</v>
      </c>
      <c r="I904" s="184" t="s">
        <v>17071</v>
      </c>
      <c r="J904" s="1" t="s">
        <v>19350</v>
      </c>
      <c r="K904" s="184" t="s">
        <v>18321</v>
      </c>
      <c r="L904" s="1" t="s">
        <v>19351</v>
      </c>
    </row>
    <row r="905" spans="1:12">
      <c r="A905" s="1" t="s">
        <v>13846</v>
      </c>
      <c r="B905" s="1" t="s">
        <v>19352</v>
      </c>
      <c r="C905" s="184" t="s">
        <v>17849</v>
      </c>
      <c r="D905" s="184" t="s">
        <v>19353</v>
      </c>
      <c r="E905" s="1" t="s">
        <v>19354</v>
      </c>
      <c r="F905" s="1" t="s">
        <v>19355</v>
      </c>
      <c r="G905" s="184" t="s">
        <v>19356</v>
      </c>
      <c r="H905" s="1" t="s">
        <v>19357</v>
      </c>
      <c r="I905" s="184" t="s">
        <v>16503</v>
      </c>
      <c r="J905" s="184" t="s">
        <v>19358</v>
      </c>
      <c r="K905" s="184" t="s">
        <v>18590</v>
      </c>
      <c r="L905" s="184" t="s">
        <v>19359</v>
      </c>
    </row>
    <row r="906" spans="1:12">
      <c r="A906" s="1" t="s">
        <v>13846</v>
      </c>
      <c r="B906" s="1" t="s">
        <v>19360</v>
      </c>
      <c r="C906" s="1" t="s">
        <v>6599</v>
      </c>
      <c r="D906" s="1" t="s">
        <v>19361</v>
      </c>
      <c r="E906" s="184" t="s">
        <v>19362</v>
      </c>
      <c r="F906" s="184" t="s">
        <v>19363</v>
      </c>
      <c r="G906" s="184" t="s">
        <v>17947</v>
      </c>
      <c r="H906" s="1" t="s">
        <v>19364</v>
      </c>
      <c r="I906" s="184" t="s">
        <v>19365</v>
      </c>
      <c r="J906" s="1" t="s">
        <v>19366</v>
      </c>
      <c r="K906" s="184" t="s">
        <v>19367</v>
      </c>
      <c r="L906" s="1" t="s">
        <v>19368</v>
      </c>
    </row>
    <row r="907" spans="1:12">
      <c r="A907" s="1" t="s">
        <v>13846</v>
      </c>
      <c r="B907" s="1" t="s">
        <v>19369</v>
      </c>
      <c r="C907" s="1">
        <v>0</v>
      </c>
      <c r="D907" s="1">
        <v>-1</v>
      </c>
      <c r="E907" s="184" t="s">
        <v>15327</v>
      </c>
      <c r="F907" s="184" t="s">
        <v>19370</v>
      </c>
      <c r="G907" s="1">
        <v>0</v>
      </c>
      <c r="H907" s="1">
        <v>-1</v>
      </c>
      <c r="I907" s="1">
        <v>0</v>
      </c>
    </row>
    <row r="908" spans="1:12">
      <c r="A908" s="1" t="s">
        <v>13846</v>
      </c>
      <c r="B908" s="1" t="s">
        <v>19371</v>
      </c>
      <c r="C908" s="1">
        <v>0</v>
      </c>
      <c r="D908" s="1">
        <v>-1</v>
      </c>
      <c r="E908" s="1">
        <v>0</v>
      </c>
      <c r="G908" s="1">
        <v>0</v>
      </c>
      <c r="I908" s="184" t="s">
        <v>13854</v>
      </c>
      <c r="K908" s="1">
        <v>0</v>
      </c>
      <c r="L908" s="1">
        <v>-1</v>
      </c>
    </row>
    <row r="909" spans="1:12">
      <c r="A909" s="1" t="s">
        <v>13846</v>
      </c>
      <c r="B909" s="1" t="s">
        <v>19372</v>
      </c>
      <c r="C909" s="184" t="s">
        <v>14529</v>
      </c>
      <c r="D909" s="184" t="s">
        <v>19373</v>
      </c>
      <c r="E909" s="184" t="s">
        <v>16399</v>
      </c>
      <c r="F909" s="184" t="s">
        <v>19374</v>
      </c>
      <c r="G909" s="184" t="s">
        <v>13932</v>
      </c>
      <c r="H909" s="1" t="s">
        <v>19375</v>
      </c>
      <c r="I909" s="184" t="s">
        <v>19376</v>
      </c>
      <c r="J909" s="184" t="s">
        <v>19377</v>
      </c>
      <c r="K909" s="1" t="s">
        <v>1347</v>
      </c>
      <c r="L909" s="1" t="s">
        <v>19378</v>
      </c>
    </row>
    <row r="910" spans="1:12">
      <c r="A910" s="1" t="s">
        <v>13846</v>
      </c>
      <c r="B910" s="1" t="s">
        <v>19379</v>
      </c>
      <c r="C910" s="184" t="s">
        <v>15816</v>
      </c>
      <c r="D910" s="184" t="s">
        <v>19380</v>
      </c>
      <c r="E910" s="1" t="s">
        <v>1331</v>
      </c>
      <c r="F910" s="184" t="s">
        <v>19381</v>
      </c>
      <c r="G910" s="184" t="s">
        <v>16649</v>
      </c>
      <c r="H910" s="1" t="s">
        <v>19382</v>
      </c>
      <c r="I910" s="184" t="s">
        <v>16066</v>
      </c>
      <c r="J910" s="184" t="s">
        <v>13925</v>
      </c>
      <c r="K910" s="184" t="s">
        <v>13900</v>
      </c>
      <c r="L910" s="1" t="s">
        <v>19248</v>
      </c>
    </row>
    <row r="911" spans="1:12">
      <c r="A911" s="1" t="s">
        <v>13846</v>
      </c>
      <c r="B911" s="1" t="s">
        <v>19383</v>
      </c>
      <c r="C911" s="184" t="s">
        <v>13978</v>
      </c>
      <c r="D911" s="184" t="s">
        <v>14118</v>
      </c>
      <c r="E911" s="184" t="s">
        <v>17167</v>
      </c>
      <c r="F911" s="184" t="s">
        <v>19384</v>
      </c>
      <c r="G911" s="184" t="s">
        <v>14000</v>
      </c>
      <c r="H911" s="1" t="s">
        <v>16389</v>
      </c>
      <c r="I911" s="184" t="s">
        <v>14232</v>
      </c>
      <c r="J911" s="184" t="s">
        <v>19385</v>
      </c>
      <c r="K911" s="184" t="s">
        <v>14082</v>
      </c>
      <c r="L911" s="1" t="s">
        <v>19386</v>
      </c>
    </row>
    <row r="912" spans="1:12">
      <c r="A912" s="1" t="s">
        <v>13846</v>
      </c>
      <c r="B912" s="1" t="s">
        <v>19387</v>
      </c>
      <c r="C912" s="184" t="s">
        <v>14316</v>
      </c>
      <c r="D912" s="1" t="s">
        <v>14054</v>
      </c>
      <c r="E912" s="184" t="s">
        <v>14292</v>
      </c>
      <c r="F912" s="1" t="s">
        <v>6319</v>
      </c>
      <c r="G912" s="184" t="s">
        <v>16256</v>
      </c>
      <c r="H912" s="1" t="s">
        <v>19388</v>
      </c>
      <c r="I912" s="184" t="s">
        <v>15325</v>
      </c>
      <c r="J912" s="184" t="s">
        <v>19389</v>
      </c>
      <c r="K912" s="1">
        <v>0</v>
      </c>
      <c r="L912" s="1">
        <v>-1</v>
      </c>
    </row>
    <row r="913" spans="1:12">
      <c r="A913" s="1" t="s">
        <v>13846</v>
      </c>
      <c r="B913" s="1" t="s">
        <v>19390</v>
      </c>
      <c r="C913" s="184" t="s">
        <v>13875</v>
      </c>
      <c r="D913" s="184" t="s">
        <v>14727</v>
      </c>
      <c r="E913" s="184" t="s">
        <v>13958</v>
      </c>
      <c r="F913" s="1" t="s">
        <v>16944</v>
      </c>
      <c r="G913" s="184" t="s">
        <v>17662</v>
      </c>
      <c r="H913" s="1" t="s">
        <v>19391</v>
      </c>
      <c r="I913" s="184" t="s">
        <v>13867</v>
      </c>
      <c r="J913" s="1" t="s">
        <v>19392</v>
      </c>
      <c r="K913" s="184" t="s">
        <v>13934</v>
      </c>
      <c r="L913" s="184" t="s">
        <v>19393</v>
      </c>
    </row>
    <row r="914" spans="1:12">
      <c r="A914" s="1" t="s">
        <v>13846</v>
      </c>
      <c r="B914" s="1" t="s">
        <v>19394</v>
      </c>
      <c r="C914" s="1" t="s">
        <v>6626</v>
      </c>
      <c r="D914" s="1" t="s">
        <v>16284</v>
      </c>
      <c r="E914" s="1">
        <v>0</v>
      </c>
      <c r="F914" s="1">
        <v>-1</v>
      </c>
      <c r="G914" s="1" t="s">
        <v>6626</v>
      </c>
      <c r="I914" s="184" t="s">
        <v>13877</v>
      </c>
      <c r="J914" s="184" t="s">
        <v>19287</v>
      </c>
      <c r="K914" s="1">
        <v>0</v>
      </c>
      <c r="L914" s="1">
        <v>-1</v>
      </c>
    </row>
    <row r="915" spans="1:12">
      <c r="A915" s="1" t="s">
        <v>13846</v>
      </c>
      <c r="B915" s="1" t="s">
        <v>19395</v>
      </c>
      <c r="C915" s="184" t="s">
        <v>14170</v>
      </c>
      <c r="D915" s="1">
        <v>0</v>
      </c>
      <c r="E915" s="1" t="s">
        <v>6626</v>
      </c>
      <c r="F915" s="1" t="s">
        <v>19396</v>
      </c>
      <c r="G915" s="184" t="s">
        <v>15358</v>
      </c>
      <c r="H915" s="1" t="s">
        <v>19397</v>
      </c>
      <c r="I915" s="1" t="s">
        <v>6849</v>
      </c>
      <c r="J915" s="1" t="s">
        <v>19398</v>
      </c>
      <c r="K915" s="1" t="s">
        <v>7187</v>
      </c>
      <c r="L915" s="1" t="s">
        <v>14461</v>
      </c>
    </row>
    <row r="916" spans="1:12">
      <c r="A916" s="1" t="s">
        <v>13846</v>
      </c>
      <c r="B916" s="1" t="s">
        <v>19399</v>
      </c>
      <c r="C916" s="1" t="s">
        <v>7122</v>
      </c>
      <c r="D916" s="1" t="s">
        <v>6599</v>
      </c>
      <c r="E916" s="184" t="s">
        <v>13954</v>
      </c>
      <c r="F916" s="184" t="s">
        <v>19400</v>
      </c>
      <c r="G916" s="1" t="s">
        <v>15340</v>
      </c>
      <c r="H916" s="184" t="s">
        <v>19401</v>
      </c>
      <c r="I916" s="1" t="s">
        <v>14512</v>
      </c>
      <c r="J916" s="1" t="s">
        <v>19402</v>
      </c>
      <c r="K916" s="184" t="s">
        <v>14015</v>
      </c>
      <c r="L916" s="1" t="s">
        <v>19403</v>
      </c>
    </row>
    <row r="917" spans="1:12">
      <c r="A917" s="1" t="s">
        <v>13846</v>
      </c>
      <c r="B917" s="1" t="s">
        <v>19404</v>
      </c>
      <c r="C917" s="184" t="s">
        <v>15223</v>
      </c>
      <c r="D917" s="184" t="s">
        <v>19405</v>
      </c>
      <c r="E917" s="184" t="s">
        <v>19406</v>
      </c>
      <c r="F917" s="184" t="s">
        <v>19407</v>
      </c>
      <c r="G917" s="1" t="s">
        <v>6881</v>
      </c>
      <c r="H917" s="184" t="s">
        <v>19408</v>
      </c>
      <c r="I917" s="184" t="s">
        <v>13934</v>
      </c>
      <c r="J917" s="1" t="s">
        <v>14054</v>
      </c>
      <c r="K917" s="184" t="s">
        <v>13905</v>
      </c>
      <c r="L917" s="1" t="s">
        <v>15086</v>
      </c>
    </row>
    <row r="918" spans="1:12">
      <c r="A918" s="1" t="s">
        <v>13846</v>
      </c>
      <c r="B918" s="1" t="s">
        <v>19409</v>
      </c>
      <c r="C918" s="184" t="s">
        <v>14350</v>
      </c>
      <c r="E918" s="184" t="s">
        <v>14220</v>
      </c>
      <c r="F918" s="1" t="s">
        <v>15093</v>
      </c>
      <c r="G918" s="184" t="s">
        <v>14504</v>
      </c>
      <c r="H918" s="184" t="s">
        <v>15964</v>
      </c>
      <c r="I918" s="1">
        <v>0</v>
      </c>
      <c r="J918" s="1">
        <v>-1</v>
      </c>
      <c r="K918" s="184" t="s">
        <v>13905</v>
      </c>
    </row>
    <row r="919" spans="1:12">
      <c r="A919" s="1" t="s">
        <v>13846</v>
      </c>
      <c r="B919" s="1" t="s">
        <v>19410</v>
      </c>
      <c r="C919" s="1" t="s">
        <v>6881</v>
      </c>
      <c r="D919" s="19">
        <v>190625</v>
      </c>
      <c r="E919" s="184" t="s">
        <v>14670</v>
      </c>
      <c r="F919" s="1" t="s">
        <v>19131</v>
      </c>
      <c r="G919" s="184" t="s">
        <v>13848</v>
      </c>
      <c r="H919" s="1" t="s">
        <v>13971</v>
      </c>
      <c r="I919" s="184" t="s">
        <v>13903</v>
      </c>
      <c r="J919" s="184" t="s">
        <v>19411</v>
      </c>
      <c r="K919" s="184" t="s">
        <v>13905</v>
      </c>
      <c r="L919" s="1" t="s">
        <v>19412</v>
      </c>
    </row>
    <row r="920" spans="1:12">
      <c r="A920" s="1" t="s">
        <v>13846</v>
      </c>
      <c r="B920" s="1" t="s">
        <v>323</v>
      </c>
      <c r="C920" s="184" t="s">
        <v>14532</v>
      </c>
      <c r="D920" s="1" t="s">
        <v>19413</v>
      </c>
      <c r="E920" s="184" t="s">
        <v>14191</v>
      </c>
      <c r="F920" s="1" t="s">
        <v>19414</v>
      </c>
      <c r="G920" s="184" t="s">
        <v>19415</v>
      </c>
      <c r="H920" s="1" t="s">
        <v>19416</v>
      </c>
      <c r="I920" s="184" t="s">
        <v>19417</v>
      </c>
      <c r="J920" s="184" t="s">
        <v>19418</v>
      </c>
      <c r="K920" s="184" t="s">
        <v>14167</v>
      </c>
      <c r="L920" s="1" t="s">
        <v>19419</v>
      </c>
    </row>
    <row r="921" spans="1:12">
      <c r="A921" s="1" t="s">
        <v>13846</v>
      </c>
      <c r="B921" s="1" t="s">
        <v>19420</v>
      </c>
      <c r="C921" s="184" t="s">
        <v>13958</v>
      </c>
      <c r="D921" s="184" t="s">
        <v>15048</v>
      </c>
      <c r="E921" s="184" t="s">
        <v>14752</v>
      </c>
      <c r="F921" s="184" t="s">
        <v>19421</v>
      </c>
      <c r="G921" s="184" t="s">
        <v>14407</v>
      </c>
      <c r="H921" s="1" t="s">
        <v>19422</v>
      </c>
      <c r="I921" s="184" t="s">
        <v>14028</v>
      </c>
      <c r="J921" s="184" t="s">
        <v>19034</v>
      </c>
      <c r="L921" s="1">
        <v>-1</v>
      </c>
    </row>
    <row r="922" spans="1:12">
      <c r="A922" s="1" t="s">
        <v>13846</v>
      </c>
      <c r="B922" s="1" t="s">
        <v>19423</v>
      </c>
      <c r="C922" s="184" t="s">
        <v>14260</v>
      </c>
      <c r="D922" s="1" t="s">
        <v>19424</v>
      </c>
      <c r="E922" s="1" t="s">
        <v>6599</v>
      </c>
      <c r="F922" s="184" t="s">
        <v>19425</v>
      </c>
      <c r="G922" s="184" t="s">
        <v>14082</v>
      </c>
      <c r="H922" s="184" t="s">
        <v>15492</v>
      </c>
      <c r="I922" s="184" t="s">
        <v>13902</v>
      </c>
      <c r="J922" s="1" t="s">
        <v>19426</v>
      </c>
      <c r="K922" s="1">
        <v>0</v>
      </c>
      <c r="L922" s="1">
        <v>-1</v>
      </c>
    </row>
    <row r="923" spans="1:12">
      <c r="A923" s="1" t="s">
        <v>13846</v>
      </c>
      <c r="B923" s="1" t="s">
        <v>19427</v>
      </c>
      <c r="C923" s="184" t="s">
        <v>16808</v>
      </c>
      <c r="D923" s="1" t="s">
        <v>19428</v>
      </c>
      <c r="E923" s="184" t="s">
        <v>15358</v>
      </c>
      <c r="F923" s="184" t="s">
        <v>19429</v>
      </c>
      <c r="G923" s="184" t="s">
        <v>14290</v>
      </c>
      <c r="H923" s="1" t="s">
        <v>5911</v>
      </c>
      <c r="I923" s="184" t="s">
        <v>14330</v>
      </c>
      <c r="J923" s="184" t="s">
        <v>19430</v>
      </c>
      <c r="L923" s="1">
        <v>-1</v>
      </c>
    </row>
    <row r="924" spans="1:12">
      <c r="A924" s="1" t="s">
        <v>13846</v>
      </c>
      <c r="B924" s="1" t="s">
        <v>19431</v>
      </c>
      <c r="C924" s="184" t="s">
        <v>14136</v>
      </c>
      <c r="D924" s="184" t="s">
        <v>14614</v>
      </c>
      <c r="E924" s="184" t="s">
        <v>15223</v>
      </c>
      <c r="F924" s="184" t="s">
        <v>19432</v>
      </c>
      <c r="G924" s="184" t="s">
        <v>13905</v>
      </c>
      <c r="H924" s="1" t="s">
        <v>19433</v>
      </c>
      <c r="I924" s="184" t="s">
        <v>14136</v>
      </c>
      <c r="J924" s="184" t="s">
        <v>15662</v>
      </c>
      <c r="K924" s="184" t="s">
        <v>13882</v>
      </c>
      <c r="L924" s="184" t="s">
        <v>19434</v>
      </c>
    </row>
    <row r="925" spans="1:12">
      <c r="A925" s="1" t="s">
        <v>13846</v>
      </c>
      <c r="B925" s="1" t="s">
        <v>19435</v>
      </c>
      <c r="C925" s="184" t="s">
        <v>13978</v>
      </c>
      <c r="D925" s="184" t="s">
        <v>14530</v>
      </c>
      <c r="E925" s="184" t="s">
        <v>15870</v>
      </c>
      <c r="F925" s="1" t="s">
        <v>19436</v>
      </c>
      <c r="G925" s="184" t="s">
        <v>15490</v>
      </c>
      <c r="H925" s="184" t="s">
        <v>19437</v>
      </c>
      <c r="I925" s="184" t="s">
        <v>19438</v>
      </c>
      <c r="J925" s="184" t="s">
        <v>19439</v>
      </c>
      <c r="K925" s="184" t="s">
        <v>13848</v>
      </c>
      <c r="L925" s="1" t="s">
        <v>19440</v>
      </c>
    </row>
    <row r="926" spans="1:12">
      <c r="A926" s="1" t="s">
        <v>13846</v>
      </c>
      <c r="B926" s="1" t="s">
        <v>19441</v>
      </c>
      <c r="C926" s="184" t="s">
        <v>13905</v>
      </c>
      <c r="D926" s="1" t="s">
        <v>16773</v>
      </c>
      <c r="E926" s="184" t="s">
        <v>13934</v>
      </c>
      <c r="F926" s="184" t="s">
        <v>14040</v>
      </c>
      <c r="G926" s="184" t="s">
        <v>15517</v>
      </c>
      <c r="H926" s="1" t="s">
        <v>15554</v>
      </c>
      <c r="I926" s="184" t="s">
        <v>18610</v>
      </c>
      <c r="J926" s="1" t="s">
        <v>19442</v>
      </c>
      <c r="K926" s="184" t="s">
        <v>16393</v>
      </c>
      <c r="L926" s="184" t="s">
        <v>19443</v>
      </c>
    </row>
    <row r="927" spans="1:12">
      <c r="A927" s="1" t="s">
        <v>13846</v>
      </c>
      <c r="B927" s="1" t="s">
        <v>19444</v>
      </c>
      <c r="C927" s="1" t="s">
        <v>6220</v>
      </c>
      <c r="D927" s="184" t="s">
        <v>19445</v>
      </c>
      <c r="E927" s="1" t="s">
        <v>6599</v>
      </c>
      <c r="F927" s="19">
        <v>15625</v>
      </c>
      <c r="G927" s="1" t="s">
        <v>1347</v>
      </c>
      <c r="H927" s="1" t="s">
        <v>1383</v>
      </c>
      <c r="I927" s="184" t="s">
        <v>13848</v>
      </c>
      <c r="J927" s="1" t="s">
        <v>16900</v>
      </c>
      <c r="L927" s="1">
        <v>-1</v>
      </c>
    </row>
    <row r="928" spans="1:12">
      <c r="A928" s="1" t="s">
        <v>13846</v>
      </c>
      <c r="B928" s="1" t="s">
        <v>19446</v>
      </c>
      <c r="C928" s="1" t="s">
        <v>7187</v>
      </c>
      <c r="D928" s="1" t="s">
        <v>19447</v>
      </c>
      <c r="E928" s="184" t="s">
        <v>15056</v>
      </c>
      <c r="F928" s="1" t="s">
        <v>19448</v>
      </c>
      <c r="G928" s="184" t="s">
        <v>18149</v>
      </c>
      <c r="H928" s="184" t="s">
        <v>19449</v>
      </c>
      <c r="I928" s="184" t="s">
        <v>16113</v>
      </c>
      <c r="J928" s="1" t="s">
        <v>14433</v>
      </c>
      <c r="K928" s="184" t="s">
        <v>14546</v>
      </c>
      <c r="L928" s="184" t="s">
        <v>19450</v>
      </c>
    </row>
    <row r="929" spans="1:12">
      <c r="A929" s="1" t="s">
        <v>13846</v>
      </c>
      <c r="B929" s="1" t="s">
        <v>19451</v>
      </c>
      <c r="C929" s="1">
        <v>0</v>
      </c>
      <c r="E929" s="1">
        <v>0</v>
      </c>
      <c r="G929" s="1" t="s">
        <v>6599</v>
      </c>
      <c r="I929" s="184" t="s">
        <v>13905</v>
      </c>
      <c r="J929" s="1" t="s">
        <v>14459</v>
      </c>
      <c r="K929" s="184" t="s">
        <v>14292</v>
      </c>
      <c r="L929" s="1">
        <v>1</v>
      </c>
    </row>
    <row r="930" spans="1:12">
      <c r="A930" s="1" t="s">
        <v>13846</v>
      </c>
      <c r="B930" s="1" t="s">
        <v>19452</v>
      </c>
      <c r="C930" s="184" t="s">
        <v>14026</v>
      </c>
      <c r="D930" s="1" t="s">
        <v>19453</v>
      </c>
      <c r="E930" s="184" t="s">
        <v>19454</v>
      </c>
      <c r="F930" s="1" t="s">
        <v>19455</v>
      </c>
      <c r="G930" s="184" t="s">
        <v>19456</v>
      </c>
      <c r="H930" s="184" t="s">
        <v>19457</v>
      </c>
      <c r="I930" s="184" t="s">
        <v>14727</v>
      </c>
      <c r="J930" s="184" t="s">
        <v>19458</v>
      </c>
      <c r="K930" s="184" t="s">
        <v>14986</v>
      </c>
      <c r="L930" s="184" t="s">
        <v>19459</v>
      </c>
    </row>
    <row r="931" spans="1:12">
      <c r="A931" s="1" t="s">
        <v>13846</v>
      </c>
      <c r="B931" s="1" t="s">
        <v>19460</v>
      </c>
      <c r="C931" s="184" t="s">
        <v>19461</v>
      </c>
      <c r="D931" s="1" t="s">
        <v>19462</v>
      </c>
      <c r="E931" s="184" t="s">
        <v>16124</v>
      </c>
      <c r="F931" s="1" t="s">
        <v>6064</v>
      </c>
      <c r="G931" s="184" t="s">
        <v>13934</v>
      </c>
      <c r="H931" s="1" t="s">
        <v>13908</v>
      </c>
      <c r="I931" s="184" t="s">
        <v>19463</v>
      </c>
      <c r="J931" s="184" t="s">
        <v>18823</v>
      </c>
      <c r="K931" s="1" t="s">
        <v>5955</v>
      </c>
      <c r="L931" s="184" t="s">
        <v>17520</v>
      </c>
    </row>
    <row r="932" spans="1:12">
      <c r="A932" s="1" t="s">
        <v>13846</v>
      </c>
      <c r="B932" s="1" t="s">
        <v>19464</v>
      </c>
      <c r="C932" s="184" t="s">
        <v>14350</v>
      </c>
      <c r="D932" s="1" t="s">
        <v>19465</v>
      </c>
      <c r="E932" s="184" t="s">
        <v>14040</v>
      </c>
      <c r="F932" s="184" t="s">
        <v>19466</v>
      </c>
      <c r="G932" s="1">
        <v>0</v>
      </c>
      <c r="H932" s="1">
        <v>-1</v>
      </c>
      <c r="I932" s="1">
        <v>0</v>
      </c>
      <c r="K932" s="1">
        <v>0</v>
      </c>
    </row>
    <row r="933" spans="1:12">
      <c r="A933" s="1" t="s">
        <v>13846</v>
      </c>
      <c r="B933" s="1" t="s">
        <v>562</v>
      </c>
      <c r="C933" s="184" t="s">
        <v>15356</v>
      </c>
      <c r="D933" s="1" t="s">
        <v>19467</v>
      </c>
      <c r="E933" s="184" t="s">
        <v>19468</v>
      </c>
      <c r="F933" s="184" t="s">
        <v>19469</v>
      </c>
      <c r="G933" s="184" t="s">
        <v>14674</v>
      </c>
      <c r="H933" s="184" t="s">
        <v>19470</v>
      </c>
      <c r="I933" s="184" t="s">
        <v>18736</v>
      </c>
      <c r="J933" s="184" t="s">
        <v>19471</v>
      </c>
      <c r="K933" s="184" t="s">
        <v>19472</v>
      </c>
      <c r="L933" s="184" t="s">
        <v>19473</v>
      </c>
    </row>
    <row r="934" spans="1:12">
      <c r="A934" s="1" t="s">
        <v>13846</v>
      </c>
      <c r="B934" s="1" t="s">
        <v>19474</v>
      </c>
      <c r="C934" s="1">
        <v>0</v>
      </c>
      <c r="D934" s="1">
        <v>-1</v>
      </c>
      <c r="E934" s="184" t="s">
        <v>13885</v>
      </c>
      <c r="F934" s="1">
        <v>1</v>
      </c>
      <c r="G934" s="184" t="s">
        <v>14900</v>
      </c>
      <c r="H934" s="1" t="s">
        <v>19475</v>
      </c>
      <c r="I934" s="184" t="s">
        <v>13903</v>
      </c>
      <c r="J934" s="184" t="s">
        <v>19476</v>
      </c>
      <c r="K934" s="184" t="s">
        <v>13848</v>
      </c>
      <c r="L934" s="1" t="s">
        <v>14468</v>
      </c>
    </row>
    <row r="935" spans="1:12">
      <c r="A935" s="1" t="s">
        <v>13846</v>
      </c>
      <c r="B935" s="1" t="s">
        <v>19477</v>
      </c>
      <c r="C935" s="184" t="s">
        <v>14622</v>
      </c>
      <c r="D935" s="1" t="s">
        <v>6599</v>
      </c>
      <c r="E935" s="184" t="s">
        <v>16301</v>
      </c>
      <c r="F935" s="1" t="s">
        <v>19478</v>
      </c>
      <c r="G935" s="1" t="s">
        <v>15340</v>
      </c>
      <c r="H935" s="1" t="s">
        <v>19479</v>
      </c>
      <c r="I935" s="1" t="s">
        <v>16139</v>
      </c>
      <c r="J935" s="1" t="s">
        <v>6849</v>
      </c>
      <c r="K935" s="1" t="s">
        <v>5955</v>
      </c>
      <c r="L935" s="184" t="s">
        <v>16401</v>
      </c>
    </row>
    <row r="936" spans="1:12">
      <c r="A936" s="1" t="s">
        <v>13846</v>
      </c>
      <c r="B936" s="1" t="s">
        <v>19480</v>
      </c>
      <c r="C936" s="184" t="s">
        <v>14207</v>
      </c>
      <c r="D936" s="1" t="s">
        <v>19481</v>
      </c>
      <c r="E936" s="184" t="s">
        <v>16137</v>
      </c>
      <c r="F936" s="184" t="s">
        <v>19482</v>
      </c>
      <c r="G936" s="184" t="s">
        <v>14323</v>
      </c>
      <c r="H936" s="1" t="s">
        <v>19483</v>
      </c>
      <c r="I936" s="184" t="s">
        <v>14332</v>
      </c>
      <c r="J936" s="1" t="s">
        <v>19484</v>
      </c>
      <c r="K936" s="184" t="s">
        <v>14267</v>
      </c>
      <c r="L936" s="184" t="s">
        <v>15525</v>
      </c>
    </row>
    <row r="937" spans="1:12">
      <c r="A937" s="1" t="s">
        <v>13846</v>
      </c>
      <c r="B937" s="1" t="s">
        <v>19485</v>
      </c>
      <c r="C937" s="184" t="s">
        <v>13877</v>
      </c>
      <c r="D937" s="1" t="s">
        <v>19486</v>
      </c>
      <c r="E937" s="184" t="s">
        <v>13982</v>
      </c>
      <c r="F937" s="184" t="s">
        <v>19487</v>
      </c>
      <c r="G937" s="184" t="s">
        <v>14412</v>
      </c>
      <c r="H937" s="1" t="s">
        <v>19488</v>
      </c>
      <c r="I937" s="184" t="s">
        <v>14028</v>
      </c>
      <c r="J937" s="184" t="s">
        <v>16637</v>
      </c>
      <c r="L937" s="1">
        <v>-1</v>
      </c>
    </row>
    <row r="938" spans="1:12">
      <c r="A938" s="1" t="s">
        <v>13846</v>
      </c>
      <c r="B938" s="1" t="s">
        <v>19489</v>
      </c>
      <c r="C938" s="1">
        <v>0</v>
      </c>
      <c r="E938" s="1">
        <v>0</v>
      </c>
      <c r="F938" s="1">
        <v>-1</v>
      </c>
      <c r="G938" s="184" t="s">
        <v>14256</v>
      </c>
      <c r="I938" s="184" t="s">
        <v>14629</v>
      </c>
      <c r="J938" s="1" t="s">
        <v>19490</v>
      </c>
      <c r="K938" s="1">
        <v>0</v>
      </c>
      <c r="L938" s="1">
        <v>-1</v>
      </c>
    </row>
    <row r="939" spans="1:12">
      <c r="A939" s="1" t="s">
        <v>13846</v>
      </c>
      <c r="B939" s="1" t="s">
        <v>466</v>
      </c>
      <c r="C939" s="184" t="s">
        <v>19491</v>
      </c>
      <c r="D939" s="1" t="s">
        <v>19492</v>
      </c>
      <c r="E939" s="184" t="s">
        <v>16611</v>
      </c>
      <c r="F939" s="184" t="s">
        <v>19493</v>
      </c>
      <c r="G939" s="184" t="s">
        <v>13877</v>
      </c>
      <c r="H939" s="1" t="s">
        <v>19494</v>
      </c>
      <c r="I939" s="184" t="s">
        <v>18783</v>
      </c>
      <c r="J939" s="184" t="s">
        <v>19495</v>
      </c>
      <c r="K939" s="1" t="s">
        <v>15390</v>
      </c>
      <c r="L939" s="1" t="s">
        <v>19496</v>
      </c>
    </row>
    <row r="940" spans="1:12">
      <c r="A940" s="1" t="s">
        <v>13846</v>
      </c>
      <c r="B940" s="1" t="s">
        <v>19497</v>
      </c>
      <c r="C940" s="184" t="s">
        <v>14936</v>
      </c>
      <c r="D940" s="1" t="s">
        <v>14686</v>
      </c>
      <c r="E940" s="184" t="s">
        <v>17071</v>
      </c>
      <c r="F940" s="1" t="s">
        <v>19498</v>
      </c>
      <c r="G940" s="184" t="s">
        <v>15928</v>
      </c>
      <c r="H940" s="184" t="s">
        <v>19499</v>
      </c>
      <c r="I940" s="184" t="s">
        <v>13863</v>
      </c>
      <c r="J940" s="1" t="s">
        <v>19500</v>
      </c>
      <c r="K940" s="1" t="s">
        <v>6220</v>
      </c>
      <c r="L940" s="184" t="s">
        <v>16393</v>
      </c>
    </row>
    <row r="941" spans="1:12">
      <c r="A941" s="1" t="s">
        <v>13846</v>
      </c>
      <c r="B941" s="1" t="s">
        <v>19501</v>
      </c>
      <c r="C941" s="184" t="s">
        <v>19502</v>
      </c>
      <c r="D941" s="1" t="s">
        <v>19503</v>
      </c>
      <c r="E941" s="184" t="s">
        <v>19504</v>
      </c>
      <c r="F941" s="184" t="s">
        <v>19505</v>
      </c>
      <c r="G941" s="184" t="s">
        <v>19506</v>
      </c>
      <c r="H941" s="1" t="s">
        <v>19507</v>
      </c>
      <c r="I941" s="184" t="s">
        <v>19508</v>
      </c>
      <c r="J941" s="184" t="s">
        <v>19509</v>
      </c>
      <c r="K941" s="184" t="s">
        <v>19510</v>
      </c>
      <c r="L941" s="1" t="s">
        <v>19511</v>
      </c>
    </row>
    <row r="942" spans="1:12">
      <c r="A942" s="1" t="s">
        <v>13846</v>
      </c>
      <c r="B942" s="1" t="s">
        <v>19512</v>
      </c>
      <c r="C942" s="184" t="s">
        <v>16774</v>
      </c>
      <c r="D942" s="184" t="s">
        <v>19513</v>
      </c>
      <c r="E942" s="1">
        <v>0</v>
      </c>
      <c r="F942" s="1">
        <v>-1</v>
      </c>
      <c r="G942" s="184" t="s">
        <v>14048</v>
      </c>
      <c r="I942" s="184" t="s">
        <v>15928</v>
      </c>
      <c r="J942" s="184" t="s">
        <v>19514</v>
      </c>
      <c r="K942" s="1">
        <v>0</v>
      </c>
      <c r="L942" s="1">
        <v>-1</v>
      </c>
    </row>
    <row r="943" spans="1:12">
      <c r="A943" s="1" t="s">
        <v>13846</v>
      </c>
      <c r="B943" s="1" t="s">
        <v>19515</v>
      </c>
      <c r="C943" s="184" t="s">
        <v>16274</v>
      </c>
      <c r="D943" s="1" t="s">
        <v>19516</v>
      </c>
      <c r="E943" s="184" t="s">
        <v>19517</v>
      </c>
      <c r="F943" s="1" t="s">
        <v>19518</v>
      </c>
      <c r="G943" s="184" t="s">
        <v>19519</v>
      </c>
      <c r="H943" s="184" t="s">
        <v>19520</v>
      </c>
      <c r="I943" s="184" t="s">
        <v>19521</v>
      </c>
      <c r="J943" s="1" t="s">
        <v>19522</v>
      </c>
      <c r="K943" s="184" t="s">
        <v>19523</v>
      </c>
      <c r="L943" s="184" t="s">
        <v>19524</v>
      </c>
    </row>
    <row r="944" spans="1:12">
      <c r="A944" s="1" t="s">
        <v>13846</v>
      </c>
      <c r="B944" s="1" t="s">
        <v>19525</v>
      </c>
      <c r="C944" s="184" t="s">
        <v>19526</v>
      </c>
      <c r="D944" s="1" t="s">
        <v>19527</v>
      </c>
      <c r="E944" s="184" t="s">
        <v>19528</v>
      </c>
      <c r="F944" s="184" t="s">
        <v>19529</v>
      </c>
      <c r="G944" s="184" t="s">
        <v>19530</v>
      </c>
      <c r="H944" s="184" t="s">
        <v>19531</v>
      </c>
      <c r="I944" s="184" t="s">
        <v>14431</v>
      </c>
      <c r="J944" s="184" t="s">
        <v>19532</v>
      </c>
      <c r="K944" s="184" t="s">
        <v>19533</v>
      </c>
      <c r="L944" s="184" t="s">
        <v>19534</v>
      </c>
    </row>
    <row r="945" spans="1:12">
      <c r="A945" s="1" t="s">
        <v>13846</v>
      </c>
      <c r="B945" s="1" t="s">
        <v>19535</v>
      </c>
      <c r="C945" s="1" t="s">
        <v>14903</v>
      </c>
      <c r="D945" s="1" t="s">
        <v>19536</v>
      </c>
      <c r="E945" s="184" t="s">
        <v>16393</v>
      </c>
      <c r="F945" s="184" t="s">
        <v>19537</v>
      </c>
      <c r="G945" s="184" t="s">
        <v>13848</v>
      </c>
      <c r="H945" s="1" t="s">
        <v>16395</v>
      </c>
      <c r="I945" s="184" t="s">
        <v>15084</v>
      </c>
      <c r="J945" s="184" t="s">
        <v>19538</v>
      </c>
      <c r="K945" s="1">
        <v>0</v>
      </c>
      <c r="L945" s="1">
        <v>-1</v>
      </c>
    </row>
    <row r="946" spans="1:12">
      <c r="A946" s="1" t="s">
        <v>13846</v>
      </c>
      <c r="B946" s="1" t="s">
        <v>19539</v>
      </c>
      <c r="C946" s="184" t="s">
        <v>15478</v>
      </c>
      <c r="D946" s="1" t="s">
        <v>19540</v>
      </c>
      <c r="E946" s="184" t="s">
        <v>19541</v>
      </c>
      <c r="F946" s="1" t="s">
        <v>14108</v>
      </c>
      <c r="G946" s="184" t="s">
        <v>13848</v>
      </c>
      <c r="H946" s="184" t="s">
        <v>18981</v>
      </c>
      <c r="I946" s="184" t="s">
        <v>13905</v>
      </c>
      <c r="J946" s="1" t="s">
        <v>13971</v>
      </c>
      <c r="K946" s="184" t="s">
        <v>13958</v>
      </c>
      <c r="L946" s="1" t="s">
        <v>19542</v>
      </c>
    </row>
    <row r="947" spans="1:12">
      <c r="A947" s="1" t="s">
        <v>13846</v>
      </c>
      <c r="B947" s="1" t="s">
        <v>19543</v>
      </c>
      <c r="C947" s="1" t="s">
        <v>6599</v>
      </c>
      <c r="E947" s="1">
        <v>0</v>
      </c>
      <c r="F947" s="1">
        <v>-1</v>
      </c>
      <c r="G947" s="1" t="s">
        <v>14903</v>
      </c>
      <c r="I947" s="184" t="s">
        <v>13877</v>
      </c>
      <c r="J947" s="184" t="s">
        <v>19544</v>
      </c>
      <c r="K947" s="1">
        <v>0</v>
      </c>
      <c r="L947" s="1">
        <v>-1</v>
      </c>
    </row>
    <row r="948" spans="1:12">
      <c r="A948" s="1" t="s">
        <v>13846</v>
      </c>
      <c r="B948" s="1" t="s">
        <v>19545</v>
      </c>
      <c r="C948" s="184" t="s">
        <v>13978</v>
      </c>
      <c r="D948" s="1" t="s">
        <v>19546</v>
      </c>
      <c r="E948" s="184" t="s">
        <v>14003</v>
      </c>
      <c r="F948" s="1" t="s">
        <v>19547</v>
      </c>
      <c r="G948" s="1">
        <v>0</v>
      </c>
      <c r="H948" s="1">
        <v>-1</v>
      </c>
      <c r="I948" s="1" t="s">
        <v>14903</v>
      </c>
      <c r="K948" s="1">
        <v>0</v>
      </c>
      <c r="L948" s="1">
        <v>-1</v>
      </c>
    </row>
    <row r="949" spans="1:12">
      <c r="A949" s="1" t="s">
        <v>13846</v>
      </c>
      <c r="B949" s="1" t="s">
        <v>19548</v>
      </c>
      <c r="C949" s="1">
        <v>0</v>
      </c>
      <c r="D949" s="1">
        <v>-1</v>
      </c>
      <c r="E949" s="184" t="s">
        <v>13934</v>
      </c>
      <c r="G949" s="184" t="s">
        <v>13882</v>
      </c>
      <c r="H949" s="1" t="s">
        <v>13908</v>
      </c>
      <c r="I949" s="184" t="s">
        <v>14343</v>
      </c>
      <c r="J949" s="184" t="s">
        <v>19549</v>
      </c>
      <c r="K949" s="1">
        <v>0</v>
      </c>
      <c r="L949" s="1">
        <v>-1</v>
      </c>
    </row>
    <row r="950" spans="1:12">
      <c r="A950" s="1" t="s">
        <v>13846</v>
      </c>
      <c r="B950" s="1" t="s">
        <v>19550</v>
      </c>
      <c r="C950" s="184" t="s">
        <v>19551</v>
      </c>
      <c r="D950" s="184" t="s">
        <v>19552</v>
      </c>
      <c r="E950" s="1" t="s">
        <v>15651</v>
      </c>
      <c r="F950" s="1" t="s">
        <v>19553</v>
      </c>
      <c r="G950" s="184" t="s">
        <v>16808</v>
      </c>
      <c r="H950" s="184" t="s">
        <v>18278</v>
      </c>
      <c r="I950" s="184" t="s">
        <v>16579</v>
      </c>
      <c r="J950" s="1" t="s">
        <v>19554</v>
      </c>
      <c r="K950" s="184" t="s">
        <v>19555</v>
      </c>
      <c r="L950" s="1" t="s">
        <v>19556</v>
      </c>
    </row>
    <row r="951" spans="1:12">
      <c r="A951" s="1" t="s">
        <v>13846</v>
      </c>
      <c r="B951" s="1" t="s">
        <v>19557</v>
      </c>
      <c r="C951" s="1" t="s">
        <v>6599</v>
      </c>
      <c r="D951" s="184" t="s">
        <v>19558</v>
      </c>
      <c r="E951" s="184" t="s">
        <v>19559</v>
      </c>
      <c r="F951" s="184" t="s">
        <v>19560</v>
      </c>
      <c r="G951" s="184" t="s">
        <v>19561</v>
      </c>
      <c r="H951" s="1" t="s">
        <v>19562</v>
      </c>
      <c r="I951" s="184" t="s">
        <v>19563</v>
      </c>
      <c r="J951" s="184" t="s">
        <v>19564</v>
      </c>
      <c r="K951" s="184" t="s">
        <v>18655</v>
      </c>
      <c r="L951" s="1" t="s">
        <v>19565</v>
      </c>
    </row>
    <row r="952" spans="1:12">
      <c r="A952" s="1" t="s">
        <v>13846</v>
      </c>
      <c r="B952" s="1" t="s">
        <v>19566</v>
      </c>
      <c r="C952" s="184" t="s">
        <v>19567</v>
      </c>
      <c r="D952" s="184" t="s">
        <v>19568</v>
      </c>
      <c r="E952" s="184" t="s">
        <v>15680</v>
      </c>
      <c r="F952" s="184" t="s">
        <v>19569</v>
      </c>
      <c r="G952" s="184" t="s">
        <v>17840</v>
      </c>
      <c r="H952" s="184" t="s">
        <v>19570</v>
      </c>
      <c r="I952" s="184" t="s">
        <v>19571</v>
      </c>
      <c r="J952" s="1" t="s">
        <v>19572</v>
      </c>
      <c r="K952" s="184" t="s">
        <v>14343</v>
      </c>
      <c r="L952" s="184" t="s">
        <v>19573</v>
      </c>
    </row>
    <row r="953" spans="1:12">
      <c r="A953" s="1" t="s">
        <v>13846</v>
      </c>
      <c r="B953" s="1" t="s">
        <v>19574</v>
      </c>
      <c r="C953" s="184" t="s">
        <v>19575</v>
      </c>
      <c r="D953" s="184" t="s">
        <v>19576</v>
      </c>
      <c r="E953" s="184" t="s">
        <v>13885</v>
      </c>
      <c r="F953" s="1" t="s">
        <v>19577</v>
      </c>
      <c r="G953" s="184" t="s">
        <v>19578</v>
      </c>
      <c r="H953" s="184" t="s">
        <v>19579</v>
      </c>
      <c r="I953" s="184" t="s">
        <v>19580</v>
      </c>
      <c r="J953" s="1" t="s">
        <v>19581</v>
      </c>
      <c r="K953" s="1">
        <v>0</v>
      </c>
      <c r="L953" s="1">
        <v>-1</v>
      </c>
    </row>
    <row r="954" spans="1:12">
      <c r="A954" s="1" t="s">
        <v>13846</v>
      </c>
      <c r="B954" s="1" t="s">
        <v>19582</v>
      </c>
      <c r="C954" s="184" t="s">
        <v>19583</v>
      </c>
      <c r="D954" s="1" t="s">
        <v>19584</v>
      </c>
      <c r="E954" s="184" t="s">
        <v>19585</v>
      </c>
      <c r="F954" s="1" t="s">
        <v>19586</v>
      </c>
      <c r="G954" s="1" t="s">
        <v>19587</v>
      </c>
      <c r="H954" s="1" t="s">
        <v>19588</v>
      </c>
      <c r="I954" s="184" t="s">
        <v>14271</v>
      </c>
      <c r="J954" s="184" t="s">
        <v>19589</v>
      </c>
      <c r="K954" s="184" t="s">
        <v>15517</v>
      </c>
      <c r="L954" s="1" t="s">
        <v>19590</v>
      </c>
    </row>
    <row r="955" spans="1:12">
      <c r="A955" s="1" t="s">
        <v>13846</v>
      </c>
      <c r="B955" s="1" t="s">
        <v>19591</v>
      </c>
      <c r="C955" s="1">
        <v>0</v>
      </c>
      <c r="D955" s="1">
        <v>-1</v>
      </c>
      <c r="E955" s="184" t="s">
        <v>13879</v>
      </c>
      <c r="G955" s="184" t="s">
        <v>15928</v>
      </c>
      <c r="H955" s="184" t="s">
        <v>19592</v>
      </c>
      <c r="I955" s="184" t="s">
        <v>15412</v>
      </c>
      <c r="J955" s="1" t="s">
        <v>19593</v>
      </c>
      <c r="K955" s="184" t="s">
        <v>13984</v>
      </c>
      <c r="L955" s="184" t="s">
        <v>19594</v>
      </c>
    </row>
    <row r="956" spans="1:12">
      <c r="A956" s="1" t="s">
        <v>13846</v>
      </c>
      <c r="B956" s="1" t="s">
        <v>19595</v>
      </c>
      <c r="C956" s="1" t="s">
        <v>7263</v>
      </c>
      <c r="D956" s="1" t="s">
        <v>19596</v>
      </c>
      <c r="E956" s="184" t="s">
        <v>16515</v>
      </c>
      <c r="F956" s="184" t="s">
        <v>13863</v>
      </c>
      <c r="G956" s="184" t="s">
        <v>19597</v>
      </c>
      <c r="H956" s="1" t="s">
        <v>19598</v>
      </c>
      <c r="I956" s="184" t="s">
        <v>19599</v>
      </c>
      <c r="J956" s="184" t="s">
        <v>19600</v>
      </c>
      <c r="K956" s="1">
        <v>0</v>
      </c>
      <c r="L956" s="1">
        <v>-1</v>
      </c>
    </row>
    <row r="957" spans="1:12">
      <c r="A957" s="1" t="s">
        <v>13846</v>
      </c>
      <c r="B957" s="1" t="s">
        <v>368</v>
      </c>
      <c r="C957" s="184" t="s">
        <v>18650</v>
      </c>
      <c r="D957" s="1" t="s">
        <v>19601</v>
      </c>
      <c r="E957" s="184" t="s">
        <v>19602</v>
      </c>
      <c r="F957" s="184" t="s">
        <v>19603</v>
      </c>
      <c r="G957" s="184" t="s">
        <v>19604</v>
      </c>
      <c r="H957" s="184" t="s">
        <v>19605</v>
      </c>
      <c r="I957" s="184" t="s">
        <v>19606</v>
      </c>
      <c r="J957" s="184" t="s">
        <v>19607</v>
      </c>
      <c r="K957" s="184" t="s">
        <v>15327</v>
      </c>
      <c r="L957" s="1" t="s">
        <v>19608</v>
      </c>
    </row>
    <row r="958" spans="1:12">
      <c r="A958" s="1" t="s">
        <v>13846</v>
      </c>
      <c r="B958" s="1" t="s">
        <v>19609</v>
      </c>
      <c r="C958" s="1" t="s">
        <v>6599</v>
      </c>
      <c r="D958" s="1" t="s">
        <v>5975</v>
      </c>
      <c r="E958" s="184" t="s">
        <v>13925</v>
      </c>
      <c r="F958" s="1" t="s">
        <v>17478</v>
      </c>
      <c r="G958" s="184" t="s">
        <v>13877</v>
      </c>
      <c r="H958" s="184" t="s">
        <v>14165</v>
      </c>
      <c r="I958" s="1">
        <v>0</v>
      </c>
      <c r="J958" s="1">
        <v>-1</v>
      </c>
      <c r="K958" s="1">
        <v>0</v>
      </c>
    </row>
    <row r="959" spans="1:12">
      <c r="A959" s="1" t="s">
        <v>13846</v>
      </c>
      <c r="B959" s="1" t="s">
        <v>19610</v>
      </c>
      <c r="C959" s="184" t="s">
        <v>19611</v>
      </c>
      <c r="D959" s="184" t="s">
        <v>19612</v>
      </c>
      <c r="E959" s="184" t="s">
        <v>19613</v>
      </c>
      <c r="F959" s="1" t="s">
        <v>19614</v>
      </c>
      <c r="G959" s="184" t="s">
        <v>19615</v>
      </c>
      <c r="H959" s="184" t="s">
        <v>19616</v>
      </c>
      <c r="I959" s="184" t="s">
        <v>19617</v>
      </c>
      <c r="J959" s="184" t="s">
        <v>19618</v>
      </c>
      <c r="K959" s="184" t="s">
        <v>16301</v>
      </c>
      <c r="L959" s="1" t="s">
        <v>19619</v>
      </c>
    </row>
    <row r="960" spans="1:12">
      <c r="A960" s="1" t="s">
        <v>13846</v>
      </c>
      <c r="B960" s="1" t="s">
        <v>19620</v>
      </c>
      <c r="C960" s="184" t="s">
        <v>13905</v>
      </c>
      <c r="D960" s="184" t="s">
        <v>13905</v>
      </c>
      <c r="E960" s="184" t="s">
        <v>14028</v>
      </c>
      <c r="F960" s="1">
        <v>0</v>
      </c>
      <c r="G960" s="184" t="s">
        <v>14124</v>
      </c>
      <c r="H960" s="1" t="s">
        <v>19621</v>
      </c>
      <c r="I960" s="184" t="s">
        <v>14936</v>
      </c>
      <c r="J960" s="1" t="s">
        <v>15330</v>
      </c>
      <c r="K960" s="1">
        <v>0</v>
      </c>
      <c r="L960" s="1">
        <v>-1</v>
      </c>
    </row>
    <row r="961" spans="1:12">
      <c r="A961" s="1" t="s">
        <v>13846</v>
      </c>
      <c r="B961" s="1" t="s">
        <v>19622</v>
      </c>
      <c r="C961" s="184" t="s">
        <v>19623</v>
      </c>
      <c r="D961" s="1" t="s">
        <v>19624</v>
      </c>
      <c r="E961" s="184" t="s">
        <v>19625</v>
      </c>
      <c r="F961" s="1" t="s">
        <v>19626</v>
      </c>
      <c r="G961" s="184" t="s">
        <v>19627</v>
      </c>
      <c r="H961" s="184" t="s">
        <v>19628</v>
      </c>
      <c r="I961" s="184" t="s">
        <v>19629</v>
      </c>
      <c r="J961" s="1" t="s">
        <v>19630</v>
      </c>
      <c r="K961" s="184" t="s">
        <v>13848</v>
      </c>
      <c r="L961" s="184" t="s">
        <v>19631</v>
      </c>
    </row>
    <row r="962" spans="1:12">
      <c r="A962" s="1" t="s">
        <v>13846</v>
      </c>
      <c r="B962" s="1" t="s">
        <v>19632</v>
      </c>
      <c r="C962" s="1">
        <v>0</v>
      </c>
      <c r="D962" s="1">
        <v>-1</v>
      </c>
      <c r="E962" s="184" t="s">
        <v>13958</v>
      </c>
      <c r="F962" s="1" t="s">
        <v>19633</v>
      </c>
      <c r="G962" s="1" t="s">
        <v>19634</v>
      </c>
      <c r="H962" s="19">
        <v>13359375</v>
      </c>
      <c r="I962" s="1" t="s">
        <v>14694</v>
      </c>
      <c r="J962" s="1" t="s">
        <v>16006</v>
      </c>
      <c r="K962" s="1" t="s">
        <v>14312</v>
      </c>
      <c r="L962" s="1" t="s">
        <v>14686</v>
      </c>
    </row>
    <row r="963" spans="1:12">
      <c r="A963" s="1" t="s">
        <v>13846</v>
      </c>
      <c r="B963" s="1" t="s">
        <v>19635</v>
      </c>
      <c r="C963" s="184" t="s">
        <v>19636</v>
      </c>
      <c r="D963" s="184" t="s">
        <v>19637</v>
      </c>
      <c r="E963" s="184" t="s">
        <v>19638</v>
      </c>
      <c r="F963" s="184" t="s">
        <v>19639</v>
      </c>
      <c r="G963" s="184" t="s">
        <v>15356</v>
      </c>
      <c r="H963" s="1" t="s">
        <v>19640</v>
      </c>
      <c r="I963" s="184" t="s">
        <v>19641</v>
      </c>
      <c r="J963" s="1" t="s">
        <v>19642</v>
      </c>
      <c r="K963" s="1">
        <v>0</v>
      </c>
      <c r="L963" s="1">
        <v>-1</v>
      </c>
    </row>
    <row r="964" spans="1:12">
      <c r="A964" s="1" t="s">
        <v>13846</v>
      </c>
      <c r="B964" s="1" t="s">
        <v>19643</v>
      </c>
      <c r="C964" s="184" t="s">
        <v>19644</v>
      </c>
      <c r="D964" s="184" t="s">
        <v>19645</v>
      </c>
      <c r="E964" s="184" t="s">
        <v>19646</v>
      </c>
      <c r="F964" s="184" t="s">
        <v>19647</v>
      </c>
      <c r="G964" s="184" t="s">
        <v>19648</v>
      </c>
      <c r="H964" s="1" t="s">
        <v>19649</v>
      </c>
      <c r="I964" s="184" t="s">
        <v>19650</v>
      </c>
      <c r="J964" s="1" t="s">
        <v>19651</v>
      </c>
      <c r="K964" s="1">
        <v>0</v>
      </c>
      <c r="L964" s="1">
        <v>-1</v>
      </c>
    </row>
    <row r="965" spans="1:12">
      <c r="A965" s="1" t="s">
        <v>13846</v>
      </c>
      <c r="B965" s="1" t="s">
        <v>19652</v>
      </c>
      <c r="C965" s="184" t="s">
        <v>13982</v>
      </c>
      <c r="D965" s="184" t="s">
        <v>19653</v>
      </c>
      <c r="E965" s="184" t="s">
        <v>14685</v>
      </c>
      <c r="F965" s="1" t="s">
        <v>19654</v>
      </c>
      <c r="G965" s="184" t="s">
        <v>19655</v>
      </c>
      <c r="H965" s="184" t="s">
        <v>19656</v>
      </c>
      <c r="I965" s="184" t="s">
        <v>13877</v>
      </c>
      <c r="J965" s="1" t="s">
        <v>19657</v>
      </c>
      <c r="K965" s="184" t="s">
        <v>14361</v>
      </c>
      <c r="L965" s="184" t="s">
        <v>19658</v>
      </c>
    </row>
    <row r="966" spans="1:12">
      <c r="A966" s="1" t="s">
        <v>13846</v>
      </c>
      <c r="B966" s="1" t="s">
        <v>19659</v>
      </c>
      <c r="C966" s="184" t="s">
        <v>15711</v>
      </c>
      <c r="D966" s="184" t="s">
        <v>19660</v>
      </c>
      <c r="E966" s="184" t="s">
        <v>19661</v>
      </c>
      <c r="F966" s="184" t="s">
        <v>16997</v>
      </c>
      <c r="G966" s="184" t="s">
        <v>19662</v>
      </c>
      <c r="H966" s="184" t="s">
        <v>19663</v>
      </c>
      <c r="I966" s="184" t="s">
        <v>17543</v>
      </c>
      <c r="J966" s="1" t="s">
        <v>19664</v>
      </c>
      <c r="K966" s="184" t="s">
        <v>14300</v>
      </c>
      <c r="L966" s="1" t="s">
        <v>19665</v>
      </c>
    </row>
    <row r="967" spans="1:12">
      <c r="A967" s="1" t="s">
        <v>13846</v>
      </c>
      <c r="B967" s="1" t="s">
        <v>19666</v>
      </c>
      <c r="C967" s="184" t="s">
        <v>19667</v>
      </c>
      <c r="D967" s="184" t="s">
        <v>19668</v>
      </c>
      <c r="E967" s="184" t="s">
        <v>14028</v>
      </c>
      <c r="F967" s="184" t="s">
        <v>19669</v>
      </c>
      <c r="G967" s="184" t="s">
        <v>18375</v>
      </c>
      <c r="H967" s="1" t="s">
        <v>19670</v>
      </c>
      <c r="I967" s="184" t="s">
        <v>15850</v>
      </c>
      <c r="J967" s="184" t="s">
        <v>19014</v>
      </c>
      <c r="K967" s="184" t="s">
        <v>17671</v>
      </c>
      <c r="L967" s="184" t="s">
        <v>17579</v>
      </c>
    </row>
    <row r="968" spans="1:12">
      <c r="A968" s="1" t="s">
        <v>13846</v>
      </c>
      <c r="B968" s="1" t="s">
        <v>647</v>
      </c>
      <c r="C968" s="184" t="s">
        <v>15335</v>
      </c>
      <c r="D968" s="1" t="s">
        <v>19671</v>
      </c>
      <c r="E968" s="1" t="s">
        <v>14836</v>
      </c>
      <c r="F968" s="184" t="s">
        <v>19672</v>
      </c>
      <c r="G968" s="184" t="s">
        <v>14267</v>
      </c>
      <c r="H968" s="184" t="s">
        <v>19673</v>
      </c>
      <c r="I968" s="1" t="s">
        <v>1347</v>
      </c>
      <c r="J968" s="184" t="s">
        <v>17263</v>
      </c>
      <c r="L968" s="1">
        <v>-1</v>
      </c>
    </row>
    <row r="969" spans="1:12">
      <c r="A969" s="1" t="s">
        <v>13846</v>
      </c>
      <c r="B969" s="1" t="s">
        <v>19674</v>
      </c>
      <c r="C969" s="184" t="s">
        <v>19675</v>
      </c>
      <c r="D969" s="184" t="s">
        <v>19676</v>
      </c>
      <c r="E969" s="184" t="s">
        <v>19677</v>
      </c>
      <c r="F969" s="1" t="s">
        <v>19678</v>
      </c>
      <c r="G969" s="184" t="s">
        <v>19679</v>
      </c>
      <c r="H969" s="1" t="s">
        <v>19680</v>
      </c>
      <c r="I969" s="184" t="s">
        <v>19681</v>
      </c>
      <c r="J969" s="1" t="s">
        <v>19682</v>
      </c>
      <c r="K969" s="184" t="s">
        <v>19683</v>
      </c>
      <c r="L969" s="184" t="s">
        <v>19684</v>
      </c>
    </row>
    <row r="970" spans="1:12">
      <c r="A970" s="1" t="s">
        <v>13846</v>
      </c>
      <c r="B970" s="1" t="s">
        <v>19685</v>
      </c>
      <c r="C970" s="184" t="s">
        <v>17887</v>
      </c>
      <c r="D970" s="184" t="s">
        <v>19686</v>
      </c>
      <c r="E970" s="184" t="s">
        <v>19687</v>
      </c>
      <c r="F970" s="1" t="s">
        <v>19688</v>
      </c>
      <c r="G970" s="184" t="s">
        <v>19689</v>
      </c>
      <c r="H970" s="184" t="s">
        <v>19690</v>
      </c>
      <c r="I970" s="184" t="s">
        <v>17752</v>
      </c>
      <c r="J970" s="1" t="s">
        <v>19691</v>
      </c>
      <c r="K970" s="184" t="s">
        <v>15653</v>
      </c>
      <c r="L970" s="1" t="s">
        <v>19692</v>
      </c>
    </row>
    <row r="971" spans="1:12">
      <c r="A971" s="1" t="s">
        <v>13846</v>
      </c>
      <c r="B971" s="1" t="s">
        <v>19693</v>
      </c>
      <c r="C971" s="1" t="s">
        <v>15340</v>
      </c>
      <c r="D971" s="184" t="s">
        <v>19694</v>
      </c>
      <c r="E971" s="184" t="s">
        <v>14136</v>
      </c>
      <c r="F971" s="1" t="s">
        <v>19695</v>
      </c>
      <c r="G971" s="184" t="s">
        <v>15356</v>
      </c>
      <c r="H971" s="1" t="s">
        <v>19696</v>
      </c>
      <c r="I971" s="184" t="s">
        <v>14720</v>
      </c>
      <c r="J971" s="1" t="s">
        <v>19697</v>
      </c>
      <c r="K971" s="1">
        <v>0</v>
      </c>
      <c r="L971" s="1">
        <v>-1</v>
      </c>
    </row>
    <row r="972" spans="1:12">
      <c r="A972" s="1" t="s">
        <v>13846</v>
      </c>
      <c r="B972" s="1" t="s">
        <v>19698</v>
      </c>
      <c r="C972" s="184" t="s">
        <v>19699</v>
      </c>
      <c r="D972" s="184" t="s">
        <v>19700</v>
      </c>
      <c r="E972" s="184" t="s">
        <v>19701</v>
      </c>
      <c r="F972" s="184" t="s">
        <v>19702</v>
      </c>
      <c r="G972" s="184" t="s">
        <v>19703</v>
      </c>
      <c r="H972" s="1" t="s">
        <v>19704</v>
      </c>
      <c r="I972" s="184" t="s">
        <v>19705</v>
      </c>
      <c r="J972" s="184" t="s">
        <v>19706</v>
      </c>
      <c r="K972" s="184" t="s">
        <v>19707</v>
      </c>
      <c r="L972" s="1" t="s">
        <v>19708</v>
      </c>
    </row>
    <row r="973" spans="1:12">
      <c r="A973" s="1" t="s">
        <v>13846</v>
      </c>
      <c r="B973" s="1" t="s">
        <v>19709</v>
      </c>
      <c r="C973" s="184" t="s">
        <v>13879</v>
      </c>
      <c r="D973" s="1" t="s">
        <v>13971</v>
      </c>
      <c r="E973" s="184" t="s">
        <v>13903</v>
      </c>
      <c r="F973" s="184" t="s">
        <v>19710</v>
      </c>
      <c r="G973" s="184" t="s">
        <v>17372</v>
      </c>
      <c r="H973" s="184" t="s">
        <v>19711</v>
      </c>
      <c r="I973" s="184" t="s">
        <v>13848</v>
      </c>
      <c r="J973" s="1" t="s">
        <v>16780</v>
      </c>
      <c r="K973" s="1" t="s">
        <v>6969</v>
      </c>
      <c r="L973" s="1" t="s">
        <v>14433</v>
      </c>
    </row>
    <row r="974" spans="1:12">
      <c r="A974" s="1" t="s">
        <v>13846</v>
      </c>
      <c r="B974" s="1" t="s">
        <v>19712</v>
      </c>
      <c r="D974" s="1">
        <v>-1</v>
      </c>
      <c r="I974" s="1" t="s">
        <v>6626</v>
      </c>
      <c r="K974" s="1">
        <v>0</v>
      </c>
      <c r="L974" s="1">
        <v>-1</v>
      </c>
    </row>
    <row r="975" spans="1:12">
      <c r="A975" s="1" t="s">
        <v>13846</v>
      </c>
      <c r="B975" s="1" t="s">
        <v>19713</v>
      </c>
      <c r="C975" s="184" t="s">
        <v>14977</v>
      </c>
      <c r="D975" s="1" t="s">
        <v>19714</v>
      </c>
      <c r="E975" s="184" t="s">
        <v>15395</v>
      </c>
      <c r="F975" s="1" t="s">
        <v>19715</v>
      </c>
      <c r="G975" s="184" t="s">
        <v>19627</v>
      </c>
      <c r="H975" s="1" t="s">
        <v>19716</v>
      </c>
      <c r="I975" s="184" t="s">
        <v>19717</v>
      </c>
      <c r="J975" s="184" t="s">
        <v>19718</v>
      </c>
      <c r="K975" s="184" t="s">
        <v>14674</v>
      </c>
      <c r="L975" s="184" t="s">
        <v>19719</v>
      </c>
    </row>
    <row r="976" spans="1:12">
      <c r="A976" s="1" t="s">
        <v>13846</v>
      </c>
      <c r="B976" s="1" t="s">
        <v>19720</v>
      </c>
      <c r="C976" s="184" t="s">
        <v>19721</v>
      </c>
      <c r="D976" s="1" t="s">
        <v>19722</v>
      </c>
      <c r="E976" s="184" t="s">
        <v>19723</v>
      </c>
      <c r="F976" s="1" t="s">
        <v>19724</v>
      </c>
      <c r="G976" s="184" t="s">
        <v>19725</v>
      </c>
      <c r="H976" s="1" t="s">
        <v>19726</v>
      </c>
      <c r="I976" s="184" t="s">
        <v>19727</v>
      </c>
      <c r="J976" s="184" t="s">
        <v>19728</v>
      </c>
      <c r="K976" s="184" t="s">
        <v>19729</v>
      </c>
      <c r="L976" s="1" t="s">
        <v>19730</v>
      </c>
    </row>
    <row r="977" spans="1:12">
      <c r="A977" s="1" t="s">
        <v>13846</v>
      </c>
      <c r="B977" s="1" t="s">
        <v>19731</v>
      </c>
      <c r="C977" s="184" t="s">
        <v>14024</v>
      </c>
      <c r="D977" s="184" t="s">
        <v>19732</v>
      </c>
      <c r="E977" s="184" t="s">
        <v>13863</v>
      </c>
      <c r="F977" s="184" t="s">
        <v>19733</v>
      </c>
      <c r="G977" s="184" t="s">
        <v>16924</v>
      </c>
      <c r="H977" s="1" t="s">
        <v>19734</v>
      </c>
      <c r="I977" s="184" t="s">
        <v>19735</v>
      </c>
      <c r="J977" s="1" t="s">
        <v>19736</v>
      </c>
      <c r="K977" s="184" t="s">
        <v>13900</v>
      </c>
      <c r="L977" s="184" t="s">
        <v>19235</v>
      </c>
    </row>
    <row r="978" spans="1:12">
      <c r="A978" s="1" t="s">
        <v>13846</v>
      </c>
      <c r="B978" s="1" t="s">
        <v>19737</v>
      </c>
      <c r="C978" s="1">
        <v>0</v>
      </c>
      <c r="E978" s="1">
        <v>0</v>
      </c>
      <c r="G978" s="184" t="s">
        <v>17276</v>
      </c>
      <c r="I978" s="184" t="s">
        <v>14015</v>
      </c>
      <c r="J978" s="1" t="s">
        <v>15531</v>
      </c>
      <c r="K978" s="1">
        <v>0</v>
      </c>
      <c r="L978" s="1">
        <v>-1</v>
      </c>
    </row>
    <row r="979" spans="1:12">
      <c r="A979" s="1" t="s">
        <v>13846</v>
      </c>
      <c r="B979" s="1" t="s">
        <v>19738</v>
      </c>
      <c r="C979" s="184" t="s">
        <v>15492</v>
      </c>
      <c r="D979" s="184" t="s">
        <v>13855</v>
      </c>
      <c r="E979" s="1" t="s">
        <v>15390</v>
      </c>
      <c r="F979" s="1" t="s">
        <v>16801</v>
      </c>
      <c r="G979" s="1" t="s">
        <v>6626</v>
      </c>
      <c r="H979" s="1">
        <v>1</v>
      </c>
      <c r="I979" s="1" t="s">
        <v>14312</v>
      </c>
      <c r="J979" s="1" t="s">
        <v>19131</v>
      </c>
      <c r="K979" s="1" t="s">
        <v>1347</v>
      </c>
      <c r="L979" s="1" t="s">
        <v>19739</v>
      </c>
    </row>
    <row r="980" spans="1:12">
      <c r="A980" s="1" t="s">
        <v>13846</v>
      </c>
      <c r="B980" s="1" t="s">
        <v>342</v>
      </c>
      <c r="C980" s="184" t="s">
        <v>14518</v>
      </c>
      <c r="D980" s="1" t="s">
        <v>19740</v>
      </c>
      <c r="E980" s="184" t="s">
        <v>14485</v>
      </c>
      <c r="F980" s="1" t="s">
        <v>19741</v>
      </c>
      <c r="G980" s="184" t="s">
        <v>16665</v>
      </c>
      <c r="H980" s="184" t="s">
        <v>19742</v>
      </c>
      <c r="I980" s="184" t="s">
        <v>14746</v>
      </c>
      <c r="J980" s="1" t="s">
        <v>6599</v>
      </c>
      <c r="K980" s="184" t="s">
        <v>14437</v>
      </c>
      <c r="L980" s="184" t="s">
        <v>19743</v>
      </c>
    </row>
    <row r="981" spans="1:12">
      <c r="A981" s="1" t="s">
        <v>13846</v>
      </c>
      <c r="B981" s="1" t="s">
        <v>758</v>
      </c>
      <c r="C981" s="184" t="s">
        <v>13905</v>
      </c>
      <c r="D981" s="184" t="s">
        <v>13934</v>
      </c>
      <c r="E981" s="184" t="s">
        <v>13978</v>
      </c>
      <c r="F981" s="184" t="s">
        <v>13885</v>
      </c>
      <c r="G981" s="184" t="s">
        <v>13877</v>
      </c>
      <c r="H981" s="1" t="s">
        <v>18307</v>
      </c>
      <c r="I981" s="184" t="s">
        <v>19744</v>
      </c>
      <c r="J981" s="184" t="s">
        <v>19745</v>
      </c>
      <c r="K981" s="184" t="s">
        <v>13907</v>
      </c>
      <c r="L981" s="1" t="s">
        <v>19746</v>
      </c>
    </row>
    <row r="982" spans="1:12">
      <c r="A982" s="1" t="s">
        <v>13846</v>
      </c>
      <c r="B982" s="1" t="s">
        <v>19747</v>
      </c>
      <c r="C982" s="1" t="s">
        <v>6220</v>
      </c>
      <c r="D982" s="1" t="s">
        <v>5975</v>
      </c>
      <c r="E982" s="1">
        <v>0</v>
      </c>
      <c r="F982" s="1">
        <v>-1</v>
      </c>
      <c r="G982" s="184" t="s">
        <v>14048</v>
      </c>
      <c r="I982" s="184" t="s">
        <v>14260</v>
      </c>
      <c r="J982" s="184" t="s">
        <v>14431</v>
      </c>
      <c r="K982" s="184" t="s">
        <v>13882</v>
      </c>
      <c r="L982" s="184" t="s">
        <v>17805</v>
      </c>
    </row>
    <row r="983" spans="1:12">
      <c r="A983" s="1" t="s">
        <v>13846</v>
      </c>
      <c r="B983" s="1" t="s">
        <v>19748</v>
      </c>
      <c r="C983" s="1" t="s">
        <v>6969</v>
      </c>
      <c r="D983" s="19">
        <v>26875</v>
      </c>
      <c r="E983" s="184" t="s">
        <v>19749</v>
      </c>
      <c r="F983" s="1" t="s">
        <v>19750</v>
      </c>
      <c r="G983" s="184" t="s">
        <v>15742</v>
      </c>
      <c r="H983" s="1" t="s">
        <v>19751</v>
      </c>
      <c r="I983" s="184" t="s">
        <v>15379</v>
      </c>
      <c r="J983" s="184" t="s">
        <v>13875</v>
      </c>
      <c r="K983" s="1">
        <v>0</v>
      </c>
      <c r="L983" s="1">
        <v>-1</v>
      </c>
    </row>
    <row r="984" spans="1:12">
      <c r="A984" s="1" t="s">
        <v>13846</v>
      </c>
      <c r="B984" s="1" t="s">
        <v>19752</v>
      </c>
      <c r="C984" s="1">
        <v>0</v>
      </c>
      <c r="D984" s="1">
        <v>-1</v>
      </c>
      <c r="E984" s="184" t="s">
        <v>13934</v>
      </c>
      <c r="G984" s="184" t="s">
        <v>13907</v>
      </c>
      <c r="H984" s="1" t="s">
        <v>16088</v>
      </c>
      <c r="I984" s="1">
        <v>0</v>
      </c>
      <c r="J984" s="1">
        <v>-1</v>
      </c>
      <c r="K984" s="1">
        <v>0</v>
      </c>
    </row>
    <row r="985" spans="1:12">
      <c r="A985" s="1" t="s">
        <v>13846</v>
      </c>
      <c r="B985" s="1" t="s">
        <v>19753</v>
      </c>
      <c r="C985" s="184" t="s">
        <v>13867</v>
      </c>
      <c r="D985" s="1" t="s">
        <v>19754</v>
      </c>
      <c r="E985" s="184" t="s">
        <v>15292</v>
      </c>
      <c r="F985" s="1" t="s">
        <v>14474</v>
      </c>
      <c r="G985" s="184" t="s">
        <v>15215</v>
      </c>
      <c r="H985" s="184" t="s">
        <v>19755</v>
      </c>
      <c r="I985" s="1">
        <v>0</v>
      </c>
      <c r="J985" s="1">
        <v>-1</v>
      </c>
      <c r="K985" s="184" t="s">
        <v>13907</v>
      </c>
    </row>
    <row r="986" spans="1:12">
      <c r="A986" s="1" t="s">
        <v>13846</v>
      </c>
      <c r="B986" s="1" t="s">
        <v>19756</v>
      </c>
      <c r="C986" s="1">
        <v>0</v>
      </c>
      <c r="D986" s="1">
        <v>-1</v>
      </c>
      <c r="E986" s="184" t="s">
        <v>19757</v>
      </c>
      <c r="F986" s="1" t="s">
        <v>19758</v>
      </c>
      <c r="G986" s="184" t="s">
        <v>19759</v>
      </c>
      <c r="H986" s="184" t="s">
        <v>19760</v>
      </c>
      <c r="I986" s="184" t="s">
        <v>15715</v>
      </c>
      <c r="J986" s="184" t="s">
        <v>19761</v>
      </c>
      <c r="K986" s="184" t="s">
        <v>15711</v>
      </c>
      <c r="L986" s="1" t="s">
        <v>19762</v>
      </c>
    </row>
    <row r="987" spans="1:12">
      <c r="A987" s="1" t="s">
        <v>13846</v>
      </c>
      <c r="B987" s="1" t="s">
        <v>19763</v>
      </c>
      <c r="C987" s="184" t="s">
        <v>19764</v>
      </c>
      <c r="D987" s="184" t="s">
        <v>19765</v>
      </c>
      <c r="E987" s="184" t="s">
        <v>14003</v>
      </c>
      <c r="F987" s="1" t="s">
        <v>19766</v>
      </c>
      <c r="G987" s="184" t="s">
        <v>13850</v>
      </c>
      <c r="H987" s="1" t="s">
        <v>19767</v>
      </c>
      <c r="I987" s="184" t="s">
        <v>17579</v>
      </c>
      <c r="J987" s="184" t="s">
        <v>19768</v>
      </c>
      <c r="K987" s="184" t="s">
        <v>13902</v>
      </c>
      <c r="L987" s="184" t="s">
        <v>19769</v>
      </c>
    </row>
    <row r="988" spans="1:12">
      <c r="A988" s="1" t="s">
        <v>13846</v>
      </c>
      <c r="B988" s="1" t="s">
        <v>19770</v>
      </c>
      <c r="C988" s="184" t="s">
        <v>14639</v>
      </c>
      <c r="D988" s="1" t="s">
        <v>19771</v>
      </c>
      <c r="E988" s="184" t="s">
        <v>14226</v>
      </c>
      <c r="F988" s="184" t="s">
        <v>19772</v>
      </c>
      <c r="G988" s="184" t="s">
        <v>15928</v>
      </c>
      <c r="H988" s="1" t="s">
        <v>19773</v>
      </c>
      <c r="I988" s="184" t="s">
        <v>13925</v>
      </c>
      <c r="J988" s="1" t="s">
        <v>19774</v>
      </c>
      <c r="K988" s="184" t="s">
        <v>13905</v>
      </c>
      <c r="L988" s="1" t="s">
        <v>15092</v>
      </c>
    </row>
    <row r="989" spans="1:12">
      <c r="A989" s="1" t="s">
        <v>13846</v>
      </c>
      <c r="B989" s="1" t="s">
        <v>19775</v>
      </c>
      <c r="C989" s="1">
        <v>0</v>
      </c>
      <c r="D989" s="1">
        <v>-1</v>
      </c>
      <c r="E989" s="184" t="s">
        <v>14026</v>
      </c>
      <c r="G989" s="184" t="s">
        <v>13885</v>
      </c>
      <c r="H989" s="184" t="s">
        <v>19776</v>
      </c>
      <c r="I989" s="184" t="s">
        <v>13989</v>
      </c>
      <c r="J989" s="1" t="s">
        <v>19777</v>
      </c>
      <c r="K989" s="184" t="s">
        <v>13907</v>
      </c>
      <c r="L989" s="1" t="s">
        <v>19778</v>
      </c>
    </row>
    <row r="990" spans="1:12">
      <c r="A990" s="1" t="s">
        <v>13846</v>
      </c>
      <c r="B990" s="1" t="s">
        <v>525</v>
      </c>
      <c r="C990" s="1">
        <v>0</v>
      </c>
      <c r="D990" s="1">
        <v>-1</v>
      </c>
      <c r="E990" s="184" t="s">
        <v>14346</v>
      </c>
      <c r="F990" s="1" t="s">
        <v>19779</v>
      </c>
      <c r="G990" s="184" t="s">
        <v>19780</v>
      </c>
      <c r="H990" s="184" t="s">
        <v>19781</v>
      </c>
      <c r="I990" s="184" t="s">
        <v>14625</v>
      </c>
      <c r="J990" s="1" t="s">
        <v>19782</v>
      </c>
      <c r="K990" s="184" t="s">
        <v>13934</v>
      </c>
      <c r="L990" s="1" t="s">
        <v>19783</v>
      </c>
    </row>
    <row r="991" spans="1:12">
      <c r="A991" s="1" t="s">
        <v>13846</v>
      </c>
      <c r="B991" s="1" t="s">
        <v>19784</v>
      </c>
      <c r="C991" s="184" t="s">
        <v>19785</v>
      </c>
      <c r="D991" s="1" t="s">
        <v>19786</v>
      </c>
      <c r="E991" s="184" t="s">
        <v>19787</v>
      </c>
      <c r="F991" s="1" t="s">
        <v>19788</v>
      </c>
      <c r="G991" s="184" t="s">
        <v>17524</v>
      </c>
      <c r="H991" s="1" t="s">
        <v>19789</v>
      </c>
      <c r="I991" s="184" t="s">
        <v>19790</v>
      </c>
      <c r="J991" s="184" t="s">
        <v>19791</v>
      </c>
      <c r="K991" s="1" t="s">
        <v>15051</v>
      </c>
      <c r="L991" s="184" t="s">
        <v>19792</v>
      </c>
    </row>
    <row r="992" spans="1:12">
      <c r="A992" s="1" t="s">
        <v>13846</v>
      </c>
      <c r="B992" s="1" t="s">
        <v>19793</v>
      </c>
      <c r="C992" s="184" t="s">
        <v>13925</v>
      </c>
      <c r="D992" s="1" t="s">
        <v>16389</v>
      </c>
      <c r="E992" s="184" t="s">
        <v>14988</v>
      </c>
      <c r="F992" s="184" t="s">
        <v>13934</v>
      </c>
      <c r="G992" s="184" t="s">
        <v>14292</v>
      </c>
      <c r="H992" s="184" t="s">
        <v>19794</v>
      </c>
      <c r="I992" s="184" t="s">
        <v>17092</v>
      </c>
      <c r="J992" s="1" t="s">
        <v>19795</v>
      </c>
      <c r="K992" s="184" t="s">
        <v>14165</v>
      </c>
      <c r="L992" s="184" t="s">
        <v>19796</v>
      </c>
    </row>
    <row r="993" spans="1:12">
      <c r="A993" s="1" t="s">
        <v>13846</v>
      </c>
      <c r="B993" s="1" t="s">
        <v>19797</v>
      </c>
      <c r="C993" s="184" t="s">
        <v>17208</v>
      </c>
      <c r="D993" s="1" t="s">
        <v>19798</v>
      </c>
      <c r="E993" s="184" t="s">
        <v>15244</v>
      </c>
      <c r="F993" s="184" t="s">
        <v>19799</v>
      </c>
      <c r="G993" s="184" t="s">
        <v>19800</v>
      </c>
      <c r="H993" s="1" t="s">
        <v>19801</v>
      </c>
      <c r="I993" s="1" t="s">
        <v>6849</v>
      </c>
      <c r="J993" s="1" t="s">
        <v>19802</v>
      </c>
      <c r="K993" s="184" t="s">
        <v>15090</v>
      </c>
      <c r="L993" s="184" t="s">
        <v>19803</v>
      </c>
    </row>
    <row r="994" spans="1:12">
      <c r="A994" s="1" t="s">
        <v>13846</v>
      </c>
      <c r="B994" s="1" t="s">
        <v>19804</v>
      </c>
      <c r="C994" s="184" t="s">
        <v>13907</v>
      </c>
      <c r="D994" s="1" t="s">
        <v>19805</v>
      </c>
      <c r="E994" s="184" t="s">
        <v>14336</v>
      </c>
      <c r="F994" s="1" t="s">
        <v>19806</v>
      </c>
      <c r="G994" s="184" t="s">
        <v>19807</v>
      </c>
      <c r="H994" s="184" t="s">
        <v>19808</v>
      </c>
      <c r="I994" s="1" t="s">
        <v>7122</v>
      </c>
      <c r="J994" s="1" t="s">
        <v>19809</v>
      </c>
      <c r="K994" s="1" t="s">
        <v>1347</v>
      </c>
      <c r="L994" s="184" t="s">
        <v>14273</v>
      </c>
    </row>
    <row r="995" spans="1:12">
      <c r="A995" s="1" t="s">
        <v>13846</v>
      </c>
      <c r="B995" s="1" t="s">
        <v>19810</v>
      </c>
      <c r="C995" s="1" t="s">
        <v>6599</v>
      </c>
      <c r="D995" s="184" t="s">
        <v>19811</v>
      </c>
      <c r="E995" s="184" t="s">
        <v>14685</v>
      </c>
      <c r="F995" s="1" t="s">
        <v>19812</v>
      </c>
      <c r="G995" s="184" t="s">
        <v>19813</v>
      </c>
      <c r="H995" s="184" t="s">
        <v>19814</v>
      </c>
      <c r="I995" s="184" t="s">
        <v>19815</v>
      </c>
      <c r="J995" s="1" t="s">
        <v>19816</v>
      </c>
      <c r="K995" s="184" t="s">
        <v>14138</v>
      </c>
      <c r="L995" s="1" t="s">
        <v>19817</v>
      </c>
    </row>
    <row r="996" spans="1:12">
      <c r="A996" s="1" t="s">
        <v>13846</v>
      </c>
      <c r="B996" s="1" t="s">
        <v>19818</v>
      </c>
      <c r="C996" s="184" t="s">
        <v>14524</v>
      </c>
      <c r="D996" s="184" t="s">
        <v>16297</v>
      </c>
      <c r="E996" s="184" t="s">
        <v>13877</v>
      </c>
      <c r="F996" s="1" t="s">
        <v>19819</v>
      </c>
      <c r="G996" s="1" t="s">
        <v>6599</v>
      </c>
      <c r="H996" s="1" t="s">
        <v>6174</v>
      </c>
      <c r="I996" s="1">
        <v>0</v>
      </c>
      <c r="J996" s="1">
        <v>-1</v>
      </c>
      <c r="K996" s="1">
        <v>0</v>
      </c>
    </row>
    <row r="997" spans="1:12">
      <c r="A997" s="1" t="s">
        <v>13846</v>
      </c>
      <c r="B997" s="1" t="s">
        <v>19820</v>
      </c>
      <c r="C997" s="184" t="s">
        <v>13958</v>
      </c>
      <c r="D997" s="1" t="s">
        <v>19821</v>
      </c>
      <c r="E997" s="184" t="s">
        <v>13907</v>
      </c>
      <c r="F997" s="184" t="s">
        <v>13907</v>
      </c>
      <c r="G997" s="1">
        <v>0</v>
      </c>
      <c r="H997" s="1">
        <v>-1</v>
      </c>
      <c r="I997" s="1">
        <v>0</v>
      </c>
      <c r="K997" s="184" t="s">
        <v>13934</v>
      </c>
    </row>
    <row r="998" spans="1:12">
      <c r="A998" s="1" t="s">
        <v>13846</v>
      </c>
      <c r="B998" s="1" t="s">
        <v>19822</v>
      </c>
      <c r="C998" s="1">
        <v>0</v>
      </c>
      <c r="D998" s="1">
        <v>-1</v>
      </c>
      <c r="E998" s="184" t="s">
        <v>13900</v>
      </c>
      <c r="F998" s="184" t="s">
        <v>19823</v>
      </c>
      <c r="G998" s="184" t="s">
        <v>14363</v>
      </c>
      <c r="H998" s="1" t="s">
        <v>19824</v>
      </c>
      <c r="I998" s="1" t="s">
        <v>19825</v>
      </c>
      <c r="J998" s="1" t="s">
        <v>19826</v>
      </c>
      <c r="K998" s="184" t="s">
        <v>13900</v>
      </c>
      <c r="L998" s="184" t="s">
        <v>19827</v>
      </c>
    </row>
    <row r="999" spans="1:12">
      <c r="A999" s="1" t="s">
        <v>13846</v>
      </c>
      <c r="B999" s="1" t="s">
        <v>19828</v>
      </c>
      <c r="C999" s="184" t="s">
        <v>13882</v>
      </c>
      <c r="D999" s="184" t="s">
        <v>19829</v>
      </c>
      <c r="E999" s="184" t="s">
        <v>15633</v>
      </c>
      <c r="F999" s="1" t="s">
        <v>19830</v>
      </c>
      <c r="G999" s="1" t="s">
        <v>6220</v>
      </c>
      <c r="H999" s="184" t="s">
        <v>15320</v>
      </c>
      <c r="I999" s="184" t="s">
        <v>13848</v>
      </c>
      <c r="J999" s="1" t="s">
        <v>15103</v>
      </c>
      <c r="K999" s="1">
        <v>0</v>
      </c>
      <c r="L999" s="1">
        <v>-1</v>
      </c>
    </row>
    <row r="1000" spans="1:12">
      <c r="A1000" s="1" t="s">
        <v>13846</v>
      </c>
      <c r="B1000" s="1" t="s">
        <v>19831</v>
      </c>
      <c r="C1000" s="184" t="s">
        <v>14075</v>
      </c>
      <c r="D1000" s="1" t="s">
        <v>19832</v>
      </c>
      <c r="E1000" s="184" t="s">
        <v>15439</v>
      </c>
      <c r="F1000" s="184" t="s">
        <v>19833</v>
      </c>
      <c r="G1000" s="184" t="s">
        <v>14629</v>
      </c>
      <c r="H1000" s="1" t="s">
        <v>19834</v>
      </c>
      <c r="I1000" s="184" t="s">
        <v>13856</v>
      </c>
      <c r="J1000" s="184" t="s">
        <v>19835</v>
      </c>
      <c r="K1000" s="184" t="s">
        <v>14003</v>
      </c>
      <c r="L1000" s="1" t="s">
        <v>19836</v>
      </c>
    </row>
    <row r="1001" spans="1:12">
      <c r="A1001" s="1" t="s">
        <v>13846</v>
      </c>
      <c r="B1001" s="1" t="s">
        <v>19837</v>
      </c>
      <c r="C1001" s="184" t="s">
        <v>14957</v>
      </c>
      <c r="D1001" s="1" t="s">
        <v>19838</v>
      </c>
      <c r="E1001" s="184" t="s">
        <v>15958</v>
      </c>
      <c r="F1001" s="184" t="s">
        <v>19839</v>
      </c>
      <c r="G1001" s="184" t="s">
        <v>14752</v>
      </c>
      <c r="H1001" s="1" t="s">
        <v>19840</v>
      </c>
      <c r="I1001" s="184" t="s">
        <v>13984</v>
      </c>
      <c r="J1001" s="184" t="s">
        <v>15968</v>
      </c>
      <c r="K1001" s="1">
        <v>0</v>
      </c>
      <c r="L1001" s="1">
        <v>-1</v>
      </c>
    </row>
    <row r="1002" spans="1:12">
      <c r="A1002" s="1" t="s">
        <v>13846</v>
      </c>
      <c r="B1002" s="1" t="s">
        <v>83</v>
      </c>
      <c r="C1002" s="184" t="s">
        <v>14363</v>
      </c>
      <c r="D1002" s="1" t="s">
        <v>19841</v>
      </c>
      <c r="E1002" s="184" t="s">
        <v>14073</v>
      </c>
      <c r="F1002" s="184" t="s">
        <v>19842</v>
      </c>
      <c r="G1002" s="184" t="s">
        <v>15148</v>
      </c>
      <c r="H1002" s="184" t="s">
        <v>19843</v>
      </c>
      <c r="I1002" s="184" t="s">
        <v>14437</v>
      </c>
      <c r="J1002" s="184" t="s">
        <v>19844</v>
      </c>
      <c r="K1002" s="184" t="s">
        <v>15412</v>
      </c>
      <c r="L1002" s="1" t="s">
        <v>19845</v>
      </c>
    </row>
    <row r="1003" spans="1:12">
      <c r="A1003" s="1" t="s">
        <v>13846</v>
      </c>
      <c r="B1003" s="1" t="s">
        <v>19846</v>
      </c>
      <c r="C1003" s="184" t="s">
        <v>19847</v>
      </c>
      <c r="D1003" s="1" t="s">
        <v>19848</v>
      </c>
      <c r="E1003" s="184" t="s">
        <v>19849</v>
      </c>
      <c r="F1003" s="1" t="s">
        <v>19850</v>
      </c>
      <c r="G1003" s="184" t="s">
        <v>19851</v>
      </c>
      <c r="H1003" s="184" t="s">
        <v>19852</v>
      </c>
      <c r="I1003" s="184" t="s">
        <v>19853</v>
      </c>
      <c r="J1003" s="1" t="s">
        <v>19854</v>
      </c>
      <c r="K1003" s="184" t="s">
        <v>19855</v>
      </c>
      <c r="L1003" s="184" t="s">
        <v>19856</v>
      </c>
    </row>
    <row r="1004" spans="1:12">
      <c r="A1004" s="1" t="s">
        <v>13846</v>
      </c>
      <c r="B1004" s="1" t="s">
        <v>19857</v>
      </c>
      <c r="C1004" s="184" t="s">
        <v>19858</v>
      </c>
      <c r="D1004" s="1" t="s">
        <v>19859</v>
      </c>
      <c r="E1004" s="184" t="s">
        <v>19860</v>
      </c>
      <c r="F1004" s="1" t="s">
        <v>19861</v>
      </c>
      <c r="G1004" s="184" t="s">
        <v>19862</v>
      </c>
      <c r="H1004" s="184" t="s">
        <v>19863</v>
      </c>
      <c r="I1004" s="184" t="s">
        <v>19864</v>
      </c>
      <c r="J1004" s="184" t="s">
        <v>19865</v>
      </c>
      <c r="K1004" s="184" t="s">
        <v>17456</v>
      </c>
      <c r="L1004" s="184" t="s">
        <v>19866</v>
      </c>
    </row>
    <row r="1005" spans="1:12">
      <c r="A1005" s="1" t="s">
        <v>13846</v>
      </c>
      <c r="B1005" s="1" t="s">
        <v>4399</v>
      </c>
      <c r="C1005" s="1" t="s">
        <v>16067</v>
      </c>
      <c r="D1005" s="19">
        <v>146875</v>
      </c>
      <c r="E1005" s="184" t="s">
        <v>19867</v>
      </c>
      <c r="F1005" s="184" t="s">
        <v>19868</v>
      </c>
      <c r="G1005" s="184" t="s">
        <v>14439</v>
      </c>
      <c r="H1005" s="184" t="s">
        <v>19869</v>
      </c>
      <c r="I1005" s="184" t="s">
        <v>19870</v>
      </c>
      <c r="J1005" s="1" t="s">
        <v>19871</v>
      </c>
      <c r="K1005" s="184" t="s">
        <v>14134</v>
      </c>
      <c r="L1005" s="1" t="s">
        <v>19872</v>
      </c>
    </row>
    <row r="1006" spans="1:12">
      <c r="A1006" s="1" t="s">
        <v>13846</v>
      </c>
      <c r="B1006" s="1" t="s">
        <v>181</v>
      </c>
      <c r="C1006" s="1" t="s">
        <v>15390</v>
      </c>
      <c r="D1006" s="1" t="s">
        <v>19873</v>
      </c>
      <c r="E1006" s="184" t="s">
        <v>17927</v>
      </c>
      <c r="F1006" s="184" t="s">
        <v>19874</v>
      </c>
      <c r="G1006" s="184" t="s">
        <v>14167</v>
      </c>
      <c r="H1006" s="184" t="s">
        <v>19875</v>
      </c>
      <c r="I1006" s="184" t="s">
        <v>17416</v>
      </c>
      <c r="J1006" s="184" t="s">
        <v>19876</v>
      </c>
      <c r="K1006" s="184" t="s">
        <v>14292</v>
      </c>
      <c r="L1006" s="1" t="s">
        <v>17788</v>
      </c>
    </row>
    <row r="1007" spans="1:12">
      <c r="A1007" s="1" t="s">
        <v>13846</v>
      </c>
      <c r="B1007" s="1" t="s">
        <v>19877</v>
      </c>
      <c r="C1007" s="184" t="s">
        <v>14169</v>
      </c>
      <c r="D1007" s="1" t="s">
        <v>19878</v>
      </c>
      <c r="E1007" s="184" t="s">
        <v>17496</v>
      </c>
      <c r="F1007" s="184" t="s">
        <v>19879</v>
      </c>
      <c r="G1007" s="184" t="s">
        <v>13905</v>
      </c>
      <c r="H1007" s="1" t="s">
        <v>14745</v>
      </c>
      <c r="I1007" s="184" t="s">
        <v>19880</v>
      </c>
      <c r="J1007" s="184" t="s">
        <v>19881</v>
      </c>
      <c r="K1007" s="1" t="s">
        <v>13980</v>
      </c>
      <c r="L1007" s="1" t="s">
        <v>16262</v>
      </c>
    </row>
    <row r="1008" spans="1:12">
      <c r="A1008" s="1" t="s">
        <v>13846</v>
      </c>
      <c r="B1008" s="1" t="s">
        <v>19882</v>
      </c>
      <c r="C1008" s="184" t="s">
        <v>13982</v>
      </c>
      <c r="D1008" s="1" t="s">
        <v>19841</v>
      </c>
      <c r="E1008" s="184" t="s">
        <v>16650</v>
      </c>
      <c r="F1008" s="184" t="s">
        <v>19883</v>
      </c>
      <c r="G1008" s="184" t="s">
        <v>16033</v>
      </c>
      <c r="H1008" s="184" t="s">
        <v>19884</v>
      </c>
      <c r="I1008" s="184" t="s">
        <v>14924</v>
      </c>
      <c r="J1008" s="1" t="s">
        <v>19885</v>
      </c>
      <c r="K1008" s="184" t="s">
        <v>14111</v>
      </c>
      <c r="L1008" s="1" t="s">
        <v>19886</v>
      </c>
    </row>
    <row r="1009" spans="1:12">
      <c r="A1009" s="1" t="s">
        <v>13846</v>
      </c>
      <c r="B1009" s="1" t="s">
        <v>19887</v>
      </c>
      <c r="C1009" s="184" t="s">
        <v>19888</v>
      </c>
      <c r="D1009" s="184" t="s">
        <v>19889</v>
      </c>
      <c r="E1009" s="184" t="s">
        <v>19890</v>
      </c>
      <c r="F1009" s="1" t="s">
        <v>19891</v>
      </c>
      <c r="G1009" s="184" t="s">
        <v>19892</v>
      </c>
      <c r="H1009" s="1" t="s">
        <v>19893</v>
      </c>
      <c r="I1009" s="184" t="s">
        <v>19894</v>
      </c>
      <c r="J1009" s="184" t="s">
        <v>19895</v>
      </c>
      <c r="K1009" s="184" t="s">
        <v>13934</v>
      </c>
      <c r="L1009" s="1" t="s">
        <v>19896</v>
      </c>
    </row>
    <row r="1010" spans="1:12">
      <c r="A1010" s="1" t="s">
        <v>13846</v>
      </c>
      <c r="B1010" s="1" t="s">
        <v>19897</v>
      </c>
      <c r="C1010" s="1">
        <v>0</v>
      </c>
      <c r="D1010" s="1">
        <v>-1</v>
      </c>
      <c r="E1010" s="184" t="s">
        <v>19898</v>
      </c>
      <c r="F1010" s="1" t="s">
        <v>19899</v>
      </c>
      <c r="G1010" s="184" t="s">
        <v>19900</v>
      </c>
      <c r="H1010" s="1" t="s">
        <v>19901</v>
      </c>
      <c r="I1010" s="184" t="s">
        <v>19902</v>
      </c>
      <c r="J1010" s="184" t="s">
        <v>19903</v>
      </c>
      <c r="K1010" s="184" t="s">
        <v>14308</v>
      </c>
      <c r="L1010" s="1" t="s">
        <v>19904</v>
      </c>
    </row>
    <row r="1011" spans="1:12">
      <c r="A1011" s="1" t="s">
        <v>13846</v>
      </c>
      <c r="B1011" s="1" t="s">
        <v>19905</v>
      </c>
      <c r="C1011" s="1">
        <v>0</v>
      </c>
      <c r="E1011" s="184" t="s">
        <v>13950</v>
      </c>
      <c r="G1011" s="1">
        <v>0</v>
      </c>
      <c r="H1011" s="1">
        <v>-1</v>
      </c>
      <c r="I1011" s="1">
        <v>0</v>
      </c>
      <c r="K1011" s="1">
        <v>0</v>
      </c>
    </row>
    <row r="1012" spans="1:12">
      <c r="A1012" s="1" t="s">
        <v>13846</v>
      </c>
      <c r="B1012" s="1" t="s">
        <v>602</v>
      </c>
      <c r="C1012" s="184" t="s">
        <v>19906</v>
      </c>
      <c r="D1012" s="184" t="s">
        <v>18476</v>
      </c>
      <c r="E1012" s="184" t="s">
        <v>16403</v>
      </c>
      <c r="F1012" s="184" t="s">
        <v>19907</v>
      </c>
      <c r="G1012" s="184" t="s">
        <v>14226</v>
      </c>
      <c r="H1012" s="1" t="s">
        <v>19908</v>
      </c>
      <c r="I1012" s="184" t="s">
        <v>17610</v>
      </c>
      <c r="J1012" s="184" t="s">
        <v>19909</v>
      </c>
      <c r="K1012" s="184" t="s">
        <v>13885</v>
      </c>
      <c r="L1012" s="184" t="s">
        <v>19910</v>
      </c>
    </row>
    <row r="1013" spans="1:12">
      <c r="A1013" s="1" t="s">
        <v>13846</v>
      </c>
      <c r="B1013" s="1" t="s">
        <v>19911</v>
      </c>
      <c r="C1013" s="184" t="s">
        <v>19912</v>
      </c>
      <c r="D1013" s="1" t="s">
        <v>19913</v>
      </c>
      <c r="E1013" s="184" t="s">
        <v>19914</v>
      </c>
      <c r="F1013" s="184" t="s">
        <v>19915</v>
      </c>
      <c r="G1013" s="184" t="s">
        <v>19916</v>
      </c>
      <c r="H1013" s="1" t="s">
        <v>19917</v>
      </c>
      <c r="I1013" s="184" t="s">
        <v>19918</v>
      </c>
      <c r="J1013" s="1" t="s">
        <v>19919</v>
      </c>
      <c r="K1013" s="184" t="s">
        <v>15594</v>
      </c>
      <c r="L1013" s="1" t="s">
        <v>18515</v>
      </c>
    </row>
    <row r="1014" spans="1:12">
      <c r="A1014" s="1" t="s">
        <v>13846</v>
      </c>
      <c r="B1014" s="1" t="s">
        <v>19920</v>
      </c>
      <c r="C1014" s="184" t="s">
        <v>13856</v>
      </c>
      <c r="D1014" s="1" t="s">
        <v>19921</v>
      </c>
      <c r="E1014" s="184" t="s">
        <v>14423</v>
      </c>
      <c r="F1014" s="1" t="s">
        <v>19922</v>
      </c>
      <c r="G1014" s="184" t="s">
        <v>15492</v>
      </c>
      <c r="H1014" s="184" t="s">
        <v>19334</v>
      </c>
      <c r="I1014" s="184" t="s">
        <v>19923</v>
      </c>
      <c r="J1014" s="1" t="s">
        <v>19924</v>
      </c>
      <c r="K1014" s="1" t="s">
        <v>14694</v>
      </c>
      <c r="L1014" s="19">
        <v>809375</v>
      </c>
    </row>
    <row r="1015" spans="1:12">
      <c r="A1015" s="1" t="s">
        <v>13846</v>
      </c>
      <c r="B1015" s="1" t="s">
        <v>19925</v>
      </c>
      <c r="C1015" s="184" t="s">
        <v>15292</v>
      </c>
      <c r="E1015" s="184" t="s">
        <v>14071</v>
      </c>
      <c r="F1015" s="1" t="s">
        <v>19926</v>
      </c>
      <c r="G1015" s="184" t="s">
        <v>14407</v>
      </c>
      <c r="H1015" s="1" t="s">
        <v>19927</v>
      </c>
      <c r="I1015" s="184" t="s">
        <v>14689</v>
      </c>
      <c r="J1015" s="1" t="s">
        <v>19928</v>
      </c>
      <c r="K1015" s="184" t="s">
        <v>15928</v>
      </c>
      <c r="L1015" s="184" t="s">
        <v>19929</v>
      </c>
    </row>
    <row r="1016" spans="1:12">
      <c r="A1016" s="1" t="s">
        <v>13846</v>
      </c>
      <c r="B1016" s="1" t="s">
        <v>19930</v>
      </c>
      <c r="C1016" s="184" t="s">
        <v>13921</v>
      </c>
      <c r="E1016" s="1">
        <v>0</v>
      </c>
      <c r="F1016" s="1">
        <v>-1</v>
      </c>
      <c r="G1016" s="184" t="s">
        <v>13905</v>
      </c>
      <c r="I1016" s="1" t="s">
        <v>14312</v>
      </c>
      <c r="J1016" s="1" t="s">
        <v>14992</v>
      </c>
      <c r="K1016" s="1">
        <v>0</v>
      </c>
      <c r="L1016" s="1">
        <v>-1</v>
      </c>
    </row>
    <row r="1017" spans="1:12">
      <c r="A1017" s="1" t="s">
        <v>13846</v>
      </c>
      <c r="B1017" s="1" t="s">
        <v>19931</v>
      </c>
      <c r="C1017" s="184" t="s">
        <v>14957</v>
      </c>
      <c r="D1017" s="184" t="s">
        <v>19932</v>
      </c>
      <c r="E1017" s="184" t="s">
        <v>14048</v>
      </c>
      <c r="F1017" s="1" t="s">
        <v>17081</v>
      </c>
      <c r="G1017" s="1" t="s">
        <v>6220</v>
      </c>
      <c r="H1017" s="1" t="s">
        <v>6034</v>
      </c>
      <c r="I1017" s="184" t="s">
        <v>15215</v>
      </c>
      <c r="J1017" s="1" t="s">
        <v>19933</v>
      </c>
      <c r="K1017" s="184" t="s">
        <v>13882</v>
      </c>
      <c r="L1017" s="184" t="s">
        <v>18969</v>
      </c>
    </row>
    <row r="1018" spans="1:12">
      <c r="A1018" s="1" t="s">
        <v>13846</v>
      </c>
      <c r="B1018" s="1" t="s">
        <v>19934</v>
      </c>
      <c r="C1018" s="1">
        <v>0</v>
      </c>
      <c r="D1018" s="1">
        <v>-1</v>
      </c>
      <c r="E1018" s="1" t="s">
        <v>7122</v>
      </c>
      <c r="F1018" s="1" t="s">
        <v>19935</v>
      </c>
      <c r="G1018" s="184" t="s">
        <v>13984</v>
      </c>
      <c r="H1018" s="1" t="s">
        <v>14270</v>
      </c>
      <c r="I1018" s="184" t="s">
        <v>13882</v>
      </c>
      <c r="J1018" s="184" t="s">
        <v>14273</v>
      </c>
      <c r="K1018" s="184" t="s">
        <v>14343</v>
      </c>
      <c r="L1018" s="184" t="s">
        <v>19549</v>
      </c>
    </row>
    <row r="1019" spans="1:12">
      <c r="A1019" s="1" t="s">
        <v>13846</v>
      </c>
      <c r="B1019" s="1" t="s">
        <v>19936</v>
      </c>
      <c r="C1019" s="184" t="s">
        <v>15034</v>
      </c>
      <c r="D1019" s="1" t="s">
        <v>19937</v>
      </c>
      <c r="E1019" s="184" t="s">
        <v>19938</v>
      </c>
      <c r="F1019" s="184" t="s">
        <v>19939</v>
      </c>
      <c r="G1019" s="184" t="s">
        <v>13903</v>
      </c>
      <c r="H1019" s="184" t="s">
        <v>19940</v>
      </c>
      <c r="I1019" s="184" t="s">
        <v>14199</v>
      </c>
      <c r="J1019" s="184" t="s">
        <v>19941</v>
      </c>
      <c r="K1019" s="184" t="s">
        <v>14431</v>
      </c>
      <c r="L1019" s="184" t="s">
        <v>19942</v>
      </c>
    </row>
    <row r="1020" spans="1:12">
      <c r="A1020" s="1" t="s">
        <v>13846</v>
      </c>
      <c r="B1020" s="1" t="s">
        <v>803</v>
      </c>
      <c r="C1020" s="184" t="s">
        <v>15928</v>
      </c>
      <c r="D1020" s="1" t="s">
        <v>19943</v>
      </c>
      <c r="E1020" s="184" t="s">
        <v>14585</v>
      </c>
      <c r="F1020" s="184" t="s">
        <v>19944</v>
      </c>
      <c r="G1020" s="184" t="s">
        <v>13912</v>
      </c>
      <c r="H1020" s="184" t="s">
        <v>19945</v>
      </c>
      <c r="I1020" s="184" t="s">
        <v>14057</v>
      </c>
      <c r="J1020" s="184" t="s">
        <v>19946</v>
      </c>
      <c r="K1020" s="184" t="s">
        <v>13902</v>
      </c>
      <c r="L1020" s="1" t="s">
        <v>19947</v>
      </c>
    </row>
    <row r="1021" spans="1:12">
      <c r="A1021" s="1" t="s">
        <v>13846</v>
      </c>
      <c r="B1021" s="1" t="s">
        <v>19948</v>
      </c>
      <c r="C1021" s="184" t="s">
        <v>14660</v>
      </c>
      <c r="D1021" s="1" t="s">
        <v>19949</v>
      </c>
      <c r="E1021" s="184" t="s">
        <v>16704</v>
      </c>
      <c r="F1021" s="1" t="s">
        <v>19950</v>
      </c>
      <c r="G1021" s="184" t="s">
        <v>14316</v>
      </c>
      <c r="H1021" s="184" t="s">
        <v>19951</v>
      </c>
      <c r="I1021" s="1" t="s">
        <v>19952</v>
      </c>
      <c r="J1021" s="1" t="s">
        <v>17604</v>
      </c>
      <c r="K1021" s="184" t="s">
        <v>14107</v>
      </c>
      <c r="L1021" s="184" t="s">
        <v>17605</v>
      </c>
    </row>
    <row r="1022" spans="1:12">
      <c r="A1022" s="1" t="s">
        <v>13846</v>
      </c>
      <c r="B1022" s="1" t="s">
        <v>19953</v>
      </c>
      <c r="C1022" s="184" t="s">
        <v>19954</v>
      </c>
      <c r="D1022" s="184" t="s">
        <v>19955</v>
      </c>
      <c r="E1022" s="184" t="s">
        <v>19956</v>
      </c>
      <c r="F1022" s="184" t="s">
        <v>19957</v>
      </c>
      <c r="G1022" s="184" t="s">
        <v>19958</v>
      </c>
      <c r="H1022" s="184" t="s">
        <v>19959</v>
      </c>
      <c r="I1022" s="184" t="s">
        <v>19960</v>
      </c>
      <c r="J1022" s="1" t="s">
        <v>19961</v>
      </c>
      <c r="K1022" s="184" t="s">
        <v>19962</v>
      </c>
      <c r="L1022" s="184" t="s">
        <v>19963</v>
      </c>
    </row>
    <row r="1023" spans="1:12">
      <c r="A1023" s="1" t="s">
        <v>13846</v>
      </c>
      <c r="B1023" s="1" t="s">
        <v>19964</v>
      </c>
      <c r="C1023" s="184" t="s">
        <v>13934</v>
      </c>
      <c r="D1023" s="184" t="s">
        <v>15720</v>
      </c>
      <c r="E1023" s="184" t="s">
        <v>14660</v>
      </c>
      <c r="F1023" s="1" t="s">
        <v>17478</v>
      </c>
      <c r="G1023" s="184" t="s">
        <v>17440</v>
      </c>
      <c r="H1023" s="1" t="s">
        <v>5955</v>
      </c>
      <c r="J1023" s="1">
        <v>-1</v>
      </c>
    </row>
    <row r="1024" spans="1:12">
      <c r="A1024" s="1" t="s">
        <v>13846</v>
      </c>
      <c r="B1024" s="1" t="s">
        <v>19965</v>
      </c>
      <c r="C1024" s="184" t="s">
        <v>19966</v>
      </c>
      <c r="D1024" s="1" t="s">
        <v>19967</v>
      </c>
      <c r="E1024" s="184" t="s">
        <v>17610</v>
      </c>
      <c r="F1024" s="184" t="s">
        <v>19968</v>
      </c>
      <c r="G1024" s="184" t="s">
        <v>19969</v>
      </c>
      <c r="H1024" s="1" t="s">
        <v>19970</v>
      </c>
      <c r="I1024" s="184" t="s">
        <v>19971</v>
      </c>
      <c r="J1024" s="1" t="s">
        <v>19972</v>
      </c>
      <c r="K1024" s="1" t="s">
        <v>6599</v>
      </c>
      <c r="L1024" s="184" t="s">
        <v>19973</v>
      </c>
    </row>
    <row r="1025" spans="1:12">
      <c r="A1025" s="1" t="s">
        <v>13846</v>
      </c>
      <c r="B1025" s="1" t="s">
        <v>828</v>
      </c>
      <c r="C1025" s="184" t="s">
        <v>14352</v>
      </c>
      <c r="E1025" s="184" t="s">
        <v>15382</v>
      </c>
      <c r="F1025" s="184" t="s">
        <v>19974</v>
      </c>
      <c r="G1025" s="184" t="s">
        <v>18296</v>
      </c>
      <c r="H1025" s="1" t="s">
        <v>16442</v>
      </c>
      <c r="I1025" s="1">
        <v>0</v>
      </c>
      <c r="J1025" s="1">
        <v>-1</v>
      </c>
      <c r="K1025" s="1">
        <v>0</v>
      </c>
    </row>
    <row r="1026" spans="1:12">
      <c r="A1026" s="1" t="s">
        <v>13846</v>
      </c>
      <c r="B1026" s="1" t="s">
        <v>19975</v>
      </c>
      <c r="C1026" s="184" t="s">
        <v>19976</v>
      </c>
      <c r="D1026" s="184" t="s">
        <v>19977</v>
      </c>
      <c r="E1026" s="184" t="s">
        <v>19978</v>
      </c>
      <c r="F1026" s="1" t="s">
        <v>19979</v>
      </c>
      <c r="G1026" s="184" t="s">
        <v>19980</v>
      </c>
      <c r="H1026" s="184" t="s">
        <v>19981</v>
      </c>
      <c r="I1026" s="184" t="s">
        <v>19982</v>
      </c>
      <c r="J1026" s="1" t="s">
        <v>19983</v>
      </c>
      <c r="K1026" s="1" t="s">
        <v>16067</v>
      </c>
      <c r="L1026" s="1" t="s">
        <v>19984</v>
      </c>
    </row>
    <row r="1027" spans="1:12">
      <c r="A1027" s="1" t="s">
        <v>13846</v>
      </c>
      <c r="B1027" s="1" t="s">
        <v>19985</v>
      </c>
      <c r="C1027" s="184" t="s">
        <v>15495</v>
      </c>
      <c r="D1027" s="1" t="s">
        <v>19986</v>
      </c>
      <c r="E1027" s="184" t="s">
        <v>19987</v>
      </c>
      <c r="F1027" s="1" t="s">
        <v>19988</v>
      </c>
      <c r="G1027" s="184" t="s">
        <v>19989</v>
      </c>
      <c r="H1027" s="184" t="s">
        <v>19990</v>
      </c>
      <c r="I1027" s="184" t="s">
        <v>14260</v>
      </c>
      <c r="J1027" s="184" t="s">
        <v>19991</v>
      </c>
      <c r="K1027" s="184" t="s">
        <v>17895</v>
      </c>
      <c r="L1027" s="1" t="s">
        <v>19992</v>
      </c>
    </row>
    <row r="1028" spans="1:12">
      <c r="A1028" s="1" t="s">
        <v>13846</v>
      </c>
      <c r="B1028" s="1" t="s">
        <v>19993</v>
      </c>
      <c r="C1028" s="1">
        <v>0</v>
      </c>
      <c r="D1028" s="1">
        <v>-1</v>
      </c>
      <c r="E1028" s="184" t="s">
        <v>19994</v>
      </c>
      <c r="F1028" s="184" t="s">
        <v>19995</v>
      </c>
      <c r="G1028" s="184" t="s">
        <v>14635</v>
      </c>
      <c r="H1028" s="184" t="s">
        <v>19996</v>
      </c>
      <c r="I1028" s="184" t="s">
        <v>16693</v>
      </c>
      <c r="J1028" s="184" t="s">
        <v>19997</v>
      </c>
      <c r="K1028" s="184" t="s">
        <v>16142</v>
      </c>
      <c r="L1028" s="1" t="s">
        <v>19998</v>
      </c>
    </row>
    <row r="1029" spans="1:12">
      <c r="A1029" s="1" t="s">
        <v>13846</v>
      </c>
      <c r="B1029" s="1" t="s">
        <v>19999</v>
      </c>
      <c r="C1029" s="184" t="s">
        <v>14437</v>
      </c>
      <c r="D1029" s="1" t="s">
        <v>20000</v>
      </c>
      <c r="E1029" s="184" t="s">
        <v>20001</v>
      </c>
      <c r="F1029" s="1" t="s">
        <v>20002</v>
      </c>
      <c r="G1029" s="184" t="s">
        <v>20003</v>
      </c>
      <c r="H1029" s="184" t="s">
        <v>20004</v>
      </c>
      <c r="I1029" s="184" t="s">
        <v>14529</v>
      </c>
      <c r="J1029" s="184" t="s">
        <v>20005</v>
      </c>
      <c r="K1029" s="184" t="s">
        <v>14625</v>
      </c>
      <c r="L1029" s="1" t="s">
        <v>20006</v>
      </c>
    </row>
    <row r="1030" spans="1:12">
      <c r="A1030" s="1" t="s">
        <v>13846</v>
      </c>
      <c r="B1030" s="1" t="s">
        <v>20007</v>
      </c>
      <c r="C1030" s="184" t="s">
        <v>13925</v>
      </c>
      <c r="D1030" s="1" t="s">
        <v>19774</v>
      </c>
      <c r="E1030" s="184" t="s">
        <v>20008</v>
      </c>
      <c r="F1030" s="184" t="s">
        <v>20009</v>
      </c>
      <c r="G1030" s="184" t="s">
        <v>20010</v>
      </c>
      <c r="H1030" s="184" t="s">
        <v>20011</v>
      </c>
      <c r="I1030" s="184" t="s">
        <v>17471</v>
      </c>
      <c r="J1030" s="1" t="s">
        <v>20012</v>
      </c>
      <c r="K1030" s="184" t="s">
        <v>16781</v>
      </c>
      <c r="L1030" s="184" t="s">
        <v>18795</v>
      </c>
    </row>
    <row r="1031" spans="1:12">
      <c r="A1031" s="1" t="s">
        <v>13846</v>
      </c>
      <c r="B1031" s="1" t="s">
        <v>20013</v>
      </c>
      <c r="C1031" s="184" t="s">
        <v>20014</v>
      </c>
      <c r="D1031" s="1" t="s">
        <v>20015</v>
      </c>
      <c r="E1031" s="1" t="s">
        <v>6599</v>
      </c>
      <c r="F1031" s="1" t="s">
        <v>20016</v>
      </c>
      <c r="G1031" s="184" t="s">
        <v>14336</v>
      </c>
      <c r="H1031" s="184" t="s">
        <v>17415</v>
      </c>
      <c r="I1031" s="184" t="s">
        <v>14891</v>
      </c>
      <c r="J1031" s="1" t="s">
        <v>20017</v>
      </c>
      <c r="K1031" s="184" t="s">
        <v>15490</v>
      </c>
      <c r="L1031" s="1" t="s">
        <v>20018</v>
      </c>
    </row>
    <row r="1032" spans="1:12">
      <c r="A1032" s="1" t="s">
        <v>13846</v>
      </c>
      <c r="B1032" s="1" t="s">
        <v>20019</v>
      </c>
      <c r="C1032" s="184" t="s">
        <v>18109</v>
      </c>
      <c r="D1032" s="1" t="s">
        <v>20020</v>
      </c>
      <c r="E1032" s="184" t="s">
        <v>14603</v>
      </c>
      <c r="F1032" s="1" t="s">
        <v>20021</v>
      </c>
      <c r="G1032" s="184" t="s">
        <v>15148</v>
      </c>
      <c r="H1032" s="184" t="s">
        <v>20022</v>
      </c>
      <c r="I1032" s="1" t="s">
        <v>6734</v>
      </c>
      <c r="J1032" s="1" t="s">
        <v>20023</v>
      </c>
      <c r="K1032" s="184" t="s">
        <v>14048</v>
      </c>
      <c r="L1032" s="1" t="s">
        <v>20024</v>
      </c>
    </row>
    <row r="1033" spans="1:12">
      <c r="A1033" s="1" t="s">
        <v>13846</v>
      </c>
      <c r="B1033" s="1" t="s">
        <v>20025</v>
      </c>
      <c r="C1033" s="1">
        <v>0</v>
      </c>
      <c r="D1033" s="1">
        <v>-1</v>
      </c>
      <c r="E1033" s="184" t="s">
        <v>14957</v>
      </c>
      <c r="G1033" s="1" t="s">
        <v>6599</v>
      </c>
      <c r="H1033" s="184" t="s">
        <v>13987</v>
      </c>
      <c r="I1033" s="184" t="s">
        <v>14330</v>
      </c>
      <c r="J1033" s="1" t="s">
        <v>20026</v>
      </c>
      <c r="L1033" s="1">
        <v>-1</v>
      </c>
    </row>
    <row r="1034" spans="1:12">
      <c r="A1034" s="1" t="s">
        <v>13846</v>
      </c>
      <c r="B1034" s="1" t="s">
        <v>20027</v>
      </c>
      <c r="C1034" s="184" t="s">
        <v>15594</v>
      </c>
      <c r="D1034" s="1" t="s">
        <v>1347</v>
      </c>
      <c r="E1034" s="184" t="s">
        <v>20028</v>
      </c>
      <c r="F1034" s="184" t="s">
        <v>20029</v>
      </c>
      <c r="G1034" s="184" t="s">
        <v>15529</v>
      </c>
      <c r="H1034" s="184" t="s">
        <v>20030</v>
      </c>
      <c r="I1034" s="184" t="s">
        <v>16271</v>
      </c>
      <c r="J1034" s="1" t="s">
        <v>20031</v>
      </c>
      <c r="K1034" s="184" t="s">
        <v>14271</v>
      </c>
      <c r="L1034" s="184" t="s">
        <v>20032</v>
      </c>
    </row>
    <row r="1035" spans="1:12">
      <c r="A1035" s="1" t="s">
        <v>13846</v>
      </c>
      <c r="B1035" s="1" t="s">
        <v>271</v>
      </c>
      <c r="C1035" s="184" t="s">
        <v>16409</v>
      </c>
      <c r="D1035" s="1" t="s">
        <v>20033</v>
      </c>
      <c r="E1035" s="184" t="s">
        <v>20034</v>
      </c>
      <c r="F1035" s="184" t="s">
        <v>20035</v>
      </c>
      <c r="G1035" s="184" t="s">
        <v>14028</v>
      </c>
      <c r="H1035" s="1" t="s">
        <v>20036</v>
      </c>
      <c r="I1035" s="184" t="s">
        <v>15846</v>
      </c>
      <c r="J1035" s="184" t="s">
        <v>20037</v>
      </c>
      <c r="K1035" s="184" t="s">
        <v>13879</v>
      </c>
      <c r="L1035" s="1" t="s">
        <v>20038</v>
      </c>
    </row>
    <row r="1036" spans="1:12">
      <c r="A1036" s="1" t="s">
        <v>13846</v>
      </c>
      <c r="B1036" s="1" t="s">
        <v>20039</v>
      </c>
      <c r="C1036" s="1">
        <v>0</v>
      </c>
      <c r="D1036" s="1">
        <v>-1</v>
      </c>
      <c r="E1036" s="184" t="s">
        <v>20040</v>
      </c>
      <c r="G1036" s="184" t="s">
        <v>20041</v>
      </c>
      <c r="H1036" s="1" t="s">
        <v>20042</v>
      </c>
      <c r="I1036" s="184" t="s">
        <v>20043</v>
      </c>
      <c r="J1036" s="1" t="s">
        <v>20044</v>
      </c>
      <c r="K1036" s="184" t="s">
        <v>14504</v>
      </c>
      <c r="L1036" s="184" t="s">
        <v>20045</v>
      </c>
    </row>
    <row r="1037" spans="1:12">
      <c r="A1037" s="1" t="s">
        <v>13846</v>
      </c>
      <c r="B1037" s="1" t="s">
        <v>20046</v>
      </c>
      <c r="C1037" s="184" t="s">
        <v>13848</v>
      </c>
      <c r="D1037" s="184" t="s">
        <v>13934</v>
      </c>
      <c r="E1037" s="1" t="s">
        <v>14565</v>
      </c>
      <c r="F1037" s="1" t="s">
        <v>20047</v>
      </c>
      <c r="G1037" s="184" t="s">
        <v>20048</v>
      </c>
      <c r="H1037" s="184" t="s">
        <v>20049</v>
      </c>
      <c r="I1037" s="184" t="s">
        <v>19971</v>
      </c>
      <c r="J1037" s="1" t="s">
        <v>15093</v>
      </c>
      <c r="K1037" s="184" t="s">
        <v>14363</v>
      </c>
      <c r="L1037" s="1" t="s">
        <v>20050</v>
      </c>
    </row>
    <row r="1038" spans="1:12">
      <c r="A1038" s="1" t="s">
        <v>13846</v>
      </c>
      <c r="B1038" s="1" t="s">
        <v>20051</v>
      </c>
      <c r="C1038" s="1">
        <v>0</v>
      </c>
      <c r="D1038" s="1">
        <v>-1</v>
      </c>
      <c r="E1038" s="1" t="s">
        <v>6969</v>
      </c>
      <c r="F1038" s="1" t="s">
        <v>6091</v>
      </c>
      <c r="G1038" s="184" t="s">
        <v>15229</v>
      </c>
      <c r="H1038" s="184" t="s">
        <v>20052</v>
      </c>
      <c r="I1038" s="184" t="s">
        <v>13902</v>
      </c>
      <c r="J1038" s="1" t="s">
        <v>20053</v>
      </c>
      <c r="K1038" s="184" t="s">
        <v>13934</v>
      </c>
      <c r="L1038" s="184" t="s">
        <v>15720</v>
      </c>
    </row>
    <row r="1039" spans="1:12">
      <c r="A1039" s="1" t="s">
        <v>13846</v>
      </c>
      <c r="B1039" s="1" t="s">
        <v>819</v>
      </c>
      <c r="C1039" s="184" t="s">
        <v>14124</v>
      </c>
      <c r="D1039" s="184" t="s">
        <v>20054</v>
      </c>
      <c r="E1039" s="184" t="s">
        <v>20055</v>
      </c>
      <c r="F1039" s="1" t="s">
        <v>20056</v>
      </c>
      <c r="G1039" s="184" t="s">
        <v>20057</v>
      </c>
      <c r="H1039" s="184" t="s">
        <v>20058</v>
      </c>
      <c r="I1039" s="1" t="s">
        <v>20059</v>
      </c>
      <c r="J1039" s="1" t="s">
        <v>20060</v>
      </c>
      <c r="K1039" s="184" t="s">
        <v>17616</v>
      </c>
      <c r="L1039" s="1" t="s">
        <v>20061</v>
      </c>
    </row>
    <row r="1040" spans="1:12">
      <c r="A1040" s="1" t="s">
        <v>13846</v>
      </c>
      <c r="B1040" s="1" t="s">
        <v>20062</v>
      </c>
      <c r="C1040" s="184" t="s">
        <v>16256</v>
      </c>
      <c r="D1040" s="1" t="s">
        <v>20063</v>
      </c>
      <c r="E1040" s="184" t="s">
        <v>14352</v>
      </c>
      <c r="F1040" s="1" t="s">
        <v>20064</v>
      </c>
      <c r="G1040" s="184" t="s">
        <v>20065</v>
      </c>
      <c r="H1040" s="184" t="s">
        <v>20066</v>
      </c>
      <c r="I1040" s="184" t="s">
        <v>20067</v>
      </c>
      <c r="J1040" s="1" t="s">
        <v>17928</v>
      </c>
      <c r="K1040" s="184" t="s">
        <v>13905</v>
      </c>
      <c r="L1040" s="1" t="s">
        <v>6626</v>
      </c>
    </row>
    <row r="1041" spans="1:12">
      <c r="A1041" s="1" t="s">
        <v>13846</v>
      </c>
      <c r="B1041" s="1" t="s">
        <v>743</v>
      </c>
      <c r="C1041" s="1" t="s">
        <v>6220</v>
      </c>
      <c r="D1041" s="1" t="s">
        <v>20068</v>
      </c>
      <c r="E1041" s="184" t="s">
        <v>14437</v>
      </c>
      <c r="F1041" s="184" t="s">
        <v>20069</v>
      </c>
      <c r="G1041" s="1" t="s">
        <v>15051</v>
      </c>
      <c r="H1041" s="184" t="s">
        <v>20070</v>
      </c>
      <c r="I1041" s="184" t="s">
        <v>14010</v>
      </c>
      <c r="J1041" s="1" t="s">
        <v>20071</v>
      </c>
      <c r="K1041" s="184" t="s">
        <v>14292</v>
      </c>
      <c r="L1041" s="184" t="s">
        <v>18858</v>
      </c>
    </row>
    <row r="1042" spans="1:12">
      <c r="A1042" s="1" t="s">
        <v>13846</v>
      </c>
      <c r="B1042" s="1" t="s">
        <v>20072</v>
      </c>
      <c r="C1042" s="184" t="s">
        <v>13848</v>
      </c>
      <c r="D1042" s="184" t="s">
        <v>20073</v>
      </c>
      <c r="E1042" s="184" t="s">
        <v>14833</v>
      </c>
      <c r="F1042" s="184" t="s">
        <v>19689</v>
      </c>
      <c r="G1042" s="184" t="s">
        <v>14308</v>
      </c>
      <c r="H1042" s="1" t="s">
        <v>20074</v>
      </c>
      <c r="I1042" s="184" t="s">
        <v>14162</v>
      </c>
      <c r="J1042" s="184" t="s">
        <v>20075</v>
      </c>
      <c r="K1042" s="184" t="s">
        <v>14466</v>
      </c>
      <c r="L1042" s="1" t="s">
        <v>20076</v>
      </c>
    </row>
    <row r="1043" spans="1:12">
      <c r="A1043" s="1" t="s">
        <v>13846</v>
      </c>
      <c r="B1043" s="1" t="s">
        <v>4846</v>
      </c>
      <c r="C1043" s="184" t="s">
        <v>20077</v>
      </c>
      <c r="D1043" s="1" t="s">
        <v>20078</v>
      </c>
      <c r="E1043" s="184" t="s">
        <v>20079</v>
      </c>
      <c r="F1043" s="184" t="s">
        <v>20080</v>
      </c>
      <c r="G1043" s="184" t="s">
        <v>20081</v>
      </c>
      <c r="H1043" s="184" t="s">
        <v>20082</v>
      </c>
      <c r="I1043" s="184" t="s">
        <v>20083</v>
      </c>
      <c r="J1043" s="184" t="s">
        <v>20084</v>
      </c>
      <c r="K1043" s="1" t="s">
        <v>18401</v>
      </c>
      <c r="L1043" s="184" t="s">
        <v>20085</v>
      </c>
    </row>
    <row r="1044" spans="1:12">
      <c r="A1044" s="1" t="s">
        <v>13846</v>
      </c>
      <c r="B1044" s="1" t="s">
        <v>20086</v>
      </c>
      <c r="C1044" s="184" t="s">
        <v>14316</v>
      </c>
      <c r="D1044" s="1" t="s">
        <v>20087</v>
      </c>
      <c r="E1044" s="1" t="s">
        <v>13980</v>
      </c>
      <c r="F1044" s="1" t="s">
        <v>7247</v>
      </c>
      <c r="G1044" s="184" t="s">
        <v>14015</v>
      </c>
      <c r="H1044" s="184" t="s">
        <v>20088</v>
      </c>
      <c r="I1044" s="184" t="s">
        <v>13881</v>
      </c>
      <c r="J1044" s="1" t="s">
        <v>20089</v>
      </c>
      <c r="K1044" s="184" t="s">
        <v>14260</v>
      </c>
      <c r="L1044" s="1" t="s">
        <v>15103</v>
      </c>
    </row>
    <row r="1045" spans="1:12">
      <c r="A1045" s="1" t="s">
        <v>13846</v>
      </c>
      <c r="B1045" s="1" t="s">
        <v>20090</v>
      </c>
      <c r="C1045" s="184" t="s">
        <v>14212</v>
      </c>
      <c r="D1045" s="184" t="s">
        <v>20091</v>
      </c>
      <c r="E1045" s="184" t="s">
        <v>13934</v>
      </c>
      <c r="F1045" s="1" t="s">
        <v>13908</v>
      </c>
      <c r="G1045" s="184" t="s">
        <v>14045</v>
      </c>
      <c r="H1045" s="184" t="s">
        <v>14462</v>
      </c>
      <c r="I1045" s="184" t="s">
        <v>15587</v>
      </c>
      <c r="J1045" s="1" t="s">
        <v>20092</v>
      </c>
      <c r="K1045" s="184" t="s">
        <v>13934</v>
      </c>
      <c r="L1045" s="184" t="s">
        <v>20093</v>
      </c>
    </row>
    <row r="1046" spans="1:12">
      <c r="A1046" s="1" t="s">
        <v>13846</v>
      </c>
      <c r="B1046" s="1" t="s">
        <v>20094</v>
      </c>
      <c r="C1046" s="184" t="s">
        <v>14260</v>
      </c>
      <c r="D1046" s="1" t="s">
        <v>20095</v>
      </c>
      <c r="E1046" s="184" t="s">
        <v>15266</v>
      </c>
      <c r="F1046" s="1" t="s">
        <v>20096</v>
      </c>
      <c r="G1046" s="184" t="s">
        <v>13854</v>
      </c>
      <c r="H1046" s="184" t="s">
        <v>20097</v>
      </c>
      <c r="I1046" s="184" t="s">
        <v>15223</v>
      </c>
      <c r="J1046" s="184" t="s">
        <v>20098</v>
      </c>
      <c r="K1046" s="1">
        <v>0</v>
      </c>
      <c r="L1046" s="1">
        <v>-1</v>
      </c>
    </row>
    <row r="1047" spans="1:12">
      <c r="A1047" s="1" t="s">
        <v>13846</v>
      </c>
      <c r="B1047" s="1" t="s">
        <v>20099</v>
      </c>
      <c r="C1047" s="184" t="s">
        <v>15492</v>
      </c>
      <c r="D1047" s="1" t="s">
        <v>20100</v>
      </c>
      <c r="E1047" s="184" t="s">
        <v>16014</v>
      </c>
      <c r="F1047" s="184" t="s">
        <v>18032</v>
      </c>
      <c r="G1047" s="184" t="s">
        <v>14524</v>
      </c>
      <c r="H1047" s="184" t="s">
        <v>20101</v>
      </c>
      <c r="I1047" s="184" t="s">
        <v>16177</v>
      </c>
      <c r="J1047" s="1" t="s">
        <v>20102</v>
      </c>
      <c r="K1047" s="184" t="s">
        <v>13934</v>
      </c>
      <c r="L1047" s="184" t="s">
        <v>20103</v>
      </c>
    </row>
    <row r="1048" spans="1:12">
      <c r="A1048" s="1" t="s">
        <v>13846</v>
      </c>
      <c r="B1048" s="1" t="s">
        <v>20104</v>
      </c>
      <c r="C1048" s="1">
        <v>0</v>
      </c>
      <c r="D1048" s="1">
        <v>-1</v>
      </c>
      <c r="E1048" s="184" t="s">
        <v>15456</v>
      </c>
      <c r="F1048" s="1" t="s">
        <v>14461</v>
      </c>
      <c r="G1048" s="184" t="s">
        <v>13854</v>
      </c>
      <c r="H1048" s="184" t="s">
        <v>19334</v>
      </c>
      <c r="I1048" s="184" t="s">
        <v>20105</v>
      </c>
      <c r="J1048" s="1" t="s">
        <v>20106</v>
      </c>
      <c r="K1048" s="1" t="s">
        <v>14903</v>
      </c>
      <c r="L1048" s="184" t="s">
        <v>20107</v>
      </c>
    </row>
    <row r="1049" spans="1:12">
      <c r="A1049" s="1" t="s">
        <v>13846</v>
      </c>
      <c r="B1049" s="1" t="s">
        <v>20108</v>
      </c>
      <c r="C1049" s="1">
        <v>0</v>
      </c>
      <c r="D1049" s="1">
        <v>-1</v>
      </c>
      <c r="E1049" s="1">
        <v>0</v>
      </c>
      <c r="F1049" s="1">
        <v>-1</v>
      </c>
      <c r="G1049" s="184" t="s">
        <v>13875</v>
      </c>
      <c r="I1049" s="184" t="s">
        <v>13875</v>
      </c>
      <c r="J1049" s="1">
        <v>0</v>
      </c>
      <c r="K1049" s="1">
        <v>0</v>
      </c>
      <c r="L1049" s="1">
        <v>-1</v>
      </c>
    </row>
    <row r="1050" spans="1:12">
      <c r="A1050" s="1" t="s">
        <v>13846</v>
      </c>
      <c r="B1050" s="1" t="s">
        <v>20109</v>
      </c>
      <c r="C1050" s="184" t="s">
        <v>13856</v>
      </c>
      <c r="D1050" s="184" t="s">
        <v>20110</v>
      </c>
      <c r="E1050" s="184" t="s">
        <v>20067</v>
      </c>
      <c r="F1050" s="184" t="s">
        <v>20111</v>
      </c>
      <c r="G1050" s="184" t="s">
        <v>15478</v>
      </c>
      <c r="H1050" s="1" t="s">
        <v>20112</v>
      </c>
      <c r="I1050" s="1">
        <v>0</v>
      </c>
      <c r="J1050" s="1">
        <v>-1</v>
      </c>
      <c r="K1050" s="1">
        <v>0</v>
      </c>
    </row>
    <row r="1051" spans="1:12">
      <c r="A1051" s="1" t="s">
        <v>13846</v>
      </c>
      <c r="B1051" s="1" t="s">
        <v>20113</v>
      </c>
      <c r="C1051" s="1">
        <v>0</v>
      </c>
      <c r="E1051" s="184" t="s">
        <v>14504</v>
      </c>
      <c r="F1051" s="1">
        <v>0</v>
      </c>
      <c r="G1051" s="1">
        <v>0</v>
      </c>
      <c r="H1051" s="1">
        <v>-1</v>
      </c>
      <c r="I1051" s="1" t="s">
        <v>6220</v>
      </c>
      <c r="K1051" s="1">
        <v>0</v>
      </c>
      <c r="L1051" s="1">
        <v>-1</v>
      </c>
    </row>
    <row r="1052" spans="1:12">
      <c r="A1052" s="1" t="s">
        <v>13846</v>
      </c>
      <c r="B1052" s="1" t="s">
        <v>20114</v>
      </c>
      <c r="C1052" s="184" t="s">
        <v>20115</v>
      </c>
      <c r="D1052" s="1" t="s">
        <v>20116</v>
      </c>
      <c r="E1052" s="184" t="s">
        <v>20117</v>
      </c>
      <c r="F1052" s="1" t="s">
        <v>20118</v>
      </c>
      <c r="G1052" s="184" t="s">
        <v>14610</v>
      </c>
      <c r="H1052" s="184" t="s">
        <v>20119</v>
      </c>
      <c r="I1052" s="184" t="s">
        <v>20120</v>
      </c>
      <c r="J1052" s="184" t="s">
        <v>20121</v>
      </c>
      <c r="K1052" s="184" t="s">
        <v>15279</v>
      </c>
      <c r="L1052" s="1" t="s">
        <v>20122</v>
      </c>
    </row>
    <row r="1053" spans="1:12">
      <c r="A1053" s="1" t="s">
        <v>13846</v>
      </c>
      <c r="B1053" s="1" t="s">
        <v>20123</v>
      </c>
      <c r="C1053" s="184" t="s">
        <v>20124</v>
      </c>
      <c r="D1053" s="184" t="s">
        <v>20125</v>
      </c>
      <c r="E1053" s="1">
        <v>0</v>
      </c>
      <c r="F1053" s="1">
        <v>-1</v>
      </c>
      <c r="G1053" s="184" t="s">
        <v>20126</v>
      </c>
      <c r="I1053" s="184" t="s">
        <v>20127</v>
      </c>
      <c r="J1053" s="184" t="s">
        <v>20128</v>
      </c>
      <c r="K1053" s="1">
        <v>0</v>
      </c>
      <c r="L1053" s="1">
        <v>-1</v>
      </c>
    </row>
    <row r="1054" spans="1:12">
      <c r="A1054" s="1" t="s">
        <v>13846</v>
      </c>
      <c r="B1054" s="1" t="s">
        <v>20129</v>
      </c>
      <c r="C1054" s="1">
        <v>0</v>
      </c>
      <c r="D1054" s="1">
        <v>-1</v>
      </c>
      <c r="E1054" s="184" t="s">
        <v>15608</v>
      </c>
      <c r="F1054" s="1">
        <v>1</v>
      </c>
      <c r="G1054" s="184" t="s">
        <v>15544</v>
      </c>
      <c r="H1054" s="1" t="s">
        <v>20130</v>
      </c>
      <c r="I1054" s="1" t="s">
        <v>14565</v>
      </c>
      <c r="J1054" s="19">
        <v>15125</v>
      </c>
      <c r="K1054" s="1" t="s">
        <v>6969</v>
      </c>
      <c r="L1054" s="1" t="s">
        <v>15103</v>
      </c>
    </row>
    <row r="1055" spans="1:12">
      <c r="A1055" s="1" t="s">
        <v>13846</v>
      </c>
      <c r="B1055" s="1" t="s">
        <v>737</v>
      </c>
      <c r="C1055" s="184" t="s">
        <v>13950</v>
      </c>
      <c r="D1055" s="1" t="s">
        <v>20131</v>
      </c>
      <c r="E1055" s="184" t="s">
        <v>16924</v>
      </c>
      <c r="F1055" s="184" t="s">
        <v>20132</v>
      </c>
      <c r="G1055" s="184" t="s">
        <v>13905</v>
      </c>
      <c r="H1055" s="1" t="s">
        <v>18466</v>
      </c>
      <c r="I1055" s="184" t="s">
        <v>14936</v>
      </c>
      <c r="J1055" s="1" t="s">
        <v>20133</v>
      </c>
      <c r="K1055" s="184" t="s">
        <v>13877</v>
      </c>
      <c r="L1055" s="1">
        <v>2</v>
      </c>
    </row>
    <row r="1056" spans="1:12">
      <c r="A1056" s="1" t="s">
        <v>13846</v>
      </c>
      <c r="B1056" s="1" t="s">
        <v>20134</v>
      </c>
      <c r="C1056" s="184" t="s">
        <v>13934</v>
      </c>
      <c r="D1056" s="184" t="s">
        <v>15870</v>
      </c>
      <c r="E1056" s="184" t="s">
        <v>20135</v>
      </c>
      <c r="F1056" s="1" t="s">
        <v>20136</v>
      </c>
      <c r="G1056" s="1" t="s">
        <v>6849</v>
      </c>
      <c r="H1056" s="1" t="s">
        <v>20137</v>
      </c>
      <c r="I1056" s="184" t="s">
        <v>20138</v>
      </c>
      <c r="J1056" s="1" t="s">
        <v>20139</v>
      </c>
      <c r="K1056" s="184" t="s">
        <v>15402</v>
      </c>
      <c r="L1056" s="1" t="s">
        <v>20140</v>
      </c>
    </row>
    <row r="1057" spans="1:12">
      <c r="A1057" s="1" t="s">
        <v>13846</v>
      </c>
      <c r="B1057" s="1" t="s">
        <v>20141</v>
      </c>
      <c r="C1057" s="184" t="s">
        <v>14060</v>
      </c>
      <c r="D1057" s="184" t="s">
        <v>20142</v>
      </c>
      <c r="E1057" s="184" t="s">
        <v>15517</v>
      </c>
      <c r="F1057" s="1" t="s">
        <v>20143</v>
      </c>
      <c r="G1057" s="184" t="s">
        <v>20144</v>
      </c>
      <c r="H1057" s="1" t="s">
        <v>20145</v>
      </c>
      <c r="I1057" s="1" t="s">
        <v>20146</v>
      </c>
      <c r="J1057" s="1" t="s">
        <v>20147</v>
      </c>
      <c r="L1057" s="1">
        <v>-1</v>
      </c>
    </row>
    <row r="1058" spans="1:12">
      <c r="A1058" s="1" t="s">
        <v>13846</v>
      </c>
      <c r="B1058" s="1" t="s">
        <v>20148</v>
      </c>
      <c r="C1058" s="184" t="s">
        <v>18242</v>
      </c>
      <c r="D1058" s="1" t="s">
        <v>20149</v>
      </c>
      <c r="E1058" s="184" t="s">
        <v>13969</v>
      </c>
      <c r="F1058" s="184" t="s">
        <v>20150</v>
      </c>
      <c r="G1058" s="184" t="s">
        <v>20151</v>
      </c>
      <c r="H1058" s="184" t="s">
        <v>20152</v>
      </c>
      <c r="I1058" s="184" t="s">
        <v>20153</v>
      </c>
      <c r="J1058" s="1" t="s">
        <v>20154</v>
      </c>
      <c r="K1058" s="184" t="s">
        <v>13882</v>
      </c>
      <c r="L1058" s="184" t="s">
        <v>20155</v>
      </c>
    </row>
    <row r="1059" spans="1:12">
      <c r="A1059" s="1" t="s">
        <v>13846</v>
      </c>
      <c r="B1059" s="1" t="s">
        <v>20156</v>
      </c>
      <c r="C1059" s="184" t="s">
        <v>14260</v>
      </c>
      <c r="D1059" s="1" t="s">
        <v>20157</v>
      </c>
      <c r="E1059" s="184" t="s">
        <v>20158</v>
      </c>
      <c r="F1059" s="184" t="s">
        <v>20159</v>
      </c>
      <c r="G1059" s="184" t="s">
        <v>18176</v>
      </c>
      <c r="H1059" s="184" t="s">
        <v>20160</v>
      </c>
      <c r="I1059" s="184" t="s">
        <v>15277</v>
      </c>
      <c r="J1059" s="1" t="s">
        <v>20161</v>
      </c>
      <c r="K1059" s="184" t="s">
        <v>17154</v>
      </c>
      <c r="L1059" s="184" t="s">
        <v>20162</v>
      </c>
    </row>
    <row r="1060" spans="1:12">
      <c r="A1060" s="1" t="s">
        <v>13846</v>
      </c>
      <c r="B1060" s="1" t="s">
        <v>20163</v>
      </c>
      <c r="C1060" s="184" t="s">
        <v>15335</v>
      </c>
      <c r="D1060" s="1" t="s">
        <v>20164</v>
      </c>
      <c r="E1060" s="184" t="s">
        <v>20165</v>
      </c>
      <c r="F1060" s="1" t="s">
        <v>20166</v>
      </c>
      <c r="G1060" s="184" t="s">
        <v>17895</v>
      </c>
      <c r="H1060" s="184" t="s">
        <v>20167</v>
      </c>
      <c r="I1060" s="184" t="s">
        <v>13877</v>
      </c>
      <c r="J1060" s="184" t="s">
        <v>20168</v>
      </c>
      <c r="L1060" s="1">
        <v>-1</v>
      </c>
    </row>
    <row r="1061" spans="1:12">
      <c r="A1061" s="1" t="s">
        <v>13846</v>
      </c>
      <c r="B1061" s="1" t="s">
        <v>20169</v>
      </c>
      <c r="C1061" s="184" t="s">
        <v>14161</v>
      </c>
      <c r="D1061" s="1" t="s">
        <v>16308</v>
      </c>
      <c r="E1061" s="184" t="s">
        <v>15031</v>
      </c>
      <c r="F1061" s="184" t="s">
        <v>20170</v>
      </c>
      <c r="G1061" s="184" t="s">
        <v>13925</v>
      </c>
      <c r="H1061" s="1" t="s">
        <v>20171</v>
      </c>
      <c r="I1061" s="184" t="s">
        <v>14028</v>
      </c>
      <c r="J1061" s="184" t="s">
        <v>16317</v>
      </c>
      <c r="K1061" s="184" t="s">
        <v>14504</v>
      </c>
      <c r="L1061" s="1" t="s">
        <v>20172</v>
      </c>
    </row>
    <row r="1062" spans="1:12">
      <c r="A1062" s="1" t="s">
        <v>13846</v>
      </c>
      <c r="B1062" s="1" t="s">
        <v>20173</v>
      </c>
      <c r="C1062" s="1">
        <v>0</v>
      </c>
      <c r="E1062" s="184" t="s">
        <v>14311</v>
      </c>
      <c r="G1062" s="1">
        <v>0</v>
      </c>
      <c r="H1062" s="1">
        <v>-1</v>
      </c>
      <c r="I1062" s="1">
        <v>0</v>
      </c>
      <c r="K1062" s="1">
        <v>0</v>
      </c>
    </row>
    <row r="1063" spans="1:12">
      <c r="A1063" s="1" t="s">
        <v>13846</v>
      </c>
      <c r="B1063" s="1" t="s">
        <v>20174</v>
      </c>
      <c r="C1063" s="1">
        <v>0</v>
      </c>
      <c r="D1063" s="1">
        <v>-1</v>
      </c>
      <c r="E1063" s="184" t="s">
        <v>17092</v>
      </c>
      <c r="F1063" s="1" t="s">
        <v>20175</v>
      </c>
      <c r="G1063" s="184" t="s">
        <v>13912</v>
      </c>
      <c r="H1063" s="184" t="s">
        <v>20176</v>
      </c>
      <c r="I1063" s="184" t="s">
        <v>15063</v>
      </c>
      <c r="J1063" s="1" t="s">
        <v>20177</v>
      </c>
      <c r="K1063" s="1">
        <v>0</v>
      </c>
      <c r="L1063" s="1">
        <v>-1</v>
      </c>
    </row>
    <row r="1064" spans="1:12">
      <c r="A1064" s="1" t="s">
        <v>13846</v>
      </c>
      <c r="B1064" s="1" t="s">
        <v>20178</v>
      </c>
      <c r="C1064" s="184" t="s">
        <v>14003</v>
      </c>
      <c r="D1064" s="1" t="s">
        <v>20179</v>
      </c>
      <c r="E1064" s="1">
        <v>0</v>
      </c>
      <c r="F1064" s="1">
        <v>-1</v>
      </c>
      <c r="G1064" s="184" t="s">
        <v>15962</v>
      </c>
      <c r="I1064" s="184" t="s">
        <v>15325</v>
      </c>
      <c r="J1064" s="1" t="s">
        <v>20180</v>
      </c>
      <c r="K1064" s="1">
        <v>0</v>
      </c>
      <c r="L1064" s="1">
        <v>-1</v>
      </c>
    </row>
    <row r="1065" spans="1:12">
      <c r="A1065" s="1" t="s">
        <v>13846</v>
      </c>
      <c r="B1065" s="1" t="s">
        <v>20181</v>
      </c>
      <c r="C1065" s="1">
        <v>0</v>
      </c>
      <c r="D1065" s="1">
        <v>-1</v>
      </c>
      <c r="E1065" s="184" t="s">
        <v>14302</v>
      </c>
      <c r="F1065" s="184" t="s">
        <v>16071</v>
      </c>
      <c r="G1065" s="184" t="s">
        <v>13905</v>
      </c>
      <c r="H1065" s="1" t="s">
        <v>15988</v>
      </c>
      <c r="I1065" s="184" t="s">
        <v>13856</v>
      </c>
      <c r="J1065" s="1" t="s">
        <v>20182</v>
      </c>
      <c r="K1065" s="1">
        <v>0</v>
      </c>
      <c r="L1065" s="1">
        <v>-1</v>
      </c>
    </row>
    <row r="1066" spans="1:12">
      <c r="A1066" s="1" t="s">
        <v>13846</v>
      </c>
      <c r="B1066" s="1" t="s">
        <v>55</v>
      </c>
      <c r="C1066" s="184" t="s">
        <v>13950</v>
      </c>
      <c r="D1066" s="1" t="s">
        <v>20183</v>
      </c>
      <c r="E1066" s="184" t="s">
        <v>17660</v>
      </c>
      <c r="F1066" s="184" t="s">
        <v>20184</v>
      </c>
      <c r="G1066" s="184" t="s">
        <v>20185</v>
      </c>
      <c r="H1066" s="184" t="s">
        <v>20186</v>
      </c>
      <c r="I1066" s="184" t="s">
        <v>20187</v>
      </c>
      <c r="J1066" s="1" t="s">
        <v>20188</v>
      </c>
      <c r="K1066" s="184" t="s">
        <v>14936</v>
      </c>
      <c r="L1066" s="1" t="s">
        <v>20189</v>
      </c>
    </row>
    <row r="1067" spans="1:12">
      <c r="A1067" s="1" t="s">
        <v>13846</v>
      </c>
      <c r="B1067" s="1" t="s">
        <v>20190</v>
      </c>
      <c r="D1067" s="1">
        <v>-1</v>
      </c>
      <c r="E1067" s="184" t="s">
        <v>14773</v>
      </c>
      <c r="F1067" s="184" t="s">
        <v>20191</v>
      </c>
      <c r="G1067" s="184" t="s">
        <v>13958</v>
      </c>
      <c r="H1067" s="1" t="s">
        <v>20192</v>
      </c>
      <c r="I1067" s="184" t="s">
        <v>14350</v>
      </c>
      <c r="J1067" s="184" t="s">
        <v>14361</v>
      </c>
      <c r="K1067" s="184" t="s">
        <v>16774</v>
      </c>
      <c r="L1067" s="1">
        <v>5</v>
      </c>
    </row>
    <row r="1068" spans="1:12">
      <c r="A1068" s="1" t="s">
        <v>13846</v>
      </c>
      <c r="B1068" s="1" t="s">
        <v>20193</v>
      </c>
      <c r="C1068" s="1" t="s">
        <v>6599</v>
      </c>
      <c r="D1068" s="19">
        <v>171875</v>
      </c>
      <c r="E1068" s="184" t="s">
        <v>15636</v>
      </c>
      <c r="F1068" s="1" t="s">
        <v>20194</v>
      </c>
      <c r="G1068" s="184" t="s">
        <v>16029</v>
      </c>
      <c r="H1068" s="184" t="s">
        <v>20195</v>
      </c>
      <c r="I1068" s="184" t="s">
        <v>14986</v>
      </c>
      <c r="J1068" s="1" t="s">
        <v>20196</v>
      </c>
      <c r="K1068" s="184" t="s">
        <v>13912</v>
      </c>
      <c r="L1068" s="1" t="s">
        <v>20197</v>
      </c>
    </row>
    <row r="1069" spans="1:12">
      <c r="A1069" s="1" t="s">
        <v>13846</v>
      </c>
      <c r="B1069" s="1" t="s">
        <v>20198</v>
      </c>
      <c r="C1069" s="1">
        <v>0</v>
      </c>
      <c r="D1069" s="1">
        <v>-1</v>
      </c>
      <c r="E1069" s="184" t="s">
        <v>14010</v>
      </c>
      <c r="F1069" s="184" t="s">
        <v>16029</v>
      </c>
      <c r="G1069" s="184" t="s">
        <v>14169</v>
      </c>
      <c r="H1069" s="1" t="s">
        <v>20199</v>
      </c>
      <c r="I1069" s="184" t="s">
        <v>13873</v>
      </c>
      <c r="J1069" s="184" t="s">
        <v>20200</v>
      </c>
      <c r="K1069" s="184" t="s">
        <v>15492</v>
      </c>
      <c r="L1069" s="1" t="s">
        <v>14433</v>
      </c>
    </row>
    <row r="1070" spans="1:12">
      <c r="A1070" s="1" t="s">
        <v>13846</v>
      </c>
      <c r="B1070" s="1" t="s">
        <v>20201</v>
      </c>
      <c r="C1070" s="184" t="s">
        <v>18452</v>
      </c>
      <c r="D1070" s="1" t="s">
        <v>20202</v>
      </c>
      <c r="E1070" s="184" t="s">
        <v>20065</v>
      </c>
      <c r="F1070" s="184" t="s">
        <v>20203</v>
      </c>
      <c r="G1070" s="184" t="s">
        <v>14204</v>
      </c>
      <c r="H1070" s="1" t="s">
        <v>20204</v>
      </c>
      <c r="I1070" s="184" t="s">
        <v>20205</v>
      </c>
      <c r="J1070" s="184" t="s">
        <v>20206</v>
      </c>
      <c r="K1070" s="184" t="s">
        <v>18452</v>
      </c>
      <c r="L1070" s="1" t="s">
        <v>20207</v>
      </c>
    </row>
    <row r="1071" spans="1:12">
      <c r="A1071" s="1" t="s">
        <v>13846</v>
      </c>
      <c r="B1071" s="1" t="s">
        <v>20208</v>
      </c>
      <c r="C1071" s="184" t="s">
        <v>15578</v>
      </c>
      <c r="D1071" s="184" t="s">
        <v>20209</v>
      </c>
      <c r="E1071" s="184" t="s">
        <v>18385</v>
      </c>
      <c r="F1071" s="184" t="s">
        <v>20210</v>
      </c>
      <c r="G1071" s="184" t="s">
        <v>16448</v>
      </c>
      <c r="H1071" s="184" t="s">
        <v>20211</v>
      </c>
      <c r="I1071" s="184" t="s">
        <v>19468</v>
      </c>
      <c r="J1071" s="1" t="s">
        <v>20212</v>
      </c>
      <c r="K1071" s="184" t="s">
        <v>14598</v>
      </c>
      <c r="L1071" s="1" t="s">
        <v>20213</v>
      </c>
    </row>
    <row r="1072" spans="1:12">
      <c r="A1072" s="1" t="s">
        <v>13846</v>
      </c>
      <c r="B1072" s="1" t="s">
        <v>559</v>
      </c>
      <c r="C1072" s="1">
        <v>0</v>
      </c>
      <c r="D1072" s="1">
        <v>-1</v>
      </c>
      <c r="E1072" s="184" t="s">
        <v>16693</v>
      </c>
      <c r="F1072" s="184" t="s">
        <v>17297</v>
      </c>
      <c r="G1072" s="184" t="s">
        <v>20214</v>
      </c>
      <c r="H1072" s="1" t="s">
        <v>20215</v>
      </c>
      <c r="I1072" s="184" t="s">
        <v>14026</v>
      </c>
      <c r="J1072" s="1" t="s">
        <v>20216</v>
      </c>
      <c r="K1072" s="184" t="s">
        <v>13950</v>
      </c>
      <c r="L1072" s="1" t="s">
        <v>20217</v>
      </c>
    </row>
    <row r="1073" spans="1:12">
      <c r="A1073" s="1" t="s">
        <v>13846</v>
      </c>
      <c r="B1073" s="1" t="s">
        <v>20218</v>
      </c>
      <c r="C1073" s="184" t="s">
        <v>17372</v>
      </c>
      <c r="D1073" s="184" t="s">
        <v>20219</v>
      </c>
      <c r="E1073" s="184" t="s">
        <v>13848</v>
      </c>
      <c r="F1073" s="1" t="s">
        <v>20220</v>
      </c>
      <c r="G1073" s="184" t="s">
        <v>16665</v>
      </c>
      <c r="H1073" s="184" t="s">
        <v>17976</v>
      </c>
      <c r="I1073" s="184" t="s">
        <v>13879</v>
      </c>
      <c r="J1073" s="1" t="s">
        <v>20221</v>
      </c>
      <c r="K1073" s="1">
        <v>0</v>
      </c>
      <c r="L1073" s="1">
        <v>-1</v>
      </c>
    </row>
    <row r="1074" spans="1:12">
      <c r="A1074" s="1" t="s">
        <v>13846</v>
      </c>
      <c r="B1074" s="1" t="s">
        <v>20222</v>
      </c>
      <c r="C1074" s="184" t="s">
        <v>13885</v>
      </c>
      <c r="D1074" s="184" t="s">
        <v>20223</v>
      </c>
      <c r="E1074" s="184" t="s">
        <v>14234</v>
      </c>
      <c r="F1074" s="184" t="s">
        <v>18174</v>
      </c>
      <c r="G1074" s="184" t="s">
        <v>20224</v>
      </c>
      <c r="H1074" s="184" t="s">
        <v>20225</v>
      </c>
      <c r="I1074" s="184" t="s">
        <v>20226</v>
      </c>
      <c r="J1074" s="184" t="s">
        <v>20227</v>
      </c>
      <c r="K1074" s="184" t="s">
        <v>15761</v>
      </c>
      <c r="L1074" s="1" t="s">
        <v>20228</v>
      </c>
    </row>
    <row r="1075" spans="1:12">
      <c r="A1075" s="1" t="s">
        <v>13846</v>
      </c>
      <c r="B1075" s="1" t="s">
        <v>20229</v>
      </c>
      <c r="C1075" s="184" t="s">
        <v>14311</v>
      </c>
      <c r="D1075" s="184" t="s">
        <v>20230</v>
      </c>
      <c r="E1075" s="184" t="s">
        <v>14524</v>
      </c>
      <c r="F1075" s="1" t="s">
        <v>20231</v>
      </c>
      <c r="G1075" s="1" t="s">
        <v>6945</v>
      </c>
      <c r="H1075" s="184" t="s">
        <v>15219</v>
      </c>
      <c r="I1075" s="184" t="s">
        <v>18180</v>
      </c>
      <c r="J1075" s="184" t="s">
        <v>18603</v>
      </c>
      <c r="K1075" s="1">
        <v>0</v>
      </c>
      <c r="L1075" s="1">
        <v>-1</v>
      </c>
    </row>
    <row r="1076" spans="1:12">
      <c r="A1076" s="1" t="s">
        <v>13846</v>
      </c>
      <c r="B1076" s="1" t="s">
        <v>20232</v>
      </c>
      <c r="D1076" s="1">
        <v>-1</v>
      </c>
      <c r="E1076" s="184" t="s">
        <v>18130</v>
      </c>
      <c r="F1076" s="184" t="s">
        <v>20233</v>
      </c>
      <c r="G1076" s="184" t="s">
        <v>14028</v>
      </c>
      <c r="H1076" s="1" t="s">
        <v>20234</v>
      </c>
      <c r="I1076" s="184" t="s">
        <v>14308</v>
      </c>
      <c r="J1076" s="184" t="s">
        <v>14273</v>
      </c>
      <c r="K1076" s="1">
        <v>0</v>
      </c>
      <c r="L1076" s="1">
        <v>-1</v>
      </c>
    </row>
    <row r="1077" spans="1:12">
      <c r="A1077" s="1" t="s">
        <v>13846</v>
      </c>
      <c r="B1077" s="1" t="s">
        <v>20235</v>
      </c>
      <c r="C1077" s="184" t="s">
        <v>14170</v>
      </c>
      <c r="D1077" s="184" t="s">
        <v>20236</v>
      </c>
      <c r="E1077" s="184" t="s">
        <v>14003</v>
      </c>
      <c r="F1077" s="1" t="s">
        <v>17557</v>
      </c>
      <c r="G1077" s="184" t="s">
        <v>14880</v>
      </c>
      <c r="H1077" s="184" t="s">
        <v>20237</v>
      </c>
      <c r="I1077" s="184" t="s">
        <v>14485</v>
      </c>
      <c r="J1077" s="1" t="s">
        <v>14686</v>
      </c>
      <c r="K1077" s="1">
        <v>0</v>
      </c>
      <c r="L1077" s="1">
        <v>-1</v>
      </c>
    </row>
    <row r="1078" spans="1:12">
      <c r="A1078" s="1" t="s">
        <v>13846</v>
      </c>
      <c r="B1078" s="1" t="s">
        <v>665</v>
      </c>
      <c r="C1078" s="184" t="s">
        <v>20238</v>
      </c>
      <c r="D1078" s="1" t="s">
        <v>20239</v>
      </c>
      <c r="E1078" s="184" t="s">
        <v>13905</v>
      </c>
      <c r="F1078" s="184" t="s">
        <v>20240</v>
      </c>
      <c r="G1078" s="184" t="s">
        <v>15815</v>
      </c>
      <c r="H1078" s="1" t="s">
        <v>20241</v>
      </c>
      <c r="I1078" s="184" t="s">
        <v>20242</v>
      </c>
      <c r="J1078" s="184" t="s">
        <v>20243</v>
      </c>
      <c r="K1078" s="184" t="s">
        <v>20244</v>
      </c>
      <c r="L1078" s="1" t="s">
        <v>20245</v>
      </c>
    </row>
    <row r="1079" spans="1:12">
      <c r="A1079" s="1" t="s">
        <v>13846</v>
      </c>
      <c r="B1079" s="1" t="s">
        <v>20246</v>
      </c>
      <c r="C1079" s="184" t="s">
        <v>17698</v>
      </c>
      <c r="D1079" s="1" t="s">
        <v>20247</v>
      </c>
      <c r="E1079" s="184" t="s">
        <v>20248</v>
      </c>
      <c r="F1079" s="184" t="s">
        <v>20249</v>
      </c>
      <c r="G1079" s="184" t="s">
        <v>14370</v>
      </c>
      <c r="H1079" s="1" t="s">
        <v>20250</v>
      </c>
      <c r="I1079" s="184" t="s">
        <v>14189</v>
      </c>
      <c r="J1079" s="184" t="s">
        <v>20251</v>
      </c>
      <c r="K1079" s="184" t="s">
        <v>13867</v>
      </c>
      <c r="L1079" s="1" t="s">
        <v>20252</v>
      </c>
    </row>
    <row r="1080" spans="1:12">
      <c r="A1080" s="1" t="s">
        <v>13846</v>
      </c>
      <c r="B1080" s="1" t="s">
        <v>20253</v>
      </c>
      <c r="C1080" s="184" t="s">
        <v>14199</v>
      </c>
      <c r="D1080" s="184" t="s">
        <v>20254</v>
      </c>
      <c r="E1080" s="184" t="s">
        <v>17747</v>
      </c>
      <c r="F1080" s="1" t="s">
        <v>20255</v>
      </c>
      <c r="G1080" s="184" t="s">
        <v>16042</v>
      </c>
      <c r="H1080" s="184" t="s">
        <v>20256</v>
      </c>
      <c r="I1080" s="184" t="s">
        <v>16951</v>
      </c>
      <c r="J1080" s="1" t="s">
        <v>20257</v>
      </c>
      <c r="K1080" s="184" t="s">
        <v>13905</v>
      </c>
      <c r="L1080" s="1" t="s">
        <v>20258</v>
      </c>
    </row>
    <row r="1081" spans="1:12">
      <c r="A1081" s="1" t="s">
        <v>13846</v>
      </c>
      <c r="B1081" s="1" t="s">
        <v>276</v>
      </c>
      <c r="C1081" s="184" t="s">
        <v>17849</v>
      </c>
      <c r="D1081" s="1" t="s">
        <v>15756</v>
      </c>
      <c r="E1081" s="184" t="s">
        <v>13982</v>
      </c>
      <c r="F1081" s="1" t="s">
        <v>20259</v>
      </c>
      <c r="G1081" s="184" t="s">
        <v>20067</v>
      </c>
      <c r="H1081" s="1" t="s">
        <v>20260</v>
      </c>
      <c r="I1081" s="184" t="s">
        <v>14028</v>
      </c>
      <c r="J1081" s="1" t="s">
        <v>6091</v>
      </c>
      <c r="K1081" s="184" t="s">
        <v>15356</v>
      </c>
      <c r="L1081" s="1" t="s">
        <v>20261</v>
      </c>
    </row>
  </sheetData>
  <pageMargins left="0.75" right="0.75" top="1" bottom="1" header="0.5" footer="0.5"/>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999"/>
  <sheetViews>
    <sheetView workbookViewId="0">
      <selection activeCell="B8" sqref="B8"/>
    </sheetView>
  </sheetViews>
  <sheetFormatPr defaultColWidth="9.81818181818182" defaultRowHeight="13"/>
  <cols>
    <col min="1" max="16384" width="9.81818181818182" style="1" customWidth="1"/>
  </cols>
  <sheetData>
    <row r="1" spans="1:12">
      <c r="A1" s="1" t="s">
        <v>8851</v>
      </c>
      <c r="C1" s="18">
        <v>46139</v>
      </c>
      <c r="D1" s="18">
        <v>46139</v>
      </c>
      <c r="E1" s="18">
        <v>46146</v>
      </c>
      <c r="F1" s="18">
        <v>46146</v>
      </c>
      <c r="G1" s="18">
        <v>46153</v>
      </c>
      <c r="H1" s="18">
        <v>46153</v>
      </c>
      <c r="I1" s="18">
        <v>46160</v>
      </c>
      <c r="J1" s="18">
        <v>46160</v>
      </c>
      <c r="K1" s="18">
        <v>46167</v>
      </c>
      <c r="L1" s="18">
        <v>46167</v>
      </c>
    </row>
    <row r="2" spans="1:12">
      <c r="A2" s="1" t="s">
        <v>13843</v>
      </c>
      <c r="B2" s="1" t="s">
        <v>4085</v>
      </c>
      <c r="C2" s="1" t="s">
        <v>13844</v>
      </c>
      <c r="D2" s="1" t="s">
        <v>13845</v>
      </c>
      <c r="E2" s="1" t="s">
        <v>13844</v>
      </c>
      <c r="F2" s="1" t="s">
        <v>13845</v>
      </c>
      <c r="G2" s="1" t="s">
        <v>13844</v>
      </c>
      <c r="H2" s="1" t="s">
        <v>13845</v>
      </c>
      <c r="I2" s="1" t="s">
        <v>13844</v>
      </c>
      <c r="J2" s="1" t="s">
        <v>13845</v>
      </c>
      <c r="K2" s="1" t="s">
        <v>13844</v>
      </c>
      <c r="L2" s="1" t="s">
        <v>13845</v>
      </c>
    </row>
    <row r="3" spans="1:12">
      <c r="A3" s="1" t="s">
        <v>20262</v>
      </c>
      <c r="B3" s="1" t="s">
        <v>13847</v>
      </c>
      <c r="C3" s="1">
        <v>48</v>
      </c>
      <c r="D3" s="1" t="s">
        <v>20263</v>
      </c>
      <c r="E3" s="1">
        <v>122</v>
      </c>
      <c r="F3" s="184" t="s">
        <v>20264</v>
      </c>
      <c r="G3" s="1">
        <v>88</v>
      </c>
      <c r="H3" s="1" t="s">
        <v>20265</v>
      </c>
      <c r="I3" s="1">
        <v>114</v>
      </c>
      <c r="J3" s="184" t="s">
        <v>20266</v>
      </c>
      <c r="K3" s="1">
        <v>37</v>
      </c>
      <c r="L3" s="1" t="s">
        <v>20267</v>
      </c>
    </row>
    <row r="4" spans="1:12">
      <c r="A4" s="1" t="s">
        <v>20262</v>
      </c>
      <c r="B4" s="1" t="s">
        <v>13858</v>
      </c>
      <c r="C4" s="1">
        <v>244</v>
      </c>
      <c r="D4" s="184" t="s">
        <v>15352</v>
      </c>
      <c r="E4" s="1">
        <v>233</v>
      </c>
      <c r="F4" s="1" t="s">
        <v>20268</v>
      </c>
      <c r="G4" s="1">
        <v>74</v>
      </c>
      <c r="H4" s="1" t="s">
        <v>20269</v>
      </c>
      <c r="I4" s="1">
        <v>295</v>
      </c>
      <c r="J4" s="184" t="s">
        <v>20270</v>
      </c>
      <c r="K4" s="1">
        <v>47</v>
      </c>
      <c r="L4" s="1" t="s">
        <v>20271</v>
      </c>
    </row>
    <row r="5" spans="1:12">
      <c r="A5" s="1" t="s">
        <v>20262</v>
      </c>
      <c r="B5" s="1" t="s">
        <v>13869</v>
      </c>
      <c r="C5" s="1">
        <v>2</v>
      </c>
      <c r="E5" s="1">
        <v>36</v>
      </c>
      <c r="F5" s="184" t="s">
        <v>20272</v>
      </c>
      <c r="H5" s="1">
        <v>-1</v>
      </c>
    </row>
    <row r="6" spans="1:12">
      <c r="A6" s="1" t="s">
        <v>20262</v>
      </c>
      <c r="B6" s="1" t="s">
        <v>13870</v>
      </c>
      <c r="C6" s="1">
        <v>25</v>
      </c>
      <c r="D6" s="1" t="s">
        <v>20273</v>
      </c>
      <c r="E6" s="1">
        <v>113</v>
      </c>
      <c r="F6" s="184" t="s">
        <v>16407</v>
      </c>
      <c r="G6" s="1">
        <v>114</v>
      </c>
      <c r="H6" s="184" t="s">
        <v>20274</v>
      </c>
      <c r="I6" s="1">
        <v>110</v>
      </c>
      <c r="J6" s="1" t="s">
        <v>20275</v>
      </c>
      <c r="K6" s="1">
        <v>33</v>
      </c>
      <c r="L6" s="1" t="s">
        <v>16254</v>
      </c>
    </row>
    <row r="7" spans="1:12">
      <c r="A7" s="1" t="s">
        <v>20262</v>
      </c>
      <c r="B7" s="1" t="s">
        <v>13878</v>
      </c>
      <c r="C7" s="1">
        <v>18</v>
      </c>
      <c r="D7" s="1" t="s">
        <v>15956</v>
      </c>
      <c r="E7" s="1">
        <v>45</v>
      </c>
      <c r="F7" s="184" t="s">
        <v>15379</v>
      </c>
      <c r="G7" s="1">
        <v>45</v>
      </c>
      <c r="H7" s="1">
        <v>0</v>
      </c>
      <c r="I7" s="1">
        <v>45</v>
      </c>
      <c r="J7" s="1">
        <v>0</v>
      </c>
      <c r="K7" s="1">
        <v>7</v>
      </c>
      <c r="L7" s="1" t="s">
        <v>20276</v>
      </c>
    </row>
    <row r="8" spans="1:12">
      <c r="A8" s="1" t="s">
        <v>20262</v>
      </c>
      <c r="B8" s="1" t="s">
        <v>13884</v>
      </c>
      <c r="C8" s="1">
        <v>4</v>
      </c>
      <c r="D8" s="1" t="s">
        <v>20277</v>
      </c>
      <c r="E8" s="1">
        <v>4</v>
      </c>
      <c r="F8" s="1" t="s">
        <v>20278</v>
      </c>
      <c r="G8" s="1">
        <v>17</v>
      </c>
      <c r="H8" s="1" t="s">
        <v>20279</v>
      </c>
      <c r="I8" s="1">
        <v>100</v>
      </c>
      <c r="J8" s="184" t="s">
        <v>20280</v>
      </c>
      <c r="K8" s="1">
        <v>15</v>
      </c>
      <c r="L8" s="1" t="s">
        <v>20281</v>
      </c>
    </row>
    <row r="9" spans="1:12">
      <c r="A9" s="1" t="s">
        <v>20262</v>
      </c>
      <c r="B9" s="1" t="s">
        <v>13889</v>
      </c>
      <c r="C9" s="1">
        <v>65</v>
      </c>
      <c r="D9" s="1" t="s">
        <v>20282</v>
      </c>
      <c r="E9" s="1">
        <v>252</v>
      </c>
      <c r="F9" s="184" t="s">
        <v>20283</v>
      </c>
      <c r="G9" s="1">
        <v>190</v>
      </c>
      <c r="H9" s="1" t="s">
        <v>20284</v>
      </c>
      <c r="I9" s="1">
        <v>171</v>
      </c>
      <c r="J9" s="1" t="s">
        <v>17604</v>
      </c>
      <c r="K9" s="1">
        <v>64</v>
      </c>
      <c r="L9" s="1" t="s">
        <v>20285</v>
      </c>
    </row>
    <row r="10" spans="1:12">
      <c r="A10" s="1" t="s">
        <v>20262</v>
      </c>
      <c r="B10" s="1" t="s">
        <v>13899</v>
      </c>
      <c r="C10" s="1">
        <v>9</v>
      </c>
      <c r="D10" s="1" t="s">
        <v>19824</v>
      </c>
      <c r="E10" s="1">
        <v>28</v>
      </c>
      <c r="F10" s="1" t="s">
        <v>18703</v>
      </c>
      <c r="G10" s="1">
        <v>23</v>
      </c>
      <c r="H10" s="1" t="s">
        <v>14272</v>
      </c>
      <c r="I10" s="1">
        <v>23</v>
      </c>
      <c r="J10" s="1">
        <v>0</v>
      </c>
      <c r="K10" s="1">
        <v>6</v>
      </c>
      <c r="L10" s="1" t="s">
        <v>20286</v>
      </c>
    </row>
    <row r="11" spans="1:12">
      <c r="A11" s="1" t="s">
        <v>20262</v>
      </c>
      <c r="B11" s="1" t="s">
        <v>13904</v>
      </c>
      <c r="C11" s="1">
        <v>8</v>
      </c>
      <c r="D11" s="1" t="s">
        <v>20287</v>
      </c>
      <c r="E11" s="1">
        <v>15</v>
      </c>
      <c r="F11" s="1" t="s">
        <v>15489</v>
      </c>
      <c r="G11" s="1">
        <v>12</v>
      </c>
      <c r="H11" s="1" t="s">
        <v>13971</v>
      </c>
      <c r="I11" s="1">
        <v>12</v>
      </c>
      <c r="J11" s="1">
        <v>0</v>
      </c>
      <c r="K11" s="1">
        <v>14</v>
      </c>
      <c r="L11" s="184" t="s">
        <v>13934</v>
      </c>
    </row>
    <row r="12" spans="1:12">
      <c r="A12" s="1" t="s">
        <v>20262</v>
      </c>
      <c r="B12" s="1" t="s">
        <v>13909</v>
      </c>
      <c r="C12" s="1">
        <v>58</v>
      </c>
      <c r="D12" s="1" t="s">
        <v>20288</v>
      </c>
      <c r="E12" s="1">
        <v>98</v>
      </c>
      <c r="F12" s="1" t="s">
        <v>20289</v>
      </c>
      <c r="G12" s="1">
        <v>130</v>
      </c>
      <c r="H12" s="184" t="s">
        <v>20290</v>
      </c>
      <c r="I12" s="1">
        <v>118</v>
      </c>
      <c r="J12" s="1" t="s">
        <v>17122</v>
      </c>
      <c r="K12" s="1">
        <v>39</v>
      </c>
      <c r="L12" s="1" t="s">
        <v>20291</v>
      </c>
    </row>
    <row r="13" spans="1:12">
      <c r="A13" s="1" t="s">
        <v>20262</v>
      </c>
      <c r="B13" s="1" t="s">
        <v>13920</v>
      </c>
      <c r="C13" s="1">
        <v>27</v>
      </c>
      <c r="D13" s="1" t="s">
        <v>15102</v>
      </c>
      <c r="E13" s="1">
        <v>42</v>
      </c>
      <c r="F13" s="1" t="s">
        <v>13908</v>
      </c>
      <c r="G13" s="1">
        <v>39</v>
      </c>
      <c r="H13" s="1" t="s">
        <v>19232</v>
      </c>
      <c r="I13" s="1">
        <v>33</v>
      </c>
      <c r="J13" s="1" t="s">
        <v>14474</v>
      </c>
      <c r="K13" s="1">
        <v>6</v>
      </c>
      <c r="L13" s="1" t="s">
        <v>20292</v>
      </c>
    </row>
    <row r="14" spans="1:12">
      <c r="A14" s="1" t="s">
        <v>20262</v>
      </c>
      <c r="B14" s="1" t="s">
        <v>13929</v>
      </c>
      <c r="C14" s="1">
        <v>23</v>
      </c>
      <c r="D14" s="1" t="s">
        <v>20095</v>
      </c>
      <c r="E14" s="1">
        <v>31</v>
      </c>
      <c r="F14" s="1" t="s">
        <v>19254</v>
      </c>
      <c r="G14" s="1">
        <v>24</v>
      </c>
      <c r="H14" s="1" t="s">
        <v>16564</v>
      </c>
      <c r="I14" s="1">
        <v>37</v>
      </c>
      <c r="J14" s="184" t="s">
        <v>16216</v>
      </c>
      <c r="K14" s="1">
        <v>1</v>
      </c>
      <c r="L14" s="1" t="s">
        <v>20293</v>
      </c>
    </row>
    <row r="15" spans="1:12">
      <c r="A15" s="1" t="s">
        <v>20262</v>
      </c>
      <c r="B15" s="1" t="s">
        <v>263</v>
      </c>
      <c r="C15" s="1">
        <v>79</v>
      </c>
      <c r="D15" s="1" t="s">
        <v>20294</v>
      </c>
      <c r="E15" s="1">
        <v>131</v>
      </c>
      <c r="F15" s="1" t="s">
        <v>20295</v>
      </c>
      <c r="G15" s="1">
        <v>87</v>
      </c>
      <c r="H15" s="1" t="s">
        <v>20296</v>
      </c>
      <c r="I15" s="1">
        <v>109</v>
      </c>
      <c r="J15" s="184" t="s">
        <v>20297</v>
      </c>
      <c r="K15" s="1">
        <v>57</v>
      </c>
      <c r="L15" s="1" t="s">
        <v>20298</v>
      </c>
    </row>
    <row r="16" spans="1:12">
      <c r="A16" s="1" t="s">
        <v>20262</v>
      </c>
      <c r="B16" s="1" t="s">
        <v>13949</v>
      </c>
      <c r="C16" s="1">
        <v>52</v>
      </c>
      <c r="D16" s="1" t="s">
        <v>20299</v>
      </c>
      <c r="E16" s="1">
        <v>87</v>
      </c>
      <c r="F16" s="1" t="s">
        <v>15322</v>
      </c>
      <c r="G16" s="1">
        <v>89</v>
      </c>
      <c r="H16" s="184" t="s">
        <v>18356</v>
      </c>
      <c r="I16" s="1">
        <v>86</v>
      </c>
      <c r="J16" s="1" t="s">
        <v>20300</v>
      </c>
      <c r="K16" s="1">
        <v>23</v>
      </c>
      <c r="L16" s="1" t="s">
        <v>20301</v>
      </c>
    </row>
    <row r="17" spans="1:12">
      <c r="A17" s="1" t="s">
        <v>20262</v>
      </c>
      <c r="B17" s="1" t="s">
        <v>13960</v>
      </c>
      <c r="C17" s="1">
        <v>94</v>
      </c>
      <c r="D17" s="1" t="s">
        <v>20302</v>
      </c>
      <c r="E17" s="1">
        <v>145</v>
      </c>
      <c r="F17" s="1" t="s">
        <v>20303</v>
      </c>
      <c r="G17" s="1">
        <v>132</v>
      </c>
      <c r="H17" s="1" t="s">
        <v>20304</v>
      </c>
      <c r="I17" s="1">
        <v>147</v>
      </c>
      <c r="J17" s="184" t="s">
        <v>14323</v>
      </c>
      <c r="K17" s="1">
        <v>28</v>
      </c>
      <c r="L17" s="1" t="s">
        <v>20305</v>
      </c>
    </row>
    <row r="18" spans="1:12">
      <c r="A18" s="1" t="s">
        <v>20262</v>
      </c>
      <c r="B18" s="1" t="s">
        <v>13968</v>
      </c>
      <c r="D18" s="1">
        <v>-1</v>
      </c>
      <c r="E18" s="1">
        <v>68</v>
      </c>
      <c r="F18" s="1">
        <v>67</v>
      </c>
      <c r="G18" s="1">
        <v>36</v>
      </c>
      <c r="H18" s="1" t="s">
        <v>18982</v>
      </c>
      <c r="I18" s="1">
        <v>40</v>
      </c>
      <c r="J18" s="184" t="s">
        <v>14028</v>
      </c>
      <c r="K18" s="1">
        <v>5</v>
      </c>
      <c r="L18" s="1" t="s">
        <v>20278</v>
      </c>
    </row>
    <row r="19" spans="1:12">
      <c r="A19" s="1" t="s">
        <v>20262</v>
      </c>
      <c r="B19" s="1" t="s">
        <v>13972</v>
      </c>
      <c r="D19" s="1">
        <v>-1</v>
      </c>
      <c r="E19" s="1">
        <v>71</v>
      </c>
      <c r="F19" s="184" t="s">
        <v>20306</v>
      </c>
      <c r="G19" s="1">
        <v>2</v>
      </c>
      <c r="H19" s="1" t="s">
        <v>20307</v>
      </c>
      <c r="J19" s="1">
        <v>-1</v>
      </c>
      <c r="K19" s="1">
        <v>56</v>
      </c>
    </row>
    <row r="20" spans="1:12">
      <c r="A20" s="1" t="s">
        <v>20262</v>
      </c>
      <c r="B20" s="1" t="s">
        <v>13976</v>
      </c>
      <c r="C20" s="1">
        <v>36</v>
      </c>
      <c r="D20" s="1" t="s">
        <v>20308</v>
      </c>
      <c r="E20" s="1">
        <v>68</v>
      </c>
      <c r="F20" s="1" t="s">
        <v>20309</v>
      </c>
      <c r="G20" s="1">
        <v>50</v>
      </c>
      <c r="H20" s="1" t="s">
        <v>17153</v>
      </c>
      <c r="I20" s="1">
        <v>62</v>
      </c>
      <c r="J20" s="1" t="s">
        <v>6871</v>
      </c>
      <c r="K20" s="1">
        <v>28</v>
      </c>
      <c r="L20" s="1" t="s">
        <v>20310</v>
      </c>
    </row>
    <row r="21" spans="1:12">
      <c r="A21" s="1" t="s">
        <v>20262</v>
      </c>
      <c r="B21" s="1" t="s">
        <v>13985</v>
      </c>
      <c r="C21" s="1">
        <v>21</v>
      </c>
      <c r="D21" s="1" t="s">
        <v>16801</v>
      </c>
      <c r="E21" s="1">
        <v>74</v>
      </c>
      <c r="F21" s="184" t="s">
        <v>20311</v>
      </c>
      <c r="G21" s="1">
        <v>48</v>
      </c>
      <c r="H21" s="1" t="s">
        <v>20312</v>
      </c>
      <c r="I21" s="1">
        <v>37</v>
      </c>
      <c r="J21" s="1" t="s">
        <v>14566</v>
      </c>
      <c r="L21" s="1">
        <v>-1</v>
      </c>
    </row>
    <row r="22" spans="1:12">
      <c r="A22" s="1" t="s">
        <v>20262</v>
      </c>
      <c r="B22" s="1" t="s">
        <v>13991</v>
      </c>
      <c r="C22" s="1">
        <v>187</v>
      </c>
      <c r="D22" s="184" t="s">
        <v>20313</v>
      </c>
      <c r="E22" s="1">
        <v>176</v>
      </c>
      <c r="F22" s="1" t="s">
        <v>20314</v>
      </c>
      <c r="G22" s="1">
        <v>189</v>
      </c>
      <c r="H22" s="184" t="s">
        <v>20315</v>
      </c>
      <c r="I22" s="1">
        <v>201</v>
      </c>
      <c r="J22" s="184" t="s">
        <v>20067</v>
      </c>
      <c r="K22" s="1">
        <v>65</v>
      </c>
      <c r="L22" s="1" t="s">
        <v>20316</v>
      </c>
    </row>
    <row r="23" spans="1:12">
      <c r="A23" s="1" t="s">
        <v>20262</v>
      </c>
      <c r="B23" s="1" t="s">
        <v>14002</v>
      </c>
      <c r="C23" s="1">
        <v>112</v>
      </c>
      <c r="D23" s="1" t="s">
        <v>20317</v>
      </c>
      <c r="E23" s="1">
        <v>233</v>
      </c>
      <c r="F23" s="184" t="s">
        <v>20318</v>
      </c>
      <c r="G23" s="1">
        <v>225</v>
      </c>
      <c r="H23" s="1" t="s">
        <v>20319</v>
      </c>
      <c r="I23" s="1">
        <v>211</v>
      </c>
      <c r="J23" s="1" t="s">
        <v>20320</v>
      </c>
      <c r="K23" s="1">
        <v>34</v>
      </c>
      <c r="L23" s="1" t="s">
        <v>20321</v>
      </c>
    </row>
    <row r="24" spans="1:12">
      <c r="A24" s="1" t="s">
        <v>20262</v>
      </c>
      <c r="B24" s="1" t="s">
        <v>392</v>
      </c>
      <c r="C24" s="1">
        <v>92</v>
      </c>
      <c r="D24" s="1" t="s">
        <v>19412</v>
      </c>
      <c r="E24" s="1">
        <v>217</v>
      </c>
      <c r="F24" s="1" t="s">
        <v>20322</v>
      </c>
      <c r="G24" s="1">
        <v>114</v>
      </c>
      <c r="H24" s="1" t="s">
        <v>20323</v>
      </c>
      <c r="I24" s="1">
        <v>109</v>
      </c>
      <c r="J24" s="1" t="s">
        <v>20324</v>
      </c>
      <c r="K24" s="1">
        <v>45</v>
      </c>
      <c r="L24" s="1" t="s">
        <v>20325</v>
      </c>
    </row>
    <row r="25" spans="1:12">
      <c r="A25" s="1" t="s">
        <v>20262</v>
      </c>
      <c r="B25" s="1" t="s">
        <v>522</v>
      </c>
      <c r="C25" s="1">
        <v>94</v>
      </c>
      <c r="D25" s="1" t="s">
        <v>20326</v>
      </c>
      <c r="E25" s="1">
        <v>159</v>
      </c>
      <c r="F25" s="1" t="s">
        <v>20327</v>
      </c>
      <c r="G25" s="1">
        <v>149</v>
      </c>
      <c r="H25" s="1" t="s">
        <v>20328</v>
      </c>
      <c r="I25" s="1">
        <v>88</v>
      </c>
      <c r="J25" s="1" t="s">
        <v>20329</v>
      </c>
      <c r="K25" s="1">
        <v>27</v>
      </c>
      <c r="L25" s="1" t="s">
        <v>20330</v>
      </c>
    </row>
    <row r="26" spans="1:12">
      <c r="A26" s="1" t="s">
        <v>20262</v>
      </c>
      <c r="B26" s="1" t="s">
        <v>14030</v>
      </c>
      <c r="C26" s="1">
        <v>28</v>
      </c>
      <c r="D26" s="1" t="s">
        <v>20331</v>
      </c>
      <c r="E26" s="1">
        <v>77</v>
      </c>
      <c r="F26" s="184" t="s">
        <v>13969</v>
      </c>
      <c r="G26" s="1">
        <v>63</v>
      </c>
      <c r="H26" s="1" t="s">
        <v>19134</v>
      </c>
      <c r="I26" s="1">
        <v>76</v>
      </c>
      <c r="J26" s="184" t="s">
        <v>20332</v>
      </c>
      <c r="K26" s="1">
        <v>20</v>
      </c>
      <c r="L26" s="1" t="s">
        <v>20333</v>
      </c>
    </row>
    <row r="27" spans="1:12">
      <c r="A27" s="1" t="s">
        <v>20262</v>
      </c>
      <c r="B27" s="1" t="s">
        <v>14037</v>
      </c>
      <c r="C27" s="1">
        <v>91</v>
      </c>
      <c r="D27" s="1" t="s">
        <v>20334</v>
      </c>
      <c r="E27" s="1">
        <v>126</v>
      </c>
      <c r="F27" s="1" t="s">
        <v>13908</v>
      </c>
      <c r="G27" s="1">
        <v>111</v>
      </c>
      <c r="H27" s="1" t="s">
        <v>15826</v>
      </c>
      <c r="I27" s="1">
        <v>99</v>
      </c>
      <c r="J27" s="1" t="s">
        <v>20335</v>
      </c>
      <c r="K27" s="1">
        <v>47</v>
      </c>
      <c r="L27" s="1" t="s">
        <v>15330</v>
      </c>
    </row>
    <row r="28" spans="1:12">
      <c r="A28" s="1" t="s">
        <v>20262</v>
      </c>
      <c r="B28" s="1" t="s">
        <v>14047</v>
      </c>
      <c r="D28" s="1">
        <v>-1</v>
      </c>
      <c r="E28" s="1">
        <v>34</v>
      </c>
      <c r="F28" s="1" t="s">
        <v>20336</v>
      </c>
      <c r="G28" s="1">
        <v>14</v>
      </c>
      <c r="H28" s="1" t="s">
        <v>17081</v>
      </c>
      <c r="I28" s="1">
        <v>15</v>
      </c>
      <c r="J28" s="184" t="s">
        <v>13907</v>
      </c>
      <c r="L28" s="1">
        <v>-1</v>
      </c>
    </row>
    <row r="29" spans="1:12">
      <c r="A29" s="1" t="s">
        <v>20262</v>
      </c>
      <c r="B29" s="1" t="s">
        <v>14050</v>
      </c>
      <c r="C29" s="1">
        <v>138</v>
      </c>
      <c r="D29" s="1" t="s">
        <v>14272</v>
      </c>
      <c r="E29" s="1">
        <v>176</v>
      </c>
      <c r="F29" s="1" t="s">
        <v>20337</v>
      </c>
      <c r="G29" s="1">
        <v>138</v>
      </c>
      <c r="H29" s="1" t="s">
        <v>20338</v>
      </c>
      <c r="I29" s="1">
        <v>143</v>
      </c>
      <c r="J29" s="184" t="s">
        <v>20339</v>
      </c>
      <c r="K29" s="1">
        <v>59</v>
      </c>
      <c r="L29" s="1" t="s">
        <v>20340</v>
      </c>
    </row>
    <row r="30" spans="1:12">
      <c r="A30" s="1" t="s">
        <v>20262</v>
      </c>
      <c r="B30" s="1" t="s">
        <v>14059</v>
      </c>
      <c r="C30" s="1">
        <v>84</v>
      </c>
      <c r="D30" s="1" t="s">
        <v>20341</v>
      </c>
      <c r="E30" s="1">
        <v>177</v>
      </c>
      <c r="F30" s="184" t="s">
        <v>20342</v>
      </c>
      <c r="G30" s="1">
        <v>180</v>
      </c>
      <c r="H30" s="184" t="s">
        <v>14242</v>
      </c>
      <c r="I30" s="1">
        <v>194</v>
      </c>
      <c r="J30" s="184" t="s">
        <v>15034</v>
      </c>
      <c r="K30" s="1">
        <v>63</v>
      </c>
      <c r="L30" s="1" t="s">
        <v>20343</v>
      </c>
    </row>
    <row r="31" spans="1:12">
      <c r="A31" s="1" t="s">
        <v>20262</v>
      </c>
      <c r="B31" s="1" t="s">
        <v>14069</v>
      </c>
      <c r="C31" s="1">
        <v>34</v>
      </c>
      <c r="D31" s="1" t="s">
        <v>20344</v>
      </c>
      <c r="E31" s="1">
        <v>103</v>
      </c>
      <c r="F31" s="184" t="s">
        <v>20345</v>
      </c>
      <c r="G31" s="1">
        <v>93</v>
      </c>
      <c r="H31" s="1" t="s">
        <v>20346</v>
      </c>
      <c r="I31" s="1">
        <v>71</v>
      </c>
      <c r="J31" s="1" t="s">
        <v>16777</v>
      </c>
      <c r="K31" s="1">
        <v>16</v>
      </c>
      <c r="L31" s="1" t="s">
        <v>20347</v>
      </c>
    </row>
    <row r="32" spans="1:12">
      <c r="A32" s="1" t="s">
        <v>20262</v>
      </c>
      <c r="B32" s="1" t="s">
        <v>14077</v>
      </c>
      <c r="C32" s="1">
        <v>37</v>
      </c>
      <c r="D32" s="1" t="s">
        <v>20348</v>
      </c>
      <c r="E32" s="1">
        <v>133</v>
      </c>
      <c r="F32" s="184" t="s">
        <v>20349</v>
      </c>
      <c r="G32" s="1">
        <v>114</v>
      </c>
      <c r="H32" s="1" t="s">
        <v>13908</v>
      </c>
      <c r="I32" s="1">
        <v>75</v>
      </c>
      <c r="J32" s="1" t="s">
        <v>20350</v>
      </c>
      <c r="K32" s="1">
        <v>29</v>
      </c>
      <c r="L32" s="1" t="s">
        <v>20351</v>
      </c>
    </row>
    <row r="33" spans="1:12">
      <c r="A33" s="1" t="s">
        <v>20262</v>
      </c>
      <c r="B33" s="1" t="s">
        <v>14087</v>
      </c>
      <c r="C33" s="1">
        <v>28</v>
      </c>
      <c r="D33" s="1" t="s">
        <v>20352</v>
      </c>
      <c r="E33" s="1">
        <v>34</v>
      </c>
      <c r="F33" s="1" t="s">
        <v>19777</v>
      </c>
      <c r="G33" s="1">
        <v>28</v>
      </c>
      <c r="H33" s="1" t="s">
        <v>15756</v>
      </c>
      <c r="I33" s="1">
        <v>18</v>
      </c>
      <c r="J33" s="1" t="s">
        <v>16770</v>
      </c>
      <c r="K33" s="1">
        <v>2</v>
      </c>
      <c r="L33" s="1" t="s">
        <v>20353</v>
      </c>
    </row>
    <row r="34" spans="1:12">
      <c r="A34" s="1" t="s">
        <v>20262</v>
      </c>
      <c r="B34" s="1" t="s">
        <v>14093</v>
      </c>
      <c r="C34" s="1">
        <v>242</v>
      </c>
      <c r="D34" s="1" t="s">
        <v>20354</v>
      </c>
      <c r="E34" s="1">
        <v>449</v>
      </c>
      <c r="F34" s="1" t="s">
        <v>20355</v>
      </c>
      <c r="G34" s="1">
        <v>502</v>
      </c>
      <c r="H34" s="184" t="s">
        <v>20356</v>
      </c>
      <c r="I34" s="1">
        <v>464</v>
      </c>
      <c r="J34" s="1" t="s">
        <v>20357</v>
      </c>
      <c r="K34" s="1">
        <v>181</v>
      </c>
      <c r="L34" s="1" t="s">
        <v>20358</v>
      </c>
    </row>
    <row r="35" spans="1:12">
      <c r="A35" s="1" t="s">
        <v>20262</v>
      </c>
      <c r="B35" s="1" t="s">
        <v>116</v>
      </c>
      <c r="D35" s="1">
        <v>-1</v>
      </c>
      <c r="E35" s="1">
        <v>17</v>
      </c>
      <c r="F35" s="1" t="s">
        <v>18307</v>
      </c>
      <c r="G35" s="1">
        <v>12</v>
      </c>
      <c r="H35" s="1" t="s">
        <v>15730</v>
      </c>
      <c r="I35" s="1">
        <v>7</v>
      </c>
      <c r="J35" s="1" t="s">
        <v>14353</v>
      </c>
      <c r="K35" s="1">
        <v>2</v>
      </c>
      <c r="L35" s="1" t="s">
        <v>20359</v>
      </c>
    </row>
    <row r="36" spans="1:12">
      <c r="A36" s="1" t="s">
        <v>20262</v>
      </c>
      <c r="B36" s="1" t="s">
        <v>14105</v>
      </c>
      <c r="C36" s="1">
        <v>36</v>
      </c>
      <c r="D36" s="1" t="s">
        <v>15531</v>
      </c>
      <c r="E36" s="1">
        <v>90</v>
      </c>
      <c r="F36" s="184" t="s">
        <v>15413</v>
      </c>
      <c r="G36" s="1">
        <v>92</v>
      </c>
      <c r="H36" s="184" t="s">
        <v>16808</v>
      </c>
      <c r="I36" s="1">
        <v>83</v>
      </c>
      <c r="J36" s="1" t="s">
        <v>20360</v>
      </c>
      <c r="K36" s="1">
        <v>39</v>
      </c>
      <c r="L36" s="1" t="s">
        <v>20361</v>
      </c>
    </row>
    <row r="37" spans="1:12">
      <c r="A37" s="1" t="s">
        <v>20262</v>
      </c>
      <c r="B37" s="1" t="s">
        <v>14113</v>
      </c>
      <c r="C37" s="1">
        <v>28</v>
      </c>
      <c r="D37" s="1" t="s">
        <v>17292</v>
      </c>
      <c r="E37" s="1">
        <v>132</v>
      </c>
      <c r="F37" s="184" t="s">
        <v>20362</v>
      </c>
      <c r="G37" s="1">
        <v>134</v>
      </c>
      <c r="H37" s="184" t="s">
        <v>13964</v>
      </c>
      <c r="I37" s="1">
        <v>119</v>
      </c>
      <c r="J37" s="1" t="s">
        <v>20363</v>
      </c>
      <c r="K37" s="1">
        <v>37</v>
      </c>
      <c r="L37" s="1" t="s">
        <v>20364</v>
      </c>
    </row>
    <row r="38" spans="1:12">
      <c r="A38" s="1" t="s">
        <v>20262</v>
      </c>
      <c r="B38" s="1" t="s">
        <v>14121</v>
      </c>
      <c r="C38" s="1">
        <v>366</v>
      </c>
      <c r="D38" s="1" t="s">
        <v>20365</v>
      </c>
      <c r="E38" s="1">
        <v>376</v>
      </c>
      <c r="F38" s="1" t="s">
        <v>20366</v>
      </c>
      <c r="G38" s="1">
        <v>560</v>
      </c>
      <c r="H38" s="184" t="s">
        <v>20367</v>
      </c>
      <c r="I38" s="1">
        <v>455</v>
      </c>
      <c r="J38" s="1" t="s">
        <v>15644</v>
      </c>
      <c r="K38" s="1">
        <v>128</v>
      </c>
      <c r="L38" s="1" t="s">
        <v>20368</v>
      </c>
    </row>
    <row r="39" spans="1:12">
      <c r="A39" s="1" t="s">
        <v>20262</v>
      </c>
      <c r="B39" s="1" t="s">
        <v>14131</v>
      </c>
      <c r="C39" s="1">
        <v>15</v>
      </c>
      <c r="D39" s="1" t="s">
        <v>14933</v>
      </c>
      <c r="E39" s="1">
        <v>31</v>
      </c>
      <c r="F39" s="184" t="s">
        <v>14308</v>
      </c>
      <c r="G39" s="1">
        <v>25</v>
      </c>
      <c r="H39" s="1" t="s">
        <v>14899</v>
      </c>
      <c r="I39" s="1">
        <v>32</v>
      </c>
      <c r="J39" s="1" t="s">
        <v>6419</v>
      </c>
      <c r="K39" s="1">
        <v>19</v>
      </c>
      <c r="L39" s="1" t="s">
        <v>20369</v>
      </c>
    </row>
    <row r="40" spans="1:12">
      <c r="A40" s="1" t="s">
        <v>20262</v>
      </c>
      <c r="B40" s="1" t="s">
        <v>14132</v>
      </c>
      <c r="C40" s="1">
        <v>12</v>
      </c>
      <c r="D40" s="1" t="s">
        <v>14686</v>
      </c>
      <c r="E40" s="1">
        <v>43</v>
      </c>
      <c r="F40" s="184" t="s">
        <v>15325</v>
      </c>
      <c r="G40" s="1">
        <v>41</v>
      </c>
      <c r="H40" s="1" t="s">
        <v>20370</v>
      </c>
      <c r="I40" s="1">
        <v>41</v>
      </c>
      <c r="J40" s="1">
        <v>0</v>
      </c>
      <c r="K40" s="1">
        <v>9</v>
      </c>
      <c r="L40" s="1" t="s">
        <v>20371</v>
      </c>
    </row>
    <row r="41" spans="1:12">
      <c r="A41" s="1" t="s">
        <v>20262</v>
      </c>
      <c r="B41" s="1" t="s">
        <v>14139</v>
      </c>
      <c r="C41" s="1">
        <v>484</v>
      </c>
      <c r="D41" s="1" t="s">
        <v>20372</v>
      </c>
      <c r="E41" s="1">
        <v>779</v>
      </c>
      <c r="F41" s="1" t="s">
        <v>20373</v>
      </c>
      <c r="G41" s="1">
        <v>688</v>
      </c>
      <c r="H41" s="1" t="s">
        <v>20374</v>
      </c>
      <c r="I41" s="1">
        <v>647</v>
      </c>
      <c r="J41" s="1" t="s">
        <v>20375</v>
      </c>
      <c r="K41" s="1">
        <v>296</v>
      </c>
      <c r="L41" s="1" t="s">
        <v>20376</v>
      </c>
    </row>
    <row r="42" spans="1:12">
      <c r="A42" s="1" t="s">
        <v>20262</v>
      </c>
      <c r="B42" s="1" t="s">
        <v>14150</v>
      </c>
      <c r="C42" s="1">
        <v>157</v>
      </c>
      <c r="D42" s="1" t="s">
        <v>20377</v>
      </c>
      <c r="E42" s="1">
        <v>184</v>
      </c>
      <c r="F42" s="1" t="s">
        <v>20378</v>
      </c>
      <c r="G42" s="1">
        <v>198</v>
      </c>
      <c r="H42" s="184" t="s">
        <v>15183</v>
      </c>
      <c r="I42" s="1">
        <v>216</v>
      </c>
      <c r="J42" s="184" t="s">
        <v>13877</v>
      </c>
      <c r="K42" s="1">
        <v>97</v>
      </c>
      <c r="L42" s="1" t="s">
        <v>20379</v>
      </c>
    </row>
    <row r="43" spans="1:12">
      <c r="A43" s="1" t="s">
        <v>20262</v>
      </c>
      <c r="B43" s="1" t="s">
        <v>14160</v>
      </c>
      <c r="C43" s="1">
        <v>26</v>
      </c>
      <c r="D43" s="1" t="s">
        <v>20380</v>
      </c>
      <c r="E43" s="1">
        <v>34</v>
      </c>
      <c r="F43" s="1" t="s">
        <v>20381</v>
      </c>
      <c r="G43" s="1">
        <v>35</v>
      </c>
      <c r="H43" s="184" t="s">
        <v>14161</v>
      </c>
      <c r="I43" s="1">
        <v>25</v>
      </c>
      <c r="J43" s="1" t="s">
        <v>14270</v>
      </c>
      <c r="K43" s="1">
        <v>11</v>
      </c>
      <c r="L43" s="1" t="s">
        <v>17419</v>
      </c>
    </row>
    <row r="44" spans="1:12">
      <c r="A44" s="1" t="s">
        <v>20262</v>
      </c>
      <c r="B44" s="1" t="s">
        <v>14166</v>
      </c>
      <c r="D44" s="1">
        <v>-1</v>
      </c>
      <c r="E44" s="1">
        <v>73</v>
      </c>
      <c r="F44" s="184" t="s">
        <v>20382</v>
      </c>
      <c r="G44" s="1">
        <v>5</v>
      </c>
      <c r="H44" s="1" t="s">
        <v>20383</v>
      </c>
      <c r="I44" s="1">
        <v>65</v>
      </c>
      <c r="J44" s="1">
        <v>12</v>
      </c>
      <c r="K44" s="1">
        <v>49</v>
      </c>
      <c r="L44" s="1" t="s">
        <v>19378</v>
      </c>
    </row>
    <row r="45" spans="1:12">
      <c r="A45" s="1" t="s">
        <v>20262</v>
      </c>
      <c r="B45" s="1" t="s">
        <v>14172</v>
      </c>
      <c r="C45" s="1">
        <v>55</v>
      </c>
      <c r="D45" s="1" t="s">
        <v>20384</v>
      </c>
      <c r="E45" s="1">
        <v>125</v>
      </c>
      <c r="F45" s="1" t="s">
        <v>20385</v>
      </c>
      <c r="G45" s="1">
        <v>62</v>
      </c>
      <c r="H45" s="1" t="s">
        <v>20386</v>
      </c>
      <c r="I45" s="1">
        <v>79</v>
      </c>
      <c r="J45" s="184" t="s">
        <v>20387</v>
      </c>
      <c r="K45" s="1">
        <v>23</v>
      </c>
      <c r="L45" s="1" t="s">
        <v>20388</v>
      </c>
    </row>
    <row r="46" spans="1:12">
      <c r="A46" s="1" t="s">
        <v>20262</v>
      </c>
      <c r="B46" s="1" t="s">
        <v>14181</v>
      </c>
      <c r="C46" s="1">
        <v>153</v>
      </c>
      <c r="D46" s="1" t="s">
        <v>20389</v>
      </c>
      <c r="E46" s="1">
        <v>201</v>
      </c>
      <c r="F46" s="1" t="s">
        <v>20390</v>
      </c>
      <c r="G46" s="1">
        <v>229</v>
      </c>
      <c r="H46" s="184" t="s">
        <v>20391</v>
      </c>
      <c r="I46" s="1">
        <v>197</v>
      </c>
      <c r="J46" s="1" t="s">
        <v>20392</v>
      </c>
      <c r="K46" s="1">
        <v>63</v>
      </c>
      <c r="L46" s="1" t="s">
        <v>20393</v>
      </c>
    </row>
    <row r="47" spans="1:12">
      <c r="A47" s="1" t="s">
        <v>20262</v>
      </c>
      <c r="B47" s="1" t="s">
        <v>3929</v>
      </c>
      <c r="C47" s="1">
        <v>130</v>
      </c>
      <c r="D47" s="1" t="s">
        <v>20394</v>
      </c>
      <c r="E47" s="1">
        <v>421</v>
      </c>
      <c r="F47" s="184" t="s">
        <v>20395</v>
      </c>
      <c r="G47" s="1">
        <v>417</v>
      </c>
      <c r="H47" s="1" t="s">
        <v>20396</v>
      </c>
      <c r="I47" s="1">
        <v>423</v>
      </c>
      <c r="J47" s="184" t="s">
        <v>20397</v>
      </c>
      <c r="K47" s="1">
        <v>134</v>
      </c>
      <c r="L47" s="1" t="s">
        <v>20398</v>
      </c>
    </row>
    <row r="48" spans="1:12">
      <c r="A48" s="1" t="s">
        <v>20262</v>
      </c>
      <c r="B48" s="1" t="s">
        <v>14201</v>
      </c>
      <c r="C48" s="1">
        <v>17</v>
      </c>
      <c r="D48" s="1" t="s">
        <v>20399</v>
      </c>
      <c r="E48" s="1">
        <v>110</v>
      </c>
      <c r="F48" s="184" t="s">
        <v>20400</v>
      </c>
      <c r="G48" s="1">
        <v>68</v>
      </c>
      <c r="H48" s="1" t="s">
        <v>14032</v>
      </c>
      <c r="I48" s="1">
        <v>91</v>
      </c>
      <c r="J48" s="184" t="s">
        <v>20401</v>
      </c>
      <c r="K48" s="1">
        <v>43</v>
      </c>
      <c r="L48" s="1" t="s">
        <v>20402</v>
      </c>
    </row>
    <row r="49" spans="1:12">
      <c r="A49" s="1" t="s">
        <v>20262</v>
      </c>
      <c r="B49" s="1" t="s">
        <v>14209</v>
      </c>
      <c r="C49" s="1">
        <v>66</v>
      </c>
      <c r="D49" s="1" t="s">
        <v>14428</v>
      </c>
      <c r="E49" s="1">
        <v>130</v>
      </c>
      <c r="F49" s="184" t="s">
        <v>20290</v>
      </c>
      <c r="G49" s="1">
        <v>99</v>
      </c>
      <c r="H49" s="1" t="s">
        <v>20403</v>
      </c>
      <c r="I49" s="1">
        <v>54</v>
      </c>
      <c r="J49" s="1" t="s">
        <v>20263</v>
      </c>
      <c r="K49" s="1">
        <v>23</v>
      </c>
      <c r="L49" s="1" t="s">
        <v>20404</v>
      </c>
    </row>
    <row r="50" spans="1:12">
      <c r="A50" s="1" t="s">
        <v>20262</v>
      </c>
      <c r="B50" s="1" t="s">
        <v>14218</v>
      </c>
      <c r="C50" s="1">
        <v>25</v>
      </c>
      <c r="D50" s="1" t="s">
        <v>20405</v>
      </c>
      <c r="E50" s="1">
        <v>55</v>
      </c>
      <c r="F50" s="184" t="s">
        <v>19056</v>
      </c>
      <c r="G50" s="1">
        <v>35</v>
      </c>
      <c r="H50" s="1" t="s">
        <v>20406</v>
      </c>
      <c r="I50" s="1">
        <v>38</v>
      </c>
      <c r="J50" s="184" t="s">
        <v>15928</v>
      </c>
      <c r="K50" s="1">
        <v>7</v>
      </c>
      <c r="L50" s="1" t="s">
        <v>20407</v>
      </c>
    </row>
    <row r="51" spans="1:12">
      <c r="A51" s="1" t="s">
        <v>20262</v>
      </c>
      <c r="B51" s="1" t="s">
        <v>14225</v>
      </c>
      <c r="C51" s="1">
        <v>124</v>
      </c>
      <c r="D51" s="1" t="s">
        <v>20408</v>
      </c>
      <c r="E51" s="1">
        <v>147</v>
      </c>
      <c r="F51" s="1" t="s">
        <v>20409</v>
      </c>
      <c r="G51" s="1">
        <v>157</v>
      </c>
      <c r="H51" s="184" t="s">
        <v>13966</v>
      </c>
      <c r="I51" s="1">
        <v>134</v>
      </c>
      <c r="J51" s="1" t="s">
        <v>20410</v>
      </c>
      <c r="K51" s="1">
        <v>41</v>
      </c>
      <c r="L51" s="1" t="s">
        <v>16422</v>
      </c>
    </row>
    <row r="52" spans="1:12">
      <c r="A52" s="1" t="s">
        <v>20262</v>
      </c>
      <c r="B52" s="1" t="s">
        <v>14236</v>
      </c>
      <c r="C52" s="1">
        <v>43</v>
      </c>
      <c r="D52" s="1" t="s">
        <v>15071</v>
      </c>
      <c r="E52" s="1">
        <v>119</v>
      </c>
      <c r="F52" s="184" t="s">
        <v>15589</v>
      </c>
      <c r="G52" s="1">
        <v>30</v>
      </c>
      <c r="H52" s="1" t="s">
        <v>20411</v>
      </c>
      <c r="I52" s="1">
        <v>59</v>
      </c>
      <c r="J52" s="184" t="s">
        <v>20412</v>
      </c>
      <c r="L52" s="1">
        <v>-1</v>
      </c>
    </row>
    <row r="53" spans="1:12">
      <c r="A53" s="1" t="s">
        <v>20262</v>
      </c>
      <c r="B53" s="1" t="s">
        <v>14243</v>
      </c>
      <c r="C53" s="1">
        <v>125</v>
      </c>
      <c r="D53" s="1" t="s">
        <v>20413</v>
      </c>
      <c r="E53" s="1">
        <v>314</v>
      </c>
      <c r="F53" s="184" t="s">
        <v>20414</v>
      </c>
      <c r="G53" s="1">
        <v>295</v>
      </c>
      <c r="H53" s="1" t="s">
        <v>20415</v>
      </c>
      <c r="I53" s="1">
        <v>325</v>
      </c>
      <c r="J53" s="184" t="s">
        <v>14635</v>
      </c>
      <c r="K53" s="1">
        <v>119</v>
      </c>
      <c r="L53" s="1" t="s">
        <v>20416</v>
      </c>
    </row>
    <row r="54" spans="1:12">
      <c r="A54" s="1" t="s">
        <v>20262</v>
      </c>
      <c r="B54" s="1" t="s">
        <v>14254</v>
      </c>
      <c r="D54" s="1">
        <v>-1</v>
      </c>
      <c r="E54" s="1">
        <v>12</v>
      </c>
      <c r="F54" s="1" t="s">
        <v>5975</v>
      </c>
      <c r="G54" s="1">
        <v>18</v>
      </c>
      <c r="H54" s="1" t="s">
        <v>5975</v>
      </c>
      <c r="I54" s="1">
        <v>12</v>
      </c>
      <c r="J54" s="1" t="s">
        <v>14461</v>
      </c>
      <c r="K54" s="1">
        <v>2</v>
      </c>
      <c r="L54" s="1" t="s">
        <v>20417</v>
      </c>
    </row>
    <row r="55" spans="1:12">
      <c r="A55" s="1" t="s">
        <v>20262</v>
      </c>
      <c r="B55" s="1" t="s">
        <v>14255</v>
      </c>
      <c r="C55" s="1">
        <v>31</v>
      </c>
      <c r="D55" s="1" t="s">
        <v>20418</v>
      </c>
      <c r="E55" s="1">
        <v>71</v>
      </c>
      <c r="F55" s="1" t="s">
        <v>20419</v>
      </c>
      <c r="G55" s="1">
        <v>17</v>
      </c>
      <c r="H55" s="1" t="s">
        <v>20420</v>
      </c>
      <c r="I55" s="1">
        <v>54</v>
      </c>
      <c r="J55" s="184" t="s">
        <v>20421</v>
      </c>
      <c r="K55" s="1">
        <v>20</v>
      </c>
      <c r="L55" s="1" t="s">
        <v>16056</v>
      </c>
    </row>
    <row r="56" spans="1:12">
      <c r="A56" s="1" t="s">
        <v>20262</v>
      </c>
      <c r="B56" s="1" t="s">
        <v>14259</v>
      </c>
      <c r="C56" s="1">
        <v>54</v>
      </c>
      <c r="D56" s="1" t="s">
        <v>20422</v>
      </c>
      <c r="E56" s="1">
        <v>107</v>
      </c>
      <c r="F56" s="184" t="s">
        <v>17118</v>
      </c>
      <c r="G56" s="1">
        <v>71</v>
      </c>
      <c r="H56" s="1" t="s">
        <v>20423</v>
      </c>
      <c r="I56" s="1">
        <v>46</v>
      </c>
      <c r="J56" s="1" t="s">
        <v>20424</v>
      </c>
      <c r="K56" s="1">
        <v>26</v>
      </c>
      <c r="L56" s="1" t="s">
        <v>20334</v>
      </c>
    </row>
    <row r="57" spans="1:12">
      <c r="A57" s="1" t="s">
        <v>20262</v>
      </c>
      <c r="B57" s="1" t="s">
        <v>633</v>
      </c>
      <c r="C57" s="1">
        <v>17</v>
      </c>
      <c r="D57" s="1" t="s">
        <v>20425</v>
      </c>
      <c r="E57" s="1">
        <v>28</v>
      </c>
      <c r="F57" s="1" t="s">
        <v>1331</v>
      </c>
      <c r="G57" s="1">
        <v>23</v>
      </c>
      <c r="H57" s="1" t="s">
        <v>14272</v>
      </c>
      <c r="I57" s="1">
        <v>28</v>
      </c>
      <c r="J57" s="184" t="s">
        <v>14271</v>
      </c>
      <c r="K57" s="1">
        <v>9</v>
      </c>
      <c r="L57" s="1" t="s">
        <v>20426</v>
      </c>
    </row>
    <row r="58" spans="1:12">
      <c r="A58" s="1" t="s">
        <v>20262</v>
      </c>
      <c r="B58" s="1" t="s">
        <v>14275</v>
      </c>
      <c r="C58" s="1">
        <v>248</v>
      </c>
      <c r="D58" s="1" t="s">
        <v>20427</v>
      </c>
      <c r="E58" s="1">
        <v>420</v>
      </c>
      <c r="F58" s="184" t="s">
        <v>20428</v>
      </c>
      <c r="G58" s="1">
        <v>396</v>
      </c>
      <c r="H58" s="1" t="s">
        <v>20429</v>
      </c>
      <c r="I58" s="1">
        <v>296</v>
      </c>
      <c r="J58" s="1" t="s">
        <v>20430</v>
      </c>
      <c r="K58" s="1">
        <v>185</v>
      </c>
      <c r="L58" s="1" t="s">
        <v>19131</v>
      </c>
    </row>
    <row r="59" spans="1:12">
      <c r="A59" s="1" t="s">
        <v>20262</v>
      </c>
      <c r="B59" s="1" t="s">
        <v>14284</v>
      </c>
      <c r="C59" s="1">
        <v>73</v>
      </c>
      <c r="D59" s="1" t="s">
        <v>20431</v>
      </c>
      <c r="E59" s="1">
        <v>95</v>
      </c>
      <c r="F59" s="1" t="s">
        <v>20284</v>
      </c>
      <c r="G59" s="1">
        <v>39</v>
      </c>
      <c r="H59" s="1" t="s">
        <v>16069</v>
      </c>
      <c r="I59" s="1">
        <v>85</v>
      </c>
      <c r="J59" s="184" t="s">
        <v>20432</v>
      </c>
      <c r="K59" s="1">
        <v>33</v>
      </c>
      <c r="L59" s="1" t="s">
        <v>16666</v>
      </c>
    </row>
    <row r="60" spans="1:12">
      <c r="A60" s="1" t="s">
        <v>20262</v>
      </c>
      <c r="B60" s="1" t="s">
        <v>484</v>
      </c>
      <c r="C60" s="1">
        <v>30</v>
      </c>
      <c r="D60" s="1" t="s">
        <v>20433</v>
      </c>
      <c r="E60" s="1">
        <v>88</v>
      </c>
      <c r="F60" s="184" t="s">
        <v>20434</v>
      </c>
      <c r="G60" s="1">
        <v>71</v>
      </c>
      <c r="H60" s="1" t="s">
        <v>20435</v>
      </c>
      <c r="I60" s="1">
        <v>60</v>
      </c>
      <c r="J60" s="1" t="s">
        <v>20436</v>
      </c>
      <c r="K60" s="1">
        <v>11</v>
      </c>
      <c r="L60" s="1" t="s">
        <v>20437</v>
      </c>
    </row>
    <row r="61" spans="1:12">
      <c r="A61" s="1" t="s">
        <v>20262</v>
      </c>
      <c r="B61" s="1" t="s">
        <v>14299</v>
      </c>
      <c r="C61" s="1">
        <v>110</v>
      </c>
      <c r="D61" s="1" t="s">
        <v>20438</v>
      </c>
      <c r="E61" s="1">
        <v>153</v>
      </c>
      <c r="F61" s="1" t="s">
        <v>18307</v>
      </c>
      <c r="G61" s="1">
        <v>169</v>
      </c>
      <c r="H61" s="184" t="s">
        <v>20439</v>
      </c>
      <c r="I61" s="1">
        <v>142</v>
      </c>
      <c r="J61" s="1" t="s">
        <v>20440</v>
      </c>
      <c r="K61" s="1">
        <v>28</v>
      </c>
      <c r="L61" s="1" t="s">
        <v>20441</v>
      </c>
    </row>
    <row r="62" spans="1:12">
      <c r="A62" s="1" t="s">
        <v>20262</v>
      </c>
      <c r="B62" s="1" t="s">
        <v>810</v>
      </c>
      <c r="C62" s="1">
        <v>27</v>
      </c>
      <c r="D62" s="1" t="s">
        <v>20442</v>
      </c>
      <c r="E62" s="1">
        <v>119</v>
      </c>
      <c r="F62" s="184" t="s">
        <v>20443</v>
      </c>
      <c r="G62" s="1">
        <v>110</v>
      </c>
      <c r="H62" s="1" t="s">
        <v>20444</v>
      </c>
      <c r="I62" s="1">
        <v>112</v>
      </c>
      <c r="J62" s="184" t="s">
        <v>14220</v>
      </c>
      <c r="K62" s="1">
        <v>17</v>
      </c>
      <c r="L62" s="1" t="s">
        <v>20445</v>
      </c>
    </row>
    <row r="63" spans="1:12">
      <c r="A63" s="1" t="s">
        <v>20262</v>
      </c>
      <c r="B63" s="1" t="s">
        <v>14314</v>
      </c>
      <c r="C63" s="1">
        <v>46</v>
      </c>
      <c r="D63" s="1" t="s">
        <v>16917</v>
      </c>
      <c r="E63" s="1">
        <v>44</v>
      </c>
      <c r="F63" s="1" t="s">
        <v>16032</v>
      </c>
      <c r="G63" s="1">
        <v>30</v>
      </c>
      <c r="H63" s="1" t="s">
        <v>16236</v>
      </c>
      <c r="I63" s="1">
        <v>48</v>
      </c>
      <c r="J63" s="1" t="s">
        <v>1383</v>
      </c>
      <c r="K63" s="1">
        <v>14</v>
      </c>
      <c r="L63" s="1" t="s">
        <v>20446</v>
      </c>
    </row>
    <row r="64" spans="1:12">
      <c r="A64" s="1" t="s">
        <v>20262</v>
      </c>
      <c r="B64" s="1" t="s">
        <v>14318</v>
      </c>
      <c r="C64" s="1">
        <v>547</v>
      </c>
      <c r="D64" s="1" t="s">
        <v>20447</v>
      </c>
      <c r="E64" s="1">
        <v>659</v>
      </c>
      <c r="F64" s="1" t="s">
        <v>20448</v>
      </c>
      <c r="G64" s="1">
        <v>704</v>
      </c>
      <c r="H64" s="184" t="s">
        <v>20449</v>
      </c>
      <c r="I64" s="1">
        <v>731</v>
      </c>
      <c r="J64" s="184" t="s">
        <v>20450</v>
      </c>
      <c r="K64" s="1">
        <v>257</v>
      </c>
      <c r="L64" s="1" t="s">
        <v>20451</v>
      </c>
    </row>
    <row r="65" spans="1:12">
      <c r="A65" s="1" t="s">
        <v>20262</v>
      </c>
      <c r="B65" s="1" t="s">
        <v>14329</v>
      </c>
      <c r="C65" s="1">
        <v>39</v>
      </c>
      <c r="D65" s="1" t="s">
        <v>16390</v>
      </c>
      <c r="E65" s="1">
        <v>67</v>
      </c>
      <c r="F65" s="1" t="s">
        <v>20452</v>
      </c>
      <c r="G65" s="1">
        <v>49</v>
      </c>
      <c r="H65" s="1" t="s">
        <v>20453</v>
      </c>
      <c r="I65" s="1">
        <v>43</v>
      </c>
      <c r="J65" s="1" t="s">
        <v>19238</v>
      </c>
      <c r="K65" s="1">
        <v>11</v>
      </c>
      <c r="L65" s="1" t="s">
        <v>20454</v>
      </c>
    </row>
    <row r="66" spans="1:12">
      <c r="A66" s="1" t="s">
        <v>20262</v>
      </c>
      <c r="B66" s="1" t="s">
        <v>14338</v>
      </c>
      <c r="D66" s="1">
        <v>-1</v>
      </c>
      <c r="E66" s="1">
        <v>5</v>
      </c>
      <c r="F66" s="1">
        <v>0</v>
      </c>
      <c r="G66" s="1">
        <v>7</v>
      </c>
      <c r="H66" s="1" t="s">
        <v>1331</v>
      </c>
      <c r="I66" s="1">
        <v>14</v>
      </c>
      <c r="J66" s="1">
        <v>1</v>
      </c>
      <c r="K66" s="1">
        <v>3</v>
      </c>
      <c r="L66" s="1" t="s">
        <v>20455</v>
      </c>
    </row>
    <row r="67" spans="1:12">
      <c r="A67" s="1" t="s">
        <v>20262</v>
      </c>
      <c r="B67" s="1" t="s">
        <v>14340</v>
      </c>
      <c r="C67" s="1">
        <v>23</v>
      </c>
      <c r="D67" s="1" t="s">
        <v>6054</v>
      </c>
      <c r="E67" s="1">
        <v>36</v>
      </c>
      <c r="F67" s="1" t="s">
        <v>1347</v>
      </c>
      <c r="G67" s="1">
        <v>40</v>
      </c>
      <c r="H67" s="184" t="s">
        <v>14028</v>
      </c>
      <c r="I67" s="1">
        <v>13</v>
      </c>
      <c r="J67" s="1" t="s">
        <v>20456</v>
      </c>
      <c r="K67" s="1">
        <v>4</v>
      </c>
      <c r="L67" s="1" t="s">
        <v>20331</v>
      </c>
    </row>
    <row r="68" spans="1:12">
      <c r="A68" s="1" t="s">
        <v>20262</v>
      </c>
      <c r="B68" s="1" t="s">
        <v>14345</v>
      </c>
      <c r="C68" s="1">
        <v>22</v>
      </c>
      <c r="D68" s="1" t="s">
        <v>20457</v>
      </c>
      <c r="E68" s="1">
        <v>32</v>
      </c>
      <c r="F68" s="1" t="s">
        <v>18432</v>
      </c>
      <c r="G68" s="1">
        <v>47</v>
      </c>
      <c r="H68" s="1" t="s">
        <v>20458</v>
      </c>
      <c r="I68" s="1">
        <v>43</v>
      </c>
      <c r="J68" s="1" t="s">
        <v>20459</v>
      </c>
      <c r="K68" s="1">
        <v>7</v>
      </c>
      <c r="L68" s="1" t="s">
        <v>20460</v>
      </c>
    </row>
    <row r="69" spans="1:12">
      <c r="A69" s="1" t="s">
        <v>20262</v>
      </c>
      <c r="B69" s="1" t="s">
        <v>14348</v>
      </c>
      <c r="C69" s="1">
        <v>4</v>
      </c>
      <c r="D69" s="1" t="s">
        <v>20461</v>
      </c>
      <c r="E69" s="1">
        <v>43</v>
      </c>
      <c r="F69" s="1" t="s">
        <v>20462</v>
      </c>
      <c r="G69" s="1">
        <v>42</v>
      </c>
      <c r="H69" s="1" t="s">
        <v>20463</v>
      </c>
      <c r="I69" s="1">
        <v>36</v>
      </c>
      <c r="J69" s="1" t="s">
        <v>13908</v>
      </c>
      <c r="K69" s="1">
        <v>15</v>
      </c>
      <c r="L69" s="1" t="s">
        <v>16900</v>
      </c>
    </row>
    <row r="70" spans="1:12">
      <c r="A70" s="1" t="s">
        <v>20262</v>
      </c>
      <c r="B70" s="1" t="s">
        <v>14354</v>
      </c>
      <c r="C70" s="1">
        <v>37</v>
      </c>
      <c r="D70" s="1" t="s">
        <v>20464</v>
      </c>
      <c r="E70" s="1">
        <v>103</v>
      </c>
      <c r="F70" s="184" t="s">
        <v>20465</v>
      </c>
      <c r="G70" s="1">
        <v>88</v>
      </c>
      <c r="H70" s="1" t="s">
        <v>20466</v>
      </c>
      <c r="I70" s="1">
        <v>73</v>
      </c>
      <c r="J70" s="1" t="s">
        <v>20467</v>
      </c>
      <c r="K70" s="1">
        <v>34</v>
      </c>
      <c r="L70" s="1" t="s">
        <v>20468</v>
      </c>
    </row>
    <row r="71" spans="1:12">
      <c r="A71" s="1" t="s">
        <v>20262</v>
      </c>
      <c r="B71" s="1" t="s">
        <v>14360</v>
      </c>
      <c r="C71" s="1">
        <v>21</v>
      </c>
      <c r="D71" s="1" t="s">
        <v>19786</v>
      </c>
      <c r="E71" s="1">
        <v>31</v>
      </c>
      <c r="F71" s="1" t="s">
        <v>20469</v>
      </c>
      <c r="G71" s="1">
        <v>24</v>
      </c>
      <c r="H71" s="1" t="s">
        <v>16564</v>
      </c>
      <c r="I71" s="1">
        <v>32</v>
      </c>
      <c r="J71" s="184" t="s">
        <v>14273</v>
      </c>
      <c r="K71" s="1">
        <v>6</v>
      </c>
      <c r="L71" s="1" t="s">
        <v>20470</v>
      </c>
    </row>
    <row r="72" spans="1:12">
      <c r="A72" s="1" t="s">
        <v>20262</v>
      </c>
      <c r="B72" s="1" t="s">
        <v>14365</v>
      </c>
      <c r="C72" s="1">
        <v>131</v>
      </c>
      <c r="D72" s="184" t="s">
        <v>18426</v>
      </c>
      <c r="E72" s="1">
        <v>155</v>
      </c>
      <c r="F72" s="1" t="s">
        <v>20471</v>
      </c>
      <c r="G72" s="1">
        <v>148</v>
      </c>
      <c r="H72" s="1" t="s">
        <v>20472</v>
      </c>
      <c r="I72" s="1">
        <v>145</v>
      </c>
      <c r="J72" s="1" t="s">
        <v>20473</v>
      </c>
      <c r="K72" s="1">
        <v>74</v>
      </c>
      <c r="L72" s="1" t="s">
        <v>20474</v>
      </c>
    </row>
    <row r="73" spans="1:12">
      <c r="A73" s="1" t="s">
        <v>20262</v>
      </c>
      <c r="B73" s="1" t="s">
        <v>14375</v>
      </c>
      <c r="C73" s="1">
        <v>2</v>
      </c>
      <c r="D73" s="1" t="s">
        <v>17478</v>
      </c>
      <c r="E73" s="1">
        <v>14</v>
      </c>
      <c r="F73" s="1" t="s">
        <v>15553</v>
      </c>
      <c r="G73" s="1">
        <v>6</v>
      </c>
      <c r="H73" s="1" t="s">
        <v>16088</v>
      </c>
      <c r="I73" s="1">
        <v>10</v>
      </c>
      <c r="J73" s="184" t="s">
        <v>15671</v>
      </c>
      <c r="K73" s="1">
        <v>2</v>
      </c>
      <c r="L73" s="1" t="s">
        <v>20475</v>
      </c>
    </row>
    <row r="74" spans="1:12">
      <c r="A74" s="1" t="s">
        <v>20262</v>
      </c>
      <c r="B74" s="1" t="s">
        <v>14376</v>
      </c>
      <c r="C74" s="1">
        <v>37</v>
      </c>
      <c r="D74" s="1" t="s">
        <v>20476</v>
      </c>
      <c r="E74" s="1">
        <v>34</v>
      </c>
      <c r="F74" s="1" t="s">
        <v>16904</v>
      </c>
      <c r="G74" s="1">
        <v>68</v>
      </c>
      <c r="H74" s="1">
        <v>1</v>
      </c>
      <c r="I74" s="1">
        <v>71</v>
      </c>
      <c r="J74" s="184" t="s">
        <v>14204</v>
      </c>
      <c r="K74" s="1">
        <v>16</v>
      </c>
      <c r="L74" s="1" t="s">
        <v>20347</v>
      </c>
    </row>
    <row r="75" spans="1:12">
      <c r="A75" s="1" t="s">
        <v>20262</v>
      </c>
      <c r="B75" s="1" t="s">
        <v>14379</v>
      </c>
      <c r="C75" s="1">
        <v>137</v>
      </c>
      <c r="D75" s="1" t="s">
        <v>20477</v>
      </c>
      <c r="E75" s="1">
        <v>183</v>
      </c>
      <c r="F75" s="1" t="s">
        <v>20478</v>
      </c>
      <c r="G75" s="1">
        <v>161</v>
      </c>
      <c r="H75" s="1" t="s">
        <v>20479</v>
      </c>
      <c r="I75" s="1">
        <v>169</v>
      </c>
      <c r="J75" s="184" t="s">
        <v>17837</v>
      </c>
      <c r="K75" s="1">
        <v>93</v>
      </c>
      <c r="L75" s="1" t="s">
        <v>20480</v>
      </c>
    </row>
    <row r="76" spans="1:12">
      <c r="A76" s="1" t="s">
        <v>20262</v>
      </c>
      <c r="B76" s="1" t="s">
        <v>14389</v>
      </c>
      <c r="C76" s="1">
        <v>21</v>
      </c>
      <c r="D76" s="1" t="s">
        <v>20481</v>
      </c>
      <c r="E76" s="1">
        <v>74</v>
      </c>
      <c r="F76" s="1">
        <v>1</v>
      </c>
      <c r="G76" s="1">
        <v>67</v>
      </c>
      <c r="H76" s="1" t="s">
        <v>20482</v>
      </c>
      <c r="I76" s="1">
        <v>56</v>
      </c>
      <c r="J76" s="1" t="s">
        <v>20483</v>
      </c>
      <c r="K76" s="1">
        <v>16</v>
      </c>
      <c r="L76" s="1" t="s">
        <v>20359</v>
      </c>
    </row>
    <row r="77" spans="1:12">
      <c r="A77" s="1" t="s">
        <v>20262</v>
      </c>
      <c r="B77" s="1" t="s">
        <v>293</v>
      </c>
      <c r="C77" s="1">
        <v>139</v>
      </c>
      <c r="D77" s="1" t="s">
        <v>20484</v>
      </c>
      <c r="E77" s="1">
        <v>263</v>
      </c>
      <c r="F77" s="184" t="s">
        <v>20485</v>
      </c>
      <c r="G77" s="1">
        <v>216</v>
      </c>
      <c r="H77" s="1" t="s">
        <v>20486</v>
      </c>
      <c r="I77" s="1">
        <v>196</v>
      </c>
      <c r="J77" s="1" t="s">
        <v>20487</v>
      </c>
      <c r="K77" s="1">
        <v>38</v>
      </c>
      <c r="L77" s="1" t="s">
        <v>20488</v>
      </c>
    </row>
    <row r="78" spans="1:12">
      <c r="A78" s="1" t="s">
        <v>20262</v>
      </c>
      <c r="B78" s="1" t="s">
        <v>14404</v>
      </c>
      <c r="D78" s="1">
        <v>-1</v>
      </c>
      <c r="I78" s="1">
        <v>47</v>
      </c>
      <c r="L78" s="1">
        <v>-1</v>
      </c>
    </row>
    <row r="79" spans="1:12">
      <c r="A79" s="1" t="s">
        <v>20262</v>
      </c>
      <c r="B79" s="1" t="s">
        <v>14406</v>
      </c>
      <c r="C79" s="1">
        <v>43</v>
      </c>
      <c r="D79" s="1" t="s">
        <v>20489</v>
      </c>
      <c r="E79" s="1">
        <v>99</v>
      </c>
      <c r="F79" s="184" t="s">
        <v>16774</v>
      </c>
      <c r="G79" s="1">
        <v>73</v>
      </c>
      <c r="H79" s="1" t="s">
        <v>20490</v>
      </c>
      <c r="I79" s="1">
        <v>88</v>
      </c>
      <c r="J79" s="184" t="s">
        <v>20491</v>
      </c>
      <c r="K79" s="1">
        <v>34</v>
      </c>
      <c r="L79" s="1" t="s">
        <v>20492</v>
      </c>
    </row>
    <row r="80" spans="1:12">
      <c r="A80" s="1" t="s">
        <v>20262</v>
      </c>
      <c r="B80" s="1" t="s">
        <v>14415</v>
      </c>
      <c r="C80" s="1">
        <v>36</v>
      </c>
      <c r="D80" s="1" t="s">
        <v>20493</v>
      </c>
      <c r="E80" s="1">
        <v>50</v>
      </c>
      <c r="F80" s="1" t="s">
        <v>17078</v>
      </c>
      <c r="G80" s="1">
        <v>56</v>
      </c>
      <c r="H80" s="1" t="s">
        <v>6849</v>
      </c>
      <c r="I80" s="1">
        <v>43</v>
      </c>
      <c r="J80" s="1" t="s">
        <v>20494</v>
      </c>
      <c r="K80" s="1">
        <v>26</v>
      </c>
      <c r="L80" s="1" t="s">
        <v>16542</v>
      </c>
    </row>
    <row r="81" spans="1:12">
      <c r="A81" s="1" t="s">
        <v>20262</v>
      </c>
      <c r="B81" s="1" t="s">
        <v>14420</v>
      </c>
      <c r="C81" s="1">
        <v>136</v>
      </c>
      <c r="D81" s="1" t="s">
        <v>20495</v>
      </c>
      <c r="E81" s="1">
        <v>189</v>
      </c>
      <c r="F81" s="1" t="s">
        <v>20496</v>
      </c>
      <c r="G81" s="1">
        <v>143</v>
      </c>
      <c r="H81" s="1" t="s">
        <v>20497</v>
      </c>
      <c r="I81" s="1">
        <v>195</v>
      </c>
      <c r="J81" s="184" t="s">
        <v>16399</v>
      </c>
      <c r="K81" s="1">
        <v>94</v>
      </c>
      <c r="L81" s="1" t="s">
        <v>20498</v>
      </c>
    </row>
    <row r="82" spans="1:12">
      <c r="A82" s="1" t="s">
        <v>20262</v>
      </c>
      <c r="B82" s="1" t="s">
        <v>14430</v>
      </c>
      <c r="C82" s="1">
        <v>27</v>
      </c>
      <c r="D82" s="1" t="s">
        <v>20499</v>
      </c>
      <c r="E82" s="1">
        <v>21</v>
      </c>
      <c r="F82" s="1" t="s">
        <v>14223</v>
      </c>
      <c r="G82" s="1">
        <v>12</v>
      </c>
      <c r="H82" s="1" t="s">
        <v>15531</v>
      </c>
      <c r="I82" s="1">
        <v>7</v>
      </c>
      <c r="J82" s="1" t="s">
        <v>14353</v>
      </c>
      <c r="K82" s="1">
        <v>20</v>
      </c>
      <c r="L82" s="184" t="s">
        <v>20500</v>
      </c>
    </row>
    <row r="83" spans="1:12">
      <c r="A83" s="1" t="s">
        <v>20262</v>
      </c>
      <c r="B83" s="1" t="s">
        <v>14432</v>
      </c>
      <c r="C83" s="1">
        <v>56</v>
      </c>
      <c r="D83" s="1" t="s">
        <v>20501</v>
      </c>
      <c r="E83" s="1">
        <v>144</v>
      </c>
      <c r="F83" s="1" t="s">
        <v>20502</v>
      </c>
      <c r="G83" s="1">
        <v>117</v>
      </c>
      <c r="H83" s="1" t="s">
        <v>15644</v>
      </c>
      <c r="I83" s="1">
        <v>116</v>
      </c>
      <c r="J83" s="1" t="s">
        <v>20503</v>
      </c>
      <c r="K83" s="1">
        <v>41</v>
      </c>
      <c r="L83" s="1" t="s">
        <v>20504</v>
      </c>
    </row>
    <row r="84" spans="1:12">
      <c r="A84" s="1" t="s">
        <v>20262</v>
      </c>
      <c r="B84" s="1" t="s">
        <v>14441</v>
      </c>
      <c r="C84" s="1">
        <v>554</v>
      </c>
      <c r="D84" s="1" t="s">
        <v>20505</v>
      </c>
      <c r="E84" s="1">
        <v>996</v>
      </c>
      <c r="F84" s="1" t="s">
        <v>20506</v>
      </c>
      <c r="G84" s="1">
        <v>890</v>
      </c>
      <c r="H84" s="1" t="s">
        <v>20507</v>
      </c>
      <c r="I84" s="1">
        <v>820</v>
      </c>
      <c r="J84" s="1" t="s">
        <v>20508</v>
      </c>
      <c r="K84" s="1">
        <v>202</v>
      </c>
      <c r="L84" s="1" t="s">
        <v>20509</v>
      </c>
    </row>
    <row r="85" spans="1:12">
      <c r="A85" s="1" t="s">
        <v>20262</v>
      </c>
      <c r="B85" s="1" t="s">
        <v>14452</v>
      </c>
      <c r="C85" s="1">
        <v>78</v>
      </c>
      <c r="D85" s="1" t="s">
        <v>1274</v>
      </c>
      <c r="E85" s="1">
        <v>85</v>
      </c>
      <c r="F85" s="1" t="s">
        <v>16523</v>
      </c>
      <c r="G85" s="1">
        <v>45</v>
      </c>
      <c r="H85" s="1" t="s">
        <v>18982</v>
      </c>
      <c r="I85" s="1">
        <v>56</v>
      </c>
      <c r="J85" s="184" t="s">
        <v>14757</v>
      </c>
      <c r="K85" s="1">
        <v>7</v>
      </c>
      <c r="L85" s="1" t="s">
        <v>20278</v>
      </c>
    </row>
    <row r="86" spans="1:12">
      <c r="A86" s="1" t="s">
        <v>20262</v>
      </c>
      <c r="B86" s="1" t="s">
        <v>14460</v>
      </c>
      <c r="C86" s="1">
        <v>22</v>
      </c>
      <c r="D86" s="1" t="s">
        <v>17478</v>
      </c>
      <c r="E86" s="1">
        <v>47</v>
      </c>
      <c r="F86" s="184" t="s">
        <v>17795</v>
      </c>
      <c r="G86" s="1">
        <v>37</v>
      </c>
      <c r="H86" s="1" t="s">
        <v>18154</v>
      </c>
      <c r="I86" s="1">
        <v>30</v>
      </c>
      <c r="J86" s="1" t="s">
        <v>20182</v>
      </c>
      <c r="K86" s="1">
        <v>6</v>
      </c>
      <c r="L86" s="1" t="s">
        <v>20475</v>
      </c>
    </row>
    <row r="87" spans="1:12">
      <c r="A87" s="1" t="s">
        <v>20262</v>
      </c>
      <c r="B87" s="1" t="s">
        <v>14465</v>
      </c>
      <c r="C87" s="1">
        <v>20</v>
      </c>
      <c r="D87" s="1" t="s">
        <v>20510</v>
      </c>
      <c r="E87" s="1">
        <v>28</v>
      </c>
      <c r="F87" s="1" t="s">
        <v>13933</v>
      </c>
      <c r="G87" s="1">
        <v>18</v>
      </c>
      <c r="H87" s="1" t="s">
        <v>16770</v>
      </c>
      <c r="I87" s="1">
        <v>22</v>
      </c>
      <c r="J87" s="184" t="s">
        <v>13900</v>
      </c>
      <c r="K87" s="1">
        <v>13</v>
      </c>
      <c r="L87" s="1" t="s">
        <v>14031</v>
      </c>
    </row>
    <row r="88" spans="1:12">
      <c r="A88" s="1" t="s">
        <v>20262</v>
      </c>
      <c r="B88" s="1" t="s">
        <v>14467</v>
      </c>
      <c r="C88" s="1">
        <v>18</v>
      </c>
      <c r="D88" s="1" t="s">
        <v>20286</v>
      </c>
      <c r="E88" s="1">
        <v>93</v>
      </c>
      <c r="F88" s="184" t="s">
        <v>20511</v>
      </c>
      <c r="G88" s="1">
        <v>83</v>
      </c>
      <c r="H88" s="1" t="s">
        <v>20512</v>
      </c>
      <c r="I88" s="1">
        <v>44</v>
      </c>
      <c r="J88" s="1" t="s">
        <v>20513</v>
      </c>
      <c r="K88" s="1">
        <v>26</v>
      </c>
      <c r="L88" s="1" t="s">
        <v>14031</v>
      </c>
    </row>
    <row r="89" spans="1:12">
      <c r="A89" s="1" t="s">
        <v>20262</v>
      </c>
      <c r="B89" s="1" t="s">
        <v>14475</v>
      </c>
      <c r="C89" s="1">
        <v>43</v>
      </c>
      <c r="D89" s="1" t="s">
        <v>17738</v>
      </c>
      <c r="E89" s="1">
        <v>124</v>
      </c>
      <c r="F89" s="184" t="s">
        <v>20514</v>
      </c>
      <c r="G89" s="1">
        <v>126</v>
      </c>
      <c r="H89" s="184" t="s">
        <v>16046</v>
      </c>
      <c r="I89" s="1">
        <v>71</v>
      </c>
      <c r="J89" s="1" t="s">
        <v>20515</v>
      </c>
      <c r="K89" s="1">
        <v>20</v>
      </c>
      <c r="L89" s="1" t="s">
        <v>20516</v>
      </c>
    </row>
    <row r="90" spans="1:12">
      <c r="A90" s="1" t="s">
        <v>20262</v>
      </c>
      <c r="B90" s="1" t="s">
        <v>14484</v>
      </c>
      <c r="C90" s="1">
        <v>59</v>
      </c>
      <c r="D90" s="1" t="s">
        <v>20517</v>
      </c>
      <c r="E90" s="1">
        <v>99</v>
      </c>
      <c r="F90" s="184" t="s">
        <v>17679</v>
      </c>
      <c r="G90" s="1">
        <v>69</v>
      </c>
      <c r="H90" s="1" t="s">
        <v>15346</v>
      </c>
      <c r="I90" s="1">
        <v>96</v>
      </c>
      <c r="J90" s="184" t="s">
        <v>14052</v>
      </c>
      <c r="K90" s="1">
        <v>32</v>
      </c>
      <c r="L90" s="1" t="s">
        <v>14686</v>
      </c>
    </row>
    <row r="91" spans="1:12">
      <c r="A91" s="1" t="s">
        <v>20262</v>
      </c>
      <c r="B91" s="1" t="s">
        <v>14492</v>
      </c>
      <c r="C91" s="1">
        <v>142</v>
      </c>
      <c r="D91" s="1" t="s">
        <v>20518</v>
      </c>
      <c r="E91" s="1">
        <v>245</v>
      </c>
      <c r="F91" s="1" t="s">
        <v>20519</v>
      </c>
      <c r="G91" s="1">
        <v>242</v>
      </c>
      <c r="H91" s="1" t="s">
        <v>20520</v>
      </c>
      <c r="I91" s="1">
        <v>315</v>
      </c>
      <c r="J91" s="184" t="s">
        <v>20521</v>
      </c>
      <c r="K91" s="1">
        <v>105</v>
      </c>
      <c r="L91" s="1" t="s">
        <v>14686</v>
      </c>
    </row>
    <row r="92" spans="1:12">
      <c r="A92" s="1" t="s">
        <v>20262</v>
      </c>
      <c r="B92" s="1" t="s">
        <v>14503</v>
      </c>
      <c r="C92" s="1">
        <v>34</v>
      </c>
      <c r="D92" s="1">
        <v>1</v>
      </c>
      <c r="E92" s="1">
        <v>29</v>
      </c>
      <c r="F92" s="1" t="s">
        <v>14858</v>
      </c>
      <c r="G92" s="1">
        <v>26</v>
      </c>
      <c r="H92" s="1" t="s">
        <v>15957</v>
      </c>
      <c r="I92" s="1">
        <v>18</v>
      </c>
      <c r="J92" s="1" t="s">
        <v>16196</v>
      </c>
      <c r="K92" s="1">
        <v>1</v>
      </c>
      <c r="L92" s="1" t="s">
        <v>20522</v>
      </c>
    </row>
    <row r="93" spans="1:12">
      <c r="A93" s="1" t="s">
        <v>20262</v>
      </c>
      <c r="B93" s="1" t="s">
        <v>14506</v>
      </c>
      <c r="C93" s="1">
        <v>141</v>
      </c>
      <c r="D93" s="184" t="s">
        <v>18986</v>
      </c>
      <c r="E93" s="1">
        <v>104</v>
      </c>
      <c r="F93" s="1" t="s">
        <v>20523</v>
      </c>
      <c r="G93" s="1">
        <v>128</v>
      </c>
      <c r="H93" s="184" t="s">
        <v>15084</v>
      </c>
      <c r="I93" s="1">
        <v>106</v>
      </c>
      <c r="J93" s="1" t="s">
        <v>20524</v>
      </c>
      <c r="K93" s="1">
        <v>61</v>
      </c>
      <c r="L93" s="1" t="s">
        <v>20525</v>
      </c>
    </row>
    <row r="94" spans="1:12">
      <c r="A94" s="1" t="s">
        <v>20262</v>
      </c>
      <c r="B94" s="1" t="s">
        <v>14517</v>
      </c>
      <c r="C94" s="1">
        <v>176</v>
      </c>
      <c r="D94" s="1" t="s">
        <v>20526</v>
      </c>
      <c r="E94" s="1">
        <v>231</v>
      </c>
      <c r="F94" s="1" t="s">
        <v>20527</v>
      </c>
      <c r="G94" s="1">
        <v>180</v>
      </c>
      <c r="H94" s="1" t="s">
        <v>20528</v>
      </c>
      <c r="I94" s="1">
        <v>200</v>
      </c>
      <c r="J94" s="184" t="s">
        <v>14028</v>
      </c>
      <c r="K94" s="1">
        <v>44</v>
      </c>
      <c r="L94" s="1" t="s">
        <v>20529</v>
      </c>
    </row>
    <row r="95" spans="1:12">
      <c r="A95" s="1" t="s">
        <v>20262</v>
      </c>
      <c r="B95" s="1" t="s">
        <v>14526</v>
      </c>
      <c r="C95" s="1">
        <v>131</v>
      </c>
      <c r="D95" s="1" t="s">
        <v>20530</v>
      </c>
      <c r="E95" s="1">
        <v>141</v>
      </c>
      <c r="F95" s="1" t="s">
        <v>20531</v>
      </c>
      <c r="G95" s="1">
        <v>119</v>
      </c>
      <c r="H95" s="1" t="s">
        <v>16383</v>
      </c>
      <c r="I95" s="1">
        <v>92</v>
      </c>
      <c r="J95" s="1" t="s">
        <v>20532</v>
      </c>
      <c r="K95" s="1">
        <v>49</v>
      </c>
      <c r="L95" s="1" t="s">
        <v>20533</v>
      </c>
    </row>
    <row r="96" spans="1:12">
      <c r="A96" s="1" t="s">
        <v>20262</v>
      </c>
      <c r="B96" s="1" t="s">
        <v>14534</v>
      </c>
      <c r="C96" s="1">
        <v>89</v>
      </c>
      <c r="D96" s="1" t="s">
        <v>20534</v>
      </c>
      <c r="E96" s="1">
        <v>277</v>
      </c>
      <c r="F96" s="184" t="s">
        <v>20535</v>
      </c>
      <c r="G96" s="1">
        <v>229</v>
      </c>
      <c r="H96" s="1" t="s">
        <v>20536</v>
      </c>
      <c r="I96" s="1">
        <v>244</v>
      </c>
      <c r="J96" s="184" t="s">
        <v>20537</v>
      </c>
      <c r="K96" s="1">
        <v>130</v>
      </c>
      <c r="L96" s="1" t="s">
        <v>20538</v>
      </c>
    </row>
    <row r="97" spans="1:12">
      <c r="A97" s="1" t="s">
        <v>20262</v>
      </c>
      <c r="B97" s="1" t="s">
        <v>14544</v>
      </c>
      <c r="C97" s="1">
        <v>14</v>
      </c>
      <c r="D97" s="1" t="s">
        <v>17380</v>
      </c>
      <c r="E97" s="1">
        <v>58</v>
      </c>
      <c r="F97" s="1" t="s">
        <v>20539</v>
      </c>
      <c r="G97" s="1">
        <v>47</v>
      </c>
      <c r="H97" s="1" t="s">
        <v>20540</v>
      </c>
      <c r="I97" s="1">
        <v>56</v>
      </c>
      <c r="J97" s="184" t="s">
        <v>14045</v>
      </c>
      <c r="K97" s="1">
        <v>47</v>
      </c>
      <c r="L97" s="1" t="s">
        <v>18708</v>
      </c>
    </row>
    <row r="98" spans="1:12">
      <c r="A98" s="1" t="s">
        <v>20262</v>
      </c>
      <c r="B98" s="1" t="s">
        <v>387</v>
      </c>
      <c r="C98" s="1">
        <v>288</v>
      </c>
      <c r="D98" s="184" t="s">
        <v>20541</v>
      </c>
      <c r="E98" s="1">
        <v>238</v>
      </c>
      <c r="F98" s="1" t="s">
        <v>20542</v>
      </c>
      <c r="G98" s="1">
        <v>211</v>
      </c>
      <c r="H98" s="1" t="s">
        <v>20543</v>
      </c>
      <c r="I98" s="1">
        <v>278</v>
      </c>
      <c r="J98" s="184" t="s">
        <v>20544</v>
      </c>
      <c r="K98" s="1">
        <v>95</v>
      </c>
      <c r="L98" s="1" t="s">
        <v>20545</v>
      </c>
    </row>
    <row r="99" spans="1:12">
      <c r="A99" s="1" t="s">
        <v>20262</v>
      </c>
      <c r="B99" s="1" t="s">
        <v>14557</v>
      </c>
      <c r="C99" s="1">
        <v>208</v>
      </c>
      <c r="D99" s="1" t="s">
        <v>20546</v>
      </c>
      <c r="E99" s="1">
        <v>193</v>
      </c>
      <c r="F99" s="1" t="s">
        <v>20547</v>
      </c>
      <c r="G99" s="1">
        <v>195</v>
      </c>
      <c r="H99" s="184" t="s">
        <v>20548</v>
      </c>
      <c r="I99" s="1">
        <v>185</v>
      </c>
      <c r="J99" s="1" t="s">
        <v>20549</v>
      </c>
      <c r="K99" s="1">
        <v>40</v>
      </c>
      <c r="L99" s="1" t="s">
        <v>18185</v>
      </c>
    </row>
    <row r="100" spans="1:12">
      <c r="A100" s="1" t="s">
        <v>20262</v>
      </c>
      <c r="B100" s="1" t="s">
        <v>14567</v>
      </c>
      <c r="C100" s="1">
        <v>48</v>
      </c>
      <c r="D100" s="1" t="s">
        <v>20550</v>
      </c>
      <c r="E100" s="1">
        <v>151</v>
      </c>
      <c r="F100" s="184" t="s">
        <v>20551</v>
      </c>
      <c r="G100" s="1">
        <v>125</v>
      </c>
      <c r="H100" s="1" t="s">
        <v>20552</v>
      </c>
      <c r="I100" s="1">
        <v>113</v>
      </c>
      <c r="J100" s="1" t="s">
        <v>20553</v>
      </c>
      <c r="K100" s="1">
        <v>58</v>
      </c>
      <c r="L100" s="1" t="s">
        <v>20554</v>
      </c>
    </row>
    <row r="101" spans="1:12">
      <c r="A101" s="1" t="s">
        <v>20262</v>
      </c>
      <c r="B101" s="1" t="s">
        <v>14576</v>
      </c>
      <c r="C101" s="1">
        <v>97</v>
      </c>
      <c r="D101" s="1" t="s">
        <v>20555</v>
      </c>
      <c r="E101" s="1">
        <v>233</v>
      </c>
      <c r="F101" s="184" t="s">
        <v>20556</v>
      </c>
      <c r="G101" s="1">
        <v>230</v>
      </c>
      <c r="H101" s="1" t="s">
        <v>20557</v>
      </c>
      <c r="I101" s="1">
        <v>236</v>
      </c>
      <c r="J101" s="184" t="s">
        <v>20558</v>
      </c>
      <c r="K101" s="1">
        <v>138</v>
      </c>
      <c r="L101" s="1" t="s">
        <v>20559</v>
      </c>
    </row>
    <row r="102" spans="1:12">
      <c r="A102" s="1" t="s">
        <v>20262</v>
      </c>
      <c r="B102" s="1" t="s">
        <v>14587</v>
      </c>
      <c r="C102" s="1">
        <v>208</v>
      </c>
      <c r="D102" s="1" t="s">
        <v>20560</v>
      </c>
      <c r="E102" s="1">
        <v>313</v>
      </c>
      <c r="F102" s="1" t="s">
        <v>20561</v>
      </c>
      <c r="G102" s="1">
        <v>315</v>
      </c>
      <c r="H102" s="184" t="s">
        <v>20562</v>
      </c>
      <c r="I102" s="1">
        <v>282</v>
      </c>
      <c r="J102" s="1" t="s">
        <v>20563</v>
      </c>
      <c r="K102" s="1">
        <v>72</v>
      </c>
      <c r="L102" s="1" t="s">
        <v>20564</v>
      </c>
    </row>
    <row r="103" spans="1:12">
      <c r="A103" s="1" t="s">
        <v>20262</v>
      </c>
      <c r="B103" s="1" t="s">
        <v>14597</v>
      </c>
      <c r="C103" s="1">
        <v>12</v>
      </c>
      <c r="D103" s="1" t="s">
        <v>18710</v>
      </c>
      <c r="E103" s="1">
        <v>60</v>
      </c>
      <c r="F103" s="184" t="s">
        <v>15221</v>
      </c>
      <c r="G103" s="1">
        <v>39</v>
      </c>
      <c r="H103" s="1" t="s">
        <v>19325</v>
      </c>
      <c r="I103" s="1">
        <v>30</v>
      </c>
      <c r="J103" s="1" t="s">
        <v>14600</v>
      </c>
      <c r="K103" s="1">
        <v>6</v>
      </c>
      <c r="L103" s="1" t="s">
        <v>20475</v>
      </c>
    </row>
    <row r="104" spans="1:12">
      <c r="A104" s="1" t="s">
        <v>20262</v>
      </c>
      <c r="B104" s="1" t="s">
        <v>14602</v>
      </c>
      <c r="C104" s="1">
        <v>146</v>
      </c>
      <c r="D104" s="1" t="s">
        <v>20565</v>
      </c>
      <c r="E104" s="1">
        <v>222</v>
      </c>
      <c r="F104" s="1" t="s">
        <v>20566</v>
      </c>
      <c r="G104" s="1">
        <v>228</v>
      </c>
      <c r="H104" s="184" t="s">
        <v>14078</v>
      </c>
      <c r="I104" s="1">
        <v>238</v>
      </c>
      <c r="J104" s="184" t="s">
        <v>20567</v>
      </c>
      <c r="K104" s="1">
        <v>74</v>
      </c>
      <c r="L104" s="1" t="s">
        <v>20364</v>
      </c>
    </row>
    <row r="105" spans="1:12">
      <c r="A105" s="1" t="s">
        <v>20262</v>
      </c>
      <c r="B105" s="1" t="s">
        <v>14612</v>
      </c>
      <c r="C105" s="1">
        <v>12</v>
      </c>
      <c r="D105" s="1" t="s">
        <v>20417</v>
      </c>
      <c r="E105" s="1">
        <v>74</v>
      </c>
      <c r="F105" s="184" t="s">
        <v>16319</v>
      </c>
      <c r="G105" s="1">
        <v>41</v>
      </c>
      <c r="H105" s="1" t="s">
        <v>20568</v>
      </c>
      <c r="I105" s="1">
        <v>75</v>
      </c>
      <c r="J105" s="184" t="s">
        <v>20569</v>
      </c>
      <c r="K105" s="1">
        <v>12</v>
      </c>
      <c r="L105" s="1" t="s">
        <v>20570</v>
      </c>
    </row>
    <row r="106" spans="1:12">
      <c r="A106" s="1" t="s">
        <v>20262</v>
      </c>
      <c r="B106" s="1" t="s">
        <v>14618</v>
      </c>
      <c r="C106" s="1">
        <v>84</v>
      </c>
      <c r="D106" s="1" t="s">
        <v>20571</v>
      </c>
      <c r="E106" s="1">
        <v>224</v>
      </c>
      <c r="F106" s="184" t="s">
        <v>13905</v>
      </c>
      <c r="G106" s="1">
        <v>224</v>
      </c>
      <c r="H106" s="1">
        <v>0</v>
      </c>
      <c r="I106" s="1">
        <v>216</v>
      </c>
      <c r="J106" s="1" t="s">
        <v>20572</v>
      </c>
      <c r="K106" s="1">
        <v>66</v>
      </c>
      <c r="L106" s="1" t="s">
        <v>15542</v>
      </c>
    </row>
    <row r="107" spans="1:12">
      <c r="A107" s="1" t="s">
        <v>20262</v>
      </c>
      <c r="B107" s="1" t="s">
        <v>14627</v>
      </c>
      <c r="C107" s="1">
        <v>65</v>
      </c>
      <c r="D107" s="184" t="s">
        <v>20573</v>
      </c>
      <c r="E107" s="1">
        <v>64</v>
      </c>
      <c r="F107" s="1" t="s">
        <v>17603</v>
      </c>
      <c r="G107" s="1">
        <v>58</v>
      </c>
      <c r="H107" s="1" t="s">
        <v>20574</v>
      </c>
      <c r="I107" s="1">
        <v>42</v>
      </c>
      <c r="J107" s="1" t="s">
        <v>15217</v>
      </c>
      <c r="K107" s="1">
        <v>48</v>
      </c>
      <c r="L107" s="184" t="s">
        <v>13882</v>
      </c>
    </row>
    <row r="108" spans="1:12">
      <c r="A108" s="1" t="s">
        <v>20262</v>
      </c>
      <c r="B108" s="1" t="s">
        <v>14631</v>
      </c>
      <c r="C108" s="1">
        <v>108</v>
      </c>
      <c r="D108" s="184" t="s">
        <v>15991</v>
      </c>
      <c r="E108" s="1">
        <v>140</v>
      </c>
      <c r="F108" s="1" t="s">
        <v>20352</v>
      </c>
      <c r="G108" s="1">
        <v>118</v>
      </c>
      <c r="H108" s="1" t="s">
        <v>20575</v>
      </c>
      <c r="I108" s="1">
        <v>110</v>
      </c>
      <c r="J108" s="1" t="s">
        <v>20576</v>
      </c>
      <c r="K108" s="1">
        <v>52</v>
      </c>
      <c r="L108" s="1" t="s">
        <v>20577</v>
      </c>
    </row>
    <row r="109" spans="1:12">
      <c r="A109" s="1" t="s">
        <v>20262</v>
      </c>
      <c r="B109" s="1" t="s">
        <v>14641</v>
      </c>
      <c r="C109" s="1">
        <v>101</v>
      </c>
      <c r="D109" s="1" t="s">
        <v>20578</v>
      </c>
      <c r="E109" s="1">
        <v>183</v>
      </c>
      <c r="F109" s="1" t="s">
        <v>20579</v>
      </c>
      <c r="G109" s="1">
        <v>255</v>
      </c>
      <c r="H109" s="184" t="s">
        <v>18895</v>
      </c>
      <c r="I109" s="1">
        <v>278</v>
      </c>
      <c r="J109" s="184" t="s">
        <v>19703</v>
      </c>
      <c r="K109" s="1">
        <v>46</v>
      </c>
      <c r="L109" s="1" t="s">
        <v>20580</v>
      </c>
    </row>
    <row r="110" spans="1:12">
      <c r="A110" s="1" t="s">
        <v>20262</v>
      </c>
      <c r="B110" s="1" t="s">
        <v>14651</v>
      </c>
      <c r="C110" s="1">
        <v>56</v>
      </c>
      <c r="D110" s="1" t="s">
        <v>17081</v>
      </c>
      <c r="E110" s="1">
        <v>185</v>
      </c>
      <c r="F110" s="184" t="s">
        <v>20581</v>
      </c>
      <c r="G110" s="1">
        <v>149</v>
      </c>
      <c r="H110" s="1" t="s">
        <v>20582</v>
      </c>
      <c r="I110" s="1">
        <v>119</v>
      </c>
      <c r="J110" s="1" t="s">
        <v>20583</v>
      </c>
      <c r="K110" s="1">
        <v>18</v>
      </c>
      <c r="L110" s="1" t="s">
        <v>20584</v>
      </c>
    </row>
    <row r="111" spans="1:12">
      <c r="A111" s="1" t="s">
        <v>20262</v>
      </c>
      <c r="B111" s="1" t="s">
        <v>729</v>
      </c>
      <c r="C111" s="1">
        <v>134</v>
      </c>
      <c r="D111" s="1" t="s">
        <v>20585</v>
      </c>
      <c r="E111" s="1">
        <v>221</v>
      </c>
      <c r="F111" s="1" t="s">
        <v>20586</v>
      </c>
      <c r="G111" s="1">
        <v>191</v>
      </c>
      <c r="H111" s="1" t="s">
        <v>20587</v>
      </c>
      <c r="I111" s="1">
        <v>260</v>
      </c>
      <c r="J111" s="184" t="s">
        <v>20588</v>
      </c>
      <c r="K111" s="1">
        <v>64</v>
      </c>
      <c r="L111" s="1" t="s">
        <v>20589</v>
      </c>
    </row>
    <row r="112" spans="1:12">
      <c r="A112" s="1" t="s">
        <v>20262</v>
      </c>
      <c r="B112" s="1" t="s">
        <v>14669</v>
      </c>
      <c r="C112" s="1">
        <v>48</v>
      </c>
      <c r="D112" s="184" t="s">
        <v>17124</v>
      </c>
      <c r="E112" s="1">
        <v>6</v>
      </c>
      <c r="F112" s="1" t="s">
        <v>20590</v>
      </c>
      <c r="H112" s="1">
        <v>-1</v>
      </c>
    </row>
    <row r="113" spans="1:12">
      <c r="A113" s="1" t="s">
        <v>20262</v>
      </c>
      <c r="B113" s="1" t="s">
        <v>14672</v>
      </c>
      <c r="C113" s="1">
        <v>23</v>
      </c>
      <c r="D113" s="1" t="s">
        <v>20475</v>
      </c>
      <c r="E113" s="1">
        <v>112</v>
      </c>
      <c r="F113" s="184" t="s">
        <v>15233</v>
      </c>
      <c r="G113" s="1">
        <v>98</v>
      </c>
      <c r="H113" s="1" t="s">
        <v>16933</v>
      </c>
      <c r="I113" s="1">
        <v>105</v>
      </c>
      <c r="J113" s="184" t="s">
        <v>13907</v>
      </c>
      <c r="K113" s="1">
        <v>50</v>
      </c>
      <c r="L113" s="1" t="s">
        <v>20591</v>
      </c>
    </row>
    <row r="114" spans="1:12">
      <c r="A114" s="1" t="s">
        <v>20262</v>
      </c>
      <c r="B114" s="1" t="s">
        <v>14679</v>
      </c>
      <c r="C114" s="1">
        <v>57</v>
      </c>
      <c r="D114" s="1" t="s">
        <v>20592</v>
      </c>
      <c r="E114" s="1">
        <v>127</v>
      </c>
      <c r="F114" s="184" t="s">
        <v>20593</v>
      </c>
      <c r="G114" s="1">
        <v>86</v>
      </c>
      <c r="H114" s="1" t="s">
        <v>20594</v>
      </c>
      <c r="I114" s="1">
        <v>86</v>
      </c>
      <c r="J114" s="1">
        <v>0</v>
      </c>
      <c r="K114" s="1">
        <v>23</v>
      </c>
      <c r="L114" s="1" t="s">
        <v>20301</v>
      </c>
    </row>
    <row r="115" spans="1:12">
      <c r="A115" s="1" t="s">
        <v>20262</v>
      </c>
      <c r="B115" s="1" t="s">
        <v>787</v>
      </c>
      <c r="C115" s="1">
        <v>33</v>
      </c>
      <c r="D115" s="1" t="s">
        <v>20595</v>
      </c>
      <c r="E115" s="1">
        <v>52</v>
      </c>
      <c r="F115" s="1" t="s">
        <v>20596</v>
      </c>
      <c r="G115" s="1">
        <v>34</v>
      </c>
      <c r="H115" s="1" t="s">
        <v>20597</v>
      </c>
      <c r="I115" s="1">
        <v>53</v>
      </c>
      <c r="J115" s="184" t="s">
        <v>20598</v>
      </c>
      <c r="K115" s="1">
        <v>32</v>
      </c>
      <c r="L115" s="1" t="s">
        <v>20599</v>
      </c>
    </row>
    <row r="116" spans="1:12">
      <c r="A116" s="1" t="s">
        <v>20262</v>
      </c>
      <c r="B116" s="1" t="s">
        <v>14696</v>
      </c>
      <c r="C116" s="1">
        <v>440</v>
      </c>
      <c r="D116" s="1" t="s">
        <v>20600</v>
      </c>
      <c r="E116" s="1">
        <v>522</v>
      </c>
      <c r="F116" s="1" t="s">
        <v>15554</v>
      </c>
      <c r="G116" s="1">
        <v>261</v>
      </c>
      <c r="H116" s="1" t="s">
        <v>17478</v>
      </c>
      <c r="I116" s="1">
        <v>591</v>
      </c>
      <c r="J116" s="184" t="s">
        <v>20601</v>
      </c>
      <c r="K116" s="1">
        <v>111</v>
      </c>
      <c r="L116" s="1" t="s">
        <v>20602</v>
      </c>
    </row>
    <row r="117" spans="1:12">
      <c r="A117" s="1" t="s">
        <v>20262</v>
      </c>
      <c r="B117" s="1" t="s">
        <v>14706</v>
      </c>
      <c r="C117" s="1">
        <v>462</v>
      </c>
      <c r="D117" s="184" t="s">
        <v>14493</v>
      </c>
      <c r="E117" s="1">
        <v>538</v>
      </c>
      <c r="F117" s="1" t="s">
        <v>20603</v>
      </c>
      <c r="G117" s="1">
        <v>374</v>
      </c>
      <c r="H117" s="1" t="s">
        <v>20604</v>
      </c>
      <c r="I117" s="1">
        <v>421</v>
      </c>
      <c r="J117" s="184" t="s">
        <v>20605</v>
      </c>
      <c r="K117" s="1">
        <v>228</v>
      </c>
      <c r="L117" s="1" t="s">
        <v>20606</v>
      </c>
    </row>
    <row r="118" spans="1:12">
      <c r="A118" s="1" t="s">
        <v>20262</v>
      </c>
      <c r="B118" s="1" t="s">
        <v>14717</v>
      </c>
      <c r="C118" s="1">
        <v>111</v>
      </c>
      <c r="D118" s="1" t="s">
        <v>20607</v>
      </c>
      <c r="E118" s="1">
        <v>280</v>
      </c>
      <c r="F118" s="184" t="s">
        <v>18167</v>
      </c>
      <c r="G118" s="1">
        <v>209</v>
      </c>
      <c r="H118" s="1" t="s">
        <v>20608</v>
      </c>
      <c r="I118" s="1">
        <v>219</v>
      </c>
      <c r="J118" s="184" t="s">
        <v>20609</v>
      </c>
      <c r="K118" s="1">
        <v>116</v>
      </c>
      <c r="L118" s="1" t="s">
        <v>20610</v>
      </c>
    </row>
    <row r="119" spans="1:12">
      <c r="A119" s="1" t="s">
        <v>20262</v>
      </c>
      <c r="B119" s="1" t="s">
        <v>119</v>
      </c>
      <c r="C119" s="1">
        <v>132</v>
      </c>
      <c r="D119" s="1" t="s">
        <v>20611</v>
      </c>
      <c r="E119" s="1">
        <v>206</v>
      </c>
      <c r="F119" s="1" t="s">
        <v>20612</v>
      </c>
      <c r="G119" s="1">
        <v>187</v>
      </c>
      <c r="H119" s="1" t="s">
        <v>20613</v>
      </c>
      <c r="I119" s="1">
        <v>223</v>
      </c>
      <c r="J119" s="184" t="s">
        <v>20614</v>
      </c>
      <c r="K119" s="1">
        <v>100</v>
      </c>
      <c r="L119" s="1" t="s">
        <v>20615</v>
      </c>
    </row>
    <row r="120" spans="1:12">
      <c r="A120" s="1" t="s">
        <v>20262</v>
      </c>
      <c r="B120" s="1" t="s">
        <v>14736</v>
      </c>
      <c r="C120" s="1">
        <v>146</v>
      </c>
      <c r="D120" s="1" t="s">
        <v>20616</v>
      </c>
      <c r="E120" s="1">
        <v>183</v>
      </c>
      <c r="F120" s="1" t="s">
        <v>14690</v>
      </c>
      <c r="G120" s="1">
        <v>145</v>
      </c>
      <c r="H120" s="1" t="s">
        <v>20617</v>
      </c>
      <c r="I120" s="1">
        <v>150</v>
      </c>
      <c r="J120" s="184" t="s">
        <v>14504</v>
      </c>
      <c r="K120" s="1">
        <v>84</v>
      </c>
      <c r="L120" s="1" t="s">
        <v>20618</v>
      </c>
    </row>
    <row r="121" spans="1:12">
      <c r="A121" s="1" t="s">
        <v>20262</v>
      </c>
      <c r="B121" s="1" t="s">
        <v>380</v>
      </c>
      <c r="C121" s="1">
        <v>99</v>
      </c>
      <c r="D121" s="184" t="s">
        <v>20619</v>
      </c>
      <c r="E121" s="1">
        <v>170</v>
      </c>
      <c r="F121" s="184" t="s">
        <v>14028</v>
      </c>
      <c r="G121" s="1">
        <v>182</v>
      </c>
      <c r="H121" s="184" t="s">
        <v>14290</v>
      </c>
      <c r="I121" s="1">
        <v>143</v>
      </c>
      <c r="J121" s="1" t="s">
        <v>19783</v>
      </c>
      <c r="K121" s="1">
        <v>53</v>
      </c>
      <c r="L121" s="1" t="s">
        <v>20620</v>
      </c>
    </row>
    <row r="122" spans="1:12">
      <c r="A122" s="1" t="s">
        <v>20262</v>
      </c>
      <c r="B122" s="1" t="s">
        <v>14754</v>
      </c>
      <c r="C122" s="1">
        <v>30</v>
      </c>
      <c r="D122" s="1" t="s">
        <v>20621</v>
      </c>
      <c r="E122" s="1">
        <v>45</v>
      </c>
      <c r="F122" s="1" t="s">
        <v>16389</v>
      </c>
      <c r="G122" s="1">
        <v>36</v>
      </c>
      <c r="H122" s="1" t="s">
        <v>13971</v>
      </c>
      <c r="I122" s="1">
        <v>33</v>
      </c>
      <c r="J122" s="1" t="s">
        <v>14106</v>
      </c>
      <c r="K122" s="1">
        <v>3</v>
      </c>
      <c r="L122" s="1" t="s">
        <v>20622</v>
      </c>
    </row>
    <row r="123" spans="1:12">
      <c r="A123" s="1" t="s">
        <v>20262</v>
      </c>
      <c r="B123" s="1" t="s">
        <v>4817</v>
      </c>
      <c r="C123" s="1">
        <v>423</v>
      </c>
      <c r="D123" s="1" t="s">
        <v>20623</v>
      </c>
      <c r="E123" s="1">
        <v>887</v>
      </c>
      <c r="F123" s="184" t="s">
        <v>20624</v>
      </c>
      <c r="G123" s="1">
        <v>784</v>
      </c>
      <c r="H123" s="1" t="s">
        <v>20625</v>
      </c>
      <c r="I123" s="1">
        <v>750</v>
      </c>
      <c r="J123" s="1" t="s">
        <v>20626</v>
      </c>
      <c r="K123" s="1">
        <v>300</v>
      </c>
      <c r="L123" s="1" t="s">
        <v>15086</v>
      </c>
    </row>
    <row r="124" spans="1:12">
      <c r="A124" s="1" t="s">
        <v>20262</v>
      </c>
      <c r="B124" s="1" t="s">
        <v>14770</v>
      </c>
      <c r="C124" s="1">
        <v>9</v>
      </c>
      <c r="D124" s="1" t="s">
        <v>20627</v>
      </c>
      <c r="E124" s="1">
        <v>40</v>
      </c>
      <c r="F124" s="184" t="s">
        <v>16401</v>
      </c>
      <c r="G124" s="1">
        <v>29</v>
      </c>
      <c r="H124" s="1" t="s">
        <v>14743</v>
      </c>
      <c r="I124" s="1">
        <v>29</v>
      </c>
      <c r="J124" s="1">
        <v>0</v>
      </c>
      <c r="L124" s="1">
        <v>-1</v>
      </c>
    </row>
    <row r="125" spans="1:12">
      <c r="A125" s="1" t="s">
        <v>20262</v>
      </c>
      <c r="B125" s="1" t="s">
        <v>14775</v>
      </c>
      <c r="C125" s="1">
        <v>113</v>
      </c>
      <c r="D125" s="1" t="s">
        <v>20628</v>
      </c>
      <c r="E125" s="1">
        <v>314</v>
      </c>
      <c r="F125" s="184" t="s">
        <v>20629</v>
      </c>
      <c r="G125" s="1">
        <v>256</v>
      </c>
      <c r="H125" s="1" t="s">
        <v>20630</v>
      </c>
      <c r="I125" s="1">
        <v>254</v>
      </c>
      <c r="J125" s="1" t="s">
        <v>20631</v>
      </c>
      <c r="K125" s="1">
        <v>125</v>
      </c>
      <c r="L125" s="1" t="s">
        <v>20632</v>
      </c>
    </row>
    <row r="126" spans="1:12">
      <c r="A126" s="1" t="s">
        <v>20262</v>
      </c>
      <c r="B126" s="1" t="s">
        <v>14786</v>
      </c>
      <c r="C126" s="1">
        <v>2058</v>
      </c>
      <c r="D126" s="1" t="s">
        <v>20633</v>
      </c>
      <c r="E126" s="1">
        <v>3728</v>
      </c>
      <c r="F126" s="1" t="s">
        <v>20634</v>
      </c>
      <c r="G126" s="1">
        <v>3600</v>
      </c>
      <c r="H126" s="1" t="s">
        <v>20319</v>
      </c>
      <c r="I126" s="1">
        <v>3096</v>
      </c>
      <c r="J126" s="1" t="s">
        <v>20635</v>
      </c>
      <c r="K126" s="1">
        <v>1190</v>
      </c>
      <c r="L126" s="1" t="s">
        <v>20636</v>
      </c>
    </row>
    <row r="127" spans="1:12">
      <c r="A127" s="1" t="s">
        <v>20262</v>
      </c>
      <c r="B127" s="1" t="s">
        <v>14797</v>
      </c>
      <c r="C127" s="1">
        <v>5</v>
      </c>
      <c r="D127" s="1" t="s">
        <v>16919</v>
      </c>
      <c r="E127" s="1">
        <v>26</v>
      </c>
      <c r="F127" s="1" t="s">
        <v>20637</v>
      </c>
      <c r="G127" s="1">
        <v>33</v>
      </c>
      <c r="H127" s="184" t="s">
        <v>14984</v>
      </c>
      <c r="I127" s="1">
        <v>35</v>
      </c>
      <c r="J127" s="184" t="s">
        <v>14040</v>
      </c>
      <c r="K127" s="1">
        <v>9</v>
      </c>
      <c r="L127" s="1" t="s">
        <v>20179</v>
      </c>
    </row>
    <row r="128" spans="1:12">
      <c r="A128" s="1" t="s">
        <v>20262</v>
      </c>
      <c r="B128" s="1" t="s">
        <v>14799</v>
      </c>
      <c r="C128" s="1">
        <v>17</v>
      </c>
      <c r="D128" s="1" t="s">
        <v>18307</v>
      </c>
      <c r="E128" s="1">
        <v>22</v>
      </c>
      <c r="F128" s="1" t="s">
        <v>20638</v>
      </c>
      <c r="G128" s="1">
        <v>15</v>
      </c>
      <c r="H128" s="1" t="s">
        <v>16236</v>
      </c>
      <c r="I128" s="1">
        <v>15</v>
      </c>
      <c r="J128" s="1">
        <v>0</v>
      </c>
      <c r="K128" s="1">
        <v>21</v>
      </c>
      <c r="L128" s="1" t="s">
        <v>1331</v>
      </c>
    </row>
    <row r="129" spans="1:12">
      <c r="A129" s="1" t="s">
        <v>20262</v>
      </c>
      <c r="B129" s="1" t="s">
        <v>14803</v>
      </c>
      <c r="C129" s="1">
        <v>53</v>
      </c>
      <c r="D129" s="1" t="s">
        <v>20639</v>
      </c>
      <c r="E129" s="1">
        <v>229</v>
      </c>
      <c r="F129" s="184" t="s">
        <v>20640</v>
      </c>
      <c r="G129" s="1">
        <v>202</v>
      </c>
      <c r="H129" s="1" t="s">
        <v>20641</v>
      </c>
      <c r="I129" s="1">
        <v>225</v>
      </c>
      <c r="J129" s="184" t="s">
        <v>19645</v>
      </c>
      <c r="K129" s="1">
        <v>129</v>
      </c>
      <c r="L129" s="1" t="s">
        <v>20642</v>
      </c>
    </row>
    <row r="130" spans="1:12">
      <c r="A130" s="1" t="s">
        <v>20262</v>
      </c>
      <c r="B130" s="1" t="s">
        <v>14813</v>
      </c>
      <c r="C130" s="1">
        <v>69</v>
      </c>
      <c r="D130" s="1" t="s">
        <v>20643</v>
      </c>
      <c r="E130" s="1">
        <v>100</v>
      </c>
      <c r="F130" s="1">
        <v>0</v>
      </c>
      <c r="G130" s="1">
        <v>75</v>
      </c>
      <c r="H130" s="1" t="s">
        <v>14433</v>
      </c>
      <c r="I130" s="1">
        <v>96</v>
      </c>
      <c r="J130" s="1" t="s">
        <v>6419</v>
      </c>
      <c r="K130" s="1">
        <v>26</v>
      </c>
      <c r="L130" s="1" t="s">
        <v>20644</v>
      </c>
    </row>
    <row r="131" spans="1:12">
      <c r="A131" s="1" t="s">
        <v>20262</v>
      </c>
      <c r="B131" s="1" t="s">
        <v>14821</v>
      </c>
      <c r="C131" s="1">
        <v>241</v>
      </c>
      <c r="D131" s="1" t="s">
        <v>20645</v>
      </c>
      <c r="E131" s="1">
        <v>365</v>
      </c>
      <c r="F131" s="1" t="s">
        <v>20646</v>
      </c>
      <c r="G131" s="1">
        <v>353</v>
      </c>
      <c r="H131" s="1" t="s">
        <v>20647</v>
      </c>
      <c r="I131" s="1">
        <v>333</v>
      </c>
      <c r="J131" s="1" t="s">
        <v>20648</v>
      </c>
      <c r="K131" s="1">
        <v>101</v>
      </c>
      <c r="L131" s="1" t="s">
        <v>20649</v>
      </c>
    </row>
    <row r="132" spans="1:12">
      <c r="A132" s="1" t="s">
        <v>20262</v>
      </c>
      <c r="B132" s="1" t="s">
        <v>14832</v>
      </c>
      <c r="C132" s="1">
        <v>31</v>
      </c>
      <c r="D132" s="1" t="s">
        <v>20650</v>
      </c>
      <c r="E132" s="1">
        <v>45</v>
      </c>
      <c r="F132" s="1" t="s">
        <v>17604</v>
      </c>
      <c r="G132" s="1">
        <v>64</v>
      </c>
      <c r="H132" s="184" t="s">
        <v>18278</v>
      </c>
      <c r="I132" s="1">
        <v>30</v>
      </c>
      <c r="J132" s="1" t="s">
        <v>14992</v>
      </c>
      <c r="K132" s="1">
        <v>12</v>
      </c>
      <c r="L132" s="1" t="s">
        <v>15086</v>
      </c>
    </row>
    <row r="133" spans="1:12">
      <c r="A133" s="1" t="s">
        <v>20262</v>
      </c>
      <c r="B133" s="1" t="s">
        <v>14839</v>
      </c>
      <c r="C133" s="1">
        <v>64</v>
      </c>
      <c r="D133" s="1" t="s">
        <v>20651</v>
      </c>
      <c r="E133" s="1">
        <v>139</v>
      </c>
      <c r="F133" s="184" t="s">
        <v>20652</v>
      </c>
      <c r="G133" s="1">
        <v>138</v>
      </c>
      <c r="H133" s="1" t="s">
        <v>20653</v>
      </c>
      <c r="I133" s="1">
        <v>119</v>
      </c>
      <c r="J133" s="1" t="s">
        <v>18810</v>
      </c>
      <c r="K133" s="1">
        <v>24</v>
      </c>
      <c r="L133" s="1" t="s">
        <v>20654</v>
      </c>
    </row>
    <row r="134" spans="1:12">
      <c r="A134" s="1" t="s">
        <v>20262</v>
      </c>
      <c r="B134" s="1" t="s">
        <v>762</v>
      </c>
      <c r="C134" s="1">
        <v>83</v>
      </c>
      <c r="D134" s="1" t="s">
        <v>16315</v>
      </c>
      <c r="E134" s="1">
        <v>135</v>
      </c>
      <c r="F134" s="1" t="s">
        <v>17604</v>
      </c>
      <c r="G134" s="1">
        <v>136</v>
      </c>
      <c r="H134" s="184" t="s">
        <v>20655</v>
      </c>
      <c r="I134" s="1">
        <v>140</v>
      </c>
      <c r="J134" s="184" t="s">
        <v>14161</v>
      </c>
      <c r="K134" s="1">
        <v>93</v>
      </c>
      <c r="L134" s="1" t="s">
        <v>20656</v>
      </c>
    </row>
    <row r="135" spans="1:12">
      <c r="A135" s="1" t="s">
        <v>20262</v>
      </c>
      <c r="B135" s="1" t="s">
        <v>14853</v>
      </c>
      <c r="C135" s="1">
        <v>24</v>
      </c>
      <c r="D135" s="1" t="s">
        <v>20657</v>
      </c>
      <c r="E135" s="1">
        <v>50</v>
      </c>
      <c r="F135" s="184" t="s">
        <v>14316</v>
      </c>
      <c r="G135" s="1">
        <v>48</v>
      </c>
      <c r="H135" s="1" t="s">
        <v>17247</v>
      </c>
      <c r="I135" s="1">
        <v>58</v>
      </c>
      <c r="J135" s="184" t="s">
        <v>13987</v>
      </c>
      <c r="K135" s="1">
        <v>22</v>
      </c>
      <c r="L135" s="1" t="s">
        <v>20658</v>
      </c>
    </row>
    <row r="136" spans="1:12">
      <c r="A136" s="1" t="s">
        <v>20262</v>
      </c>
      <c r="B136" s="1" t="s">
        <v>14859</v>
      </c>
      <c r="C136" s="1">
        <v>187</v>
      </c>
      <c r="D136" s="1" t="s">
        <v>17419</v>
      </c>
      <c r="E136" s="1">
        <v>379</v>
      </c>
      <c r="F136" s="1" t="s">
        <v>20659</v>
      </c>
      <c r="G136" s="1">
        <v>411</v>
      </c>
      <c r="H136" s="184" t="s">
        <v>20660</v>
      </c>
      <c r="I136" s="1">
        <v>426</v>
      </c>
      <c r="J136" s="184" t="s">
        <v>20661</v>
      </c>
      <c r="K136" s="1">
        <v>175</v>
      </c>
      <c r="L136" s="1" t="s">
        <v>20662</v>
      </c>
    </row>
    <row r="137" spans="1:12">
      <c r="A137" s="1" t="s">
        <v>20262</v>
      </c>
      <c r="B137" s="1" t="s">
        <v>14870</v>
      </c>
      <c r="C137" s="1">
        <v>48</v>
      </c>
      <c r="D137" s="1" t="s">
        <v>20663</v>
      </c>
      <c r="E137" s="1">
        <v>162</v>
      </c>
      <c r="F137" s="1" t="s">
        <v>20664</v>
      </c>
      <c r="G137" s="1">
        <v>160</v>
      </c>
      <c r="H137" s="1" t="s">
        <v>20665</v>
      </c>
      <c r="I137" s="1">
        <v>186</v>
      </c>
      <c r="J137" s="1" t="s">
        <v>17741</v>
      </c>
      <c r="K137" s="1">
        <v>89</v>
      </c>
      <c r="L137" s="1" t="s">
        <v>20666</v>
      </c>
    </row>
    <row r="138" spans="1:12">
      <c r="A138" s="1" t="s">
        <v>20262</v>
      </c>
      <c r="B138" s="1" t="s">
        <v>14878</v>
      </c>
      <c r="C138" s="1">
        <v>110</v>
      </c>
      <c r="D138" s="1" t="s">
        <v>20667</v>
      </c>
      <c r="E138" s="1">
        <v>177</v>
      </c>
      <c r="F138" s="1" t="s">
        <v>20668</v>
      </c>
      <c r="G138" s="1">
        <v>157</v>
      </c>
      <c r="H138" s="1" t="s">
        <v>20669</v>
      </c>
      <c r="I138" s="1">
        <v>175</v>
      </c>
      <c r="J138" s="184" t="s">
        <v>20670</v>
      </c>
      <c r="K138" s="1">
        <v>51</v>
      </c>
      <c r="L138" s="1" t="s">
        <v>20671</v>
      </c>
    </row>
    <row r="139" spans="1:12">
      <c r="A139" s="1" t="s">
        <v>20262</v>
      </c>
      <c r="B139" s="1" t="s">
        <v>14887</v>
      </c>
      <c r="C139" s="1">
        <v>32</v>
      </c>
      <c r="D139" s="1" t="s">
        <v>20672</v>
      </c>
      <c r="E139" s="1">
        <v>30</v>
      </c>
      <c r="F139" s="1" t="s">
        <v>20263</v>
      </c>
      <c r="G139" s="1">
        <v>36</v>
      </c>
      <c r="H139" s="1" t="s">
        <v>1347</v>
      </c>
      <c r="I139" s="1">
        <v>31</v>
      </c>
      <c r="J139" s="1" t="s">
        <v>20673</v>
      </c>
      <c r="K139" s="1">
        <v>15</v>
      </c>
      <c r="L139" s="1" t="s">
        <v>20674</v>
      </c>
    </row>
    <row r="140" spans="1:12">
      <c r="A140" s="1" t="s">
        <v>20262</v>
      </c>
      <c r="B140" s="1" t="s">
        <v>14888</v>
      </c>
      <c r="C140" s="1">
        <v>7</v>
      </c>
      <c r="D140" s="1" t="s">
        <v>20406</v>
      </c>
      <c r="E140" s="1">
        <v>11</v>
      </c>
      <c r="F140" s="1" t="s">
        <v>6220</v>
      </c>
      <c r="G140" s="1">
        <v>4</v>
      </c>
      <c r="H140" s="1" t="s">
        <v>14298</v>
      </c>
      <c r="I140" s="1">
        <v>3</v>
      </c>
      <c r="J140" s="1" t="s">
        <v>14433</v>
      </c>
      <c r="L140" s="1">
        <v>-1</v>
      </c>
    </row>
    <row r="141" spans="1:12">
      <c r="A141" s="1" t="s">
        <v>20262</v>
      </c>
      <c r="B141" s="1" t="s">
        <v>14889</v>
      </c>
      <c r="C141" s="1">
        <v>27</v>
      </c>
      <c r="D141" s="1" t="s">
        <v>20675</v>
      </c>
      <c r="E141" s="1">
        <v>115</v>
      </c>
      <c r="F141" s="184" t="s">
        <v>15890</v>
      </c>
      <c r="G141" s="1">
        <v>123</v>
      </c>
      <c r="H141" s="184" t="s">
        <v>15641</v>
      </c>
      <c r="I141" s="1">
        <v>109</v>
      </c>
      <c r="J141" s="1" t="s">
        <v>20676</v>
      </c>
      <c r="K141" s="1">
        <v>28</v>
      </c>
      <c r="L141" s="1" t="s">
        <v>20677</v>
      </c>
    </row>
    <row r="142" spans="1:12">
      <c r="A142" s="1" t="s">
        <v>20262</v>
      </c>
      <c r="B142" s="1" t="s">
        <v>14896</v>
      </c>
      <c r="C142" s="1">
        <v>51</v>
      </c>
      <c r="D142" s="184" t="s">
        <v>20678</v>
      </c>
      <c r="E142" s="1">
        <v>25</v>
      </c>
      <c r="F142" s="1" t="s">
        <v>20679</v>
      </c>
      <c r="G142" s="1">
        <v>31</v>
      </c>
      <c r="H142" s="1" t="s">
        <v>6871</v>
      </c>
      <c r="I142" s="1">
        <v>24</v>
      </c>
      <c r="J142" s="1" t="s">
        <v>16564</v>
      </c>
      <c r="K142" s="1">
        <v>116</v>
      </c>
      <c r="L142" s="184" t="s">
        <v>20680</v>
      </c>
    </row>
    <row r="143" spans="1:12">
      <c r="A143" s="1" t="s">
        <v>20262</v>
      </c>
      <c r="B143" s="1" t="s">
        <v>14902</v>
      </c>
      <c r="E143" s="1">
        <v>8</v>
      </c>
      <c r="G143" s="1">
        <v>25</v>
      </c>
      <c r="H143" s="19">
        <v>2125</v>
      </c>
      <c r="J143" s="1">
        <v>-1</v>
      </c>
    </row>
    <row r="144" spans="1:12">
      <c r="A144" s="1" t="s">
        <v>20262</v>
      </c>
      <c r="B144" s="1" t="s">
        <v>308</v>
      </c>
      <c r="C144" s="1">
        <v>35</v>
      </c>
      <c r="D144" s="1" t="s">
        <v>20681</v>
      </c>
      <c r="E144" s="1">
        <v>111</v>
      </c>
      <c r="F144" s="1" t="s">
        <v>20682</v>
      </c>
      <c r="G144" s="1">
        <v>114</v>
      </c>
      <c r="H144" s="184" t="s">
        <v>14078</v>
      </c>
      <c r="I144" s="1">
        <v>112</v>
      </c>
      <c r="J144" s="1" t="s">
        <v>20683</v>
      </c>
      <c r="K144" s="1">
        <v>50</v>
      </c>
      <c r="L144" s="1" t="s">
        <v>20684</v>
      </c>
    </row>
    <row r="145" spans="1:12">
      <c r="A145" s="1" t="s">
        <v>20262</v>
      </c>
      <c r="B145" s="1" t="s">
        <v>14911</v>
      </c>
      <c r="C145" s="1">
        <v>3</v>
      </c>
      <c r="D145" s="1" t="s">
        <v>17825</v>
      </c>
      <c r="E145" s="1">
        <v>21</v>
      </c>
      <c r="F145" s="184" t="s">
        <v>20685</v>
      </c>
      <c r="G145" s="1">
        <v>11</v>
      </c>
      <c r="H145" s="1" t="s">
        <v>20686</v>
      </c>
      <c r="I145" s="1">
        <v>8</v>
      </c>
      <c r="J145" s="1" t="s">
        <v>14759</v>
      </c>
      <c r="K145" s="1">
        <v>2</v>
      </c>
      <c r="L145" s="1" t="s">
        <v>20687</v>
      </c>
    </row>
    <row r="146" spans="1:12">
      <c r="A146" s="1" t="s">
        <v>20262</v>
      </c>
      <c r="B146" s="1" t="s">
        <v>14913</v>
      </c>
      <c r="C146" s="1">
        <v>55</v>
      </c>
      <c r="D146" s="1" t="s">
        <v>20688</v>
      </c>
      <c r="E146" s="1">
        <v>224</v>
      </c>
      <c r="F146" s="184" t="s">
        <v>20689</v>
      </c>
      <c r="G146" s="1">
        <v>168</v>
      </c>
      <c r="H146" s="1" t="s">
        <v>14433</v>
      </c>
      <c r="I146" s="1">
        <v>187</v>
      </c>
      <c r="J146" s="184" t="s">
        <v>20690</v>
      </c>
      <c r="K146" s="1">
        <v>49</v>
      </c>
      <c r="L146" s="1" t="s">
        <v>20691</v>
      </c>
    </row>
    <row r="147" spans="1:12">
      <c r="A147" s="1" t="s">
        <v>20262</v>
      </c>
      <c r="B147" s="1" t="s">
        <v>14922</v>
      </c>
      <c r="C147" s="1">
        <v>81</v>
      </c>
      <c r="D147" s="1" t="s">
        <v>17604</v>
      </c>
      <c r="E147" s="1">
        <v>74</v>
      </c>
      <c r="F147" s="1" t="s">
        <v>20692</v>
      </c>
      <c r="G147" s="1">
        <v>41</v>
      </c>
      <c r="H147" s="1" t="s">
        <v>20568</v>
      </c>
      <c r="I147" s="1">
        <v>80</v>
      </c>
      <c r="J147" s="184" t="s">
        <v>20693</v>
      </c>
      <c r="K147" s="1">
        <v>9</v>
      </c>
      <c r="L147" s="1" t="s">
        <v>20694</v>
      </c>
    </row>
    <row r="148" spans="1:12">
      <c r="A148" s="1" t="s">
        <v>20262</v>
      </c>
      <c r="B148" s="1" t="s">
        <v>14930</v>
      </c>
      <c r="C148" s="1">
        <v>18</v>
      </c>
      <c r="D148" s="1" t="s">
        <v>20695</v>
      </c>
      <c r="E148" s="1">
        <v>36</v>
      </c>
      <c r="F148" s="1" t="s">
        <v>15554</v>
      </c>
      <c r="G148" s="1">
        <v>30</v>
      </c>
      <c r="H148" s="1" t="s">
        <v>15103</v>
      </c>
      <c r="I148" s="1">
        <v>23</v>
      </c>
      <c r="J148" s="1" t="s">
        <v>20696</v>
      </c>
      <c r="K148" s="1">
        <v>22</v>
      </c>
      <c r="L148" s="1" t="s">
        <v>20697</v>
      </c>
    </row>
    <row r="149" spans="1:12">
      <c r="A149" s="1" t="s">
        <v>20262</v>
      </c>
      <c r="B149" s="1" t="s">
        <v>14934</v>
      </c>
      <c r="C149" s="1">
        <v>18</v>
      </c>
      <c r="D149" s="1" t="s">
        <v>14686</v>
      </c>
      <c r="E149" s="1">
        <v>59</v>
      </c>
      <c r="F149" s="184" t="s">
        <v>18008</v>
      </c>
      <c r="G149" s="1">
        <v>33</v>
      </c>
      <c r="H149" s="1" t="s">
        <v>20698</v>
      </c>
      <c r="I149" s="1">
        <v>57</v>
      </c>
      <c r="J149" s="184" t="s">
        <v>20699</v>
      </c>
      <c r="K149" s="1">
        <v>86</v>
      </c>
      <c r="L149" s="184" t="s">
        <v>20700</v>
      </c>
    </row>
    <row r="150" spans="1:12">
      <c r="A150" s="1" t="s">
        <v>20262</v>
      </c>
      <c r="B150" s="1" t="s">
        <v>14941</v>
      </c>
      <c r="C150" s="1">
        <v>1</v>
      </c>
      <c r="D150" s="1" t="s">
        <v>20701</v>
      </c>
      <c r="E150" s="1">
        <v>86</v>
      </c>
      <c r="F150" s="184" t="s">
        <v>20702</v>
      </c>
      <c r="G150" s="1">
        <v>82</v>
      </c>
      <c r="H150" s="1" t="s">
        <v>20370</v>
      </c>
      <c r="I150" s="1">
        <v>63</v>
      </c>
      <c r="J150" s="1" t="s">
        <v>20703</v>
      </c>
      <c r="K150" s="1">
        <v>11</v>
      </c>
      <c r="L150" s="1" t="s">
        <v>20704</v>
      </c>
    </row>
    <row r="151" spans="1:12">
      <c r="A151" s="1" t="s">
        <v>20262</v>
      </c>
      <c r="B151" s="1" t="s">
        <v>14944</v>
      </c>
      <c r="C151" s="1">
        <v>17</v>
      </c>
      <c r="D151" s="184" t="s">
        <v>13970</v>
      </c>
      <c r="E151" s="1">
        <v>13</v>
      </c>
      <c r="F151" s="1" t="s">
        <v>14675</v>
      </c>
      <c r="G151" s="1">
        <v>20</v>
      </c>
      <c r="H151" s="184" t="s">
        <v>20705</v>
      </c>
      <c r="I151" s="1">
        <v>24</v>
      </c>
      <c r="J151" s="1" t="s">
        <v>1347</v>
      </c>
      <c r="K151" s="1">
        <v>3</v>
      </c>
      <c r="L151" s="1" t="s">
        <v>20278</v>
      </c>
    </row>
    <row r="152" spans="1:12">
      <c r="A152" s="1" t="s">
        <v>20262</v>
      </c>
      <c r="B152" s="1" t="s">
        <v>14946</v>
      </c>
      <c r="C152" s="1">
        <v>554</v>
      </c>
      <c r="D152" s="184" t="s">
        <v>20706</v>
      </c>
      <c r="E152" s="1">
        <v>481</v>
      </c>
      <c r="F152" s="1" t="s">
        <v>20707</v>
      </c>
      <c r="G152" s="1">
        <v>489</v>
      </c>
      <c r="H152" s="184" t="s">
        <v>20708</v>
      </c>
      <c r="I152" s="1">
        <v>638</v>
      </c>
      <c r="J152" s="184" t="s">
        <v>20709</v>
      </c>
      <c r="K152" s="1">
        <v>84</v>
      </c>
      <c r="L152" s="1" t="s">
        <v>20710</v>
      </c>
    </row>
    <row r="153" spans="1:12">
      <c r="A153" s="1" t="s">
        <v>20262</v>
      </c>
      <c r="B153" s="1" t="s">
        <v>498</v>
      </c>
      <c r="C153" s="1">
        <v>174</v>
      </c>
      <c r="D153" s="1" t="s">
        <v>20711</v>
      </c>
      <c r="E153" s="1">
        <v>280</v>
      </c>
      <c r="F153" s="1" t="s">
        <v>20712</v>
      </c>
      <c r="G153" s="1">
        <v>298</v>
      </c>
      <c r="H153" s="184" t="s">
        <v>15123</v>
      </c>
      <c r="I153" s="1">
        <v>232</v>
      </c>
      <c r="J153" s="1" t="s">
        <v>20713</v>
      </c>
      <c r="L153" s="1">
        <v>-1</v>
      </c>
    </row>
    <row r="154" spans="1:12">
      <c r="A154" s="1" t="s">
        <v>20262</v>
      </c>
      <c r="B154" s="1" t="s">
        <v>14964</v>
      </c>
      <c r="C154" s="1">
        <v>184</v>
      </c>
      <c r="D154" s="184" t="s">
        <v>20714</v>
      </c>
      <c r="E154" s="1">
        <v>283</v>
      </c>
      <c r="F154" s="1" t="s">
        <v>20715</v>
      </c>
      <c r="G154" s="1">
        <v>247</v>
      </c>
      <c r="H154" s="1" t="s">
        <v>20716</v>
      </c>
      <c r="I154" s="1">
        <v>187</v>
      </c>
      <c r="J154" s="1" t="s">
        <v>20717</v>
      </c>
      <c r="K154" s="1">
        <v>21</v>
      </c>
      <c r="L154" s="1" t="s">
        <v>20718</v>
      </c>
    </row>
    <row r="155" spans="1:12">
      <c r="A155" s="1" t="s">
        <v>20262</v>
      </c>
      <c r="B155" s="1" t="s">
        <v>14972</v>
      </c>
      <c r="C155" s="1">
        <v>529</v>
      </c>
      <c r="D155" s="184" t="s">
        <v>20719</v>
      </c>
      <c r="E155" s="1">
        <v>729</v>
      </c>
      <c r="F155" s="1" t="s">
        <v>20720</v>
      </c>
      <c r="G155" s="1">
        <v>464</v>
      </c>
      <c r="H155" s="1" t="s">
        <v>20721</v>
      </c>
      <c r="I155" s="1">
        <v>437</v>
      </c>
      <c r="J155" s="1" t="s">
        <v>20722</v>
      </c>
      <c r="K155" s="1">
        <v>212</v>
      </c>
      <c r="L155" s="1" t="s">
        <v>20723</v>
      </c>
    </row>
    <row r="156" spans="1:12">
      <c r="A156" s="1" t="s">
        <v>20262</v>
      </c>
      <c r="B156" s="1" t="s">
        <v>14983</v>
      </c>
      <c r="C156" s="1">
        <v>11</v>
      </c>
      <c r="D156" s="1" t="s">
        <v>20529</v>
      </c>
      <c r="E156" s="1">
        <v>52</v>
      </c>
      <c r="F156" s="1" t="s">
        <v>20380</v>
      </c>
      <c r="G156" s="1">
        <v>62</v>
      </c>
      <c r="H156" s="184" t="s">
        <v>15090</v>
      </c>
      <c r="I156" s="1">
        <v>61</v>
      </c>
      <c r="J156" s="1" t="s">
        <v>20724</v>
      </c>
      <c r="K156" s="1">
        <v>22</v>
      </c>
      <c r="L156" s="1" t="s">
        <v>20725</v>
      </c>
    </row>
    <row r="157" spans="1:12">
      <c r="A157" s="1" t="s">
        <v>20262</v>
      </c>
      <c r="B157" s="1" t="s">
        <v>14991</v>
      </c>
      <c r="C157" s="1">
        <v>10</v>
      </c>
      <c r="D157" s="1" t="s">
        <v>20726</v>
      </c>
      <c r="E157" s="1">
        <v>23</v>
      </c>
      <c r="F157" s="1" t="s">
        <v>20727</v>
      </c>
      <c r="G157" s="1">
        <v>5</v>
      </c>
      <c r="H157" s="1" t="s">
        <v>20728</v>
      </c>
      <c r="I157" s="1">
        <v>32</v>
      </c>
      <c r="J157" s="1" t="s">
        <v>19739</v>
      </c>
      <c r="K157" s="1">
        <v>22</v>
      </c>
      <c r="L157" s="1" t="s">
        <v>20457</v>
      </c>
    </row>
    <row r="158" spans="1:12">
      <c r="A158" s="1" t="s">
        <v>20262</v>
      </c>
      <c r="B158" s="1" t="s">
        <v>14993</v>
      </c>
      <c r="C158" s="1">
        <v>120</v>
      </c>
      <c r="D158" s="1" t="s">
        <v>20729</v>
      </c>
      <c r="E158" s="1">
        <v>291</v>
      </c>
      <c r="F158" s="184" t="s">
        <v>20730</v>
      </c>
      <c r="G158" s="1">
        <v>197</v>
      </c>
      <c r="H158" s="1" t="s">
        <v>20731</v>
      </c>
      <c r="I158" s="1">
        <v>217</v>
      </c>
      <c r="J158" s="184" t="s">
        <v>20732</v>
      </c>
      <c r="K158" s="1">
        <v>59</v>
      </c>
      <c r="L158" s="1" t="s">
        <v>20733</v>
      </c>
    </row>
    <row r="159" spans="1:12">
      <c r="A159" s="1" t="s">
        <v>20262</v>
      </c>
      <c r="B159" s="1" t="s">
        <v>15002</v>
      </c>
      <c r="C159" s="1">
        <v>228</v>
      </c>
      <c r="D159" s="1" t="s">
        <v>20734</v>
      </c>
      <c r="E159" s="1">
        <v>68</v>
      </c>
      <c r="F159" s="1" t="s">
        <v>20735</v>
      </c>
      <c r="G159" s="1">
        <v>321</v>
      </c>
      <c r="H159" s="184" t="s">
        <v>20736</v>
      </c>
      <c r="I159" s="1">
        <v>298</v>
      </c>
      <c r="J159" s="1" t="s">
        <v>20737</v>
      </c>
      <c r="K159" s="1">
        <v>87</v>
      </c>
      <c r="L159" s="1" t="s">
        <v>20738</v>
      </c>
    </row>
    <row r="160" spans="1:12">
      <c r="A160" s="1" t="s">
        <v>20262</v>
      </c>
      <c r="B160" s="1" t="s">
        <v>15013</v>
      </c>
      <c r="C160" s="1">
        <v>37</v>
      </c>
      <c r="D160" s="1" t="s">
        <v>20739</v>
      </c>
      <c r="E160" s="1">
        <v>96</v>
      </c>
      <c r="F160" s="1" t="s">
        <v>20740</v>
      </c>
      <c r="G160" s="1">
        <v>110</v>
      </c>
      <c r="H160" s="184" t="s">
        <v>14671</v>
      </c>
      <c r="I160" s="1">
        <v>102</v>
      </c>
      <c r="J160" s="1" t="s">
        <v>20741</v>
      </c>
      <c r="K160" s="1">
        <v>74</v>
      </c>
      <c r="L160" s="1" t="s">
        <v>20742</v>
      </c>
    </row>
    <row r="161" spans="1:12">
      <c r="A161" s="1" t="s">
        <v>20262</v>
      </c>
      <c r="B161" s="1" t="s">
        <v>15019</v>
      </c>
      <c r="C161" s="1">
        <v>225</v>
      </c>
      <c r="D161" s="1" t="s">
        <v>20743</v>
      </c>
      <c r="E161" s="1">
        <v>480</v>
      </c>
      <c r="F161" s="184" t="s">
        <v>20744</v>
      </c>
      <c r="G161" s="1">
        <v>430</v>
      </c>
      <c r="H161" s="1" t="s">
        <v>20462</v>
      </c>
      <c r="I161" s="1">
        <v>468</v>
      </c>
      <c r="J161" s="184" t="s">
        <v>20745</v>
      </c>
      <c r="K161" s="1">
        <v>224</v>
      </c>
      <c r="L161" s="1" t="s">
        <v>20746</v>
      </c>
    </row>
    <row r="162" spans="1:12">
      <c r="A162" s="1" t="s">
        <v>20262</v>
      </c>
      <c r="B162" s="1" t="s">
        <v>15029</v>
      </c>
      <c r="C162" s="1">
        <v>13</v>
      </c>
      <c r="D162" s="1" t="s">
        <v>20747</v>
      </c>
      <c r="E162" s="1">
        <v>15</v>
      </c>
      <c r="F162" s="1">
        <v>0</v>
      </c>
      <c r="H162" s="1">
        <v>-1</v>
      </c>
      <c r="I162" s="1">
        <v>18</v>
      </c>
      <c r="K162" s="1">
        <v>10</v>
      </c>
      <c r="L162" s="1" t="s">
        <v>14848</v>
      </c>
    </row>
    <row r="163" spans="1:12">
      <c r="A163" s="1" t="s">
        <v>20262</v>
      </c>
      <c r="B163" s="1" t="s">
        <v>15033</v>
      </c>
      <c r="C163" s="1">
        <v>90</v>
      </c>
      <c r="D163" s="1" t="s">
        <v>14108</v>
      </c>
      <c r="E163" s="1">
        <v>34</v>
      </c>
      <c r="F163" s="1" t="s">
        <v>20748</v>
      </c>
      <c r="G163" s="1">
        <v>47</v>
      </c>
      <c r="H163" s="184" t="s">
        <v>20749</v>
      </c>
      <c r="I163" s="1">
        <v>75</v>
      </c>
      <c r="J163" s="184" t="s">
        <v>20750</v>
      </c>
      <c r="K163" s="1">
        <v>16</v>
      </c>
      <c r="L163" s="1" t="s">
        <v>20751</v>
      </c>
    </row>
    <row r="164" spans="1:12">
      <c r="A164" s="1" t="s">
        <v>20262</v>
      </c>
      <c r="B164" s="1" t="s">
        <v>319</v>
      </c>
      <c r="D164" s="1">
        <v>-1</v>
      </c>
      <c r="E164" s="1">
        <v>118</v>
      </c>
      <c r="F164" s="184" t="s">
        <v>20752</v>
      </c>
      <c r="G164" s="1">
        <v>135</v>
      </c>
      <c r="H164" s="184" t="s">
        <v>15039</v>
      </c>
      <c r="I164" s="1">
        <v>132</v>
      </c>
      <c r="J164" s="1" t="s">
        <v>20753</v>
      </c>
      <c r="K164" s="1">
        <v>76</v>
      </c>
      <c r="L164" s="1" t="s">
        <v>14745</v>
      </c>
    </row>
    <row r="165" spans="1:12">
      <c r="A165" s="1" t="s">
        <v>20262</v>
      </c>
      <c r="B165" s="1" t="s">
        <v>15045</v>
      </c>
      <c r="C165" s="1">
        <v>149</v>
      </c>
      <c r="D165" s="1" t="s">
        <v>20754</v>
      </c>
      <c r="E165" s="1">
        <v>92</v>
      </c>
      <c r="F165" s="1" t="s">
        <v>16566</v>
      </c>
      <c r="G165" s="1">
        <v>169</v>
      </c>
      <c r="H165" s="184" t="s">
        <v>20755</v>
      </c>
      <c r="I165" s="1">
        <v>150</v>
      </c>
      <c r="J165" s="1" t="s">
        <v>20756</v>
      </c>
      <c r="K165" s="1">
        <v>12</v>
      </c>
      <c r="L165" s="1" t="s">
        <v>20757</v>
      </c>
    </row>
    <row r="166" spans="1:12">
      <c r="A166" s="1" t="s">
        <v>20262</v>
      </c>
      <c r="B166" s="1" t="s">
        <v>15054</v>
      </c>
      <c r="C166" s="1">
        <v>43</v>
      </c>
      <c r="D166" s="1" t="s">
        <v>20758</v>
      </c>
      <c r="E166" s="1">
        <v>99</v>
      </c>
      <c r="F166" s="184" t="s">
        <v>16774</v>
      </c>
      <c r="G166" s="1">
        <v>72</v>
      </c>
      <c r="H166" s="1" t="s">
        <v>14759</v>
      </c>
      <c r="I166" s="1">
        <v>76</v>
      </c>
      <c r="J166" s="184" t="s">
        <v>13879</v>
      </c>
      <c r="K166" s="1">
        <v>22</v>
      </c>
      <c r="L166" s="1" t="s">
        <v>20759</v>
      </c>
    </row>
    <row r="167" spans="1:12">
      <c r="A167" s="1" t="s">
        <v>20262</v>
      </c>
      <c r="B167" s="1" t="s">
        <v>15062</v>
      </c>
      <c r="C167" s="1">
        <v>28</v>
      </c>
      <c r="D167" s="1" t="s">
        <v>13933</v>
      </c>
      <c r="E167" s="1">
        <v>35</v>
      </c>
      <c r="F167" s="1" t="s">
        <v>14848</v>
      </c>
      <c r="G167" s="1">
        <v>24</v>
      </c>
      <c r="H167" s="1" t="s">
        <v>20760</v>
      </c>
      <c r="I167" s="1">
        <v>14</v>
      </c>
      <c r="J167" s="1" t="s">
        <v>14353</v>
      </c>
      <c r="L167" s="1">
        <v>-1</v>
      </c>
    </row>
    <row r="168" spans="1:12">
      <c r="A168" s="1" t="s">
        <v>20262</v>
      </c>
      <c r="B168" s="1" t="s">
        <v>15066</v>
      </c>
      <c r="C168" s="1">
        <v>26</v>
      </c>
      <c r="D168" s="1" t="s">
        <v>15644</v>
      </c>
      <c r="E168" s="1">
        <v>22</v>
      </c>
      <c r="F168" s="1" t="s">
        <v>14801</v>
      </c>
      <c r="G168" s="1">
        <v>26</v>
      </c>
      <c r="H168" s="184" t="s">
        <v>14165</v>
      </c>
      <c r="I168" s="1">
        <v>28</v>
      </c>
      <c r="J168" s="184" t="s">
        <v>13925</v>
      </c>
      <c r="K168" s="1">
        <v>5</v>
      </c>
      <c r="L168" s="1" t="s">
        <v>20761</v>
      </c>
    </row>
    <row r="169" spans="1:12">
      <c r="A169" s="1" t="s">
        <v>20262</v>
      </c>
      <c r="B169" s="1" t="s">
        <v>15068</v>
      </c>
      <c r="C169" s="1">
        <v>40</v>
      </c>
      <c r="D169" s="1" t="s">
        <v>1383</v>
      </c>
      <c r="E169" s="1">
        <v>55</v>
      </c>
      <c r="F169" s="1" t="s">
        <v>20762</v>
      </c>
      <c r="G169" s="1">
        <v>43</v>
      </c>
      <c r="H169" s="1" t="s">
        <v>20763</v>
      </c>
      <c r="I169" s="1">
        <v>35</v>
      </c>
      <c r="J169" s="1" t="s">
        <v>20764</v>
      </c>
      <c r="K169" s="1">
        <v>6</v>
      </c>
      <c r="L169" s="1" t="s">
        <v>20765</v>
      </c>
    </row>
    <row r="170" spans="1:12">
      <c r="A170" s="1" t="s">
        <v>20262</v>
      </c>
      <c r="B170" s="1" t="s">
        <v>15072</v>
      </c>
      <c r="C170" s="1">
        <v>23</v>
      </c>
      <c r="D170" s="1" t="s">
        <v>20404</v>
      </c>
      <c r="E170" s="1">
        <v>50</v>
      </c>
      <c r="F170" s="1" t="s">
        <v>17557</v>
      </c>
      <c r="G170" s="1">
        <v>30</v>
      </c>
      <c r="H170" s="1" t="s">
        <v>15093</v>
      </c>
      <c r="I170" s="1">
        <v>21</v>
      </c>
      <c r="J170" s="1" t="s">
        <v>14409</v>
      </c>
      <c r="L170" s="1">
        <v>-1</v>
      </c>
    </row>
    <row r="171" spans="1:12">
      <c r="A171" s="1" t="s">
        <v>20262</v>
      </c>
      <c r="B171" s="1" t="s">
        <v>15073</v>
      </c>
      <c r="C171" s="1">
        <v>20</v>
      </c>
      <c r="D171" s="1" t="s">
        <v>14270</v>
      </c>
      <c r="E171" s="1">
        <v>25</v>
      </c>
      <c r="F171" s="1" t="s">
        <v>17153</v>
      </c>
      <c r="G171" s="1">
        <v>23</v>
      </c>
      <c r="H171" s="1" t="s">
        <v>20766</v>
      </c>
      <c r="I171" s="1">
        <v>23</v>
      </c>
      <c r="J171" s="1">
        <v>0</v>
      </c>
      <c r="K171" s="1">
        <v>43</v>
      </c>
      <c r="L171" s="184" t="s">
        <v>20767</v>
      </c>
    </row>
    <row r="172" spans="1:12">
      <c r="A172" s="1" t="s">
        <v>20262</v>
      </c>
      <c r="B172" s="1" t="s">
        <v>15075</v>
      </c>
      <c r="C172" s="1">
        <v>111</v>
      </c>
      <c r="D172" s="184" t="s">
        <v>20768</v>
      </c>
      <c r="E172" s="1">
        <v>157</v>
      </c>
      <c r="F172" s="184" t="s">
        <v>20769</v>
      </c>
      <c r="G172" s="1">
        <v>126</v>
      </c>
      <c r="H172" s="1" t="s">
        <v>20770</v>
      </c>
      <c r="I172" s="1">
        <v>108</v>
      </c>
      <c r="J172" s="1" t="s">
        <v>13908</v>
      </c>
      <c r="K172" s="1">
        <v>85</v>
      </c>
      <c r="L172" s="1" t="s">
        <v>20771</v>
      </c>
    </row>
    <row r="173" spans="1:12">
      <c r="A173" s="1" t="s">
        <v>20262</v>
      </c>
      <c r="B173" s="1" t="s">
        <v>15083</v>
      </c>
      <c r="C173" s="1">
        <v>13</v>
      </c>
      <c r="D173" s="1" t="s">
        <v>20772</v>
      </c>
      <c r="E173" s="1">
        <v>42</v>
      </c>
      <c r="F173" s="184" t="s">
        <v>14529</v>
      </c>
      <c r="G173" s="1">
        <v>40</v>
      </c>
      <c r="H173" s="1" t="s">
        <v>20773</v>
      </c>
      <c r="I173" s="1">
        <v>20</v>
      </c>
      <c r="J173" s="1" t="s">
        <v>17478</v>
      </c>
      <c r="L173" s="1">
        <v>-1</v>
      </c>
    </row>
    <row r="174" spans="1:12">
      <c r="A174" s="1" t="s">
        <v>20262</v>
      </c>
      <c r="B174" s="1" t="s">
        <v>15087</v>
      </c>
      <c r="C174" s="1">
        <v>10</v>
      </c>
      <c r="D174" s="1" t="s">
        <v>20774</v>
      </c>
      <c r="E174" s="1">
        <v>32</v>
      </c>
      <c r="F174" s="184" t="s">
        <v>14052</v>
      </c>
      <c r="G174" s="1">
        <v>26</v>
      </c>
      <c r="H174" s="1" t="s">
        <v>15644</v>
      </c>
      <c r="I174" s="1">
        <v>36</v>
      </c>
      <c r="J174" s="184" t="s">
        <v>19807</v>
      </c>
      <c r="K174" s="1">
        <v>10</v>
      </c>
      <c r="L174" s="1" t="s">
        <v>20775</v>
      </c>
    </row>
    <row r="175" spans="1:12">
      <c r="A175" s="1" t="s">
        <v>20262</v>
      </c>
      <c r="B175" s="1" t="s">
        <v>15094</v>
      </c>
      <c r="C175" s="1">
        <v>305</v>
      </c>
      <c r="D175" s="1" t="s">
        <v>20776</v>
      </c>
      <c r="E175" s="1">
        <v>255</v>
      </c>
      <c r="F175" s="1" t="s">
        <v>20777</v>
      </c>
      <c r="G175" s="1">
        <v>9</v>
      </c>
      <c r="H175" s="1" t="s">
        <v>20778</v>
      </c>
      <c r="I175" s="1">
        <v>384</v>
      </c>
      <c r="J175" s="184" t="s">
        <v>20779</v>
      </c>
      <c r="K175" s="1">
        <v>178</v>
      </c>
      <c r="L175" s="1" t="s">
        <v>20780</v>
      </c>
    </row>
    <row r="176" spans="1:12">
      <c r="A176" s="1" t="s">
        <v>20262</v>
      </c>
      <c r="B176" s="1" t="s">
        <v>15099</v>
      </c>
      <c r="C176" s="1">
        <v>13</v>
      </c>
      <c r="D176" s="1" t="s">
        <v>20781</v>
      </c>
      <c r="E176" s="1">
        <v>31</v>
      </c>
      <c r="F176" s="184" t="s">
        <v>14308</v>
      </c>
      <c r="G176" s="1">
        <v>25</v>
      </c>
      <c r="H176" s="1" t="s">
        <v>14899</v>
      </c>
      <c r="I176" s="1">
        <v>18</v>
      </c>
      <c r="J176" s="1" t="s">
        <v>16099</v>
      </c>
      <c r="K176" s="1">
        <v>3</v>
      </c>
      <c r="L176" s="1" t="s">
        <v>20417</v>
      </c>
    </row>
    <row r="177" spans="1:12">
      <c r="A177" s="1" t="s">
        <v>20262</v>
      </c>
      <c r="B177" s="1" t="s">
        <v>15104</v>
      </c>
      <c r="C177" s="1">
        <v>11</v>
      </c>
      <c r="D177" s="1" t="s">
        <v>20782</v>
      </c>
      <c r="E177" s="1">
        <v>34</v>
      </c>
      <c r="F177" s="1" t="s">
        <v>6969</v>
      </c>
      <c r="G177" s="1">
        <v>23</v>
      </c>
      <c r="H177" s="1" t="s">
        <v>17827</v>
      </c>
      <c r="I177" s="1">
        <v>22</v>
      </c>
      <c r="J177" s="1" t="s">
        <v>20697</v>
      </c>
      <c r="K177" s="1">
        <v>8</v>
      </c>
      <c r="L177" s="1" t="s">
        <v>14298</v>
      </c>
    </row>
    <row r="178" spans="1:12">
      <c r="A178" s="1" t="s">
        <v>20262</v>
      </c>
      <c r="B178" s="1" t="s">
        <v>15106</v>
      </c>
      <c r="D178" s="1">
        <v>-1</v>
      </c>
      <c r="E178" s="1">
        <v>29</v>
      </c>
      <c r="F178" s="184" t="s">
        <v>20783</v>
      </c>
      <c r="G178" s="1">
        <v>16</v>
      </c>
      <c r="H178" s="1" t="s">
        <v>14630</v>
      </c>
      <c r="I178" s="1">
        <v>24</v>
      </c>
      <c r="J178" s="1" t="s">
        <v>5975</v>
      </c>
      <c r="K178" s="1">
        <v>9</v>
      </c>
      <c r="L178" s="1" t="s">
        <v>14364</v>
      </c>
    </row>
    <row r="179" spans="1:12">
      <c r="A179" s="1" t="s">
        <v>20262</v>
      </c>
      <c r="B179" s="1" t="s">
        <v>15110</v>
      </c>
      <c r="C179" s="1">
        <v>668</v>
      </c>
      <c r="D179" s="1" t="s">
        <v>20784</v>
      </c>
      <c r="E179" s="1">
        <v>1168</v>
      </c>
      <c r="F179" s="1" t="s">
        <v>20785</v>
      </c>
      <c r="G179" s="1">
        <v>940</v>
      </c>
      <c r="H179" s="1" t="s">
        <v>20786</v>
      </c>
      <c r="I179" s="1">
        <v>1175</v>
      </c>
      <c r="J179" s="1" t="s">
        <v>5955</v>
      </c>
      <c r="K179" s="1">
        <v>306</v>
      </c>
      <c r="L179" s="1" t="s">
        <v>20787</v>
      </c>
    </row>
    <row r="180" spans="1:12">
      <c r="A180" s="1" t="s">
        <v>20262</v>
      </c>
      <c r="B180" s="1" t="s">
        <v>15120</v>
      </c>
      <c r="C180" s="1">
        <v>10</v>
      </c>
      <c r="D180" s="1" t="s">
        <v>19281</v>
      </c>
      <c r="E180" s="1">
        <v>34</v>
      </c>
      <c r="F180" s="184" t="s">
        <v>20788</v>
      </c>
      <c r="G180" s="1">
        <v>28</v>
      </c>
      <c r="H180" s="1" t="s">
        <v>15756</v>
      </c>
      <c r="I180" s="1">
        <v>18</v>
      </c>
      <c r="J180" s="1" t="s">
        <v>16770</v>
      </c>
      <c r="K180" s="1">
        <v>3</v>
      </c>
      <c r="L180" s="1" t="s">
        <v>20417</v>
      </c>
    </row>
    <row r="181" spans="1:12">
      <c r="A181" s="1" t="s">
        <v>20262</v>
      </c>
      <c r="B181" s="1" t="s">
        <v>15121</v>
      </c>
      <c r="C181" s="1">
        <v>164</v>
      </c>
      <c r="D181" s="1" t="s">
        <v>20789</v>
      </c>
      <c r="E181" s="1">
        <v>280</v>
      </c>
      <c r="F181" s="1" t="s">
        <v>20790</v>
      </c>
      <c r="G181" s="1">
        <v>253</v>
      </c>
      <c r="H181" s="1" t="s">
        <v>20791</v>
      </c>
      <c r="I181" s="1">
        <v>270</v>
      </c>
      <c r="J181" s="184" t="s">
        <v>20792</v>
      </c>
      <c r="K181" s="1">
        <v>56</v>
      </c>
      <c r="L181" s="1" t="s">
        <v>20793</v>
      </c>
    </row>
    <row r="182" spans="1:12">
      <c r="A182" s="1" t="s">
        <v>20262</v>
      </c>
      <c r="B182" s="1" t="s">
        <v>15128</v>
      </c>
      <c r="C182" s="1">
        <v>172</v>
      </c>
      <c r="D182" s="1" t="s">
        <v>20794</v>
      </c>
      <c r="E182" s="1">
        <v>288</v>
      </c>
      <c r="F182" s="1" t="s">
        <v>20795</v>
      </c>
      <c r="G182" s="1">
        <v>409</v>
      </c>
      <c r="H182" s="184" t="s">
        <v>20796</v>
      </c>
      <c r="I182" s="1">
        <v>270</v>
      </c>
      <c r="J182" s="1" t="s">
        <v>20797</v>
      </c>
      <c r="K182" s="1">
        <v>104</v>
      </c>
      <c r="L182" s="1" t="s">
        <v>20798</v>
      </c>
    </row>
    <row r="183" spans="1:12">
      <c r="A183" s="1" t="s">
        <v>20262</v>
      </c>
      <c r="B183" s="1" t="s">
        <v>15139</v>
      </c>
      <c r="C183" s="1">
        <v>321</v>
      </c>
      <c r="D183" s="1" t="s">
        <v>20799</v>
      </c>
      <c r="E183" s="1">
        <v>488</v>
      </c>
      <c r="F183" s="1" t="s">
        <v>20800</v>
      </c>
      <c r="G183" s="1">
        <v>388</v>
      </c>
      <c r="H183" s="1" t="s">
        <v>20801</v>
      </c>
      <c r="I183" s="1">
        <v>339</v>
      </c>
      <c r="J183" s="1" t="s">
        <v>20802</v>
      </c>
      <c r="K183" s="1">
        <v>184</v>
      </c>
      <c r="L183" s="1" t="s">
        <v>20803</v>
      </c>
    </row>
    <row r="184" spans="1:12">
      <c r="A184" s="1" t="s">
        <v>20262</v>
      </c>
      <c r="B184" s="1" t="s">
        <v>15150</v>
      </c>
      <c r="C184" s="1">
        <v>42</v>
      </c>
      <c r="D184" s="1" t="s">
        <v>15217</v>
      </c>
      <c r="E184" s="1">
        <v>73</v>
      </c>
      <c r="F184" s="184" t="s">
        <v>17019</v>
      </c>
      <c r="G184" s="1">
        <v>52</v>
      </c>
      <c r="H184" s="1" t="s">
        <v>20804</v>
      </c>
      <c r="I184" s="1">
        <v>40</v>
      </c>
      <c r="J184" s="1" t="s">
        <v>14600</v>
      </c>
      <c r="K184" s="1">
        <v>15</v>
      </c>
      <c r="L184" s="1" t="s">
        <v>14364</v>
      </c>
    </row>
    <row r="185" spans="1:12">
      <c r="A185" s="1" t="s">
        <v>20262</v>
      </c>
      <c r="B185" s="1" t="s">
        <v>15155</v>
      </c>
      <c r="C185" s="1">
        <v>30</v>
      </c>
      <c r="D185" s="1" t="s">
        <v>20805</v>
      </c>
      <c r="E185" s="1">
        <v>126</v>
      </c>
      <c r="F185" s="184" t="s">
        <v>13925</v>
      </c>
      <c r="G185" s="1">
        <v>120</v>
      </c>
      <c r="H185" s="1" t="s">
        <v>20773</v>
      </c>
      <c r="I185" s="1">
        <v>144</v>
      </c>
      <c r="J185" s="1" t="s">
        <v>1347</v>
      </c>
      <c r="K185" s="1">
        <v>21</v>
      </c>
      <c r="L185" s="1" t="s">
        <v>20806</v>
      </c>
    </row>
    <row r="186" spans="1:12">
      <c r="A186" s="1" t="s">
        <v>20262</v>
      </c>
      <c r="B186" s="1" t="s">
        <v>15161</v>
      </c>
      <c r="C186" s="1">
        <v>29</v>
      </c>
      <c r="D186" s="184" t="s">
        <v>14003</v>
      </c>
      <c r="E186" s="1">
        <v>47</v>
      </c>
      <c r="F186" s="184" t="s">
        <v>15742</v>
      </c>
      <c r="G186" s="1">
        <v>30</v>
      </c>
      <c r="H186" s="1" t="s">
        <v>20807</v>
      </c>
      <c r="I186" s="1">
        <v>29</v>
      </c>
      <c r="J186" s="1" t="s">
        <v>20808</v>
      </c>
      <c r="K186" s="1">
        <v>2</v>
      </c>
      <c r="L186" s="1" t="s">
        <v>20277</v>
      </c>
    </row>
    <row r="187" spans="1:12">
      <c r="A187" s="1" t="s">
        <v>20262</v>
      </c>
      <c r="B187" s="1" t="s">
        <v>15165</v>
      </c>
      <c r="C187" s="1">
        <v>234</v>
      </c>
      <c r="D187" s="1" t="s">
        <v>1274</v>
      </c>
      <c r="E187" s="1">
        <v>293</v>
      </c>
      <c r="F187" s="1" t="s">
        <v>20809</v>
      </c>
      <c r="G187" s="1">
        <v>270</v>
      </c>
      <c r="H187" s="1" t="s">
        <v>20810</v>
      </c>
      <c r="I187" s="1">
        <v>214</v>
      </c>
      <c r="J187" s="1" t="s">
        <v>20811</v>
      </c>
      <c r="K187" s="1">
        <v>100</v>
      </c>
      <c r="L187" s="1" t="s">
        <v>20812</v>
      </c>
    </row>
    <row r="188" spans="1:12">
      <c r="A188" s="1" t="s">
        <v>20262</v>
      </c>
      <c r="B188" s="1" t="s">
        <v>15174</v>
      </c>
      <c r="C188" s="1">
        <v>25</v>
      </c>
      <c r="D188" s="1" t="s">
        <v>15858</v>
      </c>
      <c r="E188" s="1">
        <v>4</v>
      </c>
      <c r="F188" s="1" t="s">
        <v>20813</v>
      </c>
      <c r="H188" s="1">
        <v>-1</v>
      </c>
    </row>
    <row r="189" spans="1:12">
      <c r="A189" s="1" t="s">
        <v>20262</v>
      </c>
      <c r="B189" s="1" t="s">
        <v>4769</v>
      </c>
      <c r="C189" s="1">
        <v>226</v>
      </c>
      <c r="D189" s="1" t="s">
        <v>20814</v>
      </c>
      <c r="E189" s="1">
        <v>287</v>
      </c>
      <c r="F189" s="1" t="s">
        <v>20815</v>
      </c>
      <c r="G189" s="1">
        <v>213</v>
      </c>
      <c r="H189" s="1" t="s">
        <v>20816</v>
      </c>
      <c r="I189" s="1">
        <v>203</v>
      </c>
      <c r="J189" s="1" t="s">
        <v>20817</v>
      </c>
      <c r="K189" s="1">
        <v>92</v>
      </c>
      <c r="L189" s="1" t="s">
        <v>20818</v>
      </c>
    </row>
    <row r="190" spans="1:12">
      <c r="A190" s="1" t="s">
        <v>20262</v>
      </c>
      <c r="B190" s="1" t="s">
        <v>15185</v>
      </c>
      <c r="C190" s="1">
        <v>32</v>
      </c>
      <c r="D190" s="1">
        <v>0</v>
      </c>
      <c r="E190" s="1">
        <v>31</v>
      </c>
      <c r="F190" s="1" t="s">
        <v>20819</v>
      </c>
      <c r="G190" s="1">
        <v>28</v>
      </c>
      <c r="H190" s="1" t="s">
        <v>13933</v>
      </c>
      <c r="I190" s="1">
        <v>33</v>
      </c>
      <c r="J190" s="184" t="s">
        <v>14466</v>
      </c>
      <c r="K190" s="1">
        <v>18</v>
      </c>
      <c r="L190" s="1" t="s">
        <v>20263</v>
      </c>
    </row>
    <row r="191" spans="1:12">
      <c r="A191" s="1" t="s">
        <v>20262</v>
      </c>
      <c r="B191" s="1" t="s">
        <v>15190</v>
      </c>
      <c r="C191" s="1">
        <v>381</v>
      </c>
      <c r="D191" s="1" t="s">
        <v>20820</v>
      </c>
      <c r="E191" s="1">
        <v>737</v>
      </c>
      <c r="F191" s="184" t="s">
        <v>20821</v>
      </c>
      <c r="G191" s="1">
        <v>776</v>
      </c>
      <c r="H191" s="184" t="s">
        <v>20822</v>
      </c>
      <c r="I191" s="1">
        <v>688</v>
      </c>
      <c r="J191" s="1" t="s">
        <v>20823</v>
      </c>
      <c r="K191" s="1">
        <v>261</v>
      </c>
      <c r="L191" s="1" t="s">
        <v>20824</v>
      </c>
    </row>
    <row r="192" spans="1:12">
      <c r="A192" s="1" t="s">
        <v>20262</v>
      </c>
      <c r="B192" s="1" t="s">
        <v>15201</v>
      </c>
      <c r="C192" s="1">
        <v>113</v>
      </c>
      <c r="D192" s="1" t="s">
        <v>20825</v>
      </c>
      <c r="E192" s="1">
        <v>209</v>
      </c>
      <c r="F192" s="1" t="s">
        <v>19783</v>
      </c>
      <c r="G192" s="1">
        <v>202</v>
      </c>
      <c r="H192" s="1" t="s">
        <v>20826</v>
      </c>
      <c r="I192" s="1">
        <v>232</v>
      </c>
      <c r="J192" s="184" t="s">
        <v>17688</v>
      </c>
      <c r="K192" s="1">
        <v>79</v>
      </c>
      <c r="L192" s="1" t="s">
        <v>20827</v>
      </c>
    </row>
    <row r="193" spans="1:12">
      <c r="A193" s="1" t="s">
        <v>20262</v>
      </c>
      <c r="B193" s="1" t="s">
        <v>15209</v>
      </c>
      <c r="C193" s="1">
        <v>77</v>
      </c>
      <c r="D193" s="1" t="s">
        <v>20828</v>
      </c>
      <c r="E193" s="1">
        <v>69</v>
      </c>
      <c r="F193" s="1" t="s">
        <v>20829</v>
      </c>
      <c r="G193" s="1">
        <v>63</v>
      </c>
      <c r="H193" s="1" t="s">
        <v>19821</v>
      </c>
      <c r="I193" s="1">
        <v>75</v>
      </c>
      <c r="J193" s="184" t="s">
        <v>16742</v>
      </c>
      <c r="K193" s="1">
        <v>77</v>
      </c>
      <c r="L193" s="184" t="s">
        <v>15486</v>
      </c>
    </row>
    <row r="194" spans="1:12">
      <c r="A194" s="1" t="s">
        <v>20262</v>
      </c>
      <c r="B194" s="1" t="s">
        <v>15214</v>
      </c>
      <c r="C194" s="1">
        <v>47</v>
      </c>
      <c r="D194" s="1" t="s">
        <v>20830</v>
      </c>
      <c r="E194" s="1">
        <v>87</v>
      </c>
      <c r="F194" s="184" t="s">
        <v>16361</v>
      </c>
      <c r="G194" s="1">
        <v>56</v>
      </c>
      <c r="H194" s="1" t="s">
        <v>17648</v>
      </c>
      <c r="I194" s="1">
        <v>75</v>
      </c>
      <c r="J194" s="184" t="s">
        <v>20831</v>
      </c>
      <c r="K194" s="1">
        <v>5</v>
      </c>
      <c r="L194" s="1" t="s">
        <v>20832</v>
      </c>
    </row>
    <row r="195" spans="1:12">
      <c r="A195" s="1" t="s">
        <v>20262</v>
      </c>
      <c r="B195" s="1" t="s">
        <v>15222</v>
      </c>
      <c r="C195" s="1">
        <v>53</v>
      </c>
      <c r="D195" s="1" t="s">
        <v>20833</v>
      </c>
      <c r="E195" s="1">
        <v>47</v>
      </c>
      <c r="F195" s="1" t="s">
        <v>20834</v>
      </c>
      <c r="G195" s="1">
        <v>51</v>
      </c>
      <c r="H195" s="184" t="s">
        <v>15215</v>
      </c>
      <c r="I195" s="1">
        <v>32</v>
      </c>
      <c r="J195" s="1" t="s">
        <v>20835</v>
      </c>
      <c r="K195" s="1">
        <v>35</v>
      </c>
      <c r="L195" s="1" t="s">
        <v>14694</v>
      </c>
    </row>
    <row r="196" spans="1:12">
      <c r="A196" s="1" t="s">
        <v>20262</v>
      </c>
      <c r="B196" s="1" t="s">
        <v>15231</v>
      </c>
      <c r="C196" s="1">
        <v>28</v>
      </c>
      <c r="D196" s="1" t="s">
        <v>20836</v>
      </c>
      <c r="E196" s="1">
        <v>101</v>
      </c>
      <c r="F196" s="1">
        <v>0</v>
      </c>
      <c r="G196" s="1">
        <v>68</v>
      </c>
      <c r="H196" s="1" t="s">
        <v>20837</v>
      </c>
      <c r="I196" s="1">
        <v>104</v>
      </c>
      <c r="J196" s="184" t="s">
        <v>20838</v>
      </c>
      <c r="K196" s="1">
        <v>35</v>
      </c>
      <c r="L196" s="1" t="s">
        <v>20839</v>
      </c>
    </row>
    <row r="197" spans="1:12">
      <c r="A197" s="1" t="s">
        <v>20262</v>
      </c>
      <c r="B197" s="1" t="s">
        <v>15237</v>
      </c>
      <c r="C197" s="1">
        <v>99</v>
      </c>
      <c r="D197" s="1" t="s">
        <v>20840</v>
      </c>
      <c r="E197" s="1">
        <v>242</v>
      </c>
      <c r="F197" s="184" t="s">
        <v>20841</v>
      </c>
      <c r="G197" s="1">
        <v>222</v>
      </c>
      <c r="H197" s="1" t="s">
        <v>20842</v>
      </c>
      <c r="I197" s="1">
        <v>215</v>
      </c>
      <c r="J197" s="1" t="s">
        <v>20843</v>
      </c>
      <c r="K197" s="1">
        <v>91</v>
      </c>
      <c r="L197" s="1" t="s">
        <v>20844</v>
      </c>
    </row>
    <row r="198" spans="1:12">
      <c r="A198" s="1" t="s">
        <v>20262</v>
      </c>
      <c r="B198" s="1" t="s">
        <v>15246</v>
      </c>
      <c r="C198" s="1">
        <v>8</v>
      </c>
      <c r="D198" s="1" t="s">
        <v>14459</v>
      </c>
      <c r="E198" s="1">
        <v>53</v>
      </c>
      <c r="F198" s="184" t="s">
        <v>20845</v>
      </c>
      <c r="G198" s="1">
        <v>30</v>
      </c>
      <c r="H198" s="1" t="s">
        <v>20846</v>
      </c>
      <c r="I198" s="1">
        <v>17</v>
      </c>
      <c r="J198" s="1" t="s">
        <v>16904</v>
      </c>
      <c r="K198" s="1">
        <v>8</v>
      </c>
      <c r="L198" s="1" t="s">
        <v>20651</v>
      </c>
    </row>
    <row r="199" spans="1:12">
      <c r="A199" s="1" t="s">
        <v>20262</v>
      </c>
      <c r="B199" s="1" t="s">
        <v>15247</v>
      </c>
      <c r="C199" s="1">
        <v>119</v>
      </c>
      <c r="D199" s="1" t="s">
        <v>20847</v>
      </c>
      <c r="E199" s="1">
        <v>151</v>
      </c>
      <c r="F199" s="1" t="s">
        <v>20848</v>
      </c>
      <c r="G199" s="1">
        <v>109</v>
      </c>
      <c r="H199" s="1" t="s">
        <v>20849</v>
      </c>
      <c r="I199" s="1">
        <v>98</v>
      </c>
      <c r="J199" s="1" t="s">
        <v>20850</v>
      </c>
      <c r="K199" s="1">
        <v>80</v>
      </c>
      <c r="L199" s="1" t="s">
        <v>19478</v>
      </c>
    </row>
    <row r="200" spans="1:12">
      <c r="A200" s="1" t="s">
        <v>20262</v>
      </c>
      <c r="B200" s="1" t="s">
        <v>15257</v>
      </c>
      <c r="C200" s="1">
        <v>103</v>
      </c>
      <c r="D200" s="1" t="s">
        <v>20851</v>
      </c>
      <c r="E200" s="1">
        <v>246</v>
      </c>
      <c r="F200" s="1" t="s">
        <v>15390</v>
      </c>
      <c r="G200" s="1">
        <v>107</v>
      </c>
      <c r="H200" s="1" t="s">
        <v>20852</v>
      </c>
      <c r="I200" s="1">
        <v>278</v>
      </c>
      <c r="J200" s="184" t="s">
        <v>20853</v>
      </c>
      <c r="K200" s="1">
        <v>106</v>
      </c>
      <c r="L200" s="1" t="s">
        <v>20854</v>
      </c>
    </row>
    <row r="201" spans="1:12">
      <c r="A201" s="1" t="s">
        <v>20262</v>
      </c>
      <c r="B201" s="1" t="s">
        <v>15268</v>
      </c>
      <c r="C201" s="1">
        <v>177</v>
      </c>
      <c r="D201" s="1" t="s">
        <v>20855</v>
      </c>
      <c r="E201" s="1">
        <v>156</v>
      </c>
      <c r="F201" s="1" t="s">
        <v>20856</v>
      </c>
      <c r="G201" s="1">
        <v>180</v>
      </c>
      <c r="H201" s="184" t="s">
        <v>14343</v>
      </c>
      <c r="I201" s="1">
        <v>163</v>
      </c>
      <c r="J201" s="1" t="s">
        <v>20857</v>
      </c>
      <c r="K201" s="1">
        <v>20</v>
      </c>
      <c r="L201" s="1" t="s">
        <v>20858</v>
      </c>
    </row>
    <row r="202" spans="1:12">
      <c r="A202" s="1" t="s">
        <v>20262</v>
      </c>
      <c r="B202" s="1" t="s">
        <v>416</v>
      </c>
      <c r="C202" s="1">
        <v>74</v>
      </c>
      <c r="D202" s="1" t="s">
        <v>20859</v>
      </c>
      <c r="E202" s="1">
        <v>112</v>
      </c>
      <c r="F202" s="1" t="s">
        <v>20860</v>
      </c>
      <c r="G202" s="1">
        <v>91</v>
      </c>
      <c r="H202" s="1" t="s">
        <v>15644</v>
      </c>
      <c r="I202" s="1">
        <v>107</v>
      </c>
      <c r="J202" s="184" t="s">
        <v>17118</v>
      </c>
      <c r="K202" s="1">
        <v>28</v>
      </c>
      <c r="L202" s="1" t="s">
        <v>20861</v>
      </c>
    </row>
    <row r="203" spans="1:12">
      <c r="A203" s="1" t="s">
        <v>20262</v>
      </c>
      <c r="B203" s="1" t="s">
        <v>702</v>
      </c>
      <c r="C203" s="1">
        <v>168</v>
      </c>
      <c r="D203" s="1" t="s">
        <v>20862</v>
      </c>
      <c r="E203" s="1">
        <v>331</v>
      </c>
      <c r="F203" s="184" t="s">
        <v>20863</v>
      </c>
      <c r="G203" s="1">
        <v>387</v>
      </c>
      <c r="H203" s="184" t="s">
        <v>15286</v>
      </c>
      <c r="I203" s="1">
        <v>413</v>
      </c>
      <c r="J203" s="184" t="s">
        <v>20864</v>
      </c>
      <c r="K203" s="1">
        <v>117</v>
      </c>
      <c r="L203" s="1" t="s">
        <v>20865</v>
      </c>
    </row>
    <row r="204" spans="1:12">
      <c r="A204" s="1" t="s">
        <v>20262</v>
      </c>
      <c r="B204" s="1" t="s">
        <v>15294</v>
      </c>
      <c r="C204" s="1">
        <v>9</v>
      </c>
      <c r="D204" s="1" t="s">
        <v>20687</v>
      </c>
      <c r="E204" s="1">
        <v>23</v>
      </c>
      <c r="F204" s="184" t="s">
        <v>14038</v>
      </c>
      <c r="G204" s="1">
        <v>34</v>
      </c>
      <c r="H204" s="184" t="s">
        <v>20866</v>
      </c>
      <c r="I204" s="1">
        <v>33</v>
      </c>
      <c r="J204" s="1" t="s">
        <v>20867</v>
      </c>
      <c r="K204" s="1">
        <v>1</v>
      </c>
      <c r="L204" s="1" t="s">
        <v>20868</v>
      </c>
    </row>
    <row r="205" spans="1:12">
      <c r="A205" s="1" t="s">
        <v>20262</v>
      </c>
      <c r="B205" s="1" t="s">
        <v>15298</v>
      </c>
      <c r="C205" s="1">
        <v>239</v>
      </c>
      <c r="D205" s="1" t="s">
        <v>20869</v>
      </c>
      <c r="E205" s="1">
        <v>326</v>
      </c>
      <c r="F205" s="1" t="s">
        <v>20870</v>
      </c>
      <c r="G205" s="1">
        <v>313</v>
      </c>
      <c r="H205" s="1" t="s">
        <v>20871</v>
      </c>
      <c r="I205" s="1">
        <v>253</v>
      </c>
      <c r="J205" s="1" t="s">
        <v>20872</v>
      </c>
      <c r="K205" s="1">
        <v>69</v>
      </c>
      <c r="L205" s="1" t="s">
        <v>17825</v>
      </c>
    </row>
    <row r="206" spans="1:12">
      <c r="A206" s="1" t="s">
        <v>20262</v>
      </c>
      <c r="B206" s="1" t="s">
        <v>15307</v>
      </c>
      <c r="C206" s="1">
        <v>122</v>
      </c>
      <c r="D206" s="1" t="s">
        <v>20873</v>
      </c>
      <c r="E206" s="1">
        <v>183</v>
      </c>
      <c r="F206" s="1" t="s">
        <v>20874</v>
      </c>
      <c r="G206" s="1">
        <v>189</v>
      </c>
      <c r="H206" s="184" t="s">
        <v>18452</v>
      </c>
      <c r="I206" s="1">
        <v>188</v>
      </c>
      <c r="J206" s="1" t="s">
        <v>20875</v>
      </c>
      <c r="K206" s="1">
        <v>51</v>
      </c>
      <c r="L206" s="1" t="s">
        <v>20876</v>
      </c>
    </row>
    <row r="207" spans="1:12">
      <c r="A207" s="1" t="s">
        <v>20262</v>
      </c>
      <c r="B207" s="1" t="s">
        <v>15318</v>
      </c>
      <c r="C207" s="1">
        <v>52</v>
      </c>
      <c r="D207" s="1" t="s">
        <v>19292</v>
      </c>
      <c r="E207" s="1">
        <v>105</v>
      </c>
      <c r="F207" s="184" t="s">
        <v>13907</v>
      </c>
      <c r="G207" s="1">
        <v>87</v>
      </c>
      <c r="H207" s="1" t="s">
        <v>20539</v>
      </c>
      <c r="I207" s="1">
        <v>87</v>
      </c>
      <c r="J207" s="1">
        <v>0</v>
      </c>
      <c r="K207" s="1">
        <v>23</v>
      </c>
      <c r="L207" s="1" t="s">
        <v>20877</v>
      </c>
    </row>
    <row r="208" spans="1:12">
      <c r="A208" s="1" t="s">
        <v>20262</v>
      </c>
      <c r="B208" s="1" t="s">
        <v>15323</v>
      </c>
      <c r="C208" s="1">
        <v>43</v>
      </c>
      <c r="D208" s="1" t="s">
        <v>20878</v>
      </c>
      <c r="E208" s="1">
        <v>82</v>
      </c>
      <c r="F208" s="184" t="s">
        <v>17501</v>
      </c>
      <c r="G208" s="1">
        <v>56</v>
      </c>
      <c r="H208" s="1" t="s">
        <v>20879</v>
      </c>
      <c r="I208" s="1">
        <v>47</v>
      </c>
      <c r="J208" s="1" t="s">
        <v>18708</v>
      </c>
      <c r="K208" s="1">
        <v>11</v>
      </c>
      <c r="L208" s="1" t="s">
        <v>20880</v>
      </c>
    </row>
    <row r="209" spans="1:12">
      <c r="A209" s="1" t="s">
        <v>20262</v>
      </c>
      <c r="B209" s="1" t="s">
        <v>877</v>
      </c>
      <c r="C209" s="1">
        <v>55</v>
      </c>
      <c r="D209" s="184" t="s">
        <v>15671</v>
      </c>
      <c r="E209" s="1">
        <v>26</v>
      </c>
      <c r="F209" s="1" t="s">
        <v>17274</v>
      </c>
      <c r="G209" s="1">
        <v>25</v>
      </c>
      <c r="H209" s="1" t="s">
        <v>20881</v>
      </c>
      <c r="I209" s="1">
        <v>45</v>
      </c>
      <c r="J209" s="1" t="s">
        <v>5911</v>
      </c>
      <c r="K209" s="1">
        <v>1</v>
      </c>
      <c r="L209" s="1" t="s">
        <v>20882</v>
      </c>
    </row>
    <row r="210" spans="1:12">
      <c r="A210" s="1" t="s">
        <v>20262</v>
      </c>
      <c r="B210" s="1" t="s">
        <v>15334</v>
      </c>
      <c r="C210" s="1">
        <v>32</v>
      </c>
      <c r="D210" s="1">
        <v>0</v>
      </c>
      <c r="E210" s="1">
        <v>65</v>
      </c>
      <c r="F210" s="184" t="s">
        <v>20883</v>
      </c>
      <c r="G210" s="1">
        <v>56</v>
      </c>
      <c r="H210" s="1" t="s">
        <v>20884</v>
      </c>
      <c r="I210" s="1">
        <v>47</v>
      </c>
      <c r="J210" s="1" t="s">
        <v>18708</v>
      </c>
      <c r="K210" s="1">
        <v>21</v>
      </c>
      <c r="L210" s="1" t="s">
        <v>20885</v>
      </c>
    </row>
    <row r="211" spans="1:12">
      <c r="A211" s="1" t="s">
        <v>20262</v>
      </c>
      <c r="B211" s="1" t="s">
        <v>15339</v>
      </c>
      <c r="C211" s="1">
        <v>32</v>
      </c>
      <c r="D211" s="1" t="s">
        <v>15531</v>
      </c>
      <c r="E211" s="1">
        <v>91</v>
      </c>
      <c r="F211" s="1" t="s">
        <v>1331</v>
      </c>
      <c r="G211" s="1">
        <v>87</v>
      </c>
      <c r="H211" s="1" t="s">
        <v>20886</v>
      </c>
      <c r="I211" s="1">
        <v>69</v>
      </c>
      <c r="J211" s="1" t="s">
        <v>16917</v>
      </c>
      <c r="K211" s="1">
        <v>9</v>
      </c>
      <c r="L211" s="1" t="s">
        <v>20887</v>
      </c>
    </row>
    <row r="212" spans="1:12">
      <c r="A212" s="1" t="s">
        <v>20262</v>
      </c>
      <c r="B212" s="1" t="s">
        <v>15347</v>
      </c>
      <c r="C212" s="1">
        <v>95</v>
      </c>
      <c r="D212" s="184" t="s">
        <v>13879</v>
      </c>
      <c r="E212" s="1">
        <v>129</v>
      </c>
      <c r="F212" s="1" t="s">
        <v>20494</v>
      </c>
      <c r="G212" s="1">
        <v>121</v>
      </c>
      <c r="H212" s="1" t="s">
        <v>20888</v>
      </c>
      <c r="I212" s="1">
        <v>130</v>
      </c>
      <c r="J212" s="184" t="s">
        <v>18995</v>
      </c>
      <c r="K212" s="1">
        <v>48</v>
      </c>
      <c r="L212" s="1" t="s">
        <v>20889</v>
      </c>
    </row>
    <row r="213" spans="1:12">
      <c r="A213" s="1" t="s">
        <v>20262</v>
      </c>
      <c r="B213" s="1" t="s">
        <v>15355</v>
      </c>
      <c r="C213" s="1">
        <v>32</v>
      </c>
      <c r="D213" s="1" t="s">
        <v>20890</v>
      </c>
      <c r="E213" s="1">
        <v>49</v>
      </c>
      <c r="F213" s="1" t="s">
        <v>20891</v>
      </c>
      <c r="G213" s="1">
        <v>51</v>
      </c>
      <c r="H213" s="184" t="s">
        <v>14170</v>
      </c>
      <c r="I213" s="1">
        <v>68</v>
      </c>
      <c r="J213" s="184" t="s">
        <v>14273</v>
      </c>
      <c r="K213" s="1">
        <v>16</v>
      </c>
      <c r="L213" s="1" t="s">
        <v>20892</v>
      </c>
    </row>
    <row r="214" spans="1:12">
      <c r="A214" s="1" t="s">
        <v>20262</v>
      </c>
      <c r="B214" s="1" t="s">
        <v>15360</v>
      </c>
      <c r="C214" s="1">
        <v>568</v>
      </c>
      <c r="D214" s="1" t="s">
        <v>20893</v>
      </c>
      <c r="E214" s="1">
        <v>933</v>
      </c>
      <c r="F214" s="1" t="s">
        <v>20894</v>
      </c>
      <c r="G214" s="1">
        <v>732</v>
      </c>
      <c r="H214" s="1" t="s">
        <v>20895</v>
      </c>
      <c r="I214" s="1">
        <v>838</v>
      </c>
      <c r="J214" s="184" t="s">
        <v>20896</v>
      </c>
      <c r="K214" s="1">
        <v>362</v>
      </c>
      <c r="L214" s="1" t="s">
        <v>20897</v>
      </c>
    </row>
    <row r="215" spans="1:12">
      <c r="A215" s="1" t="s">
        <v>20262</v>
      </c>
      <c r="B215" s="1" t="s">
        <v>15371</v>
      </c>
      <c r="C215" s="1">
        <v>20</v>
      </c>
      <c r="D215" s="1" t="s">
        <v>17478</v>
      </c>
      <c r="E215" s="1">
        <v>81</v>
      </c>
      <c r="F215" s="184" t="s">
        <v>17805</v>
      </c>
      <c r="G215" s="1">
        <v>54</v>
      </c>
      <c r="H215" s="1" t="s">
        <v>14461</v>
      </c>
      <c r="I215" s="1">
        <v>99</v>
      </c>
      <c r="J215" s="184" t="s">
        <v>17314</v>
      </c>
      <c r="K215" s="1">
        <v>18</v>
      </c>
      <c r="L215" s="1" t="s">
        <v>20292</v>
      </c>
    </row>
    <row r="216" spans="1:12">
      <c r="A216" s="1" t="s">
        <v>20262</v>
      </c>
      <c r="B216" s="1" t="s">
        <v>15376</v>
      </c>
      <c r="C216" s="1">
        <v>46</v>
      </c>
      <c r="D216" s="1" t="s">
        <v>20898</v>
      </c>
      <c r="E216" s="1">
        <v>87</v>
      </c>
      <c r="F216" s="1" t="s">
        <v>20808</v>
      </c>
      <c r="G216" s="1">
        <v>44</v>
      </c>
      <c r="H216" s="1" t="s">
        <v>20611</v>
      </c>
      <c r="I216" s="1">
        <v>63</v>
      </c>
      <c r="J216" s="184" t="s">
        <v>18965</v>
      </c>
      <c r="K216" s="1">
        <v>57</v>
      </c>
      <c r="L216" s="1" t="s">
        <v>16442</v>
      </c>
    </row>
    <row r="217" spans="1:12">
      <c r="A217" s="1" t="s">
        <v>20262</v>
      </c>
      <c r="B217" s="1" t="s">
        <v>842</v>
      </c>
      <c r="C217" s="1">
        <v>25</v>
      </c>
      <c r="D217" s="1" t="s">
        <v>20899</v>
      </c>
      <c r="E217" s="1">
        <v>36</v>
      </c>
      <c r="F217" s="1" t="s">
        <v>13908</v>
      </c>
      <c r="G217" s="1">
        <v>55</v>
      </c>
      <c r="H217" s="184" t="s">
        <v>18684</v>
      </c>
      <c r="I217" s="1">
        <v>48</v>
      </c>
      <c r="J217" s="1" t="s">
        <v>20900</v>
      </c>
      <c r="L217" s="1">
        <v>-1</v>
      </c>
    </row>
    <row r="218" spans="1:12">
      <c r="A218" s="1" t="s">
        <v>20262</v>
      </c>
      <c r="B218" s="1" t="s">
        <v>15389</v>
      </c>
      <c r="C218" s="1">
        <v>22</v>
      </c>
      <c r="D218" s="1" t="s">
        <v>20901</v>
      </c>
      <c r="E218" s="1">
        <v>40</v>
      </c>
      <c r="F218" s="1" t="s">
        <v>20902</v>
      </c>
      <c r="G218" s="1">
        <v>50</v>
      </c>
      <c r="H218" s="1" t="s">
        <v>5955</v>
      </c>
      <c r="I218" s="1">
        <v>63</v>
      </c>
      <c r="J218" s="1" t="s">
        <v>13886</v>
      </c>
      <c r="K218" s="1">
        <v>3</v>
      </c>
      <c r="L218" s="1" t="s">
        <v>20903</v>
      </c>
    </row>
    <row r="219" spans="1:12">
      <c r="A219" s="1" t="s">
        <v>20262</v>
      </c>
      <c r="B219" s="1" t="s">
        <v>407</v>
      </c>
      <c r="C219" s="1">
        <v>116</v>
      </c>
      <c r="D219" s="1" t="s">
        <v>20904</v>
      </c>
      <c r="E219" s="1">
        <v>222</v>
      </c>
      <c r="F219" s="1" t="s">
        <v>20905</v>
      </c>
      <c r="G219" s="1">
        <v>316</v>
      </c>
      <c r="H219" s="184" t="s">
        <v>20906</v>
      </c>
      <c r="I219" s="1">
        <v>277</v>
      </c>
      <c r="J219" s="1" t="s">
        <v>20907</v>
      </c>
      <c r="K219" s="1">
        <v>104</v>
      </c>
      <c r="L219" s="1" t="s">
        <v>20908</v>
      </c>
    </row>
    <row r="220" spans="1:12">
      <c r="A220" s="1" t="s">
        <v>20262</v>
      </c>
      <c r="B220" s="1" t="s">
        <v>15400</v>
      </c>
      <c r="C220" s="1">
        <v>79</v>
      </c>
      <c r="D220" s="1" t="s">
        <v>20909</v>
      </c>
      <c r="E220" s="1">
        <v>269</v>
      </c>
      <c r="F220" s="184" t="s">
        <v>20910</v>
      </c>
      <c r="G220" s="1">
        <v>256</v>
      </c>
      <c r="H220" s="1" t="s">
        <v>20911</v>
      </c>
      <c r="I220" s="1">
        <v>178</v>
      </c>
      <c r="J220" s="1" t="s">
        <v>20912</v>
      </c>
      <c r="K220" s="1">
        <v>49</v>
      </c>
      <c r="L220" s="1" t="s">
        <v>20913</v>
      </c>
    </row>
    <row r="221" spans="1:12">
      <c r="A221" s="1" t="s">
        <v>20262</v>
      </c>
      <c r="B221" s="1" t="s">
        <v>15411</v>
      </c>
      <c r="C221" s="1">
        <v>43</v>
      </c>
      <c r="D221" s="19">
        <v>16875</v>
      </c>
      <c r="E221" s="1">
        <v>60</v>
      </c>
      <c r="F221" s="184" t="s">
        <v>13877</v>
      </c>
      <c r="G221" s="1">
        <v>9</v>
      </c>
      <c r="H221" s="1" t="s">
        <v>20281</v>
      </c>
      <c r="I221" s="1">
        <v>11</v>
      </c>
      <c r="J221" s="184" t="s">
        <v>13900</v>
      </c>
      <c r="K221" s="1">
        <v>2</v>
      </c>
      <c r="L221" s="1" t="s">
        <v>20292</v>
      </c>
    </row>
    <row r="222" spans="1:12">
      <c r="A222" s="1" t="s">
        <v>20262</v>
      </c>
      <c r="B222" s="1" t="s">
        <v>15414</v>
      </c>
      <c r="C222" s="1">
        <v>38</v>
      </c>
      <c r="D222" s="1">
        <v>37</v>
      </c>
      <c r="E222" s="1">
        <v>82</v>
      </c>
      <c r="F222" s="184" t="s">
        <v>19342</v>
      </c>
      <c r="G222" s="1">
        <v>68</v>
      </c>
      <c r="H222" s="1" t="s">
        <v>20381</v>
      </c>
      <c r="I222" s="1">
        <v>67</v>
      </c>
      <c r="J222" s="1" t="s">
        <v>20914</v>
      </c>
      <c r="K222" s="1">
        <v>14</v>
      </c>
      <c r="L222" s="1" t="s">
        <v>20915</v>
      </c>
    </row>
    <row r="223" spans="1:12">
      <c r="A223" s="1" t="s">
        <v>20262</v>
      </c>
      <c r="B223" s="1" t="s">
        <v>15419</v>
      </c>
      <c r="C223" s="1">
        <v>17</v>
      </c>
      <c r="D223" s="1" t="s">
        <v>14114</v>
      </c>
      <c r="E223" s="1">
        <v>58</v>
      </c>
      <c r="F223" s="184" t="s">
        <v>14003</v>
      </c>
      <c r="G223" s="1">
        <v>48</v>
      </c>
      <c r="H223" s="1" t="s">
        <v>20916</v>
      </c>
      <c r="I223" s="1">
        <v>43</v>
      </c>
      <c r="J223" s="1" t="s">
        <v>20462</v>
      </c>
      <c r="K223" s="1">
        <v>11</v>
      </c>
      <c r="L223" s="1" t="s">
        <v>20454</v>
      </c>
    </row>
    <row r="224" spans="1:12">
      <c r="A224" s="1" t="s">
        <v>20262</v>
      </c>
      <c r="B224" s="1" t="s">
        <v>15424</v>
      </c>
      <c r="C224" s="1">
        <v>402</v>
      </c>
      <c r="D224" s="1" t="s">
        <v>20917</v>
      </c>
      <c r="E224" s="1">
        <v>704</v>
      </c>
      <c r="F224" s="184" t="s">
        <v>20918</v>
      </c>
      <c r="G224" s="1">
        <v>640</v>
      </c>
      <c r="H224" s="1" t="s">
        <v>16686</v>
      </c>
      <c r="I224" s="1">
        <v>690</v>
      </c>
      <c r="J224" s="1" t="s">
        <v>15910</v>
      </c>
      <c r="K224" s="1">
        <v>380</v>
      </c>
      <c r="L224" s="1" t="s">
        <v>20919</v>
      </c>
    </row>
    <row r="225" spans="1:12">
      <c r="A225" s="1" t="s">
        <v>20262</v>
      </c>
      <c r="B225" s="1" t="s">
        <v>15435</v>
      </c>
      <c r="C225" s="1">
        <v>137</v>
      </c>
      <c r="D225" s="1" t="s">
        <v>20920</v>
      </c>
      <c r="E225" s="1">
        <v>144</v>
      </c>
      <c r="F225" s="1" t="s">
        <v>20921</v>
      </c>
      <c r="G225" s="1">
        <v>142</v>
      </c>
      <c r="H225" s="1" t="s">
        <v>20922</v>
      </c>
      <c r="I225" s="1">
        <v>164</v>
      </c>
      <c r="J225" s="184" t="s">
        <v>14481</v>
      </c>
      <c r="K225" s="1">
        <v>47</v>
      </c>
      <c r="L225" s="1" t="s">
        <v>20923</v>
      </c>
    </row>
    <row r="226" spans="1:12">
      <c r="A226" s="1" t="s">
        <v>20262</v>
      </c>
      <c r="B226" s="1" t="s">
        <v>15444</v>
      </c>
      <c r="C226" s="1">
        <v>97</v>
      </c>
      <c r="D226" s="1" t="s">
        <v>20924</v>
      </c>
      <c r="E226" s="1">
        <v>117</v>
      </c>
      <c r="F226" s="1" t="s">
        <v>20925</v>
      </c>
      <c r="G226" s="1">
        <v>71</v>
      </c>
      <c r="H226" s="1" t="s">
        <v>20926</v>
      </c>
      <c r="I226" s="1">
        <v>74</v>
      </c>
      <c r="J226" s="184" t="s">
        <v>15449</v>
      </c>
      <c r="K226" s="1">
        <v>46</v>
      </c>
      <c r="L226" s="1" t="s">
        <v>20927</v>
      </c>
    </row>
    <row r="227" spans="1:12">
      <c r="A227" s="1" t="s">
        <v>20262</v>
      </c>
      <c r="B227" s="1" t="s">
        <v>15452</v>
      </c>
      <c r="C227" s="1">
        <v>30</v>
      </c>
      <c r="D227" s="184" t="s">
        <v>16399</v>
      </c>
      <c r="E227" s="1">
        <v>31</v>
      </c>
      <c r="F227" s="1" t="s">
        <v>20928</v>
      </c>
      <c r="G227" s="1">
        <v>1</v>
      </c>
      <c r="H227" s="1" t="s">
        <v>20929</v>
      </c>
      <c r="J227" s="1">
        <v>-1</v>
      </c>
    </row>
    <row r="228" spans="1:12">
      <c r="A228" s="1" t="s">
        <v>20262</v>
      </c>
      <c r="B228" s="1" t="s">
        <v>15454</v>
      </c>
      <c r="C228" s="1">
        <v>48</v>
      </c>
      <c r="D228" s="184" t="s">
        <v>13958</v>
      </c>
      <c r="E228" s="1">
        <v>42</v>
      </c>
      <c r="F228" s="1" t="s">
        <v>16074</v>
      </c>
      <c r="H228" s="1">
        <v>-1</v>
      </c>
    </row>
    <row r="229" spans="1:12">
      <c r="A229" s="1" t="s">
        <v>20262</v>
      </c>
      <c r="B229" s="1" t="s">
        <v>15458</v>
      </c>
      <c r="C229" s="1">
        <v>3</v>
      </c>
      <c r="D229" s="1" t="s">
        <v>15093</v>
      </c>
      <c r="E229" s="1">
        <v>27</v>
      </c>
      <c r="F229" s="1" t="s">
        <v>14133</v>
      </c>
      <c r="G229" s="1">
        <v>4</v>
      </c>
      <c r="H229" s="1" t="s">
        <v>20930</v>
      </c>
      <c r="I229" s="1">
        <v>6</v>
      </c>
      <c r="J229" s="1" t="s">
        <v>5975</v>
      </c>
      <c r="K229" s="1">
        <v>6</v>
      </c>
      <c r="L229" s="1">
        <v>0</v>
      </c>
    </row>
    <row r="230" spans="1:12">
      <c r="A230" s="1" t="s">
        <v>20262</v>
      </c>
      <c r="B230" s="1" t="s">
        <v>15460</v>
      </c>
      <c r="C230" s="1">
        <v>108</v>
      </c>
      <c r="D230" s="1" t="s">
        <v>18710</v>
      </c>
      <c r="E230" s="1">
        <v>162</v>
      </c>
      <c r="F230" s="1" t="s">
        <v>15102</v>
      </c>
      <c r="G230" s="1">
        <v>164</v>
      </c>
      <c r="H230" s="184" t="s">
        <v>18319</v>
      </c>
      <c r="I230" s="1">
        <v>150</v>
      </c>
      <c r="J230" s="1" t="s">
        <v>20931</v>
      </c>
      <c r="K230" s="1">
        <v>65</v>
      </c>
      <c r="L230" s="1" t="s">
        <v>15856</v>
      </c>
    </row>
    <row r="231" spans="1:12">
      <c r="A231" s="1" t="s">
        <v>20262</v>
      </c>
      <c r="B231" s="1" t="s">
        <v>15470</v>
      </c>
      <c r="C231" s="1">
        <v>24</v>
      </c>
      <c r="D231" s="1" t="s">
        <v>20932</v>
      </c>
      <c r="E231" s="1">
        <v>47</v>
      </c>
      <c r="F231" s="184" t="s">
        <v>20749</v>
      </c>
      <c r="G231" s="1">
        <v>39</v>
      </c>
      <c r="H231" s="1" t="s">
        <v>20933</v>
      </c>
      <c r="I231" s="1">
        <v>37</v>
      </c>
      <c r="J231" s="1" t="s">
        <v>20549</v>
      </c>
      <c r="K231" s="1">
        <v>12</v>
      </c>
      <c r="L231" s="1" t="s">
        <v>20934</v>
      </c>
    </row>
    <row r="232" spans="1:12">
      <c r="A232" s="1" t="s">
        <v>20262</v>
      </c>
      <c r="B232" s="1" t="s">
        <v>15476</v>
      </c>
      <c r="C232" s="1">
        <v>13</v>
      </c>
      <c r="D232" s="1" t="s">
        <v>20935</v>
      </c>
      <c r="E232" s="1">
        <v>53</v>
      </c>
      <c r="F232" s="1" t="s">
        <v>17635</v>
      </c>
      <c r="G232" s="1">
        <v>42</v>
      </c>
      <c r="H232" s="1" t="s">
        <v>20936</v>
      </c>
      <c r="I232" s="1">
        <v>54</v>
      </c>
      <c r="J232" s="184" t="s">
        <v>16774</v>
      </c>
      <c r="K232" s="1">
        <v>16</v>
      </c>
      <c r="L232" s="1" t="s">
        <v>14918</v>
      </c>
    </row>
    <row r="233" spans="1:12">
      <c r="A233" s="1" t="s">
        <v>20262</v>
      </c>
      <c r="B233" s="1" t="s">
        <v>15481</v>
      </c>
      <c r="C233" s="1">
        <v>42</v>
      </c>
      <c r="D233" s="1" t="s">
        <v>14461</v>
      </c>
      <c r="E233" s="1">
        <v>75</v>
      </c>
      <c r="F233" s="1" t="s">
        <v>20937</v>
      </c>
      <c r="G233" s="1">
        <v>67</v>
      </c>
      <c r="H233" s="1" t="s">
        <v>19273</v>
      </c>
      <c r="I233" s="1">
        <v>77</v>
      </c>
      <c r="J233" s="184" t="s">
        <v>14232</v>
      </c>
      <c r="K233" s="1">
        <v>50</v>
      </c>
      <c r="L233" s="1" t="s">
        <v>20938</v>
      </c>
    </row>
    <row r="234" spans="1:12">
      <c r="A234" s="1" t="s">
        <v>20262</v>
      </c>
      <c r="B234" s="1" t="s">
        <v>589</v>
      </c>
      <c r="C234" s="1">
        <v>61</v>
      </c>
      <c r="D234" s="1" t="s">
        <v>20939</v>
      </c>
      <c r="E234" s="1">
        <v>45</v>
      </c>
      <c r="F234" s="1" t="s">
        <v>20940</v>
      </c>
      <c r="G234" s="1">
        <v>28</v>
      </c>
      <c r="H234" s="1" t="s">
        <v>13906</v>
      </c>
      <c r="I234" s="1">
        <v>47</v>
      </c>
      <c r="J234" s="184" t="s">
        <v>20941</v>
      </c>
      <c r="K234" s="1">
        <v>19</v>
      </c>
      <c r="L234" s="1" t="s">
        <v>17002</v>
      </c>
    </row>
    <row r="235" spans="1:12">
      <c r="A235" s="1" t="s">
        <v>20262</v>
      </c>
      <c r="B235" s="1" t="s">
        <v>15494</v>
      </c>
      <c r="C235" s="1">
        <v>69</v>
      </c>
      <c r="D235" s="184" t="s">
        <v>16256</v>
      </c>
      <c r="E235" s="1">
        <v>61</v>
      </c>
      <c r="F235" s="1" t="s">
        <v>20942</v>
      </c>
      <c r="G235" s="1">
        <v>59</v>
      </c>
      <c r="H235" s="1" t="s">
        <v>20517</v>
      </c>
      <c r="I235" s="1">
        <v>69</v>
      </c>
      <c r="J235" s="184" t="s">
        <v>14241</v>
      </c>
      <c r="K235" s="1">
        <v>14</v>
      </c>
      <c r="L235" s="1" t="s">
        <v>20943</v>
      </c>
    </row>
    <row r="236" spans="1:12">
      <c r="A236" s="1" t="s">
        <v>20262</v>
      </c>
      <c r="B236" s="1" t="s">
        <v>15502</v>
      </c>
      <c r="C236" s="1">
        <v>12</v>
      </c>
      <c r="D236" s="1" t="s">
        <v>20286</v>
      </c>
      <c r="E236" s="1">
        <v>54</v>
      </c>
      <c r="F236" s="184" t="s">
        <v>20944</v>
      </c>
      <c r="G236" s="1">
        <v>38</v>
      </c>
      <c r="H236" s="1" t="s">
        <v>20945</v>
      </c>
      <c r="I236" s="1">
        <v>16</v>
      </c>
      <c r="J236" s="1" t="s">
        <v>20946</v>
      </c>
      <c r="K236" s="1">
        <v>2</v>
      </c>
      <c r="L236" s="1" t="s">
        <v>20278</v>
      </c>
    </row>
    <row r="237" spans="1:12">
      <c r="A237" s="1" t="s">
        <v>20262</v>
      </c>
      <c r="B237" s="1" t="s">
        <v>15504</v>
      </c>
      <c r="C237" s="1">
        <v>85</v>
      </c>
      <c r="D237" s="1" t="s">
        <v>20947</v>
      </c>
      <c r="E237" s="1">
        <v>117</v>
      </c>
      <c r="F237" s="1" t="s">
        <v>20948</v>
      </c>
      <c r="G237" s="1">
        <v>101</v>
      </c>
      <c r="H237" s="1" t="s">
        <v>16804</v>
      </c>
      <c r="I237" s="1">
        <v>148</v>
      </c>
      <c r="J237" s="184" t="s">
        <v>20949</v>
      </c>
      <c r="K237" s="1">
        <v>20</v>
      </c>
      <c r="L237" s="1" t="s">
        <v>20950</v>
      </c>
    </row>
    <row r="238" spans="1:12">
      <c r="A238" s="1" t="s">
        <v>20262</v>
      </c>
      <c r="B238" s="1" t="s">
        <v>15512</v>
      </c>
      <c r="C238" s="1">
        <v>41</v>
      </c>
      <c r="D238" s="1" t="s">
        <v>20951</v>
      </c>
      <c r="E238" s="1">
        <v>125</v>
      </c>
      <c r="F238" s="184" t="s">
        <v>19314</v>
      </c>
      <c r="G238" s="1">
        <v>101</v>
      </c>
      <c r="H238" s="1" t="s">
        <v>20952</v>
      </c>
      <c r="I238" s="1">
        <v>95</v>
      </c>
      <c r="J238" s="1" t="s">
        <v>20953</v>
      </c>
      <c r="K238" s="1">
        <v>23</v>
      </c>
      <c r="L238" s="1" t="s">
        <v>20954</v>
      </c>
    </row>
    <row r="239" spans="1:12">
      <c r="A239" s="1" t="s">
        <v>20262</v>
      </c>
      <c r="B239" s="1" t="s">
        <v>15520</v>
      </c>
      <c r="C239" s="1">
        <v>139</v>
      </c>
      <c r="D239" s="184" t="s">
        <v>20955</v>
      </c>
      <c r="E239" s="1">
        <v>248</v>
      </c>
      <c r="F239" s="184" t="s">
        <v>16995</v>
      </c>
      <c r="G239" s="1">
        <v>182</v>
      </c>
      <c r="H239" s="1" t="s">
        <v>20956</v>
      </c>
      <c r="I239" s="1">
        <v>103</v>
      </c>
      <c r="J239" s="1" t="s">
        <v>20957</v>
      </c>
      <c r="K239" s="1">
        <v>73</v>
      </c>
      <c r="L239" s="1" t="s">
        <v>20565</v>
      </c>
    </row>
    <row r="240" spans="1:12">
      <c r="A240" s="1" t="s">
        <v>20262</v>
      </c>
      <c r="B240" s="1" t="s">
        <v>831</v>
      </c>
      <c r="C240" s="1">
        <v>23</v>
      </c>
      <c r="D240" s="1" t="s">
        <v>20687</v>
      </c>
      <c r="E240" s="1">
        <v>100</v>
      </c>
      <c r="F240" s="184" t="s">
        <v>20958</v>
      </c>
      <c r="G240" s="1">
        <v>83</v>
      </c>
      <c r="H240" s="1" t="s">
        <v>17070</v>
      </c>
      <c r="I240" s="1">
        <v>117</v>
      </c>
      <c r="J240" s="184" t="s">
        <v>20959</v>
      </c>
      <c r="K240" s="1">
        <v>33</v>
      </c>
      <c r="L240" s="1" t="s">
        <v>20782</v>
      </c>
    </row>
    <row r="241" spans="1:12">
      <c r="A241" s="1" t="s">
        <v>20262</v>
      </c>
      <c r="B241" s="1" t="s">
        <v>15536</v>
      </c>
      <c r="C241" s="1">
        <v>75</v>
      </c>
      <c r="D241" s="1" t="s">
        <v>20960</v>
      </c>
      <c r="E241" s="1">
        <v>54</v>
      </c>
      <c r="F241" s="1" t="s">
        <v>17008</v>
      </c>
      <c r="G241" s="1">
        <v>60</v>
      </c>
      <c r="H241" s="184" t="s">
        <v>14028</v>
      </c>
      <c r="I241" s="1">
        <v>85</v>
      </c>
      <c r="J241" s="184" t="s">
        <v>16116</v>
      </c>
      <c r="K241" s="1">
        <v>12</v>
      </c>
      <c r="L241" s="1" t="s">
        <v>20961</v>
      </c>
    </row>
    <row r="242" spans="1:12">
      <c r="A242" s="1" t="s">
        <v>20262</v>
      </c>
      <c r="B242" s="1" t="s">
        <v>15538</v>
      </c>
      <c r="C242" s="1">
        <v>23</v>
      </c>
      <c r="D242" s="1" t="s">
        <v>20962</v>
      </c>
      <c r="E242" s="1">
        <v>39</v>
      </c>
      <c r="F242" s="1" t="s">
        <v>20963</v>
      </c>
      <c r="G242" s="1">
        <v>29</v>
      </c>
      <c r="H242" s="1" t="s">
        <v>15539</v>
      </c>
      <c r="I242" s="1">
        <v>33</v>
      </c>
      <c r="J242" s="184" t="s">
        <v>14773</v>
      </c>
      <c r="K242" s="1">
        <v>27</v>
      </c>
      <c r="L242" s="1" t="s">
        <v>19134</v>
      </c>
    </row>
    <row r="243" spans="1:12">
      <c r="A243" s="1" t="s">
        <v>20262</v>
      </c>
      <c r="B243" s="1" t="s">
        <v>15543</v>
      </c>
      <c r="C243" s="1">
        <v>67</v>
      </c>
      <c r="D243" s="1" t="s">
        <v>20964</v>
      </c>
      <c r="E243" s="1">
        <v>148</v>
      </c>
      <c r="F243" s="1" t="s">
        <v>20965</v>
      </c>
      <c r="G243" s="1">
        <v>124</v>
      </c>
      <c r="H243" s="1" t="s">
        <v>20966</v>
      </c>
      <c r="I243" s="1">
        <v>136</v>
      </c>
      <c r="J243" s="184" t="s">
        <v>13982</v>
      </c>
      <c r="K243" s="1">
        <v>17</v>
      </c>
      <c r="L243" s="1" t="s">
        <v>20278</v>
      </c>
    </row>
    <row r="244" spans="1:12">
      <c r="A244" s="1" t="s">
        <v>20262</v>
      </c>
      <c r="B244" s="1" t="s">
        <v>445</v>
      </c>
      <c r="C244" s="1">
        <v>12</v>
      </c>
      <c r="D244" s="1" t="s">
        <v>20967</v>
      </c>
      <c r="E244" s="1">
        <v>42</v>
      </c>
      <c r="F244" s="184" t="s">
        <v>14529</v>
      </c>
      <c r="G244" s="1">
        <v>48</v>
      </c>
      <c r="H244" s="184" t="s">
        <v>13882</v>
      </c>
      <c r="I244" s="1">
        <v>38</v>
      </c>
      <c r="J244" s="1" t="s">
        <v>20968</v>
      </c>
      <c r="K244" s="1">
        <v>5</v>
      </c>
      <c r="L244" s="1" t="s">
        <v>20969</v>
      </c>
    </row>
    <row r="245" spans="1:12">
      <c r="A245" s="1" t="s">
        <v>20262</v>
      </c>
      <c r="B245" s="1" t="s">
        <v>15556</v>
      </c>
      <c r="C245" s="1">
        <v>239</v>
      </c>
      <c r="D245" s="1" t="s">
        <v>20970</v>
      </c>
      <c r="E245" s="1">
        <v>730</v>
      </c>
      <c r="F245" s="184" t="s">
        <v>20971</v>
      </c>
      <c r="G245" s="1">
        <v>595</v>
      </c>
      <c r="H245" s="1" t="s">
        <v>20972</v>
      </c>
      <c r="I245" s="1">
        <v>629</v>
      </c>
      <c r="J245" s="184" t="s">
        <v>15063</v>
      </c>
      <c r="K245" s="1">
        <v>175</v>
      </c>
      <c r="L245" s="1" t="s">
        <v>20973</v>
      </c>
    </row>
    <row r="246" spans="1:12">
      <c r="A246" s="1" t="s">
        <v>20262</v>
      </c>
      <c r="B246" s="1" t="s">
        <v>15566</v>
      </c>
      <c r="C246" s="1">
        <v>113</v>
      </c>
      <c r="D246" s="1" t="s">
        <v>20974</v>
      </c>
      <c r="E246" s="1">
        <v>412</v>
      </c>
      <c r="F246" s="184" t="s">
        <v>20975</v>
      </c>
      <c r="G246" s="1">
        <v>293</v>
      </c>
      <c r="H246" s="1" t="s">
        <v>20976</v>
      </c>
      <c r="I246" s="1">
        <v>211</v>
      </c>
      <c r="J246" s="1" t="s">
        <v>20977</v>
      </c>
      <c r="K246" s="1">
        <v>61</v>
      </c>
      <c r="L246" s="1" t="s">
        <v>20978</v>
      </c>
    </row>
    <row r="247" spans="1:12">
      <c r="A247" s="1" t="s">
        <v>20262</v>
      </c>
      <c r="B247" s="1" t="s">
        <v>15577</v>
      </c>
      <c r="C247" s="1">
        <v>30</v>
      </c>
      <c r="D247" s="1" t="s">
        <v>14686</v>
      </c>
      <c r="E247" s="1">
        <v>83</v>
      </c>
      <c r="F247" s="1" t="s">
        <v>20979</v>
      </c>
      <c r="G247" s="1">
        <v>64</v>
      </c>
      <c r="H247" s="1" t="s">
        <v>20980</v>
      </c>
      <c r="I247" s="1">
        <v>107</v>
      </c>
      <c r="J247" s="1" t="s">
        <v>20981</v>
      </c>
      <c r="K247" s="1">
        <v>44</v>
      </c>
      <c r="L247" s="1" t="s">
        <v>20982</v>
      </c>
    </row>
    <row r="248" spans="1:12">
      <c r="A248" s="1" t="s">
        <v>20262</v>
      </c>
      <c r="B248" s="1" t="s">
        <v>15582</v>
      </c>
      <c r="C248" s="1">
        <v>55</v>
      </c>
      <c r="D248" s="1" t="s">
        <v>20983</v>
      </c>
      <c r="E248" s="1">
        <v>116</v>
      </c>
      <c r="F248" s="184" t="s">
        <v>17422</v>
      </c>
      <c r="G248" s="1">
        <v>92</v>
      </c>
      <c r="H248" s="1" t="s">
        <v>16917</v>
      </c>
      <c r="I248" s="1">
        <v>99</v>
      </c>
      <c r="J248" s="184" t="s">
        <v>15183</v>
      </c>
      <c r="K248" s="1">
        <v>44</v>
      </c>
      <c r="L248" s="1" t="s">
        <v>14929</v>
      </c>
    </row>
    <row r="249" spans="1:12">
      <c r="A249" s="1" t="s">
        <v>20262</v>
      </c>
      <c r="B249" s="1" t="s">
        <v>15591</v>
      </c>
      <c r="C249" s="1">
        <v>22</v>
      </c>
      <c r="D249" s="1" t="s">
        <v>20697</v>
      </c>
      <c r="E249" s="1">
        <v>30</v>
      </c>
      <c r="F249" s="184" t="s">
        <v>13907</v>
      </c>
      <c r="G249" s="1">
        <v>33</v>
      </c>
      <c r="H249" s="1" t="s">
        <v>6220</v>
      </c>
      <c r="I249" s="1">
        <v>35</v>
      </c>
      <c r="J249" s="184" t="s">
        <v>14040</v>
      </c>
      <c r="K249" s="1">
        <v>2</v>
      </c>
      <c r="L249" s="1" t="s">
        <v>20984</v>
      </c>
    </row>
    <row r="250" spans="1:12">
      <c r="A250" s="1" t="s">
        <v>20262</v>
      </c>
      <c r="B250" s="1" t="s">
        <v>15596</v>
      </c>
      <c r="C250" s="1">
        <v>30</v>
      </c>
      <c r="D250" s="1" t="s">
        <v>20985</v>
      </c>
      <c r="E250" s="1">
        <v>42</v>
      </c>
      <c r="F250" s="184" t="s">
        <v>13925</v>
      </c>
      <c r="G250" s="1">
        <v>24</v>
      </c>
      <c r="H250" s="1" t="s">
        <v>15531</v>
      </c>
      <c r="I250" s="1">
        <v>24</v>
      </c>
      <c r="J250" s="1">
        <v>0</v>
      </c>
      <c r="K250" s="1">
        <v>2</v>
      </c>
      <c r="L250" s="1" t="s">
        <v>20461</v>
      </c>
    </row>
    <row r="251" spans="1:12">
      <c r="A251" s="1" t="s">
        <v>20262</v>
      </c>
      <c r="B251" s="1" t="s">
        <v>15597</v>
      </c>
      <c r="I251" s="1">
        <v>28</v>
      </c>
      <c r="K251" s="1">
        <v>4</v>
      </c>
      <c r="L251" s="1" t="s">
        <v>20986</v>
      </c>
    </row>
    <row r="252" spans="1:12">
      <c r="A252" s="1" t="s">
        <v>20262</v>
      </c>
      <c r="B252" s="1" t="s">
        <v>15598</v>
      </c>
      <c r="C252" s="1">
        <v>17</v>
      </c>
      <c r="D252" s="1" t="s">
        <v>20987</v>
      </c>
      <c r="E252" s="1">
        <v>119</v>
      </c>
      <c r="F252" s="184" t="s">
        <v>14659</v>
      </c>
      <c r="G252" s="1">
        <v>114</v>
      </c>
      <c r="H252" s="1" t="s">
        <v>20988</v>
      </c>
      <c r="I252" s="1">
        <v>95</v>
      </c>
      <c r="J252" s="1" t="s">
        <v>15103</v>
      </c>
      <c r="K252" s="1">
        <v>20</v>
      </c>
      <c r="L252" s="1" t="s">
        <v>20989</v>
      </c>
    </row>
    <row r="253" spans="1:12">
      <c r="A253" s="1" t="s">
        <v>20262</v>
      </c>
      <c r="B253" s="1" t="s">
        <v>15607</v>
      </c>
      <c r="C253" s="1">
        <v>165</v>
      </c>
      <c r="D253" s="1" t="s">
        <v>20990</v>
      </c>
      <c r="E253" s="1">
        <v>711</v>
      </c>
      <c r="F253" s="184" t="s">
        <v>20991</v>
      </c>
      <c r="G253" s="1">
        <v>608</v>
      </c>
      <c r="H253" s="1" t="s">
        <v>20992</v>
      </c>
      <c r="I253" s="1">
        <v>657</v>
      </c>
      <c r="J253" s="184" t="s">
        <v>20993</v>
      </c>
      <c r="K253" s="1">
        <v>337</v>
      </c>
      <c r="L253" s="1" t="s">
        <v>20994</v>
      </c>
    </row>
    <row r="254" spans="1:12">
      <c r="A254" s="1" t="s">
        <v>20262</v>
      </c>
      <c r="B254" s="1" t="s">
        <v>15618</v>
      </c>
      <c r="C254" s="1">
        <v>152</v>
      </c>
      <c r="D254" s="1" t="s">
        <v>16930</v>
      </c>
      <c r="E254" s="1">
        <v>225</v>
      </c>
      <c r="F254" s="1" t="s">
        <v>20881</v>
      </c>
      <c r="G254" s="1">
        <v>152</v>
      </c>
      <c r="H254" s="1" t="s">
        <v>20995</v>
      </c>
      <c r="I254" s="1">
        <v>210</v>
      </c>
      <c r="J254" s="184" t="s">
        <v>20996</v>
      </c>
      <c r="K254" s="1">
        <v>52</v>
      </c>
      <c r="L254" s="1" t="s">
        <v>18042</v>
      </c>
    </row>
    <row r="255" spans="1:12">
      <c r="A255" s="1" t="s">
        <v>20262</v>
      </c>
      <c r="B255" s="1" t="s">
        <v>15624</v>
      </c>
      <c r="C255" s="1">
        <v>81</v>
      </c>
      <c r="D255" s="1" t="s">
        <v>20997</v>
      </c>
      <c r="E255" s="1">
        <v>111</v>
      </c>
      <c r="F255" s="1" t="s">
        <v>20998</v>
      </c>
      <c r="G255" s="1">
        <v>114</v>
      </c>
      <c r="H255" s="184" t="s">
        <v>14078</v>
      </c>
      <c r="I255" s="1">
        <v>80</v>
      </c>
      <c r="J255" s="1" t="s">
        <v>20999</v>
      </c>
      <c r="K255" s="1">
        <v>18</v>
      </c>
      <c r="L255" s="1" t="s">
        <v>21000</v>
      </c>
    </row>
    <row r="256" spans="1:12">
      <c r="A256" s="1" t="s">
        <v>20262</v>
      </c>
      <c r="B256" s="1" t="s">
        <v>15632</v>
      </c>
      <c r="C256" s="1">
        <v>70</v>
      </c>
      <c r="D256" s="1" t="s">
        <v>21001</v>
      </c>
      <c r="E256" s="1">
        <v>128</v>
      </c>
      <c r="F256" s="1" t="s">
        <v>17603</v>
      </c>
      <c r="G256" s="1">
        <v>122</v>
      </c>
      <c r="H256" s="1" t="s">
        <v>15015</v>
      </c>
      <c r="I256" s="1">
        <v>142</v>
      </c>
      <c r="J256" s="184" t="s">
        <v>15308</v>
      </c>
      <c r="K256" s="1">
        <v>49</v>
      </c>
      <c r="L256" s="1" t="s">
        <v>21002</v>
      </c>
    </row>
    <row r="257" spans="1:12">
      <c r="A257" s="1" t="s">
        <v>20262</v>
      </c>
      <c r="B257" s="1" t="s">
        <v>651</v>
      </c>
      <c r="C257" s="1">
        <v>66</v>
      </c>
      <c r="D257" s="1" t="s">
        <v>14312</v>
      </c>
      <c r="E257" s="1">
        <v>230</v>
      </c>
      <c r="F257" s="184" t="s">
        <v>21003</v>
      </c>
      <c r="G257" s="1">
        <v>230</v>
      </c>
      <c r="H257" s="1">
        <v>0</v>
      </c>
      <c r="I257" s="1">
        <v>144</v>
      </c>
      <c r="J257" s="1" t="s">
        <v>21004</v>
      </c>
      <c r="K257" s="1">
        <v>55</v>
      </c>
      <c r="L257" s="1" t="s">
        <v>21005</v>
      </c>
    </row>
    <row r="258" spans="1:12">
      <c r="A258" s="1" t="s">
        <v>20262</v>
      </c>
      <c r="B258" s="1" t="s">
        <v>15648</v>
      </c>
      <c r="C258" s="1">
        <v>125</v>
      </c>
      <c r="D258" s="1" t="s">
        <v>21006</v>
      </c>
      <c r="E258" s="1">
        <v>95</v>
      </c>
      <c r="F258" s="1" t="s">
        <v>17478</v>
      </c>
      <c r="G258" s="1">
        <v>64</v>
      </c>
      <c r="H258" s="1" t="s">
        <v>21007</v>
      </c>
      <c r="I258" s="1">
        <v>78</v>
      </c>
      <c r="J258" s="1" t="s">
        <v>16067</v>
      </c>
      <c r="K258" s="1">
        <v>59</v>
      </c>
      <c r="L258" s="1" t="s">
        <v>21008</v>
      </c>
    </row>
    <row r="259" spans="1:12">
      <c r="A259" s="1" t="s">
        <v>20262</v>
      </c>
      <c r="B259" s="1" t="s">
        <v>15654</v>
      </c>
      <c r="C259" s="1">
        <v>23</v>
      </c>
      <c r="D259" s="1" t="s">
        <v>21009</v>
      </c>
      <c r="E259" s="1">
        <v>136</v>
      </c>
      <c r="F259" s="184" t="s">
        <v>21010</v>
      </c>
      <c r="G259" s="1">
        <v>97</v>
      </c>
      <c r="H259" s="1" t="s">
        <v>21011</v>
      </c>
      <c r="I259" s="1">
        <v>94</v>
      </c>
      <c r="J259" s="1" t="s">
        <v>21012</v>
      </c>
      <c r="K259" s="1">
        <v>31</v>
      </c>
      <c r="L259" s="1" t="s">
        <v>21013</v>
      </c>
    </row>
    <row r="260" spans="1:12">
      <c r="A260" s="1" t="s">
        <v>20262</v>
      </c>
      <c r="B260" s="1" t="s">
        <v>15661</v>
      </c>
      <c r="C260" s="1">
        <v>24</v>
      </c>
      <c r="D260" s="1" t="s">
        <v>16564</v>
      </c>
      <c r="E260" s="1">
        <v>41</v>
      </c>
      <c r="F260" s="1" t="s">
        <v>15390</v>
      </c>
      <c r="G260" s="1">
        <v>35</v>
      </c>
      <c r="H260" s="1" t="s">
        <v>21014</v>
      </c>
      <c r="I260" s="1">
        <v>41</v>
      </c>
      <c r="J260" s="184" t="s">
        <v>15594</v>
      </c>
      <c r="K260" s="1">
        <v>15</v>
      </c>
      <c r="L260" s="1" t="s">
        <v>20433</v>
      </c>
    </row>
    <row r="261" spans="1:12">
      <c r="A261" s="1" t="s">
        <v>20262</v>
      </c>
      <c r="B261" s="1" t="s">
        <v>15667</v>
      </c>
      <c r="C261" s="1">
        <v>27</v>
      </c>
      <c r="D261" s="1" t="s">
        <v>21015</v>
      </c>
      <c r="E261" s="1">
        <v>58</v>
      </c>
      <c r="F261" s="184" t="s">
        <v>14752</v>
      </c>
      <c r="G261" s="1">
        <v>53</v>
      </c>
      <c r="H261" s="1" t="s">
        <v>15669</v>
      </c>
      <c r="I261" s="1">
        <v>53</v>
      </c>
      <c r="J261" s="1">
        <v>0</v>
      </c>
      <c r="K261" s="1">
        <v>10</v>
      </c>
      <c r="L261" s="1" t="s">
        <v>21016</v>
      </c>
    </row>
    <row r="262" spans="1:12">
      <c r="A262" s="1" t="s">
        <v>20262</v>
      </c>
      <c r="B262" s="1" t="s">
        <v>15672</v>
      </c>
      <c r="C262" s="1">
        <v>139</v>
      </c>
      <c r="D262" s="1" t="s">
        <v>21017</v>
      </c>
      <c r="E262" s="1">
        <v>84</v>
      </c>
      <c r="F262" s="1" t="s">
        <v>20310</v>
      </c>
      <c r="G262" s="1">
        <v>106</v>
      </c>
      <c r="H262" s="184" t="s">
        <v>16649</v>
      </c>
      <c r="I262" s="1">
        <v>108</v>
      </c>
      <c r="J262" s="184" t="s">
        <v>15478</v>
      </c>
      <c r="K262" s="1">
        <v>45</v>
      </c>
      <c r="L262" s="1" t="s">
        <v>16900</v>
      </c>
    </row>
    <row r="263" spans="1:12">
      <c r="A263" s="1" t="s">
        <v>20262</v>
      </c>
      <c r="B263" s="1" t="s">
        <v>4960</v>
      </c>
      <c r="C263" s="1">
        <v>354</v>
      </c>
      <c r="D263" s="1" t="s">
        <v>21018</v>
      </c>
      <c r="E263" s="1">
        <v>555</v>
      </c>
      <c r="F263" s="1" t="s">
        <v>15103</v>
      </c>
      <c r="G263" s="1">
        <v>446</v>
      </c>
      <c r="H263" s="1" t="s">
        <v>21019</v>
      </c>
      <c r="I263" s="1">
        <v>505</v>
      </c>
      <c r="J263" s="184" t="s">
        <v>21020</v>
      </c>
      <c r="K263" s="1">
        <v>266</v>
      </c>
      <c r="L263" s="1" t="s">
        <v>21021</v>
      </c>
    </row>
    <row r="264" spans="1:12">
      <c r="A264" s="1" t="s">
        <v>20262</v>
      </c>
      <c r="B264" s="1" t="s">
        <v>15689</v>
      </c>
      <c r="C264" s="1">
        <v>50</v>
      </c>
      <c r="D264" s="1" t="s">
        <v>20405</v>
      </c>
      <c r="E264" s="1">
        <v>113</v>
      </c>
      <c r="F264" s="184" t="s">
        <v>18771</v>
      </c>
      <c r="G264" s="1">
        <v>83</v>
      </c>
      <c r="H264" s="1" t="s">
        <v>18614</v>
      </c>
      <c r="I264" s="1">
        <v>99</v>
      </c>
      <c r="J264" s="184" t="s">
        <v>21022</v>
      </c>
      <c r="K264" s="1">
        <v>12</v>
      </c>
      <c r="L264" s="1" t="s">
        <v>21023</v>
      </c>
    </row>
    <row r="265" spans="1:12">
      <c r="A265" s="1" t="s">
        <v>20262</v>
      </c>
      <c r="B265" s="1" t="s">
        <v>15697</v>
      </c>
      <c r="C265" s="1">
        <v>15</v>
      </c>
      <c r="D265" s="1" t="s">
        <v>19542</v>
      </c>
      <c r="E265" s="1">
        <v>20</v>
      </c>
      <c r="F265" s="1" t="s">
        <v>20773</v>
      </c>
      <c r="G265" s="1">
        <v>31</v>
      </c>
      <c r="H265" s="1" t="s">
        <v>6708</v>
      </c>
      <c r="I265" s="1">
        <v>29</v>
      </c>
      <c r="J265" s="1" t="s">
        <v>20303</v>
      </c>
      <c r="K265" s="1">
        <v>8</v>
      </c>
      <c r="L265" s="1" t="s">
        <v>14901</v>
      </c>
    </row>
    <row r="266" spans="1:12">
      <c r="A266" s="1" t="s">
        <v>20262</v>
      </c>
      <c r="B266" s="1" t="s">
        <v>15699</v>
      </c>
      <c r="C266" s="1">
        <v>2</v>
      </c>
      <c r="D266" s="1" t="s">
        <v>21024</v>
      </c>
      <c r="E266" s="1">
        <v>46</v>
      </c>
      <c r="F266" s="184" t="s">
        <v>21025</v>
      </c>
      <c r="G266" s="1">
        <v>43</v>
      </c>
      <c r="H266" s="1" t="s">
        <v>21026</v>
      </c>
      <c r="I266" s="1">
        <v>33</v>
      </c>
      <c r="J266" s="1" t="s">
        <v>21027</v>
      </c>
      <c r="K266" s="1">
        <v>24</v>
      </c>
      <c r="L266" s="1" t="s">
        <v>14759</v>
      </c>
    </row>
    <row r="267" spans="1:12">
      <c r="A267" s="1" t="s">
        <v>20262</v>
      </c>
      <c r="B267" s="1" t="s">
        <v>15703</v>
      </c>
      <c r="C267" s="1">
        <v>33</v>
      </c>
      <c r="D267" s="1" t="s">
        <v>18580</v>
      </c>
      <c r="E267" s="1">
        <v>64</v>
      </c>
      <c r="F267" s="1" t="s">
        <v>21028</v>
      </c>
      <c r="G267" s="1">
        <v>51</v>
      </c>
      <c r="H267" s="1" t="s">
        <v>21029</v>
      </c>
      <c r="I267" s="1">
        <v>35</v>
      </c>
      <c r="J267" s="1" t="s">
        <v>21030</v>
      </c>
      <c r="K267" s="1">
        <v>9</v>
      </c>
      <c r="L267" s="1" t="s">
        <v>20179</v>
      </c>
    </row>
    <row r="268" spans="1:12">
      <c r="A268" s="1" t="s">
        <v>20262</v>
      </c>
      <c r="B268" s="1" t="s">
        <v>15704</v>
      </c>
      <c r="C268" s="1">
        <v>40</v>
      </c>
      <c r="D268" s="1" t="s">
        <v>21031</v>
      </c>
      <c r="E268" s="1">
        <v>216</v>
      </c>
      <c r="F268" s="184" t="s">
        <v>13882</v>
      </c>
      <c r="G268" s="1">
        <v>191</v>
      </c>
      <c r="H268" s="1" t="s">
        <v>21032</v>
      </c>
      <c r="I268" s="1">
        <v>220</v>
      </c>
      <c r="J268" s="184" t="s">
        <v>21033</v>
      </c>
      <c r="K268" s="1">
        <v>138</v>
      </c>
      <c r="L268" s="1" t="s">
        <v>21034</v>
      </c>
    </row>
    <row r="269" spans="1:12">
      <c r="A269" s="1" t="s">
        <v>20262</v>
      </c>
      <c r="B269" s="1" t="s">
        <v>15710</v>
      </c>
      <c r="C269" s="1">
        <v>99</v>
      </c>
      <c r="D269" s="1" t="s">
        <v>21035</v>
      </c>
      <c r="E269" s="1">
        <v>161</v>
      </c>
      <c r="F269" s="184" t="s">
        <v>15840</v>
      </c>
      <c r="G269" s="1">
        <v>129</v>
      </c>
      <c r="H269" s="1" t="s">
        <v>21036</v>
      </c>
      <c r="I269" s="1">
        <v>139</v>
      </c>
      <c r="J269" s="184" t="s">
        <v>21037</v>
      </c>
      <c r="K269" s="1">
        <v>20</v>
      </c>
      <c r="L269" s="1" t="s">
        <v>21038</v>
      </c>
    </row>
    <row r="270" spans="1:12">
      <c r="A270" s="1" t="s">
        <v>20262</v>
      </c>
      <c r="B270" s="1" t="s">
        <v>15719</v>
      </c>
      <c r="C270" s="1">
        <v>36</v>
      </c>
      <c r="D270" s="1" t="s">
        <v>15889</v>
      </c>
      <c r="E270" s="1">
        <v>94</v>
      </c>
      <c r="F270" s="184" t="s">
        <v>21039</v>
      </c>
      <c r="G270" s="1">
        <v>55</v>
      </c>
      <c r="H270" s="1" t="s">
        <v>20384</v>
      </c>
      <c r="I270" s="1">
        <v>78</v>
      </c>
      <c r="J270" s="184" t="s">
        <v>17645</v>
      </c>
      <c r="K270" s="1">
        <v>8</v>
      </c>
      <c r="L270" s="1" t="s">
        <v>21040</v>
      </c>
    </row>
    <row r="271" spans="1:12">
      <c r="A271" s="1" t="s">
        <v>20262</v>
      </c>
      <c r="B271" s="1" t="s">
        <v>15725</v>
      </c>
      <c r="C271" s="1">
        <v>138</v>
      </c>
      <c r="D271" s="1" t="s">
        <v>21041</v>
      </c>
      <c r="E271" s="1">
        <v>256</v>
      </c>
      <c r="F271" s="1" t="s">
        <v>21042</v>
      </c>
      <c r="G271" s="1">
        <v>192</v>
      </c>
      <c r="H271" s="1" t="s">
        <v>14433</v>
      </c>
      <c r="I271" s="1">
        <v>210</v>
      </c>
      <c r="J271" s="1" t="s">
        <v>14694</v>
      </c>
      <c r="K271" s="1">
        <v>54</v>
      </c>
      <c r="L271" s="1" t="s">
        <v>20179</v>
      </c>
    </row>
    <row r="272" spans="1:12">
      <c r="A272" s="1" t="s">
        <v>20262</v>
      </c>
      <c r="B272" s="1" t="s">
        <v>15733</v>
      </c>
      <c r="C272" s="1">
        <v>256</v>
      </c>
      <c r="D272" s="1" t="s">
        <v>21043</v>
      </c>
      <c r="E272" s="1">
        <v>317</v>
      </c>
      <c r="F272" s="1" t="s">
        <v>21044</v>
      </c>
      <c r="G272" s="1">
        <v>219</v>
      </c>
      <c r="H272" s="1" t="s">
        <v>21045</v>
      </c>
      <c r="I272" s="1">
        <v>232</v>
      </c>
      <c r="J272" s="184" t="s">
        <v>21046</v>
      </c>
      <c r="K272" s="1">
        <v>111</v>
      </c>
      <c r="L272" s="1" t="s">
        <v>21047</v>
      </c>
    </row>
    <row r="273" spans="1:12">
      <c r="A273" s="1" t="s">
        <v>20262</v>
      </c>
      <c r="B273" s="1" t="s">
        <v>15741</v>
      </c>
      <c r="C273" s="1">
        <v>8</v>
      </c>
      <c r="D273" s="1">
        <v>0</v>
      </c>
      <c r="E273" s="1">
        <v>22</v>
      </c>
      <c r="F273" s="184" t="s">
        <v>15549</v>
      </c>
      <c r="G273" s="1">
        <v>22</v>
      </c>
      <c r="H273" s="1">
        <v>0</v>
      </c>
      <c r="I273" s="1">
        <v>46</v>
      </c>
      <c r="J273" s="184" t="s">
        <v>21048</v>
      </c>
      <c r="K273" s="1">
        <v>3</v>
      </c>
      <c r="L273" s="1" t="s">
        <v>21049</v>
      </c>
    </row>
    <row r="274" spans="1:12">
      <c r="A274" s="1" t="s">
        <v>20262</v>
      </c>
      <c r="B274" s="1" t="s">
        <v>15743</v>
      </c>
      <c r="C274" s="1">
        <v>192</v>
      </c>
      <c r="D274" s="1" t="s">
        <v>21007</v>
      </c>
      <c r="E274" s="1">
        <v>269</v>
      </c>
      <c r="F274" s="1" t="s">
        <v>21050</v>
      </c>
      <c r="G274" s="1">
        <v>250</v>
      </c>
      <c r="H274" s="1" t="s">
        <v>21051</v>
      </c>
      <c r="I274" s="1">
        <v>238</v>
      </c>
      <c r="J274" s="1" t="s">
        <v>21052</v>
      </c>
      <c r="K274" s="1">
        <v>119</v>
      </c>
      <c r="L274" s="1" t="s">
        <v>17478</v>
      </c>
    </row>
    <row r="275" spans="1:12">
      <c r="A275" s="1" t="s">
        <v>20262</v>
      </c>
      <c r="B275" s="1" t="s">
        <v>435</v>
      </c>
      <c r="C275" s="1">
        <v>20</v>
      </c>
      <c r="D275" s="1" t="s">
        <v>21053</v>
      </c>
      <c r="E275" s="1">
        <v>174</v>
      </c>
      <c r="F275" s="1" t="s">
        <v>21054</v>
      </c>
      <c r="G275" s="1">
        <v>135</v>
      </c>
      <c r="H275" s="1" t="s">
        <v>21055</v>
      </c>
      <c r="I275" s="1">
        <v>147</v>
      </c>
      <c r="J275" s="184" t="s">
        <v>13881</v>
      </c>
      <c r="K275" s="1">
        <v>51</v>
      </c>
      <c r="L275" s="1" t="s">
        <v>21056</v>
      </c>
    </row>
    <row r="276" spans="1:12">
      <c r="A276" s="1" t="s">
        <v>20262</v>
      </c>
      <c r="B276" s="1" t="s">
        <v>711</v>
      </c>
      <c r="C276" s="1">
        <v>1</v>
      </c>
      <c r="D276" s="1" t="s">
        <v>21057</v>
      </c>
      <c r="E276" s="1">
        <v>92</v>
      </c>
      <c r="F276" s="184" t="s">
        <v>21058</v>
      </c>
      <c r="G276" s="1">
        <v>195</v>
      </c>
      <c r="H276" s="184" t="s">
        <v>17417</v>
      </c>
      <c r="I276" s="1">
        <v>260</v>
      </c>
      <c r="J276" s="184" t="s">
        <v>14273</v>
      </c>
      <c r="K276" s="1">
        <v>45</v>
      </c>
      <c r="L276" s="1" t="s">
        <v>21059</v>
      </c>
    </row>
    <row r="277" spans="1:12">
      <c r="A277" s="1" t="s">
        <v>20262</v>
      </c>
      <c r="B277" s="1" t="s">
        <v>15763</v>
      </c>
      <c r="C277" s="1">
        <v>36</v>
      </c>
      <c r="D277" s="1" t="s">
        <v>21060</v>
      </c>
      <c r="E277" s="1">
        <v>34</v>
      </c>
      <c r="F277" s="1" t="s">
        <v>21061</v>
      </c>
      <c r="G277" s="1">
        <v>38</v>
      </c>
      <c r="H277" s="184" t="s">
        <v>13978</v>
      </c>
      <c r="I277" s="1">
        <v>86</v>
      </c>
      <c r="J277" s="184" t="s">
        <v>21062</v>
      </c>
      <c r="K277" s="1">
        <v>9</v>
      </c>
      <c r="L277" s="1" t="s">
        <v>21063</v>
      </c>
    </row>
    <row r="278" spans="1:12">
      <c r="A278" s="1" t="s">
        <v>20262</v>
      </c>
      <c r="B278" s="1" t="s">
        <v>15767</v>
      </c>
      <c r="C278" s="1">
        <v>618</v>
      </c>
      <c r="D278" s="184" t="s">
        <v>21064</v>
      </c>
      <c r="E278" s="1">
        <v>772</v>
      </c>
      <c r="F278" s="1" t="s">
        <v>21065</v>
      </c>
      <c r="G278" s="1">
        <v>668</v>
      </c>
      <c r="H278" s="1" t="s">
        <v>21066</v>
      </c>
      <c r="I278" s="1">
        <v>677</v>
      </c>
      <c r="J278" s="184" t="s">
        <v>21067</v>
      </c>
      <c r="K278" s="1">
        <v>76</v>
      </c>
      <c r="L278" s="1" t="s">
        <v>21068</v>
      </c>
    </row>
    <row r="279" spans="1:12">
      <c r="A279" s="1" t="s">
        <v>20262</v>
      </c>
      <c r="B279" s="1" t="s">
        <v>15778</v>
      </c>
      <c r="C279" s="1">
        <v>51</v>
      </c>
      <c r="D279" s="1" t="s">
        <v>15961</v>
      </c>
      <c r="E279" s="1">
        <v>79</v>
      </c>
      <c r="F279" s="1" t="s">
        <v>21069</v>
      </c>
      <c r="G279" s="1">
        <v>69</v>
      </c>
      <c r="H279" s="1" t="s">
        <v>21070</v>
      </c>
      <c r="I279" s="1">
        <v>91</v>
      </c>
      <c r="J279" s="184" t="s">
        <v>21071</v>
      </c>
      <c r="K279" s="1">
        <v>29</v>
      </c>
      <c r="L279" s="1" t="s">
        <v>21072</v>
      </c>
    </row>
    <row r="280" spans="1:12">
      <c r="A280" s="1" t="s">
        <v>20262</v>
      </c>
      <c r="B280" s="1" t="s">
        <v>15785</v>
      </c>
      <c r="C280" s="1">
        <v>78</v>
      </c>
      <c r="D280" s="184" t="s">
        <v>13856</v>
      </c>
      <c r="E280" s="1">
        <v>92</v>
      </c>
      <c r="F280" s="1" t="s">
        <v>21073</v>
      </c>
      <c r="G280" s="1">
        <v>75</v>
      </c>
      <c r="H280" s="1" t="s">
        <v>21074</v>
      </c>
      <c r="I280" s="1">
        <v>63</v>
      </c>
      <c r="J280" s="1" t="s">
        <v>15088</v>
      </c>
      <c r="K280" s="1">
        <v>1</v>
      </c>
      <c r="L280" s="1" t="s">
        <v>21075</v>
      </c>
    </row>
    <row r="281" spans="1:12">
      <c r="A281" s="1" t="s">
        <v>20262</v>
      </c>
      <c r="B281" s="1" t="s">
        <v>900</v>
      </c>
      <c r="C281" s="1">
        <v>6</v>
      </c>
      <c r="D281" s="1" t="s">
        <v>21076</v>
      </c>
      <c r="E281" s="1">
        <v>71</v>
      </c>
      <c r="F281" s="184" t="s">
        <v>21077</v>
      </c>
      <c r="G281" s="1">
        <v>71</v>
      </c>
      <c r="H281" s="1">
        <v>0</v>
      </c>
      <c r="I281" s="1">
        <v>44</v>
      </c>
      <c r="J281" s="1" t="s">
        <v>19163</v>
      </c>
      <c r="K281" s="1">
        <v>18</v>
      </c>
      <c r="L281" s="1" t="s">
        <v>21078</v>
      </c>
    </row>
    <row r="282" spans="1:12">
      <c r="A282" s="1" t="s">
        <v>20262</v>
      </c>
      <c r="B282" s="1" t="s">
        <v>15794</v>
      </c>
      <c r="C282" s="1">
        <v>198</v>
      </c>
      <c r="D282" s="1" t="s">
        <v>21079</v>
      </c>
      <c r="E282" s="1">
        <v>484</v>
      </c>
      <c r="F282" s="184" t="s">
        <v>21080</v>
      </c>
      <c r="G282" s="1">
        <v>343</v>
      </c>
      <c r="H282" s="1" t="s">
        <v>21081</v>
      </c>
      <c r="I282" s="1">
        <v>400</v>
      </c>
      <c r="J282" s="184" t="s">
        <v>21082</v>
      </c>
      <c r="K282" s="1">
        <v>144</v>
      </c>
      <c r="L282" s="1" t="s">
        <v>15032</v>
      </c>
    </row>
    <row r="283" spans="1:12">
      <c r="A283" s="1" t="s">
        <v>20262</v>
      </c>
      <c r="B283" s="1" t="s">
        <v>15804</v>
      </c>
      <c r="C283" s="1">
        <v>43</v>
      </c>
      <c r="D283" s="184" t="s">
        <v>13989</v>
      </c>
      <c r="E283" s="1">
        <v>54</v>
      </c>
      <c r="F283" s="1" t="s">
        <v>14433</v>
      </c>
      <c r="G283" s="1">
        <v>58</v>
      </c>
      <c r="H283" s="184" t="s">
        <v>14260</v>
      </c>
      <c r="I283" s="1">
        <v>37</v>
      </c>
      <c r="J283" s="1" t="s">
        <v>21083</v>
      </c>
      <c r="K283" s="1">
        <v>30</v>
      </c>
      <c r="L283" s="1" t="s">
        <v>20182</v>
      </c>
    </row>
    <row r="284" spans="1:12">
      <c r="A284" s="1" t="s">
        <v>20262</v>
      </c>
      <c r="B284" s="1" t="s">
        <v>15808</v>
      </c>
      <c r="C284" s="1">
        <v>33</v>
      </c>
      <c r="D284" s="1" t="s">
        <v>21084</v>
      </c>
      <c r="E284" s="1">
        <v>55</v>
      </c>
      <c r="F284" s="1" t="s">
        <v>19382</v>
      </c>
      <c r="G284" s="1">
        <v>56</v>
      </c>
      <c r="H284" s="184" t="s">
        <v>14220</v>
      </c>
      <c r="I284" s="1">
        <v>82</v>
      </c>
      <c r="J284" s="184" t="s">
        <v>19434</v>
      </c>
      <c r="K284" s="1">
        <v>40</v>
      </c>
      <c r="L284" s="1" t="s">
        <v>20510</v>
      </c>
    </row>
    <row r="285" spans="1:12">
      <c r="A285" s="1" t="s">
        <v>20262</v>
      </c>
      <c r="B285" s="1" t="s">
        <v>15814</v>
      </c>
      <c r="C285" s="1">
        <v>23</v>
      </c>
      <c r="D285" s="1" t="s">
        <v>17478</v>
      </c>
      <c r="E285" s="1">
        <v>62</v>
      </c>
      <c r="F285" s="1" t="s">
        <v>21085</v>
      </c>
      <c r="G285" s="1">
        <v>61</v>
      </c>
      <c r="H285" s="1" t="s">
        <v>20724</v>
      </c>
      <c r="I285" s="1">
        <v>50</v>
      </c>
      <c r="J285" s="1" t="s">
        <v>21086</v>
      </c>
      <c r="K285" s="1">
        <v>3</v>
      </c>
      <c r="L285" s="1" t="s">
        <v>21087</v>
      </c>
    </row>
    <row r="286" spans="1:12">
      <c r="A286" s="1" t="s">
        <v>20262</v>
      </c>
      <c r="B286" s="1" t="s">
        <v>15819</v>
      </c>
      <c r="C286" s="1">
        <v>28</v>
      </c>
      <c r="D286" s="184" t="s">
        <v>14273</v>
      </c>
      <c r="E286" s="1">
        <v>32</v>
      </c>
      <c r="F286" s="1" t="s">
        <v>20672</v>
      </c>
      <c r="G286" s="1">
        <v>15</v>
      </c>
      <c r="H286" s="1" t="s">
        <v>14992</v>
      </c>
      <c r="I286" s="1">
        <v>7</v>
      </c>
      <c r="J286" s="1" t="s">
        <v>20177</v>
      </c>
      <c r="L286" s="1">
        <v>-1</v>
      </c>
    </row>
    <row r="287" spans="1:12">
      <c r="A287" s="1" t="s">
        <v>20262</v>
      </c>
      <c r="B287" s="1" t="s">
        <v>15820</v>
      </c>
      <c r="C287" s="1">
        <v>60</v>
      </c>
      <c r="D287" s="1" t="s">
        <v>21088</v>
      </c>
      <c r="E287" s="1">
        <v>117</v>
      </c>
      <c r="F287" s="1" t="s">
        <v>21089</v>
      </c>
      <c r="G287" s="1">
        <v>111</v>
      </c>
      <c r="H287" s="1" t="s">
        <v>20549</v>
      </c>
      <c r="I287" s="1">
        <v>63</v>
      </c>
      <c r="J287" s="1" t="s">
        <v>21090</v>
      </c>
      <c r="K287" s="1">
        <v>6</v>
      </c>
      <c r="L287" s="1" t="s">
        <v>21091</v>
      </c>
    </row>
    <row r="288" spans="1:12">
      <c r="A288" s="1" t="s">
        <v>20262</v>
      </c>
      <c r="B288" s="1" t="s">
        <v>15827</v>
      </c>
      <c r="C288" s="1">
        <v>17</v>
      </c>
      <c r="D288" s="1" t="s">
        <v>6034</v>
      </c>
      <c r="E288" s="1">
        <v>19</v>
      </c>
      <c r="F288" s="1" t="s">
        <v>21092</v>
      </c>
      <c r="G288" s="1">
        <v>15</v>
      </c>
      <c r="H288" s="1" t="s">
        <v>20937</v>
      </c>
      <c r="I288" s="1">
        <v>9</v>
      </c>
      <c r="J288" s="1" t="s">
        <v>15093</v>
      </c>
      <c r="K288" s="1">
        <v>3</v>
      </c>
      <c r="L288" s="1" t="s">
        <v>14686</v>
      </c>
    </row>
    <row r="289" spans="1:12">
      <c r="A289" s="1" t="s">
        <v>20262</v>
      </c>
      <c r="B289" s="1" t="s">
        <v>15830</v>
      </c>
      <c r="C289" s="1">
        <v>63</v>
      </c>
      <c r="D289" s="1" t="s">
        <v>21093</v>
      </c>
      <c r="E289" s="1">
        <v>205</v>
      </c>
      <c r="F289" s="184" t="s">
        <v>21094</v>
      </c>
      <c r="G289" s="1">
        <v>164</v>
      </c>
      <c r="H289" s="1" t="s">
        <v>13971</v>
      </c>
      <c r="I289" s="1">
        <v>166</v>
      </c>
      <c r="J289" s="184" t="s">
        <v>21095</v>
      </c>
      <c r="K289" s="1">
        <v>82</v>
      </c>
      <c r="L289" s="1" t="s">
        <v>21096</v>
      </c>
    </row>
    <row r="290" spans="1:12">
      <c r="A290" s="1" t="s">
        <v>20262</v>
      </c>
      <c r="B290" s="1" t="s">
        <v>15838</v>
      </c>
      <c r="C290" s="1">
        <v>220</v>
      </c>
      <c r="D290" s="1" t="s">
        <v>21097</v>
      </c>
      <c r="E290" s="1">
        <v>453</v>
      </c>
      <c r="F290" s="1" t="s">
        <v>21098</v>
      </c>
      <c r="G290" s="1">
        <v>345</v>
      </c>
      <c r="H290" s="1" t="s">
        <v>21099</v>
      </c>
      <c r="I290" s="1">
        <v>309</v>
      </c>
      <c r="J290" s="1" t="s">
        <v>21100</v>
      </c>
      <c r="K290" s="1">
        <v>100</v>
      </c>
      <c r="L290" s="1" t="s">
        <v>21101</v>
      </c>
    </row>
    <row r="291" spans="1:12">
      <c r="A291" s="1" t="s">
        <v>20262</v>
      </c>
      <c r="B291" s="1" t="s">
        <v>240</v>
      </c>
      <c r="C291" s="1">
        <v>230</v>
      </c>
      <c r="D291" s="1" t="s">
        <v>21102</v>
      </c>
      <c r="E291" s="1">
        <v>285</v>
      </c>
      <c r="F291" s="1" t="s">
        <v>21103</v>
      </c>
      <c r="G291" s="1">
        <v>179</v>
      </c>
      <c r="H291" s="1" t="s">
        <v>21104</v>
      </c>
      <c r="I291" s="1">
        <v>202</v>
      </c>
      <c r="J291" s="184" t="s">
        <v>16303</v>
      </c>
      <c r="K291" s="1">
        <v>52</v>
      </c>
      <c r="L291" s="1" t="s">
        <v>21105</v>
      </c>
    </row>
    <row r="292" spans="1:12">
      <c r="A292" s="1" t="s">
        <v>20262</v>
      </c>
      <c r="B292" s="1" t="s">
        <v>15855</v>
      </c>
      <c r="C292" s="1">
        <v>40</v>
      </c>
      <c r="D292" s="1" t="s">
        <v>16140</v>
      </c>
      <c r="E292" s="1">
        <v>93</v>
      </c>
      <c r="F292" s="184" t="s">
        <v>16665</v>
      </c>
      <c r="G292" s="1">
        <v>84</v>
      </c>
      <c r="H292" s="1" t="s">
        <v>13933</v>
      </c>
      <c r="I292" s="1">
        <v>75</v>
      </c>
      <c r="J292" s="1" t="s">
        <v>17557</v>
      </c>
      <c r="K292" s="1">
        <v>37</v>
      </c>
      <c r="L292" s="1" t="s">
        <v>21106</v>
      </c>
    </row>
    <row r="293" spans="1:12">
      <c r="A293" s="1" t="s">
        <v>20262</v>
      </c>
      <c r="B293" s="1" t="s">
        <v>15859</v>
      </c>
      <c r="C293" s="1">
        <v>134</v>
      </c>
      <c r="D293" s="1" t="s">
        <v>21107</v>
      </c>
      <c r="E293" s="1">
        <v>212</v>
      </c>
      <c r="F293" s="1" t="s">
        <v>21108</v>
      </c>
      <c r="G293" s="1">
        <v>170</v>
      </c>
      <c r="H293" s="1" t="s">
        <v>21109</v>
      </c>
      <c r="I293" s="1">
        <v>165</v>
      </c>
      <c r="J293" s="1" t="s">
        <v>20867</v>
      </c>
      <c r="K293" s="1">
        <v>44</v>
      </c>
      <c r="L293" s="1" t="s">
        <v>16773</v>
      </c>
    </row>
    <row r="294" spans="1:12">
      <c r="A294" s="1" t="s">
        <v>20262</v>
      </c>
      <c r="B294" s="1" t="s">
        <v>15869</v>
      </c>
      <c r="C294" s="1">
        <v>348</v>
      </c>
      <c r="D294" s="1" t="s">
        <v>21110</v>
      </c>
      <c r="E294" s="1">
        <v>401</v>
      </c>
      <c r="F294" s="1" t="s">
        <v>21111</v>
      </c>
      <c r="G294" s="1">
        <v>495</v>
      </c>
      <c r="H294" s="184" t="s">
        <v>21112</v>
      </c>
      <c r="I294" s="1">
        <v>452</v>
      </c>
      <c r="J294" s="1" t="s">
        <v>21113</v>
      </c>
      <c r="K294" s="1">
        <v>186</v>
      </c>
      <c r="L294" s="1" t="s">
        <v>21114</v>
      </c>
    </row>
    <row r="295" spans="1:12">
      <c r="A295" s="1" t="s">
        <v>20262</v>
      </c>
      <c r="B295" s="1" t="s">
        <v>15879</v>
      </c>
      <c r="C295" s="1">
        <v>64</v>
      </c>
      <c r="D295" s="1" t="s">
        <v>21115</v>
      </c>
      <c r="E295" s="1">
        <v>124</v>
      </c>
      <c r="F295" s="184" t="s">
        <v>17823</v>
      </c>
      <c r="G295" s="1">
        <v>97</v>
      </c>
      <c r="H295" s="1" t="s">
        <v>21116</v>
      </c>
      <c r="I295" s="1">
        <v>77</v>
      </c>
      <c r="J295" s="1" t="s">
        <v>21117</v>
      </c>
      <c r="K295" s="1">
        <v>27</v>
      </c>
      <c r="L295" s="1" t="s">
        <v>21118</v>
      </c>
    </row>
    <row r="296" spans="1:12">
      <c r="A296" s="1" t="s">
        <v>20262</v>
      </c>
      <c r="B296" s="1" t="s">
        <v>15888</v>
      </c>
      <c r="D296" s="1">
        <v>-1</v>
      </c>
      <c r="E296" s="1">
        <v>46</v>
      </c>
      <c r="F296" s="184" t="s">
        <v>21119</v>
      </c>
      <c r="G296" s="1">
        <v>56</v>
      </c>
      <c r="H296" s="184" t="s">
        <v>14271</v>
      </c>
      <c r="I296" s="1">
        <v>19</v>
      </c>
      <c r="J296" s="1" t="s">
        <v>20087</v>
      </c>
      <c r="L296" s="1">
        <v>-1</v>
      </c>
    </row>
    <row r="297" spans="1:12">
      <c r="A297" s="1" t="s">
        <v>20262</v>
      </c>
      <c r="B297" s="1" t="s">
        <v>469</v>
      </c>
      <c r="C297" s="1">
        <v>22</v>
      </c>
      <c r="D297" s="1" t="s">
        <v>21120</v>
      </c>
      <c r="E297" s="1">
        <v>106</v>
      </c>
      <c r="F297" s="1" t="s">
        <v>21121</v>
      </c>
      <c r="G297" s="1">
        <v>146</v>
      </c>
      <c r="H297" s="184" t="s">
        <v>21122</v>
      </c>
      <c r="I297" s="1">
        <v>144</v>
      </c>
      <c r="J297" s="1" t="s">
        <v>21123</v>
      </c>
      <c r="K297" s="1">
        <v>43</v>
      </c>
      <c r="L297" s="1" t="s">
        <v>21124</v>
      </c>
    </row>
    <row r="298" spans="1:12">
      <c r="A298" s="1" t="s">
        <v>20262</v>
      </c>
      <c r="B298" s="1" t="s">
        <v>15897</v>
      </c>
      <c r="C298" s="1">
        <v>474</v>
      </c>
      <c r="D298" s="1" t="s">
        <v>21125</v>
      </c>
      <c r="E298" s="1">
        <v>860</v>
      </c>
      <c r="F298" s="1" t="s">
        <v>21126</v>
      </c>
      <c r="G298" s="1">
        <v>808</v>
      </c>
      <c r="H298" s="1" t="s">
        <v>21127</v>
      </c>
      <c r="I298" s="1">
        <v>861</v>
      </c>
      <c r="J298" s="184" t="s">
        <v>21128</v>
      </c>
      <c r="K298" s="1">
        <v>328</v>
      </c>
      <c r="L298" s="1" t="s">
        <v>18990</v>
      </c>
    </row>
    <row r="299" spans="1:12">
      <c r="A299" s="1" t="s">
        <v>20262</v>
      </c>
      <c r="B299" s="1" t="s">
        <v>15908</v>
      </c>
      <c r="C299" s="1">
        <v>13</v>
      </c>
      <c r="D299" s="1" t="s">
        <v>21129</v>
      </c>
      <c r="E299" s="1">
        <v>48</v>
      </c>
      <c r="F299" s="184" t="s">
        <v>13958</v>
      </c>
      <c r="G299" s="1">
        <v>8</v>
      </c>
      <c r="H299" s="1" t="s">
        <v>20417</v>
      </c>
      <c r="I299" s="1">
        <v>53</v>
      </c>
      <c r="J299" s="19">
        <v>5625</v>
      </c>
      <c r="K299" s="1">
        <v>10</v>
      </c>
      <c r="L299" s="1" t="s">
        <v>21016</v>
      </c>
    </row>
    <row r="300" spans="1:12">
      <c r="A300" s="1" t="s">
        <v>20262</v>
      </c>
      <c r="B300" s="1" t="s">
        <v>15909</v>
      </c>
      <c r="C300" s="1">
        <v>128</v>
      </c>
      <c r="D300" s="1" t="s">
        <v>21130</v>
      </c>
      <c r="E300" s="1">
        <v>267</v>
      </c>
      <c r="F300" s="184" t="s">
        <v>21131</v>
      </c>
      <c r="G300" s="1">
        <v>73</v>
      </c>
      <c r="H300" s="1" t="s">
        <v>21132</v>
      </c>
      <c r="I300" s="1">
        <v>242</v>
      </c>
      <c r="J300" s="184" t="s">
        <v>21133</v>
      </c>
      <c r="K300" s="1">
        <v>87</v>
      </c>
      <c r="L300" s="1" t="s">
        <v>21134</v>
      </c>
    </row>
    <row r="301" spans="1:12">
      <c r="A301" s="1" t="s">
        <v>20262</v>
      </c>
      <c r="B301" s="1" t="s">
        <v>15919</v>
      </c>
      <c r="C301" s="1">
        <v>108</v>
      </c>
      <c r="D301" s="1" t="s">
        <v>19992</v>
      </c>
      <c r="E301" s="1">
        <v>253</v>
      </c>
      <c r="F301" s="1" t="s">
        <v>6174</v>
      </c>
      <c r="G301" s="1">
        <v>239</v>
      </c>
      <c r="H301" s="1" t="s">
        <v>21135</v>
      </c>
      <c r="I301" s="1">
        <v>237</v>
      </c>
      <c r="J301" s="1" t="s">
        <v>21136</v>
      </c>
      <c r="K301" s="1">
        <v>72</v>
      </c>
      <c r="L301" s="1" t="s">
        <v>21137</v>
      </c>
    </row>
    <row r="302" spans="1:12">
      <c r="A302" s="1" t="s">
        <v>20262</v>
      </c>
      <c r="B302" s="1" t="s">
        <v>4947</v>
      </c>
      <c r="C302" s="1">
        <v>70</v>
      </c>
      <c r="D302" s="1" t="s">
        <v>21138</v>
      </c>
      <c r="E302" s="1">
        <v>155</v>
      </c>
      <c r="F302" s="1" t="s">
        <v>21139</v>
      </c>
      <c r="G302" s="1">
        <v>148</v>
      </c>
      <c r="H302" s="1" t="s">
        <v>20472</v>
      </c>
      <c r="I302" s="1">
        <v>171</v>
      </c>
      <c r="J302" s="184" t="s">
        <v>16101</v>
      </c>
      <c r="K302" s="1">
        <v>16</v>
      </c>
      <c r="L302" s="1" t="s">
        <v>21140</v>
      </c>
    </row>
    <row r="303" spans="1:12">
      <c r="A303" s="1" t="s">
        <v>20262</v>
      </c>
      <c r="B303" s="1" t="s">
        <v>15935</v>
      </c>
      <c r="C303" s="1">
        <v>22</v>
      </c>
      <c r="D303" s="1" t="s">
        <v>17669</v>
      </c>
      <c r="E303" s="1">
        <v>63</v>
      </c>
      <c r="F303" s="184" t="s">
        <v>16046</v>
      </c>
      <c r="G303" s="1">
        <v>20</v>
      </c>
      <c r="H303" s="1" t="s">
        <v>21141</v>
      </c>
      <c r="I303" s="1">
        <v>56</v>
      </c>
      <c r="J303" s="1" t="s">
        <v>21142</v>
      </c>
      <c r="K303" s="1">
        <v>6</v>
      </c>
      <c r="L303" s="1" t="s">
        <v>21143</v>
      </c>
    </row>
    <row r="304" spans="1:12">
      <c r="A304" s="1" t="s">
        <v>20262</v>
      </c>
      <c r="B304" s="1" t="s">
        <v>15937</v>
      </c>
      <c r="C304" s="1">
        <v>233</v>
      </c>
      <c r="D304" s="1" t="s">
        <v>21144</v>
      </c>
      <c r="E304" s="1">
        <v>339</v>
      </c>
      <c r="F304" s="184" t="s">
        <v>21145</v>
      </c>
      <c r="G304" s="1">
        <v>341</v>
      </c>
      <c r="H304" s="184" t="s">
        <v>21146</v>
      </c>
      <c r="I304" s="1">
        <v>320</v>
      </c>
      <c r="J304" s="1" t="s">
        <v>21147</v>
      </c>
      <c r="K304" s="1">
        <v>69</v>
      </c>
      <c r="L304" s="1" t="s">
        <v>21148</v>
      </c>
    </row>
    <row r="305" spans="1:12">
      <c r="A305" s="1" t="s">
        <v>20262</v>
      </c>
      <c r="B305" s="1" t="s">
        <v>15947</v>
      </c>
      <c r="C305" s="1">
        <v>12</v>
      </c>
      <c r="D305" s="1" t="s">
        <v>20475</v>
      </c>
      <c r="E305" s="1">
        <v>67</v>
      </c>
      <c r="F305" s="184" t="s">
        <v>19461</v>
      </c>
      <c r="G305" s="1">
        <v>59</v>
      </c>
      <c r="H305" s="1" t="s">
        <v>21149</v>
      </c>
      <c r="I305" s="1">
        <v>47</v>
      </c>
      <c r="J305" s="1" t="s">
        <v>21150</v>
      </c>
      <c r="K305" s="1">
        <v>25</v>
      </c>
      <c r="L305" s="1" t="s">
        <v>20899</v>
      </c>
    </row>
    <row r="306" spans="1:12">
      <c r="A306" s="1" t="s">
        <v>20262</v>
      </c>
      <c r="B306" s="1" t="s">
        <v>15954</v>
      </c>
      <c r="C306" s="1">
        <v>1</v>
      </c>
      <c r="D306" s="1" t="s">
        <v>20687</v>
      </c>
      <c r="E306" s="1">
        <v>9</v>
      </c>
      <c r="F306" s="1" t="s">
        <v>5911</v>
      </c>
      <c r="G306" s="1">
        <v>7</v>
      </c>
      <c r="H306" s="1" t="s">
        <v>18156</v>
      </c>
      <c r="I306" s="1">
        <v>1</v>
      </c>
      <c r="J306" s="1" t="s">
        <v>20986</v>
      </c>
      <c r="K306" s="1">
        <v>1</v>
      </c>
      <c r="L306" s="1">
        <v>0</v>
      </c>
    </row>
    <row r="307" spans="1:12">
      <c r="A307" s="1" t="s">
        <v>20262</v>
      </c>
      <c r="B307" s="1" t="s">
        <v>15955</v>
      </c>
      <c r="D307" s="1">
        <v>-1</v>
      </c>
      <c r="E307" s="1">
        <v>13</v>
      </c>
      <c r="F307" s="184" t="s">
        <v>21151</v>
      </c>
      <c r="G307" s="1">
        <v>29</v>
      </c>
      <c r="H307" s="184" t="s">
        <v>21152</v>
      </c>
      <c r="I307" s="1">
        <v>57</v>
      </c>
      <c r="J307" s="184" t="s">
        <v>21153</v>
      </c>
      <c r="K307" s="1">
        <v>14</v>
      </c>
      <c r="L307" s="1" t="s">
        <v>21154</v>
      </c>
    </row>
    <row r="308" spans="1:12">
      <c r="A308" s="1" t="s">
        <v>20262</v>
      </c>
      <c r="B308" s="1" t="s">
        <v>15960</v>
      </c>
      <c r="C308" s="1">
        <v>16</v>
      </c>
      <c r="D308" s="1" t="s">
        <v>21155</v>
      </c>
      <c r="E308" s="1">
        <v>79</v>
      </c>
      <c r="F308" s="184" t="s">
        <v>21156</v>
      </c>
      <c r="G308" s="1">
        <v>55</v>
      </c>
      <c r="H308" s="1" t="s">
        <v>21157</v>
      </c>
      <c r="I308" s="1">
        <v>58</v>
      </c>
      <c r="J308" s="184" t="s">
        <v>15962</v>
      </c>
      <c r="K308" s="1">
        <v>10</v>
      </c>
      <c r="L308" s="1" t="s">
        <v>21158</v>
      </c>
    </row>
    <row r="309" spans="1:12">
      <c r="A309" s="1" t="s">
        <v>20262</v>
      </c>
      <c r="B309" s="1" t="s">
        <v>15965</v>
      </c>
      <c r="C309" s="1">
        <v>4</v>
      </c>
      <c r="D309" s="1" t="s">
        <v>20475</v>
      </c>
      <c r="E309" s="1">
        <v>15</v>
      </c>
      <c r="F309" s="184" t="s">
        <v>14802</v>
      </c>
      <c r="G309" s="1">
        <v>49</v>
      </c>
      <c r="H309" s="184" t="s">
        <v>21159</v>
      </c>
      <c r="I309" s="1">
        <v>31</v>
      </c>
      <c r="J309" s="1" t="s">
        <v>21160</v>
      </c>
      <c r="K309" s="1">
        <v>1</v>
      </c>
      <c r="L309" s="1" t="s">
        <v>20929</v>
      </c>
    </row>
    <row r="310" spans="1:12">
      <c r="A310" s="1" t="s">
        <v>20262</v>
      </c>
      <c r="B310" s="1" t="s">
        <v>15967</v>
      </c>
      <c r="C310" s="1">
        <v>140</v>
      </c>
      <c r="D310" s="1" t="s">
        <v>21161</v>
      </c>
      <c r="E310" s="1">
        <v>163</v>
      </c>
      <c r="F310" s="1" t="s">
        <v>21162</v>
      </c>
      <c r="G310" s="1">
        <v>154</v>
      </c>
      <c r="H310" s="1" t="s">
        <v>21163</v>
      </c>
      <c r="I310" s="1">
        <v>145</v>
      </c>
      <c r="J310" s="1" t="s">
        <v>21164</v>
      </c>
      <c r="K310" s="1">
        <v>75</v>
      </c>
      <c r="L310" s="1" t="s">
        <v>21165</v>
      </c>
    </row>
    <row r="311" spans="1:12">
      <c r="A311" s="1" t="s">
        <v>20262</v>
      </c>
      <c r="B311" s="1" t="s">
        <v>15977</v>
      </c>
      <c r="C311" s="1">
        <v>27</v>
      </c>
      <c r="D311" s="1" t="s">
        <v>21166</v>
      </c>
      <c r="E311" s="1">
        <v>208</v>
      </c>
      <c r="F311" s="184" t="s">
        <v>13905</v>
      </c>
      <c r="G311" s="1">
        <v>172</v>
      </c>
      <c r="H311" s="1" t="s">
        <v>19928</v>
      </c>
      <c r="I311" s="1">
        <v>165</v>
      </c>
      <c r="J311" s="1" t="s">
        <v>21167</v>
      </c>
      <c r="K311" s="1">
        <v>32</v>
      </c>
      <c r="L311" s="1" t="s">
        <v>21168</v>
      </c>
    </row>
    <row r="312" spans="1:12">
      <c r="A312" s="1" t="s">
        <v>20262</v>
      </c>
      <c r="B312" s="1" t="s">
        <v>15984</v>
      </c>
      <c r="C312" s="1">
        <v>38</v>
      </c>
      <c r="D312" s="1" t="s">
        <v>18786</v>
      </c>
      <c r="E312" s="1">
        <v>29</v>
      </c>
      <c r="F312" s="1" t="s">
        <v>21169</v>
      </c>
      <c r="G312" s="1">
        <v>54</v>
      </c>
      <c r="H312" s="184" t="s">
        <v>21170</v>
      </c>
      <c r="I312" s="1">
        <v>51</v>
      </c>
      <c r="J312" s="1" t="s">
        <v>20309</v>
      </c>
      <c r="K312" s="1">
        <v>15</v>
      </c>
      <c r="L312" s="1" t="s">
        <v>21171</v>
      </c>
    </row>
    <row r="313" spans="1:12">
      <c r="A313" s="1" t="s">
        <v>20262</v>
      </c>
      <c r="B313" s="1" t="s">
        <v>106</v>
      </c>
      <c r="C313" s="1">
        <v>19</v>
      </c>
      <c r="D313" s="1" t="s">
        <v>20945</v>
      </c>
      <c r="E313" s="1">
        <v>40</v>
      </c>
      <c r="F313" s="184" t="s">
        <v>13882</v>
      </c>
      <c r="G313" s="1">
        <v>36</v>
      </c>
      <c r="H313" s="1" t="s">
        <v>17604</v>
      </c>
      <c r="I313" s="1">
        <v>42</v>
      </c>
      <c r="J313" s="184" t="s">
        <v>13934</v>
      </c>
      <c r="K313" s="1">
        <v>25</v>
      </c>
      <c r="L313" s="1" t="s">
        <v>21172</v>
      </c>
    </row>
    <row r="314" spans="1:12">
      <c r="A314" s="1" t="s">
        <v>20262</v>
      </c>
      <c r="B314" s="1" t="s">
        <v>15992</v>
      </c>
      <c r="C314" s="1">
        <v>418</v>
      </c>
      <c r="D314" s="1" t="s">
        <v>21173</v>
      </c>
      <c r="E314" s="1">
        <v>929</v>
      </c>
      <c r="F314" s="184" t="s">
        <v>21174</v>
      </c>
      <c r="G314" s="1">
        <v>925</v>
      </c>
      <c r="H314" s="1" t="s">
        <v>21175</v>
      </c>
      <c r="I314" s="1">
        <v>895</v>
      </c>
      <c r="J314" s="1" t="s">
        <v>21176</v>
      </c>
      <c r="K314" s="1">
        <v>379</v>
      </c>
      <c r="L314" s="1" t="s">
        <v>21177</v>
      </c>
    </row>
    <row r="315" spans="1:12">
      <c r="A315" s="1" t="s">
        <v>20262</v>
      </c>
      <c r="B315" s="1" t="s">
        <v>16002</v>
      </c>
      <c r="C315" s="1">
        <v>10</v>
      </c>
      <c r="D315" s="1" t="s">
        <v>15086</v>
      </c>
      <c r="E315" s="1">
        <v>36</v>
      </c>
      <c r="F315" s="1" t="s">
        <v>6599</v>
      </c>
      <c r="G315" s="1">
        <v>20</v>
      </c>
      <c r="H315" s="1" t="s">
        <v>14848</v>
      </c>
      <c r="I315" s="1">
        <v>18</v>
      </c>
      <c r="J315" s="1" t="s">
        <v>17604</v>
      </c>
      <c r="K315" s="1">
        <v>6</v>
      </c>
      <c r="L315" s="1" t="s">
        <v>14686</v>
      </c>
    </row>
    <row r="316" spans="1:12">
      <c r="A316" s="1" t="s">
        <v>20262</v>
      </c>
      <c r="B316" s="1" t="s">
        <v>16005</v>
      </c>
      <c r="C316" s="1">
        <v>13</v>
      </c>
      <c r="D316" s="1" t="s">
        <v>21178</v>
      </c>
      <c r="E316" s="1">
        <v>52</v>
      </c>
      <c r="F316" s="184" t="s">
        <v>17263</v>
      </c>
      <c r="G316" s="1">
        <v>30</v>
      </c>
      <c r="H316" s="1" t="s">
        <v>20621</v>
      </c>
      <c r="I316" s="1">
        <v>27</v>
      </c>
      <c r="J316" s="1" t="s">
        <v>17604</v>
      </c>
      <c r="K316" s="1">
        <v>3</v>
      </c>
      <c r="L316" s="1" t="s">
        <v>20353</v>
      </c>
    </row>
    <row r="317" spans="1:12">
      <c r="A317" s="1" t="s">
        <v>20262</v>
      </c>
      <c r="B317" s="1" t="s">
        <v>16010</v>
      </c>
      <c r="D317" s="1">
        <v>-1</v>
      </c>
      <c r="E317" s="1">
        <v>1</v>
      </c>
      <c r="G317" s="1">
        <v>12</v>
      </c>
      <c r="H317" s="1">
        <v>11</v>
      </c>
      <c r="I317" s="1">
        <v>35</v>
      </c>
      <c r="J317" s="184" t="s">
        <v>21179</v>
      </c>
      <c r="K317" s="1">
        <v>16</v>
      </c>
      <c r="L317" s="1" t="s">
        <v>15457</v>
      </c>
    </row>
    <row r="318" spans="1:12">
      <c r="A318" s="1" t="s">
        <v>20262</v>
      </c>
      <c r="B318" s="1" t="s">
        <v>16012</v>
      </c>
      <c r="C318" s="1">
        <v>82</v>
      </c>
      <c r="D318" s="1" t="s">
        <v>21180</v>
      </c>
      <c r="E318" s="1">
        <v>89</v>
      </c>
      <c r="F318" s="1" t="s">
        <v>21181</v>
      </c>
      <c r="G318" s="1">
        <v>105</v>
      </c>
      <c r="H318" s="184" t="s">
        <v>19159</v>
      </c>
      <c r="I318" s="1">
        <v>109</v>
      </c>
      <c r="J318" s="184" t="s">
        <v>15621</v>
      </c>
      <c r="K318" s="1">
        <v>39</v>
      </c>
      <c r="L318" s="1" t="s">
        <v>21182</v>
      </c>
    </row>
    <row r="319" spans="1:12">
      <c r="A319" s="1" t="s">
        <v>20262</v>
      </c>
      <c r="B319" s="1" t="s">
        <v>16021</v>
      </c>
      <c r="C319" s="1">
        <v>155</v>
      </c>
      <c r="D319" s="1" t="s">
        <v>21183</v>
      </c>
      <c r="E319" s="1">
        <v>204</v>
      </c>
      <c r="F319" s="1" t="s">
        <v>18407</v>
      </c>
      <c r="G319" s="1">
        <v>195</v>
      </c>
      <c r="H319" s="1" t="s">
        <v>21184</v>
      </c>
      <c r="I319" s="1">
        <v>183</v>
      </c>
      <c r="J319" s="1" t="s">
        <v>21185</v>
      </c>
      <c r="K319" s="1">
        <v>68</v>
      </c>
      <c r="L319" s="1" t="s">
        <v>21186</v>
      </c>
    </row>
    <row r="320" spans="1:12">
      <c r="A320" s="1" t="s">
        <v>20262</v>
      </c>
      <c r="B320" s="1" t="s">
        <v>16031</v>
      </c>
      <c r="C320" s="1">
        <v>60</v>
      </c>
      <c r="D320" s="184" t="s">
        <v>16399</v>
      </c>
      <c r="E320" s="1">
        <v>55</v>
      </c>
      <c r="F320" s="1" t="s">
        <v>19885</v>
      </c>
      <c r="G320" s="1">
        <v>47</v>
      </c>
      <c r="H320" s="1" t="s">
        <v>17829</v>
      </c>
      <c r="I320" s="1">
        <v>44</v>
      </c>
      <c r="J320" s="1" t="s">
        <v>21187</v>
      </c>
      <c r="K320" s="1">
        <v>17</v>
      </c>
      <c r="L320" s="1" t="s">
        <v>20492</v>
      </c>
    </row>
    <row r="321" spans="1:12">
      <c r="A321" s="1" t="s">
        <v>20262</v>
      </c>
      <c r="B321" s="1" t="s">
        <v>16038</v>
      </c>
      <c r="C321" s="1">
        <v>90</v>
      </c>
      <c r="D321" s="1" t="s">
        <v>17667</v>
      </c>
      <c r="E321" s="1">
        <v>117</v>
      </c>
      <c r="F321" s="1" t="s">
        <v>21188</v>
      </c>
      <c r="G321" s="1">
        <v>99</v>
      </c>
      <c r="H321" s="1" t="s">
        <v>14474</v>
      </c>
      <c r="I321" s="1">
        <v>87</v>
      </c>
      <c r="J321" s="1" t="s">
        <v>19819</v>
      </c>
      <c r="K321" s="1">
        <v>22</v>
      </c>
      <c r="L321" s="1" t="s">
        <v>21189</v>
      </c>
    </row>
    <row r="322" spans="1:12">
      <c r="A322" s="1" t="s">
        <v>20262</v>
      </c>
      <c r="B322" s="1" t="s">
        <v>16045</v>
      </c>
      <c r="C322" s="1">
        <v>62</v>
      </c>
      <c r="D322" s="1" t="s">
        <v>21190</v>
      </c>
      <c r="E322" s="1">
        <v>157</v>
      </c>
      <c r="F322" s="1" t="s">
        <v>21191</v>
      </c>
      <c r="G322" s="1">
        <v>161</v>
      </c>
      <c r="H322" s="184" t="s">
        <v>21192</v>
      </c>
      <c r="I322" s="1">
        <v>176</v>
      </c>
      <c r="J322" s="184" t="s">
        <v>21193</v>
      </c>
      <c r="K322" s="1">
        <v>56</v>
      </c>
      <c r="L322" s="1" t="s">
        <v>16541</v>
      </c>
    </row>
    <row r="323" spans="1:12">
      <c r="A323" s="1" t="s">
        <v>20262</v>
      </c>
      <c r="B323" s="1" t="s">
        <v>16055</v>
      </c>
      <c r="C323" s="1">
        <v>27</v>
      </c>
      <c r="D323" s="1" t="s">
        <v>20442</v>
      </c>
      <c r="E323" s="1">
        <v>50</v>
      </c>
      <c r="F323" s="1" t="s">
        <v>21194</v>
      </c>
      <c r="G323" s="1">
        <v>32</v>
      </c>
      <c r="H323" s="1" t="s">
        <v>17409</v>
      </c>
      <c r="I323" s="1">
        <v>55</v>
      </c>
      <c r="J323" s="1" t="s">
        <v>17646</v>
      </c>
      <c r="K323" s="1">
        <v>9</v>
      </c>
      <c r="L323" s="1" t="s">
        <v>21195</v>
      </c>
    </row>
    <row r="324" spans="1:12">
      <c r="A324" s="1" t="s">
        <v>20262</v>
      </c>
      <c r="B324" s="1" t="s">
        <v>553</v>
      </c>
      <c r="C324" s="1">
        <v>6</v>
      </c>
      <c r="D324" s="1" t="s">
        <v>20417</v>
      </c>
      <c r="E324" s="1">
        <v>33</v>
      </c>
      <c r="F324" s="1" t="s">
        <v>7247</v>
      </c>
      <c r="G324" s="1">
        <v>34</v>
      </c>
      <c r="H324" s="184" t="s">
        <v>14936</v>
      </c>
      <c r="I324" s="1">
        <v>60</v>
      </c>
      <c r="J324" s="184" t="s">
        <v>18476</v>
      </c>
      <c r="K324" s="1">
        <v>10</v>
      </c>
      <c r="L324" s="1" t="s">
        <v>20417</v>
      </c>
    </row>
    <row r="325" spans="1:12">
      <c r="A325" s="1" t="s">
        <v>20262</v>
      </c>
      <c r="B325" s="1" t="s">
        <v>16064</v>
      </c>
      <c r="C325" s="1">
        <v>26</v>
      </c>
      <c r="D325" s="1" t="s">
        <v>21196</v>
      </c>
      <c r="E325" s="1">
        <v>75</v>
      </c>
      <c r="F325" s="184" t="s">
        <v>15439</v>
      </c>
      <c r="G325" s="1">
        <v>39</v>
      </c>
      <c r="H325" s="1" t="s">
        <v>20781</v>
      </c>
      <c r="I325" s="1">
        <v>48</v>
      </c>
      <c r="J325" s="184" t="s">
        <v>15084</v>
      </c>
      <c r="K325" s="1">
        <v>11</v>
      </c>
      <c r="L325" s="1" t="s">
        <v>21197</v>
      </c>
    </row>
    <row r="326" spans="1:12">
      <c r="A326" s="1" t="s">
        <v>20262</v>
      </c>
      <c r="B326" s="1" t="s">
        <v>16068</v>
      </c>
      <c r="C326" s="1">
        <v>19</v>
      </c>
      <c r="D326" s="1" t="s">
        <v>21198</v>
      </c>
      <c r="E326" s="1">
        <v>53</v>
      </c>
      <c r="F326" s="1">
        <v>0</v>
      </c>
      <c r="G326" s="1">
        <v>69</v>
      </c>
      <c r="H326" s="184" t="s">
        <v>21199</v>
      </c>
      <c r="I326" s="1">
        <v>51</v>
      </c>
      <c r="J326" s="1" t="s">
        <v>14531</v>
      </c>
      <c r="K326" s="1">
        <v>15</v>
      </c>
      <c r="L326" s="1" t="s">
        <v>21171</v>
      </c>
    </row>
    <row r="327" spans="1:12">
      <c r="A327" s="1" t="s">
        <v>20262</v>
      </c>
      <c r="B327" s="1" t="s">
        <v>16073</v>
      </c>
      <c r="C327" s="1">
        <v>24</v>
      </c>
      <c r="D327" s="1" t="s">
        <v>15531</v>
      </c>
      <c r="E327" s="1">
        <v>15</v>
      </c>
      <c r="F327" s="1" t="s">
        <v>16088</v>
      </c>
      <c r="G327" s="1">
        <v>20</v>
      </c>
      <c r="H327" s="184" t="s">
        <v>14273</v>
      </c>
      <c r="I327" s="1">
        <v>37</v>
      </c>
      <c r="J327" s="1" t="s">
        <v>6150</v>
      </c>
      <c r="K327" s="1">
        <v>8</v>
      </c>
      <c r="L327" s="1" t="s">
        <v>18185</v>
      </c>
    </row>
    <row r="328" spans="1:12">
      <c r="A328" s="1" t="s">
        <v>20262</v>
      </c>
      <c r="B328" s="1" t="s">
        <v>16076</v>
      </c>
      <c r="C328" s="1">
        <v>188</v>
      </c>
      <c r="D328" s="1" t="s">
        <v>21200</v>
      </c>
      <c r="E328" s="1">
        <v>318</v>
      </c>
      <c r="F328" s="1" t="s">
        <v>21201</v>
      </c>
      <c r="G328" s="1">
        <v>294</v>
      </c>
      <c r="H328" s="1" t="s">
        <v>21202</v>
      </c>
      <c r="I328" s="1">
        <v>318</v>
      </c>
      <c r="J328" s="184" t="s">
        <v>15356</v>
      </c>
      <c r="K328" s="1">
        <v>168</v>
      </c>
      <c r="L328" s="1" t="s">
        <v>21203</v>
      </c>
    </row>
    <row r="329" spans="1:12">
      <c r="A329" s="1" t="s">
        <v>20262</v>
      </c>
      <c r="B329" s="1" t="s">
        <v>16087</v>
      </c>
      <c r="C329" s="1">
        <v>4</v>
      </c>
      <c r="D329" s="1" t="s">
        <v>15531</v>
      </c>
      <c r="E329" s="1">
        <v>7</v>
      </c>
      <c r="F329" s="1" t="s">
        <v>18156</v>
      </c>
      <c r="G329" s="1">
        <v>9</v>
      </c>
      <c r="H329" s="184" t="s">
        <v>16774</v>
      </c>
      <c r="I329" s="1">
        <v>14</v>
      </c>
      <c r="J329" s="184" t="s">
        <v>15732</v>
      </c>
      <c r="K329" s="1">
        <v>4</v>
      </c>
      <c r="L329" s="1" t="s">
        <v>20359</v>
      </c>
    </row>
    <row r="330" spans="1:12">
      <c r="A330" s="1" t="s">
        <v>20262</v>
      </c>
      <c r="B330" s="1" t="s">
        <v>16089</v>
      </c>
      <c r="C330" s="1">
        <v>29</v>
      </c>
      <c r="D330" s="1" t="s">
        <v>21204</v>
      </c>
      <c r="E330" s="1">
        <v>124</v>
      </c>
      <c r="F330" s="184" t="s">
        <v>21205</v>
      </c>
      <c r="G330" s="1">
        <v>117</v>
      </c>
      <c r="H330" s="1" t="s">
        <v>21206</v>
      </c>
      <c r="I330" s="1">
        <v>97</v>
      </c>
      <c r="J330" s="1" t="s">
        <v>17958</v>
      </c>
      <c r="K330" s="1">
        <v>69</v>
      </c>
      <c r="L330" s="1" t="s">
        <v>21207</v>
      </c>
    </row>
    <row r="331" spans="1:12">
      <c r="A331" s="1" t="s">
        <v>20262</v>
      </c>
      <c r="B331" s="1" t="s">
        <v>16096</v>
      </c>
      <c r="C331" s="1">
        <v>2</v>
      </c>
      <c r="D331" s="1" t="s">
        <v>21091</v>
      </c>
      <c r="E331" s="1">
        <v>25</v>
      </c>
      <c r="F331" s="184" t="s">
        <v>19544</v>
      </c>
      <c r="G331" s="1">
        <v>27</v>
      </c>
      <c r="H331" s="1" t="s">
        <v>7187</v>
      </c>
      <c r="I331" s="1">
        <v>30</v>
      </c>
      <c r="J331" s="184" t="s">
        <v>14028</v>
      </c>
      <c r="K331" s="1">
        <v>3</v>
      </c>
      <c r="L331" s="1" t="s">
        <v>21208</v>
      </c>
    </row>
    <row r="332" spans="1:12">
      <c r="A332" s="1" t="s">
        <v>20262</v>
      </c>
      <c r="B332" s="1" t="s">
        <v>16100</v>
      </c>
      <c r="C332" s="1">
        <v>148</v>
      </c>
      <c r="D332" s="1" t="s">
        <v>21209</v>
      </c>
      <c r="E332" s="1">
        <v>314</v>
      </c>
      <c r="F332" s="184" t="s">
        <v>21210</v>
      </c>
      <c r="G332" s="1">
        <v>300</v>
      </c>
      <c r="H332" s="1" t="s">
        <v>21211</v>
      </c>
      <c r="I332" s="1">
        <v>338</v>
      </c>
      <c r="J332" s="184" t="s">
        <v>15052</v>
      </c>
      <c r="K332" s="1">
        <v>31</v>
      </c>
      <c r="L332" s="1" t="s">
        <v>21212</v>
      </c>
    </row>
    <row r="333" spans="1:12">
      <c r="A333" s="1" t="s">
        <v>20262</v>
      </c>
      <c r="B333" s="1" t="s">
        <v>16110</v>
      </c>
      <c r="C333" s="1">
        <v>39</v>
      </c>
      <c r="D333" s="1" t="s">
        <v>21213</v>
      </c>
      <c r="E333" s="1">
        <v>74</v>
      </c>
      <c r="F333" s="1" t="s">
        <v>21214</v>
      </c>
      <c r="G333" s="1">
        <v>68</v>
      </c>
      <c r="H333" s="1" t="s">
        <v>19777</v>
      </c>
      <c r="I333" s="1">
        <v>60</v>
      </c>
      <c r="J333" s="1" t="s">
        <v>20985</v>
      </c>
      <c r="K333" s="1">
        <v>12</v>
      </c>
      <c r="L333" s="1" t="s">
        <v>20475</v>
      </c>
    </row>
    <row r="334" spans="1:12">
      <c r="A334" s="1" t="s">
        <v>20262</v>
      </c>
      <c r="B334" s="1" t="s">
        <v>472</v>
      </c>
      <c r="C334" s="1">
        <v>150</v>
      </c>
      <c r="D334" s="1" t="s">
        <v>21215</v>
      </c>
      <c r="E334" s="1">
        <v>328</v>
      </c>
      <c r="F334" s="184" t="s">
        <v>21216</v>
      </c>
      <c r="G334" s="1">
        <v>285</v>
      </c>
      <c r="H334" s="1" t="s">
        <v>21217</v>
      </c>
      <c r="I334" s="1">
        <v>288</v>
      </c>
      <c r="J334" s="184" t="s">
        <v>15348</v>
      </c>
      <c r="K334" s="1">
        <v>72</v>
      </c>
      <c r="L334" s="1" t="s">
        <v>20687</v>
      </c>
    </row>
    <row r="335" spans="1:12">
      <c r="A335" s="1" t="s">
        <v>20262</v>
      </c>
      <c r="B335" s="1" t="s">
        <v>16125</v>
      </c>
      <c r="C335" s="1">
        <v>14</v>
      </c>
      <c r="D335" s="1" t="s">
        <v>20406</v>
      </c>
      <c r="E335" s="1">
        <v>27</v>
      </c>
      <c r="F335" s="1" t="s">
        <v>7187</v>
      </c>
      <c r="G335" s="1">
        <v>32</v>
      </c>
      <c r="H335" s="184" t="s">
        <v>16097</v>
      </c>
      <c r="I335" s="1">
        <v>23</v>
      </c>
      <c r="J335" s="1" t="s">
        <v>15089</v>
      </c>
      <c r="K335" s="1">
        <v>3</v>
      </c>
      <c r="L335" s="1" t="s">
        <v>20887</v>
      </c>
    </row>
    <row r="336" spans="1:12">
      <c r="A336" s="1" t="s">
        <v>20262</v>
      </c>
      <c r="B336" s="1" t="s">
        <v>16127</v>
      </c>
      <c r="C336" s="1">
        <v>5</v>
      </c>
      <c r="D336" s="1" t="s">
        <v>14686</v>
      </c>
      <c r="E336" s="1">
        <v>33</v>
      </c>
      <c r="F336" s="184" t="s">
        <v>18792</v>
      </c>
      <c r="G336" s="1">
        <v>29</v>
      </c>
      <c r="H336" s="1" t="s">
        <v>19819</v>
      </c>
      <c r="I336" s="1">
        <v>19</v>
      </c>
      <c r="J336" s="1" t="s">
        <v>18928</v>
      </c>
      <c r="L336" s="1">
        <v>-1</v>
      </c>
    </row>
    <row r="337" spans="1:12">
      <c r="A337" s="1" t="s">
        <v>20262</v>
      </c>
      <c r="B337" s="1" t="s">
        <v>16129</v>
      </c>
      <c r="C337" s="1">
        <v>41</v>
      </c>
      <c r="D337" s="1" t="s">
        <v>21218</v>
      </c>
      <c r="E337" s="1">
        <v>130</v>
      </c>
      <c r="F337" s="184" t="s">
        <v>21219</v>
      </c>
      <c r="G337" s="1">
        <v>92</v>
      </c>
      <c r="H337" s="1" t="s">
        <v>17230</v>
      </c>
      <c r="I337" s="1">
        <v>101</v>
      </c>
      <c r="J337" s="184" t="s">
        <v>14153</v>
      </c>
      <c r="K337" s="1">
        <v>63</v>
      </c>
      <c r="L337" s="1" t="s">
        <v>21220</v>
      </c>
    </row>
    <row r="338" spans="1:12">
      <c r="A338" s="1" t="s">
        <v>20262</v>
      </c>
      <c r="B338" s="1" t="s">
        <v>16136</v>
      </c>
      <c r="C338" s="1">
        <v>6</v>
      </c>
      <c r="D338" s="1" t="s">
        <v>18013</v>
      </c>
      <c r="E338" s="1">
        <v>47</v>
      </c>
      <c r="F338" s="184" t="s">
        <v>21221</v>
      </c>
      <c r="G338" s="1">
        <v>40</v>
      </c>
      <c r="H338" s="1" t="s">
        <v>19933</v>
      </c>
      <c r="I338" s="1">
        <v>39</v>
      </c>
      <c r="J338" s="1" t="s">
        <v>21222</v>
      </c>
      <c r="K338" s="1">
        <v>13</v>
      </c>
      <c r="L338" s="1" t="s">
        <v>14686</v>
      </c>
    </row>
    <row r="339" spans="1:12">
      <c r="A339" s="1" t="s">
        <v>20262</v>
      </c>
      <c r="B339" s="1" t="s">
        <v>16141</v>
      </c>
      <c r="C339" s="1">
        <v>207</v>
      </c>
      <c r="D339" s="1" t="s">
        <v>21223</v>
      </c>
      <c r="E339" s="1">
        <v>275</v>
      </c>
      <c r="F339" s="1" t="s">
        <v>21224</v>
      </c>
      <c r="G339" s="1">
        <v>113</v>
      </c>
      <c r="H339" s="1" t="s">
        <v>21225</v>
      </c>
      <c r="J339" s="1">
        <v>-1</v>
      </c>
      <c r="K339" s="1">
        <v>2</v>
      </c>
    </row>
    <row r="340" spans="1:12">
      <c r="A340" s="1" t="s">
        <v>20262</v>
      </c>
      <c r="B340" s="1" t="s">
        <v>16148</v>
      </c>
      <c r="C340" s="1">
        <v>46</v>
      </c>
      <c r="D340" s="1" t="s">
        <v>20424</v>
      </c>
      <c r="E340" s="1">
        <v>84</v>
      </c>
      <c r="F340" s="1" t="s">
        <v>17906</v>
      </c>
      <c r="G340" s="1">
        <v>59</v>
      </c>
      <c r="H340" s="1" t="s">
        <v>16931</v>
      </c>
      <c r="I340" s="1">
        <v>75</v>
      </c>
      <c r="J340" s="184" t="s">
        <v>19052</v>
      </c>
      <c r="K340" s="1">
        <v>13</v>
      </c>
      <c r="L340" s="1" t="s">
        <v>21226</v>
      </c>
    </row>
    <row r="341" spans="1:12">
      <c r="A341" s="1" t="s">
        <v>20262</v>
      </c>
      <c r="B341" s="1" t="s">
        <v>16156</v>
      </c>
      <c r="C341" s="1">
        <v>185</v>
      </c>
      <c r="D341" s="1" t="s">
        <v>21227</v>
      </c>
      <c r="E341" s="1">
        <v>229</v>
      </c>
      <c r="F341" s="1" t="s">
        <v>21228</v>
      </c>
      <c r="G341" s="1">
        <v>210</v>
      </c>
      <c r="H341" s="1" t="s">
        <v>21229</v>
      </c>
      <c r="I341" s="1">
        <v>231</v>
      </c>
      <c r="J341" s="1" t="s">
        <v>6220</v>
      </c>
      <c r="K341" s="1">
        <v>142</v>
      </c>
      <c r="L341" s="1" t="s">
        <v>21230</v>
      </c>
    </row>
    <row r="342" spans="1:12">
      <c r="A342" s="1" t="s">
        <v>20262</v>
      </c>
      <c r="B342" s="1" t="s">
        <v>16165</v>
      </c>
      <c r="C342" s="1">
        <v>36</v>
      </c>
      <c r="D342" s="1" t="s">
        <v>21231</v>
      </c>
      <c r="E342" s="1">
        <v>69</v>
      </c>
      <c r="F342" s="184" t="s">
        <v>18511</v>
      </c>
      <c r="G342" s="1">
        <v>50</v>
      </c>
      <c r="H342" s="1" t="s">
        <v>21232</v>
      </c>
      <c r="I342" s="1">
        <v>79</v>
      </c>
      <c r="J342" s="1" t="s">
        <v>17371</v>
      </c>
      <c r="K342" s="1">
        <v>57</v>
      </c>
      <c r="L342" s="1" t="s">
        <v>21233</v>
      </c>
    </row>
    <row r="343" spans="1:12">
      <c r="A343" s="1" t="s">
        <v>20262</v>
      </c>
      <c r="B343" s="1" t="s">
        <v>16172</v>
      </c>
      <c r="C343" s="1">
        <v>70</v>
      </c>
      <c r="D343" s="1" t="s">
        <v>14461</v>
      </c>
      <c r="E343" s="1">
        <v>72</v>
      </c>
      <c r="F343" s="1" t="s">
        <v>16099</v>
      </c>
      <c r="G343" s="1">
        <v>84</v>
      </c>
      <c r="H343" s="184" t="s">
        <v>13934</v>
      </c>
      <c r="I343" s="1">
        <v>71</v>
      </c>
      <c r="J343" s="1" t="s">
        <v>21234</v>
      </c>
      <c r="K343" s="1">
        <v>16</v>
      </c>
      <c r="L343" s="1" t="s">
        <v>20347</v>
      </c>
    </row>
    <row r="344" spans="1:12">
      <c r="A344" s="1" t="s">
        <v>20262</v>
      </c>
      <c r="B344" s="1" t="s">
        <v>16180</v>
      </c>
      <c r="C344" s="1">
        <v>140</v>
      </c>
      <c r="D344" s="1" t="s">
        <v>14270</v>
      </c>
      <c r="E344" s="1">
        <v>215</v>
      </c>
      <c r="F344" s="1" t="s">
        <v>21235</v>
      </c>
      <c r="G344" s="1">
        <v>191</v>
      </c>
      <c r="H344" s="1" t="s">
        <v>21236</v>
      </c>
      <c r="I344" s="1">
        <v>190</v>
      </c>
      <c r="J344" s="1" t="s">
        <v>21237</v>
      </c>
      <c r="K344" s="1">
        <v>80</v>
      </c>
      <c r="L344" s="1" t="s">
        <v>20946</v>
      </c>
    </row>
    <row r="345" spans="1:12">
      <c r="A345" s="1" t="s">
        <v>20262</v>
      </c>
      <c r="B345" s="1" t="s">
        <v>16186</v>
      </c>
      <c r="C345" s="1">
        <v>84</v>
      </c>
      <c r="D345" s="1" t="s">
        <v>20341</v>
      </c>
      <c r="E345" s="1">
        <v>185</v>
      </c>
      <c r="F345" s="184" t="s">
        <v>21238</v>
      </c>
      <c r="G345" s="1">
        <v>163</v>
      </c>
      <c r="H345" s="1" t="s">
        <v>21239</v>
      </c>
      <c r="I345" s="1">
        <v>140</v>
      </c>
      <c r="J345" s="1" t="s">
        <v>21240</v>
      </c>
      <c r="K345" s="1">
        <v>24</v>
      </c>
      <c r="L345" s="1" t="s">
        <v>20765</v>
      </c>
    </row>
    <row r="346" spans="1:12">
      <c r="A346" s="1" t="s">
        <v>20262</v>
      </c>
      <c r="B346" s="1" t="s">
        <v>16195</v>
      </c>
      <c r="C346" s="1">
        <v>52</v>
      </c>
      <c r="D346" s="1" t="s">
        <v>16390</v>
      </c>
      <c r="E346" s="1">
        <v>86</v>
      </c>
      <c r="F346" s="1" t="s">
        <v>20300</v>
      </c>
      <c r="G346" s="1">
        <v>83</v>
      </c>
      <c r="H346" s="1" t="s">
        <v>21241</v>
      </c>
      <c r="I346" s="1">
        <v>84</v>
      </c>
      <c r="J346" s="184" t="s">
        <v>21242</v>
      </c>
      <c r="K346" s="1">
        <v>46</v>
      </c>
      <c r="L346" s="1" t="s">
        <v>16776</v>
      </c>
    </row>
    <row r="347" spans="1:12">
      <c r="A347" s="1" t="s">
        <v>20262</v>
      </c>
      <c r="B347" s="1" t="s">
        <v>16203</v>
      </c>
      <c r="C347" s="1">
        <v>250</v>
      </c>
      <c r="D347" s="1" t="s">
        <v>21243</v>
      </c>
      <c r="E347" s="1">
        <v>336</v>
      </c>
      <c r="F347" s="1" t="s">
        <v>21244</v>
      </c>
      <c r="G347" s="1">
        <v>297</v>
      </c>
      <c r="H347" s="1" t="s">
        <v>21245</v>
      </c>
      <c r="I347" s="1">
        <v>372</v>
      </c>
      <c r="J347" s="184" t="s">
        <v>21246</v>
      </c>
      <c r="K347" s="1">
        <v>63</v>
      </c>
      <c r="L347" s="1" t="s">
        <v>21247</v>
      </c>
    </row>
    <row r="348" spans="1:12">
      <c r="A348" s="1" t="s">
        <v>20262</v>
      </c>
      <c r="B348" s="1" t="s">
        <v>16212</v>
      </c>
      <c r="C348" s="1">
        <v>21</v>
      </c>
      <c r="D348" s="1" t="s">
        <v>21248</v>
      </c>
      <c r="E348" s="1">
        <v>43</v>
      </c>
      <c r="F348" s="1" t="s">
        <v>19024</v>
      </c>
      <c r="G348" s="1">
        <v>37</v>
      </c>
      <c r="H348" s="1" t="s">
        <v>21249</v>
      </c>
      <c r="I348" s="1">
        <v>18</v>
      </c>
      <c r="J348" s="1" t="s">
        <v>20695</v>
      </c>
      <c r="K348" s="1">
        <v>22</v>
      </c>
      <c r="L348" s="184" t="s">
        <v>13900</v>
      </c>
    </row>
    <row r="349" spans="1:12">
      <c r="A349" s="1" t="s">
        <v>20262</v>
      </c>
      <c r="B349" s="1" t="s">
        <v>16218</v>
      </c>
      <c r="C349" s="1">
        <v>273</v>
      </c>
      <c r="D349" s="1" t="s">
        <v>21250</v>
      </c>
      <c r="E349" s="1">
        <v>441</v>
      </c>
      <c r="F349" s="1" t="s">
        <v>21251</v>
      </c>
      <c r="G349" s="1">
        <v>350</v>
      </c>
      <c r="H349" s="1" t="s">
        <v>17078</v>
      </c>
      <c r="I349" s="1">
        <v>335</v>
      </c>
      <c r="J349" s="1" t="s">
        <v>20452</v>
      </c>
      <c r="K349" s="1">
        <v>158</v>
      </c>
      <c r="L349" s="1" t="s">
        <v>21252</v>
      </c>
    </row>
    <row r="350" spans="1:12">
      <c r="A350" s="1" t="s">
        <v>20262</v>
      </c>
      <c r="B350" s="1" t="s">
        <v>16227</v>
      </c>
      <c r="C350" s="1">
        <v>148</v>
      </c>
      <c r="D350" s="1" t="s">
        <v>21253</v>
      </c>
      <c r="E350" s="1">
        <v>372</v>
      </c>
      <c r="F350" s="184" t="s">
        <v>17817</v>
      </c>
      <c r="G350" s="1">
        <v>328</v>
      </c>
      <c r="H350" s="1" t="s">
        <v>21254</v>
      </c>
      <c r="I350" s="1">
        <v>350</v>
      </c>
      <c r="J350" s="184" t="s">
        <v>15441</v>
      </c>
      <c r="K350" s="1">
        <v>180</v>
      </c>
      <c r="L350" s="1" t="s">
        <v>17008</v>
      </c>
    </row>
    <row r="351" spans="1:12">
      <c r="A351" s="1" t="s">
        <v>20262</v>
      </c>
      <c r="B351" s="1" t="s">
        <v>482</v>
      </c>
      <c r="C351" s="1">
        <v>101</v>
      </c>
      <c r="D351" s="1" t="s">
        <v>14686</v>
      </c>
      <c r="E351" s="1">
        <v>248</v>
      </c>
      <c r="F351" s="184" t="s">
        <v>21255</v>
      </c>
      <c r="G351" s="1">
        <v>244</v>
      </c>
      <c r="H351" s="1" t="s">
        <v>20724</v>
      </c>
      <c r="I351" s="1">
        <v>180</v>
      </c>
      <c r="J351" s="1" t="s">
        <v>21256</v>
      </c>
      <c r="K351" s="1">
        <v>103</v>
      </c>
      <c r="L351" s="1" t="s">
        <v>21257</v>
      </c>
    </row>
    <row r="352" spans="1:12">
      <c r="A352" s="1" t="s">
        <v>20262</v>
      </c>
      <c r="B352" s="1" t="s">
        <v>16242</v>
      </c>
      <c r="C352" s="1">
        <v>278</v>
      </c>
      <c r="D352" s="184" t="s">
        <v>21258</v>
      </c>
      <c r="E352" s="1">
        <v>344</v>
      </c>
      <c r="F352" s="1" t="s">
        <v>21259</v>
      </c>
      <c r="G352" s="1">
        <v>322</v>
      </c>
      <c r="H352" s="1" t="s">
        <v>21260</v>
      </c>
      <c r="I352" s="1">
        <v>344</v>
      </c>
      <c r="J352" s="184" t="s">
        <v>21261</v>
      </c>
      <c r="K352" s="1">
        <v>104</v>
      </c>
      <c r="L352" s="1" t="s">
        <v>14208</v>
      </c>
    </row>
    <row r="353" spans="1:12">
      <c r="A353" s="1" t="s">
        <v>20262</v>
      </c>
      <c r="B353" s="1" t="s">
        <v>16251</v>
      </c>
      <c r="C353" s="1">
        <v>31</v>
      </c>
      <c r="D353" s="1" t="s">
        <v>21262</v>
      </c>
      <c r="E353" s="1">
        <v>34</v>
      </c>
      <c r="F353" s="1" t="s">
        <v>14114</v>
      </c>
      <c r="G353" s="1">
        <v>36</v>
      </c>
      <c r="H353" s="184" t="s">
        <v>14048</v>
      </c>
      <c r="I353" s="1">
        <v>40</v>
      </c>
      <c r="J353" s="184" t="s">
        <v>14028</v>
      </c>
      <c r="K353" s="1">
        <v>23</v>
      </c>
      <c r="L353" s="1" t="s">
        <v>16284</v>
      </c>
    </row>
    <row r="354" spans="1:12">
      <c r="A354" s="1" t="s">
        <v>20262</v>
      </c>
      <c r="B354" s="1" t="s">
        <v>16255</v>
      </c>
      <c r="C354" s="1">
        <v>68</v>
      </c>
      <c r="D354" s="184" t="s">
        <v>14292</v>
      </c>
      <c r="E354" s="1">
        <v>69</v>
      </c>
      <c r="F354" s="1" t="s">
        <v>15346</v>
      </c>
      <c r="G354" s="1">
        <v>96</v>
      </c>
      <c r="H354" s="184" t="s">
        <v>14052</v>
      </c>
      <c r="I354" s="1">
        <v>64</v>
      </c>
      <c r="J354" s="1" t="s">
        <v>14461</v>
      </c>
      <c r="K354" s="1">
        <v>42</v>
      </c>
      <c r="L354" s="1" t="s">
        <v>19697</v>
      </c>
    </row>
    <row r="355" spans="1:12">
      <c r="A355" s="1" t="s">
        <v>20262</v>
      </c>
      <c r="B355" s="1" t="s">
        <v>16259</v>
      </c>
      <c r="C355" s="1">
        <v>99</v>
      </c>
      <c r="D355" s="184" t="s">
        <v>21022</v>
      </c>
      <c r="E355" s="1">
        <v>123</v>
      </c>
      <c r="F355" s="1" t="s">
        <v>21263</v>
      </c>
      <c r="G355" s="1">
        <v>104</v>
      </c>
      <c r="H355" s="1" t="s">
        <v>15513</v>
      </c>
      <c r="I355" s="1">
        <v>88</v>
      </c>
      <c r="J355" s="1" t="s">
        <v>14474</v>
      </c>
      <c r="K355" s="1">
        <v>25</v>
      </c>
      <c r="L355" s="1" t="s">
        <v>21264</v>
      </c>
    </row>
    <row r="356" spans="1:12">
      <c r="A356" s="1" t="s">
        <v>20262</v>
      </c>
      <c r="B356" s="1" t="s">
        <v>16263</v>
      </c>
      <c r="C356" s="1">
        <v>128</v>
      </c>
      <c r="D356" s="1" t="s">
        <v>21265</v>
      </c>
      <c r="E356" s="1">
        <v>194</v>
      </c>
      <c r="F356" s="1" t="s">
        <v>21266</v>
      </c>
      <c r="G356" s="1">
        <v>197</v>
      </c>
      <c r="H356" s="184" t="s">
        <v>21267</v>
      </c>
      <c r="I356" s="1">
        <v>181</v>
      </c>
      <c r="J356" s="1" t="s">
        <v>21268</v>
      </c>
      <c r="K356" s="1">
        <v>81</v>
      </c>
      <c r="L356" s="1" t="s">
        <v>21269</v>
      </c>
    </row>
    <row r="357" spans="1:12">
      <c r="A357" s="1" t="s">
        <v>20262</v>
      </c>
      <c r="B357" s="1" t="s">
        <v>16273</v>
      </c>
      <c r="C357" s="1">
        <v>16</v>
      </c>
      <c r="D357" s="1" t="s">
        <v>21270</v>
      </c>
      <c r="E357" s="1">
        <v>67</v>
      </c>
      <c r="F357" s="1" t="s">
        <v>21271</v>
      </c>
      <c r="G357" s="1">
        <v>64</v>
      </c>
      <c r="H357" s="1" t="s">
        <v>21028</v>
      </c>
      <c r="I357" s="1">
        <v>61</v>
      </c>
      <c r="J357" s="1" t="s">
        <v>15015</v>
      </c>
      <c r="K357" s="1">
        <v>15</v>
      </c>
      <c r="L357" s="1" t="s">
        <v>21272</v>
      </c>
    </row>
    <row r="358" spans="1:12">
      <c r="A358" s="1" t="s">
        <v>20262</v>
      </c>
      <c r="B358" s="1" t="s">
        <v>16278</v>
      </c>
      <c r="C358" s="1">
        <v>37</v>
      </c>
      <c r="D358" s="1" t="s">
        <v>21273</v>
      </c>
      <c r="E358" s="1">
        <v>76</v>
      </c>
      <c r="F358" s="184" t="s">
        <v>16142</v>
      </c>
      <c r="G358" s="1">
        <v>66</v>
      </c>
      <c r="H358" s="1" t="s">
        <v>19279</v>
      </c>
      <c r="I358" s="1">
        <v>60</v>
      </c>
      <c r="J358" s="1" t="s">
        <v>16686</v>
      </c>
      <c r="K358" s="1">
        <v>8</v>
      </c>
      <c r="L358" s="1" t="s">
        <v>21274</v>
      </c>
    </row>
    <row r="359" spans="1:12">
      <c r="A359" s="1" t="s">
        <v>20262</v>
      </c>
      <c r="B359" s="1" t="s">
        <v>16283</v>
      </c>
      <c r="C359" s="1">
        <v>128</v>
      </c>
      <c r="D359" s="1" t="s">
        <v>21275</v>
      </c>
      <c r="E359" s="1">
        <v>193</v>
      </c>
      <c r="F359" s="1" t="s">
        <v>21276</v>
      </c>
      <c r="G359" s="1">
        <v>164</v>
      </c>
      <c r="H359" s="1" t="s">
        <v>21277</v>
      </c>
      <c r="I359" s="1">
        <v>307</v>
      </c>
      <c r="J359" s="184" t="s">
        <v>21278</v>
      </c>
      <c r="K359" s="1">
        <v>25</v>
      </c>
      <c r="L359" s="1" t="s">
        <v>21279</v>
      </c>
    </row>
    <row r="360" spans="1:12">
      <c r="A360" s="1" t="s">
        <v>20262</v>
      </c>
      <c r="B360" s="1" t="s">
        <v>16291</v>
      </c>
      <c r="C360" s="1">
        <v>14</v>
      </c>
      <c r="D360" s="1" t="s">
        <v>16801</v>
      </c>
      <c r="E360" s="1">
        <v>41</v>
      </c>
      <c r="F360" s="184" t="s">
        <v>15594</v>
      </c>
      <c r="G360" s="1">
        <v>31</v>
      </c>
      <c r="H360" s="1" t="s">
        <v>19695</v>
      </c>
      <c r="I360" s="1">
        <v>38</v>
      </c>
      <c r="J360" s="184" t="s">
        <v>21280</v>
      </c>
      <c r="K360" s="1">
        <v>8</v>
      </c>
      <c r="L360" s="1" t="s">
        <v>20989</v>
      </c>
    </row>
    <row r="361" spans="1:12">
      <c r="A361" s="1" t="s">
        <v>20262</v>
      </c>
      <c r="B361" s="1" t="s">
        <v>16292</v>
      </c>
      <c r="D361" s="1">
        <v>-1</v>
      </c>
      <c r="E361" s="1">
        <v>295</v>
      </c>
      <c r="F361" s="184" t="s">
        <v>21281</v>
      </c>
      <c r="G361" s="1">
        <v>196</v>
      </c>
      <c r="H361" s="1" t="s">
        <v>21282</v>
      </c>
      <c r="I361" s="1">
        <v>242</v>
      </c>
      <c r="J361" s="184" t="s">
        <v>16861</v>
      </c>
      <c r="K361" s="1">
        <v>69</v>
      </c>
      <c r="L361" s="1" t="s">
        <v>21283</v>
      </c>
    </row>
    <row r="362" spans="1:12">
      <c r="A362" s="1" t="s">
        <v>20262</v>
      </c>
      <c r="B362" s="1" t="s">
        <v>432</v>
      </c>
      <c r="C362" s="1">
        <v>49</v>
      </c>
      <c r="D362" s="1" t="s">
        <v>21284</v>
      </c>
      <c r="E362" s="1">
        <v>179</v>
      </c>
      <c r="F362" s="184" t="s">
        <v>21285</v>
      </c>
      <c r="G362" s="1">
        <v>132</v>
      </c>
      <c r="H362" s="1" t="s">
        <v>21286</v>
      </c>
      <c r="I362" s="1">
        <v>117</v>
      </c>
      <c r="J362" s="1" t="s">
        <v>21287</v>
      </c>
      <c r="K362" s="1">
        <v>34</v>
      </c>
      <c r="L362" s="1" t="s">
        <v>20166</v>
      </c>
    </row>
    <row r="363" spans="1:12">
      <c r="A363" s="1" t="s">
        <v>20262</v>
      </c>
      <c r="B363" s="1" t="s">
        <v>16309</v>
      </c>
      <c r="C363" s="1">
        <v>55</v>
      </c>
      <c r="D363" s="1" t="s">
        <v>20068</v>
      </c>
      <c r="E363" s="1">
        <v>94</v>
      </c>
      <c r="F363" s="1" t="s">
        <v>21288</v>
      </c>
      <c r="G363" s="1">
        <v>86</v>
      </c>
      <c r="H363" s="1" t="s">
        <v>20459</v>
      </c>
      <c r="I363" s="1">
        <v>83</v>
      </c>
      <c r="J363" s="1" t="s">
        <v>21241</v>
      </c>
      <c r="K363" s="1">
        <v>38</v>
      </c>
      <c r="L363" s="1" t="s">
        <v>21289</v>
      </c>
    </row>
    <row r="364" spans="1:12">
      <c r="A364" s="1" t="s">
        <v>20262</v>
      </c>
      <c r="B364" s="1" t="s">
        <v>16316</v>
      </c>
      <c r="C364" s="1">
        <v>10</v>
      </c>
      <c r="D364" s="1" t="s">
        <v>20292</v>
      </c>
      <c r="E364" s="1">
        <v>37</v>
      </c>
      <c r="F364" s="1" t="s">
        <v>21273</v>
      </c>
      <c r="G364" s="1">
        <v>26</v>
      </c>
      <c r="H364" s="1" t="s">
        <v>21290</v>
      </c>
      <c r="I364" s="1">
        <v>36</v>
      </c>
      <c r="J364" s="184" t="s">
        <v>19807</v>
      </c>
      <c r="K364" s="1">
        <v>30</v>
      </c>
      <c r="L364" s="1" t="s">
        <v>15103</v>
      </c>
    </row>
    <row r="365" spans="1:12">
      <c r="A365" s="1" t="s">
        <v>20262</v>
      </c>
      <c r="B365" s="1" t="s">
        <v>16318</v>
      </c>
      <c r="C365" s="1">
        <v>69</v>
      </c>
      <c r="D365" s="1" t="s">
        <v>16284</v>
      </c>
      <c r="E365" s="1">
        <v>123</v>
      </c>
      <c r="F365" s="184" t="s">
        <v>21291</v>
      </c>
      <c r="G365" s="1">
        <v>107</v>
      </c>
      <c r="H365" s="1" t="s">
        <v>21292</v>
      </c>
      <c r="I365" s="1">
        <v>112</v>
      </c>
      <c r="J365" s="184" t="s">
        <v>15262</v>
      </c>
      <c r="K365" s="1">
        <v>34</v>
      </c>
      <c r="L365" s="1" t="s">
        <v>21293</v>
      </c>
    </row>
    <row r="366" spans="1:12">
      <c r="A366" s="1" t="s">
        <v>20262</v>
      </c>
      <c r="B366" s="1" t="s">
        <v>16327</v>
      </c>
      <c r="C366" s="1">
        <v>354</v>
      </c>
      <c r="D366" s="1" t="s">
        <v>21294</v>
      </c>
      <c r="E366" s="1">
        <v>681</v>
      </c>
      <c r="F366" s="184" t="s">
        <v>21295</v>
      </c>
      <c r="G366" s="1">
        <v>591</v>
      </c>
      <c r="H366" s="1" t="s">
        <v>21296</v>
      </c>
      <c r="I366" s="1">
        <v>534</v>
      </c>
      <c r="J366" s="1" t="s">
        <v>21297</v>
      </c>
      <c r="K366" s="1">
        <v>255</v>
      </c>
      <c r="L366" s="1" t="s">
        <v>21298</v>
      </c>
    </row>
    <row r="367" spans="1:12">
      <c r="A367" s="1" t="s">
        <v>20262</v>
      </c>
      <c r="B367" s="1" t="s">
        <v>16337</v>
      </c>
      <c r="C367" s="1">
        <v>176</v>
      </c>
      <c r="D367" s="1" t="s">
        <v>21299</v>
      </c>
      <c r="E367" s="1">
        <v>185</v>
      </c>
      <c r="F367" s="1" t="s">
        <v>21300</v>
      </c>
      <c r="G367" s="1">
        <v>140</v>
      </c>
      <c r="H367" s="1" t="s">
        <v>21301</v>
      </c>
      <c r="I367" s="1">
        <v>209</v>
      </c>
      <c r="J367" s="184" t="s">
        <v>21302</v>
      </c>
      <c r="K367" s="1">
        <v>149</v>
      </c>
      <c r="L367" s="1" t="s">
        <v>21303</v>
      </c>
    </row>
    <row r="368" spans="1:12">
      <c r="A368" s="1" t="s">
        <v>20262</v>
      </c>
      <c r="B368" s="1" t="s">
        <v>16347</v>
      </c>
      <c r="C368" s="1">
        <v>28</v>
      </c>
      <c r="D368" s="1" t="s">
        <v>16541</v>
      </c>
      <c r="E368" s="1">
        <v>68</v>
      </c>
      <c r="F368" s="184" t="s">
        <v>16116</v>
      </c>
      <c r="G368" s="1">
        <v>54</v>
      </c>
      <c r="H368" s="1" t="s">
        <v>20499</v>
      </c>
      <c r="I368" s="1">
        <v>82</v>
      </c>
      <c r="J368" s="184" t="s">
        <v>21304</v>
      </c>
      <c r="K368" s="1">
        <v>31</v>
      </c>
      <c r="L368" s="1" t="s">
        <v>21305</v>
      </c>
    </row>
    <row r="369" spans="1:12">
      <c r="A369" s="1" t="s">
        <v>20262</v>
      </c>
      <c r="B369" s="1" t="s">
        <v>16352</v>
      </c>
      <c r="C369" s="1">
        <v>12</v>
      </c>
      <c r="D369" s="1" t="s">
        <v>14686</v>
      </c>
      <c r="E369" s="1">
        <v>27</v>
      </c>
      <c r="F369" s="1" t="s">
        <v>19621</v>
      </c>
      <c r="G369" s="1">
        <v>32</v>
      </c>
      <c r="H369" s="184" t="s">
        <v>16097</v>
      </c>
      <c r="I369" s="1">
        <v>33</v>
      </c>
      <c r="J369" s="1" t="s">
        <v>14312</v>
      </c>
      <c r="K369" s="1">
        <v>8</v>
      </c>
      <c r="L369" s="1" t="s">
        <v>21306</v>
      </c>
    </row>
    <row r="370" spans="1:12">
      <c r="A370" s="1" t="s">
        <v>20262</v>
      </c>
      <c r="B370" s="1" t="s">
        <v>16356</v>
      </c>
      <c r="D370" s="1">
        <v>-1</v>
      </c>
      <c r="E370" s="1">
        <v>142</v>
      </c>
      <c r="F370" s="19">
        <v>34375</v>
      </c>
      <c r="G370" s="1">
        <v>122</v>
      </c>
      <c r="H370" s="1" t="s">
        <v>21307</v>
      </c>
      <c r="I370" s="1">
        <v>128</v>
      </c>
      <c r="J370" s="184" t="s">
        <v>13859</v>
      </c>
      <c r="K370" s="1">
        <v>21</v>
      </c>
      <c r="L370" s="1" t="s">
        <v>21308</v>
      </c>
    </row>
    <row r="371" spans="1:12">
      <c r="A371" s="1" t="s">
        <v>20262</v>
      </c>
      <c r="B371" s="1" t="s">
        <v>16363</v>
      </c>
      <c r="C371" s="1">
        <v>168</v>
      </c>
      <c r="D371" s="1" t="s">
        <v>16074</v>
      </c>
      <c r="E371" s="1">
        <v>363</v>
      </c>
      <c r="F371" s="184" t="s">
        <v>21309</v>
      </c>
      <c r="G371" s="1">
        <v>344</v>
      </c>
      <c r="H371" s="1" t="s">
        <v>21310</v>
      </c>
      <c r="I371" s="1">
        <v>398</v>
      </c>
      <c r="J371" s="184" t="s">
        <v>21311</v>
      </c>
      <c r="K371" s="1">
        <v>105</v>
      </c>
      <c r="L371" s="1" t="s">
        <v>21312</v>
      </c>
    </row>
    <row r="372" spans="1:12">
      <c r="A372" s="1" t="s">
        <v>20262</v>
      </c>
      <c r="B372" s="1" t="s">
        <v>16371</v>
      </c>
      <c r="C372" s="1">
        <v>107</v>
      </c>
      <c r="D372" s="1" t="s">
        <v>21313</v>
      </c>
      <c r="E372" s="1">
        <v>131</v>
      </c>
      <c r="F372" s="1" t="s">
        <v>21314</v>
      </c>
      <c r="G372" s="1">
        <v>140</v>
      </c>
      <c r="H372" s="184" t="s">
        <v>17538</v>
      </c>
      <c r="I372" s="1">
        <v>123</v>
      </c>
      <c r="J372" s="1" t="s">
        <v>21315</v>
      </c>
      <c r="K372" s="1">
        <v>72</v>
      </c>
      <c r="L372" s="1" t="s">
        <v>21316</v>
      </c>
    </row>
    <row r="373" spans="1:12">
      <c r="A373" s="1" t="s">
        <v>20262</v>
      </c>
      <c r="B373" s="1" t="s">
        <v>16377</v>
      </c>
      <c r="C373" s="1">
        <v>56</v>
      </c>
      <c r="D373" s="1" t="s">
        <v>13926</v>
      </c>
      <c r="E373" s="1">
        <v>166</v>
      </c>
      <c r="F373" s="1" t="s">
        <v>21317</v>
      </c>
      <c r="G373" s="1">
        <v>140</v>
      </c>
      <c r="H373" s="1" t="s">
        <v>21318</v>
      </c>
      <c r="I373" s="1">
        <v>188</v>
      </c>
      <c r="J373" s="184" t="s">
        <v>14959</v>
      </c>
      <c r="K373" s="1">
        <v>45</v>
      </c>
      <c r="L373" s="1" t="s">
        <v>21319</v>
      </c>
    </row>
    <row r="374" spans="1:12">
      <c r="A374" s="1" t="s">
        <v>20262</v>
      </c>
      <c r="B374" s="1" t="s">
        <v>16385</v>
      </c>
      <c r="C374" s="1">
        <v>38</v>
      </c>
      <c r="D374" s="1" t="s">
        <v>21320</v>
      </c>
      <c r="E374" s="1">
        <v>74</v>
      </c>
      <c r="F374" s="184" t="s">
        <v>16537</v>
      </c>
      <c r="G374" s="1">
        <v>60</v>
      </c>
      <c r="H374" s="1" t="s">
        <v>20182</v>
      </c>
      <c r="I374" s="1">
        <v>52</v>
      </c>
      <c r="J374" s="1" t="s">
        <v>15092</v>
      </c>
      <c r="K374" s="1">
        <v>12</v>
      </c>
      <c r="L374" s="1" t="s">
        <v>15956</v>
      </c>
    </row>
    <row r="375" spans="1:12">
      <c r="A375" s="1" t="s">
        <v>20262</v>
      </c>
      <c r="B375" s="1" t="s">
        <v>16391</v>
      </c>
      <c r="C375" s="1">
        <v>6</v>
      </c>
      <c r="D375" s="1" t="s">
        <v>20765</v>
      </c>
      <c r="E375" s="1">
        <v>41</v>
      </c>
      <c r="F375" s="184" t="s">
        <v>21321</v>
      </c>
      <c r="G375" s="1">
        <v>30</v>
      </c>
      <c r="H375" s="1" t="s">
        <v>21322</v>
      </c>
      <c r="I375" s="1">
        <v>24</v>
      </c>
      <c r="J375" s="1" t="s">
        <v>13971</v>
      </c>
      <c r="K375" s="1">
        <v>4</v>
      </c>
      <c r="L375" s="1" t="s">
        <v>20417</v>
      </c>
    </row>
    <row r="376" spans="1:12">
      <c r="A376" s="1" t="s">
        <v>20262</v>
      </c>
      <c r="B376" s="1" t="s">
        <v>16396</v>
      </c>
      <c r="C376" s="1">
        <v>1</v>
      </c>
      <c r="D376" s="1" t="s">
        <v>21323</v>
      </c>
      <c r="E376" s="1">
        <v>6</v>
      </c>
      <c r="F376" s="1" t="s">
        <v>13908</v>
      </c>
      <c r="G376" s="1">
        <v>2</v>
      </c>
      <c r="H376" s="1" t="s">
        <v>14686</v>
      </c>
      <c r="I376" s="1">
        <v>47</v>
      </c>
      <c r="J376" s="1" t="s">
        <v>21324</v>
      </c>
      <c r="K376" s="1">
        <v>40</v>
      </c>
      <c r="L376" s="1" t="s">
        <v>19933</v>
      </c>
    </row>
    <row r="377" spans="1:12">
      <c r="A377" s="1" t="s">
        <v>20262</v>
      </c>
      <c r="B377" s="1" t="s">
        <v>816</v>
      </c>
      <c r="C377" s="1">
        <v>3</v>
      </c>
      <c r="D377" s="1" t="s">
        <v>21325</v>
      </c>
      <c r="E377" s="1">
        <v>11</v>
      </c>
      <c r="F377" s="1" t="s">
        <v>6174</v>
      </c>
      <c r="G377" s="1">
        <v>10</v>
      </c>
      <c r="H377" s="1" t="s">
        <v>16686</v>
      </c>
      <c r="I377" s="1">
        <v>7</v>
      </c>
      <c r="J377" s="1" t="s">
        <v>14409</v>
      </c>
      <c r="L377" s="1">
        <v>-1</v>
      </c>
    </row>
    <row r="378" spans="1:12">
      <c r="A378" s="1" t="s">
        <v>20262</v>
      </c>
      <c r="B378" s="1" t="s">
        <v>403</v>
      </c>
      <c r="C378" s="1">
        <v>69</v>
      </c>
      <c r="D378" s="1" t="s">
        <v>15346</v>
      </c>
      <c r="E378" s="1">
        <v>119</v>
      </c>
      <c r="F378" s="1" t="s">
        <v>21052</v>
      </c>
      <c r="G378" s="1">
        <v>97</v>
      </c>
      <c r="H378" s="1" t="s">
        <v>21326</v>
      </c>
      <c r="I378" s="1">
        <v>106</v>
      </c>
      <c r="J378" s="184" t="s">
        <v>14995</v>
      </c>
      <c r="K378" s="1">
        <v>30</v>
      </c>
      <c r="L378" s="1" t="s">
        <v>21327</v>
      </c>
    </row>
    <row r="379" spans="1:12">
      <c r="A379" s="1" t="s">
        <v>20262</v>
      </c>
      <c r="B379" s="1" t="s">
        <v>232</v>
      </c>
      <c r="C379" s="1">
        <v>258</v>
      </c>
      <c r="D379" s="1" t="s">
        <v>21328</v>
      </c>
      <c r="E379" s="1">
        <v>242</v>
      </c>
      <c r="F379" s="1" t="s">
        <v>21329</v>
      </c>
      <c r="G379" s="1">
        <v>288</v>
      </c>
      <c r="H379" s="184" t="s">
        <v>21330</v>
      </c>
      <c r="I379" s="1">
        <v>299</v>
      </c>
      <c r="J379" s="184" t="s">
        <v>21331</v>
      </c>
      <c r="K379" s="1">
        <v>140</v>
      </c>
      <c r="L379" s="1" t="s">
        <v>21332</v>
      </c>
    </row>
    <row r="380" spans="1:12">
      <c r="A380" s="1" t="s">
        <v>20262</v>
      </c>
      <c r="B380" s="1" t="s">
        <v>16421</v>
      </c>
      <c r="C380" s="1">
        <v>13</v>
      </c>
      <c r="D380" s="1" t="s">
        <v>20417</v>
      </c>
      <c r="E380" s="1">
        <v>67</v>
      </c>
      <c r="F380" s="184" t="s">
        <v>21333</v>
      </c>
      <c r="G380" s="1">
        <v>74</v>
      </c>
      <c r="H380" s="184" t="s">
        <v>14332</v>
      </c>
      <c r="I380" s="1">
        <v>54</v>
      </c>
      <c r="J380" s="1" t="s">
        <v>17600</v>
      </c>
      <c r="K380" s="1">
        <v>16</v>
      </c>
      <c r="L380" s="1" t="s">
        <v>14918</v>
      </c>
    </row>
    <row r="381" spans="1:12">
      <c r="A381" s="1" t="s">
        <v>20262</v>
      </c>
      <c r="B381" s="1" t="s">
        <v>16426</v>
      </c>
      <c r="C381" s="1">
        <v>126</v>
      </c>
      <c r="D381" s="1" t="s">
        <v>21334</v>
      </c>
      <c r="E381" s="1">
        <v>134</v>
      </c>
      <c r="F381" s="1" t="s">
        <v>21107</v>
      </c>
      <c r="G381" s="1">
        <v>196</v>
      </c>
      <c r="H381" s="184" t="s">
        <v>21335</v>
      </c>
      <c r="I381" s="1">
        <v>228</v>
      </c>
      <c r="J381" s="184" t="s">
        <v>16301</v>
      </c>
      <c r="K381" s="1">
        <v>44</v>
      </c>
      <c r="L381" s="1" t="s">
        <v>21336</v>
      </c>
    </row>
    <row r="382" spans="1:12">
      <c r="A382" s="1" t="s">
        <v>20262</v>
      </c>
      <c r="B382" s="1" t="s">
        <v>920</v>
      </c>
      <c r="C382" s="1">
        <v>66</v>
      </c>
      <c r="D382" s="1" t="s">
        <v>21337</v>
      </c>
      <c r="E382" s="1">
        <v>116</v>
      </c>
      <c r="F382" s="1" t="s">
        <v>21338</v>
      </c>
      <c r="G382" s="1">
        <v>70</v>
      </c>
      <c r="H382" s="1" t="s">
        <v>13911</v>
      </c>
      <c r="I382" s="1">
        <v>93</v>
      </c>
      <c r="J382" s="184" t="s">
        <v>16958</v>
      </c>
      <c r="K382" s="1">
        <v>24</v>
      </c>
      <c r="L382" s="1" t="s">
        <v>21339</v>
      </c>
    </row>
    <row r="383" spans="1:12">
      <c r="A383" s="1" t="s">
        <v>20262</v>
      </c>
      <c r="B383" s="1" t="s">
        <v>16439</v>
      </c>
      <c r="C383" s="1">
        <v>8</v>
      </c>
      <c r="D383" s="1" t="s">
        <v>21340</v>
      </c>
      <c r="E383" s="1">
        <v>36</v>
      </c>
      <c r="F383" s="184" t="s">
        <v>15413</v>
      </c>
      <c r="G383" s="1">
        <v>38</v>
      </c>
      <c r="H383" s="184" t="s">
        <v>13879</v>
      </c>
      <c r="I383" s="1">
        <v>63</v>
      </c>
      <c r="J383" s="184" t="s">
        <v>21341</v>
      </c>
      <c r="K383" s="1">
        <v>8</v>
      </c>
      <c r="L383" s="1" t="s">
        <v>21342</v>
      </c>
    </row>
    <row r="384" spans="1:12">
      <c r="A384" s="1" t="s">
        <v>20262</v>
      </c>
      <c r="B384" s="1" t="s">
        <v>16443</v>
      </c>
      <c r="C384" s="1">
        <v>62</v>
      </c>
      <c r="D384" s="1" t="s">
        <v>21343</v>
      </c>
      <c r="E384" s="1">
        <v>107</v>
      </c>
      <c r="F384" s="184" t="s">
        <v>18753</v>
      </c>
      <c r="G384" s="1">
        <v>106</v>
      </c>
      <c r="H384" s="1" t="s">
        <v>21344</v>
      </c>
      <c r="I384" s="1">
        <v>103</v>
      </c>
      <c r="J384" s="1" t="s">
        <v>21345</v>
      </c>
      <c r="K384" s="1">
        <v>28</v>
      </c>
      <c r="L384" s="1" t="s">
        <v>21346</v>
      </c>
    </row>
    <row r="385" spans="1:12">
      <c r="A385" s="1" t="s">
        <v>20262</v>
      </c>
      <c r="B385" s="1" t="s">
        <v>16451</v>
      </c>
      <c r="C385" s="1">
        <v>30</v>
      </c>
      <c r="D385" s="1" t="s">
        <v>14600</v>
      </c>
      <c r="E385" s="1">
        <v>35</v>
      </c>
      <c r="F385" s="1" t="s">
        <v>19540</v>
      </c>
      <c r="G385" s="1">
        <v>37</v>
      </c>
      <c r="H385" s="184" t="s">
        <v>15063</v>
      </c>
      <c r="I385" s="1">
        <v>21</v>
      </c>
      <c r="J385" s="1" t="s">
        <v>21090</v>
      </c>
      <c r="K385" s="1">
        <v>1</v>
      </c>
      <c r="L385" s="1" t="s">
        <v>20903</v>
      </c>
    </row>
    <row r="386" spans="1:12">
      <c r="A386" s="1" t="s">
        <v>20262</v>
      </c>
      <c r="B386" s="1" t="s">
        <v>4136</v>
      </c>
      <c r="C386" s="1">
        <v>162</v>
      </c>
      <c r="D386" s="1" t="s">
        <v>21347</v>
      </c>
      <c r="E386" s="1">
        <v>334</v>
      </c>
      <c r="F386" s="184" t="s">
        <v>21348</v>
      </c>
      <c r="G386" s="1">
        <v>324</v>
      </c>
      <c r="H386" s="1" t="s">
        <v>21349</v>
      </c>
      <c r="I386" s="1">
        <v>281</v>
      </c>
      <c r="J386" s="1" t="s">
        <v>21350</v>
      </c>
      <c r="K386" s="1">
        <v>163</v>
      </c>
      <c r="L386" s="1" t="s">
        <v>21351</v>
      </c>
    </row>
    <row r="387" spans="1:12">
      <c r="A387" s="1" t="s">
        <v>20262</v>
      </c>
      <c r="B387" s="1" t="s">
        <v>16465</v>
      </c>
      <c r="C387" s="1">
        <v>185</v>
      </c>
      <c r="D387" s="1" t="s">
        <v>21249</v>
      </c>
      <c r="E387" s="1">
        <v>181</v>
      </c>
      <c r="F387" s="1" t="s">
        <v>21352</v>
      </c>
      <c r="G387" s="1">
        <v>193</v>
      </c>
      <c r="H387" s="184" t="s">
        <v>17056</v>
      </c>
      <c r="I387" s="1">
        <v>260</v>
      </c>
      <c r="J387" s="184" t="s">
        <v>21353</v>
      </c>
      <c r="K387" s="1">
        <v>64</v>
      </c>
      <c r="L387" s="1" t="s">
        <v>20589</v>
      </c>
    </row>
    <row r="388" spans="1:12">
      <c r="A388" s="1" t="s">
        <v>20262</v>
      </c>
      <c r="B388" s="1" t="s">
        <v>16475</v>
      </c>
      <c r="C388" s="1">
        <v>57</v>
      </c>
      <c r="D388" s="1" t="s">
        <v>21354</v>
      </c>
      <c r="E388" s="1">
        <v>137</v>
      </c>
      <c r="F388" s="184" t="s">
        <v>21355</v>
      </c>
      <c r="G388" s="1">
        <v>110</v>
      </c>
      <c r="H388" s="1" t="s">
        <v>21356</v>
      </c>
      <c r="I388" s="1">
        <v>82</v>
      </c>
      <c r="J388" s="1" t="s">
        <v>21357</v>
      </c>
      <c r="K388" s="1">
        <v>47</v>
      </c>
      <c r="L388" s="1" t="s">
        <v>21358</v>
      </c>
    </row>
    <row r="389" spans="1:12">
      <c r="A389" s="1" t="s">
        <v>20262</v>
      </c>
      <c r="B389" s="1" t="s">
        <v>16482</v>
      </c>
      <c r="C389" s="1">
        <v>35</v>
      </c>
      <c r="D389" s="1" t="s">
        <v>21359</v>
      </c>
      <c r="E389" s="1">
        <v>278</v>
      </c>
      <c r="F389" s="184" t="s">
        <v>21360</v>
      </c>
      <c r="G389" s="1">
        <v>206</v>
      </c>
      <c r="H389" s="1" t="s">
        <v>21361</v>
      </c>
      <c r="I389" s="1">
        <v>211</v>
      </c>
      <c r="J389" s="184" t="s">
        <v>21362</v>
      </c>
      <c r="K389" s="1">
        <v>65</v>
      </c>
      <c r="L389" s="1" t="s">
        <v>21363</v>
      </c>
    </row>
    <row r="390" spans="1:12">
      <c r="A390" s="1" t="s">
        <v>20262</v>
      </c>
      <c r="B390" s="1" t="s">
        <v>16492</v>
      </c>
      <c r="C390" s="1">
        <v>999</v>
      </c>
      <c r="D390" s="1" t="s">
        <v>21364</v>
      </c>
      <c r="E390" s="1">
        <v>1581</v>
      </c>
      <c r="F390" s="1" t="s">
        <v>21365</v>
      </c>
      <c r="G390" s="1">
        <v>1224</v>
      </c>
      <c r="H390" s="1" t="s">
        <v>16564</v>
      </c>
      <c r="I390" s="1">
        <v>1337</v>
      </c>
      <c r="J390" s="184" t="s">
        <v>21366</v>
      </c>
      <c r="K390" s="1">
        <v>445</v>
      </c>
      <c r="L390" s="1" t="s">
        <v>21367</v>
      </c>
    </row>
    <row r="391" spans="1:12">
      <c r="A391" s="1" t="s">
        <v>20262</v>
      </c>
      <c r="B391" s="1" t="s">
        <v>16502</v>
      </c>
      <c r="C391" s="1">
        <v>24</v>
      </c>
      <c r="D391" s="1" t="s">
        <v>17680</v>
      </c>
      <c r="E391" s="1">
        <v>103</v>
      </c>
      <c r="F391" s="184" t="s">
        <v>21368</v>
      </c>
      <c r="G391" s="1">
        <v>66</v>
      </c>
      <c r="H391" s="1" t="s">
        <v>21369</v>
      </c>
      <c r="I391" s="1">
        <v>67</v>
      </c>
      <c r="J391" s="184" t="s">
        <v>13964</v>
      </c>
      <c r="K391" s="1">
        <v>39</v>
      </c>
      <c r="L391" s="1" t="s">
        <v>21370</v>
      </c>
    </row>
    <row r="392" spans="1:12">
      <c r="A392" s="1" t="s">
        <v>20262</v>
      </c>
      <c r="B392" s="1" t="s">
        <v>16506</v>
      </c>
      <c r="C392" s="1">
        <v>35</v>
      </c>
      <c r="D392" s="1" t="s">
        <v>15103</v>
      </c>
      <c r="E392" s="1">
        <v>47</v>
      </c>
      <c r="F392" s="1" t="s">
        <v>16398</v>
      </c>
      <c r="G392" s="1">
        <v>42</v>
      </c>
      <c r="H392" s="1" t="s">
        <v>19754</v>
      </c>
      <c r="I392" s="1">
        <v>51</v>
      </c>
      <c r="J392" s="184" t="s">
        <v>13923</v>
      </c>
      <c r="K392" s="1">
        <v>12</v>
      </c>
      <c r="L392" s="1" t="s">
        <v>20892</v>
      </c>
    </row>
    <row r="393" spans="1:12">
      <c r="A393" s="1" t="s">
        <v>20262</v>
      </c>
      <c r="B393" s="1" t="s">
        <v>16510</v>
      </c>
      <c r="C393" s="1">
        <v>304</v>
      </c>
      <c r="D393" s="1" t="s">
        <v>21371</v>
      </c>
      <c r="E393" s="1">
        <v>421</v>
      </c>
      <c r="F393" s="1" t="s">
        <v>21372</v>
      </c>
      <c r="G393" s="1">
        <v>407</v>
      </c>
      <c r="H393" s="1" t="s">
        <v>21373</v>
      </c>
      <c r="I393" s="1">
        <v>433</v>
      </c>
      <c r="J393" s="184" t="s">
        <v>21374</v>
      </c>
      <c r="K393" s="1">
        <v>83</v>
      </c>
      <c r="L393" s="1" t="s">
        <v>21375</v>
      </c>
    </row>
    <row r="394" spans="1:12">
      <c r="A394" s="1" t="s">
        <v>20262</v>
      </c>
      <c r="B394" s="1" t="s">
        <v>337</v>
      </c>
      <c r="C394" s="1">
        <v>48</v>
      </c>
      <c r="D394" s="1" t="s">
        <v>21376</v>
      </c>
      <c r="E394" s="1">
        <v>170</v>
      </c>
      <c r="F394" s="184" t="s">
        <v>21377</v>
      </c>
      <c r="G394" s="1">
        <v>190</v>
      </c>
      <c r="H394" s="184" t="s">
        <v>13978</v>
      </c>
      <c r="I394" s="1">
        <v>151</v>
      </c>
      <c r="J394" s="1" t="s">
        <v>21378</v>
      </c>
      <c r="K394" s="1">
        <v>42</v>
      </c>
      <c r="L394" s="1" t="s">
        <v>21379</v>
      </c>
    </row>
    <row r="395" spans="1:12">
      <c r="A395" s="1" t="s">
        <v>20262</v>
      </c>
      <c r="B395" s="1" t="s">
        <v>617</v>
      </c>
      <c r="C395" s="1">
        <v>14</v>
      </c>
      <c r="D395" s="1" t="s">
        <v>21380</v>
      </c>
      <c r="E395" s="1">
        <v>120</v>
      </c>
      <c r="F395" s="184" t="s">
        <v>15164</v>
      </c>
      <c r="G395" s="1">
        <v>89</v>
      </c>
      <c r="H395" s="1" t="s">
        <v>21381</v>
      </c>
      <c r="I395" s="1">
        <v>95</v>
      </c>
      <c r="J395" s="184" t="s">
        <v>21382</v>
      </c>
      <c r="K395" s="1">
        <v>13</v>
      </c>
      <c r="L395" s="1" t="s">
        <v>21383</v>
      </c>
    </row>
    <row r="396" spans="1:12">
      <c r="A396" s="1" t="s">
        <v>20262</v>
      </c>
      <c r="B396" s="1" t="s">
        <v>16534</v>
      </c>
      <c r="E396" s="1">
        <v>118</v>
      </c>
      <c r="F396" s="1">
        <v>58</v>
      </c>
      <c r="G396" s="1">
        <v>159</v>
      </c>
      <c r="H396" s="184" t="s">
        <v>21384</v>
      </c>
      <c r="I396" s="1">
        <v>143</v>
      </c>
      <c r="J396" s="1" t="s">
        <v>21385</v>
      </c>
      <c r="K396" s="1">
        <v>29</v>
      </c>
      <c r="L396" s="1" t="s">
        <v>21386</v>
      </c>
    </row>
    <row r="397" spans="1:12">
      <c r="A397" s="1" t="s">
        <v>20262</v>
      </c>
      <c r="B397" s="1" t="s">
        <v>16539</v>
      </c>
      <c r="C397" s="1">
        <v>29</v>
      </c>
      <c r="D397" s="1" t="s">
        <v>21387</v>
      </c>
      <c r="E397" s="1">
        <v>44</v>
      </c>
      <c r="F397" s="1" t="s">
        <v>20600</v>
      </c>
      <c r="G397" s="1">
        <v>26</v>
      </c>
      <c r="H397" s="1" t="s">
        <v>14031</v>
      </c>
      <c r="I397" s="1">
        <v>43</v>
      </c>
      <c r="J397" s="184" t="s">
        <v>21388</v>
      </c>
      <c r="K397" s="1">
        <v>7</v>
      </c>
      <c r="L397" s="1" t="s">
        <v>20460</v>
      </c>
    </row>
    <row r="398" spans="1:12">
      <c r="A398" s="1" t="s">
        <v>20262</v>
      </c>
      <c r="B398" s="1" t="s">
        <v>16543</v>
      </c>
      <c r="C398" s="1">
        <v>50</v>
      </c>
      <c r="D398" s="1" t="s">
        <v>21389</v>
      </c>
      <c r="E398" s="1">
        <v>86</v>
      </c>
      <c r="F398" s="1" t="s">
        <v>21390</v>
      </c>
      <c r="G398" s="1">
        <v>67</v>
      </c>
      <c r="H398" s="1" t="s">
        <v>21391</v>
      </c>
      <c r="I398" s="1">
        <v>69</v>
      </c>
      <c r="J398" s="184" t="s">
        <v>15544</v>
      </c>
      <c r="K398" s="1">
        <v>17</v>
      </c>
      <c r="L398" s="1" t="s">
        <v>21392</v>
      </c>
    </row>
    <row r="399" spans="1:12">
      <c r="A399" s="1" t="s">
        <v>20262</v>
      </c>
      <c r="B399" s="1" t="s">
        <v>16549</v>
      </c>
      <c r="C399" s="1">
        <v>206</v>
      </c>
      <c r="D399" s="1" t="s">
        <v>21393</v>
      </c>
      <c r="E399" s="1">
        <v>218</v>
      </c>
      <c r="F399" s="1" t="s">
        <v>21394</v>
      </c>
      <c r="G399" s="1">
        <v>376</v>
      </c>
      <c r="H399" s="184" t="s">
        <v>21395</v>
      </c>
      <c r="I399" s="1">
        <v>262</v>
      </c>
      <c r="J399" s="1" t="s">
        <v>21396</v>
      </c>
      <c r="K399" s="1">
        <v>81</v>
      </c>
      <c r="L399" s="1" t="s">
        <v>21397</v>
      </c>
    </row>
    <row r="400" spans="1:12">
      <c r="A400" s="1" t="s">
        <v>20262</v>
      </c>
      <c r="B400" s="1" t="s">
        <v>16558</v>
      </c>
      <c r="C400" s="1">
        <v>40</v>
      </c>
      <c r="D400" s="1" t="s">
        <v>21398</v>
      </c>
      <c r="E400" s="1">
        <v>53</v>
      </c>
      <c r="F400" s="1" t="s">
        <v>18446</v>
      </c>
      <c r="G400" s="1">
        <v>46</v>
      </c>
      <c r="H400" s="1" t="s">
        <v>21399</v>
      </c>
      <c r="I400" s="1">
        <v>72</v>
      </c>
      <c r="J400" s="184" t="s">
        <v>19411</v>
      </c>
      <c r="K400" s="1">
        <v>37</v>
      </c>
      <c r="L400" s="1" t="s">
        <v>21400</v>
      </c>
    </row>
    <row r="401" spans="1:12">
      <c r="A401" s="1" t="s">
        <v>20262</v>
      </c>
      <c r="B401" s="1" t="s">
        <v>16563</v>
      </c>
      <c r="C401" s="1">
        <v>64</v>
      </c>
      <c r="D401" s="1" t="s">
        <v>21401</v>
      </c>
      <c r="E401" s="1">
        <v>62</v>
      </c>
      <c r="F401" s="1" t="s">
        <v>21402</v>
      </c>
      <c r="G401" s="1">
        <v>46</v>
      </c>
      <c r="H401" s="1" t="s">
        <v>21403</v>
      </c>
      <c r="I401" s="1">
        <v>39</v>
      </c>
      <c r="J401" s="1" t="s">
        <v>17321</v>
      </c>
      <c r="K401" s="1">
        <v>51</v>
      </c>
      <c r="L401" s="184" t="s">
        <v>15235</v>
      </c>
    </row>
    <row r="402" spans="1:12">
      <c r="A402" s="1" t="s">
        <v>20262</v>
      </c>
      <c r="B402" s="1" t="s">
        <v>16568</v>
      </c>
      <c r="C402" s="1">
        <v>81</v>
      </c>
      <c r="D402" s="1" t="s">
        <v>21404</v>
      </c>
      <c r="E402" s="1">
        <v>223</v>
      </c>
      <c r="F402" s="184" t="s">
        <v>21405</v>
      </c>
      <c r="G402" s="1">
        <v>240</v>
      </c>
      <c r="H402" s="184" t="s">
        <v>21406</v>
      </c>
      <c r="I402" s="1">
        <v>182</v>
      </c>
      <c r="J402" s="1" t="s">
        <v>21407</v>
      </c>
      <c r="K402" s="1">
        <v>92</v>
      </c>
      <c r="L402" s="1" t="s">
        <v>21408</v>
      </c>
    </row>
    <row r="403" spans="1:12">
      <c r="A403" s="1" t="s">
        <v>20262</v>
      </c>
      <c r="B403" s="1" t="s">
        <v>16574</v>
      </c>
      <c r="C403" s="1">
        <v>227</v>
      </c>
      <c r="D403" s="1" t="s">
        <v>21409</v>
      </c>
      <c r="E403" s="1">
        <v>325</v>
      </c>
      <c r="F403" s="1" t="s">
        <v>21410</v>
      </c>
      <c r="G403" s="1">
        <v>259</v>
      </c>
      <c r="H403" s="1" t="s">
        <v>21411</v>
      </c>
      <c r="I403" s="1">
        <v>246</v>
      </c>
      <c r="J403" s="1" t="s">
        <v>21412</v>
      </c>
      <c r="K403" s="1">
        <v>118</v>
      </c>
      <c r="L403" s="1" t="s">
        <v>21413</v>
      </c>
    </row>
    <row r="404" spans="1:12">
      <c r="A404" s="1" t="s">
        <v>20262</v>
      </c>
      <c r="B404" s="1" t="s">
        <v>16585</v>
      </c>
      <c r="C404" s="1">
        <v>1</v>
      </c>
      <c r="D404" s="1" t="s">
        <v>21323</v>
      </c>
      <c r="E404" s="1">
        <v>43</v>
      </c>
      <c r="F404" s="184" t="s">
        <v>14347</v>
      </c>
      <c r="G404" s="1">
        <v>38</v>
      </c>
      <c r="H404" s="1" t="s">
        <v>21414</v>
      </c>
      <c r="I404" s="1">
        <v>57</v>
      </c>
      <c r="J404" s="1" t="s">
        <v>5975</v>
      </c>
      <c r="K404" s="1">
        <v>10</v>
      </c>
      <c r="L404" s="1" t="s">
        <v>21415</v>
      </c>
    </row>
    <row r="405" spans="1:12">
      <c r="A405" s="1" t="s">
        <v>20262</v>
      </c>
      <c r="B405" s="1" t="s">
        <v>16588</v>
      </c>
      <c r="C405" s="1">
        <v>55</v>
      </c>
      <c r="D405" s="1">
        <v>54</v>
      </c>
      <c r="E405" s="1">
        <v>68</v>
      </c>
      <c r="F405" s="184" t="s">
        <v>14292</v>
      </c>
      <c r="G405" s="1">
        <v>50</v>
      </c>
      <c r="H405" s="1" t="s">
        <v>17153</v>
      </c>
      <c r="I405" s="1">
        <v>40</v>
      </c>
      <c r="J405" s="1" t="s">
        <v>13971</v>
      </c>
      <c r="K405" s="1">
        <v>62</v>
      </c>
      <c r="L405" s="1" t="s">
        <v>6708</v>
      </c>
    </row>
    <row r="406" spans="1:12">
      <c r="A406" s="1" t="s">
        <v>20262</v>
      </c>
      <c r="B406" s="1" t="s">
        <v>16591</v>
      </c>
      <c r="C406" s="1">
        <v>268</v>
      </c>
      <c r="D406" s="184" t="s">
        <v>21416</v>
      </c>
      <c r="E406" s="1">
        <v>330</v>
      </c>
      <c r="F406" s="1" t="s">
        <v>21417</v>
      </c>
      <c r="G406" s="1">
        <v>236</v>
      </c>
      <c r="H406" s="1" t="s">
        <v>21418</v>
      </c>
      <c r="I406" s="1">
        <v>287</v>
      </c>
      <c r="J406" s="184" t="s">
        <v>21419</v>
      </c>
      <c r="K406" s="1">
        <v>131</v>
      </c>
      <c r="L406" s="1" t="s">
        <v>21420</v>
      </c>
    </row>
    <row r="407" spans="1:12">
      <c r="A407" s="1" t="s">
        <v>20262</v>
      </c>
      <c r="B407" s="1" t="s">
        <v>16602</v>
      </c>
      <c r="E407" s="1">
        <v>35</v>
      </c>
      <c r="G407" s="1">
        <v>39</v>
      </c>
      <c r="H407" s="184" t="s">
        <v>15229</v>
      </c>
      <c r="I407" s="1">
        <v>146</v>
      </c>
      <c r="J407" s="184" t="s">
        <v>21421</v>
      </c>
      <c r="K407" s="1">
        <v>202</v>
      </c>
      <c r="L407" s="184" t="s">
        <v>21422</v>
      </c>
    </row>
    <row r="408" spans="1:12">
      <c r="A408" s="1" t="s">
        <v>20262</v>
      </c>
      <c r="B408" s="1" t="s">
        <v>16606</v>
      </c>
      <c r="C408" s="1">
        <v>76</v>
      </c>
      <c r="D408" s="1" t="s">
        <v>21423</v>
      </c>
      <c r="E408" s="1">
        <v>80</v>
      </c>
      <c r="F408" s="1" t="s">
        <v>21424</v>
      </c>
      <c r="G408" s="1">
        <v>109</v>
      </c>
      <c r="H408" s="1" t="s">
        <v>21425</v>
      </c>
      <c r="I408" s="1">
        <v>111</v>
      </c>
      <c r="J408" s="184" t="s">
        <v>21426</v>
      </c>
      <c r="K408" s="1">
        <v>43</v>
      </c>
      <c r="L408" s="1" t="s">
        <v>21427</v>
      </c>
    </row>
    <row r="409" spans="1:12">
      <c r="A409" s="1" t="s">
        <v>20262</v>
      </c>
      <c r="B409" s="1" t="s">
        <v>16614</v>
      </c>
      <c r="C409" s="1">
        <v>354</v>
      </c>
      <c r="D409" s="184" t="s">
        <v>21428</v>
      </c>
      <c r="E409" s="1">
        <v>367</v>
      </c>
      <c r="F409" s="1" t="s">
        <v>21429</v>
      </c>
      <c r="G409" s="1">
        <v>292</v>
      </c>
      <c r="H409" s="1" t="s">
        <v>21430</v>
      </c>
      <c r="I409" s="1">
        <v>366</v>
      </c>
      <c r="J409" s="184" t="s">
        <v>21431</v>
      </c>
      <c r="K409" s="1">
        <v>337</v>
      </c>
      <c r="L409" s="1" t="s">
        <v>21432</v>
      </c>
    </row>
    <row r="410" spans="1:12">
      <c r="A410" s="1" t="s">
        <v>20262</v>
      </c>
      <c r="B410" s="1" t="s">
        <v>16625</v>
      </c>
      <c r="C410" s="1">
        <v>58</v>
      </c>
      <c r="D410" s="1" t="s">
        <v>21433</v>
      </c>
      <c r="E410" s="1">
        <v>119</v>
      </c>
      <c r="F410" s="184" t="s">
        <v>21434</v>
      </c>
      <c r="G410" s="1">
        <v>120</v>
      </c>
      <c r="H410" s="184" t="s">
        <v>21435</v>
      </c>
      <c r="I410" s="1">
        <v>129</v>
      </c>
      <c r="J410" s="1" t="s">
        <v>14565</v>
      </c>
      <c r="K410" s="1">
        <v>11</v>
      </c>
      <c r="L410" s="1" t="s">
        <v>21436</v>
      </c>
    </row>
    <row r="411" spans="1:12">
      <c r="A411" s="1" t="s">
        <v>20262</v>
      </c>
      <c r="B411" s="1" t="s">
        <v>16633</v>
      </c>
      <c r="C411" s="1">
        <v>38</v>
      </c>
      <c r="D411" s="1" t="s">
        <v>21092</v>
      </c>
      <c r="E411" s="1">
        <v>53</v>
      </c>
      <c r="F411" s="1" t="s">
        <v>15669</v>
      </c>
      <c r="G411" s="1">
        <v>48</v>
      </c>
      <c r="H411" s="1" t="s">
        <v>20795</v>
      </c>
      <c r="I411" s="1">
        <v>54</v>
      </c>
      <c r="J411" s="1" t="s">
        <v>6599</v>
      </c>
      <c r="K411" s="1">
        <v>5</v>
      </c>
      <c r="L411" s="1" t="s">
        <v>21437</v>
      </c>
    </row>
    <row r="412" spans="1:12">
      <c r="A412" s="1" t="s">
        <v>20262</v>
      </c>
      <c r="B412" s="1" t="s">
        <v>16638</v>
      </c>
      <c r="C412" s="1">
        <v>206</v>
      </c>
      <c r="D412" s="1" t="s">
        <v>21438</v>
      </c>
      <c r="E412" s="1">
        <v>372</v>
      </c>
      <c r="F412" s="184" t="s">
        <v>21439</v>
      </c>
      <c r="G412" s="1">
        <v>396</v>
      </c>
      <c r="H412" s="184" t="s">
        <v>14363</v>
      </c>
      <c r="I412" s="1">
        <v>428</v>
      </c>
      <c r="J412" s="184" t="s">
        <v>14487</v>
      </c>
      <c r="K412" s="1">
        <v>230</v>
      </c>
      <c r="L412" s="1" t="s">
        <v>21440</v>
      </c>
    </row>
    <row r="413" spans="1:12">
      <c r="A413" s="1" t="s">
        <v>20262</v>
      </c>
      <c r="B413" s="1" t="s">
        <v>123</v>
      </c>
      <c r="C413" s="1">
        <v>74</v>
      </c>
      <c r="D413" s="1" t="s">
        <v>21441</v>
      </c>
      <c r="E413" s="1">
        <v>84</v>
      </c>
      <c r="F413" s="1" t="s">
        <v>20936</v>
      </c>
      <c r="G413" s="1">
        <v>65</v>
      </c>
      <c r="H413" s="1" t="s">
        <v>18800</v>
      </c>
      <c r="I413" s="1">
        <v>92</v>
      </c>
      <c r="J413" s="184" t="s">
        <v>21442</v>
      </c>
      <c r="K413" s="1">
        <v>88</v>
      </c>
      <c r="L413" s="1" t="s">
        <v>20697</v>
      </c>
    </row>
    <row r="414" spans="1:12">
      <c r="A414" s="1" t="s">
        <v>20262</v>
      </c>
      <c r="B414" s="1" t="s">
        <v>16656</v>
      </c>
      <c r="C414" s="1">
        <v>128</v>
      </c>
      <c r="D414" s="184" t="s">
        <v>16734</v>
      </c>
      <c r="E414" s="1">
        <v>101</v>
      </c>
      <c r="F414" s="1" t="s">
        <v>21443</v>
      </c>
      <c r="G414" s="1">
        <v>110</v>
      </c>
      <c r="H414" s="184" t="s">
        <v>16869</v>
      </c>
      <c r="I414" s="1">
        <v>115</v>
      </c>
      <c r="J414" s="184" t="s">
        <v>13875</v>
      </c>
      <c r="K414" s="1">
        <v>2</v>
      </c>
      <c r="L414" s="1" t="s">
        <v>21444</v>
      </c>
    </row>
    <row r="415" spans="1:12">
      <c r="A415" s="1" t="s">
        <v>20262</v>
      </c>
      <c r="B415" s="1" t="s">
        <v>16662</v>
      </c>
      <c r="C415" s="1">
        <v>24</v>
      </c>
      <c r="D415" s="1" t="s">
        <v>16006</v>
      </c>
      <c r="E415" s="1">
        <v>45</v>
      </c>
      <c r="F415" s="184" t="s">
        <v>14343</v>
      </c>
      <c r="G415" s="1">
        <v>49</v>
      </c>
      <c r="H415" s="184" t="s">
        <v>13881</v>
      </c>
      <c r="I415" s="1">
        <v>33</v>
      </c>
      <c r="J415" s="1" t="s">
        <v>21445</v>
      </c>
      <c r="K415" s="1">
        <v>85</v>
      </c>
      <c r="L415" s="184" t="s">
        <v>21446</v>
      </c>
    </row>
    <row r="416" spans="1:12">
      <c r="A416" s="1" t="s">
        <v>20262</v>
      </c>
      <c r="B416" s="1" t="s">
        <v>16667</v>
      </c>
      <c r="C416" s="1">
        <v>114</v>
      </c>
      <c r="D416" s="1" t="s">
        <v>21447</v>
      </c>
      <c r="E416" s="1">
        <v>135</v>
      </c>
      <c r="F416" s="1" t="s">
        <v>21448</v>
      </c>
      <c r="G416" s="1">
        <v>21</v>
      </c>
      <c r="H416" s="1" t="s">
        <v>20276</v>
      </c>
      <c r="I416" s="1">
        <v>115</v>
      </c>
      <c r="J416" s="184" t="s">
        <v>21449</v>
      </c>
      <c r="K416" s="1">
        <v>91</v>
      </c>
      <c r="L416" s="1" t="s">
        <v>21450</v>
      </c>
    </row>
    <row r="417" spans="1:12">
      <c r="A417" s="1" t="s">
        <v>20262</v>
      </c>
      <c r="B417" s="1" t="s">
        <v>16675</v>
      </c>
      <c r="C417" s="1">
        <v>469</v>
      </c>
      <c r="D417" s="1" t="s">
        <v>21451</v>
      </c>
      <c r="E417" s="1">
        <v>493</v>
      </c>
      <c r="F417" s="1" t="s">
        <v>21452</v>
      </c>
      <c r="G417" s="1">
        <v>408</v>
      </c>
      <c r="H417" s="1" t="s">
        <v>20916</v>
      </c>
      <c r="I417" s="1">
        <v>494</v>
      </c>
      <c r="J417" s="184" t="s">
        <v>21453</v>
      </c>
      <c r="K417" s="1">
        <v>54</v>
      </c>
      <c r="L417" s="1" t="s">
        <v>21454</v>
      </c>
    </row>
    <row r="418" spans="1:12">
      <c r="A418" s="1" t="s">
        <v>20262</v>
      </c>
      <c r="B418" s="1" t="s">
        <v>88</v>
      </c>
      <c r="C418" s="1">
        <v>152</v>
      </c>
      <c r="D418" s="184" t="s">
        <v>21455</v>
      </c>
      <c r="E418" s="1">
        <v>145</v>
      </c>
      <c r="F418" s="1" t="s">
        <v>14743</v>
      </c>
      <c r="G418" s="1">
        <v>128</v>
      </c>
      <c r="H418" s="1" t="s">
        <v>21456</v>
      </c>
      <c r="I418" s="1">
        <v>177</v>
      </c>
      <c r="J418" s="1" t="s">
        <v>21457</v>
      </c>
      <c r="K418" s="1">
        <v>180</v>
      </c>
      <c r="L418" s="184" t="s">
        <v>14242</v>
      </c>
    </row>
    <row r="419" spans="1:12">
      <c r="A419" s="1" t="s">
        <v>20262</v>
      </c>
      <c r="B419" s="1" t="s">
        <v>16692</v>
      </c>
      <c r="C419" s="1">
        <v>65</v>
      </c>
      <c r="D419" s="1" t="s">
        <v>21458</v>
      </c>
      <c r="E419" s="1">
        <v>61</v>
      </c>
      <c r="F419" s="1" t="s">
        <v>21459</v>
      </c>
      <c r="G419" s="1">
        <v>67</v>
      </c>
      <c r="H419" s="184" t="s">
        <v>15636</v>
      </c>
      <c r="I419" s="1">
        <v>41</v>
      </c>
      <c r="J419" s="1" t="s">
        <v>21460</v>
      </c>
      <c r="K419" s="1">
        <v>61</v>
      </c>
      <c r="L419" s="184" t="s">
        <v>21461</v>
      </c>
    </row>
    <row r="420" spans="1:12">
      <c r="A420" s="1" t="s">
        <v>20262</v>
      </c>
      <c r="B420" s="1" t="s">
        <v>16699</v>
      </c>
      <c r="C420" s="1">
        <v>34</v>
      </c>
      <c r="D420" s="184" t="s">
        <v>13923</v>
      </c>
      <c r="E420" s="1">
        <v>30</v>
      </c>
      <c r="F420" s="1" t="s">
        <v>21462</v>
      </c>
      <c r="G420" s="1">
        <v>28</v>
      </c>
      <c r="H420" s="1" t="s">
        <v>18703</v>
      </c>
      <c r="I420" s="1">
        <v>24</v>
      </c>
      <c r="J420" s="1" t="s">
        <v>13908</v>
      </c>
      <c r="K420" s="1">
        <v>7</v>
      </c>
      <c r="L420" s="1" t="s">
        <v>20446</v>
      </c>
    </row>
    <row r="421" spans="1:12">
      <c r="A421" s="1" t="s">
        <v>20262</v>
      </c>
      <c r="B421" s="1" t="s">
        <v>16701</v>
      </c>
      <c r="C421" s="1">
        <v>74</v>
      </c>
      <c r="D421" s="1" t="s">
        <v>21083</v>
      </c>
      <c r="E421" s="1">
        <v>103</v>
      </c>
      <c r="F421" s="1" t="s">
        <v>21463</v>
      </c>
      <c r="G421" s="1">
        <v>76</v>
      </c>
      <c r="H421" s="1" t="s">
        <v>21464</v>
      </c>
      <c r="I421" s="1">
        <v>56</v>
      </c>
      <c r="J421" s="1" t="s">
        <v>21465</v>
      </c>
      <c r="K421" s="1">
        <v>50</v>
      </c>
      <c r="L421" s="1" t="s">
        <v>17557</v>
      </c>
    </row>
    <row r="422" spans="1:12">
      <c r="A422" s="1" t="s">
        <v>20262</v>
      </c>
      <c r="B422" s="1" t="s">
        <v>16706</v>
      </c>
      <c r="C422" s="1">
        <v>148</v>
      </c>
      <c r="D422" s="1" t="s">
        <v>21466</v>
      </c>
      <c r="E422" s="1">
        <v>211</v>
      </c>
      <c r="F422" s="1" t="s">
        <v>21467</v>
      </c>
      <c r="G422" s="1">
        <v>186</v>
      </c>
      <c r="H422" s="1" t="s">
        <v>21468</v>
      </c>
      <c r="I422" s="1">
        <v>169</v>
      </c>
      <c r="J422" s="1" t="s">
        <v>21469</v>
      </c>
      <c r="K422" s="1">
        <v>64</v>
      </c>
      <c r="L422" s="1" t="s">
        <v>21470</v>
      </c>
    </row>
    <row r="423" spans="1:12">
      <c r="A423" s="1" t="s">
        <v>20262</v>
      </c>
      <c r="B423" s="1" t="s">
        <v>16714</v>
      </c>
      <c r="C423" s="1">
        <v>239</v>
      </c>
      <c r="D423" s="1" t="s">
        <v>21471</v>
      </c>
      <c r="E423" s="1">
        <v>451</v>
      </c>
      <c r="F423" s="1" t="s">
        <v>21472</v>
      </c>
      <c r="G423" s="1">
        <v>585</v>
      </c>
      <c r="H423" s="184" t="s">
        <v>21473</v>
      </c>
      <c r="I423" s="1">
        <v>487</v>
      </c>
      <c r="J423" s="1" t="s">
        <v>21474</v>
      </c>
      <c r="K423" s="1">
        <v>134</v>
      </c>
      <c r="L423" s="1" t="s">
        <v>21475</v>
      </c>
    </row>
    <row r="424" spans="1:12">
      <c r="A424" s="1" t="s">
        <v>20262</v>
      </c>
      <c r="B424" s="1" t="s">
        <v>16725</v>
      </c>
      <c r="C424" s="1">
        <v>147</v>
      </c>
      <c r="D424" s="184" t="s">
        <v>14553</v>
      </c>
      <c r="E424" s="1">
        <v>173</v>
      </c>
      <c r="F424" s="1" t="s">
        <v>21476</v>
      </c>
      <c r="G424" s="1">
        <v>172</v>
      </c>
      <c r="H424" s="1" t="s">
        <v>21477</v>
      </c>
      <c r="I424" s="1">
        <v>178</v>
      </c>
      <c r="J424" s="184" t="s">
        <v>17101</v>
      </c>
      <c r="K424" s="1">
        <v>107</v>
      </c>
      <c r="L424" s="1" t="s">
        <v>21313</v>
      </c>
    </row>
    <row r="425" spans="1:12">
      <c r="A425" s="1" t="s">
        <v>20262</v>
      </c>
      <c r="B425" s="1" t="s">
        <v>16736</v>
      </c>
      <c r="C425" s="1">
        <v>51</v>
      </c>
      <c r="D425" s="1" t="s">
        <v>19152</v>
      </c>
      <c r="E425" s="1">
        <v>80</v>
      </c>
      <c r="F425" s="1" t="s">
        <v>21478</v>
      </c>
      <c r="G425" s="1">
        <v>100</v>
      </c>
      <c r="H425" s="1" t="s">
        <v>5955</v>
      </c>
      <c r="I425" s="1">
        <v>115</v>
      </c>
      <c r="J425" s="1" t="s">
        <v>7122</v>
      </c>
      <c r="K425" s="1">
        <v>42</v>
      </c>
      <c r="L425" s="1" t="s">
        <v>20571</v>
      </c>
    </row>
    <row r="426" spans="1:12">
      <c r="A426" s="1" t="s">
        <v>20262</v>
      </c>
      <c r="B426" s="1" t="s">
        <v>705</v>
      </c>
      <c r="C426" s="1">
        <v>51</v>
      </c>
      <c r="D426" s="1" t="s">
        <v>21479</v>
      </c>
      <c r="E426" s="1">
        <v>84</v>
      </c>
      <c r="F426" s="1" t="s">
        <v>18703</v>
      </c>
      <c r="G426" s="1">
        <v>48</v>
      </c>
      <c r="H426" s="1" t="s">
        <v>15531</v>
      </c>
      <c r="I426" s="1">
        <v>46</v>
      </c>
      <c r="J426" s="1" t="s">
        <v>21480</v>
      </c>
      <c r="K426" s="1">
        <v>14</v>
      </c>
      <c r="L426" s="1" t="s">
        <v>21481</v>
      </c>
    </row>
    <row r="427" spans="1:12">
      <c r="A427" s="1" t="s">
        <v>20262</v>
      </c>
      <c r="B427" s="1" t="s">
        <v>16747</v>
      </c>
      <c r="C427" s="1">
        <v>116</v>
      </c>
      <c r="D427" s="1" t="s">
        <v>21482</v>
      </c>
      <c r="E427" s="1">
        <v>326</v>
      </c>
      <c r="F427" s="184" t="s">
        <v>21483</v>
      </c>
      <c r="G427" s="1">
        <v>246</v>
      </c>
      <c r="H427" s="1" t="s">
        <v>21484</v>
      </c>
      <c r="I427" s="1">
        <v>247</v>
      </c>
      <c r="J427" s="184" t="s">
        <v>21485</v>
      </c>
      <c r="K427" s="1">
        <v>200</v>
      </c>
      <c r="L427" s="1" t="s">
        <v>21486</v>
      </c>
    </row>
    <row r="428" spans="1:12">
      <c r="A428" s="1" t="s">
        <v>20262</v>
      </c>
      <c r="B428" s="1" t="s">
        <v>16757</v>
      </c>
      <c r="E428" s="1">
        <v>6</v>
      </c>
      <c r="G428" s="1">
        <v>14</v>
      </c>
      <c r="H428" s="184" t="s">
        <v>15320</v>
      </c>
      <c r="I428" s="1">
        <v>6</v>
      </c>
      <c r="J428" s="1" t="s">
        <v>16088</v>
      </c>
      <c r="K428" s="1">
        <v>1</v>
      </c>
      <c r="L428" s="1" t="s">
        <v>20417</v>
      </c>
    </row>
    <row r="429" spans="1:12">
      <c r="A429" s="1" t="s">
        <v>20262</v>
      </c>
      <c r="B429" s="1" t="s">
        <v>16758</v>
      </c>
      <c r="C429" s="1">
        <v>242</v>
      </c>
      <c r="D429" s="1" t="s">
        <v>14461</v>
      </c>
      <c r="E429" s="1">
        <v>307</v>
      </c>
      <c r="F429" s="1" t="s">
        <v>21487</v>
      </c>
      <c r="G429" s="1">
        <v>343</v>
      </c>
      <c r="H429" s="184" t="s">
        <v>21488</v>
      </c>
      <c r="I429" s="1">
        <v>352</v>
      </c>
      <c r="J429" s="184" t="s">
        <v>21489</v>
      </c>
      <c r="K429" s="1">
        <v>126</v>
      </c>
      <c r="L429" s="1" t="s">
        <v>21093</v>
      </c>
    </row>
    <row r="430" spans="1:12">
      <c r="A430" s="1" t="s">
        <v>20262</v>
      </c>
      <c r="B430" s="1" t="s">
        <v>16768</v>
      </c>
      <c r="C430" s="1">
        <v>17</v>
      </c>
      <c r="D430" s="1" t="s">
        <v>20492</v>
      </c>
      <c r="E430" s="1">
        <v>34</v>
      </c>
      <c r="F430" s="1" t="s">
        <v>14461</v>
      </c>
      <c r="G430" s="1">
        <v>47</v>
      </c>
      <c r="H430" s="184" t="s">
        <v>20749</v>
      </c>
      <c r="I430" s="1">
        <v>32</v>
      </c>
      <c r="J430" s="1" t="s">
        <v>21401</v>
      </c>
      <c r="K430" s="1">
        <v>24</v>
      </c>
      <c r="L430" s="1" t="s">
        <v>14433</v>
      </c>
    </row>
    <row r="431" spans="1:12">
      <c r="A431" s="1" t="s">
        <v>20262</v>
      </c>
      <c r="B431" s="1" t="s">
        <v>732</v>
      </c>
      <c r="C431" s="1">
        <v>5</v>
      </c>
      <c r="D431" s="1" t="s">
        <v>21490</v>
      </c>
      <c r="E431" s="1">
        <v>28</v>
      </c>
      <c r="F431" s="184" t="s">
        <v>13934</v>
      </c>
      <c r="G431" s="1">
        <v>28</v>
      </c>
      <c r="H431" s="1">
        <v>0</v>
      </c>
      <c r="I431" s="1">
        <v>23</v>
      </c>
      <c r="J431" s="1" t="s">
        <v>14272</v>
      </c>
      <c r="K431" s="1">
        <v>14</v>
      </c>
      <c r="L431" s="1" t="s">
        <v>21491</v>
      </c>
    </row>
    <row r="432" spans="1:12">
      <c r="A432" s="1" t="s">
        <v>20262</v>
      </c>
      <c r="B432" s="1" t="s">
        <v>813</v>
      </c>
      <c r="D432" s="1">
        <v>-1</v>
      </c>
      <c r="E432" s="1">
        <v>93</v>
      </c>
      <c r="F432" s="1" t="s">
        <v>21492</v>
      </c>
      <c r="G432" s="1">
        <v>117</v>
      </c>
      <c r="H432" s="184" t="s">
        <v>15186</v>
      </c>
      <c r="I432" s="1">
        <v>81</v>
      </c>
      <c r="J432" s="1" t="s">
        <v>16196</v>
      </c>
      <c r="K432" s="1">
        <v>52</v>
      </c>
      <c r="L432" s="1" t="s">
        <v>21493</v>
      </c>
    </row>
    <row r="433" spans="1:12">
      <c r="A433" s="1" t="s">
        <v>20262</v>
      </c>
      <c r="B433" s="1" t="s">
        <v>773</v>
      </c>
      <c r="C433" s="1">
        <v>48</v>
      </c>
      <c r="D433" s="1" t="s">
        <v>21494</v>
      </c>
      <c r="E433" s="1">
        <v>62</v>
      </c>
      <c r="F433" s="1" t="s">
        <v>20650</v>
      </c>
      <c r="G433" s="1">
        <v>53</v>
      </c>
      <c r="H433" s="1" t="s">
        <v>21495</v>
      </c>
      <c r="I433" s="1">
        <v>51</v>
      </c>
      <c r="J433" s="1" t="s">
        <v>21496</v>
      </c>
      <c r="K433" s="1">
        <v>12</v>
      </c>
      <c r="L433" s="1" t="s">
        <v>20892</v>
      </c>
    </row>
    <row r="434" spans="1:12">
      <c r="A434" s="1" t="s">
        <v>20262</v>
      </c>
      <c r="B434" s="1" t="s">
        <v>16785</v>
      </c>
      <c r="C434" s="1">
        <v>691</v>
      </c>
      <c r="D434" s="1" t="s">
        <v>21497</v>
      </c>
      <c r="E434" s="1">
        <v>961</v>
      </c>
      <c r="F434" s="1" t="s">
        <v>21498</v>
      </c>
      <c r="G434" s="1">
        <v>881</v>
      </c>
      <c r="H434" s="1" t="s">
        <v>21499</v>
      </c>
      <c r="I434" s="1">
        <v>908</v>
      </c>
      <c r="J434" s="184" t="s">
        <v>21500</v>
      </c>
      <c r="K434" s="1">
        <v>285</v>
      </c>
      <c r="L434" s="1" t="s">
        <v>21501</v>
      </c>
    </row>
    <row r="435" spans="1:12">
      <c r="A435" s="1" t="s">
        <v>20262</v>
      </c>
      <c r="B435" s="1" t="s">
        <v>16795</v>
      </c>
      <c r="C435" s="1">
        <v>150</v>
      </c>
      <c r="D435" s="1" t="s">
        <v>21502</v>
      </c>
      <c r="E435" s="1">
        <v>227</v>
      </c>
      <c r="F435" s="1" t="s">
        <v>21503</v>
      </c>
      <c r="G435" s="1">
        <v>10</v>
      </c>
      <c r="H435" s="1" t="s">
        <v>21504</v>
      </c>
      <c r="I435" s="1">
        <v>12</v>
      </c>
      <c r="J435" s="1" t="s">
        <v>1347</v>
      </c>
      <c r="L435" s="1">
        <v>-1</v>
      </c>
    </row>
    <row r="436" spans="1:12">
      <c r="A436" s="1" t="s">
        <v>20262</v>
      </c>
      <c r="B436" s="1" t="s">
        <v>16799</v>
      </c>
      <c r="C436" s="1">
        <v>8</v>
      </c>
      <c r="D436" s="1" t="s">
        <v>21505</v>
      </c>
      <c r="E436" s="1">
        <v>37</v>
      </c>
      <c r="F436" s="1" t="s">
        <v>21506</v>
      </c>
      <c r="G436" s="1">
        <v>28</v>
      </c>
      <c r="H436" s="1" t="s">
        <v>21301</v>
      </c>
      <c r="I436" s="1">
        <v>40</v>
      </c>
      <c r="J436" s="184" t="s">
        <v>16401</v>
      </c>
      <c r="K436" s="1">
        <v>14</v>
      </c>
      <c r="L436" s="1" t="s">
        <v>16801</v>
      </c>
    </row>
    <row r="437" spans="1:12">
      <c r="A437" s="1" t="s">
        <v>20262</v>
      </c>
      <c r="B437" s="1" t="s">
        <v>16802</v>
      </c>
      <c r="C437" s="1">
        <v>37</v>
      </c>
      <c r="D437" s="1" t="s">
        <v>21507</v>
      </c>
      <c r="E437" s="1">
        <v>195</v>
      </c>
      <c r="F437" s="184" t="s">
        <v>21508</v>
      </c>
      <c r="G437" s="1">
        <v>112</v>
      </c>
      <c r="H437" s="1" t="s">
        <v>14677</v>
      </c>
      <c r="I437" s="1">
        <v>46</v>
      </c>
      <c r="J437" s="1" t="s">
        <v>21509</v>
      </c>
      <c r="K437" s="1">
        <v>45</v>
      </c>
      <c r="L437" s="1" t="s">
        <v>14108</v>
      </c>
    </row>
    <row r="438" spans="1:12">
      <c r="A438" s="1" t="s">
        <v>20262</v>
      </c>
      <c r="B438" s="1" t="s">
        <v>16810</v>
      </c>
      <c r="C438" s="1">
        <v>5</v>
      </c>
      <c r="D438" s="1" t="s">
        <v>20687</v>
      </c>
      <c r="E438" s="1">
        <v>77</v>
      </c>
      <c r="F438" s="184" t="s">
        <v>21510</v>
      </c>
      <c r="G438" s="1">
        <v>46</v>
      </c>
      <c r="H438" s="1" t="s">
        <v>21511</v>
      </c>
      <c r="I438" s="1">
        <v>22</v>
      </c>
      <c r="J438" s="1" t="s">
        <v>18580</v>
      </c>
      <c r="K438" s="1">
        <v>21</v>
      </c>
      <c r="L438" s="1" t="s">
        <v>21512</v>
      </c>
    </row>
    <row r="439" spans="1:12">
      <c r="A439" s="1" t="s">
        <v>20262</v>
      </c>
      <c r="B439" s="1" t="s">
        <v>16812</v>
      </c>
      <c r="C439" s="1">
        <v>101</v>
      </c>
      <c r="D439" s="1" t="s">
        <v>21513</v>
      </c>
      <c r="E439" s="1">
        <v>115</v>
      </c>
      <c r="F439" s="1" t="s">
        <v>17827</v>
      </c>
      <c r="G439" s="1">
        <v>103</v>
      </c>
      <c r="H439" s="1" t="s">
        <v>21100</v>
      </c>
      <c r="I439" s="1">
        <v>136</v>
      </c>
      <c r="J439" s="184" t="s">
        <v>21514</v>
      </c>
      <c r="K439" s="1">
        <v>34</v>
      </c>
      <c r="L439" s="1" t="s">
        <v>20687</v>
      </c>
    </row>
    <row r="440" spans="1:12">
      <c r="A440" s="1" t="s">
        <v>20262</v>
      </c>
      <c r="B440" s="1" t="s">
        <v>16819</v>
      </c>
      <c r="C440" s="1">
        <v>30</v>
      </c>
      <c r="D440" s="184" t="s">
        <v>14802</v>
      </c>
      <c r="E440" s="1">
        <v>101</v>
      </c>
      <c r="F440" s="19">
        <v>215625</v>
      </c>
      <c r="G440" s="1">
        <v>85</v>
      </c>
      <c r="H440" s="1" t="s">
        <v>21515</v>
      </c>
      <c r="I440" s="1">
        <v>77</v>
      </c>
      <c r="J440" s="1" t="s">
        <v>21516</v>
      </c>
      <c r="K440" s="1">
        <v>17</v>
      </c>
      <c r="L440" s="1" t="s">
        <v>16823</v>
      </c>
    </row>
    <row r="441" spans="1:12">
      <c r="A441" s="1" t="s">
        <v>20262</v>
      </c>
      <c r="B441" s="1" t="s">
        <v>16825</v>
      </c>
      <c r="C441" s="1">
        <v>110</v>
      </c>
      <c r="D441" s="1" t="s">
        <v>21517</v>
      </c>
      <c r="E441" s="1">
        <v>173</v>
      </c>
      <c r="F441" s="1" t="s">
        <v>21518</v>
      </c>
      <c r="G441" s="1">
        <v>186</v>
      </c>
      <c r="H441" s="184" t="s">
        <v>21519</v>
      </c>
      <c r="I441" s="1">
        <v>197</v>
      </c>
      <c r="J441" s="184" t="s">
        <v>21520</v>
      </c>
      <c r="K441" s="1">
        <v>76</v>
      </c>
      <c r="L441" s="1" t="s">
        <v>21521</v>
      </c>
    </row>
    <row r="442" spans="1:12">
      <c r="A442" s="1" t="s">
        <v>20262</v>
      </c>
      <c r="B442" s="1" t="s">
        <v>16832</v>
      </c>
      <c r="C442" s="1">
        <v>11</v>
      </c>
      <c r="D442" s="1" t="s">
        <v>14801</v>
      </c>
      <c r="E442" s="1">
        <v>19</v>
      </c>
      <c r="F442" s="1" t="s">
        <v>20945</v>
      </c>
      <c r="G442" s="1">
        <v>17</v>
      </c>
      <c r="H442" s="1" t="s">
        <v>16523</v>
      </c>
      <c r="I442" s="1">
        <v>23</v>
      </c>
      <c r="J442" s="184" t="s">
        <v>18511</v>
      </c>
      <c r="K442" s="1">
        <v>2</v>
      </c>
      <c r="L442" s="1" t="s">
        <v>20590</v>
      </c>
    </row>
    <row r="443" spans="1:12">
      <c r="A443" s="1" t="s">
        <v>20262</v>
      </c>
      <c r="B443" s="1" t="s">
        <v>16835</v>
      </c>
      <c r="C443" s="1">
        <v>98</v>
      </c>
      <c r="D443" s="1" t="s">
        <v>20891</v>
      </c>
      <c r="E443" s="1">
        <v>106</v>
      </c>
      <c r="F443" s="1" t="s">
        <v>17635</v>
      </c>
      <c r="G443" s="1">
        <v>111</v>
      </c>
      <c r="H443" s="184" t="s">
        <v>18937</v>
      </c>
      <c r="I443" s="1">
        <v>111</v>
      </c>
      <c r="J443" s="1">
        <v>0</v>
      </c>
      <c r="K443" s="1">
        <v>6</v>
      </c>
      <c r="L443" s="1" t="s">
        <v>21522</v>
      </c>
    </row>
    <row r="444" spans="1:12">
      <c r="A444" s="1" t="s">
        <v>20262</v>
      </c>
      <c r="B444" s="1" t="s">
        <v>249</v>
      </c>
      <c r="C444" s="1">
        <v>137</v>
      </c>
      <c r="D444" s="1" t="s">
        <v>21523</v>
      </c>
      <c r="E444" s="1">
        <v>199</v>
      </c>
      <c r="F444" s="1" t="s">
        <v>21524</v>
      </c>
      <c r="G444" s="1">
        <v>176</v>
      </c>
      <c r="H444" s="1" t="s">
        <v>21525</v>
      </c>
      <c r="I444" s="1">
        <v>168</v>
      </c>
      <c r="J444" s="1" t="s">
        <v>21512</v>
      </c>
      <c r="K444" s="1">
        <v>111</v>
      </c>
      <c r="L444" s="1" t="s">
        <v>19836</v>
      </c>
    </row>
    <row r="445" spans="1:12">
      <c r="A445" s="1" t="s">
        <v>20262</v>
      </c>
      <c r="B445" s="1" t="s">
        <v>16848</v>
      </c>
      <c r="C445" s="1">
        <v>54</v>
      </c>
      <c r="D445" s="1" t="s">
        <v>17377</v>
      </c>
      <c r="E445" s="1">
        <v>43</v>
      </c>
      <c r="F445" s="1" t="s">
        <v>20878</v>
      </c>
      <c r="G445" s="1">
        <v>82</v>
      </c>
      <c r="H445" s="184" t="s">
        <v>21526</v>
      </c>
      <c r="I445" s="1">
        <v>24</v>
      </c>
      <c r="J445" s="1" t="s">
        <v>21527</v>
      </c>
      <c r="K445" s="1">
        <v>17</v>
      </c>
      <c r="L445" s="1" t="s">
        <v>14104</v>
      </c>
    </row>
    <row r="446" spans="1:12">
      <c r="A446" s="1" t="s">
        <v>20262</v>
      </c>
      <c r="B446" s="1" t="s">
        <v>245</v>
      </c>
      <c r="C446" s="1">
        <v>5</v>
      </c>
      <c r="D446" s="1" t="s">
        <v>21528</v>
      </c>
      <c r="E446" s="1">
        <v>40</v>
      </c>
      <c r="F446" s="1" t="s">
        <v>21529</v>
      </c>
      <c r="G446" s="1">
        <v>68</v>
      </c>
      <c r="H446" s="1" t="s">
        <v>6034</v>
      </c>
      <c r="I446" s="1">
        <v>180</v>
      </c>
      <c r="J446" s="184" t="s">
        <v>21530</v>
      </c>
      <c r="K446" s="1">
        <v>99</v>
      </c>
      <c r="L446" s="1" t="s">
        <v>20068</v>
      </c>
    </row>
    <row r="447" spans="1:12">
      <c r="A447" s="1" t="s">
        <v>20262</v>
      </c>
      <c r="B447" s="1" t="s">
        <v>16855</v>
      </c>
      <c r="C447" s="1">
        <v>22</v>
      </c>
      <c r="D447" s="1" t="s">
        <v>21531</v>
      </c>
      <c r="E447" s="1">
        <v>202</v>
      </c>
      <c r="F447" s="184" t="s">
        <v>21532</v>
      </c>
      <c r="G447" s="1">
        <v>141</v>
      </c>
      <c r="H447" s="1" t="s">
        <v>21533</v>
      </c>
      <c r="I447" s="1">
        <v>164</v>
      </c>
      <c r="J447" s="184" t="s">
        <v>21534</v>
      </c>
      <c r="K447" s="1">
        <v>98</v>
      </c>
      <c r="L447" s="1" t="s">
        <v>21535</v>
      </c>
    </row>
    <row r="448" spans="1:12">
      <c r="A448" s="1" t="s">
        <v>20262</v>
      </c>
      <c r="B448" s="1" t="s">
        <v>16863</v>
      </c>
      <c r="C448" s="1">
        <v>22</v>
      </c>
      <c r="D448" s="1" t="s">
        <v>20292</v>
      </c>
      <c r="E448" s="1">
        <v>158</v>
      </c>
      <c r="F448" s="184" t="s">
        <v>21536</v>
      </c>
      <c r="G448" s="1">
        <v>97</v>
      </c>
      <c r="H448" s="1" t="s">
        <v>21537</v>
      </c>
      <c r="I448" s="1">
        <v>101</v>
      </c>
      <c r="J448" s="184" t="s">
        <v>21538</v>
      </c>
      <c r="K448" s="1">
        <v>20</v>
      </c>
      <c r="L448" s="1" t="s">
        <v>21539</v>
      </c>
    </row>
    <row r="449" spans="1:12">
      <c r="A449" s="1" t="s">
        <v>20262</v>
      </c>
      <c r="B449" s="1" t="s">
        <v>16872</v>
      </c>
      <c r="C449" s="1">
        <v>100</v>
      </c>
      <c r="D449" s="1" t="s">
        <v>17153</v>
      </c>
      <c r="E449" s="1">
        <v>121</v>
      </c>
      <c r="F449" s="1" t="s">
        <v>21540</v>
      </c>
      <c r="G449" s="1">
        <v>100</v>
      </c>
      <c r="H449" s="1" t="s">
        <v>21541</v>
      </c>
      <c r="I449" s="1">
        <v>99</v>
      </c>
      <c r="J449" s="1" t="s">
        <v>21542</v>
      </c>
      <c r="K449" s="1">
        <v>37</v>
      </c>
      <c r="L449" s="1" t="s">
        <v>21543</v>
      </c>
    </row>
    <row r="450" spans="1:12">
      <c r="A450" s="1" t="s">
        <v>20262</v>
      </c>
      <c r="B450" s="1" t="s">
        <v>16877</v>
      </c>
      <c r="C450" s="1">
        <v>70</v>
      </c>
      <c r="D450" s="1" t="s">
        <v>21544</v>
      </c>
      <c r="E450" s="1">
        <v>122</v>
      </c>
      <c r="F450" s="184" t="s">
        <v>15626</v>
      </c>
      <c r="G450" s="1">
        <v>108</v>
      </c>
      <c r="H450" s="1" t="s">
        <v>21545</v>
      </c>
      <c r="I450" s="1">
        <v>87</v>
      </c>
      <c r="J450" s="1" t="s">
        <v>15422</v>
      </c>
      <c r="K450" s="1">
        <v>38</v>
      </c>
      <c r="L450" s="1" t="s">
        <v>21546</v>
      </c>
    </row>
    <row r="451" spans="1:12">
      <c r="A451" s="1" t="s">
        <v>20262</v>
      </c>
      <c r="B451" s="1" t="s">
        <v>16883</v>
      </c>
      <c r="C451" s="1">
        <v>1</v>
      </c>
      <c r="D451" s="1" t="s">
        <v>21547</v>
      </c>
      <c r="E451" s="1">
        <v>28</v>
      </c>
      <c r="F451" s="1">
        <v>1</v>
      </c>
      <c r="G451" s="1">
        <v>30</v>
      </c>
      <c r="H451" s="184" t="s">
        <v>13907</v>
      </c>
      <c r="I451" s="1">
        <v>33</v>
      </c>
      <c r="J451" s="1" t="s">
        <v>6220</v>
      </c>
      <c r="K451" s="1">
        <v>7</v>
      </c>
      <c r="L451" s="1" t="s">
        <v>21548</v>
      </c>
    </row>
    <row r="452" spans="1:12">
      <c r="A452" s="1" t="s">
        <v>20262</v>
      </c>
      <c r="B452" s="1" t="s">
        <v>16884</v>
      </c>
      <c r="C452" s="1">
        <v>117</v>
      </c>
      <c r="D452" s="1" t="s">
        <v>21549</v>
      </c>
      <c r="E452" s="1">
        <v>156</v>
      </c>
      <c r="F452" s="1" t="s">
        <v>21550</v>
      </c>
      <c r="G452" s="1">
        <v>139</v>
      </c>
      <c r="H452" s="1" t="s">
        <v>21551</v>
      </c>
      <c r="I452" s="1">
        <v>119</v>
      </c>
      <c r="J452" s="1" t="s">
        <v>21552</v>
      </c>
      <c r="K452" s="1">
        <v>78</v>
      </c>
      <c r="L452" s="1" t="s">
        <v>21553</v>
      </c>
    </row>
    <row r="453" spans="1:12">
      <c r="A453" s="1" t="s">
        <v>20262</v>
      </c>
      <c r="B453" s="1" t="s">
        <v>16890</v>
      </c>
      <c r="C453" s="1">
        <v>136</v>
      </c>
      <c r="D453" s="1" t="s">
        <v>21554</v>
      </c>
      <c r="E453" s="1">
        <v>161</v>
      </c>
      <c r="F453" s="1" t="s">
        <v>21555</v>
      </c>
      <c r="G453" s="1">
        <v>147</v>
      </c>
      <c r="H453" s="1" t="s">
        <v>19821</v>
      </c>
      <c r="I453" s="1">
        <v>139</v>
      </c>
      <c r="J453" s="1" t="s">
        <v>21556</v>
      </c>
      <c r="K453" s="1">
        <v>74</v>
      </c>
      <c r="L453" s="1" t="s">
        <v>21557</v>
      </c>
    </row>
    <row r="454" spans="1:12">
      <c r="A454" s="1" t="s">
        <v>20262</v>
      </c>
      <c r="B454" s="1" t="s">
        <v>750</v>
      </c>
      <c r="C454" s="1">
        <v>12</v>
      </c>
      <c r="D454" s="1" t="s">
        <v>16011</v>
      </c>
      <c r="E454" s="1">
        <v>39</v>
      </c>
      <c r="F454" s="184" t="s">
        <v>16029</v>
      </c>
      <c r="G454" s="1">
        <v>50</v>
      </c>
      <c r="H454" s="184" t="s">
        <v>16066</v>
      </c>
      <c r="I454" s="1">
        <v>51</v>
      </c>
      <c r="J454" s="1" t="s">
        <v>14416</v>
      </c>
      <c r="K454" s="1">
        <v>10</v>
      </c>
      <c r="L454" s="1" t="s">
        <v>16853</v>
      </c>
    </row>
    <row r="455" spans="1:12">
      <c r="A455" s="1" t="s">
        <v>20262</v>
      </c>
      <c r="B455" s="1" t="s">
        <v>16905</v>
      </c>
      <c r="C455" s="1">
        <v>15</v>
      </c>
      <c r="D455" s="1">
        <v>2</v>
      </c>
      <c r="E455" s="1">
        <v>17</v>
      </c>
      <c r="F455" s="1" t="s">
        <v>18307</v>
      </c>
      <c r="G455" s="1">
        <v>23</v>
      </c>
      <c r="H455" s="184" t="s">
        <v>18511</v>
      </c>
      <c r="I455" s="1">
        <v>16</v>
      </c>
      <c r="J455" s="1" t="s">
        <v>18330</v>
      </c>
      <c r="K455" s="1">
        <v>7</v>
      </c>
      <c r="L455" s="1" t="s">
        <v>16074</v>
      </c>
    </row>
    <row r="456" spans="1:12">
      <c r="A456" s="1" t="s">
        <v>20262</v>
      </c>
      <c r="B456" s="1" t="s">
        <v>16906</v>
      </c>
      <c r="C456" s="1">
        <v>68</v>
      </c>
      <c r="D456" s="1" t="s">
        <v>21558</v>
      </c>
      <c r="E456" s="1">
        <v>288</v>
      </c>
      <c r="F456" s="184" t="s">
        <v>21559</v>
      </c>
      <c r="G456" s="1">
        <v>292</v>
      </c>
      <c r="H456" s="184" t="s">
        <v>21560</v>
      </c>
      <c r="I456" s="1">
        <v>325</v>
      </c>
      <c r="J456" s="184" t="s">
        <v>21561</v>
      </c>
      <c r="K456" s="1">
        <v>363</v>
      </c>
      <c r="L456" s="184" t="s">
        <v>21562</v>
      </c>
    </row>
    <row r="457" spans="1:12">
      <c r="A457" s="1" t="s">
        <v>20262</v>
      </c>
      <c r="B457" s="1" t="s">
        <v>16916</v>
      </c>
      <c r="C457" s="1">
        <v>29</v>
      </c>
      <c r="D457" s="1" t="s">
        <v>21387</v>
      </c>
      <c r="E457" s="1">
        <v>30</v>
      </c>
      <c r="F457" s="1" t="s">
        <v>20807</v>
      </c>
      <c r="G457" s="1">
        <v>33</v>
      </c>
      <c r="H457" s="1" t="s">
        <v>6220</v>
      </c>
      <c r="I457" s="1">
        <v>37</v>
      </c>
      <c r="J457" s="184" t="s">
        <v>14727</v>
      </c>
      <c r="K457" s="1">
        <v>8</v>
      </c>
      <c r="L457" s="1" t="s">
        <v>18185</v>
      </c>
    </row>
    <row r="458" spans="1:12">
      <c r="A458" s="1" t="s">
        <v>20262</v>
      </c>
      <c r="B458" s="1" t="s">
        <v>16921</v>
      </c>
      <c r="C458" s="1">
        <v>55</v>
      </c>
      <c r="D458" s="184" t="s">
        <v>17895</v>
      </c>
      <c r="E458" s="1">
        <v>71</v>
      </c>
      <c r="F458" s="1" t="s">
        <v>21563</v>
      </c>
      <c r="G458" s="1">
        <v>59</v>
      </c>
      <c r="H458" s="1" t="s">
        <v>21564</v>
      </c>
      <c r="I458" s="1">
        <v>78</v>
      </c>
      <c r="J458" s="184" t="s">
        <v>21565</v>
      </c>
      <c r="K458" s="1">
        <v>44</v>
      </c>
      <c r="L458" s="1" t="s">
        <v>20217</v>
      </c>
    </row>
    <row r="459" spans="1:12">
      <c r="A459" s="1" t="s">
        <v>20262</v>
      </c>
      <c r="B459" s="1" t="s">
        <v>16928</v>
      </c>
      <c r="C459" s="1">
        <v>28</v>
      </c>
      <c r="D459" s="1" t="s">
        <v>20861</v>
      </c>
      <c r="E459" s="1">
        <v>76</v>
      </c>
      <c r="F459" s="1" t="s">
        <v>17478</v>
      </c>
      <c r="G459" s="1">
        <v>59</v>
      </c>
      <c r="H459" s="1" t="s">
        <v>20855</v>
      </c>
      <c r="I459" s="1">
        <v>84</v>
      </c>
      <c r="J459" s="184" t="s">
        <v>21566</v>
      </c>
      <c r="K459" s="1">
        <v>48</v>
      </c>
      <c r="L459" s="1" t="s">
        <v>15531</v>
      </c>
    </row>
    <row r="460" spans="1:12">
      <c r="A460" s="1" t="s">
        <v>20262</v>
      </c>
      <c r="B460" s="1" t="s">
        <v>16934</v>
      </c>
      <c r="C460" s="1">
        <v>42</v>
      </c>
      <c r="D460" s="1" t="s">
        <v>21567</v>
      </c>
      <c r="E460" s="1">
        <v>158</v>
      </c>
      <c r="F460" s="184" t="s">
        <v>20387</v>
      </c>
      <c r="G460" s="1">
        <v>182</v>
      </c>
      <c r="H460" s="184" t="s">
        <v>21568</v>
      </c>
      <c r="I460" s="1">
        <v>158</v>
      </c>
      <c r="J460" s="1" t="s">
        <v>21569</v>
      </c>
      <c r="K460" s="1">
        <v>97</v>
      </c>
      <c r="L460" s="1" t="s">
        <v>21537</v>
      </c>
    </row>
    <row r="461" spans="1:12">
      <c r="A461" s="1" t="s">
        <v>20262</v>
      </c>
      <c r="B461" s="1" t="s">
        <v>16942</v>
      </c>
      <c r="C461" s="1">
        <v>60</v>
      </c>
      <c r="D461" s="1" t="s">
        <v>14855</v>
      </c>
      <c r="E461" s="1">
        <v>115</v>
      </c>
      <c r="F461" s="1" t="s">
        <v>20131</v>
      </c>
      <c r="G461" s="1">
        <v>87</v>
      </c>
      <c r="H461" s="1" t="s">
        <v>21570</v>
      </c>
      <c r="I461" s="1">
        <v>79</v>
      </c>
      <c r="J461" s="1" t="s">
        <v>20294</v>
      </c>
      <c r="K461" s="1">
        <v>50</v>
      </c>
      <c r="L461" s="1" t="s">
        <v>21571</v>
      </c>
    </row>
    <row r="462" spans="1:12">
      <c r="A462" s="1" t="s">
        <v>20262</v>
      </c>
      <c r="B462" s="1" t="s">
        <v>16949</v>
      </c>
      <c r="C462" s="1">
        <v>45</v>
      </c>
      <c r="D462" s="184" t="s">
        <v>16774</v>
      </c>
      <c r="E462" s="1">
        <v>12</v>
      </c>
      <c r="F462" s="1" t="s">
        <v>21572</v>
      </c>
      <c r="G462" s="1">
        <v>55</v>
      </c>
      <c r="H462" s="184" t="s">
        <v>21573</v>
      </c>
      <c r="I462" s="1">
        <v>45</v>
      </c>
      <c r="J462" s="1" t="s">
        <v>19134</v>
      </c>
      <c r="K462" s="1">
        <v>27</v>
      </c>
      <c r="L462" s="1" t="s">
        <v>15093</v>
      </c>
    </row>
    <row r="463" spans="1:12">
      <c r="A463" s="1" t="s">
        <v>20262</v>
      </c>
      <c r="B463" s="1" t="s">
        <v>16950</v>
      </c>
      <c r="C463" s="1">
        <v>174</v>
      </c>
      <c r="D463" s="1" t="s">
        <v>21574</v>
      </c>
      <c r="E463" s="1">
        <v>160</v>
      </c>
      <c r="F463" s="1" t="s">
        <v>20599</v>
      </c>
      <c r="G463" s="1">
        <v>237</v>
      </c>
      <c r="H463" s="1" t="s">
        <v>21575</v>
      </c>
      <c r="I463" s="1">
        <v>227</v>
      </c>
      <c r="J463" s="1" t="s">
        <v>21576</v>
      </c>
      <c r="K463" s="1">
        <v>70</v>
      </c>
      <c r="L463" s="1" t="s">
        <v>21577</v>
      </c>
    </row>
    <row r="464" spans="1:12">
      <c r="A464" s="1" t="s">
        <v>20262</v>
      </c>
      <c r="B464" s="1" t="s">
        <v>16960</v>
      </c>
      <c r="C464" s="1">
        <v>425</v>
      </c>
      <c r="D464" s="1" t="s">
        <v>21578</v>
      </c>
      <c r="E464" s="1">
        <v>518</v>
      </c>
      <c r="F464" s="1" t="s">
        <v>21579</v>
      </c>
      <c r="G464" s="1">
        <v>535</v>
      </c>
      <c r="H464" s="184" t="s">
        <v>21580</v>
      </c>
      <c r="I464" s="1">
        <v>469</v>
      </c>
      <c r="J464" s="1" t="s">
        <v>21581</v>
      </c>
      <c r="K464" s="1">
        <v>251</v>
      </c>
      <c r="L464" s="1" t="s">
        <v>21582</v>
      </c>
    </row>
    <row r="465" spans="1:12">
      <c r="A465" s="1" t="s">
        <v>20262</v>
      </c>
      <c r="B465" s="1" t="s">
        <v>16971</v>
      </c>
      <c r="C465" s="1">
        <v>20</v>
      </c>
      <c r="D465" s="1" t="s">
        <v>14848</v>
      </c>
      <c r="E465" s="1">
        <v>60</v>
      </c>
      <c r="F465" s="184" t="s">
        <v>21583</v>
      </c>
      <c r="G465" s="1">
        <v>80</v>
      </c>
      <c r="H465" s="184" t="s">
        <v>14273</v>
      </c>
      <c r="I465" s="1">
        <v>94</v>
      </c>
      <c r="J465" s="1" t="s">
        <v>16139</v>
      </c>
      <c r="K465" s="1">
        <v>38</v>
      </c>
      <c r="L465" s="1" t="s">
        <v>17002</v>
      </c>
    </row>
    <row r="466" spans="1:12">
      <c r="A466" s="1" t="s">
        <v>20262</v>
      </c>
      <c r="B466" s="1" t="s">
        <v>16974</v>
      </c>
      <c r="C466" s="1">
        <v>11</v>
      </c>
      <c r="D466" s="1" t="s">
        <v>20658</v>
      </c>
      <c r="E466" s="1">
        <v>43</v>
      </c>
      <c r="F466" s="1" t="s">
        <v>20459</v>
      </c>
      <c r="G466" s="1">
        <v>55</v>
      </c>
      <c r="H466" s="184" t="s">
        <v>21584</v>
      </c>
      <c r="I466" s="1">
        <v>57</v>
      </c>
      <c r="J466" s="184" t="s">
        <v>14300</v>
      </c>
      <c r="K466" s="1">
        <v>52</v>
      </c>
      <c r="L466" s="1" t="s">
        <v>21585</v>
      </c>
    </row>
    <row r="467" spans="1:12">
      <c r="A467" s="1" t="s">
        <v>20262</v>
      </c>
      <c r="B467" s="1" t="s">
        <v>16981</v>
      </c>
      <c r="C467" s="1">
        <v>49</v>
      </c>
      <c r="D467" s="1" t="s">
        <v>21586</v>
      </c>
      <c r="E467" s="1">
        <v>114</v>
      </c>
      <c r="F467" s="184" t="s">
        <v>14577</v>
      </c>
      <c r="G467" s="1">
        <v>89</v>
      </c>
      <c r="H467" s="1" t="s">
        <v>21587</v>
      </c>
      <c r="I467" s="1">
        <v>89</v>
      </c>
      <c r="J467" s="1">
        <v>0</v>
      </c>
      <c r="K467" s="1">
        <v>22</v>
      </c>
      <c r="L467" s="1" t="s">
        <v>21588</v>
      </c>
    </row>
    <row r="468" spans="1:12">
      <c r="A468" s="1" t="s">
        <v>20262</v>
      </c>
      <c r="B468" s="1" t="s">
        <v>881</v>
      </c>
      <c r="D468" s="1">
        <v>-1</v>
      </c>
      <c r="E468" s="1">
        <v>40</v>
      </c>
      <c r="F468" s="184" t="s">
        <v>15492</v>
      </c>
      <c r="G468" s="1">
        <v>53</v>
      </c>
      <c r="H468" s="1" t="s">
        <v>21589</v>
      </c>
      <c r="I468" s="1">
        <v>48</v>
      </c>
      <c r="J468" s="1" t="s">
        <v>20795</v>
      </c>
      <c r="K468" s="1">
        <v>12</v>
      </c>
      <c r="L468" s="1" t="s">
        <v>20687</v>
      </c>
    </row>
    <row r="469" spans="1:12">
      <c r="A469" s="1" t="s">
        <v>20262</v>
      </c>
      <c r="B469" s="1" t="s">
        <v>16990</v>
      </c>
      <c r="C469" s="1">
        <v>161</v>
      </c>
      <c r="D469" s="1" t="s">
        <v>21590</v>
      </c>
      <c r="E469" s="1">
        <v>316</v>
      </c>
      <c r="F469" s="184" t="s">
        <v>21591</v>
      </c>
      <c r="G469" s="1">
        <v>159</v>
      </c>
      <c r="H469" s="1" t="s">
        <v>21592</v>
      </c>
      <c r="I469" s="1">
        <v>187</v>
      </c>
      <c r="J469" s="184" t="s">
        <v>21593</v>
      </c>
      <c r="K469" s="1">
        <v>56</v>
      </c>
      <c r="L469" s="1" t="s">
        <v>21594</v>
      </c>
    </row>
    <row r="470" spans="1:12">
      <c r="A470" s="1" t="s">
        <v>20262</v>
      </c>
      <c r="B470" s="1" t="s">
        <v>17000</v>
      </c>
      <c r="C470" s="1">
        <v>18</v>
      </c>
      <c r="D470" s="1" t="s">
        <v>20695</v>
      </c>
      <c r="E470" s="1">
        <v>38</v>
      </c>
      <c r="F470" s="184" t="s">
        <v>13879</v>
      </c>
      <c r="G470" s="1">
        <v>47</v>
      </c>
      <c r="H470" s="184" t="s">
        <v>18986</v>
      </c>
      <c r="I470" s="1">
        <v>25</v>
      </c>
      <c r="J470" s="1" t="s">
        <v>20899</v>
      </c>
      <c r="K470" s="1">
        <v>5</v>
      </c>
      <c r="L470" s="1" t="s">
        <v>20475</v>
      </c>
    </row>
    <row r="471" spans="1:12">
      <c r="A471" s="1" t="s">
        <v>20262</v>
      </c>
      <c r="B471" s="1" t="s">
        <v>916</v>
      </c>
      <c r="C471" s="1">
        <v>30</v>
      </c>
      <c r="D471" s="184" t="s">
        <v>13907</v>
      </c>
      <c r="E471" s="1">
        <v>34</v>
      </c>
      <c r="F471" s="1" t="s">
        <v>21595</v>
      </c>
      <c r="G471" s="1">
        <v>31</v>
      </c>
      <c r="H471" s="1" t="s">
        <v>21596</v>
      </c>
      <c r="I471" s="1">
        <v>51</v>
      </c>
      <c r="J471" s="184" t="s">
        <v>21597</v>
      </c>
      <c r="K471" s="1">
        <v>119</v>
      </c>
      <c r="L471" s="184" t="s">
        <v>15320</v>
      </c>
    </row>
    <row r="472" spans="1:12">
      <c r="A472" s="1" t="s">
        <v>20262</v>
      </c>
      <c r="B472" s="1" t="s">
        <v>17009</v>
      </c>
      <c r="C472" s="1">
        <v>59</v>
      </c>
      <c r="D472" s="1" t="s">
        <v>19320</v>
      </c>
      <c r="E472" s="1">
        <v>99</v>
      </c>
      <c r="F472" s="1" t="s">
        <v>14474</v>
      </c>
      <c r="G472" s="1">
        <v>68</v>
      </c>
      <c r="H472" s="1" t="s">
        <v>15297</v>
      </c>
      <c r="I472" s="1">
        <v>81</v>
      </c>
      <c r="J472" s="184" t="s">
        <v>16113</v>
      </c>
      <c r="K472" s="1">
        <v>57</v>
      </c>
      <c r="L472" s="1" t="s">
        <v>20945</v>
      </c>
    </row>
    <row r="473" spans="1:12">
      <c r="A473" s="1" t="s">
        <v>20262</v>
      </c>
      <c r="B473" s="1" t="s">
        <v>17016</v>
      </c>
      <c r="C473" s="1">
        <v>64</v>
      </c>
      <c r="D473" s="1" t="s">
        <v>21598</v>
      </c>
      <c r="E473" s="1">
        <v>119</v>
      </c>
      <c r="F473" s="184" t="s">
        <v>14830</v>
      </c>
      <c r="G473" s="1">
        <v>68</v>
      </c>
      <c r="H473" s="1" t="s">
        <v>15531</v>
      </c>
      <c r="I473" s="1">
        <v>79</v>
      </c>
      <c r="J473" s="184" t="s">
        <v>15005</v>
      </c>
      <c r="K473" s="1">
        <v>7</v>
      </c>
      <c r="L473" s="1" t="s">
        <v>21599</v>
      </c>
    </row>
    <row r="474" spans="1:12">
      <c r="A474" s="1" t="s">
        <v>20262</v>
      </c>
      <c r="B474" s="1" t="s">
        <v>17021</v>
      </c>
      <c r="C474" s="1">
        <v>124</v>
      </c>
      <c r="D474" s="184" t="s">
        <v>13984</v>
      </c>
      <c r="E474" s="1">
        <v>170</v>
      </c>
      <c r="F474" s="1" t="s">
        <v>14461</v>
      </c>
      <c r="G474" s="1">
        <v>266</v>
      </c>
      <c r="H474" s="184" t="s">
        <v>21600</v>
      </c>
      <c r="I474" s="1">
        <v>245</v>
      </c>
      <c r="J474" s="1" t="s">
        <v>21601</v>
      </c>
      <c r="K474" s="1">
        <v>79</v>
      </c>
      <c r="L474" s="1" t="s">
        <v>21602</v>
      </c>
    </row>
    <row r="475" spans="1:12">
      <c r="A475" s="1" t="s">
        <v>20262</v>
      </c>
      <c r="B475" s="1" t="s">
        <v>17027</v>
      </c>
      <c r="C475" s="1">
        <v>457</v>
      </c>
      <c r="D475" s="1" t="s">
        <v>21603</v>
      </c>
      <c r="E475" s="1">
        <v>819</v>
      </c>
      <c r="F475" s="1" t="s">
        <v>21604</v>
      </c>
      <c r="G475" s="1">
        <v>761</v>
      </c>
      <c r="H475" s="1" t="s">
        <v>21605</v>
      </c>
      <c r="I475" s="1">
        <v>781</v>
      </c>
      <c r="J475" s="184" t="s">
        <v>21606</v>
      </c>
      <c r="K475" s="1">
        <v>359</v>
      </c>
      <c r="L475" s="1" t="s">
        <v>21607</v>
      </c>
    </row>
    <row r="476" spans="1:12">
      <c r="A476" s="1" t="s">
        <v>20262</v>
      </c>
      <c r="B476" s="1" t="s">
        <v>17038</v>
      </c>
      <c r="C476" s="1">
        <v>131</v>
      </c>
      <c r="D476" s="1" t="s">
        <v>21608</v>
      </c>
      <c r="E476" s="1">
        <v>152</v>
      </c>
      <c r="F476" s="1" t="s">
        <v>18689</v>
      </c>
      <c r="G476" s="1">
        <v>119</v>
      </c>
      <c r="H476" s="1" t="s">
        <v>21609</v>
      </c>
      <c r="I476" s="1">
        <v>121</v>
      </c>
      <c r="J476" s="184" t="s">
        <v>21610</v>
      </c>
      <c r="K476" s="1">
        <v>41</v>
      </c>
      <c r="L476" s="1" t="s">
        <v>21611</v>
      </c>
    </row>
    <row r="477" spans="1:12">
      <c r="A477" s="1" t="s">
        <v>20262</v>
      </c>
      <c r="B477" s="1" t="s">
        <v>17047</v>
      </c>
      <c r="C477" s="1">
        <v>292</v>
      </c>
      <c r="D477" s="1" t="s">
        <v>21612</v>
      </c>
      <c r="E477" s="1">
        <v>372</v>
      </c>
      <c r="F477" s="1" t="s">
        <v>21613</v>
      </c>
      <c r="G477" s="1">
        <v>326</v>
      </c>
      <c r="H477" s="1" t="s">
        <v>21614</v>
      </c>
      <c r="I477" s="1">
        <v>385</v>
      </c>
      <c r="J477" s="184" t="s">
        <v>18540</v>
      </c>
      <c r="K477" s="1">
        <v>181</v>
      </c>
      <c r="L477" s="1" t="s">
        <v>21615</v>
      </c>
    </row>
    <row r="478" spans="1:12">
      <c r="A478" s="1" t="s">
        <v>20262</v>
      </c>
      <c r="B478" s="1" t="s">
        <v>17058</v>
      </c>
      <c r="C478" s="1">
        <v>70</v>
      </c>
      <c r="D478" s="184" t="s">
        <v>21179</v>
      </c>
      <c r="E478" s="1">
        <v>18</v>
      </c>
      <c r="F478" s="1" t="s">
        <v>21616</v>
      </c>
      <c r="G478" s="1">
        <v>19</v>
      </c>
      <c r="H478" s="184" t="s">
        <v>13879</v>
      </c>
      <c r="I478" s="1">
        <v>33</v>
      </c>
      <c r="J478" s="184" t="s">
        <v>21617</v>
      </c>
      <c r="K478" s="1">
        <v>4</v>
      </c>
      <c r="L478" s="1" t="s">
        <v>21023</v>
      </c>
    </row>
    <row r="479" spans="1:12">
      <c r="A479" s="1" t="s">
        <v>20262</v>
      </c>
      <c r="B479" s="1" t="s">
        <v>17059</v>
      </c>
      <c r="C479" s="1">
        <v>7</v>
      </c>
      <c r="D479" s="1" t="s">
        <v>16541</v>
      </c>
      <c r="E479" s="1">
        <v>23</v>
      </c>
      <c r="F479" s="184" t="s">
        <v>21048</v>
      </c>
      <c r="G479" s="1">
        <v>15</v>
      </c>
      <c r="H479" s="1" t="s">
        <v>19542</v>
      </c>
      <c r="I479" s="1">
        <v>15</v>
      </c>
      <c r="J479" s="1">
        <v>0</v>
      </c>
      <c r="K479" s="1">
        <v>12</v>
      </c>
      <c r="L479" s="1" t="s">
        <v>13971</v>
      </c>
    </row>
    <row r="480" spans="1:12">
      <c r="A480" s="1" t="s">
        <v>20262</v>
      </c>
      <c r="B480" s="1" t="s">
        <v>17062</v>
      </c>
      <c r="C480" s="1">
        <v>54</v>
      </c>
      <c r="D480" s="184" t="s">
        <v>15478</v>
      </c>
      <c r="E480" s="1">
        <v>46</v>
      </c>
      <c r="F480" s="1" t="s">
        <v>20962</v>
      </c>
      <c r="G480" s="1">
        <v>99</v>
      </c>
      <c r="H480" s="184" t="s">
        <v>21618</v>
      </c>
      <c r="I480" s="1">
        <v>62</v>
      </c>
      <c r="J480" s="1" t="s">
        <v>21619</v>
      </c>
      <c r="K480" s="1">
        <v>46</v>
      </c>
      <c r="L480" s="1" t="s">
        <v>21403</v>
      </c>
    </row>
    <row r="481" spans="1:12">
      <c r="A481" s="1" t="s">
        <v>20262</v>
      </c>
      <c r="B481" s="1" t="s">
        <v>17069</v>
      </c>
      <c r="C481" s="1">
        <v>50</v>
      </c>
      <c r="D481" s="1" t="s">
        <v>21620</v>
      </c>
      <c r="E481" s="1">
        <v>204</v>
      </c>
      <c r="F481" s="184" t="s">
        <v>21621</v>
      </c>
      <c r="G481" s="1">
        <v>214</v>
      </c>
      <c r="H481" s="184" t="s">
        <v>21622</v>
      </c>
      <c r="I481" s="1">
        <v>221</v>
      </c>
      <c r="J481" s="184" t="s">
        <v>21623</v>
      </c>
      <c r="K481" s="1">
        <v>98</v>
      </c>
      <c r="L481" s="1" t="s">
        <v>21624</v>
      </c>
    </row>
    <row r="482" spans="1:12">
      <c r="A482" s="1" t="s">
        <v>20262</v>
      </c>
      <c r="B482" s="1" t="s">
        <v>17077</v>
      </c>
      <c r="C482" s="1">
        <v>30</v>
      </c>
      <c r="D482" s="1" t="s">
        <v>20182</v>
      </c>
      <c r="E482" s="1">
        <v>63</v>
      </c>
      <c r="F482" s="1" t="s">
        <v>13886</v>
      </c>
      <c r="G482" s="1">
        <v>46</v>
      </c>
      <c r="H482" s="1" t="s">
        <v>21625</v>
      </c>
      <c r="I482" s="1">
        <v>57</v>
      </c>
      <c r="J482" s="184" t="s">
        <v>16201</v>
      </c>
      <c r="K482" s="1">
        <v>46</v>
      </c>
      <c r="L482" s="1" t="s">
        <v>21626</v>
      </c>
    </row>
    <row r="483" spans="1:12">
      <c r="A483" s="1" t="s">
        <v>20262</v>
      </c>
      <c r="B483" s="1" t="s">
        <v>17080</v>
      </c>
      <c r="C483" s="1">
        <v>10</v>
      </c>
      <c r="D483" s="1" t="s">
        <v>20133</v>
      </c>
      <c r="E483" s="1">
        <v>26</v>
      </c>
      <c r="F483" s="184" t="s">
        <v>16317</v>
      </c>
      <c r="G483" s="1">
        <v>21</v>
      </c>
      <c r="H483" s="1" t="s">
        <v>17906</v>
      </c>
      <c r="I483" s="1">
        <v>17</v>
      </c>
      <c r="J483" s="1" t="s">
        <v>19058</v>
      </c>
      <c r="K483" s="1">
        <v>2</v>
      </c>
      <c r="L483" s="1" t="s">
        <v>21270</v>
      </c>
    </row>
    <row r="484" spans="1:12">
      <c r="A484" s="1" t="s">
        <v>20262</v>
      </c>
      <c r="B484" s="1" t="s">
        <v>17082</v>
      </c>
      <c r="C484" s="1">
        <v>160</v>
      </c>
      <c r="D484" s="1" t="s">
        <v>21627</v>
      </c>
      <c r="E484" s="1">
        <v>230</v>
      </c>
      <c r="F484" s="1" t="s">
        <v>21628</v>
      </c>
      <c r="G484" s="1">
        <v>216</v>
      </c>
      <c r="H484" s="1" t="s">
        <v>13931</v>
      </c>
      <c r="I484" s="1">
        <v>164</v>
      </c>
      <c r="J484" s="1" t="s">
        <v>20789</v>
      </c>
      <c r="K484" s="1">
        <v>43</v>
      </c>
      <c r="L484" s="1" t="s">
        <v>21629</v>
      </c>
    </row>
    <row r="485" spans="1:12">
      <c r="A485" s="1" t="s">
        <v>20262</v>
      </c>
      <c r="B485" s="1" t="s">
        <v>17088</v>
      </c>
      <c r="C485" s="1">
        <v>5</v>
      </c>
      <c r="D485" s="1" t="s">
        <v>21630</v>
      </c>
      <c r="E485" s="1">
        <v>54</v>
      </c>
      <c r="F485" s="1" t="s">
        <v>1311</v>
      </c>
      <c r="G485" s="1">
        <v>50</v>
      </c>
      <c r="H485" s="1" t="s">
        <v>18734</v>
      </c>
      <c r="I485" s="1">
        <v>43</v>
      </c>
      <c r="J485" s="1" t="s">
        <v>20635</v>
      </c>
      <c r="K485" s="1">
        <v>32</v>
      </c>
      <c r="L485" s="1" t="s">
        <v>14349</v>
      </c>
    </row>
    <row r="486" spans="1:12">
      <c r="A486" s="1" t="s">
        <v>20262</v>
      </c>
      <c r="B486" s="1" t="s">
        <v>17095</v>
      </c>
      <c r="C486" s="1">
        <v>54</v>
      </c>
      <c r="D486" s="1" t="s">
        <v>21631</v>
      </c>
      <c r="E486" s="1">
        <v>226</v>
      </c>
      <c r="F486" s="1" t="s">
        <v>21632</v>
      </c>
      <c r="G486" s="1">
        <v>298</v>
      </c>
      <c r="H486" s="184" t="s">
        <v>21633</v>
      </c>
      <c r="I486" s="1">
        <v>258</v>
      </c>
      <c r="J486" s="1" t="s">
        <v>21634</v>
      </c>
      <c r="K486" s="1">
        <v>113</v>
      </c>
      <c r="L486" s="1" t="s">
        <v>21635</v>
      </c>
    </row>
    <row r="487" spans="1:12">
      <c r="A487" s="1" t="s">
        <v>20262</v>
      </c>
      <c r="B487" s="1" t="s">
        <v>17104</v>
      </c>
      <c r="C487" s="1">
        <v>289</v>
      </c>
      <c r="D487" s="1" t="s">
        <v>21636</v>
      </c>
      <c r="E487" s="1">
        <v>499</v>
      </c>
      <c r="F487" s="1" t="s">
        <v>21637</v>
      </c>
      <c r="G487" s="1">
        <v>436</v>
      </c>
      <c r="H487" s="1" t="s">
        <v>21638</v>
      </c>
      <c r="I487" s="1">
        <v>418</v>
      </c>
      <c r="J487" s="1" t="s">
        <v>21639</v>
      </c>
      <c r="K487" s="1">
        <v>120</v>
      </c>
      <c r="L487" s="1" t="s">
        <v>21640</v>
      </c>
    </row>
    <row r="488" spans="1:12">
      <c r="A488" s="1" t="s">
        <v>20262</v>
      </c>
      <c r="B488" s="1" t="s">
        <v>17114</v>
      </c>
      <c r="C488" s="1">
        <v>55</v>
      </c>
      <c r="D488" s="1" t="s">
        <v>20204</v>
      </c>
      <c r="E488" s="1">
        <v>89</v>
      </c>
      <c r="F488" s="184" t="s">
        <v>21641</v>
      </c>
      <c r="G488" s="1">
        <v>50</v>
      </c>
      <c r="H488" s="1" t="s">
        <v>21642</v>
      </c>
      <c r="I488" s="1">
        <v>91</v>
      </c>
      <c r="J488" s="1" t="s">
        <v>21643</v>
      </c>
      <c r="K488" s="1">
        <v>2</v>
      </c>
      <c r="L488" s="1" t="s">
        <v>21644</v>
      </c>
    </row>
    <row r="489" spans="1:12">
      <c r="A489" s="1" t="s">
        <v>20262</v>
      </c>
      <c r="B489" s="1" t="s">
        <v>17120</v>
      </c>
      <c r="C489" s="1">
        <v>44</v>
      </c>
      <c r="D489" s="184" t="s">
        <v>14614</v>
      </c>
      <c r="E489" s="1">
        <v>59</v>
      </c>
      <c r="F489" s="1" t="s">
        <v>21645</v>
      </c>
      <c r="G489" s="1">
        <v>65</v>
      </c>
      <c r="H489" s="184" t="s">
        <v>14635</v>
      </c>
      <c r="I489" s="1">
        <v>64</v>
      </c>
      <c r="J489" s="1" t="s">
        <v>21646</v>
      </c>
      <c r="K489" s="1">
        <v>11</v>
      </c>
      <c r="L489" s="1" t="s">
        <v>21647</v>
      </c>
    </row>
    <row r="490" spans="1:12">
      <c r="A490" s="1" t="s">
        <v>20262</v>
      </c>
      <c r="B490" s="1" t="s">
        <v>17125</v>
      </c>
      <c r="C490" s="1">
        <v>331</v>
      </c>
      <c r="D490" s="1" t="s">
        <v>21648</v>
      </c>
      <c r="E490" s="1">
        <v>413</v>
      </c>
      <c r="F490" s="1" t="s">
        <v>21649</v>
      </c>
      <c r="G490" s="1">
        <v>408</v>
      </c>
      <c r="H490" s="1" t="s">
        <v>21650</v>
      </c>
      <c r="I490" s="1">
        <v>368</v>
      </c>
      <c r="J490" s="1" t="s">
        <v>21651</v>
      </c>
      <c r="K490" s="1">
        <v>126</v>
      </c>
      <c r="L490" s="1" t="s">
        <v>21652</v>
      </c>
    </row>
    <row r="491" spans="1:12">
      <c r="A491" s="1" t="s">
        <v>20262</v>
      </c>
      <c r="B491" s="1" t="s">
        <v>17134</v>
      </c>
      <c r="C491" s="1">
        <v>119</v>
      </c>
      <c r="D491" s="1">
        <v>6</v>
      </c>
      <c r="E491" s="1">
        <v>88</v>
      </c>
      <c r="F491" s="1" t="s">
        <v>21653</v>
      </c>
      <c r="G491" s="1">
        <v>18</v>
      </c>
      <c r="H491" s="1" t="s">
        <v>21654</v>
      </c>
      <c r="I491" s="1">
        <v>41</v>
      </c>
      <c r="J491" s="184" t="s">
        <v>21655</v>
      </c>
      <c r="K491" s="1">
        <v>47</v>
      </c>
      <c r="L491" s="184" t="s">
        <v>18225</v>
      </c>
    </row>
    <row r="492" spans="1:12">
      <c r="A492" s="1" t="s">
        <v>20262</v>
      </c>
      <c r="B492" s="1" t="s">
        <v>17137</v>
      </c>
      <c r="C492" s="1">
        <v>93</v>
      </c>
      <c r="D492" s="1" t="s">
        <v>17741</v>
      </c>
      <c r="E492" s="1">
        <v>94</v>
      </c>
      <c r="F492" s="1" t="s">
        <v>21656</v>
      </c>
      <c r="G492" s="1">
        <v>70</v>
      </c>
      <c r="H492" s="1" t="s">
        <v>20712</v>
      </c>
      <c r="I492" s="1">
        <v>93</v>
      </c>
      <c r="J492" s="184" t="s">
        <v>16958</v>
      </c>
      <c r="K492" s="1">
        <v>55</v>
      </c>
      <c r="L492" s="1" t="s">
        <v>20983</v>
      </c>
    </row>
    <row r="493" spans="1:12">
      <c r="A493" s="1" t="s">
        <v>20262</v>
      </c>
      <c r="B493" s="1" t="s">
        <v>17144</v>
      </c>
      <c r="C493" s="1">
        <v>60</v>
      </c>
      <c r="D493" s="184" t="s">
        <v>13885</v>
      </c>
      <c r="E493" s="1">
        <v>57</v>
      </c>
      <c r="F493" s="1" t="s">
        <v>14433</v>
      </c>
      <c r="G493" s="1">
        <v>39</v>
      </c>
      <c r="H493" s="1" t="s">
        <v>17429</v>
      </c>
      <c r="I493" s="1">
        <v>46</v>
      </c>
      <c r="J493" s="184" t="s">
        <v>18034</v>
      </c>
      <c r="K493" s="1">
        <v>22</v>
      </c>
      <c r="L493" s="1" t="s">
        <v>18580</v>
      </c>
    </row>
    <row r="494" spans="1:12">
      <c r="A494" s="1" t="s">
        <v>20262</v>
      </c>
      <c r="B494" s="1" t="s">
        <v>17147</v>
      </c>
      <c r="C494" s="1">
        <v>55</v>
      </c>
      <c r="D494" s="184" t="s">
        <v>18684</v>
      </c>
      <c r="E494" s="1">
        <v>54</v>
      </c>
      <c r="F494" s="1" t="s">
        <v>14461</v>
      </c>
      <c r="G494" s="1">
        <v>53</v>
      </c>
      <c r="H494" s="1" t="s">
        <v>18141</v>
      </c>
      <c r="I494" s="1">
        <v>46</v>
      </c>
      <c r="J494" s="1" t="s">
        <v>21399</v>
      </c>
      <c r="K494" s="1">
        <v>22</v>
      </c>
      <c r="L494" s="1" t="s">
        <v>18580</v>
      </c>
    </row>
    <row r="495" spans="1:12">
      <c r="A495" s="1" t="s">
        <v>20262</v>
      </c>
      <c r="B495" s="1" t="s">
        <v>17152</v>
      </c>
      <c r="C495" s="1">
        <v>34</v>
      </c>
      <c r="D495" s="1" t="s">
        <v>15074</v>
      </c>
      <c r="E495" s="1">
        <v>70</v>
      </c>
      <c r="F495" s="184" t="s">
        <v>21657</v>
      </c>
      <c r="G495" s="1">
        <v>46</v>
      </c>
      <c r="H495" s="1" t="s">
        <v>19206</v>
      </c>
      <c r="I495" s="1">
        <v>75</v>
      </c>
      <c r="J495" s="184" t="s">
        <v>21658</v>
      </c>
      <c r="K495" s="1">
        <v>22</v>
      </c>
      <c r="L495" s="1" t="s">
        <v>21659</v>
      </c>
    </row>
    <row r="496" spans="1:12">
      <c r="A496" s="1" t="s">
        <v>20262</v>
      </c>
      <c r="B496" s="1" t="s">
        <v>17158</v>
      </c>
      <c r="C496" s="1">
        <v>10</v>
      </c>
      <c r="D496" s="1" t="s">
        <v>21660</v>
      </c>
      <c r="E496" s="1">
        <v>35</v>
      </c>
      <c r="F496" s="184" t="s">
        <v>14040</v>
      </c>
      <c r="G496" s="1">
        <v>8</v>
      </c>
      <c r="H496" s="1" t="s">
        <v>21661</v>
      </c>
      <c r="I496" s="1">
        <v>26</v>
      </c>
      <c r="J496" s="1" t="s">
        <v>21662</v>
      </c>
      <c r="K496" s="1">
        <v>18</v>
      </c>
      <c r="L496" s="1" t="s">
        <v>16196</v>
      </c>
    </row>
    <row r="497" spans="1:12">
      <c r="A497" s="1" t="s">
        <v>20262</v>
      </c>
      <c r="B497" s="1" t="s">
        <v>17159</v>
      </c>
      <c r="C497" s="1">
        <v>8</v>
      </c>
      <c r="D497" s="184" t="s">
        <v>13882</v>
      </c>
      <c r="E497" s="1">
        <v>8</v>
      </c>
      <c r="F497" s="1" t="s">
        <v>17478</v>
      </c>
      <c r="G497" s="1">
        <v>15</v>
      </c>
      <c r="H497" s="1" t="s">
        <v>6204</v>
      </c>
      <c r="I497" s="1">
        <v>35</v>
      </c>
      <c r="J497" s="184" t="s">
        <v>15320</v>
      </c>
      <c r="K497" s="1">
        <v>20</v>
      </c>
      <c r="L497" s="1" t="s">
        <v>15531</v>
      </c>
    </row>
    <row r="498" spans="1:12">
      <c r="A498" s="1" t="s">
        <v>20262</v>
      </c>
      <c r="B498" s="1" t="s">
        <v>17160</v>
      </c>
      <c r="C498" s="1">
        <v>45</v>
      </c>
      <c r="D498" s="184" t="s">
        <v>21663</v>
      </c>
      <c r="E498" s="1">
        <v>44</v>
      </c>
      <c r="F498" s="1" t="s">
        <v>21664</v>
      </c>
      <c r="G498" s="1">
        <v>36</v>
      </c>
      <c r="H498" s="1" t="s">
        <v>19134</v>
      </c>
      <c r="I498" s="1">
        <v>33</v>
      </c>
      <c r="J498" s="1" t="s">
        <v>14106</v>
      </c>
      <c r="K498" s="1">
        <v>19</v>
      </c>
      <c r="L498" s="1" t="s">
        <v>14745</v>
      </c>
    </row>
    <row r="499" spans="1:12">
      <c r="A499" s="1" t="s">
        <v>20262</v>
      </c>
      <c r="B499" s="1" t="s">
        <v>17162</v>
      </c>
      <c r="C499" s="1">
        <v>86</v>
      </c>
      <c r="D499" s="1" t="s">
        <v>21665</v>
      </c>
      <c r="E499" s="1">
        <v>226</v>
      </c>
      <c r="F499" s="1" t="s">
        <v>21666</v>
      </c>
      <c r="G499" s="1">
        <v>300</v>
      </c>
      <c r="H499" s="184" t="s">
        <v>21667</v>
      </c>
      <c r="I499" s="1">
        <v>292</v>
      </c>
      <c r="J499" s="1" t="s">
        <v>21668</v>
      </c>
      <c r="K499" s="1">
        <v>97</v>
      </c>
      <c r="L499" s="1" t="s">
        <v>21669</v>
      </c>
    </row>
    <row r="500" spans="1:12">
      <c r="A500" s="1" t="s">
        <v>20262</v>
      </c>
      <c r="B500" s="1" t="s">
        <v>17172</v>
      </c>
      <c r="C500" s="1">
        <v>71</v>
      </c>
      <c r="D500" s="1" t="s">
        <v>16777</v>
      </c>
      <c r="E500" s="1">
        <v>113</v>
      </c>
      <c r="F500" s="1" t="s">
        <v>21670</v>
      </c>
      <c r="G500" s="1">
        <v>117</v>
      </c>
      <c r="H500" s="184" t="s">
        <v>14573</v>
      </c>
      <c r="I500" s="1">
        <v>101</v>
      </c>
      <c r="J500" s="1" t="s">
        <v>16804</v>
      </c>
      <c r="K500" s="1">
        <v>32</v>
      </c>
      <c r="L500" s="1" t="s">
        <v>21671</v>
      </c>
    </row>
    <row r="501" spans="1:12">
      <c r="A501" s="1" t="s">
        <v>20262</v>
      </c>
      <c r="B501" s="1" t="s">
        <v>17182</v>
      </c>
      <c r="C501" s="1">
        <v>21</v>
      </c>
      <c r="D501" s="1" t="s">
        <v>14364</v>
      </c>
      <c r="E501" s="1">
        <v>112</v>
      </c>
      <c r="F501" s="184" t="s">
        <v>13934</v>
      </c>
      <c r="G501" s="1">
        <v>85</v>
      </c>
      <c r="H501" s="1" t="s">
        <v>21672</v>
      </c>
      <c r="I501" s="1">
        <v>103</v>
      </c>
      <c r="J501" s="184" t="s">
        <v>21673</v>
      </c>
      <c r="K501" s="1">
        <v>15</v>
      </c>
      <c r="L501" s="1" t="s">
        <v>21674</v>
      </c>
    </row>
    <row r="502" spans="1:12">
      <c r="A502" s="1" t="s">
        <v>20262</v>
      </c>
      <c r="B502" s="1" t="s">
        <v>17188</v>
      </c>
      <c r="C502" s="1">
        <v>133</v>
      </c>
      <c r="D502" s="1" t="s">
        <v>18992</v>
      </c>
      <c r="E502" s="1">
        <v>336</v>
      </c>
      <c r="F502" s="184" t="s">
        <v>13958</v>
      </c>
      <c r="G502" s="1">
        <v>310</v>
      </c>
      <c r="H502" s="1" t="s">
        <v>21675</v>
      </c>
      <c r="I502" s="1">
        <v>271</v>
      </c>
      <c r="J502" s="1" t="s">
        <v>21676</v>
      </c>
      <c r="K502" s="1">
        <v>193</v>
      </c>
      <c r="L502" s="1" t="s">
        <v>21677</v>
      </c>
    </row>
    <row r="503" spans="1:12">
      <c r="A503" s="1" t="s">
        <v>20262</v>
      </c>
      <c r="B503" s="1" t="s">
        <v>17197</v>
      </c>
      <c r="C503" s="1">
        <v>968</v>
      </c>
      <c r="D503" s="1" t="s">
        <v>21678</v>
      </c>
      <c r="E503" s="1">
        <v>1843</v>
      </c>
      <c r="F503" s="1" t="s">
        <v>21679</v>
      </c>
      <c r="G503" s="1">
        <v>1606</v>
      </c>
      <c r="H503" s="1" t="s">
        <v>21680</v>
      </c>
      <c r="I503" s="1">
        <v>1634</v>
      </c>
      <c r="J503" s="184" t="s">
        <v>21681</v>
      </c>
      <c r="K503" s="1">
        <v>453</v>
      </c>
      <c r="L503" s="1" t="s">
        <v>21682</v>
      </c>
    </row>
    <row r="504" spans="1:12">
      <c r="A504" s="1" t="s">
        <v>20262</v>
      </c>
      <c r="B504" s="1" t="s">
        <v>606</v>
      </c>
      <c r="C504" s="1">
        <v>36</v>
      </c>
      <c r="D504" s="1" t="s">
        <v>17667</v>
      </c>
      <c r="E504" s="1">
        <v>59</v>
      </c>
      <c r="F504" s="1" t="s">
        <v>21683</v>
      </c>
      <c r="G504" s="1">
        <v>65</v>
      </c>
      <c r="H504" s="184" t="s">
        <v>14635</v>
      </c>
      <c r="I504" s="1">
        <v>57</v>
      </c>
      <c r="J504" s="1" t="s">
        <v>19878</v>
      </c>
      <c r="K504" s="1">
        <v>42</v>
      </c>
      <c r="L504" s="1" t="s">
        <v>21465</v>
      </c>
    </row>
    <row r="505" spans="1:12">
      <c r="A505" s="1" t="s">
        <v>20262</v>
      </c>
      <c r="B505" s="1" t="s">
        <v>17213</v>
      </c>
      <c r="C505" s="1">
        <v>72</v>
      </c>
      <c r="D505" s="1" t="s">
        <v>21684</v>
      </c>
      <c r="E505" s="1">
        <v>363</v>
      </c>
      <c r="F505" s="184" t="s">
        <v>21685</v>
      </c>
      <c r="G505" s="1">
        <v>325</v>
      </c>
      <c r="H505" s="1" t="s">
        <v>21686</v>
      </c>
      <c r="I505" s="1">
        <v>325</v>
      </c>
      <c r="J505" s="1">
        <v>0</v>
      </c>
      <c r="K505" s="1">
        <v>110</v>
      </c>
      <c r="L505" s="1" t="s">
        <v>17642</v>
      </c>
    </row>
    <row r="506" spans="1:12">
      <c r="A506" s="1" t="s">
        <v>20262</v>
      </c>
      <c r="B506" s="1" t="s">
        <v>143</v>
      </c>
      <c r="C506" s="1">
        <v>116</v>
      </c>
      <c r="D506" s="184" t="s">
        <v>15076</v>
      </c>
      <c r="E506" s="1">
        <v>228</v>
      </c>
      <c r="F506" s="184" t="s">
        <v>19641</v>
      </c>
      <c r="G506" s="1">
        <v>147</v>
      </c>
      <c r="H506" s="1" t="s">
        <v>14035</v>
      </c>
      <c r="I506" s="1">
        <v>143</v>
      </c>
      <c r="J506" s="1" t="s">
        <v>21687</v>
      </c>
      <c r="K506" s="1">
        <v>61</v>
      </c>
      <c r="L506" s="1" t="s">
        <v>21688</v>
      </c>
    </row>
    <row r="507" spans="1:12">
      <c r="A507" s="1" t="s">
        <v>20262</v>
      </c>
      <c r="B507" s="1" t="s">
        <v>546</v>
      </c>
      <c r="C507" s="1">
        <v>130</v>
      </c>
      <c r="D507" s="184" t="s">
        <v>13903</v>
      </c>
      <c r="E507" s="1">
        <v>189</v>
      </c>
      <c r="F507" s="184" t="s">
        <v>21689</v>
      </c>
      <c r="G507" s="1">
        <v>166</v>
      </c>
      <c r="H507" s="1" t="s">
        <v>21690</v>
      </c>
      <c r="I507" s="1">
        <v>193</v>
      </c>
      <c r="J507" s="184" t="s">
        <v>21691</v>
      </c>
      <c r="K507" s="1">
        <v>78</v>
      </c>
      <c r="L507" s="1" t="s">
        <v>21692</v>
      </c>
    </row>
    <row r="508" spans="1:12">
      <c r="A508" s="1" t="s">
        <v>20262</v>
      </c>
      <c r="B508" s="1" t="s">
        <v>17235</v>
      </c>
      <c r="C508" s="1">
        <v>51</v>
      </c>
      <c r="D508" s="1" t="s">
        <v>14433</v>
      </c>
      <c r="E508" s="1">
        <v>67</v>
      </c>
      <c r="F508" s="1" t="s">
        <v>21693</v>
      </c>
      <c r="G508" s="1">
        <v>91</v>
      </c>
      <c r="H508" s="184" t="s">
        <v>21694</v>
      </c>
      <c r="I508" s="1">
        <v>60</v>
      </c>
      <c r="J508" s="1" t="s">
        <v>21695</v>
      </c>
      <c r="K508" s="1">
        <v>52</v>
      </c>
      <c r="L508" s="1" t="s">
        <v>15092</v>
      </c>
    </row>
    <row r="509" spans="1:12">
      <c r="A509" s="1" t="s">
        <v>20262</v>
      </c>
      <c r="B509" s="1" t="s">
        <v>17239</v>
      </c>
      <c r="C509" s="1">
        <v>17</v>
      </c>
      <c r="D509" s="1" t="s">
        <v>18307</v>
      </c>
      <c r="E509" s="1">
        <v>32</v>
      </c>
      <c r="F509" s="184" t="s">
        <v>14052</v>
      </c>
      <c r="G509" s="1">
        <v>25</v>
      </c>
      <c r="H509" s="1" t="s">
        <v>21696</v>
      </c>
      <c r="I509" s="1">
        <v>29</v>
      </c>
      <c r="J509" s="1" t="s">
        <v>6945</v>
      </c>
      <c r="K509" s="1">
        <v>21</v>
      </c>
      <c r="L509" s="1" t="s">
        <v>15217</v>
      </c>
    </row>
    <row r="510" spans="1:12">
      <c r="A510" s="1" t="s">
        <v>20262</v>
      </c>
      <c r="B510" s="1" t="s">
        <v>17243</v>
      </c>
      <c r="C510" s="1">
        <v>30</v>
      </c>
      <c r="D510" s="1" t="s">
        <v>5975</v>
      </c>
      <c r="E510" s="1">
        <v>27</v>
      </c>
      <c r="F510" s="1" t="s">
        <v>18933</v>
      </c>
      <c r="G510" s="1">
        <v>28</v>
      </c>
      <c r="H510" s="184" t="s">
        <v>13921</v>
      </c>
      <c r="I510" s="1">
        <v>24</v>
      </c>
      <c r="J510" s="1" t="s">
        <v>13908</v>
      </c>
      <c r="K510" s="1">
        <v>20</v>
      </c>
      <c r="L510" s="1" t="s">
        <v>15103</v>
      </c>
    </row>
    <row r="511" spans="1:12">
      <c r="A511" s="1" t="s">
        <v>20262</v>
      </c>
      <c r="B511" s="1" t="s">
        <v>17248</v>
      </c>
      <c r="C511" s="1">
        <v>299</v>
      </c>
      <c r="D511" s="184" t="s">
        <v>21697</v>
      </c>
      <c r="E511" s="1">
        <v>570</v>
      </c>
      <c r="F511" s="1" t="s">
        <v>21698</v>
      </c>
      <c r="G511" s="1">
        <v>461</v>
      </c>
      <c r="H511" s="1" t="s">
        <v>21699</v>
      </c>
      <c r="I511" s="1">
        <v>457</v>
      </c>
      <c r="J511" s="1" t="s">
        <v>21700</v>
      </c>
      <c r="K511" s="1">
        <v>292</v>
      </c>
      <c r="L511" s="1" t="s">
        <v>21701</v>
      </c>
    </row>
    <row r="512" spans="1:12">
      <c r="A512" s="1" t="s">
        <v>20262</v>
      </c>
      <c r="B512" s="1" t="s">
        <v>17257</v>
      </c>
      <c r="C512" s="1">
        <v>50</v>
      </c>
      <c r="D512" s="1" t="s">
        <v>21702</v>
      </c>
      <c r="E512" s="1">
        <v>106</v>
      </c>
      <c r="F512" s="1" t="s">
        <v>21703</v>
      </c>
      <c r="G512" s="1">
        <v>84</v>
      </c>
      <c r="H512" s="1" t="s">
        <v>20936</v>
      </c>
      <c r="I512" s="1">
        <v>90</v>
      </c>
      <c r="J512" s="184" t="s">
        <v>13907</v>
      </c>
      <c r="K512" s="1">
        <v>21</v>
      </c>
      <c r="L512" s="1" t="s">
        <v>17548</v>
      </c>
    </row>
    <row r="513" spans="1:12">
      <c r="A513" s="1" t="s">
        <v>20262</v>
      </c>
      <c r="B513" s="1" t="s">
        <v>17265</v>
      </c>
      <c r="C513" s="1">
        <v>99</v>
      </c>
      <c r="D513" s="1" t="s">
        <v>21704</v>
      </c>
      <c r="E513" s="1">
        <v>175</v>
      </c>
      <c r="F513" s="184" t="s">
        <v>21705</v>
      </c>
      <c r="G513" s="1">
        <v>144</v>
      </c>
      <c r="H513" s="1" t="s">
        <v>21706</v>
      </c>
      <c r="I513" s="1">
        <v>163</v>
      </c>
      <c r="J513" s="184" t="s">
        <v>15158</v>
      </c>
      <c r="K513" s="1">
        <v>74</v>
      </c>
      <c r="L513" s="1" t="s">
        <v>21707</v>
      </c>
    </row>
    <row r="514" spans="1:12">
      <c r="A514" s="1" t="s">
        <v>20262</v>
      </c>
      <c r="B514" s="1" t="s">
        <v>17271</v>
      </c>
      <c r="C514" s="1">
        <v>52</v>
      </c>
      <c r="D514" s="184" t="s">
        <v>17416</v>
      </c>
      <c r="E514" s="1">
        <v>69</v>
      </c>
      <c r="F514" s="1" t="s">
        <v>14844</v>
      </c>
      <c r="G514" s="1">
        <v>39</v>
      </c>
      <c r="H514" s="1" t="s">
        <v>20334</v>
      </c>
      <c r="I514" s="1">
        <v>72</v>
      </c>
      <c r="J514" s="184" t="s">
        <v>14331</v>
      </c>
      <c r="K514" s="1">
        <v>18</v>
      </c>
      <c r="L514" s="1" t="s">
        <v>20687</v>
      </c>
    </row>
    <row r="515" spans="1:12">
      <c r="A515" s="1" t="s">
        <v>20262</v>
      </c>
      <c r="B515" s="1" t="s">
        <v>17275</v>
      </c>
      <c r="C515" s="1">
        <v>38</v>
      </c>
      <c r="D515" s="1" t="s">
        <v>21447</v>
      </c>
      <c r="E515" s="1">
        <v>44</v>
      </c>
      <c r="F515" s="1" t="s">
        <v>19163</v>
      </c>
      <c r="G515" s="1">
        <v>39</v>
      </c>
      <c r="H515" s="1" t="s">
        <v>21287</v>
      </c>
      <c r="I515" s="1">
        <v>36</v>
      </c>
      <c r="J515" s="1" t="s">
        <v>16006</v>
      </c>
      <c r="K515" s="1">
        <v>38</v>
      </c>
      <c r="L515" s="184" t="s">
        <v>13879</v>
      </c>
    </row>
    <row r="516" spans="1:12">
      <c r="A516" s="1" t="s">
        <v>20262</v>
      </c>
      <c r="B516" s="1" t="s">
        <v>17277</v>
      </c>
      <c r="C516" s="1">
        <v>83</v>
      </c>
      <c r="D516" s="184" t="s">
        <v>21708</v>
      </c>
      <c r="E516" s="1">
        <v>15</v>
      </c>
      <c r="F516" s="1" t="s">
        <v>21490</v>
      </c>
      <c r="G516" s="1">
        <v>1</v>
      </c>
      <c r="H516" s="1" t="s">
        <v>20832</v>
      </c>
      <c r="I516" s="1">
        <v>51</v>
      </c>
      <c r="J516" s="1">
        <v>50</v>
      </c>
      <c r="L516" s="1">
        <v>-1</v>
      </c>
    </row>
    <row r="517" spans="1:12">
      <c r="A517" s="1" t="s">
        <v>20262</v>
      </c>
      <c r="B517" s="1" t="s">
        <v>17278</v>
      </c>
      <c r="C517" s="1">
        <v>5</v>
      </c>
      <c r="D517" s="1">
        <v>0</v>
      </c>
      <c r="E517" s="1">
        <v>17</v>
      </c>
      <c r="F517" s="184" t="s">
        <v>16116</v>
      </c>
      <c r="G517" s="1">
        <v>9</v>
      </c>
      <c r="H517" s="1" t="s">
        <v>18982</v>
      </c>
      <c r="I517" s="1">
        <v>6</v>
      </c>
      <c r="J517" s="1" t="s">
        <v>14461</v>
      </c>
      <c r="K517" s="1">
        <v>5</v>
      </c>
      <c r="L517" s="1" t="s">
        <v>15103</v>
      </c>
    </row>
    <row r="518" spans="1:12">
      <c r="A518" s="1" t="s">
        <v>20262</v>
      </c>
      <c r="B518" s="1" t="s">
        <v>17279</v>
      </c>
      <c r="C518" s="1">
        <v>175</v>
      </c>
      <c r="D518" s="1" t="s">
        <v>21709</v>
      </c>
      <c r="E518" s="1">
        <v>241</v>
      </c>
      <c r="F518" s="1" t="s">
        <v>21710</v>
      </c>
      <c r="G518" s="1">
        <v>255</v>
      </c>
      <c r="H518" s="184" t="s">
        <v>21711</v>
      </c>
      <c r="I518" s="1">
        <v>264</v>
      </c>
      <c r="J518" s="184" t="s">
        <v>14414</v>
      </c>
      <c r="K518" s="1">
        <v>124</v>
      </c>
      <c r="L518" s="1" t="s">
        <v>21712</v>
      </c>
    </row>
    <row r="519" spans="1:12">
      <c r="A519" s="1" t="s">
        <v>20262</v>
      </c>
      <c r="B519" s="1" t="s">
        <v>17289</v>
      </c>
      <c r="C519" s="1">
        <v>23</v>
      </c>
      <c r="D519" s="1" t="s">
        <v>16776</v>
      </c>
      <c r="E519" s="1">
        <v>31</v>
      </c>
      <c r="F519" s="1" t="s">
        <v>21713</v>
      </c>
      <c r="G519" s="1">
        <v>22</v>
      </c>
      <c r="H519" s="1" t="s">
        <v>20667</v>
      </c>
      <c r="I519" s="1">
        <v>21</v>
      </c>
      <c r="J519" s="1" t="s">
        <v>21512</v>
      </c>
      <c r="K519" s="1">
        <v>5</v>
      </c>
      <c r="L519" s="1" t="s">
        <v>20774</v>
      </c>
    </row>
    <row r="520" spans="1:12">
      <c r="A520" s="1" t="s">
        <v>20262</v>
      </c>
      <c r="B520" s="1" t="s">
        <v>17290</v>
      </c>
      <c r="C520" s="1">
        <v>62</v>
      </c>
      <c r="D520" s="1" t="s">
        <v>21714</v>
      </c>
      <c r="E520" s="1">
        <v>68</v>
      </c>
      <c r="F520" s="1" t="s">
        <v>14114</v>
      </c>
      <c r="G520" s="1">
        <v>77</v>
      </c>
      <c r="H520" s="184" t="s">
        <v>13969</v>
      </c>
      <c r="I520" s="1">
        <v>102</v>
      </c>
      <c r="J520" s="184" t="s">
        <v>21715</v>
      </c>
      <c r="K520" s="1">
        <v>30</v>
      </c>
      <c r="L520" s="1" t="s">
        <v>21171</v>
      </c>
    </row>
    <row r="521" spans="1:12">
      <c r="A521" s="1" t="s">
        <v>20262</v>
      </c>
      <c r="B521" s="1" t="s">
        <v>17296</v>
      </c>
      <c r="C521" s="1">
        <v>13</v>
      </c>
      <c r="D521" s="1" t="s">
        <v>21716</v>
      </c>
      <c r="E521" s="1">
        <v>56</v>
      </c>
      <c r="F521" s="184" t="s">
        <v>14220</v>
      </c>
      <c r="G521" s="1">
        <v>50</v>
      </c>
      <c r="H521" s="1" t="s">
        <v>17557</v>
      </c>
      <c r="I521" s="1">
        <v>52</v>
      </c>
      <c r="J521" s="1" t="s">
        <v>14903</v>
      </c>
      <c r="K521" s="1">
        <v>15</v>
      </c>
      <c r="L521" s="1" t="s">
        <v>21717</v>
      </c>
    </row>
    <row r="522" spans="1:12">
      <c r="A522" s="1" t="s">
        <v>20262</v>
      </c>
      <c r="B522" s="1" t="s">
        <v>17302</v>
      </c>
      <c r="C522" s="1">
        <v>35</v>
      </c>
      <c r="D522" s="1" t="s">
        <v>19131</v>
      </c>
      <c r="E522" s="1">
        <v>2</v>
      </c>
      <c r="F522" s="1" t="s">
        <v>20293</v>
      </c>
      <c r="H522" s="1">
        <v>-1</v>
      </c>
      <c r="I522" s="1">
        <v>32</v>
      </c>
      <c r="K522" s="1">
        <v>1</v>
      </c>
      <c r="L522" s="1" t="s">
        <v>21718</v>
      </c>
    </row>
    <row r="523" spans="1:12">
      <c r="A523" s="1" t="s">
        <v>20262</v>
      </c>
      <c r="B523" s="1" t="s">
        <v>17303</v>
      </c>
      <c r="C523" s="1">
        <v>95</v>
      </c>
      <c r="D523" s="1" t="s">
        <v>21719</v>
      </c>
      <c r="E523" s="1">
        <v>140</v>
      </c>
      <c r="F523" s="1" t="s">
        <v>19774</v>
      </c>
      <c r="G523" s="1">
        <v>82</v>
      </c>
      <c r="H523" s="1" t="s">
        <v>21720</v>
      </c>
      <c r="I523" s="1">
        <v>96</v>
      </c>
      <c r="J523" s="184" t="s">
        <v>14234</v>
      </c>
      <c r="K523" s="1">
        <v>76</v>
      </c>
      <c r="L523" s="1" t="s">
        <v>20968</v>
      </c>
    </row>
    <row r="524" spans="1:12">
      <c r="A524" s="1" t="s">
        <v>20262</v>
      </c>
      <c r="B524" s="1" t="s">
        <v>17310</v>
      </c>
      <c r="C524" s="1">
        <v>77</v>
      </c>
      <c r="D524" s="1" t="s">
        <v>21035</v>
      </c>
      <c r="E524" s="1">
        <v>101</v>
      </c>
      <c r="F524" s="1" t="s">
        <v>21721</v>
      </c>
      <c r="G524" s="1">
        <v>25</v>
      </c>
      <c r="H524" s="1" t="s">
        <v>21722</v>
      </c>
      <c r="I524" s="1">
        <v>31</v>
      </c>
      <c r="J524" s="1" t="s">
        <v>6871</v>
      </c>
      <c r="K524" s="1">
        <v>19</v>
      </c>
      <c r="L524" s="1" t="s">
        <v>21723</v>
      </c>
    </row>
    <row r="525" spans="1:12">
      <c r="A525" s="1" t="s">
        <v>20262</v>
      </c>
      <c r="B525" s="1" t="s">
        <v>17312</v>
      </c>
      <c r="C525" s="1">
        <v>6</v>
      </c>
      <c r="D525" s="1" t="s">
        <v>21616</v>
      </c>
      <c r="E525" s="1">
        <v>37</v>
      </c>
      <c r="F525" s="184" t="s">
        <v>16454</v>
      </c>
      <c r="G525" s="1">
        <v>10</v>
      </c>
      <c r="H525" s="1" t="s">
        <v>21724</v>
      </c>
      <c r="I525" s="1">
        <v>4</v>
      </c>
      <c r="J525" s="1" t="s">
        <v>15086</v>
      </c>
      <c r="K525" s="1">
        <v>5</v>
      </c>
      <c r="L525" s="1" t="s">
        <v>5955</v>
      </c>
    </row>
    <row r="526" spans="1:12">
      <c r="A526" s="1" t="s">
        <v>20262</v>
      </c>
      <c r="B526" s="1" t="s">
        <v>17313</v>
      </c>
      <c r="C526" s="1">
        <v>6</v>
      </c>
      <c r="D526" s="1" t="s">
        <v>20263</v>
      </c>
      <c r="E526" s="1">
        <v>4</v>
      </c>
      <c r="F526" s="1" t="s">
        <v>20359</v>
      </c>
      <c r="G526" s="1">
        <v>11</v>
      </c>
      <c r="H526" s="1" t="s">
        <v>15105</v>
      </c>
      <c r="I526" s="1">
        <v>8</v>
      </c>
      <c r="J526" s="1" t="s">
        <v>14759</v>
      </c>
      <c r="K526" s="1">
        <v>11</v>
      </c>
      <c r="L526" s="1" t="s">
        <v>6174</v>
      </c>
    </row>
    <row r="527" spans="1:12">
      <c r="A527" s="1" t="s">
        <v>20262</v>
      </c>
      <c r="B527" s="1" t="s">
        <v>17315</v>
      </c>
      <c r="C527" s="1">
        <v>11</v>
      </c>
      <c r="D527" s="1" t="s">
        <v>14474</v>
      </c>
      <c r="E527" s="1">
        <v>26</v>
      </c>
      <c r="F527" s="184" t="s">
        <v>16317</v>
      </c>
      <c r="G527" s="1">
        <v>7</v>
      </c>
      <c r="H527" s="1" t="s">
        <v>21725</v>
      </c>
      <c r="I527" s="1">
        <v>14</v>
      </c>
      <c r="J527" s="1">
        <v>1</v>
      </c>
      <c r="K527" s="1">
        <v>13</v>
      </c>
      <c r="L527" s="1" t="s">
        <v>19232</v>
      </c>
    </row>
    <row r="528" spans="1:12">
      <c r="A528" s="1" t="s">
        <v>20262</v>
      </c>
      <c r="B528" s="1" t="s">
        <v>17316</v>
      </c>
      <c r="C528" s="1">
        <v>5</v>
      </c>
      <c r="D528" s="1" t="s">
        <v>20475</v>
      </c>
      <c r="E528" s="1">
        <v>9</v>
      </c>
      <c r="F528" s="1" t="s">
        <v>20986</v>
      </c>
      <c r="G528" s="1">
        <v>1</v>
      </c>
      <c r="H528" s="1" t="s">
        <v>20353</v>
      </c>
      <c r="I528" s="1">
        <v>9</v>
      </c>
      <c r="J528" s="1">
        <v>8</v>
      </c>
      <c r="K528" s="1">
        <v>7</v>
      </c>
      <c r="L528" s="1" t="s">
        <v>18156</v>
      </c>
    </row>
    <row r="529" spans="1:12">
      <c r="A529" s="1" t="s">
        <v>20262</v>
      </c>
      <c r="B529" s="1" t="s">
        <v>17317</v>
      </c>
      <c r="C529" s="1">
        <v>12</v>
      </c>
      <c r="D529" s="184" t="s">
        <v>15991</v>
      </c>
      <c r="E529" s="1">
        <v>55</v>
      </c>
      <c r="F529" s="19">
        <v>24375</v>
      </c>
      <c r="G529" s="1">
        <v>7</v>
      </c>
      <c r="H529" s="1" t="s">
        <v>21726</v>
      </c>
      <c r="I529" s="1">
        <v>13</v>
      </c>
      <c r="J529" s="184" t="s">
        <v>21727</v>
      </c>
      <c r="L529" s="1">
        <v>-1</v>
      </c>
    </row>
    <row r="530" spans="1:12">
      <c r="A530" s="1" t="s">
        <v>20262</v>
      </c>
      <c r="B530" s="1" t="s">
        <v>17318</v>
      </c>
      <c r="C530" s="1">
        <v>10</v>
      </c>
      <c r="D530" s="1">
        <v>9</v>
      </c>
      <c r="E530" s="1">
        <v>59</v>
      </c>
      <c r="F530" s="184" t="s">
        <v>16070</v>
      </c>
      <c r="G530" s="1">
        <v>39</v>
      </c>
      <c r="H530" s="1" t="s">
        <v>21728</v>
      </c>
      <c r="I530" s="1">
        <v>46</v>
      </c>
      <c r="J530" s="184" t="s">
        <v>18034</v>
      </c>
      <c r="K530" s="1">
        <v>37</v>
      </c>
      <c r="L530" s="1" t="s">
        <v>21729</v>
      </c>
    </row>
    <row r="531" spans="1:12">
      <c r="A531" s="1" t="s">
        <v>20262</v>
      </c>
      <c r="B531" s="1" t="s">
        <v>17324</v>
      </c>
      <c r="C531" s="1">
        <v>29</v>
      </c>
      <c r="D531" s="1" t="s">
        <v>21730</v>
      </c>
      <c r="E531" s="1">
        <v>64</v>
      </c>
      <c r="F531" s="184" t="s">
        <v>18278</v>
      </c>
      <c r="G531" s="1">
        <v>39</v>
      </c>
      <c r="H531" s="1" t="s">
        <v>21731</v>
      </c>
      <c r="I531" s="1">
        <v>26</v>
      </c>
      <c r="J531" s="1" t="s">
        <v>14461</v>
      </c>
      <c r="L531" s="1">
        <v>-1</v>
      </c>
    </row>
    <row r="532" spans="1:12">
      <c r="A532" s="1" t="s">
        <v>20262</v>
      </c>
      <c r="B532" s="1" t="s">
        <v>17329</v>
      </c>
      <c r="C532" s="1">
        <v>285</v>
      </c>
      <c r="D532" s="1" t="s">
        <v>21732</v>
      </c>
      <c r="E532" s="1">
        <v>721</v>
      </c>
      <c r="F532" s="184" t="s">
        <v>21733</v>
      </c>
      <c r="G532" s="1">
        <v>589</v>
      </c>
      <c r="H532" s="1" t="s">
        <v>21734</v>
      </c>
      <c r="I532" s="1">
        <v>578</v>
      </c>
      <c r="J532" s="1" t="s">
        <v>21735</v>
      </c>
      <c r="K532" s="1">
        <v>180</v>
      </c>
      <c r="L532" s="1" t="s">
        <v>21736</v>
      </c>
    </row>
    <row r="533" spans="1:12">
      <c r="A533" s="1" t="s">
        <v>20262</v>
      </c>
      <c r="B533" s="1" t="s">
        <v>17338</v>
      </c>
      <c r="C533" s="1">
        <v>61</v>
      </c>
      <c r="D533" s="1" t="s">
        <v>21737</v>
      </c>
      <c r="E533" s="1">
        <v>152</v>
      </c>
      <c r="F533" s="184" t="s">
        <v>21738</v>
      </c>
      <c r="G533" s="1">
        <v>163</v>
      </c>
      <c r="H533" s="184" t="s">
        <v>21739</v>
      </c>
      <c r="I533" s="1">
        <v>192</v>
      </c>
      <c r="J533" s="184" t="s">
        <v>21740</v>
      </c>
      <c r="K533" s="1">
        <v>59</v>
      </c>
      <c r="L533" s="1" t="s">
        <v>21741</v>
      </c>
    </row>
    <row r="534" spans="1:12">
      <c r="A534" s="1" t="s">
        <v>20262</v>
      </c>
      <c r="B534" s="1" t="s">
        <v>17345</v>
      </c>
      <c r="C534" s="1">
        <v>109</v>
      </c>
      <c r="D534" s="1" t="s">
        <v>21742</v>
      </c>
      <c r="E534" s="1">
        <v>154</v>
      </c>
      <c r="F534" s="1" t="s">
        <v>16933</v>
      </c>
      <c r="G534" s="1">
        <v>155</v>
      </c>
      <c r="H534" s="184" t="s">
        <v>20126</v>
      </c>
      <c r="I534" s="1">
        <v>137</v>
      </c>
      <c r="J534" s="1" t="s">
        <v>21743</v>
      </c>
      <c r="K534" s="1">
        <v>98</v>
      </c>
      <c r="L534" s="1" t="s">
        <v>21744</v>
      </c>
    </row>
    <row r="535" spans="1:12">
      <c r="A535" s="1" t="s">
        <v>20262</v>
      </c>
      <c r="B535" s="1" t="s">
        <v>17352</v>
      </c>
      <c r="C535" s="1">
        <v>54</v>
      </c>
      <c r="D535" s="184" t="s">
        <v>13950</v>
      </c>
      <c r="E535" s="1">
        <v>62</v>
      </c>
      <c r="F535" s="1" t="s">
        <v>19695</v>
      </c>
      <c r="G535" s="1">
        <v>27</v>
      </c>
      <c r="H535" s="1" t="s">
        <v>17377</v>
      </c>
      <c r="I535" s="1">
        <v>64</v>
      </c>
      <c r="J535" s="184" t="s">
        <v>21745</v>
      </c>
      <c r="K535" s="1">
        <v>28</v>
      </c>
      <c r="L535" s="1" t="s">
        <v>16074</v>
      </c>
    </row>
    <row r="536" spans="1:12">
      <c r="A536" s="1" t="s">
        <v>20262</v>
      </c>
      <c r="B536" s="1" t="s">
        <v>501</v>
      </c>
      <c r="C536" s="1">
        <v>91</v>
      </c>
      <c r="D536" s="1" t="s">
        <v>14031</v>
      </c>
      <c r="E536" s="1">
        <v>95</v>
      </c>
      <c r="F536" s="1" t="s">
        <v>21746</v>
      </c>
      <c r="G536" s="1">
        <v>124</v>
      </c>
      <c r="H536" s="184" t="s">
        <v>21747</v>
      </c>
      <c r="I536" s="1">
        <v>127</v>
      </c>
      <c r="J536" s="184" t="s">
        <v>21748</v>
      </c>
      <c r="K536" s="1">
        <v>38</v>
      </c>
      <c r="L536" s="1" t="s">
        <v>21749</v>
      </c>
    </row>
    <row r="537" spans="1:12">
      <c r="A537" s="1" t="s">
        <v>20262</v>
      </c>
      <c r="B537" s="1" t="s">
        <v>17367</v>
      </c>
      <c r="C537" s="1">
        <v>8</v>
      </c>
      <c r="D537" s="1" t="s">
        <v>17478</v>
      </c>
      <c r="E537" s="1">
        <v>18</v>
      </c>
      <c r="F537" s="184" t="s">
        <v>15413</v>
      </c>
      <c r="G537" s="1">
        <v>6</v>
      </c>
      <c r="H537" s="1" t="s">
        <v>14686</v>
      </c>
      <c r="I537" s="1">
        <v>8</v>
      </c>
      <c r="J537" s="184" t="s">
        <v>14273</v>
      </c>
      <c r="L537" s="1">
        <v>-1</v>
      </c>
    </row>
    <row r="538" spans="1:12">
      <c r="A538" s="1" t="s">
        <v>20262</v>
      </c>
      <c r="B538" s="1" t="s">
        <v>17368</v>
      </c>
      <c r="C538" s="1">
        <v>92</v>
      </c>
      <c r="D538" s="1" t="s">
        <v>20095</v>
      </c>
      <c r="E538" s="1">
        <v>79</v>
      </c>
      <c r="F538" s="1" t="s">
        <v>21750</v>
      </c>
      <c r="G538" s="1">
        <v>90</v>
      </c>
      <c r="H538" s="184" t="s">
        <v>21751</v>
      </c>
      <c r="I538" s="1">
        <v>59</v>
      </c>
      <c r="J538" s="1" t="s">
        <v>21752</v>
      </c>
      <c r="K538" s="1">
        <v>35</v>
      </c>
      <c r="L538" s="1" t="s">
        <v>21753</v>
      </c>
    </row>
    <row r="539" spans="1:12">
      <c r="A539" s="1" t="s">
        <v>20262</v>
      </c>
      <c r="B539" s="1" t="s">
        <v>17374</v>
      </c>
      <c r="C539" s="1">
        <v>7</v>
      </c>
      <c r="D539" s="1" t="s">
        <v>17292</v>
      </c>
      <c r="E539" s="1">
        <v>71</v>
      </c>
      <c r="F539" s="184" t="s">
        <v>21754</v>
      </c>
      <c r="G539" s="1">
        <v>27</v>
      </c>
      <c r="H539" s="1" t="s">
        <v>21755</v>
      </c>
      <c r="I539" s="1">
        <v>31</v>
      </c>
      <c r="J539" s="184" t="s">
        <v>14308</v>
      </c>
      <c r="K539" s="1">
        <v>19</v>
      </c>
      <c r="L539" s="1" t="s">
        <v>21723</v>
      </c>
    </row>
    <row r="540" spans="1:12">
      <c r="A540" s="1" t="s">
        <v>20262</v>
      </c>
      <c r="B540" s="1" t="s">
        <v>17378</v>
      </c>
      <c r="C540" s="1">
        <v>44</v>
      </c>
      <c r="D540" s="1" t="s">
        <v>19163</v>
      </c>
      <c r="E540" s="1">
        <v>51</v>
      </c>
      <c r="F540" s="1" t="s">
        <v>14114</v>
      </c>
      <c r="G540" s="1">
        <v>62</v>
      </c>
      <c r="H540" s="184" t="s">
        <v>15226</v>
      </c>
      <c r="I540" s="1">
        <v>59</v>
      </c>
      <c r="J540" s="1" t="s">
        <v>21756</v>
      </c>
      <c r="K540" s="1">
        <v>11</v>
      </c>
      <c r="L540" s="1" t="s">
        <v>21757</v>
      </c>
    </row>
    <row r="541" spans="1:12">
      <c r="A541" s="1" t="s">
        <v>20262</v>
      </c>
      <c r="B541" s="1" t="s">
        <v>17384</v>
      </c>
      <c r="C541" s="1">
        <v>77</v>
      </c>
      <c r="D541" s="1" t="s">
        <v>21758</v>
      </c>
      <c r="E541" s="1">
        <v>143</v>
      </c>
      <c r="F541" s="184" t="s">
        <v>14165</v>
      </c>
      <c r="G541" s="1">
        <v>121</v>
      </c>
      <c r="H541" s="1" t="s">
        <v>14474</v>
      </c>
      <c r="I541" s="1">
        <v>119</v>
      </c>
      <c r="J541" s="1" t="s">
        <v>21759</v>
      </c>
      <c r="K541" s="1">
        <v>23</v>
      </c>
      <c r="L541" s="1" t="s">
        <v>21760</v>
      </c>
    </row>
    <row r="542" spans="1:12">
      <c r="A542" s="1" t="s">
        <v>20262</v>
      </c>
      <c r="B542" s="1" t="s">
        <v>17391</v>
      </c>
      <c r="C542" s="1">
        <v>11</v>
      </c>
      <c r="D542" s="1" t="s">
        <v>20454</v>
      </c>
      <c r="E542" s="1">
        <v>30</v>
      </c>
      <c r="F542" s="1" t="s">
        <v>20937</v>
      </c>
      <c r="G542" s="1">
        <v>33</v>
      </c>
      <c r="H542" s="1" t="s">
        <v>6220</v>
      </c>
      <c r="I542" s="1">
        <v>22</v>
      </c>
      <c r="J542" s="1" t="s">
        <v>14461</v>
      </c>
      <c r="K542" s="1">
        <v>7</v>
      </c>
      <c r="L542" s="1" t="s">
        <v>16541</v>
      </c>
    </row>
    <row r="543" spans="1:12">
      <c r="A543" s="1" t="s">
        <v>20262</v>
      </c>
      <c r="B543" s="1" t="s">
        <v>17392</v>
      </c>
      <c r="C543" s="1">
        <v>262</v>
      </c>
      <c r="D543" s="184" t="s">
        <v>17584</v>
      </c>
      <c r="E543" s="1">
        <v>307</v>
      </c>
      <c r="F543" s="1" t="s">
        <v>21761</v>
      </c>
      <c r="G543" s="1">
        <v>313</v>
      </c>
      <c r="H543" s="184" t="s">
        <v>21762</v>
      </c>
      <c r="I543" s="1">
        <v>370</v>
      </c>
      <c r="J543" s="184" t="s">
        <v>21763</v>
      </c>
      <c r="K543" s="1">
        <v>144</v>
      </c>
      <c r="L543" s="1" t="s">
        <v>21764</v>
      </c>
    </row>
    <row r="544" spans="1:12">
      <c r="A544" s="1" t="s">
        <v>20262</v>
      </c>
      <c r="B544" s="1" t="s">
        <v>17402</v>
      </c>
      <c r="C544" s="1">
        <v>51</v>
      </c>
      <c r="D544" s="1" t="s">
        <v>21765</v>
      </c>
      <c r="E544" s="1">
        <v>141</v>
      </c>
      <c r="F544" s="184" t="s">
        <v>21766</v>
      </c>
      <c r="G544" s="1">
        <v>126</v>
      </c>
      <c r="H544" s="1" t="s">
        <v>19754</v>
      </c>
      <c r="I544" s="1">
        <v>95</v>
      </c>
      <c r="J544" s="1" t="s">
        <v>20284</v>
      </c>
      <c r="K544" s="1">
        <v>52</v>
      </c>
      <c r="L544" s="1" t="s">
        <v>20523</v>
      </c>
    </row>
    <row r="545" spans="1:12">
      <c r="A545" s="1" t="s">
        <v>20262</v>
      </c>
      <c r="B545" s="1" t="s">
        <v>17408</v>
      </c>
      <c r="C545" s="1">
        <v>50</v>
      </c>
      <c r="D545" s="1" t="s">
        <v>21696</v>
      </c>
      <c r="E545" s="1">
        <v>107</v>
      </c>
      <c r="F545" s="184" t="s">
        <v>21767</v>
      </c>
      <c r="G545" s="1">
        <v>86</v>
      </c>
      <c r="H545" s="1" t="s">
        <v>21768</v>
      </c>
      <c r="I545" s="1">
        <v>88</v>
      </c>
      <c r="J545" s="184" t="s">
        <v>14207</v>
      </c>
      <c r="K545" s="1">
        <v>43</v>
      </c>
      <c r="L545" s="1" t="s">
        <v>21769</v>
      </c>
    </row>
    <row r="546" spans="1:12">
      <c r="A546" s="1" t="s">
        <v>20262</v>
      </c>
      <c r="B546" s="1" t="s">
        <v>776</v>
      </c>
      <c r="C546" s="1">
        <v>24</v>
      </c>
      <c r="D546" s="184" t="s">
        <v>13882</v>
      </c>
      <c r="E546" s="1">
        <v>46</v>
      </c>
      <c r="F546" s="184" t="s">
        <v>18034</v>
      </c>
      <c r="G546" s="1">
        <v>22</v>
      </c>
      <c r="H546" s="1" t="s">
        <v>18580</v>
      </c>
      <c r="I546" s="1">
        <v>25</v>
      </c>
      <c r="J546" s="184" t="s">
        <v>14524</v>
      </c>
      <c r="K546" s="1">
        <v>5</v>
      </c>
      <c r="L546" s="1" t="s">
        <v>20475</v>
      </c>
    </row>
    <row r="547" spans="1:12">
      <c r="A547" s="1" t="s">
        <v>20262</v>
      </c>
      <c r="B547" s="1" t="s">
        <v>17420</v>
      </c>
      <c r="C547" s="1">
        <v>17</v>
      </c>
      <c r="D547" s="1" t="s">
        <v>21770</v>
      </c>
      <c r="E547" s="1">
        <v>57</v>
      </c>
      <c r="F547" s="1" t="s">
        <v>21771</v>
      </c>
      <c r="G547" s="1">
        <v>71</v>
      </c>
      <c r="H547" s="184" t="s">
        <v>21772</v>
      </c>
      <c r="I547" s="1">
        <v>59</v>
      </c>
      <c r="J547" s="1" t="s">
        <v>21564</v>
      </c>
      <c r="K547" s="1">
        <v>9</v>
      </c>
      <c r="L547" s="1" t="s">
        <v>21773</v>
      </c>
    </row>
    <row r="548" spans="1:12">
      <c r="A548" s="1" t="s">
        <v>20262</v>
      </c>
      <c r="B548" s="1" t="s">
        <v>17427</v>
      </c>
      <c r="C548" s="1">
        <v>27</v>
      </c>
      <c r="D548" s="184" t="s">
        <v>13930</v>
      </c>
      <c r="E548" s="1">
        <v>21</v>
      </c>
      <c r="F548" s="1" t="s">
        <v>19498</v>
      </c>
      <c r="G548" s="1">
        <v>13</v>
      </c>
      <c r="H548" s="1" t="s">
        <v>14675</v>
      </c>
      <c r="I548" s="1">
        <v>38</v>
      </c>
      <c r="J548" s="184" t="s">
        <v>21774</v>
      </c>
      <c r="K548" s="1">
        <v>7</v>
      </c>
      <c r="L548" s="1" t="s">
        <v>20407</v>
      </c>
    </row>
    <row r="549" spans="1:12">
      <c r="A549" s="1" t="s">
        <v>20262</v>
      </c>
      <c r="B549" s="1" t="s">
        <v>17430</v>
      </c>
      <c r="C549" s="1">
        <v>1</v>
      </c>
      <c r="D549" s="1" t="s">
        <v>21208</v>
      </c>
      <c r="E549" s="1">
        <v>24</v>
      </c>
      <c r="F549" s="184" t="s">
        <v>19466</v>
      </c>
      <c r="G549" s="1">
        <v>16</v>
      </c>
      <c r="H549" s="1" t="s">
        <v>14461</v>
      </c>
      <c r="I549" s="1">
        <v>11</v>
      </c>
      <c r="J549" s="1" t="s">
        <v>20457</v>
      </c>
      <c r="K549" s="1">
        <v>9</v>
      </c>
      <c r="L549" s="1" t="s">
        <v>19134</v>
      </c>
    </row>
    <row r="550" spans="1:12">
      <c r="A550" s="1" t="s">
        <v>20262</v>
      </c>
      <c r="B550" s="1" t="s">
        <v>17432</v>
      </c>
      <c r="C550" s="1">
        <v>110</v>
      </c>
      <c r="D550" s="1" t="s">
        <v>21775</v>
      </c>
      <c r="E550" s="1">
        <v>169</v>
      </c>
      <c r="F550" s="184" t="s">
        <v>21776</v>
      </c>
      <c r="G550" s="1">
        <v>146</v>
      </c>
      <c r="H550" s="1" t="s">
        <v>21777</v>
      </c>
      <c r="I550" s="1">
        <v>158</v>
      </c>
      <c r="J550" s="184" t="s">
        <v>14410</v>
      </c>
      <c r="K550" s="1">
        <v>66</v>
      </c>
      <c r="L550" s="1" t="s">
        <v>21778</v>
      </c>
    </row>
    <row r="551" spans="1:12">
      <c r="A551" s="1" t="s">
        <v>20262</v>
      </c>
      <c r="B551" s="1" t="s">
        <v>17439</v>
      </c>
      <c r="C551" s="1">
        <v>14</v>
      </c>
      <c r="D551" s="1" t="s">
        <v>21779</v>
      </c>
      <c r="E551" s="1">
        <v>67</v>
      </c>
      <c r="F551" s="184" t="s">
        <v>13964</v>
      </c>
      <c r="G551" s="1">
        <v>59</v>
      </c>
      <c r="H551" s="1" t="s">
        <v>21149</v>
      </c>
      <c r="I551" s="1">
        <v>51</v>
      </c>
      <c r="J551" s="1" t="s">
        <v>19132</v>
      </c>
      <c r="K551" s="1">
        <v>16</v>
      </c>
      <c r="L551" s="1" t="s">
        <v>21780</v>
      </c>
    </row>
    <row r="552" spans="1:12">
      <c r="A552" s="1" t="s">
        <v>20262</v>
      </c>
      <c r="B552" s="1" t="s">
        <v>17444</v>
      </c>
      <c r="C552" s="1">
        <v>305</v>
      </c>
      <c r="D552" s="1" t="s">
        <v>21781</v>
      </c>
      <c r="E552" s="1">
        <v>374</v>
      </c>
      <c r="F552" s="1" t="s">
        <v>21782</v>
      </c>
      <c r="G552" s="1">
        <v>328</v>
      </c>
      <c r="H552" s="1" t="s">
        <v>21783</v>
      </c>
      <c r="I552" s="1">
        <v>269</v>
      </c>
      <c r="J552" s="1" t="s">
        <v>21784</v>
      </c>
      <c r="K552" s="1">
        <v>98</v>
      </c>
      <c r="L552" s="1" t="s">
        <v>21785</v>
      </c>
    </row>
    <row r="553" spans="1:12">
      <c r="A553" s="1" t="s">
        <v>20262</v>
      </c>
      <c r="B553" s="1" t="s">
        <v>17454</v>
      </c>
      <c r="C553" s="1">
        <v>116</v>
      </c>
      <c r="D553" s="1" t="s">
        <v>21786</v>
      </c>
      <c r="E553" s="1">
        <v>126</v>
      </c>
      <c r="F553" s="1" t="s">
        <v>17604</v>
      </c>
      <c r="G553" s="1">
        <v>123</v>
      </c>
      <c r="H553" s="1" t="s">
        <v>21787</v>
      </c>
      <c r="I553" s="1">
        <v>88</v>
      </c>
      <c r="J553" s="1" t="s">
        <v>21788</v>
      </c>
      <c r="K553" s="1">
        <v>27</v>
      </c>
      <c r="L553" s="1" t="s">
        <v>20330</v>
      </c>
    </row>
    <row r="554" spans="1:12">
      <c r="A554" s="1" t="s">
        <v>20262</v>
      </c>
      <c r="B554" s="1" t="s">
        <v>17460</v>
      </c>
      <c r="C554" s="1">
        <v>435</v>
      </c>
      <c r="D554" s="1" t="s">
        <v>21789</v>
      </c>
      <c r="E554" s="1">
        <v>443</v>
      </c>
      <c r="F554" s="1" t="s">
        <v>21790</v>
      </c>
      <c r="G554" s="1">
        <v>429</v>
      </c>
      <c r="H554" s="1" t="s">
        <v>21791</v>
      </c>
      <c r="I554" s="1">
        <v>560</v>
      </c>
      <c r="J554" s="184" t="s">
        <v>21792</v>
      </c>
      <c r="K554" s="1">
        <v>106</v>
      </c>
      <c r="L554" s="1" t="s">
        <v>21793</v>
      </c>
    </row>
    <row r="555" spans="1:12">
      <c r="A555" s="1" t="s">
        <v>20262</v>
      </c>
      <c r="B555" s="1" t="s">
        <v>17469</v>
      </c>
      <c r="C555" s="1">
        <v>166</v>
      </c>
      <c r="D555" s="1" t="s">
        <v>16315</v>
      </c>
      <c r="E555" s="1">
        <v>264</v>
      </c>
      <c r="F555" s="1" t="s">
        <v>21794</v>
      </c>
      <c r="G555" s="1">
        <v>256</v>
      </c>
      <c r="H555" s="1" t="s">
        <v>21795</v>
      </c>
      <c r="I555" s="1">
        <v>220</v>
      </c>
      <c r="J555" s="1" t="s">
        <v>18415</v>
      </c>
      <c r="K555" s="1">
        <v>36</v>
      </c>
      <c r="L555" s="1" t="s">
        <v>21195</v>
      </c>
    </row>
    <row r="556" spans="1:12">
      <c r="A556" s="1" t="s">
        <v>20262</v>
      </c>
      <c r="B556" s="1" t="s">
        <v>17477</v>
      </c>
      <c r="C556" s="1">
        <v>15</v>
      </c>
      <c r="D556" s="1" t="s">
        <v>5955</v>
      </c>
      <c r="E556" s="1">
        <v>15</v>
      </c>
      <c r="F556" s="1" t="s">
        <v>14433</v>
      </c>
      <c r="G556" s="1">
        <v>28</v>
      </c>
      <c r="H556" s="184" t="s">
        <v>21796</v>
      </c>
      <c r="I556" s="1">
        <v>24</v>
      </c>
      <c r="J556" s="1" t="s">
        <v>13908</v>
      </c>
      <c r="K556" s="1">
        <v>10</v>
      </c>
      <c r="L556" s="1" t="s">
        <v>16900</v>
      </c>
    </row>
    <row r="557" spans="1:12">
      <c r="A557" s="1" t="s">
        <v>20262</v>
      </c>
      <c r="B557" s="1" t="s">
        <v>17479</v>
      </c>
      <c r="C557" s="1">
        <v>203</v>
      </c>
      <c r="D557" s="1" t="s">
        <v>21797</v>
      </c>
      <c r="E557" s="1">
        <v>279</v>
      </c>
      <c r="F557" s="1" t="s">
        <v>21798</v>
      </c>
      <c r="G557" s="1">
        <v>243</v>
      </c>
      <c r="H557" s="1" t="s">
        <v>15102</v>
      </c>
      <c r="I557" s="1">
        <v>252</v>
      </c>
      <c r="J557" s="184" t="s">
        <v>13921</v>
      </c>
      <c r="K557" s="1">
        <v>108</v>
      </c>
      <c r="L557" s="1" t="s">
        <v>16088</v>
      </c>
    </row>
    <row r="558" spans="1:12">
      <c r="A558" s="1" t="s">
        <v>20262</v>
      </c>
      <c r="B558" s="1" t="s">
        <v>17488</v>
      </c>
      <c r="C558" s="1">
        <v>285</v>
      </c>
      <c r="D558" s="1" t="s">
        <v>21799</v>
      </c>
      <c r="E558" s="1">
        <v>355</v>
      </c>
      <c r="F558" s="1" t="s">
        <v>21800</v>
      </c>
      <c r="G558" s="1">
        <v>377</v>
      </c>
      <c r="H558" s="184" t="s">
        <v>21801</v>
      </c>
      <c r="I558" s="1">
        <v>394</v>
      </c>
      <c r="J558" s="184" t="s">
        <v>21802</v>
      </c>
      <c r="K558" s="1">
        <v>95</v>
      </c>
      <c r="L558" s="1" t="s">
        <v>21803</v>
      </c>
    </row>
    <row r="559" spans="1:12">
      <c r="A559" s="1" t="s">
        <v>20262</v>
      </c>
      <c r="B559" s="1" t="s">
        <v>17498</v>
      </c>
      <c r="C559" s="1">
        <v>72</v>
      </c>
      <c r="D559" s="1" t="s">
        <v>19134</v>
      </c>
      <c r="E559" s="1">
        <v>109</v>
      </c>
      <c r="F559" s="1" t="s">
        <v>21804</v>
      </c>
      <c r="G559" s="1">
        <v>77</v>
      </c>
      <c r="H559" s="1" t="s">
        <v>21805</v>
      </c>
      <c r="I559" s="1">
        <v>99</v>
      </c>
      <c r="J559" s="184" t="s">
        <v>16774</v>
      </c>
      <c r="K559" s="1">
        <v>32</v>
      </c>
      <c r="L559" s="1" t="s">
        <v>21806</v>
      </c>
    </row>
    <row r="560" spans="1:12">
      <c r="A560" s="1" t="s">
        <v>20262</v>
      </c>
      <c r="B560" s="1" t="s">
        <v>17505</v>
      </c>
      <c r="C560" s="1">
        <v>114</v>
      </c>
      <c r="D560" s="1" t="s">
        <v>21807</v>
      </c>
      <c r="E560" s="1">
        <v>257</v>
      </c>
      <c r="F560" s="184" t="s">
        <v>19517</v>
      </c>
      <c r="G560" s="1">
        <v>234</v>
      </c>
      <c r="H560" s="1" t="s">
        <v>21808</v>
      </c>
      <c r="I560" s="1">
        <v>282</v>
      </c>
      <c r="J560" s="184" t="s">
        <v>17030</v>
      </c>
      <c r="K560" s="1">
        <v>65</v>
      </c>
      <c r="L560" s="1" t="s">
        <v>21809</v>
      </c>
    </row>
    <row r="561" spans="1:12">
      <c r="A561" s="1" t="s">
        <v>20262</v>
      </c>
      <c r="B561" s="1" t="s">
        <v>4785</v>
      </c>
      <c r="C561" s="1">
        <v>224</v>
      </c>
      <c r="D561" s="1" t="s">
        <v>21810</v>
      </c>
      <c r="E561" s="1">
        <v>496</v>
      </c>
      <c r="F561" s="1" t="s">
        <v>21811</v>
      </c>
      <c r="G561" s="1">
        <v>718</v>
      </c>
      <c r="H561" s="184" t="s">
        <v>21812</v>
      </c>
      <c r="I561" s="1">
        <v>808</v>
      </c>
      <c r="J561" s="184" t="s">
        <v>21813</v>
      </c>
      <c r="K561" s="1">
        <v>290</v>
      </c>
      <c r="L561" s="1" t="s">
        <v>21814</v>
      </c>
    </row>
    <row r="562" spans="1:12">
      <c r="A562" s="1" t="s">
        <v>20262</v>
      </c>
      <c r="B562" s="1" t="s">
        <v>17522</v>
      </c>
      <c r="C562" s="1">
        <v>5</v>
      </c>
      <c r="D562" s="1">
        <v>0</v>
      </c>
      <c r="E562" s="1">
        <v>18</v>
      </c>
      <c r="F562" s="1">
        <v>0</v>
      </c>
      <c r="G562" s="1">
        <v>15</v>
      </c>
      <c r="H562" s="1" t="s">
        <v>15103</v>
      </c>
      <c r="I562" s="1">
        <v>18</v>
      </c>
      <c r="J562" s="1" t="s">
        <v>1347</v>
      </c>
      <c r="K562" s="1">
        <v>9</v>
      </c>
      <c r="L562" s="1" t="s">
        <v>17478</v>
      </c>
    </row>
    <row r="563" spans="1:12">
      <c r="A563" s="1" t="s">
        <v>20262</v>
      </c>
      <c r="B563" s="1" t="s">
        <v>17523</v>
      </c>
      <c r="C563" s="1">
        <v>204</v>
      </c>
      <c r="D563" s="1" t="s">
        <v>21595</v>
      </c>
      <c r="E563" s="1">
        <v>231</v>
      </c>
      <c r="F563" s="1" t="s">
        <v>21815</v>
      </c>
      <c r="G563" s="1">
        <v>274</v>
      </c>
      <c r="H563" s="184" t="s">
        <v>21816</v>
      </c>
      <c r="I563" s="1">
        <v>256</v>
      </c>
      <c r="J563" s="1" t="s">
        <v>21817</v>
      </c>
      <c r="K563" s="1">
        <v>155</v>
      </c>
      <c r="L563" s="1" t="s">
        <v>21818</v>
      </c>
    </row>
    <row r="564" spans="1:12">
      <c r="A564" s="1" t="s">
        <v>20262</v>
      </c>
      <c r="B564" s="1" t="s">
        <v>17534</v>
      </c>
      <c r="C564" s="1">
        <v>152</v>
      </c>
      <c r="D564" s="1" t="s">
        <v>21819</v>
      </c>
      <c r="E564" s="1">
        <v>177</v>
      </c>
      <c r="F564" s="1" t="s">
        <v>21820</v>
      </c>
      <c r="G564" s="1">
        <v>131</v>
      </c>
      <c r="H564" s="1" t="s">
        <v>21821</v>
      </c>
      <c r="I564" s="1">
        <v>159</v>
      </c>
      <c r="J564" s="184" t="s">
        <v>21822</v>
      </c>
      <c r="K564" s="1">
        <v>18</v>
      </c>
      <c r="L564" s="1" t="s">
        <v>21823</v>
      </c>
    </row>
    <row r="565" spans="1:12">
      <c r="A565" s="1" t="s">
        <v>20262</v>
      </c>
      <c r="B565" s="1" t="s">
        <v>17542</v>
      </c>
      <c r="C565" s="1">
        <v>108</v>
      </c>
      <c r="D565" s="1" t="s">
        <v>16770</v>
      </c>
      <c r="E565" s="1">
        <v>164</v>
      </c>
      <c r="F565" s="1" t="s">
        <v>21824</v>
      </c>
      <c r="G565" s="1">
        <v>165</v>
      </c>
      <c r="H565" s="184" t="s">
        <v>21825</v>
      </c>
      <c r="I565" s="1">
        <v>177</v>
      </c>
      <c r="J565" s="184" t="s">
        <v>15608</v>
      </c>
      <c r="K565" s="1">
        <v>106</v>
      </c>
      <c r="L565" s="1" t="s">
        <v>21826</v>
      </c>
    </row>
    <row r="566" spans="1:12">
      <c r="A566" s="1" t="s">
        <v>20262</v>
      </c>
      <c r="B566" s="1" t="s">
        <v>17547</v>
      </c>
      <c r="C566" s="1">
        <v>90</v>
      </c>
      <c r="D566" s="1" t="s">
        <v>15489</v>
      </c>
      <c r="E566" s="1">
        <v>190</v>
      </c>
      <c r="F566" s="184" t="s">
        <v>21827</v>
      </c>
      <c r="G566" s="1">
        <v>126</v>
      </c>
      <c r="H566" s="1" t="s">
        <v>21828</v>
      </c>
      <c r="I566" s="1">
        <v>131</v>
      </c>
      <c r="J566" s="184" t="s">
        <v>21829</v>
      </c>
      <c r="K566" s="1">
        <v>93</v>
      </c>
      <c r="L566" s="1" t="s">
        <v>21830</v>
      </c>
    </row>
    <row r="567" spans="1:12">
      <c r="A567" s="1" t="s">
        <v>20262</v>
      </c>
      <c r="B567" s="1" t="s">
        <v>17555</v>
      </c>
      <c r="D567" s="1">
        <v>-1</v>
      </c>
      <c r="E567" s="1">
        <v>5</v>
      </c>
      <c r="F567" s="1" t="s">
        <v>21831</v>
      </c>
      <c r="G567" s="1">
        <v>25</v>
      </c>
      <c r="H567" s="1">
        <v>4</v>
      </c>
      <c r="I567" s="1">
        <v>28</v>
      </c>
      <c r="J567" s="1" t="s">
        <v>6849</v>
      </c>
      <c r="K567" s="1">
        <v>3</v>
      </c>
      <c r="L567" s="1" t="s">
        <v>21143</v>
      </c>
    </row>
    <row r="568" spans="1:12">
      <c r="A568" s="1" t="s">
        <v>20262</v>
      </c>
      <c r="B568" s="1" t="s">
        <v>17558</v>
      </c>
      <c r="C568" s="1">
        <v>25</v>
      </c>
      <c r="D568" s="1" t="s">
        <v>21832</v>
      </c>
      <c r="E568" s="1">
        <v>67</v>
      </c>
      <c r="F568" s="184" t="s">
        <v>14215</v>
      </c>
      <c r="G568" s="1">
        <v>51</v>
      </c>
      <c r="H568" s="1" t="s">
        <v>21833</v>
      </c>
      <c r="I568" s="1">
        <v>51</v>
      </c>
      <c r="J568" s="1">
        <v>0</v>
      </c>
      <c r="K568" s="1">
        <v>27</v>
      </c>
      <c r="L568" s="1" t="s">
        <v>18982</v>
      </c>
    </row>
    <row r="569" spans="1:12">
      <c r="A569" s="1" t="s">
        <v>20262</v>
      </c>
      <c r="B569" s="1" t="s">
        <v>17563</v>
      </c>
      <c r="C569" s="1">
        <v>991</v>
      </c>
      <c r="D569" s="1" t="s">
        <v>21834</v>
      </c>
      <c r="E569" s="1">
        <v>2758</v>
      </c>
      <c r="F569" s="184" t="s">
        <v>21835</v>
      </c>
      <c r="G569" s="1">
        <v>2211</v>
      </c>
      <c r="H569" s="1" t="s">
        <v>21836</v>
      </c>
      <c r="I569" s="1">
        <v>2579</v>
      </c>
      <c r="J569" s="184" t="s">
        <v>21837</v>
      </c>
      <c r="K569" s="1">
        <v>822</v>
      </c>
      <c r="L569" s="1" t="s">
        <v>21838</v>
      </c>
    </row>
    <row r="570" spans="1:12">
      <c r="A570" s="1" t="s">
        <v>20262</v>
      </c>
      <c r="B570" s="1" t="s">
        <v>17574</v>
      </c>
      <c r="C570" s="1">
        <v>81</v>
      </c>
      <c r="D570" s="1" t="s">
        <v>17478</v>
      </c>
      <c r="E570" s="1">
        <v>170</v>
      </c>
      <c r="F570" s="1" t="s">
        <v>20309</v>
      </c>
      <c r="G570" s="1">
        <v>122</v>
      </c>
      <c r="H570" s="1" t="s">
        <v>21839</v>
      </c>
      <c r="I570" s="1">
        <v>172</v>
      </c>
      <c r="J570" s="184" t="s">
        <v>21840</v>
      </c>
      <c r="K570" s="1">
        <v>34</v>
      </c>
      <c r="L570" s="1" t="s">
        <v>21841</v>
      </c>
    </row>
    <row r="571" spans="1:12">
      <c r="A571" s="1" t="s">
        <v>20262</v>
      </c>
      <c r="B571" s="1" t="s">
        <v>17582</v>
      </c>
      <c r="C571" s="1">
        <v>39</v>
      </c>
      <c r="D571" s="1" t="s">
        <v>14364</v>
      </c>
      <c r="E571" s="1">
        <v>118</v>
      </c>
      <c r="F571" s="184" t="s">
        <v>14262</v>
      </c>
      <c r="G571" s="1">
        <v>122</v>
      </c>
      <c r="H571" s="184" t="s">
        <v>15653</v>
      </c>
      <c r="I571" s="1">
        <v>94</v>
      </c>
      <c r="J571" s="1" t="s">
        <v>21842</v>
      </c>
      <c r="K571" s="1">
        <v>24</v>
      </c>
      <c r="L571" s="1" t="s">
        <v>20564</v>
      </c>
    </row>
    <row r="572" spans="1:12">
      <c r="A572" s="1" t="s">
        <v>20262</v>
      </c>
      <c r="B572" s="1" t="s">
        <v>17587</v>
      </c>
      <c r="C572" s="1">
        <v>25</v>
      </c>
      <c r="D572" s="1" t="s">
        <v>21843</v>
      </c>
      <c r="E572" s="1">
        <v>123</v>
      </c>
      <c r="F572" s="1" t="s">
        <v>18231</v>
      </c>
      <c r="G572" s="1">
        <v>141</v>
      </c>
      <c r="H572" s="184" t="s">
        <v>18225</v>
      </c>
      <c r="I572" s="1">
        <v>127</v>
      </c>
      <c r="J572" s="1" t="s">
        <v>21844</v>
      </c>
      <c r="K572" s="1">
        <v>95</v>
      </c>
      <c r="L572" s="1" t="s">
        <v>21845</v>
      </c>
    </row>
    <row r="573" spans="1:12">
      <c r="A573" s="1" t="s">
        <v>20262</v>
      </c>
      <c r="B573" s="1" t="s">
        <v>930</v>
      </c>
      <c r="C573" s="1">
        <v>45</v>
      </c>
      <c r="D573" s="1" t="s">
        <v>21846</v>
      </c>
      <c r="E573" s="1">
        <v>67</v>
      </c>
      <c r="F573" s="1" t="s">
        <v>21847</v>
      </c>
      <c r="G573" s="1">
        <v>52</v>
      </c>
      <c r="H573" s="1" t="s">
        <v>21848</v>
      </c>
      <c r="I573" s="1">
        <v>71</v>
      </c>
      <c r="J573" s="184" t="s">
        <v>21849</v>
      </c>
      <c r="K573" s="1">
        <v>47</v>
      </c>
      <c r="L573" s="1" t="s">
        <v>18435</v>
      </c>
    </row>
    <row r="574" spans="1:12">
      <c r="A574" s="1" t="s">
        <v>20262</v>
      </c>
      <c r="B574" s="1" t="s">
        <v>17599</v>
      </c>
      <c r="C574" s="1">
        <v>26</v>
      </c>
      <c r="D574" s="1">
        <v>0</v>
      </c>
      <c r="E574" s="1">
        <v>23</v>
      </c>
      <c r="F574" s="1" t="s">
        <v>21850</v>
      </c>
      <c r="G574" s="1">
        <v>27</v>
      </c>
      <c r="H574" s="184" t="s">
        <v>13930</v>
      </c>
      <c r="I574" s="1">
        <v>37</v>
      </c>
      <c r="J574" s="184" t="s">
        <v>21851</v>
      </c>
      <c r="K574" s="1">
        <v>13</v>
      </c>
      <c r="L574" s="1" t="s">
        <v>21852</v>
      </c>
    </row>
    <row r="575" spans="1:12">
      <c r="A575" s="1" t="s">
        <v>20262</v>
      </c>
      <c r="B575" s="1" t="s">
        <v>17602</v>
      </c>
      <c r="C575" s="1">
        <v>42</v>
      </c>
      <c r="D575" s="184" t="s">
        <v>14015</v>
      </c>
      <c r="E575" s="1">
        <v>45</v>
      </c>
      <c r="F575" s="1" t="s">
        <v>15744</v>
      </c>
      <c r="G575" s="1">
        <v>50</v>
      </c>
      <c r="H575" s="184" t="s">
        <v>14028</v>
      </c>
      <c r="I575" s="1">
        <v>40</v>
      </c>
      <c r="J575" s="1" t="s">
        <v>13971</v>
      </c>
      <c r="K575" s="1">
        <v>23</v>
      </c>
      <c r="L575" s="1" t="s">
        <v>16284</v>
      </c>
    </row>
    <row r="576" spans="1:12">
      <c r="A576" s="1" t="s">
        <v>20262</v>
      </c>
      <c r="B576" s="1" t="s">
        <v>17606</v>
      </c>
      <c r="C576" s="1">
        <v>20</v>
      </c>
      <c r="D576" s="1" t="s">
        <v>14600</v>
      </c>
      <c r="E576" s="1">
        <v>32</v>
      </c>
      <c r="F576" s="1" t="s">
        <v>21795</v>
      </c>
      <c r="G576" s="1">
        <v>29</v>
      </c>
      <c r="H576" s="1" t="s">
        <v>20574</v>
      </c>
      <c r="I576" s="1">
        <v>34</v>
      </c>
      <c r="J576" s="184" t="s">
        <v>14437</v>
      </c>
      <c r="K576" s="1">
        <v>10</v>
      </c>
      <c r="L576" s="1" t="s">
        <v>21171</v>
      </c>
    </row>
    <row r="577" spans="1:12">
      <c r="A577" s="1" t="s">
        <v>20262</v>
      </c>
      <c r="B577" s="1" t="s">
        <v>17609</v>
      </c>
      <c r="C577" s="1">
        <v>21</v>
      </c>
      <c r="D577" s="1" t="s">
        <v>21853</v>
      </c>
      <c r="E577" s="1">
        <v>201</v>
      </c>
      <c r="F577" s="184" t="s">
        <v>21854</v>
      </c>
      <c r="G577" s="1">
        <v>161</v>
      </c>
      <c r="H577" s="1" t="s">
        <v>21855</v>
      </c>
      <c r="I577" s="1">
        <v>141</v>
      </c>
      <c r="J577" s="1" t="s">
        <v>21856</v>
      </c>
      <c r="K577" s="1">
        <v>107</v>
      </c>
      <c r="L577" s="1" t="s">
        <v>21857</v>
      </c>
    </row>
    <row r="578" spans="1:12">
      <c r="A578" s="1" t="s">
        <v>20262</v>
      </c>
      <c r="B578" s="1" t="s">
        <v>17615</v>
      </c>
      <c r="C578" s="1">
        <v>78</v>
      </c>
      <c r="D578" s="1" t="s">
        <v>21858</v>
      </c>
      <c r="E578" s="1">
        <v>106</v>
      </c>
      <c r="F578" s="1" t="s">
        <v>21859</v>
      </c>
      <c r="G578" s="1">
        <v>32</v>
      </c>
      <c r="H578" s="1" t="s">
        <v>21860</v>
      </c>
      <c r="I578" s="1">
        <v>3</v>
      </c>
      <c r="J578" s="1" t="s">
        <v>21861</v>
      </c>
      <c r="L578" s="1">
        <v>-1</v>
      </c>
    </row>
    <row r="579" spans="1:12">
      <c r="A579" s="1" t="s">
        <v>20262</v>
      </c>
      <c r="B579" s="1" t="s">
        <v>793</v>
      </c>
      <c r="C579" s="1">
        <v>34</v>
      </c>
      <c r="D579" s="1" t="s">
        <v>14104</v>
      </c>
      <c r="E579" s="1">
        <v>37</v>
      </c>
      <c r="F579" s="1" t="s">
        <v>15547</v>
      </c>
      <c r="G579" s="1">
        <v>40</v>
      </c>
      <c r="H579" s="184" t="s">
        <v>13863</v>
      </c>
      <c r="I579" s="1">
        <v>38</v>
      </c>
      <c r="J579" s="1" t="s">
        <v>15482</v>
      </c>
      <c r="K579" s="1">
        <v>20</v>
      </c>
      <c r="L579" s="1" t="s">
        <v>18751</v>
      </c>
    </row>
    <row r="580" spans="1:12">
      <c r="A580" s="1" t="s">
        <v>20262</v>
      </c>
      <c r="B580" s="1" t="s">
        <v>17622</v>
      </c>
      <c r="C580" s="1">
        <v>200</v>
      </c>
      <c r="D580" s="1" t="s">
        <v>21862</v>
      </c>
      <c r="E580" s="1">
        <v>248</v>
      </c>
      <c r="F580" s="1" t="s">
        <v>21863</v>
      </c>
      <c r="G580" s="1">
        <v>190</v>
      </c>
      <c r="H580" s="1" t="s">
        <v>21864</v>
      </c>
      <c r="I580" s="1">
        <v>222</v>
      </c>
      <c r="J580" s="184" t="s">
        <v>18738</v>
      </c>
      <c r="K580" s="1">
        <v>68</v>
      </c>
      <c r="L580" s="1" t="s">
        <v>21865</v>
      </c>
    </row>
    <row r="581" spans="1:12">
      <c r="A581" s="1" t="s">
        <v>20262</v>
      </c>
      <c r="B581" s="1" t="s">
        <v>17630</v>
      </c>
      <c r="C581" s="1">
        <v>94</v>
      </c>
      <c r="D581" s="184" t="s">
        <v>18225</v>
      </c>
      <c r="E581" s="1">
        <v>140</v>
      </c>
      <c r="F581" s="1" t="s">
        <v>20712</v>
      </c>
      <c r="G581" s="1">
        <v>139</v>
      </c>
      <c r="H581" s="1" t="s">
        <v>21866</v>
      </c>
      <c r="I581" s="1">
        <v>106</v>
      </c>
      <c r="J581" s="1" t="s">
        <v>21867</v>
      </c>
      <c r="K581" s="1">
        <v>67</v>
      </c>
      <c r="L581" s="1" t="s">
        <v>21693</v>
      </c>
    </row>
    <row r="582" spans="1:12">
      <c r="A582" s="1" t="s">
        <v>20262</v>
      </c>
      <c r="B582" s="1" t="s">
        <v>714</v>
      </c>
      <c r="C582" s="1">
        <v>52</v>
      </c>
      <c r="D582" s="1" t="s">
        <v>21868</v>
      </c>
      <c r="E582" s="1">
        <v>67</v>
      </c>
      <c r="F582" s="1" t="s">
        <v>21869</v>
      </c>
      <c r="G582" s="1">
        <v>62</v>
      </c>
      <c r="H582" s="1" t="s">
        <v>21870</v>
      </c>
      <c r="I582" s="1">
        <v>44</v>
      </c>
      <c r="J582" s="1" t="s">
        <v>20667</v>
      </c>
      <c r="K582" s="1">
        <v>19</v>
      </c>
      <c r="L582" s="1" t="s">
        <v>15606</v>
      </c>
    </row>
    <row r="583" spans="1:12">
      <c r="A583" s="1" t="s">
        <v>20262</v>
      </c>
      <c r="B583" s="1" t="s">
        <v>17641</v>
      </c>
      <c r="C583" s="1">
        <v>65</v>
      </c>
      <c r="D583" s="1" t="s">
        <v>21871</v>
      </c>
      <c r="E583" s="1">
        <v>104</v>
      </c>
      <c r="F583" s="1" t="s">
        <v>21868</v>
      </c>
      <c r="G583" s="1">
        <v>110</v>
      </c>
      <c r="H583" s="184" t="s">
        <v>14689</v>
      </c>
      <c r="I583" s="1">
        <v>128</v>
      </c>
      <c r="J583" s="184" t="s">
        <v>17142</v>
      </c>
      <c r="K583" s="1">
        <v>60</v>
      </c>
      <c r="L583" s="1" t="s">
        <v>14992</v>
      </c>
    </row>
    <row r="584" spans="1:12">
      <c r="A584" s="1" t="s">
        <v>20262</v>
      </c>
      <c r="B584" s="1" t="s">
        <v>17647</v>
      </c>
      <c r="C584" s="1">
        <v>29</v>
      </c>
      <c r="D584" s="1" t="s">
        <v>20288</v>
      </c>
      <c r="E584" s="1">
        <v>73</v>
      </c>
      <c r="F584" s="184" t="s">
        <v>21872</v>
      </c>
      <c r="G584" s="1">
        <v>53</v>
      </c>
      <c r="H584" s="1" t="s">
        <v>21121</v>
      </c>
      <c r="I584" s="1">
        <v>52</v>
      </c>
      <c r="J584" s="1" t="s">
        <v>21873</v>
      </c>
      <c r="K584" s="1">
        <v>29</v>
      </c>
      <c r="L584" s="1" t="s">
        <v>21874</v>
      </c>
    </row>
    <row r="585" spans="1:12">
      <c r="A585" s="1" t="s">
        <v>20262</v>
      </c>
      <c r="B585" s="1" t="s">
        <v>17653</v>
      </c>
      <c r="C585" s="1">
        <v>39</v>
      </c>
      <c r="D585" s="1" t="s">
        <v>16088</v>
      </c>
      <c r="E585" s="1">
        <v>64</v>
      </c>
      <c r="F585" s="1" t="s">
        <v>20980</v>
      </c>
      <c r="G585" s="1">
        <v>92</v>
      </c>
      <c r="H585" s="1" t="s">
        <v>6054</v>
      </c>
      <c r="I585" s="1">
        <v>96</v>
      </c>
      <c r="J585" s="184" t="s">
        <v>13958</v>
      </c>
      <c r="K585" s="1">
        <v>26</v>
      </c>
      <c r="L585" s="1" t="s">
        <v>20644</v>
      </c>
    </row>
    <row r="586" spans="1:12">
      <c r="A586" s="1" t="s">
        <v>20262</v>
      </c>
      <c r="B586" s="1" t="s">
        <v>17658</v>
      </c>
      <c r="C586" s="1">
        <v>65</v>
      </c>
      <c r="D586" s="1" t="s">
        <v>20215</v>
      </c>
      <c r="E586" s="1">
        <v>112</v>
      </c>
      <c r="F586" s="184" t="s">
        <v>15233</v>
      </c>
      <c r="G586" s="1">
        <v>81</v>
      </c>
      <c r="H586" s="1" t="s">
        <v>21875</v>
      </c>
      <c r="I586" s="1">
        <v>74</v>
      </c>
      <c r="J586" s="1" t="s">
        <v>21876</v>
      </c>
      <c r="K586" s="1">
        <v>39</v>
      </c>
      <c r="L586" s="1" t="s">
        <v>15474</v>
      </c>
    </row>
    <row r="587" spans="1:12">
      <c r="A587" s="1" t="s">
        <v>20262</v>
      </c>
      <c r="B587" s="1" t="s">
        <v>17666</v>
      </c>
      <c r="D587" s="1">
        <v>-1</v>
      </c>
      <c r="E587" s="1">
        <v>23</v>
      </c>
      <c r="F587" s="184" t="s">
        <v>15031</v>
      </c>
      <c r="G587" s="1">
        <v>11</v>
      </c>
      <c r="H587" s="1" t="s">
        <v>18580</v>
      </c>
      <c r="I587" s="1">
        <v>14</v>
      </c>
      <c r="J587" s="184" t="s">
        <v>14311</v>
      </c>
      <c r="K587" s="1">
        <v>10</v>
      </c>
      <c r="L587" s="1" t="s">
        <v>14270</v>
      </c>
    </row>
    <row r="588" spans="1:12">
      <c r="A588" s="1" t="s">
        <v>20262</v>
      </c>
      <c r="B588" s="1" t="s">
        <v>151</v>
      </c>
      <c r="C588" s="1">
        <v>86</v>
      </c>
      <c r="D588" s="184" t="s">
        <v>17820</v>
      </c>
      <c r="E588" s="1">
        <v>129</v>
      </c>
      <c r="F588" s="1" t="s">
        <v>21877</v>
      </c>
      <c r="G588" s="1">
        <v>82</v>
      </c>
      <c r="H588" s="1" t="s">
        <v>21878</v>
      </c>
      <c r="I588" s="1">
        <v>50</v>
      </c>
      <c r="J588" s="1" t="s">
        <v>21879</v>
      </c>
      <c r="K588" s="1">
        <v>14</v>
      </c>
      <c r="L588" s="1" t="s">
        <v>21880</v>
      </c>
    </row>
    <row r="589" spans="1:12">
      <c r="A589" s="1" t="s">
        <v>20262</v>
      </c>
      <c r="B589" s="1" t="s">
        <v>752</v>
      </c>
      <c r="C589" s="1">
        <v>49</v>
      </c>
      <c r="D589" s="1" t="s">
        <v>21881</v>
      </c>
      <c r="E589" s="1">
        <v>52</v>
      </c>
      <c r="F589" s="1" t="s">
        <v>21882</v>
      </c>
      <c r="G589" s="1">
        <v>70</v>
      </c>
      <c r="H589" s="184" t="s">
        <v>14819</v>
      </c>
      <c r="I589" s="1">
        <v>65</v>
      </c>
      <c r="J589" s="1" t="s">
        <v>19232</v>
      </c>
      <c r="K589" s="1">
        <v>39</v>
      </c>
      <c r="L589" s="1" t="s">
        <v>15093</v>
      </c>
    </row>
    <row r="590" spans="1:12">
      <c r="A590" s="1" t="s">
        <v>20262</v>
      </c>
      <c r="B590" s="1" t="s">
        <v>693</v>
      </c>
      <c r="D590" s="1">
        <v>-1</v>
      </c>
      <c r="E590" s="1">
        <v>91</v>
      </c>
      <c r="F590" s="184" t="s">
        <v>21151</v>
      </c>
      <c r="G590" s="1">
        <v>56</v>
      </c>
      <c r="H590" s="1" t="s">
        <v>14283</v>
      </c>
      <c r="I590" s="1">
        <v>65</v>
      </c>
      <c r="J590" s="184" t="s">
        <v>17298</v>
      </c>
      <c r="K590" s="1">
        <v>17</v>
      </c>
      <c r="L590" s="1" t="s">
        <v>21883</v>
      </c>
    </row>
    <row r="591" spans="1:12">
      <c r="A591" s="1" t="s">
        <v>20262</v>
      </c>
      <c r="B591" s="1" t="s">
        <v>17683</v>
      </c>
      <c r="C591" s="1">
        <v>99</v>
      </c>
      <c r="D591" s="1" t="s">
        <v>21884</v>
      </c>
      <c r="E591" s="1">
        <v>163</v>
      </c>
      <c r="F591" s="1" t="s">
        <v>21885</v>
      </c>
      <c r="G591" s="1">
        <v>96</v>
      </c>
      <c r="H591" s="1" t="s">
        <v>21886</v>
      </c>
      <c r="I591" s="1">
        <v>101</v>
      </c>
      <c r="J591" s="184" t="s">
        <v>21887</v>
      </c>
      <c r="K591" s="1">
        <v>26</v>
      </c>
      <c r="L591" s="1" t="s">
        <v>21105</v>
      </c>
    </row>
    <row r="592" spans="1:12">
      <c r="A592" s="1" t="s">
        <v>20262</v>
      </c>
      <c r="B592" s="1" t="s">
        <v>17691</v>
      </c>
      <c r="C592" s="1">
        <v>113</v>
      </c>
      <c r="D592" s="1" t="s">
        <v>21888</v>
      </c>
      <c r="E592" s="1">
        <v>206</v>
      </c>
      <c r="F592" s="1" t="s">
        <v>21889</v>
      </c>
      <c r="G592" s="1">
        <v>189</v>
      </c>
      <c r="H592" s="1" t="s">
        <v>21890</v>
      </c>
      <c r="I592" s="1">
        <v>177</v>
      </c>
      <c r="J592" s="1" t="s">
        <v>21891</v>
      </c>
      <c r="K592" s="1">
        <v>107</v>
      </c>
      <c r="L592" s="1" t="s">
        <v>21892</v>
      </c>
    </row>
    <row r="593" spans="1:12">
      <c r="A593" s="1" t="s">
        <v>20262</v>
      </c>
      <c r="B593" s="1" t="s">
        <v>17700</v>
      </c>
      <c r="C593" s="1">
        <v>103</v>
      </c>
      <c r="D593" s="1" t="s">
        <v>21893</v>
      </c>
      <c r="E593" s="1">
        <v>191</v>
      </c>
      <c r="F593" s="184" t="s">
        <v>21894</v>
      </c>
      <c r="G593" s="1">
        <v>179</v>
      </c>
      <c r="H593" s="1" t="s">
        <v>21895</v>
      </c>
      <c r="I593" s="1">
        <v>181</v>
      </c>
      <c r="J593" s="184" t="s">
        <v>21896</v>
      </c>
      <c r="K593" s="1">
        <v>97</v>
      </c>
      <c r="L593" s="1" t="s">
        <v>21897</v>
      </c>
    </row>
    <row r="594" spans="1:12">
      <c r="A594" s="1" t="s">
        <v>20262</v>
      </c>
      <c r="B594" s="1" t="s">
        <v>17710</v>
      </c>
      <c r="C594" s="1">
        <v>64</v>
      </c>
      <c r="D594" s="184" t="s">
        <v>14052</v>
      </c>
      <c r="E594" s="1">
        <v>60</v>
      </c>
      <c r="F594" s="1" t="s">
        <v>21898</v>
      </c>
      <c r="G594" s="1">
        <v>41</v>
      </c>
      <c r="H594" s="1" t="s">
        <v>18588</v>
      </c>
      <c r="I594" s="1">
        <v>43</v>
      </c>
      <c r="J594" s="184" t="s">
        <v>15325</v>
      </c>
      <c r="K594" s="1">
        <v>8</v>
      </c>
      <c r="L594" s="1" t="s">
        <v>20287</v>
      </c>
    </row>
    <row r="595" spans="1:12">
      <c r="A595" s="1" t="s">
        <v>20262</v>
      </c>
      <c r="B595" s="1" t="s">
        <v>17714</v>
      </c>
      <c r="C595" s="1">
        <v>70</v>
      </c>
      <c r="D595" s="1" t="s">
        <v>21899</v>
      </c>
      <c r="E595" s="1">
        <v>128</v>
      </c>
      <c r="F595" s="1" t="s">
        <v>20672</v>
      </c>
      <c r="G595" s="1">
        <v>103</v>
      </c>
      <c r="H595" s="1" t="s">
        <v>21900</v>
      </c>
      <c r="I595" s="1">
        <v>105</v>
      </c>
      <c r="J595" s="184" t="s">
        <v>16503</v>
      </c>
      <c r="K595" s="1">
        <v>76</v>
      </c>
      <c r="L595" s="1" t="s">
        <v>15622</v>
      </c>
    </row>
    <row r="596" spans="1:12">
      <c r="A596" s="1" t="s">
        <v>20262</v>
      </c>
      <c r="B596" s="1" t="s">
        <v>17723</v>
      </c>
      <c r="C596" s="1">
        <v>40</v>
      </c>
      <c r="D596" s="1" t="s">
        <v>16075</v>
      </c>
      <c r="E596" s="1">
        <v>104</v>
      </c>
      <c r="F596" s="1" t="s">
        <v>15513</v>
      </c>
      <c r="G596" s="1">
        <v>74</v>
      </c>
      <c r="H596" s="1" t="s">
        <v>15786</v>
      </c>
      <c r="I596" s="1">
        <v>147</v>
      </c>
      <c r="J596" s="184" t="s">
        <v>21901</v>
      </c>
      <c r="K596" s="1">
        <v>8</v>
      </c>
      <c r="L596" s="1" t="s">
        <v>21902</v>
      </c>
    </row>
    <row r="597" spans="1:12">
      <c r="A597" s="1" t="s">
        <v>20262</v>
      </c>
      <c r="B597" s="1" t="s">
        <v>17728</v>
      </c>
      <c r="C597" s="1">
        <v>390</v>
      </c>
      <c r="D597" s="1" t="s">
        <v>21903</v>
      </c>
      <c r="E597" s="1">
        <v>782</v>
      </c>
      <c r="F597" s="1" t="s">
        <v>14164</v>
      </c>
      <c r="G597" s="1">
        <v>675</v>
      </c>
      <c r="H597" s="1" t="s">
        <v>21904</v>
      </c>
      <c r="I597" s="1">
        <v>580</v>
      </c>
      <c r="J597" s="1" t="s">
        <v>21905</v>
      </c>
      <c r="K597" s="1">
        <v>224</v>
      </c>
      <c r="L597" s="1" t="s">
        <v>21906</v>
      </c>
    </row>
    <row r="598" spans="1:12">
      <c r="A598" s="1" t="s">
        <v>20262</v>
      </c>
      <c r="B598" s="1" t="s">
        <v>17737</v>
      </c>
      <c r="C598" s="1">
        <v>15</v>
      </c>
      <c r="D598" s="1" t="s">
        <v>16919</v>
      </c>
      <c r="E598" s="1">
        <v>41</v>
      </c>
      <c r="F598" s="1" t="s">
        <v>20370</v>
      </c>
      <c r="G598" s="1">
        <v>38</v>
      </c>
      <c r="H598" s="1" t="s">
        <v>21907</v>
      </c>
      <c r="I598" s="1">
        <v>32</v>
      </c>
      <c r="J598" s="1" t="s">
        <v>20672</v>
      </c>
      <c r="K598" s="1">
        <v>43</v>
      </c>
      <c r="L598" s="1" t="s">
        <v>17180</v>
      </c>
    </row>
    <row r="599" spans="1:12">
      <c r="A599" s="1" t="s">
        <v>20262</v>
      </c>
      <c r="B599" s="1" t="s">
        <v>17740</v>
      </c>
      <c r="C599" s="1">
        <v>80</v>
      </c>
      <c r="D599" s="184" t="s">
        <v>15084</v>
      </c>
      <c r="E599" s="1">
        <v>77</v>
      </c>
      <c r="F599" s="1" t="s">
        <v>21908</v>
      </c>
      <c r="G599" s="1">
        <v>54</v>
      </c>
      <c r="H599" s="1" t="s">
        <v>21909</v>
      </c>
      <c r="I599" s="1">
        <v>47</v>
      </c>
      <c r="J599" s="1" t="s">
        <v>17405</v>
      </c>
      <c r="K599" s="1">
        <v>13</v>
      </c>
      <c r="L599" s="1" t="s">
        <v>20772</v>
      </c>
    </row>
    <row r="600" spans="1:12">
      <c r="A600" s="1" t="s">
        <v>20262</v>
      </c>
      <c r="B600" s="1" t="s">
        <v>17746</v>
      </c>
      <c r="C600" s="1">
        <v>113</v>
      </c>
      <c r="D600" s="1" t="s">
        <v>21910</v>
      </c>
      <c r="E600" s="1">
        <v>137</v>
      </c>
      <c r="F600" s="1" t="s">
        <v>21911</v>
      </c>
      <c r="G600" s="1">
        <v>120</v>
      </c>
      <c r="H600" s="1" t="s">
        <v>21912</v>
      </c>
      <c r="I600" s="1">
        <v>147</v>
      </c>
      <c r="J600" s="1" t="s">
        <v>18401</v>
      </c>
      <c r="K600" s="1">
        <v>27</v>
      </c>
      <c r="L600" s="1" t="s">
        <v>21913</v>
      </c>
    </row>
    <row r="601" spans="1:12">
      <c r="A601" s="1" t="s">
        <v>20262</v>
      </c>
      <c r="B601" s="1" t="s">
        <v>17755</v>
      </c>
      <c r="C601" s="1">
        <v>13</v>
      </c>
      <c r="D601" s="1" t="s">
        <v>21914</v>
      </c>
      <c r="E601" s="1">
        <v>56</v>
      </c>
      <c r="F601" s="184" t="s">
        <v>20689</v>
      </c>
      <c r="G601" s="1">
        <v>71</v>
      </c>
      <c r="H601" s="184" t="s">
        <v>14457</v>
      </c>
      <c r="I601" s="1">
        <v>25</v>
      </c>
      <c r="J601" s="1" t="s">
        <v>21915</v>
      </c>
      <c r="L601" s="1">
        <v>-1</v>
      </c>
    </row>
    <row r="602" spans="1:12">
      <c r="A602" s="1" t="s">
        <v>20262</v>
      </c>
      <c r="B602" s="1" t="s">
        <v>17760</v>
      </c>
      <c r="C602" s="1">
        <v>20</v>
      </c>
      <c r="D602" s="1" t="s">
        <v>14049</v>
      </c>
      <c r="E602" s="1">
        <v>47</v>
      </c>
      <c r="F602" s="184" t="s">
        <v>15284</v>
      </c>
      <c r="G602" s="1">
        <v>35</v>
      </c>
      <c r="H602" s="1" t="s">
        <v>20712</v>
      </c>
      <c r="I602" s="1">
        <v>49</v>
      </c>
      <c r="J602" s="1" t="s">
        <v>1331</v>
      </c>
      <c r="K602" s="1">
        <v>29</v>
      </c>
      <c r="L602" s="1" t="s">
        <v>21916</v>
      </c>
    </row>
    <row r="603" spans="1:12">
      <c r="A603" s="1" t="s">
        <v>20262</v>
      </c>
      <c r="B603" s="1" t="s">
        <v>17765</v>
      </c>
      <c r="C603" s="1">
        <v>42</v>
      </c>
      <c r="D603" s="1" t="s">
        <v>20571</v>
      </c>
      <c r="E603" s="1">
        <v>111</v>
      </c>
      <c r="F603" s="184" t="s">
        <v>15063</v>
      </c>
      <c r="G603" s="1">
        <v>104</v>
      </c>
      <c r="H603" s="1" t="s">
        <v>17725</v>
      </c>
      <c r="I603" s="1">
        <v>147</v>
      </c>
      <c r="J603" s="184" t="s">
        <v>21917</v>
      </c>
      <c r="K603" s="1">
        <v>62</v>
      </c>
      <c r="L603" s="1" t="s">
        <v>21918</v>
      </c>
    </row>
    <row r="604" spans="1:12">
      <c r="A604" s="1" t="s">
        <v>20262</v>
      </c>
      <c r="B604" s="1" t="s">
        <v>17771</v>
      </c>
      <c r="C604" s="1">
        <v>48</v>
      </c>
      <c r="D604" s="1" t="s">
        <v>21919</v>
      </c>
      <c r="E604" s="1">
        <v>103</v>
      </c>
      <c r="F604" s="184" t="s">
        <v>18736</v>
      </c>
      <c r="G604" s="1">
        <v>65</v>
      </c>
      <c r="H604" s="1" t="s">
        <v>21920</v>
      </c>
      <c r="I604" s="1">
        <v>70</v>
      </c>
      <c r="J604" s="184" t="s">
        <v>13925</v>
      </c>
      <c r="K604" s="1">
        <v>12</v>
      </c>
      <c r="L604" s="1" t="s">
        <v>20765</v>
      </c>
    </row>
    <row r="605" spans="1:12">
      <c r="A605" s="1" t="s">
        <v>20262</v>
      </c>
      <c r="B605" s="1" t="s">
        <v>17776</v>
      </c>
      <c r="C605" s="1">
        <v>94</v>
      </c>
      <c r="D605" s="184" t="s">
        <v>15742</v>
      </c>
      <c r="E605" s="1">
        <v>48</v>
      </c>
      <c r="F605" s="1" t="s">
        <v>14686</v>
      </c>
      <c r="G605" s="1">
        <v>13</v>
      </c>
      <c r="H605" s="1" t="s">
        <v>20644</v>
      </c>
      <c r="I605" s="1">
        <v>18</v>
      </c>
      <c r="J605" s="184" t="s">
        <v>19807</v>
      </c>
      <c r="K605" s="1">
        <v>45</v>
      </c>
      <c r="L605" s="1" t="s">
        <v>14453</v>
      </c>
    </row>
    <row r="606" spans="1:12">
      <c r="A606" s="1" t="s">
        <v>20262</v>
      </c>
      <c r="B606" s="1" t="s">
        <v>17779</v>
      </c>
      <c r="C606" s="1">
        <v>70</v>
      </c>
      <c r="D606" s="1" t="s">
        <v>21921</v>
      </c>
      <c r="E606" s="1">
        <v>99</v>
      </c>
      <c r="F606" s="1" t="s">
        <v>21922</v>
      </c>
      <c r="G606" s="1">
        <v>91</v>
      </c>
      <c r="H606" s="1" t="s">
        <v>21923</v>
      </c>
      <c r="I606" s="1">
        <v>99</v>
      </c>
      <c r="J606" s="184" t="s">
        <v>17679</v>
      </c>
      <c r="K606" s="1">
        <v>42</v>
      </c>
      <c r="L606" s="1" t="s">
        <v>21924</v>
      </c>
    </row>
    <row r="607" spans="1:12">
      <c r="A607" s="1" t="s">
        <v>20262</v>
      </c>
      <c r="B607" s="1" t="s">
        <v>17785</v>
      </c>
      <c r="C607" s="1">
        <v>67</v>
      </c>
      <c r="D607" s="1" t="s">
        <v>21925</v>
      </c>
      <c r="E607" s="1">
        <v>86</v>
      </c>
      <c r="F607" s="1" t="s">
        <v>20459</v>
      </c>
      <c r="G607" s="1">
        <v>90</v>
      </c>
      <c r="H607" s="184" t="s">
        <v>15412</v>
      </c>
      <c r="I607" s="1">
        <v>71</v>
      </c>
      <c r="J607" s="1" t="s">
        <v>21926</v>
      </c>
      <c r="K607" s="1">
        <v>25</v>
      </c>
      <c r="L607" s="1" t="s">
        <v>21915</v>
      </c>
    </row>
    <row r="608" spans="1:12">
      <c r="A608" s="1" t="s">
        <v>20262</v>
      </c>
      <c r="B608" s="1" t="s">
        <v>17791</v>
      </c>
      <c r="C608" s="1">
        <v>47</v>
      </c>
      <c r="D608" s="1" t="s">
        <v>21927</v>
      </c>
      <c r="E608" s="1">
        <v>57</v>
      </c>
      <c r="F608" s="1" t="s">
        <v>21928</v>
      </c>
      <c r="G608" s="1">
        <v>47</v>
      </c>
      <c r="H608" s="1" t="s">
        <v>20366</v>
      </c>
      <c r="I608" s="1">
        <v>54</v>
      </c>
      <c r="J608" s="184" t="s">
        <v>14462</v>
      </c>
      <c r="K608" s="1">
        <v>29</v>
      </c>
      <c r="L608" s="1" t="s">
        <v>17974</v>
      </c>
    </row>
    <row r="609" spans="1:12">
      <c r="A609" s="1" t="s">
        <v>20262</v>
      </c>
      <c r="B609" s="1" t="s">
        <v>17797</v>
      </c>
      <c r="E609" s="1">
        <v>2</v>
      </c>
      <c r="G609" s="1">
        <v>79</v>
      </c>
      <c r="H609" s="1" t="s">
        <v>21929</v>
      </c>
      <c r="I609" s="1">
        <v>50</v>
      </c>
      <c r="J609" s="1" t="s">
        <v>21571</v>
      </c>
      <c r="K609" s="1">
        <v>19</v>
      </c>
      <c r="L609" s="1" t="s">
        <v>21930</v>
      </c>
    </row>
    <row r="610" spans="1:12">
      <c r="A610" s="1" t="s">
        <v>20262</v>
      </c>
      <c r="B610" s="1" t="s">
        <v>17799</v>
      </c>
      <c r="C610" s="1">
        <v>27</v>
      </c>
      <c r="D610" s="1" t="s">
        <v>19992</v>
      </c>
      <c r="E610" s="1">
        <v>101</v>
      </c>
      <c r="F610" s="184" t="s">
        <v>21931</v>
      </c>
      <c r="G610" s="1">
        <v>65</v>
      </c>
      <c r="H610" s="1" t="s">
        <v>21932</v>
      </c>
      <c r="I610" s="1">
        <v>63</v>
      </c>
      <c r="J610" s="1" t="s">
        <v>21933</v>
      </c>
      <c r="K610" s="1">
        <v>23</v>
      </c>
      <c r="L610" s="1" t="s">
        <v>21934</v>
      </c>
    </row>
    <row r="611" spans="1:12">
      <c r="A611" s="1" t="s">
        <v>20262</v>
      </c>
      <c r="B611" s="1" t="s">
        <v>17802</v>
      </c>
      <c r="C611" s="1">
        <v>29</v>
      </c>
      <c r="D611" s="184" t="s">
        <v>14003</v>
      </c>
      <c r="E611" s="1">
        <v>37</v>
      </c>
      <c r="F611" s="1" t="s">
        <v>21935</v>
      </c>
      <c r="G611" s="1">
        <v>25</v>
      </c>
      <c r="H611" s="1" t="s">
        <v>15858</v>
      </c>
      <c r="I611" s="1">
        <v>27</v>
      </c>
      <c r="J611" s="1" t="s">
        <v>7187</v>
      </c>
      <c r="K611" s="1">
        <v>28</v>
      </c>
      <c r="L611" s="184" t="s">
        <v>13921</v>
      </c>
    </row>
    <row r="612" spans="1:12">
      <c r="A612" s="1" t="s">
        <v>20262</v>
      </c>
      <c r="B612" s="1" t="s">
        <v>17806</v>
      </c>
      <c r="C612" s="1">
        <v>87</v>
      </c>
      <c r="D612" s="1" t="s">
        <v>21936</v>
      </c>
      <c r="E612" s="1">
        <v>165</v>
      </c>
      <c r="F612" s="1" t="s">
        <v>20576</v>
      </c>
      <c r="G612" s="1">
        <v>151</v>
      </c>
      <c r="H612" s="1" t="s">
        <v>21937</v>
      </c>
      <c r="I612" s="1">
        <v>161</v>
      </c>
      <c r="J612" s="184" t="s">
        <v>15840</v>
      </c>
      <c r="K612" s="1">
        <v>60</v>
      </c>
      <c r="L612" s="1" t="s">
        <v>21938</v>
      </c>
    </row>
    <row r="613" spans="1:12">
      <c r="A613" s="1" t="s">
        <v>20262</v>
      </c>
      <c r="B613" s="1" t="s">
        <v>850</v>
      </c>
      <c r="C613" s="1">
        <v>33</v>
      </c>
      <c r="D613" s="1" t="s">
        <v>21939</v>
      </c>
      <c r="E613" s="1">
        <v>88</v>
      </c>
      <c r="F613" s="1" t="s">
        <v>21940</v>
      </c>
      <c r="G613" s="1">
        <v>65</v>
      </c>
      <c r="H613" s="1" t="s">
        <v>21941</v>
      </c>
      <c r="I613" s="1">
        <v>115</v>
      </c>
      <c r="J613" s="184" t="s">
        <v>14816</v>
      </c>
      <c r="L613" s="1">
        <v>-1</v>
      </c>
    </row>
    <row r="614" spans="1:12">
      <c r="A614" s="1" t="s">
        <v>20262</v>
      </c>
      <c r="B614" s="1" t="s">
        <v>17819</v>
      </c>
      <c r="C614" s="1">
        <v>37</v>
      </c>
      <c r="D614" s="1" t="s">
        <v>20348</v>
      </c>
      <c r="E614" s="1">
        <v>120</v>
      </c>
      <c r="F614" s="184" t="s">
        <v>21942</v>
      </c>
      <c r="G614" s="1">
        <v>129</v>
      </c>
      <c r="H614" s="1" t="s">
        <v>14565</v>
      </c>
      <c r="I614" s="1">
        <v>121</v>
      </c>
      <c r="J614" s="1" t="s">
        <v>20888</v>
      </c>
      <c r="K614" s="1">
        <v>38</v>
      </c>
      <c r="L614" s="1" t="s">
        <v>21943</v>
      </c>
    </row>
    <row r="615" spans="1:12">
      <c r="A615" s="1" t="s">
        <v>20262</v>
      </c>
      <c r="B615" s="1" t="s">
        <v>17824</v>
      </c>
      <c r="C615" s="1">
        <v>10</v>
      </c>
      <c r="D615" s="1">
        <v>0</v>
      </c>
      <c r="E615" s="1">
        <v>17</v>
      </c>
      <c r="F615" s="1" t="s">
        <v>21944</v>
      </c>
      <c r="G615" s="1">
        <v>6</v>
      </c>
      <c r="H615" s="1" t="s">
        <v>16852</v>
      </c>
      <c r="I615" s="1">
        <v>11</v>
      </c>
      <c r="J615" s="184" t="s">
        <v>17314</v>
      </c>
      <c r="K615" s="1">
        <v>2</v>
      </c>
      <c r="L615" s="1" t="s">
        <v>20292</v>
      </c>
    </row>
    <row r="616" spans="1:12">
      <c r="A616" s="1" t="s">
        <v>20262</v>
      </c>
      <c r="B616" s="1" t="s">
        <v>17826</v>
      </c>
      <c r="C616" s="1">
        <v>27</v>
      </c>
      <c r="D616" s="1" t="s">
        <v>17478</v>
      </c>
      <c r="E616" s="1">
        <v>34</v>
      </c>
      <c r="F616" s="1" t="s">
        <v>14531</v>
      </c>
      <c r="G616" s="1">
        <v>47</v>
      </c>
      <c r="H616" s="184" t="s">
        <v>20749</v>
      </c>
      <c r="I616" s="1">
        <v>55</v>
      </c>
      <c r="J616" s="184" t="s">
        <v>20233</v>
      </c>
      <c r="K616" s="1">
        <v>16</v>
      </c>
      <c r="L616" s="1" t="s">
        <v>21945</v>
      </c>
    </row>
    <row r="617" spans="1:12">
      <c r="A617" s="1" t="s">
        <v>20262</v>
      </c>
      <c r="B617" s="1" t="s">
        <v>145</v>
      </c>
      <c r="C617" s="1">
        <v>260</v>
      </c>
      <c r="D617" s="1" t="s">
        <v>21946</v>
      </c>
      <c r="E617" s="1">
        <v>546</v>
      </c>
      <c r="F617" s="184" t="s">
        <v>21947</v>
      </c>
      <c r="G617" s="1">
        <v>446</v>
      </c>
      <c r="H617" s="1" t="s">
        <v>21948</v>
      </c>
      <c r="I617" s="1">
        <v>322</v>
      </c>
      <c r="J617" s="1" t="s">
        <v>21949</v>
      </c>
      <c r="K617" s="1">
        <v>14</v>
      </c>
      <c r="L617" s="1" t="s">
        <v>21950</v>
      </c>
    </row>
    <row r="618" spans="1:12">
      <c r="A618" s="1" t="s">
        <v>20262</v>
      </c>
      <c r="B618" s="1" t="s">
        <v>17839</v>
      </c>
      <c r="C618" s="1">
        <v>282</v>
      </c>
      <c r="D618" s="1" t="s">
        <v>21951</v>
      </c>
      <c r="E618" s="1">
        <v>473</v>
      </c>
      <c r="F618" s="1" t="s">
        <v>21952</v>
      </c>
      <c r="G618" s="1">
        <v>387</v>
      </c>
      <c r="H618" s="1" t="s">
        <v>19134</v>
      </c>
      <c r="I618" s="1">
        <v>231</v>
      </c>
      <c r="J618" s="1" t="s">
        <v>21953</v>
      </c>
      <c r="K618" s="1">
        <v>108</v>
      </c>
      <c r="L618" s="1" t="s">
        <v>21954</v>
      </c>
    </row>
    <row r="619" spans="1:12">
      <c r="A619" s="1" t="s">
        <v>20262</v>
      </c>
      <c r="B619" s="1" t="s">
        <v>172</v>
      </c>
      <c r="C619" s="1">
        <v>85</v>
      </c>
      <c r="D619" s="1" t="s">
        <v>21955</v>
      </c>
      <c r="E619" s="1">
        <v>120</v>
      </c>
      <c r="F619" s="1" t="s">
        <v>21956</v>
      </c>
      <c r="G619" s="1">
        <v>149</v>
      </c>
      <c r="H619" s="184" t="s">
        <v>21957</v>
      </c>
      <c r="I619" s="1">
        <v>142</v>
      </c>
      <c r="J619" s="1" t="s">
        <v>21958</v>
      </c>
      <c r="K619" s="1">
        <v>78</v>
      </c>
      <c r="L619" s="1" t="s">
        <v>17597</v>
      </c>
    </row>
    <row r="620" spans="1:12">
      <c r="A620" s="1" t="s">
        <v>20262</v>
      </c>
      <c r="B620" s="1" t="s">
        <v>17857</v>
      </c>
      <c r="D620" s="1">
        <v>-1</v>
      </c>
      <c r="E620" s="1">
        <v>100</v>
      </c>
      <c r="F620" s="184" t="s">
        <v>21959</v>
      </c>
      <c r="G620" s="1">
        <v>76</v>
      </c>
      <c r="H620" s="1" t="s">
        <v>15515</v>
      </c>
      <c r="I620" s="1">
        <v>22</v>
      </c>
      <c r="J620" s="1" t="s">
        <v>20759</v>
      </c>
      <c r="L620" s="1">
        <v>-1</v>
      </c>
    </row>
    <row r="621" spans="1:12">
      <c r="A621" s="1" t="s">
        <v>20262</v>
      </c>
      <c r="B621" s="1" t="s">
        <v>17860</v>
      </c>
      <c r="C621" s="1">
        <v>65</v>
      </c>
      <c r="D621" s="1" t="s">
        <v>21960</v>
      </c>
      <c r="E621" s="1">
        <v>136</v>
      </c>
      <c r="F621" s="1" t="s">
        <v>14164</v>
      </c>
      <c r="G621" s="1">
        <v>113</v>
      </c>
      <c r="H621" s="1" t="s">
        <v>21961</v>
      </c>
      <c r="I621" s="1">
        <v>156</v>
      </c>
      <c r="J621" s="184" t="s">
        <v>21962</v>
      </c>
      <c r="K621" s="1">
        <v>39</v>
      </c>
      <c r="L621" s="1" t="s">
        <v>20687</v>
      </c>
    </row>
    <row r="622" spans="1:12">
      <c r="A622" s="1" t="s">
        <v>20262</v>
      </c>
      <c r="B622" s="1" t="s">
        <v>17868</v>
      </c>
      <c r="C622" s="1">
        <v>101</v>
      </c>
      <c r="D622" s="184" t="s">
        <v>21963</v>
      </c>
      <c r="E622" s="1">
        <v>83</v>
      </c>
      <c r="F622" s="1" t="s">
        <v>21964</v>
      </c>
      <c r="G622" s="1">
        <v>140</v>
      </c>
      <c r="H622" s="184" t="s">
        <v>21965</v>
      </c>
      <c r="I622" s="1">
        <v>79</v>
      </c>
      <c r="J622" s="1" t="s">
        <v>21966</v>
      </c>
      <c r="K622" s="1">
        <v>27</v>
      </c>
      <c r="L622" s="1" t="s">
        <v>21967</v>
      </c>
    </row>
    <row r="623" spans="1:12">
      <c r="A623" s="1" t="s">
        <v>20262</v>
      </c>
      <c r="B623" s="1" t="s">
        <v>17874</v>
      </c>
      <c r="C623" s="1">
        <v>213</v>
      </c>
      <c r="D623" s="1" t="s">
        <v>21968</v>
      </c>
      <c r="E623" s="1">
        <v>270</v>
      </c>
      <c r="F623" s="1" t="s">
        <v>21969</v>
      </c>
      <c r="G623" s="1">
        <v>108</v>
      </c>
      <c r="H623" s="1" t="s">
        <v>15086</v>
      </c>
      <c r="I623" s="1">
        <v>21</v>
      </c>
      <c r="J623" s="1" t="s">
        <v>21970</v>
      </c>
      <c r="K623" s="1">
        <v>10</v>
      </c>
      <c r="L623" s="1" t="s">
        <v>20591</v>
      </c>
    </row>
    <row r="624" spans="1:12">
      <c r="A624" s="1" t="s">
        <v>20262</v>
      </c>
      <c r="B624" s="1" t="s">
        <v>17882</v>
      </c>
      <c r="C624" s="1">
        <v>2</v>
      </c>
      <c r="D624" s="1" t="s">
        <v>21971</v>
      </c>
      <c r="E624" s="1">
        <v>34</v>
      </c>
      <c r="F624" s="1" t="s">
        <v>15988</v>
      </c>
      <c r="G624" s="1">
        <v>72</v>
      </c>
      <c r="H624" s="184" t="s">
        <v>18636</v>
      </c>
      <c r="I624" s="1">
        <v>35</v>
      </c>
      <c r="J624" s="1" t="s">
        <v>14633</v>
      </c>
      <c r="L624" s="1">
        <v>-1</v>
      </c>
    </row>
    <row r="625" spans="1:12">
      <c r="A625" s="1" t="s">
        <v>20262</v>
      </c>
      <c r="B625" s="1" t="s">
        <v>17885</v>
      </c>
      <c r="C625" s="1">
        <v>139</v>
      </c>
      <c r="D625" s="1" t="s">
        <v>21972</v>
      </c>
      <c r="E625" s="1">
        <v>226</v>
      </c>
      <c r="F625" s="1" t="s">
        <v>21973</v>
      </c>
      <c r="G625" s="1">
        <v>213</v>
      </c>
      <c r="H625" s="1" t="s">
        <v>21974</v>
      </c>
      <c r="I625" s="1">
        <v>238</v>
      </c>
      <c r="J625" s="184" t="s">
        <v>21975</v>
      </c>
      <c r="K625" s="1">
        <v>49</v>
      </c>
      <c r="L625" s="1" t="s">
        <v>17292</v>
      </c>
    </row>
    <row r="626" spans="1:12">
      <c r="A626" s="1" t="s">
        <v>20262</v>
      </c>
      <c r="B626" s="1" t="s">
        <v>17893</v>
      </c>
      <c r="C626" s="1">
        <v>55</v>
      </c>
      <c r="D626" s="1" t="s">
        <v>21976</v>
      </c>
      <c r="E626" s="1">
        <v>106</v>
      </c>
      <c r="F626" s="1" t="s">
        <v>21589</v>
      </c>
      <c r="G626" s="1">
        <v>72</v>
      </c>
      <c r="H626" s="1" t="s">
        <v>20921</v>
      </c>
      <c r="I626" s="1">
        <v>100</v>
      </c>
      <c r="J626" s="184" t="s">
        <v>15053</v>
      </c>
      <c r="K626" s="1">
        <v>31</v>
      </c>
      <c r="L626" s="1" t="s">
        <v>21977</v>
      </c>
    </row>
    <row r="627" spans="1:12">
      <c r="A627" s="1" t="s">
        <v>20262</v>
      </c>
      <c r="B627" s="1" t="s">
        <v>17898</v>
      </c>
      <c r="C627" s="1">
        <v>316</v>
      </c>
      <c r="D627" s="1" t="s">
        <v>21978</v>
      </c>
      <c r="E627" s="1">
        <v>629</v>
      </c>
      <c r="F627" s="1" t="s">
        <v>21979</v>
      </c>
      <c r="G627" s="1">
        <v>658</v>
      </c>
      <c r="H627" s="184" t="s">
        <v>21980</v>
      </c>
      <c r="I627" s="1">
        <v>624</v>
      </c>
      <c r="J627" s="1" t="s">
        <v>21981</v>
      </c>
      <c r="K627" s="1">
        <v>90</v>
      </c>
      <c r="L627" s="1" t="s">
        <v>21982</v>
      </c>
    </row>
    <row r="628" spans="1:12">
      <c r="A628" s="1" t="s">
        <v>20262</v>
      </c>
      <c r="B628" s="1" t="s">
        <v>614</v>
      </c>
      <c r="C628" s="1">
        <v>34</v>
      </c>
      <c r="D628" s="1" t="s">
        <v>21595</v>
      </c>
      <c r="E628" s="1">
        <v>78</v>
      </c>
      <c r="F628" s="184" t="s">
        <v>14060</v>
      </c>
      <c r="G628" s="1">
        <v>52</v>
      </c>
      <c r="H628" s="1" t="s">
        <v>14461</v>
      </c>
      <c r="I628" s="1">
        <v>75</v>
      </c>
      <c r="J628" s="184" t="s">
        <v>21983</v>
      </c>
      <c r="K628" s="1">
        <v>5</v>
      </c>
      <c r="L628" s="1" t="s">
        <v>20832</v>
      </c>
    </row>
    <row r="629" spans="1:12">
      <c r="A629" s="1" t="s">
        <v>20262</v>
      </c>
      <c r="B629" s="1" t="s">
        <v>17908</v>
      </c>
      <c r="C629" s="1">
        <v>193</v>
      </c>
      <c r="D629" s="1" t="s">
        <v>21984</v>
      </c>
      <c r="E629" s="1">
        <v>357</v>
      </c>
      <c r="F629" s="1" t="s">
        <v>21985</v>
      </c>
      <c r="G629" s="1">
        <v>288</v>
      </c>
      <c r="H629" s="1" t="s">
        <v>21986</v>
      </c>
      <c r="I629" s="1">
        <v>310</v>
      </c>
      <c r="J629" s="184" t="s">
        <v>21987</v>
      </c>
      <c r="K629" s="1">
        <v>122</v>
      </c>
      <c r="L629" s="1" t="s">
        <v>21988</v>
      </c>
    </row>
    <row r="630" spans="1:12">
      <c r="A630" s="1" t="s">
        <v>20262</v>
      </c>
      <c r="B630" s="1" t="s">
        <v>17917</v>
      </c>
      <c r="C630" s="1">
        <v>46</v>
      </c>
      <c r="D630" s="1" t="s">
        <v>15592</v>
      </c>
      <c r="E630" s="1">
        <v>152</v>
      </c>
      <c r="F630" s="184" t="s">
        <v>21989</v>
      </c>
      <c r="G630" s="1">
        <v>135</v>
      </c>
      <c r="H630" s="1" t="s">
        <v>21990</v>
      </c>
      <c r="I630" s="1">
        <v>115</v>
      </c>
      <c r="J630" s="1" t="s">
        <v>20095</v>
      </c>
      <c r="K630" s="1">
        <v>9</v>
      </c>
      <c r="L630" s="1" t="s">
        <v>21991</v>
      </c>
    </row>
    <row r="631" spans="1:12">
      <c r="A631" s="1" t="s">
        <v>20262</v>
      </c>
      <c r="B631" s="1" t="s">
        <v>17923</v>
      </c>
      <c r="C631" s="1">
        <v>149</v>
      </c>
      <c r="D631" s="1" t="s">
        <v>21992</v>
      </c>
      <c r="E631" s="1">
        <v>220</v>
      </c>
      <c r="F631" s="1" t="s">
        <v>21993</v>
      </c>
      <c r="G631" s="1">
        <v>176</v>
      </c>
      <c r="H631" s="1" t="s">
        <v>13971</v>
      </c>
      <c r="I631" s="1">
        <v>162</v>
      </c>
      <c r="J631" s="1" t="s">
        <v>21994</v>
      </c>
      <c r="K631" s="1">
        <v>19</v>
      </c>
      <c r="L631" s="1" t="s">
        <v>21995</v>
      </c>
    </row>
    <row r="632" spans="1:12">
      <c r="A632" s="1" t="s">
        <v>20262</v>
      </c>
      <c r="B632" s="1" t="s">
        <v>17930</v>
      </c>
      <c r="C632" s="1">
        <v>152</v>
      </c>
      <c r="D632" s="1" t="s">
        <v>21996</v>
      </c>
      <c r="E632" s="1">
        <v>209</v>
      </c>
      <c r="F632" s="1" t="s">
        <v>21997</v>
      </c>
      <c r="G632" s="1">
        <v>76</v>
      </c>
      <c r="H632" s="1" t="s">
        <v>14298</v>
      </c>
      <c r="I632" s="1">
        <v>75</v>
      </c>
      <c r="J632" s="1" t="s">
        <v>21998</v>
      </c>
      <c r="K632" s="1">
        <v>21</v>
      </c>
      <c r="L632" s="1" t="s">
        <v>21880</v>
      </c>
    </row>
    <row r="633" spans="1:12">
      <c r="A633" s="1" t="s">
        <v>20262</v>
      </c>
      <c r="B633" s="1" t="s">
        <v>17936</v>
      </c>
      <c r="C633" s="1">
        <v>158</v>
      </c>
      <c r="D633" s="1" t="s">
        <v>21999</v>
      </c>
      <c r="E633" s="1">
        <v>164</v>
      </c>
      <c r="F633" s="1" t="s">
        <v>17757</v>
      </c>
      <c r="G633" s="1">
        <v>84</v>
      </c>
      <c r="H633" s="1" t="s">
        <v>22000</v>
      </c>
      <c r="I633" s="1">
        <v>157</v>
      </c>
      <c r="J633" s="184" t="s">
        <v>22001</v>
      </c>
      <c r="K633" s="1">
        <v>29</v>
      </c>
      <c r="L633" s="1" t="s">
        <v>22002</v>
      </c>
    </row>
    <row r="634" spans="1:12">
      <c r="A634" s="1" t="s">
        <v>20262</v>
      </c>
      <c r="B634" s="1" t="s">
        <v>17944</v>
      </c>
      <c r="C634" s="1">
        <v>328</v>
      </c>
      <c r="D634" s="184" t="s">
        <v>22003</v>
      </c>
      <c r="E634" s="1">
        <v>330</v>
      </c>
      <c r="F634" s="1" t="s">
        <v>22004</v>
      </c>
      <c r="G634" s="1">
        <v>298</v>
      </c>
      <c r="H634" s="1" t="s">
        <v>22005</v>
      </c>
      <c r="I634" s="1">
        <v>307</v>
      </c>
      <c r="J634" s="184" t="s">
        <v>22006</v>
      </c>
      <c r="K634" s="1">
        <v>84</v>
      </c>
      <c r="L634" s="1" t="s">
        <v>22007</v>
      </c>
    </row>
    <row r="635" spans="1:12">
      <c r="A635" s="1" t="s">
        <v>20262</v>
      </c>
      <c r="B635" s="1" t="s">
        <v>17954</v>
      </c>
      <c r="C635" s="1">
        <v>95</v>
      </c>
      <c r="D635" s="1" t="s">
        <v>18928</v>
      </c>
      <c r="E635" s="1">
        <v>97</v>
      </c>
      <c r="F635" s="1" t="s">
        <v>22008</v>
      </c>
      <c r="G635" s="1">
        <v>117</v>
      </c>
      <c r="H635" s="184" t="s">
        <v>22009</v>
      </c>
      <c r="I635" s="1">
        <v>129</v>
      </c>
      <c r="J635" s="184" t="s">
        <v>14330</v>
      </c>
      <c r="K635" s="1">
        <v>77</v>
      </c>
      <c r="L635" s="1" t="s">
        <v>21953</v>
      </c>
    </row>
    <row r="636" spans="1:12">
      <c r="A636" s="1" t="s">
        <v>20262</v>
      </c>
      <c r="B636" s="1" t="s">
        <v>17961</v>
      </c>
      <c r="C636" s="1">
        <v>30</v>
      </c>
      <c r="D636" s="1" t="s">
        <v>14317</v>
      </c>
      <c r="E636" s="1">
        <v>86</v>
      </c>
      <c r="F636" s="184" t="s">
        <v>22010</v>
      </c>
      <c r="G636" s="1">
        <v>83</v>
      </c>
      <c r="H636" s="1" t="s">
        <v>21241</v>
      </c>
      <c r="I636" s="1">
        <v>95</v>
      </c>
      <c r="J636" s="184" t="s">
        <v>22011</v>
      </c>
      <c r="K636" s="1">
        <v>22</v>
      </c>
      <c r="L636" s="1" t="s">
        <v>22012</v>
      </c>
    </row>
    <row r="637" spans="1:12">
      <c r="A637" s="1" t="s">
        <v>20262</v>
      </c>
      <c r="B637" s="1" t="s">
        <v>17967</v>
      </c>
      <c r="C637" s="1">
        <v>135</v>
      </c>
      <c r="D637" s="1" t="s">
        <v>22013</v>
      </c>
      <c r="E637" s="1">
        <v>325</v>
      </c>
      <c r="F637" s="184" t="s">
        <v>22014</v>
      </c>
      <c r="G637" s="1">
        <v>258</v>
      </c>
      <c r="H637" s="1" t="s">
        <v>22015</v>
      </c>
      <c r="I637" s="1">
        <v>232</v>
      </c>
      <c r="J637" s="1" t="s">
        <v>18806</v>
      </c>
      <c r="K637" s="1">
        <v>108</v>
      </c>
      <c r="L637" s="1" t="s">
        <v>22016</v>
      </c>
    </row>
    <row r="638" spans="1:12">
      <c r="A638" s="1" t="s">
        <v>20262</v>
      </c>
      <c r="B638" s="1" t="s">
        <v>17975</v>
      </c>
      <c r="C638" s="1">
        <v>3</v>
      </c>
      <c r="D638" s="1" t="s">
        <v>20475</v>
      </c>
      <c r="E638" s="1">
        <v>85</v>
      </c>
      <c r="F638" s="184" t="s">
        <v>22017</v>
      </c>
      <c r="G638" s="1">
        <v>31</v>
      </c>
      <c r="H638" s="1" t="s">
        <v>22018</v>
      </c>
      <c r="I638" s="1">
        <v>35</v>
      </c>
      <c r="J638" s="184" t="s">
        <v>13932</v>
      </c>
      <c r="K638" s="1">
        <v>10</v>
      </c>
      <c r="L638" s="1" t="s">
        <v>20359</v>
      </c>
    </row>
    <row r="639" spans="1:12">
      <c r="A639" s="1" t="s">
        <v>20262</v>
      </c>
      <c r="B639" s="1" t="s">
        <v>17979</v>
      </c>
      <c r="C639" s="1">
        <v>126</v>
      </c>
      <c r="D639" s="1" t="s">
        <v>22019</v>
      </c>
      <c r="E639" s="1">
        <v>350</v>
      </c>
      <c r="F639" s="184" t="s">
        <v>22020</v>
      </c>
      <c r="G639" s="1">
        <v>284</v>
      </c>
      <c r="H639" s="1" t="s">
        <v>22021</v>
      </c>
      <c r="I639" s="1">
        <v>307</v>
      </c>
      <c r="J639" s="184" t="s">
        <v>22022</v>
      </c>
      <c r="K639" s="1">
        <v>101</v>
      </c>
      <c r="L639" s="1" t="s">
        <v>22023</v>
      </c>
    </row>
    <row r="640" spans="1:12">
      <c r="A640" s="1" t="s">
        <v>20262</v>
      </c>
      <c r="B640" s="1" t="s">
        <v>17988</v>
      </c>
      <c r="C640" s="1">
        <v>183</v>
      </c>
      <c r="D640" s="1" t="s">
        <v>22024</v>
      </c>
      <c r="E640" s="1">
        <v>260</v>
      </c>
      <c r="F640" s="1" t="s">
        <v>15103</v>
      </c>
      <c r="G640" s="1">
        <v>250</v>
      </c>
      <c r="H640" s="1" t="s">
        <v>20881</v>
      </c>
      <c r="I640" s="1">
        <v>258</v>
      </c>
      <c r="J640" s="1" t="s">
        <v>22025</v>
      </c>
      <c r="K640" s="1">
        <v>80</v>
      </c>
      <c r="L640" s="1" t="s">
        <v>22026</v>
      </c>
    </row>
    <row r="641" spans="1:12">
      <c r="A641" s="1" t="s">
        <v>20262</v>
      </c>
      <c r="B641" s="1" t="s">
        <v>837</v>
      </c>
      <c r="C641" s="1">
        <v>9</v>
      </c>
      <c r="D641" s="1" t="s">
        <v>17825</v>
      </c>
      <c r="E641" s="1">
        <v>83</v>
      </c>
      <c r="F641" s="184" t="s">
        <v>22027</v>
      </c>
      <c r="G641" s="1">
        <v>90</v>
      </c>
      <c r="H641" s="184" t="s">
        <v>15578</v>
      </c>
      <c r="I641" s="1">
        <v>69</v>
      </c>
      <c r="J641" s="1" t="s">
        <v>20696</v>
      </c>
      <c r="K641" s="1">
        <v>9</v>
      </c>
      <c r="L641" s="1" t="s">
        <v>20887</v>
      </c>
    </row>
    <row r="642" spans="1:12">
      <c r="A642" s="1" t="s">
        <v>20262</v>
      </c>
      <c r="B642" s="1" t="s">
        <v>17998</v>
      </c>
      <c r="C642" s="1">
        <v>70</v>
      </c>
      <c r="D642" s="1" t="s">
        <v>18041</v>
      </c>
      <c r="E642" s="1">
        <v>100</v>
      </c>
      <c r="F642" s="1" t="s">
        <v>22028</v>
      </c>
      <c r="G642" s="1">
        <v>70</v>
      </c>
      <c r="H642" s="1" t="s">
        <v>14409</v>
      </c>
      <c r="I642" s="1">
        <v>39</v>
      </c>
      <c r="J642" s="1" t="s">
        <v>21858</v>
      </c>
      <c r="K642" s="1">
        <v>12</v>
      </c>
      <c r="L642" s="1" t="s">
        <v>20331</v>
      </c>
    </row>
    <row r="643" spans="1:12">
      <c r="A643" s="1" t="s">
        <v>20262</v>
      </c>
      <c r="B643" s="1" t="s">
        <v>18002</v>
      </c>
      <c r="C643" s="1">
        <v>3</v>
      </c>
      <c r="D643" s="1" t="s">
        <v>15956</v>
      </c>
      <c r="E643" s="1">
        <v>21</v>
      </c>
      <c r="F643" s="1" t="s">
        <v>15553</v>
      </c>
      <c r="G643" s="1">
        <v>18</v>
      </c>
      <c r="H643" s="1" t="s">
        <v>13908</v>
      </c>
      <c r="I643" s="1">
        <v>21</v>
      </c>
      <c r="J643" s="184" t="s">
        <v>13934</v>
      </c>
      <c r="K643" s="1">
        <v>15</v>
      </c>
      <c r="L643" s="1" t="s">
        <v>14270</v>
      </c>
    </row>
    <row r="644" spans="1:12">
      <c r="A644" s="1" t="s">
        <v>20262</v>
      </c>
      <c r="B644" s="1" t="s">
        <v>18004</v>
      </c>
      <c r="C644" s="1">
        <v>37</v>
      </c>
      <c r="D644" s="1" t="s">
        <v>22029</v>
      </c>
      <c r="E644" s="1">
        <v>177</v>
      </c>
      <c r="F644" s="184" t="s">
        <v>22030</v>
      </c>
      <c r="G644" s="1">
        <v>141</v>
      </c>
      <c r="H644" s="1" t="s">
        <v>21150</v>
      </c>
      <c r="I644" s="1">
        <v>97</v>
      </c>
      <c r="J644" s="1" t="s">
        <v>22031</v>
      </c>
      <c r="K644" s="1">
        <v>37</v>
      </c>
      <c r="L644" s="1" t="s">
        <v>22032</v>
      </c>
    </row>
    <row r="645" spans="1:12">
      <c r="A645" s="1" t="s">
        <v>20262</v>
      </c>
      <c r="B645" s="1" t="s">
        <v>18012</v>
      </c>
      <c r="C645" s="1">
        <v>14</v>
      </c>
      <c r="D645" s="1" t="s">
        <v>14461</v>
      </c>
      <c r="E645" s="1">
        <v>34</v>
      </c>
      <c r="F645" s="184" t="s">
        <v>16116</v>
      </c>
      <c r="G645" s="1">
        <v>27</v>
      </c>
      <c r="H645" s="1" t="s">
        <v>20499</v>
      </c>
      <c r="I645" s="1">
        <v>13</v>
      </c>
      <c r="J645" s="1" t="s">
        <v>22033</v>
      </c>
      <c r="K645" s="1">
        <v>8</v>
      </c>
      <c r="L645" s="1" t="s">
        <v>14283</v>
      </c>
    </row>
    <row r="646" spans="1:12">
      <c r="A646" s="1" t="s">
        <v>20262</v>
      </c>
      <c r="B646" s="1" t="s">
        <v>18014</v>
      </c>
      <c r="C646" s="1">
        <v>251</v>
      </c>
      <c r="D646" s="1" t="s">
        <v>22034</v>
      </c>
      <c r="E646" s="1">
        <v>414</v>
      </c>
      <c r="F646" s="1" t="s">
        <v>22035</v>
      </c>
      <c r="G646" s="1">
        <v>334</v>
      </c>
      <c r="H646" s="1" t="s">
        <v>22036</v>
      </c>
      <c r="I646" s="1">
        <v>326</v>
      </c>
      <c r="J646" s="1" t="s">
        <v>22037</v>
      </c>
      <c r="K646" s="1">
        <v>127</v>
      </c>
      <c r="L646" s="1" t="s">
        <v>22038</v>
      </c>
    </row>
    <row r="647" spans="1:12">
      <c r="A647" s="1" t="s">
        <v>20262</v>
      </c>
      <c r="B647" s="1" t="s">
        <v>18025</v>
      </c>
      <c r="C647" s="1">
        <v>167</v>
      </c>
      <c r="D647" s="1" t="s">
        <v>22039</v>
      </c>
      <c r="E647" s="1">
        <v>311</v>
      </c>
      <c r="F647" s="1" t="s">
        <v>22040</v>
      </c>
      <c r="G647" s="1">
        <v>261</v>
      </c>
      <c r="H647" s="1" t="s">
        <v>22041</v>
      </c>
      <c r="I647" s="1">
        <v>178</v>
      </c>
      <c r="J647" s="1" t="s">
        <v>22042</v>
      </c>
      <c r="K647" s="1">
        <v>117</v>
      </c>
      <c r="L647" s="1" t="s">
        <v>22043</v>
      </c>
    </row>
    <row r="648" spans="1:12">
      <c r="A648" s="1" t="s">
        <v>20262</v>
      </c>
      <c r="B648" s="1" t="s">
        <v>18036</v>
      </c>
      <c r="C648" s="1">
        <v>62</v>
      </c>
      <c r="D648" s="1" t="s">
        <v>18474</v>
      </c>
      <c r="E648" s="1">
        <v>88</v>
      </c>
      <c r="F648" s="1" t="s">
        <v>6220</v>
      </c>
      <c r="G648" s="1">
        <v>73</v>
      </c>
      <c r="H648" s="1" t="s">
        <v>20467</v>
      </c>
      <c r="I648" s="1">
        <v>57</v>
      </c>
      <c r="J648" s="1" t="s">
        <v>22044</v>
      </c>
      <c r="K648" s="1">
        <v>9</v>
      </c>
      <c r="L648" s="1" t="s">
        <v>21076</v>
      </c>
    </row>
    <row r="649" spans="1:12">
      <c r="A649" s="1" t="s">
        <v>20262</v>
      </c>
      <c r="B649" s="1" t="s">
        <v>18040</v>
      </c>
      <c r="C649" s="1">
        <v>36</v>
      </c>
      <c r="D649" s="1" t="s">
        <v>17008</v>
      </c>
      <c r="E649" s="1">
        <v>49</v>
      </c>
      <c r="F649" s="1" t="s">
        <v>22045</v>
      </c>
      <c r="G649" s="1">
        <v>78</v>
      </c>
      <c r="H649" s="184" t="s">
        <v>22046</v>
      </c>
      <c r="I649" s="1">
        <v>63</v>
      </c>
      <c r="J649" s="1" t="s">
        <v>17906</v>
      </c>
      <c r="K649" s="1">
        <v>40</v>
      </c>
      <c r="L649" s="1" t="s">
        <v>19465</v>
      </c>
    </row>
    <row r="650" spans="1:12">
      <c r="A650" s="1" t="s">
        <v>20262</v>
      </c>
      <c r="B650" s="1" t="s">
        <v>18043</v>
      </c>
      <c r="C650" s="1">
        <v>23</v>
      </c>
      <c r="D650" s="1" t="s">
        <v>22047</v>
      </c>
      <c r="E650" s="1">
        <v>58</v>
      </c>
      <c r="F650" s="184" t="s">
        <v>19161</v>
      </c>
      <c r="G650" s="1">
        <v>75</v>
      </c>
      <c r="H650" s="184" t="s">
        <v>17241</v>
      </c>
      <c r="I650" s="1">
        <v>38</v>
      </c>
      <c r="J650" s="1" t="s">
        <v>22048</v>
      </c>
      <c r="K650" s="1">
        <v>12</v>
      </c>
      <c r="L650" s="1" t="s">
        <v>22049</v>
      </c>
    </row>
    <row r="651" spans="1:12">
      <c r="A651" s="1" t="s">
        <v>20262</v>
      </c>
      <c r="B651" s="1" t="s">
        <v>18048</v>
      </c>
      <c r="C651" s="1">
        <v>13</v>
      </c>
      <c r="D651" s="1" t="s">
        <v>22050</v>
      </c>
      <c r="E651" s="1">
        <v>44</v>
      </c>
      <c r="F651" s="1" t="s">
        <v>21782</v>
      </c>
      <c r="G651" s="1">
        <v>47</v>
      </c>
      <c r="H651" s="184" t="s">
        <v>14026</v>
      </c>
      <c r="I651" s="1">
        <v>34</v>
      </c>
      <c r="J651" s="1" t="s">
        <v>21595</v>
      </c>
      <c r="K651" s="1">
        <v>10</v>
      </c>
      <c r="L651" s="1" t="s">
        <v>21171</v>
      </c>
    </row>
    <row r="652" spans="1:12">
      <c r="A652" s="1" t="s">
        <v>20262</v>
      </c>
      <c r="B652" s="1" t="s">
        <v>18051</v>
      </c>
      <c r="C652" s="1">
        <v>158</v>
      </c>
      <c r="D652" s="184" t="s">
        <v>15776</v>
      </c>
      <c r="E652" s="1">
        <v>145</v>
      </c>
      <c r="F652" s="1" t="s">
        <v>22051</v>
      </c>
      <c r="G652" s="1">
        <v>134</v>
      </c>
      <c r="H652" s="1" t="s">
        <v>22052</v>
      </c>
      <c r="I652" s="1">
        <v>137</v>
      </c>
      <c r="J652" s="184" t="s">
        <v>21355</v>
      </c>
      <c r="K652" s="1">
        <v>84</v>
      </c>
      <c r="L652" s="1" t="s">
        <v>22053</v>
      </c>
    </row>
    <row r="653" spans="1:12">
      <c r="A653" s="1" t="s">
        <v>20262</v>
      </c>
      <c r="B653" s="1" t="s">
        <v>18059</v>
      </c>
      <c r="C653" s="1">
        <v>14</v>
      </c>
      <c r="D653" s="184" t="s">
        <v>13925</v>
      </c>
      <c r="E653" s="1">
        <v>21</v>
      </c>
      <c r="F653" s="184" t="s">
        <v>14529</v>
      </c>
      <c r="G653" s="1">
        <v>12</v>
      </c>
      <c r="H653" s="1" t="s">
        <v>15531</v>
      </c>
      <c r="I653" s="1">
        <v>17</v>
      </c>
      <c r="J653" s="184" t="s">
        <v>16116</v>
      </c>
      <c r="K653" s="1">
        <v>5</v>
      </c>
      <c r="L653" s="1" t="s">
        <v>21171</v>
      </c>
    </row>
    <row r="654" spans="1:12">
      <c r="A654" s="1" t="s">
        <v>20262</v>
      </c>
      <c r="B654" s="1" t="s">
        <v>18060</v>
      </c>
      <c r="C654" s="1">
        <v>85</v>
      </c>
      <c r="D654" s="1" t="s">
        <v>22054</v>
      </c>
      <c r="E654" s="1">
        <v>133</v>
      </c>
      <c r="F654" s="1" t="s">
        <v>18786</v>
      </c>
      <c r="G654" s="1">
        <v>120</v>
      </c>
      <c r="H654" s="1" t="s">
        <v>22055</v>
      </c>
      <c r="I654" s="1">
        <v>142</v>
      </c>
      <c r="J654" s="184" t="s">
        <v>16062</v>
      </c>
      <c r="K654" s="1">
        <v>70</v>
      </c>
      <c r="L654" s="1" t="s">
        <v>22056</v>
      </c>
    </row>
    <row r="655" spans="1:12">
      <c r="A655" s="1" t="s">
        <v>20262</v>
      </c>
      <c r="B655" s="1" t="s">
        <v>18065</v>
      </c>
      <c r="C655" s="1">
        <v>59</v>
      </c>
      <c r="D655" s="184" t="s">
        <v>22057</v>
      </c>
      <c r="E655" s="1">
        <v>16</v>
      </c>
      <c r="F655" s="1" t="s">
        <v>21572</v>
      </c>
      <c r="G655" s="1">
        <v>21</v>
      </c>
      <c r="H655" s="1" t="s">
        <v>6189</v>
      </c>
      <c r="I655" s="1">
        <v>12</v>
      </c>
      <c r="J655" s="1" t="s">
        <v>15531</v>
      </c>
      <c r="K655" s="1">
        <v>4</v>
      </c>
      <c r="L655" s="1" t="s">
        <v>14686</v>
      </c>
    </row>
    <row r="656" spans="1:12">
      <c r="A656" s="1" t="s">
        <v>20262</v>
      </c>
      <c r="B656" s="1" t="s">
        <v>18067</v>
      </c>
      <c r="C656" s="1">
        <v>34</v>
      </c>
      <c r="D656" s="1" t="s">
        <v>22058</v>
      </c>
      <c r="E656" s="1">
        <v>102</v>
      </c>
      <c r="F656" s="184" t="s">
        <v>14170</v>
      </c>
      <c r="G656" s="1">
        <v>70</v>
      </c>
      <c r="H656" s="1" t="s">
        <v>21030</v>
      </c>
      <c r="I656" s="1">
        <v>62</v>
      </c>
      <c r="J656" s="1" t="s">
        <v>20469</v>
      </c>
      <c r="K656" s="1">
        <v>29</v>
      </c>
      <c r="L656" s="1" t="s">
        <v>22059</v>
      </c>
    </row>
    <row r="657" spans="1:12">
      <c r="A657" s="1" t="s">
        <v>20262</v>
      </c>
      <c r="B657" s="1" t="s">
        <v>18071</v>
      </c>
      <c r="C657" s="1">
        <v>39</v>
      </c>
      <c r="D657" s="1" t="s">
        <v>14031</v>
      </c>
      <c r="E657" s="1">
        <v>86</v>
      </c>
      <c r="F657" s="184" t="s">
        <v>22060</v>
      </c>
      <c r="G657" s="1">
        <v>58</v>
      </c>
      <c r="H657" s="1" t="s">
        <v>22061</v>
      </c>
      <c r="I657" s="1">
        <v>69</v>
      </c>
      <c r="J657" s="184" t="s">
        <v>17520</v>
      </c>
      <c r="K657" s="1">
        <v>33</v>
      </c>
      <c r="L657" s="1" t="s">
        <v>18580</v>
      </c>
    </row>
    <row r="658" spans="1:12">
      <c r="A658" s="1" t="s">
        <v>20262</v>
      </c>
      <c r="B658" s="1" t="s">
        <v>18077</v>
      </c>
      <c r="C658" s="1">
        <v>384</v>
      </c>
      <c r="D658" s="184" t="s">
        <v>17092</v>
      </c>
      <c r="E658" s="1">
        <v>285</v>
      </c>
      <c r="F658" s="1" t="s">
        <v>22062</v>
      </c>
      <c r="G658" s="1">
        <v>353</v>
      </c>
      <c r="H658" s="184" t="s">
        <v>22063</v>
      </c>
      <c r="I658" s="1">
        <v>411</v>
      </c>
      <c r="J658" s="184" t="s">
        <v>22064</v>
      </c>
      <c r="K658" s="1">
        <v>158</v>
      </c>
      <c r="L658" s="1" t="s">
        <v>22065</v>
      </c>
    </row>
    <row r="659" spans="1:12">
      <c r="A659" s="1" t="s">
        <v>20262</v>
      </c>
      <c r="B659" s="1" t="s">
        <v>18086</v>
      </c>
      <c r="C659" s="1">
        <v>24</v>
      </c>
      <c r="D659" s="1" t="s">
        <v>22066</v>
      </c>
      <c r="E659" s="1">
        <v>94</v>
      </c>
      <c r="F659" s="184" t="s">
        <v>14746</v>
      </c>
      <c r="G659" s="1">
        <v>99</v>
      </c>
      <c r="H659" s="184" t="s">
        <v>14020</v>
      </c>
      <c r="I659" s="1">
        <v>84</v>
      </c>
      <c r="J659" s="1" t="s">
        <v>22067</v>
      </c>
      <c r="K659" s="1">
        <v>28</v>
      </c>
      <c r="L659" s="1" t="s">
        <v>14686</v>
      </c>
    </row>
    <row r="660" spans="1:12">
      <c r="A660" s="1" t="s">
        <v>20262</v>
      </c>
      <c r="B660" s="1" t="s">
        <v>429</v>
      </c>
      <c r="C660" s="1">
        <v>46</v>
      </c>
      <c r="D660" s="1" t="s">
        <v>22068</v>
      </c>
      <c r="E660" s="1">
        <v>149</v>
      </c>
      <c r="F660" s="184" t="s">
        <v>18007</v>
      </c>
      <c r="G660" s="1">
        <v>124</v>
      </c>
      <c r="H660" s="1" t="s">
        <v>22069</v>
      </c>
      <c r="I660" s="1">
        <v>120</v>
      </c>
      <c r="J660" s="1" t="s">
        <v>20139</v>
      </c>
      <c r="K660" s="1">
        <v>37</v>
      </c>
      <c r="L660" s="1" t="s">
        <v>22070</v>
      </c>
    </row>
    <row r="661" spans="1:12">
      <c r="A661" s="1" t="s">
        <v>20262</v>
      </c>
      <c r="B661" s="1" t="s">
        <v>18098</v>
      </c>
      <c r="C661" s="1">
        <v>59</v>
      </c>
      <c r="D661" s="184" t="s">
        <v>22071</v>
      </c>
      <c r="E661" s="1">
        <v>71</v>
      </c>
      <c r="F661" s="1" t="s">
        <v>20435</v>
      </c>
      <c r="G661" s="1">
        <v>44</v>
      </c>
      <c r="H661" s="1" t="s">
        <v>19163</v>
      </c>
      <c r="I661" s="1">
        <v>40</v>
      </c>
      <c r="J661" s="1" t="s">
        <v>16686</v>
      </c>
      <c r="K661" s="1">
        <v>9</v>
      </c>
      <c r="L661" s="1" t="s">
        <v>21000</v>
      </c>
    </row>
    <row r="662" spans="1:12">
      <c r="A662" s="1" t="s">
        <v>20262</v>
      </c>
      <c r="B662" s="1" t="s">
        <v>18103</v>
      </c>
      <c r="C662" s="1">
        <v>26</v>
      </c>
      <c r="D662" s="184" t="s">
        <v>14060</v>
      </c>
      <c r="E662" s="1">
        <v>29</v>
      </c>
      <c r="F662" s="1" t="s">
        <v>21387</v>
      </c>
      <c r="G662" s="1">
        <v>26</v>
      </c>
      <c r="H662" s="1" t="s">
        <v>15957</v>
      </c>
      <c r="I662" s="1">
        <v>24</v>
      </c>
      <c r="J662" s="1" t="s">
        <v>16006</v>
      </c>
      <c r="K662" s="1">
        <v>16</v>
      </c>
      <c r="L662" s="1" t="s">
        <v>14461</v>
      </c>
    </row>
    <row r="663" spans="1:12">
      <c r="A663" s="1" t="s">
        <v>20262</v>
      </c>
      <c r="B663" s="1" t="s">
        <v>18107</v>
      </c>
      <c r="C663" s="1">
        <v>37</v>
      </c>
      <c r="D663" s="1" t="s">
        <v>22072</v>
      </c>
      <c r="E663" s="1">
        <v>66</v>
      </c>
      <c r="F663" s="184" t="s">
        <v>14350</v>
      </c>
      <c r="G663" s="1">
        <v>65</v>
      </c>
      <c r="H663" s="1" t="s">
        <v>22073</v>
      </c>
      <c r="I663" s="1">
        <v>60</v>
      </c>
      <c r="J663" s="1" t="s">
        <v>16006</v>
      </c>
      <c r="K663" s="1">
        <v>12</v>
      </c>
      <c r="L663" s="1" t="s">
        <v>20475</v>
      </c>
    </row>
    <row r="664" spans="1:12">
      <c r="A664" s="1" t="s">
        <v>20262</v>
      </c>
      <c r="B664" s="1" t="s">
        <v>18112</v>
      </c>
      <c r="C664" s="1">
        <v>141</v>
      </c>
      <c r="D664" s="1" t="s">
        <v>22074</v>
      </c>
      <c r="E664" s="1">
        <v>195</v>
      </c>
      <c r="F664" s="1" t="s">
        <v>15103</v>
      </c>
      <c r="G664" s="1">
        <v>161</v>
      </c>
      <c r="H664" s="1" t="s">
        <v>22075</v>
      </c>
      <c r="I664" s="1">
        <v>159</v>
      </c>
      <c r="J664" s="1" t="s">
        <v>22076</v>
      </c>
      <c r="K664" s="1">
        <v>50</v>
      </c>
      <c r="L664" s="1" t="s">
        <v>22077</v>
      </c>
    </row>
    <row r="665" spans="1:12">
      <c r="A665" s="1" t="s">
        <v>20262</v>
      </c>
      <c r="B665" s="1" t="s">
        <v>18118</v>
      </c>
      <c r="C665" s="1">
        <v>207</v>
      </c>
      <c r="D665" s="1" t="s">
        <v>22078</v>
      </c>
      <c r="E665" s="1">
        <v>246</v>
      </c>
      <c r="F665" s="1" t="s">
        <v>22079</v>
      </c>
      <c r="G665" s="1">
        <v>239</v>
      </c>
      <c r="H665" s="1" t="s">
        <v>22080</v>
      </c>
      <c r="I665" s="1">
        <v>255</v>
      </c>
      <c r="J665" s="184" t="s">
        <v>15557</v>
      </c>
      <c r="K665" s="1">
        <v>151</v>
      </c>
      <c r="L665" s="1" t="s">
        <v>22081</v>
      </c>
    </row>
    <row r="666" spans="1:12">
      <c r="A666" s="1" t="s">
        <v>20262</v>
      </c>
      <c r="B666" s="1" t="s">
        <v>18129</v>
      </c>
      <c r="C666" s="1">
        <v>47</v>
      </c>
      <c r="D666" s="1" t="s">
        <v>20234</v>
      </c>
      <c r="E666" s="1">
        <v>89</v>
      </c>
      <c r="F666" s="1">
        <v>0</v>
      </c>
      <c r="G666" s="1">
        <v>99</v>
      </c>
      <c r="H666" s="184" t="s">
        <v>18032</v>
      </c>
      <c r="I666" s="1">
        <v>108</v>
      </c>
      <c r="J666" s="184" t="s">
        <v>13877</v>
      </c>
      <c r="K666" s="1">
        <v>49</v>
      </c>
      <c r="L666" s="1" t="s">
        <v>22082</v>
      </c>
    </row>
    <row r="667" spans="1:12">
      <c r="A667" s="1" t="s">
        <v>20262</v>
      </c>
      <c r="B667" s="1" t="s">
        <v>18136</v>
      </c>
      <c r="C667" s="1">
        <v>58</v>
      </c>
      <c r="D667" s="1" t="s">
        <v>18842</v>
      </c>
      <c r="E667" s="1">
        <v>62</v>
      </c>
      <c r="F667" s="1" t="s">
        <v>22083</v>
      </c>
      <c r="G667" s="1">
        <v>53</v>
      </c>
      <c r="H667" s="1" t="s">
        <v>21495</v>
      </c>
      <c r="I667" s="1">
        <v>48</v>
      </c>
      <c r="J667" s="1" t="s">
        <v>20795</v>
      </c>
      <c r="K667" s="1">
        <v>21</v>
      </c>
      <c r="L667" s="1" t="s">
        <v>16074</v>
      </c>
    </row>
    <row r="668" spans="1:12">
      <c r="A668" s="1" t="s">
        <v>20262</v>
      </c>
      <c r="B668" s="1" t="s">
        <v>18142</v>
      </c>
      <c r="C668" s="1">
        <v>103</v>
      </c>
      <c r="D668" s="1" t="s">
        <v>22084</v>
      </c>
      <c r="E668" s="1">
        <v>151</v>
      </c>
      <c r="F668" s="1" t="s">
        <v>22085</v>
      </c>
      <c r="G668" s="1">
        <v>99</v>
      </c>
      <c r="H668" s="1" t="s">
        <v>21704</v>
      </c>
      <c r="I668" s="1">
        <v>119</v>
      </c>
      <c r="J668" s="184" t="s">
        <v>15589</v>
      </c>
      <c r="K668" s="1">
        <v>51</v>
      </c>
      <c r="L668" s="1" t="s">
        <v>16088</v>
      </c>
    </row>
    <row r="669" spans="1:12">
      <c r="A669" s="1" t="s">
        <v>20262</v>
      </c>
      <c r="B669" s="1" t="s">
        <v>18151</v>
      </c>
      <c r="C669" s="1">
        <v>37</v>
      </c>
      <c r="D669" s="184" t="s">
        <v>14833</v>
      </c>
      <c r="E669" s="1">
        <v>30</v>
      </c>
      <c r="F669" s="1" t="s">
        <v>15489</v>
      </c>
      <c r="G669" s="1">
        <v>30</v>
      </c>
      <c r="H669" s="1">
        <v>0</v>
      </c>
      <c r="I669" s="1">
        <v>31</v>
      </c>
      <c r="J669" s="184" t="s">
        <v>14598</v>
      </c>
      <c r="K669" s="1">
        <v>12</v>
      </c>
      <c r="L669" s="1" t="s">
        <v>22086</v>
      </c>
    </row>
    <row r="670" spans="1:12">
      <c r="A670" s="1" t="s">
        <v>20262</v>
      </c>
      <c r="B670" s="1" t="s">
        <v>18152</v>
      </c>
      <c r="C670" s="1">
        <v>29</v>
      </c>
      <c r="D670" s="1" t="s">
        <v>17974</v>
      </c>
      <c r="E670" s="1">
        <v>50</v>
      </c>
      <c r="F670" s="184" t="s">
        <v>22087</v>
      </c>
      <c r="G670" s="1">
        <v>37</v>
      </c>
      <c r="H670" s="1" t="s">
        <v>15175</v>
      </c>
      <c r="I670" s="1">
        <v>47</v>
      </c>
      <c r="J670" s="184" t="s">
        <v>16515</v>
      </c>
      <c r="K670" s="1">
        <v>13</v>
      </c>
      <c r="L670" s="1" t="s">
        <v>20772</v>
      </c>
    </row>
    <row r="671" spans="1:12">
      <c r="A671" s="1" t="s">
        <v>20262</v>
      </c>
      <c r="B671" s="1" t="s">
        <v>18155</v>
      </c>
      <c r="C671" s="1">
        <v>72</v>
      </c>
      <c r="D671" s="1" t="s">
        <v>17478</v>
      </c>
      <c r="E671" s="1">
        <v>176</v>
      </c>
      <c r="F671" s="184" t="s">
        <v>14207</v>
      </c>
      <c r="G671" s="1">
        <v>151</v>
      </c>
      <c r="H671" s="1" t="s">
        <v>22088</v>
      </c>
      <c r="I671" s="1">
        <v>160</v>
      </c>
      <c r="J671" s="184" t="s">
        <v>22089</v>
      </c>
      <c r="K671" s="1">
        <v>80</v>
      </c>
      <c r="L671" s="1" t="s">
        <v>17478</v>
      </c>
    </row>
    <row r="672" spans="1:12">
      <c r="A672" s="1" t="s">
        <v>20262</v>
      </c>
      <c r="B672" s="1" t="s">
        <v>18162</v>
      </c>
      <c r="C672" s="1">
        <v>109</v>
      </c>
      <c r="D672" s="184" t="s">
        <v>17503</v>
      </c>
      <c r="E672" s="1">
        <v>142</v>
      </c>
      <c r="F672" s="1" t="s">
        <v>22090</v>
      </c>
      <c r="G672" s="1">
        <v>122</v>
      </c>
      <c r="H672" s="1" t="s">
        <v>21307</v>
      </c>
      <c r="I672" s="1">
        <v>133</v>
      </c>
      <c r="J672" s="184" t="s">
        <v>22091</v>
      </c>
      <c r="K672" s="1">
        <v>54</v>
      </c>
      <c r="L672" s="1" t="s">
        <v>22092</v>
      </c>
    </row>
    <row r="673" spans="1:12">
      <c r="A673" s="1" t="s">
        <v>20262</v>
      </c>
      <c r="B673" s="1" t="s">
        <v>18172</v>
      </c>
      <c r="C673" s="1">
        <v>238</v>
      </c>
      <c r="D673" s="1" t="s">
        <v>22093</v>
      </c>
      <c r="E673" s="1">
        <v>328</v>
      </c>
      <c r="F673" s="1" t="s">
        <v>22094</v>
      </c>
      <c r="G673" s="1">
        <v>288</v>
      </c>
      <c r="H673" s="1" t="s">
        <v>18920</v>
      </c>
      <c r="I673" s="1">
        <v>324</v>
      </c>
      <c r="J673" s="1" t="s">
        <v>6599</v>
      </c>
      <c r="K673" s="1">
        <v>120</v>
      </c>
      <c r="L673" s="1" t="s">
        <v>16056</v>
      </c>
    </row>
    <row r="674" spans="1:12">
      <c r="A674" s="1" t="s">
        <v>20262</v>
      </c>
      <c r="B674" s="1" t="s">
        <v>18182</v>
      </c>
      <c r="C674" s="1">
        <v>17</v>
      </c>
      <c r="D674" s="1" t="s">
        <v>17478</v>
      </c>
      <c r="E674" s="1">
        <v>29</v>
      </c>
      <c r="F674" s="1" t="s">
        <v>22095</v>
      </c>
      <c r="G674" s="1">
        <v>80</v>
      </c>
      <c r="H674" s="184" t="s">
        <v>22096</v>
      </c>
      <c r="I674" s="1">
        <v>148</v>
      </c>
      <c r="J674" s="1" t="s">
        <v>6150</v>
      </c>
      <c r="K674" s="1">
        <v>49</v>
      </c>
      <c r="L674" s="1" t="s">
        <v>22097</v>
      </c>
    </row>
    <row r="675" spans="1:12">
      <c r="A675" s="1" t="s">
        <v>20262</v>
      </c>
      <c r="B675" s="1" t="s">
        <v>18187</v>
      </c>
      <c r="C675" s="1">
        <v>192</v>
      </c>
      <c r="D675" s="1" t="s">
        <v>22098</v>
      </c>
      <c r="E675" s="1">
        <v>264</v>
      </c>
      <c r="F675" s="1" t="s">
        <v>22099</v>
      </c>
      <c r="G675" s="1">
        <v>257</v>
      </c>
      <c r="H675" s="1" t="s">
        <v>22100</v>
      </c>
      <c r="I675" s="1">
        <v>243</v>
      </c>
      <c r="J675" s="1" t="s">
        <v>22101</v>
      </c>
      <c r="K675" s="1">
        <v>162</v>
      </c>
      <c r="L675" s="1" t="s">
        <v>14461</v>
      </c>
    </row>
    <row r="676" spans="1:12">
      <c r="A676" s="1" t="s">
        <v>20262</v>
      </c>
      <c r="B676" s="1" t="s">
        <v>18196</v>
      </c>
      <c r="C676" s="1">
        <v>1</v>
      </c>
      <c r="D676" s="1" t="s">
        <v>20475</v>
      </c>
      <c r="E676" s="1">
        <v>13</v>
      </c>
      <c r="F676" s="184" t="s">
        <v>21151</v>
      </c>
      <c r="G676" s="1">
        <v>3</v>
      </c>
      <c r="H676" s="1" t="s">
        <v>15956</v>
      </c>
      <c r="I676" s="1">
        <v>7</v>
      </c>
      <c r="J676" s="184" t="s">
        <v>15320</v>
      </c>
      <c r="K676" s="1">
        <v>4</v>
      </c>
      <c r="L676" s="1" t="s">
        <v>15531</v>
      </c>
    </row>
    <row r="677" spans="1:12">
      <c r="A677" s="1" t="s">
        <v>20262</v>
      </c>
      <c r="B677" s="1" t="s">
        <v>18197</v>
      </c>
      <c r="C677" s="1">
        <v>49</v>
      </c>
      <c r="D677" s="1" t="s">
        <v>14686</v>
      </c>
      <c r="E677" s="1">
        <v>110</v>
      </c>
      <c r="F677" s="184" t="s">
        <v>17895</v>
      </c>
      <c r="G677" s="1">
        <v>98</v>
      </c>
      <c r="H677" s="1" t="s">
        <v>20519</v>
      </c>
      <c r="I677" s="1">
        <v>105</v>
      </c>
      <c r="J677" s="184" t="s">
        <v>13907</v>
      </c>
      <c r="K677" s="1">
        <v>53</v>
      </c>
      <c r="L677" s="1" t="s">
        <v>18211</v>
      </c>
    </row>
    <row r="678" spans="1:12">
      <c r="A678" s="1" t="s">
        <v>20262</v>
      </c>
      <c r="B678" s="1" t="s">
        <v>18203</v>
      </c>
      <c r="C678" s="1">
        <v>30</v>
      </c>
      <c r="D678" s="1" t="s">
        <v>16900</v>
      </c>
      <c r="E678" s="1">
        <v>37</v>
      </c>
      <c r="F678" s="1" t="s">
        <v>22102</v>
      </c>
      <c r="G678" s="1">
        <v>35</v>
      </c>
      <c r="H678" s="1" t="s">
        <v>21161</v>
      </c>
      <c r="I678" s="1">
        <v>44</v>
      </c>
      <c r="J678" s="184" t="s">
        <v>18347</v>
      </c>
      <c r="L678" s="1">
        <v>-1</v>
      </c>
    </row>
    <row r="679" spans="1:12">
      <c r="A679" s="1" t="s">
        <v>20262</v>
      </c>
      <c r="B679" s="1" t="s">
        <v>18207</v>
      </c>
      <c r="C679" s="1">
        <v>85</v>
      </c>
      <c r="D679" s="184" t="s">
        <v>22103</v>
      </c>
      <c r="E679" s="1">
        <v>55</v>
      </c>
      <c r="F679" s="1" t="s">
        <v>22104</v>
      </c>
      <c r="G679" s="1">
        <v>53</v>
      </c>
      <c r="H679" s="1" t="s">
        <v>20833</v>
      </c>
      <c r="I679" s="1">
        <v>60</v>
      </c>
      <c r="J679" s="184" t="s">
        <v>14804</v>
      </c>
      <c r="K679" s="1">
        <v>1</v>
      </c>
      <c r="L679" s="1" t="s">
        <v>22105</v>
      </c>
    </row>
    <row r="680" spans="1:12">
      <c r="A680" s="1" t="s">
        <v>20262</v>
      </c>
      <c r="B680" s="1" t="s">
        <v>18212</v>
      </c>
      <c r="C680" s="1">
        <v>12</v>
      </c>
      <c r="E680" s="1">
        <v>1</v>
      </c>
      <c r="F680" s="1" t="s">
        <v>20461</v>
      </c>
      <c r="H680" s="1">
        <v>-1</v>
      </c>
    </row>
    <row r="681" spans="1:12">
      <c r="A681" s="1" t="s">
        <v>20262</v>
      </c>
      <c r="B681" s="1" t="s">
        <v>18213</v>
      </c>
      <c r="C681" s="1">
        <v>148</v>
      </c>
      <c r="D681" s="1" t="s">
        <v>22106</v>
      </c>
      <c r="E681" s="1">
        <v>224</v>
      </c>
      <c r="F681" s="1" t="s">
        <v>22107</v>
      </c>
      <c r="G681" s="1">
        <v>154</v>
      </c>
      <c r="H681" s="1" t="s">
        <v>20457</v>
      </c>
      <c r="I681" s="1">
        <v>155</v>
      </c>
      <c r="J681" s="184" t="s">
        <v>20126</v>
      </c>
      <c r="K681" s="1">
        <v>106</v>
      </c>
      <c r="L681" s="1" t="s">
        <v>22108</v>
      </c>
    </row>
    <row r="682" spans="1:12">
      <c r="A682" s="1" t="s">
        <v>20262</v>
      </c>
      <c r="B682" s="1" t="s">
        <v>18222</v>
      </c>
      <c r="C682" s="1">
        <v>93</v>
      </c>
      <c r="D682" s="1" t="s">
        <v>22109</v>
      </c>
      <c r="E682" s="1">
        <v>112</v>
      </c>
      <c r="F682" s="1" t="s">
        <v>18156</v>
      </c>
      <c r="G682" s="1">
        <v>123</v>
      </c>
      <c r="H682" s="184" t="s">
        <v>17660</v>
      </c>
      <c r="I682" s="1">
        <v>125</v>
      </c>
      <c r="J682" s="184" t="s">
        <v>22110</v>
      </c>
      <c r="K682" s="1">
        <v>72</v>
      </c>
      <c r="L682" s="1" t="s">
        <v>22111</v>
      </c>
    </row>
    <row r="683" spans="1:12">
      <c r="A683" s="1" t="s">
        <v>20262</v>
      </c>
      <c r="B683" s="1" t="s">
        <v>18230</v>
      </c>
      <c r="C683" s="1">
        <v>51</v>
      </c>
      <c r="D683" s="184" t="s">
        <v>14439</v>
      </c>
      <c r="E683" s="1">
        <v>47</v>
      </c>
      <c r="F683" s="1" t="s">
        <v>22112</v>
      </c>
      <c r="G683" s="1">
        <v>32</v>
      </c>
      <c r="H683" s="1" t="s">
        <v>21401</v>
      </c>
      <c r="I683" s="1">
        <v>30</v>
      </c>
      <c r="J683" s="1" t="s">
        <v>18824</v>
      </c>
      <c r="K683" s="1">
        <v>17</v>
      </c>
      <c r="L683" s="1" t="s">
        <v>16904</v>
      </c>
    </row>
    <row r="684" spans="1:12">
      <c r="A684" s="1" t="s">
        <v>20262</v>
      </c>
      <c r="B684" s="1" t="s">
        <v>18235</v>
      </c>
      <c r="D684" s="1">
        <v>-1</v>
      </c>
      <c r="E684" s="1">
        <v>90</v>
      </c>
      <c r="F684" s="184" t="s">
        <v>22113</v>
      </c>
      <c r="G684" s="1">
        <v>173</v>
      </c>
      <c r="H684" s="184" t="s">
        <v>22114</v>
      </c>
      <c r="I684" s="1">
        <v>149</v>
      </c>
      <c r="J684" s="1" t="s">
        <v>22115</v>
      </c>
      <c r="K684" s="1">
        <v>41</v>
      </c>
      <c r="L684" s="1" t="s">
        <v>22116</v>
      </c>
    </row>
    <row r="685" spans="1:12">
      <c r="A685" s="1" t="s">
        <v>20262</v>
      </c>
      <c r="B685" s="1" t="s">
        <v>18240</v>
      </c>
      <c r="C685" s="1">
        <v>138</v>
      </c>
      <c r="D685" s="1" t="s">
        <v>14433</v>
      </c>
      <c r="E685" s="1">
        <v>148</v>
      </c>
      <c r="F685" s="1" t="s">
        <v>20905</v>
      </c>
      <c r="G685" s="1">
        <v>123</v>
      </c>
      <c r="H685" s="1" t="s">
        <v>22117</v>
      </c>
      <c r="I685" s="1">
        <v>194</v>
      </c>
      <c r="J685" s="184" t="s">
        <v>22118</v>
      </c>
      <c r="K685" s="1">
        <v>58</v>
      </c>
      <c r="L685" s="1" t="s">
        <v>22119</v>
      </c>
    </row>
    <row r="686" spans="1:12">
      <c r="A686" s="1" t="s">
        <v>20262</v>
      </c>
      <c r="B686" s="1" t="s">
        <v>636</v>
      </c>
      <c r="C686" s="1">
        <v>57</v>
      </c>
      <c r="D686" s="1" t="s">
        <v>22120</v>
      </c>
      <c r="E686" s="1">
        <v>293</v>
      </c>
      <c r="F686" s="184" t="s">
        <v>22121</v>
      </c>
      <c r="G686" s="1">
        <v>194</v>
      </c>
      <c r="H686" s="1" t="s">
        <v>22122</v>
      </c>
      <c r="I686" s="1">
        <v>231</v>
      </c>
      <c r="J686" s="184" t="s">
        <v>22123</v>
      </c>
      <c r="K686" s="1">
        <v>173</v>
      </c>
      <c r="L686" s="1" t="s">
        <v>22124</v>
      </c>
    </row>
    <row r="687" spans="1:12">
      <c r="A687" s="1" t="s">
        <v>20262</v>
      </c>
      <c r="B687" s="1" t="s">
        <v>18255</v>
      </c>
      <c r="C687" s="1">
        <v>20</v>
      </c>
      <c r="D687" s="1" t="s">
        <v>22125</v>
      </c>
      <c r="E687" s="1">
        <v>110</v>
      </c>
      <c r="F687" s="184" t="s">
        <v>16401</v>
      </c>
      <c r="G687" s="1">
        <v>93</v>
      </c>
      <c r="H687" s="1" t="s">
        <v>22126</v>
      </c>
      <c r="I687" s="1">
        <v>77</v>
      </c>
      <c r="J687" s="1" t="s">
        <v>22127</v>
      </c>
      <c r="K687" s="1">
        <v>85</v>
      </c>
      <c r="L687" s="184" t="s">
        <v>17293</v>
      </c>
    </row>
    <row r="688" spans="1:12">
      <c r="A688" s="1" t="s">
        <v>20262</v>
      </c>
      <c r="B688" s="1" t="s">
        <v>359</v>
      </c>
      <c r="C688" s="1">
        <v>383</v>
      </c>
      <c r="D688" s="1" t="s">
        <v>22128</v>
      </c>
      <c r="E688" s="1">
        <v>459</v>
      </c>
      <c r="F688" s="1" t="s">
        <v>22129</v>
      </c>
      <c r="G688" s="1">
        <v>553</v>
      </c>
      <c r="H688" s="184" t="s">
        <v>22130</v>
      </c>
      <c r="I688" s="1">
        <v>527</v>
      </c>
      <c r="J688" s="1" t="s">
        <v>22131</v>
      </c>
      <c r="K688" s="1">
        <v>260</v>
      </c>
      <c r="L688" s="1" t="s">
        <v>22132</v>
      </c>
    </row>
    <row r="689" spans="1:12">
      <c r="A689" s="1" t="s">
        <v>20262</v>
      </c>
      <c r="B689" s="1" t="s">
        <v>286</v>
      </c>
      <c r="C689" s="1">
        <v>174</v>
      </c>
      <c r="D689" s="1" t="s">
        <v>22133</v>
      </c>
      <c r="E689" s="1">
        <v>319</v>
      </c>
      <c r="F689" s="1" t="s">
        <v>22134</v>
      </c>
      <c r="G689" s="1">
        <v>310</v>
      </c>
      <c r="H689" s="1" t="s">
        <v>22135</v>
      </c>
      <c r="I689" s="1">
        <v>240</v>
      </c>
      <c r="J689" s="1" t="s">
        <v>16564</v>
      </c>
      <c r="K689" s="1">
        <v>79</v>
      </c>
      <c r="L689" s="1" t="s">
        <v>22136</v>
      </c>
    </row>
    <row r="690" spans="1:12">
      <c r="A690" s="1" t="s">
        <v>20262</v>
      </c>
      <c r="B690" s="1" t="s">
        <v>18277</v>
      </c>
      <c r="C690" s="1">
        <v>7</v>
      </c>
      <c r="D690" s="1" t="s">
        <v>22137</v>
      </c>
      <c r="E690" s="1">
        <v>45</v>
      </c>
      <c r="F690" s="1" t="s">
        <v>18824</v>
      </c>
      <c r="G690" s="1">
        <v>41</v>
      </c>
      <c r="H690" s="1" t="s">
        <v>22138</v>
      </c>
      <c r="I690" s="1">
        <v>38</v>
      </c>
      <c r="J690" s="1" t="s">
        <v>21907</v>
      </c>
      <c r="K690" s="1">
        <v>28</v>
      </c>
      <c r="L690" s="1" t="s">
        <v>21465</v>
      </c>
    </row>
    <row r="691" spans="1:12">
      <c r="A691" s="1" t="s">
        <v>20262</v>
      </c>
      <c r="B691" s="1" t="s">
        <v>18282</v>
      </c>
      <c r="C691" s="1">
        <v>15</v>
      </c>
      <c r="D691" s="1" t="s">
        <v>14270</v>
      </c>
      <c r="E691" s="1">
        <v>24</v>
      </c>
      <c r="F691" s="184" t="s">
        <v>13877</v>
      </c>
      <c r="G691" s="1">
        <v>16</v>
      </c>
      <c r="H691" s="1" t="s">
        <v>14461</v>
      </c>
      <c r="I691" s="1">
        <v>17</v>
      </c>
      <c r="J691" s="1" t="s">
        <v>6969</v>
      </c>
      <c r="K691" s="1">
        <v>8</v>
      </c>
      <c r="L691" s="1" t="s">
        <v>20651</v>
      </c>
    </row>
    <row r="692" spans="1:12">
      <c r="A692" s="1" t="s">
        <v>20262</v>
      </c>
      <c r="B692" s="1" t="s">
        <v>18283</v>
      </c>
      <c r="C692" s="1">
        <v>591</v>
      </c>
      <c r="D692" s="1" t="s">
        <v>22139</v>
      </c>
      <c r="E692" s="1">
        <v>803</v>
      </c>
      <c r="F692" s="1" t="s">
        <v>19783</v>
      </c>
      <c r="G692" s="1">
        <v>723</v>
      </c>
      <c r="H692" s="1" t="s">
        <v>22140</v>
      </c>
      <c r="I692" s="1">
        <v>838</v>
      </c>
      <c r="J692" s="184" t="s">
        <v>22141</v>
      </c>
      <c r="K692" s="1">
        <v>350</v>
      </c>
      <c r="L692" s="1" t="s">
        <v>22142</v>
      </c>
    </row>
    <row r="693" spans="1:12">
      <c r="A693" s="1" t="s">
        <v>20262</v>
      </c>
      <c r="B693" s="1" t="s">
        <v>18294</v>
      </c>
      <c r="C693" s="1">
        <v>52</v>
      </c>
      <c r="D693" s="184" t="s">
        <v>14273</v>
      </c>
      <c r="E693" s="1">
        <v>52</v>
      </c>
      <c r="F693" s="1" t="s">
        <v>16390</v>
      </c>
      <c r="G693" s="1">
        <v>49</v>
      </c>
      <c r="H693" s="1" t="s">
        <v>22143</v>
      </c>
      <c r="I693" s="1">
        <v>35</v>
      </c>
      <c r="J693" s="1" t="s">
        <v>14270</v>
      </c>
      <c r="K693" s="1">
        <v>10</v>
      </c>
      <c r="L693" s="1" t="s">
        <v>20359</v>
      </c>
    </row>
    <row r="694" spans="1:12">
      <c r="A694" s="1" t="s">
        <v>20262</v>
      </c>
      <c r="B694" s="1" t="s">
        <v>18295</v>
      </c>
      <c r="C694" s="1">
        <v>63</v>
      </c>
      <c r="D694" s="1" t="s">
        <v>21512</v>
      </c>
      <c r="E694" s="1">
        <v>64</v>
      </c>
      <c r="F694" s="1" t="s">
        <v>22144</v>
      </c>
      <c r="G694" s="1">
        <v>61</v>
      </c>
      <c r="H694" s="1" t="s">
        <v>15015</v>
      </c>
      <c r="I694" s="1">
        <v>70</v>
      </c>
      <c r="J694" s="184" t="s">
        <v>18167</v>
      </c>
      <c r="K694" s="1">
        <v>33</v>
      </c>
      <c r="L694" s="1" t="s">
        <v>22145</v>
      </c>
    </row>
    <row r="695" spans="1:12">
      <c r="A695" s="1" t="s">
        <v>20262</v>
      </c>
      <c r="B695" s="1" t="s">
        <v>580</v>
      </c>
      <c r="C695" s="1">
        <v>108</v>
      </c>
      <c r="D695" s="184" t="s">
        <v>13930</v>
      </c>
      <c r="F695" s="1">
        <v>-1</v>
      </c>
      <c r="G695" s="1">
        <v>97</v>
      </c>
      <c r="I695" s="1">
        <v>163</v>
      </c>
      <c r="J695" s="184" t="s">
        <v>22146</v>
      </c>
      <c r="K695" s="1">
        <v>96</v>
      </c>
      <c r="L695" s="1" t="s">
        <v>21886</v>
      </c>
    </row>
    <row r="696" spans="1:12">
      <c r="A696" s="1" t="s">
        <v>20262</v>
      </c>
      <c r="B696" s="1" t="s">
        <v>18306</v>
      </c>
      <c r="C696" s="1">
        <v>13</v>
      </c>
      <c r="D696" s="1" t="s">
        <v>21716</v>
      </c>
      <c r="E696" s="1">
        <v>66</v>
      </c>
      <c r="F696" s="184" t="s">
        <v>15549</v>
      </c>
      <c r="G696" s="1">
        <v>53</v>
      </c>
      <c r="H696" s="1" t="s">
        <v>22147</v>
      </c>
      <c r="I696" s="1">
        <v>49</v>
      </c>
      <c r="J696" s="1" t="s">
        <v>21202</v>
      </c>
      <c r="K696" s="1">
        <v>12</v>
      </c>
      <c r="L696" s="1" t="s">
        <v>22148</v>
      </c>
    </row>
    <row r="697" spans="1:12">
      <c r="A697" s="1" t="s">
        <v>20262</v>
      </c>
      <c r="B697" s="1" t="s">
        <v>18310</v>
      </c>
      <c r="C697" s="1">
        <v>120</v>
      </c>
      <c r="D697" s="1" t="s">
        <v>22149</v>
      </c>
      <c r="E697" s="1">
        <v>145</v>
      </c>
      <c r="F697" s="1" t="s">
        <v>22150</v>
      </c>
      <c r="G697" s="1">
        <v>117</v>
      </c>
      <c r="H697" s="1" t="s">
        <v>22151</v>
      </c>
      <c r="I697" s="1">
        <v>132</v>
      </c>
      <c r="J697" s="184" t="s">
        <v>13918</v>
      </c>
      <c r="K697" s="1">
        <v>103</v>
      </c>
      <c r="L697" s="1" t="s">
        <v>16505</v>
      </c>
    </row>
    <row r="698" spans="1:12">
      <c r="A698" s="1" t="s">
        <v>20262</v>
      </c>
      <c r="B698" s="1" t="s">
        <v>18315</v>
      </c>
      <c r="C698" s="1">
        <v>70</v>
      </c>
      <c r="D698" s="1" t="s">
        <v>22152</v>
      </c>
      <c r="E698" s="1">
        <v>94</v>
      </c>
      <c r="F698" s="1" t="s">
        <v>17405</v>
      </c>
      <c r="G698" s="1">
        <v>81</v>
      </c>
      <c r="H698" s="1" t="s">
        <v>19392</v>
      </c>
      <c r="I698" s="1">
        <v>77</v>
      </c>
      <c r="J698" s="1" t="s">
        <v>22153</v>
      </c>
      <c r="K698" s="1">
        <v>74</v>
      </c>
      <c r="L698" s="1" t="s">
        <v>22154</v>
      </c>
    </row>
    <row r="699" spans="1:12">
      <c r="A699" s="1" t="s">
        <v>20262</v>
      </c>
      <c r="B699" s="1" t="s">
        <v>18323</v>
      </c>
      <c r="C699" s="1">
        <v>37</v>
      </c>
      <c r="D699" s="1" t="s">
        <v>22155</v>
      </c>
      <c r="E699" s="1">
        <v>63</v>
      </c>
      <c r="F699" s="1" t="s">
        <v>22156</v>
      </c>
      <c r="G699" s="1">
        <v>86</v>
      </c>
      <c r="H699" s="184" t="s">
        <v>22010</v>
      </c>
      <c r="I699" s="1">
        <v>77</v>
      </c>
      <c r="J699" s="1" t="s">
        <v>22157</v>
      </c>
      <c r="K699" s="1">
        <v>11</v>
      </c>
      <c r="L699" s="1" t="s">
        <v>20986</v>
      </c>
    </row>
    <row r="700" spans="1:12">
      <c r="A700" s="1" t="s">
        <v>20262</v>
      </c>
      <c r="B700" s="1" t="s">
        <v>18328</v>
      </c>
      <c r="C700" s="1">
        <v>52</v>
      </c>
      <c r="D700" s="1" t="s">
        <v>22158</v>
      </c>
      <c r="E700" s="1">
        <v>92</v>
      </c>
      <c r="F700" s="1" t="s">
        <v>21480</v>
      </c>
      <c r="G700" s="1">
        <v>65</v>
      </c>
      <c r="H700" s="1" t="s">
        <v>22159</v>
      </c>
      <c r="I700" s="1">
        <v>48</v>
      </c>
      <c r="J700" s="1" t="s">
        <v>22160</v>
      </c>
      <c r="K700" s="1">
        <v>19</v>
      </c>
      <c r="L700" s="1" t="s">
        <v>22161</v>
      </c>
    </row>
    <row r="701" spans="1:12">
      <c r="A701" s="1" t="s">
        <v>20262</v>
      </c>
      <c r="B701" s="1" t="s">
        <v>18334</v>
      </c>
      <c r="C701" s="1">
        <v>240</v>
      </c>
      <c r="D701" s="1" t="s">
        <v>22162</v>
      </c>
      <c r="E701" s="1">
        <v>306</v>
      </c>
      <c r="F701" s="1" t="s">
        <v>22163</v>
      </c>
      <c r="G701" s="1">
        <v>332</v>
      </c>
      <c r="H701" s="184" t="s">
        <v>22164</v>
      </c>
      <c r="I701" s="1">
        <v>397</v>
      </c>
      <c r="J701" s="184" t="s">
        <v>22165</v>
      </c>
      <c r="K701" s="1">
        <v>185</v>
      </c>
      <c r="L701" s="1" t="s">
        <v>22166</v>
      </c>
    </row>
    <row r="702" spans="1:12">
      <c r="A702" s="1" t="s">
        <v>20262</v>
      </c>
      <c r="B702" s="1" t="s">
        <v>18341</v>
      </c>
      <c r="C702" s="1">
        <v>9</v>
      </c>
      <c r="D702" s="1" t="s">
        <v>14686</v>
      </c>
      <c r="E702" s="1">
        <v>40</v>
      </c>
      <c r="F702" s="184" t="s">
        <v>15631</v>
      </c>
      <c r="G702" s="1">
        <v>29</v>
      </c>
      <c r="H702" s="1" t="s">
        <v>14743</v>
      </c>
      <c r="I702" s="1">
        <v>44</v>
      </c>
      <c r="J702" s="184" t="s">
        <v>14505</v>
      </c>
      <c r="K702" s="1">
        <v>15</v>
      </c>
      <c r="L702" s="1" t="s">
        <v>22167</v>
      </c>
    </row>
    <row r="703" spans="1:12">
      <c r="A703" s="1" t="s">
        <v>20262</v>
      </c>
      <c r="B703" s="1" t="s">
        <v>18343</v>
      </c>
      <c r="C703" s="1">
        <v>19</v>
      </c>
      <c r="D703" s="1" t="s">
        <v>22168</v>
      </c>
      <c r="E703" s="1">
        <v>113</v>
      </c>
      <c r="F703" s="184" t="s">
        <v>22169</v>
      </c>
      <c r="G703" s="1">
        <v>105</v>
      </c>
      <c r="H703" s="1" t="s">
        <v>22170</v>
      </c>
      <c r="I703" s="1">
        <v>124</v>
      </c>
      <c r="J703" s="184" t="s">
        <v>22171</v>
      </c>
      <c r="K703" s="1">
        <v>27</v>
      </c>
      <c r="L703" s="1" t="s">
        <v>22172</v>
      </c>
    </row>
    <row r="704" spans="1:12">
      <c r="A704" s="1" t="s">
        <v>20262</v>
      </c>
      <c r="B704" s="1" t="s">
        <v>18352</v>
      </c>
      <c r="C704" s="1">
        <v>160</v>
      </c>
      <c r="D704" s="1" t="s">
        <v>22173</v>
      </c>
      <c r="E704" s="1">
        <v>233</v>
      </c>
      <c r="F704" s="1" t="s">
        <v>22174</v>
      </c>
      <c r="G704" s="1">
        <v>87</v>
      </c>
      <c r="H704" s="1" t="s">
        <v>22175</v>
      </c>
      <c r="I704" s="1">
        <v>230</v>
      </c>
      <c r="J704" s="184" t="s">
        <v>22176</v>
      </c>
      <c r="K704" s="1">
        <v>106</v>
      </c>
      <c r="L704" s="1" t="s">
        <v>22177</v>
      </c>
    </row>
    <row r="705" spans="1:12">
      <c r="A705" s="1" t="s">
        <v>20262</v>
      </c>
      <c r="B705" s="1" t="s">
        <v>18361</v>
      </c>
      <c r="C705" s="1">
        <v>28</v>
      </c>
      <c r="D705" s="1" t="s">
        <v>13906</v>
      </c>
      <c r="E705" s="1">
        <v>47</v>
      </c>
      <c r="F705" s="1" t="s">
        <v>18708</v>
      </c>
      <c r="G705" s="1">
        <v>40</v>
      </c>
      <c r="H705" s="1" t="s">
        <v>19933</v>
      </c>
      <c r="I705" s="1">
        <v>52</v>
      </c>
      <c r="J705" s="1" t="s">
        <v>1274</v>
      </c>
      <c r="K705" s="1">
        <v>6</v>
      </c>
      <c r="L705" s="1" t="s">
        <v>22178</v>
      </c>
    </row>
    <row r="706" spans="1:12">
      <c r="A706" s="1" t="s">
        <v>20262</v>
      </c>
      <c r="B706" s="1" t="s">
        <v>18363</v>
      </c>
      <c r="D706" s="1">
        <v>-1</v>
      </c>
      <c r="E706" s="1">
        <v>8</v>
      </c>
      <c r="F706" s="184" t="s">
        <v>15109</v>
      </c>
      <c r="G706" s="1">
        <v>3</v>
      </c>
      <c r="H706" s="1" t="s">
        <v>14364</v>
      </c>
      <c r="I706" s="1">
        <v>9</v>
      </c>
      <c r="J706" s="1">
        <v>2</v>
      </c>
      <c r="K706" s="1">
        <v>2</v>
      </c>
      <c r="L706" s="1" t="s">
        <v>21572</v>
      </c>
    </row>
    <row r="707" spans="1:12">
      <c r="A707" s="1" t="s">
        <v>20262</v>
      </c>
      <c r="B707" s="1" t="s">
        <v>18364</v>
      </c>
      <c r="C707" s="1">
        <v>32</v>
      </c>
      <c r="D707" s="1" t="s">
        <v>22179</v>
      </c>
      <c r="E707" s="1">
        <v>140</v>
      </c>
      <c r="F707" s="184" t="s">
        <v>22180</v>
      </c>
      <c r="G707" s="1">
        <v>110</v>
      </c>
      <c r="H707" s="1" t="s">
        <v>19783</v>
      </c>
      <c r="I707" s="1">
        <v>104</v>
      </c>
      <c r="J707" s="1" t="s">
        <v>16009</v>
      </c>
      <c r="K707" s="1">
        <v>13</v>
      </c>
      <c r="L707" s="1" t="s">
        <v>20278</v>
      </c>
    </row>
    <row r="708" spans="1:12">
      <c r="A708" s="1" t="s">
        <v>20262</v>
      </c>
      <c r="B708" s="1" t="s">
        <v>18367</v>
      </c>
      <c r="C708" s="1">
        <v>47</v>
      </c>
      <c r="D708" s="1" t="s">
        <v>20458</v>
      </c>
      <c r="E708" s="1">
        <v>40</v>
      </c>
      <c r="F708" s="1" t="s">
        <v>14459</v>
      </c>
      <c r="G708" s="1">
        <v>82</v>
      </c>
      <c r="H708" s="1" t="s">
        <v>22181</v>
      </c>
      <c r="I708" s="1">
        <v>84</v>
      </c>
      <c r="J708" s="184" t="s">
        <v>15415</v>
      </c>
      <c r="K708" s="1">
        <v>54</v>
      </c>
      <c r="L708" s="1" t="s">
        <v>16770</v>
      </c>
    </row>
    <row r="709" spans="1:12">
      <c r="A709" s="1" t="s">
        <v>20262</v>
      </c>
      <c r="B709" s="1" t="s">
        <v>18371</v>
      </c>
      <c r="C709" s="1">
        <v>146</v>
      </c>
      <c r="D709" s="1" t="s">
        <v>21612</v>
      </c>
      <c r="E709" s="1">
        <v>246</v>
      </c>
      <c r="F709" s="184" t="s">
        <v>14758</v>
      </c>
      <c r="G709" s="1">
        <v>203</v>
      </c>
      <c r="H709" s="1" t="s">
        <v>22182</v>
      </c>
      <c r="I709" s="1">
        <v>237</v>
      </c>
      <c r="J709" s="184" t="s">
        <v>22183</v>
      </c>
      <c r="K709" s="1">
        <v>151</v>
      </c>
      <c r="L709" s="1" t="s">
        <v>22184</v>
      </c>
    </row>
    <row r="710" spans="1:12">
      <c r="A710" s="1" t="s">
        <v>20262</v>
      </c>
      <c r="B710" s="1" t="s">
        <v>18380</v>
      </c>
      <c r="C710" s="1">
        <v>71</v>
      </c>
      <c r="D710" s="1" t="s">
        <v>20922</v>
      </c>
      <c r="E710" s="1">
        <v>107</v>
      </c>
      <c r="F710" s="1" t="s">
        <v>22185</v>
      </c>
      <c r="G710" s="1">
        <v>89</v>
      </c>
      <c r="H710" s="1" t="s">
        <v>22186</v>
      </c>
      <c r="I710" s="1">
        <v>81</v>
      </c>
      <c r="J710" s="1" t="s">
        <v>22187</v>
      </c>
      <c r="K710" s="1">
        <v>12</v>
      </c>
      <c r="L710" s="1" t="s">
        <v>20930</v>
      </c>
    </row>
    <row r="711" spans="1:12">
      <c r="A711" s="1" t="s">
        <v>20262</v>
      </c>
      <c r="B711" s="1" t="s">
        <v>18387</v>
      </c>
      <c r="C711" s="1">
        <v>60</v>
      </c>
      <c r="D711" s="1" t="s">
        <v>22188</v>
      </c>
      <c r="E711" s="1">
        <v>373</v>
      </c>
      <c r="F711" s="184" t="s">
        <v>22189</v>
      </c>
      <c r="G711" s="1">
        <v>310</v>
      </c>
      <c r="H711" s="1" t="s">
        <v>22190</v>
      </c>
      <c r="I711" s="1">
        <v>369</v>
      </c>
      <c r="J711" s="184" t="s">
        <v>22191</v>
      </c>
      <c r="K711" s="1">
        <v>212</v>
      </c>
      <c r="L711" s="1" t="s">
        <v>22192</v>
      </c>
    </row>
    <row r="712" spans="1:12">
      <c r="A712" s="1" t="s">
        <v>20262</v>
      </c>
      <c r="B712" s="1" t="s">
        <v>18397</v>
      </c>
      <c r="C712" s="1">
        <v>102</v>
      </c>
      <c r="D712" s="1" t="s">
        <v>18680</v>
      </c>
      <c r="E712" s="1">
        <v>141</v>
      </c>
      <c r="F712" s="1" t="s">
        <v>14433</v>
      </c>
      <c r="G712" s="1">
        <v>122</v>
      </c>
      <c r="H712" s="1" t="s">
        <v>22193</v>
      </c>
      <c r="I712" s="1">
        <v>120</v>
      </c>
      <c r="J712" s="1" t="s">
        <v>22194</v>
      </c>
      <c r="K712" s="1">
        <v>60</v>
      </c>
      <c r="L712" s="1" t="s">
        <v>17478</v>
      </c>
    </row>
    <row r="713" spans="1:12">
      <c r="A713" s="1" t="s">
        <v>20262</v>
      </c>
      <c r="B713" s="1" t="s">
        <v>18404</v>
      </c>
      <c r="C713" s="1">
        <v>147</v>
      </c>
      <c r="D713" s="1" t="s">
        <v>22195</v>
      </c>
      <c r="E713" s="1">
        <v>196</v>
      </c>
      <c r="F713" s="1" t="s">
        <v>22195</v>
      </c>
      <c r="G713" s="1">
        <v>174</v>
      </c>
      <c r="H713" s="1" t="s">
        <v>22196</v>
      </c>
      <c r="I713" s="1">
        <v>149</v>
      </c>
      <c r="J713" s="1" t="s">
        <v>22197</v>
      </c>
      <c r="K713" s="1">
        <v>61</v>
      </c>
      <c r="L713" s="1" t="s">
        <v>22198</v>
      </c>
    </row>
    <row r="714" spans="1:12">
      <c r="A714" s="1" t="s">
        <v>20262</v>
      </c>
      <c r="B714" s="1" t="s">
        <v>18414</v>
      </c>
      <c r="C714" s="1">
        <v>27</v>
      </c>
      <c r="D714" s="1" t="s">
        <v>16770</v>
      </c>
      <c r="E714" s="1">
        <v>64</v>
      </c>
      <c r="F714" s="184" t="s">
        <v>17142</v>
      </c>
      <c r="G714" s="1">
        <v>37</v>
      </c>
      <c r="H714" s="1" t="s">
        <v>22199</v>
      </c>
      <c r="I714" s="1">
        <v>44</v>
      </c>
      <c r="J714" s="184" t="s">
        <v>13936</v>
      </c>
      <c r="K714" s="1">
        <v>11</v>
      </c>
      <c r="L714" s="1" t="s">
        <v>20687</v>
      </c>
    </row>
    <row r="715" spans="1:12">
      <c r="A715" s="1" t="s">
        <v>20262</v>
      </c>
      <c r="B715" s="1" t="s">
        <v>18417</v>
      </c>
      <c r="C715" s="1">
        <v>153</v>
      </c>
      <c r="D715" s="1" t="s">
        <v>15093</v>
      </c>
      <c r="E715" s="1">
        <v>301</v>
      </c>
      <c r="F715" s="184" t="s">
        <v>22200</v>
      </c>
      <c r="G715" s="1">
        <v>288</v>
      </c>
      <c r="H715" s="1" t="s">
        <v>22201</v>
      </c>
      <c r="I715" s="1">
        <v>274</v>
      </c>
      <c r="J715" s="1" t="s">
        <v>22202</v>
      </c>
      <c r="K715" s="1">
        <v>103</v>
      </c>
      <c r="L715" s="1" t="s">
        <v>22203</v>
      </c>
    </row>
    <row r="716" spans="1:12">
      <c r="A716" s="1" t="s">
        <v>20262</v>
      </c>
      <c r="B716" s="1" t="s">
        <v>18428</v>
      </c>
      <c r="C716" s="1">
        <v>83</v>
      </c>
      <c r="D716" s="1" t="s">
        <v>22204</v>
      </c>
      <c r="E716" s="1">
        <v>114</v>
      </c>
      <c r="F716" s="1" t="s">
        <v>16442</v>
      </c>
      <c r="G716" s="1">
        <v>79</v>
      </c>
      <c r="H716" s="1" t="s">
        <v>22205</v>
      </c>
      <c r="I716" s="1">
        <v>64</v>
      </c>
      <c r="J716" s="1" t="s">
        <v>22206</v>
      </c>
      <c r="K716" s="1">
        <v>28</v>
      </c>
      <c r="L716" s="1" t="s">
        <v>16074</v>
      </c>
    </row>
    <row r="717" spans="1:12">
      <c r="A717" s="1" t="s">
        <v>20262</v>
      </c>
      <c r="B717" s="1" t="s">
        <v>18433</v>
      </c>
      <c r="C717" s="1">
        <v>8</v>
      </c>
      <c r="D717" s="1" t="s">
        <v>22207</v>
      </c>
      <c r="E717" s="1">
        <v>142</v>
      </c>
      <c r="F717" s="184" t="s">
        <v>17598</v>
      </c>
      <c r="G717" s="1">
        <v>166</v>
      </c>
      <c r="H717" s="184" t="s">
        <v>18165</v>
      </c>
      <c r="I717" s="1">
        <v>284</v>
      </c>
      <c r="J717" s="184" t="s">
        <v>22208</v>
      </c>
      <c r="K717" s="1">
        <v>75</v>
      </c>
      <c r="L717" s="1" t="s">
        <v>14258</v>
      </c>
    </row>
    <row r="718" spans="1:12">
      <c r="A718" s="1" t="s">
        <v>20262</v>
      </c>
      <c r="B718" s="1" t="s">
        <v>18440</v>
      </c>
      <c r="C718" s="1">
        <v>5</v>
      </c>
      <c r="D718" s="1" t="s">
        <v>22209</v>
      </c>
      <c r="E718" s="1">
        <v>92</v>
      </c>
      <c r="F718" s="184" t="s">
        <v>14816</v>
      </c>
      <c r="G718" s="1">
        <v>45</v>
      </c>
      <c r="H718" s="1" t="s">
        <v>22210</v>
      </c>
      <c r="I718" s="1">
        <v>67</v>
      </c>
      <c r="J718" s="184" t="s">
        <v>22211</v>
      </c>
      <c r="K718" s="1">
        <v>29</v>
      </c>
      <c r="L718" s="1" t="s">
        <v>22212</v>
      </c>
    </row>
    <row r="719" spans="1:12">
      <c r="A719" s="1" t="s">
        <v>20262</v>
      </c>
      <c r="B719" s="1" t="s">
        <v>18445</v>
      </c>
      <c r="C719" s="1">
        <v>15</v>
      </c>
      <c r="D719" s="1" t="s">
        <v>21327</v>
      </c>
      <c r="E719" s="1">
        <v>43</v>
      </c>
      <c r="F719" s="184" t="s">
        <v>19269</v>
      </c>
      <c r="G719" s="1">
        <v>38</v>
      </c>
      <c r="H719" s="1" t="s">
        <v>21414</v>
      </c>
      <c r="I719" s="1">
        <v>23</v>
      </c>
      <c r="J719" s="1" t="s">
        <v>22213</v>
      </c>
      <c r="K719" s="1">
        <v>14</v>
      </c>
      <c r="L719" s="1" t="s">
        <v>21491</v>
      </c>
    </row>
    <row r="720" spans="1:12">
      <c r="A720" s="1" t="s">
        <v>20262</v>
      </c>
      <c r="B720" s="1" t="s">
        <v>18449</v>
      </c>
      <c r="C720" s="1">
        <v>356</v>
      </c>
      <c r="D720" s="1" t="s">
        <v>22214</v>
      </c>
      <c r="E720" s="1">
        <v>732</v>
      </c>
      <c r="F720" s="184" t="s">
        <v>22215</v>
      </c>
      <c r="G720" s="1">
        <v>520</v>
      </c>
      <c r="H720" s="1" t="s">
        <v>22216</v>
      </c>
      <c r="I720" s="1">
        <v>477</v>
      </c>
      <c r="J720" s="1" t="s">
        <v>22217</v>
      </c>
      <c r="K720" s="1">
        <v>313</v>
      </c>
      <c r="L720" s="1" t="s">
        <v>22218</v>
      </c>
    </row>
    <row r="721" spans="1:12">
      <c r="A721" s="1" t="s">
        <v>20262</v>
      </c>
      <c r="B721" s="1" t="s">
        <v>18460</v>
      </c>
      <c r="C721" s="1">
        <v>21</v>
      </c>
      <c r="D721" s="1" t="s">
        <v>20177</v>
      </c>
      <c r="E721" s="1">
        <v>63</v>
      </c>
      <c r="F721" s="184" t="s">
        <v>16046</v>
      </c>
      <c r="G721" s="1">
        <v>56</v>
      </c>
      <c r="H721" s="1" t="s">
        <v>14054</v>
      </c>
      <c r="I721" s="1">
        <v>63</v>
      </c>
      <c r="J721" s="1" t="s">
        <v>6599</v>
      </c>
      <c r="K721" s="1">
        <v>66</v>
      </c>
      <c r="L721" s="184" t="s">
        <v>14350</v>
      </c>
    </row>
    <row r="722" spans="1:12">
      <c r="A722" s="1" t="s">
        <v>20262</v>
      </c>
      <c r="B722" s="1" t="s">
        <v>884</v>
      </c>
      <c r="C722" s="1">
        <v>39</v>
      </c>
      <c r="D722" s="1" t="s">
        <v>17652</v>
      </c>
      <c r="E722" s="1">
        <v>83</v>
      </c>
      <c r="F722" s="184" t="s">
        <v>22219</v>
      </c>
      <c r="G722" s="1">
        <v>70</v>
      </c>
      <c r="H722" s="1" t="s">
        <v>21318</v>
      </c>
      <c r="I722" s="1">
        <v>59</v>
      </c>
      <c r="J722" s="1" t="s">
        <v>20575</v>
      </c>
      <c r="K722" s="1">
        <v>15</v>
      </c>
      <c r="L722" s="1" t="s">
        <v>22220</v>
      </c>
    </row>
    <row r="723" spans="1:12">
      <c r="A723" s="1" t="s">
        <v>20262</v>
      </c>
      <c r="B723" s="1" t="s">
        <v>18467</v>
      </c>
      <c r="D723" s="1">
        <v>-1</v>
      </c>
      <c r="F723" s="1">
        <v>-1</v>
      </c>
      <c r="I723" s="1">
        <v>78</v>
      </c>
      <c r="K723" s="1">
        <v>21</v>
      </c>
      <c r="L723" s="1" t="s">
        <v>21725</v>
      </c>
    </row>
    <row r="724" spans="1:12">
      <c r="A724" s="1" t="s">
        <v>20262</v>
      </c>
      <c r="B724" s="1" t="s">
        <v>18469</v>
      </c>
      <c r="C724" s="1">
        <v>6</v>
      </c>
      <c r="D724" s="1" t="s">
        <v>22221</v>
      </c>
      <c r="E724" s="1">
        <v>14</v>
      </c>
      <c r="F724" s="1" t="s">
        <v>15086</v>
      </c>
      <c r="G724" s="1">
        <v>17</v>
      </c>
      <c r="H724" s="184" t="s">
        <v>13923</v>
      </c>
      <c r="I724" s="1">
        <v>17</v>
      </c>
      <c r="J724" s="1">
        <v>0</v>
      </c>
      <c r="K724" s="1">
        <v>4</v>
      </c>
      <c r="L724" s="1" t="s">
        <v>20892</v>
      </c>
    </row>
    <row r="725" spans="1:12">
      <c r="A725" s="1" t="s">
        <v>20262</v>
      </c>
      <c r="B725" s="1" t="s">
        <v>18470</v>
      </c>
      <c r="C725" s="1">
        <v>8</v>
      </c>
      <c r="D725" s="1" t="s">
        <v>21505</v>
      </c>
      <c r="E725" s="1">
        <v>23</v>
      </c>
      <c r="F725" s="184" t="s">
        <v>18511</v>
      </c>
      <c r="G725" s="1">
        <v>22</v>
      </c>
      <c r="H725" s="1" t="s">
        <v>20697</v>
      </c>
      <c r="I725" s="1">
        <v>23</v>
      </c>
      <c r="J725" s="184" t="s">
        <v>13875</v>
      </c>
      <c r="K725" s="1">
        <v>7</v>
      </c>
      <c r="L725" s="1" t="s">
        <v>21481</v>
      </c>
    </row>
    <row r="726" spans="1:12">
      <c r="A726" s="1" t="s">
        <v>20262</v>
      </c>
      <c r="B726" s="1" t="s">
        <v>18471</v>
      </c>
      <c r="C726" s="1">
        <v>35</v>
      </c>
      <c r="D726" s="1" t="s">
        <v>22222</v>
      </c>
      <c r="E726" s="1">
        <v>67</v>
      </c>
      <c r="F726" s="1" t="s">
        <v>21847</v>
      </c>
      <c r="G726" s="1">
        <v>52</v>
      </c>
      <c r="H726" s="1" t="s">
        <v>21848</v>
      </c>
      <c r="I726" s="1">
        <v>62</v>
      </c>
      <c r="J726" s="184" t="s">
        <v>15090</v>
      </c>
      <c r="K726" s="1">
        <v>30</v>
      </c>
      <c r="L726" s="1" t="s">
        <v>20674</v>
      </c>
    </row>
    <row r="727" spans="1:12">
      <c r="A727" s="1" t="s">
        <v>20262</v>
      </c>
      <c r="B727" s="1" t="s">
        <v>18475</v>
      </c>
      <c r="C727" s="1">
        <v>34</v>
      </c>
      <c r="D727" s="184" t="s">
        <v>14292</v>
      </c>
      <c r="E727" s="1">
        <v>39</v>
      </c>
      <c r="F727" s="1" t="s">
        <v>21287</v>
      </c>
      <c r="G727" s="1">
        <v>40</v>
      </c>
      <c r="H727" s="184" t="s">
        <v>14111</v>
      </c>
      <c r="I727" s="1">
        <v>26</v>
      </c>
      <c r="J727" s="1" t="s">
        <v>19325</v>
      </c>
      <c r="K727" s="1">
        <v>19</v>
      </c>
      <c r="L727" s="1" t="s">
        <v>18845</v>
      </c>
    </row>
    <row r="728" spans="1:12">
      <c r="A728" s="1" t="s">
        <v>20262</v>
      </c>
      <c r="B728" s="1" t="s">
        <v>475</v>
      </c>
      <c r="C728" s="1">
        <v>30</v>
      </c>
      <c r="D728" s="1" t="s">
        <v>14992</v>
      </c>
      <c r="E728" s="1">
        <v>96</v>
      </c>
      <c r="F728" s="184" t="s">
        <v>22223</v>
      </c>
      <c r="G728" s="1">
        <v>70</v>
      </c>
      <c r="H728" s="1" t="s">
        <v>22224</v>
      </c>
      <c r="I728" s="1">
        <v>55</v>
      </c>
      <c r="J728" s="1" t="s">
        <v>19783</v>
      </c>
      <c r="K728" s="1">
        <v>11</v>
      </c>
      <c r="L728" s="1" t="s">
        <v>20475</v>
      </c>
    </row>
    <row r="729" spans="1:12">
      <c r="A729" s="1" t="s">
        <v>20262</v>
      </c>
      <c r="B729" s="1" t="s">
        <v>18480</v>
      </c>
      <c r="C729" s="1">
        <v>19</v>
      </c>
      <c r="D729" s="1" t="s">
        <v>22225</v>
      </c>
      <c r="E729" s="1">
        <v>71</v>
      </c>
      <c r="F729" s="1" t="s">
        <v>18830</v>
      </c>
      <c r="G729" s="1">
        <v>63</v>
      </c>
      <c r="H729" s="1" t="s">
        <v>22226</v>
      </c>
      <c r="I729" s="1">
        <v>96</v>
      </c>
      <c r="J729" s="184" t="s">
        <v>16836</v>
      </c>
      <c r="K729" s="1">
        <v>23</v>
      </c>
      <c r="L729" s="1" t="s">
        <v>22068</v>
      </c>
    </row>
    <row r="730" spans="1:12">
      <c r="A730" s="1" t="s">
        <v>20262</v>
      </c>
      <c r="B730" s="1" t="s">
        <v>18487</v>
      </c>
      <c r="C730" s="1">
        <v>158</v>
      </c>
      <c r="D730" s="1" t="s">
        <v>22227</v>
      </c>
      <c r="E730" s="1">
        <v>549</v>
      </c>
      <c r="F730" s="1" t="s">
        <v>6599</v>
      </c>
      <c r="G730" s="1">
        <v>457</v>
      </c>
      <c r="H730" s="1" t="s">
        <v>22228</v>
      </c>
      <c r="I730" s="1">
        <v>429</v>
      </c>
      <c r="J730" s="1" t="s">
        <v>22229</v>
      </c>
      <c r="K730" s="1">
        <v>165</v>
      </c>
      <c r="L730" s="1" t="s">
        <v>22230</v>
      </c>
    </row>
    <row r="731" spans="1:12">
      <c r="A731" s="1" t="s">
        <v>20262</v>
      </c>
      <c r="B731" s="1" t="s">
        <v>18497</v>
      </c>
      <c r="C731" s="1">
        <v>249</v>
      </c>
      <c r="D731" s="1" t="s">
        <v>22231</v>
      </c>
      <c r="E731" s="1">
        <v>469</v>
      </c>
      <c r="F731" s="1" t="s">
        <v>22232</v>
      </c>
      <c r="G731" s="1">
        <v>335</v>
      </c>
      <c r="H731" s="1" t="s">
        <v>14270</v>
      </c>
      <c r="I731" s="1">
        <v>399</v>
      </c>
      <c r="J731" s="184" t="s">
        <v>22233</v>
      </c>
      <c r="K731" s="1">
        <v>190</v>
      </c>
      <c r="L731" s="1" t="s">
        <v>20591</v>
      </c>
    </row>
    <row r="732" spans="1:12">
      <c r="A732" s="1" t="s">
        <v>20262</v>
      </c>
      <c r="B732" s="1" t="s">
        <v>18508</v>
      </c>
      <c r="C732" s="1">
        <v>2</v>
      </c>
      <c r="D732" s="1" t="s">
        <v>22234</v>
      </c>
      <c r="E732" s="1">
        <v>29</v>
      </c>
      <c r="F732" s="1" t="s">
        <v>19267</v>
      </c>
      <c r="G732" s="1">
        <v>40</v>
      </c>
      <c r="H732" s="184" t="s">
        <v>15164</v>
      </c>
      <c r="I732" s="1">
        <v>21</v>
      </c>
      <c r="J732" s="1" t="s">
        <v>15157</v>
      </c>
      <c r="K732" s="1">
        <v>11</v>
      </c>
      <c r="L732" s="1" t="s">
        <v>20686</v>
      </c>
    </row>
    <row r="733" spans="1:12">
      <c r="A733" s="1" t="s">
        <v>20262</v>
      </c>
      <c r="B733" s="1" t="s">
        <v>18509</v>
      </c>
      <c r="C733" s="1">
        <v>20</v>
      </c>
      <c r="D733" s="1" t="s">
        <v>18751</v>
      </c>
      <c r="E733" s="1">
        <v>44</v>
      </c>
      <c r="F733" s="184" t="s">
        <v>14207</v>
      </c>
      <c r="G733" s="1">
        <v>44</v>
      </c>
      <c r="H733" s="1">
        <v>0</v>
      </c>
      <c r="I733" s="1">
        <v>34</v>
      </c>
      <c r="J733" s="1" t="s">
        <v>18307</v>
      </c>
      <c r="K733" s="1">
        <v>22</v>
      </c>
      <c r="L733" s="1" t="s">
        <v>21035</v>
      </c>
    </row>
    <row r="734" spans="1:12">
      <c r="A734" s="1" t="s">
        <v>20262</v>
      </c>
      <c r="B734" s="1" t="s">
        <v>18514</v>
      </c>
      <c r="C734" s="1">
        <v>29</v>
      </c>
      <c r="D734" s="1" t="s">
        <v>22235</v>
      </c>
      <c r="E734" s="1">
        <v>64</v>
      </c>
      <c r="F734" s="1" t="s">
        <v>22236</v>
      </c>
      <c r="G734" s="1">
        <v>49</v>
      </c>
      <c r="H734" s="1" t="s">
        <v>20891</v>
      </c>
      <c r="I734" s="1">
        <v>63</v>
      </c>
      <c r="J734" s="184" t="s">
        <v>16774</v>
      </c>
      <c r="K734" s="1">
        <v>9</v>
      </c>
      <c r="L734" s="1" t="s">
        <v>20986</v>
      </c>
    </row>
    <row r="735" spans="1:12">
      <c r="A735" s="1" t="s">
        <v>20262</v>
      </c>
      <c r="B735" s="1" t="s">
        <v>18519</v>
      </c>
      <c r="C735" s="1">
        <v>17</v>
      </c>
      <c r="D735" s="1" t="s">
        <v>6034</v>
      </c>
      <c r="E735" s="1">
        <v>55</v>
      </c>
      <c r="F735" s="184" t="s">
        <v>19056</v>
      </c>
      <c r="G735" s="1">
        <v>22</v>
      </c>
      <c r="H735" s="1" t="s">
        <v>15086</v>
      </c>
      <c r="I735" s="1">
        <v>30</v>
      </c>
      <c r="J735" s="184" t="s">
        <v>16399</v>
      </c>
      <c r="K735" s="1">
        <v>1</v>
      </c>
      <c r="L735" s="1" t="s">
        <v>22237</v>
      </c>
    </row>
    <row r="736" spans="1:12">
      <c r="A736" s="1" t="s">
        <v>20262</v>
      </c>
      <c r="B736" s="1" t="s">
        <v>18522</v>
      </c>
      <c r="C736" s="1">
        <v>517</v>
      </c>
      <c r="D736" s="1" t="s">
        <v>22238</v>
      </c>
      <c r="E736" s="1">
        <v>741</v>
      </c>
      <c r="F736" s="1" t="s">
        <v>22239</v>
      </c>
      <c r="G736" s="1">
        <v>587</v>
      </c>
      <c r="H736" s="1" t="s">
        <v>22240</v>
      </c>
      <c r="I736" s="1">
        <v>573</v>
      </c>
      <c r="J736" s="1" t="s">
        <v>22241</v>
      </c>
      <c r="K736" s="1">
        <v>258</v>
      </c>
      <c r="L736" s="1" t="s">
        <v>16184</v>
      </c>
    </row>
    <row r="737" spans="1:12">
      <c r="A737" s="1" t="s">
        <v>20262</v>
      </c>
      <c r="B737" s="1" t="s">
        <v>18530</v>
      </c>
      <c r="C737" s="1">
        <v>39</v>
      </c>
      <c r="D737" s="184" t="s">
        <v>15186</v>
      </c>
      <c r="E737" s="1">
        <v>57</v>
      </c>
      <c r="F737" s="1" t="s">
        <v>22242</v>
      </c>
      <c r="G737" s="1">
        <v>52</v>
      </c>
      <c r="H737" s="1" t="s">
        <v>21585</v>
      </c>
      <c r="I737" s="1">
        <v>38</v>
      </c>
      <c r="J737" s="1" t="s">
        <v>18845</v>
      </c>
      <c r="K737" s="1">
        <v>11</v>
      </c>
      <c r="L737" s="1" t="s">
        <v>20759</v>
      </c>
    </row>
    <row r="738" spans="1:12">
      <c r="A738" s="1" t="s">
        <v>20262</v>
      </c>
      <c r="B738" s="1" t="s">
        <v>18534</v>
      </c>
      <c r="C738" s="1">
        <v>194</v>
      </c>
      <c r="D738" s="1" t="s">
        <v>22243</v>
      </c>
      <c r="E738" s="1">
        <v>350</v>
      </c>
      <c r="F738" s="1">
        <v>0</v>
      </c>
      <c r="G738" s="1">
        <v>330</v>
      </c>
      <c r="H738" s="1" t="s">
        <v>20429</v>
      </c>
      <c r="I738" s="1">
        <v>326</v>
      </c>
      <c r="J738" s="1" t="s">
        <v>22244</v>
      </c>
      <c r="K738" s="1">
        <v>149</v>
      </c>
      <c r="L738" s="1" t="s">
        <v>22245</v>
      </c>
    </row>
    <row r="739" spans="1:12">
      <c r="A739" s="1" t="s">
        <v>20262</v>
      </c>
      <c r="B739" s="1" t="s">
        <v>18544</v>
      </c>
      <c r="C739" s="1">
        <v>69</v>
      </c>
      <c r="D739" s="1" t="s">
        <v>22246</v>
      </c>
      <c r="E739" s="1">
        <v>262</v>
      </c>
      <c r="F739" s="184" t="s">
        <v>22247</v>
      </c>
      <c r="G739" s="1">
        <v>230</v>
      </c>
      <c r="H739" s="1" t="s">
        <v>22248</v>
      </c>
      <c r="I739" s="1">
        <v>249</v>
      </c>
      <c r="J739" s="184" t="s">
        <v>22249</v>
      </c>
      <c r="K739" s="1">
        <v>118</v>
      </c>
      <c r="L739" s="1" t="s">
        <v>22250</v>
      </c>
    </row>
    <row r="740" spans="1:12">
      <c r="A740" s="1" t="s">
        <v>20262</v>
      </c>
      <c r="B740" s="1" t="s">
        <v>18553</v>
      </c>
      <c r="C740" s="1">
        <v>31</v>
      </c>
      <c r="D740" s="1" t="s">
        <v>22251</v>
      </c>
      <c r="E740" s="1">
        <v>186</v>
      </c>
      <c r="F740" s="1" t="s">
        <v>21468</v>
      </c>
      <c r="G740" s="1">
        <v>171</v>
      </c>
      <c r="H740" s="1" t="s">
        <v>22252</v>
      </c>
      <c r="I740" s="1">
        <v>172</v>
      </c>
      <c r="J740" s="184" t="s">
        <v>22253</v>
      </c>
      <c r="K740" s="1">
        <v>97</v>
      </c>
      <c r="L740" s="1" t="s">
        <v>22254</v>
      </c>
    </row>
    <row r="741" spans="1:12">
      <c r="A741" s="1" t="s">
        <v>20262</v>
      </c>
      <c r="B741" s="1" t="s">
        <v>18561</v>
      </c>
      <c r="C741" s="1">
        <v>111</v>
      </c>
      <c r="D741" s="1" t="s">
        <v>14433</v>
      </c>
      <c r="E741" s="1">
        <v>162</v>
      </c>
      <c r="F741" s="1" t="s">
        <v>22255</v>
      </c>
      <c r="G741" s="1">
        <v>153</v>
      </c>
      <c r="H741" s="1" t="s">
        <v>20309</v>
      </c>
      <c r="I741" s="1">
        <v>162</v>
      </c>
      <c r="J741" s="184" t="s">
        <v>14048</v>
      </c>
      <c r="K741" s="1">
        <v>37</v>
      </c>
      <c r="L741" s="1" t="s">
        <v>22256</v>
      </c>
    </row>
    <row r="742" spans="1:12">
      <c r="A742" s="1" t="s">
        <v>20262</v>
      </c>
      <c r="B742" s="1" t="s">
        <v>18568</v>
      </c>
      <c r="C742" s="1">
        <v>133</v>
      </c>
      <c r="D742" s="1" t="s">
        <v>22257</v>
      </c>
      <c r="E742" s="1">
        <v>174</v>
      </c>
      <c r="F742" s="1" t="s">
        <v>18046</v>
      </c>
      <c r="G742" s="1">
        <v>151</v>
      </c>
      <c r="H742" s="1" t="s">
        <v>22258</v>
      </c>
      <c r="I742" s="1">
        <v>150</v>
      </c>
      <c r="J742" s="1" t="s">
        <v>22259</v>
      </c>
      <c r="K742" s="1">
        <v>45</v>
      </c>
      <c r="L742" s="1" t="s">
        <v>16254</v>
      </c>
    </row>
    <row r="743" spans="1:12">
      <c r="A743" s="1" t="s">
        <v>20262</v>
      </c>
      <c r="B743" s="1" t="s">
        <v>18574</v>
      </c>
      <c r="C743" s="1">
        <v>87</v>
      </c>
      <c r="D743" s="1" t="s">
        <v>22260</v>
      </c>
      <c r="E743" s="1">
        <v>125</v>
      </c>
      <c r="F743" s="1" t="s">
        <v>22261</v>
      </c>
      <c r="G743" s="1">
        <v>76</v>
      </c>
      <c r="H743" s="1" t="s">
        <v>22262</v>
      </c>
      <c r="I743" s="1">
        <v>105</v>
      </c>
      <c r="J743" s="184" t="s">
        <v>20996</v>
      </c>
      <c r="K743" s="1">
        <v>39</v>
      </c>
      <c r="L743" s="1" t="s">
        <v>22263</v>
      </c>
    </row>
    <row r="744" spans="1:12">
      <c r="A744" s="1" t="s">
        <v>20262</v>
      </c>
      <c r="B744" s="1" t="s">
        <v>18579</v>
      </c>
      <c r="C744" s="1">
        <v>69</v>
      </c>
      <c r="D744" s="1" t="s">
        <v>15346</v>
      </c>
      <c r="E744" s="1">
        <v>103</v>
      </c>
      <c r="F744" s="184" t="s">
        <v>14489</v>
      </c>
      <c r="G744" s="1">
        <v>100</v>
      </c>
      <c r="H744" s="1" t="s">
        <v>22028</v>
      </c>
      <c r="I744" s="1">
        <v>107</v>
      </c>
      <c r="J744" s="1" t="s">
        <v>16875</v>
      </c>
      <c r="K744" s="1">
        <v>37</v>
      </c>
      <c r="L744" s="1" t="s">
        <v>22264</v>
      </c>
    </row>
    <row r="745" spans="1:12">
      <c r="A745" s="1" t="s">
        <v>20262</v>
      </c>
      <c r="B745" s="1" t="s">
        <v>18586</v>
      </c>
      <c r="C745" s="1">
        <v>14</v>
      </c>
      <c r="D745" s="1" t="s">
        <v>17004</v>
      </c>
      <c r="E745" s="1">
        <v>30</v>
      </c>
      <c r="F745" s="1" t="s">
        <v>21322</v>
      </c>
      <c r="G745" s="1">
        <v>19</v>
      </c>
      <c r="H745" s="1" t="s">
        <v>19802</v>
      </c>
      <c r="I745" s="1">
        <v>27</v>
      </c>
      <c r="J745" s="184" t="s">
        <v>15060</v>
      </c>
      <c r="K745" s="1">
        <v>15</v>
      </c>
      <c r="L745" s="1" t="s">
        <v>14848</v>
      </c>
    </row>
    <row r="746" spans="1:12">
      <c r="A746" s="1" t="s">
        <v>20262</v>
      </c>
      <c r="B746" s="1" t="s">
        <v>18589</v>
      </c>
      <c r="C746" s="1">
        <v>79</v>
      </c>
      <c r="D746" s="1" t="s">
        <v>17371</v>
      </c>
      <c r="E746" s="1">
        <v>61</v>
      </c>
      <c r="F746" s="1" t="s">
        <v>15978</v>
      </c>
      <c r="G746" s="1">
        <v>64</v>
      </c>
      <c r="H746" s="184" t="s">
        <v>13859</v>
      </c>
      <c r="I746" s="1">
        <v>47</v>
      </c>
      <c r="J746" s="1" t="s">
        <v>18233</v>
      </c>
      <c r="K746" s="1">
        <v>19</v>
      </c>
      <c r="L746" s="1" t="s">
        <v>17002</v>
      </c>
    </row>
    <row r="747" spans="1:12">
      <c r="A747" s="1" t="s">
        <v>20262</v>
      </c>
      <c r="B747" s="1" t="s">
        <v>18595</v>
      </c>
      <c r="C747" s="1">
        <v>30</v>
      </c>
      <c r="D747" s="1" t="s">
        <v>20937</v>
      </c>
      <c r="E747" s="1">
        <v>67</v>
      </c>
      <c r="F747" s="184" t="s">
        <v>22265</v>
      </c>
      <c r="G747" s="1">
        <v>36</v>
      </c>
      <c r="H747" s="1" t="s">
        <v>20493</v>
      </c>
      <c r="I747" s="1">
        <v>32</v>
      </c>
      <c r="J747" s="1" t="s">
        <v>14054</v>
      </c>
      <c r="K747" s="1">
        <v>16</v>
      </c>
      <c r="L747" s="1" t="s">
        <v>17478</v>
      </c>
    </row>
    <row r="748" spans="1:12">
      <c r="A748" s="1" t="s">
        <v>20262</v>
      </c>
      <c r="B748" s="1" t="s">
        <v>18599</v>
      </c>
      <c r="C748" s="1">
        <v>139</v>
      </c>
      <c r="D748" s="1" t="s">
        <v>22266</v>
      </c>
      <c r="E748" s="1">
        <v>216</v>
      </c>
      <c r="F748" s="1" t="s">
        <v>15102</v>
      </c>
      <c r="G748" s="1">
        <v>130</v>
      </c>
      <c r="H748" s="1" t="s">
        <v>21960</v>
      </c>
      <c r="I748" s="1">
        <v>126</v>
      </c>
      <c r="J748" s="1" t="s">
        <v>21933</v>
      </c>
      <c r="K748" s="1">
        <v>45</v>
      </c>
      <c r="L748" s="1" t="s">
        <v>16395</v>
      </c>
    </row>
    <row r="749" spans="1:12">
      <c r="A749" s="1" t="s">
        <v>20262</v>
      </c>
      <c r="B749" s="1" t="s">
        <v>18604</v>
      </c>
      <c r="C749" s="1">
        <v>156</v>
      </c>
      <c r="D749" s="1" t="s">
        <v>22267</v>
      </c>
      <c r="E749" s="1">
        <v>192</v>
      </c>
      <c r="F749" s="1" t="s">
        <v>22268</v>
      </c>
      <c r="G749" s="1">
        <v>171</v>
      </c>
      <c r="H749" s="1" t="s">
        <v>22269</v>
      </c>
      <c r="I749" s="1">
        <v>147</v>
      </c>
      <c r="J749" s="1" t="s">
        <v>20289</v>
      </c>
      <c r="K749" s="1">
        <v>54</v>
      </c>
      <c r="L749" s="1" t="s">
        <v>22270</v>
      </c>
    </row>
    <row r="750" spans="1:12">
      <c r="A750" s="1" t="s">
        <v>20262</v>
      </c>
      <c r="B750" s="1" t="s">
        <v>18613</v>
      </c>
      <c r="C750" s="1">
        <v>34</v>
      </c>
      <c r="D750" s="1" t="s">
        <v>20344</v>
      </c>
      <c r="E750" s="1">
        <v>113</v>
      </c>
      <c r="F750" s="184" t="s">
        <v>22271</v>
      </c>
      <c r="G750" s="1">
        <v>69</v>
      </c>
      <c r="H750" s="1" t="s">
        <v>22272</v>
      </c>
      <c r="I750" s="1">
        <v>93</v>
      </c>
      <c r="J750" s="184" t="s">
        <v>22273</v>
      </c>
      <c r="K750" s="1">
        <v>24</v>
      </c>
      <c r="L750" s="1" t="s">
        <v>21339</v>
      </c>
    </row>
    <row r="751" spans="1:12">
      <c r="A751" s="1" t="s">
        <v>20262</v>
      </c>
      <c r="B751" s="1" t="s">
        <v>18616</v>
      </c>
      <c r="C751" s="1">
        <v>541</v>
      </c>
      <c r="D751" s="1" t="s">
        <v>22274</v>
      </c>
      <c r="E751" s="1">
        <v>597</v>
      </c>
      <c r="F751" s="1" t="s">
        <v>22275</v>
      </c>
      <c r="G751" s="1">
        <v>514</v>
      </c>
      <c r="H751" s="1" t="s">
        <v>22276</v>
      </c>
      <c r="I751" s="1">
        <v>518</v>
      </c>
      <c r="J751" s="184" t="s">
        <v>22277</v>
      </c>
      <c r="K751" s="1">
        <v>297</v>
      </c>
      <c r="L751" s="1" t="s">
        <v>22278</v>
      </c>
    </row>
    <row r="752" spans="1:12">
      <c r="A752" s="1" t="s">
        <v>20262</v>
      </c>
      <c r="B752" s="1" t="s">
        <v>18625</v>
      </c>
      <c r="C752" s="1">
        <v>9</v>
      </c>
      <c r="D752" s="1" t="s">
        <v>20455</v>
      </c>
      <c r="E752" s="1">
        <v>48</v>
      </c>
      <c r="F752" s="184" t="s">
        <v>17092</v>
      </c>
      <c r="G752" s="1">
        <v>37</v>
      </c>
      <c r="H752" s="1" t="s">
        <v>14566</v>
      </c>
      <c r="I752" s="1">
        <v>48</v>
      </c>
      <c r="J752" s="184" t="s">
        <v>18626</v>
      </c>
      <c r="K752" s="1">
        <v>10</v>
      </c>
      <c r="L752" s="1" t="s">
        <v>21529</v>
      </c>
    </row>
    <row r="753" spans="1:12">
      <c r="A753" s="1" t="s">
        <v>20262</v>
      </c>
      <c r="B753" s="1" t="s">
        <v>18628</v>
      </c>
      <c r="C753" s="1">
        <v>31</v>
      </c>
      <c r="D753" s="1" t="s">
        <v>22279</v>
      </c>
      <c r="E753" s="1">
        <v>28</v>
      </c>
      <c r="F753" s="1" t="s">
        <v>21924</v>
      </c>
      <c r="G753" s="1">
        <v>66</v>
      </c>
      <c r="H753" s="184" t="s">
        <v>18629</v>
      </c>
      <c r="I753" s="1">
        <v>60</v>
      </c>
      <c r="J753" s="1" t="s">
        <v>16686</v>
      </c>
      <c r="K753" s="1">
        <v>9</v>
      </c>
      <c r="L753" s="1" t="s">
        <v>20281</v>
      </c>
    </row>
    <row r="754" spans="1:12">
      <c r="A754" s="1" t="s">
        <v>20262</v>
      </c>
      <c r="B754" s="1" t="s">
        <v>18631</v>
      </c>
      <c r="C754" s="1">
        <v>7</v>
      </c>
      <c r="D754" s="1" t="s">
        <v>22280</v>
      </c>
      <c r="E754" s="1">
        <v>33</v>
      </c>
      <c r="F754" s="184" t="s">
        <v>14033</v>
      </c>
      <c r="G754" s="1">
        <v>31</v>
      </c>
      <c r="H754" s="1" t="s">
        <v>21262</v>
      </c>
      <c r="I754" s="1">
        <v>21</v>
      </c>
      <c r="J754" s="1" t="s">
        <v>19786</v>
      </c>
      <c r="K754" s="1">
        <v>3</v>
      </c>
      <c r="L754" s="1" t="s">
        <v>20986</v>
      </c>
    </row>
    <row r="755" spans="1:12">
      <c r="A755" s="1" t="s">
        <v>20262</v>
      </c>
      <c r="B755" s="1" t="s">
        <v>18633</v>
      </c>
      <c r="C755" s="1">
        <v>12</v>
      </c>
      <c r="D755" s="1" t="s">
        <v>22086</v>
      </c>
      <c r="E755" s="1">
        <v>28</v>
      </c>
      <c r="F755" s="184" t="s">
        <v>13921</v>
      </c>
      <c r="G755" s="1">
        <v>23</v>
      </c>
      <c r="H755" s="1" t="s">
        <v>14272</v>
      </c>
      <c r="I755" s="1">
        <v>16</v>
      </c>
      <c r="J755" s="1" t="s">
        <v>18330</v>
      </c>
      <c r="K755" s="1">
        <v>4</v>
      </c>
      <c r="L755" s="1" t="s">
        <v>20687</v>
      </c>
    </row>
    <row r="756" spans="1:12">
      <c r="A756" s="1" t="s">
        <v>20262</v>
      </c>
      <c r="B756" s="1" t="s">
        <v>18635</v>
      </c>
      <c r="C756" s="1">
        <v>34</v>
      </c>
      <c r="D756" s="1" t="s">
        <v>22281</v>
      </c>
      <c r="E756" s="1">
        <v>105</v>
      </c>
      <c r="F756" s="184" t="s">
        <v>16198</v>
      </c>
      <c r="G756" s="1">
        <v>69</v>
      </c>
      <c r="H756" s="1" t="s">
        <v>19206</v>
      </c>
      <c r="I756" s="1">
        <v>68</v>
      </c>
      <c r="J756" s="1" t="s">
        <v>22282</v>
      </c>
      <c r="K756" s="1">
        <v>10</v>
      </c>
      <c r="L756" s="1" t="s">
        <v>21490</v>
      </c>
    </row>
    <row r="757" spans="1:12">
      <c r="A757" s="1" t="s">
        <v>20262</v>
      </c>
      <c r="B757" s="1" t="s">
        <v>18639</v>
      </c>
      <c r="C757" s="1">
        <v>18</v>
      </c>
      <c r="D757" s="1" t="s">
        <v>6599</v>
      </c>
      <c r="E757" s="1">
        <v>1</v>
      </c>
      <c r="F757" s="1" t="s">
        <v>22283</v>
      </c>
      <c r="H757" s="1">
        <v>-1</v>
      </c>
      <c r="I757" s="1">
        <v>1</v>
      </c>
      <c r="L757" s="1">
        <v>-1</v>
      </c>
    </row>
    <row r="758" spans="1:12">
      <c r="A758" s="1" t="s">
        <v>20262</v>
      </c>
      <c r="B758" s="1" t="s">
        <v>18641</v>
      </c>
      <c r="C758" s="1">
        <v>70</v>
      </c>
      <c r="D758" s="1" t="s">
        <v>22152</v>
      </c>
      <c r="E758" s="1">
        <v>85</v>
      </c>
      <c r="F758" s="1" t="s">
        <v>22284</v>
      </c>
      <c r="G758" s="1">
        <v>92</v>
      </c>
      <c r="H758" s="184" t="s">
        <v>17849</v>
      </c>
      <c r="I758" s="1">
        <v>61</v>
      </c>
      <c r="J758" s="1" t="s">
        <v>22285</v>
      </c>
      <c r="K758" s="1">
        <v>14</v>
      </c>
      <c r="L758" s="1" t="s">
        <v>22286</v>
      </c>
    </row>
    <row r="759" spans="1:12">
      <c r="A759" s="1" t="s">
        <v>20262</v>
      </c>
      <c r="B759" s="1" t="s">
        <v>18646</v>
      </c>
      <c r="C759" s="1">
        <v>333</v>
      </c>
      <c r="D759" s="184" t="s">
        <v>22287</v>
      </c>
      <c r="E759" s="1">
        <v>183</v>
      </c>
      <c r="F759" s="1" t="s">
        <v>22288</v>
      </c>
      <c r="G759" s="1">
        <v>179</v>
      </c>
      <c r="H759" s="1" t="s">
        <v>22289</v>
      </c>
      <c r="I759" s="1">
        <v>186</v>
      </c>
      <c r="J759" s="184" t="s">
        <v>22290</v>
      </c>
      <c r="K759" s="1">
        <v>48</v>
      </c>
      <c r="L759" s="1" t="s">
        <v>21339</v>
      </c>
    </row>
    <row r="760" spans="1:12">
      <c r="A760" s="1" t="s">
        <v>20262</v>
      </c>
      <c r="B760" s="1" t="s">
        <v>631</v>
      </c>
      <c r="C760" s="1">
        <v>82</v>
      </c>
      <c r="D760" s="1" t="s">
        <v>22291</v>
      </c>
      <c r="E760" s="1">
        <v>117</v>
      </c>
      <c r="F760" s="1" t="s">
        <v>16378</v>
      </c>
      <c r="G760" s="1">
        <v>99</v>
      </c>
      <c r="H760" s="1" t="s">
        <v>14474</v>
      </c>
      <c r="I760" s="1">
        <v>54</v>
      </c>
      <c r="J760" s="1" t="s">
        <v>20263</v>
      </c>
      <c r="K760" s="1">
        <v>40</v>
      </c>
      <c r="L760" s="1" t="s">
        <v>18403</v>
      </c>
    </row>
    <row r="761" spans="1:12">
      <c r="A761" s="1" t="s">
        <v>20262</v>
      </c>
      <c r="B761" s="1" t="s">
        <v>305</v>
      </c>
      <c r="C761" s="1">
        <v>140</v>
      </c>
      <c r="D761" s="1" t="s">
        <v>18156</v>
      </c>
      <c r="E761" s="1">
        <v>178</v>
      </c>
      <c r="F761" s="1" t="s">
        <v>22292</v>
      </c>
      <c r="G761" s="1">
        <v>210</v>
      </c>
      <c r="H761" s="184" t="s">
        <v>19159</v>
      </c>
      <c r="I761" s="1">
        <v>198</v>
      </c>
      <c r="J761" s="1" t="s">
        <v>20429</v>
      </c>
      <c r="K761" s="1">
        <v>97</v>
      </c>
      <c r="L761" s="1" t="s">
        <v>22293</v>
      </c>
    </row>
    <row r="762" spans="1:12">
      <c r="A762" s="1" t="s">
        <v>20262</v>
      </c>
      <c r="B762" s="1" t="s">
        <v>18665</v>
      </c>
      <c r="C762" s="1">
        <v>9</v>
      </c>
      <c r="D762" s="1" t="s">
        <v>22294</v>
      </c>
      <c r="E762" s="1">
        <v>25</v>
      </c>
      <c r="F762" s="1" t="s">
        <v>21696</v>
      </c>
      <c r="G762" s="1">
        <v>39</v>
      </c>
      <c r="H762" s="1" t="s">
        <v>6114</v>
      </c>
      <c r="I762" s="1">
        <v>41</v>
      </c>
      <c r="J762" s="184" t="s">
        <v>15292</v>
      </c>
      <c r="K762" s="1">
        <v>24</v>
      </c>
      <c r="L762" s="1" t="s">
        <v>21316</v>
      </c>
    </row>
    <row r="763" spans="1:12">
      <c r="A763" s="1" t="s">
        <v>20262</v>
      </c>
      <c r="B763" s="1" t="s">
        <v>18670</v>
      </c>
      <c r="C763" s="1">
        <v>91</v>
      </c>
      <c r="D763" s="1" t="s">
        <v>22295</v>
      </c>
      <c r="E763" s="1">
        <v>136</v>
      </c>
      <c r="F763" s="1" t="s">
        <v>22296</v>
      </c>
      <c r="G763" s="1">
        <v>124</v>
      </c>
      <c r="H763" s="1" t="s">
        <v>21596</v>
      </c>
      <c r="I763" s="1">
        <v>141</v>
      </c>
      <c r="J763" s="184" t="s">
        <v>19689</v>
      </c>
      <c r="K763" s="1">
        <v>39</v>
      </c>
      <c r="L763" s="1" t="s">
        <v>20772</v>
      </c>
    </row>
    <row r="764" spans="1:12">
      <c r="A764" s="1" t="s">
        <v>20262</v>
      </c>
      <c r="B764" s="1" t="s">
        <v>825</v>
      </c>
      <c r="C764" s="1">
        <v>38</v>
      </c>
      <c r="D764" s="1" t="s">
        <v>17478</v>
      </c>
      <c r="E764" s="1">
        <v>57</v>
      </c>
      <c r="F764" s="1" t="s">
        <v>22044</v>
      </c>
      <c r="G764" s="1">
        <v>51</v>
      </c>
      <c r="H764" s="1" t="s">
        <v>16523</v>
      </c>
      <c r="I764" s="1">
        <v>62</v>
      </c>
      <c r="J764" s="184" t="s">
        <v>15226</v>
      </c>
      <c r="K764" s="1">
        <v>13</v>
      </c>
      <c r="L764" s="1" t="s">
        <v>22297</v>
      </c>
    </row>
    <row r="765" spans="1:12">
      <c r="A765" s="1" t="s">
        <v>20262</v>
      </c>
      <c r="B765" s="1" t="s">
        <v>18682</v>
      </c>
      <c r="C765" s="1">
        <v>29</v>
      </c>
      <c r="D765" s="1" t="s">
        <v>22298</v>
      </c>
      <c r="E765" s="1">
        <v>66</v>
      </c>
      <c r="F765" s="184" t="s">
        <v>14984</v>
      </c>
      <c r="G765" s="1">
        <v>72</v>
      </c>
      <c r="H765" s="184" t="s">
        <v>13877</v>
      </c>
      <c r="I765" s="1">
        <v>63</v>
      </c>
      <c r="J765" s="1" t="s">
        <v>16933</v>
      </c>
      <c r="K765" s="1">
        <v>47</v>
      </c>
      <c r="L765" s="1" t="s">
        <v>22299</v>
      </c>
    </row>
    <row r="766" spans="1:12">
      <c r="A766" s="1" t="s">
        <v>20262</v>
      </c>
      <c r="B766" s="1" t="s">
        <v>18685</v>
      </c>
      <c r="C766" s="1">
        <v>43</v>
      </c>
      <c r="D766" s="1" t="s">
        <v>20642</v>
      </c>
      <c r="E766" s="1">
        <v>93</v>
      </c>
      <c r="F766" s="184" t="s">
        <v>22300</v>
      </c>
      <c r="G766" s="1">
        <v>38</v>
      </c>
      <c r="H766" s="1" t="s">
        <v>22301</v>
      </c>
      <c r="I766" s="1">
        <v>68</v>
      </c>
      <c r="J766" s="184" t="s">
        <v>19974</v>
      </c>
      <c r="K766" s="1">
        <v>2</v>
      </c>
      <c r="L766" s="1" t="s">
        <v>22302</v>
      </c>
    </row>
    <row r="767" spans="1:12">
      <c r="A767" s="1" t="s">
        <v>20262</v>
      </c>
      <c r="B767" s="1" t="s">
        <v>18690</v>
      </c>
      <c r="D767" s="1">
        <v>-1</v>
      </c>
      <c r="E767" s="1">
        <v>11</v>
      </c>
      <c r="F767" s="184" t="s">
        <v>18792</v>
      </c>
      <c r="G767" s="1">
        <v>8</v>
      </c>
      <c r="H767" s="1" t="s">
        <v>14759</v>
      </c>
      <c r="I767" s="1">
        <v>8</v>
      </c>
      <c r="J767" s="1">
        <v>0</v>
      </c>
      <c r="K767" s="1">
        <v>1</v>
      </c>
      <c r="L767" s="1" t="s">
        <v>20278</v>
      </c>
    </row>
    <row r="768" spans="1:12">
      <c r="A768" s="1" t="s">
        <v>20262</v>
      </c>
      <c r="B768" s="1" t="s">
        <v>18691</v>
      </c>
      <c r="D768" s="1">
        <v>-1</v>
      </c>
      <c r="E768" s="1">
        <v>28</v>
      </c>
      <c r="F768" s="1" t="s">
        <v>22303</v>
      </c>
      <c r="G768" s="1">
        <v>22</v>
      </c>
      <c r="H768" s="1" t="s">
        <v>19783</v>
      </c>
      <c r="I768" s="1">
        <v>22</v>
      </c>
      <c r="J768" s="1">
        <v>0</v>
      </c>
      <c r="K768" s="1">
        <v>3</v>
      </c>
      <c r="L768" s="1" t="s">
        <v>22304</v>
      </c>
    </row>
    <row r="769" spans="1:12">
      <c r="A769" s="1" t="s">
        <v>20262</v>
      </c>
      <c r="B769" s="1" t="s">
        <v>18692</v>
      </c>
      <c r="C769" s="1">
        <v>324</v>
      </c>
      <c r="D769" s="1" t="s">
        <v>14461</v>
      </c>
      <c r="E769" s="1">
        <v>581</v>
      </c>
      <c r="F769" s="1" t="s">
        <v>22305</v>
      </c>
      <c r="G769" s="1">
        <v>486</v>
      </c>
      <c r="H769" s="1" t="s">
        <v>22306</v>
      </c>
      <c r="I769" s="1">
        <v>479</v>
      </c>
      <c r="J769" s="1" t="s">
        <v>22307</v>
      </c>
      <c r="K769" s="1">
        <v>185</v>
      </c>
      <c r="L769" s="1" t="s">
        <v>22308</v>
      </c>
    </row>
    <row r="770" spans="1:12">
      <c r="A770" s="1" t="s">
        <v>20262</v>
      </c>
      <c r="B770" s="1" t="s">
        <v>458</v>
      </c>
      <c r="C770" s="1">
        <v>21</v>
      </c>
      <c r="D770" s="1" t="s">
        <v>20455</v>
      </c>
      <c r="E770" s="1">
        <v>135</v>
      </c>
      <c r="F770" s="184" t="s">
        <v>22309</v>
      </c>
      <c r="G770" s="1">
        <v>100</v>
      </c>
      <c r="H770" s="1" t="s">
        <v>18403</v>
      </c>
      <c r="I770" s="1">
        <v>94</v>
      </c>
      <c r="J770" s="1" t="s">
        <v>19198</v>
      </c>
      <c r="K770" s="1">
        <v>24</v>
      </c>
      <c r="L770" s="1" t="s">
        <v>20564</v>
      </c>
    </row>
    <row r="771" spans="1:12">
      <c r="A771" s="1" t="s">
        <v>20262</v>
      </c>
      <c r="B771" s="1" t="s">
        <v>864</v>
      </c>
      <c r="C771" s="1">
        <v>3</v>
      </c>
      <c r="D771" s="1" t="s">
        <v>22310</v>
      </c>
      <c r="E771" s="1">
        <v>4</v>
      </c>
      <c r="F771" s="1" t="s">
        <v>20417</v>
      </c>
      <c r="G771" s="1">
        <v>12</v>
      </c>
      <c r="H771" s="1">
        <v>2</v>
      </c>
      <c r="I771" s="1">
        <v>19</v>
      </c>
      <c r="J771" s="184" t="s">
        <v>14932</v>
      </c>
      <c r="L771" s="1">
        <v>-1</v>
      </c>
    </row>
    <row r="772" spans="1:12">
      <c r="A772" s="1" t="s">
        <v>20262</v>
      </c>
      <c r="B772" s="1" t="s">
        <v>18711</v>
      </c>
      <c r="D772" s="1">
        <v>-1</v>
      </c>
      <c r="E772" s="1">
        <v>21</v>
      </c>
      <c r="F772" s="184" t="s">
        <v>14015</v>
      </c>
      <c r="G772" s="1">
        <v>17</v>
      </c>
      <c r="H772" s="1" t="s">
        <v>19058</v>
      </c>
      <c r="I772" s="1">
        <v>5</v>
      </c>
      <c r="J772" s="1" t="s">
        <v>21171</v>
      </c>
      <c r="K772" s="1">
        <v>4</v>
      </c>
      <c r="L772" s="1" t="s">
        <v>13971</v>
      </c>
    </row>
    <row r="773" spans="1:12">
      <c r="A773" s="1" t="s">
        <v>20262</v>
      </c>
      <c r="B773" s="1" t="s">
        <v>18714</v>
      </c>
      <c r="C773" s="1">
        <v>41</v>
      </c>
      <c r="D773" s="1" t="s">
        <v>19696</v>
      </c>
      <c r="E773" s="1">
        <v>48</v>
      </c>
      <c r="F773" s="1" t="s">
        <v>21919</v>
      </c>
      <c r="G773" s="1">
        <v>36</v>
      </c>
      <c r="H773" s="1" t="s">
        <v>14433</v>
      </c>
      <c r="I773" s="1">
        <v>53</v>
      </c>
      <c r="J773" s="184" t="s">
        <v>22311</v>
      </c>
      <c r="K773" s="1">
        <v>28</v>
      </c>
      <c r="L773" s="1" t="s">
        <v>21203</v>
      </c>
    </row>
    <row r="774" spans="1:12">
      <c r="A774" s="1" t="s">
        <v>20262</v>
      </c>
      <c r="B774" s="1" t="s">
        <v>18717</v>
      </c>
      <c r="C774" s="1">
        <v>23</v>
      </c>
      <c r="D774" s="1" t="s">
        <v>14468</v>
      </c>
      <c r="E774" s="1">
        <v>26</v>
      </c>
      <c r="F774" s="1" t="s">
        <v>22312</v>
      </c>
      <c r="G774" s="1">
        <v>28</v>
      </c>
      <c r="H774" s="184" t="s">
        <v>13925</v>
      </c>
      <c r="I774" s="1">
        <v>41</v>
      </c>
      <c r="J774" s="184" t="s">
        <v>19434</v>
      </c>
      <c r="K774" s="1">
        <v>39</v>
      </c>
      <c r="L774" s="1" t="s">
        <v>16760</v>
      </c>
    </row>
    <row r="775" spans="1:12">
      <c r="A775" s="1" t="s">
        <v>20262</v>
      </c>
      <c r="B775" s="1" t="s">
        <v>18721</v>
      </c>
      <c r="C775" s="1">
        <v>44</v>
      </c>
      <c r="D775" s="1" t="s">
        <v>6174</v>
      </c>
      <c r="E775" s="1">
        <v>39</v>
      </c>
      <c r="F775" s="1" t="s">
        <v>15093</v>
      </c>
      <c r="G775" s="1">
        <v>21</v>
      </c>
      <c r="H775" s="1" t="s">
        <v>14395</v>
      </c>
      <c r="I775" s="1">
        <v>11</v>
      </c>
      <c r="J775" s="1" t="s">
        <v>20686</v>
      </c>
      <c r="K775" s="1">
        <v>5</v>
      </c>
      <c r="L775" s="1" t="s">
        <v>20133</v>
      </c>
    </row>
    <row r="776" spans="1:12">
      <c r="A776" s="1" t="s">
        <v>20262</v>
      </c>
      <c r="B776" s="1" t="s">
        <v>18724</v>
      </c>
      <c r="C776" s="1">
        <v>214</v>
      </c>
      <c r="D776" s="1" t="s">
        <v>22313</v>
      </c>
      <c r="E776" s="1">
        <v>205</v>
      </c>
      <c r="F776" s="1" t="s">
        <v>22314</v>
      </c>
      <c r="G776" s="1">
        <v>234</v>
      </c>
      <c r="H776" s="184" t="s">
        <v>22315</v>
      </c>
      <c r="I776" s="1">
        <v>179</v>
      </c>
      <c r="J776" s="1" t="s">
        <v>22316</v>
      </c>
      <c r="K776" s="1">
        <v>99</v>
      </c>
      <c r="L776" s="1" t="s">
        <v>22317</v>
      </c>
    </row>
    <row r="777" spans="1:12">
      <c r="A777" s="1" t="s">
        <v>20262</v>
      </c>
      <c r="B777" s="1" t="s">
        <v>18732</v>
      </c>
      <c r="C777" s="1">
        <v>136</v>
      </c>
      <c r="D777" s="1" t="s">
        <v>22318</v>
      </c>
      <c r="E777" s="1">
        <v>135</v>
      </c>
      <c r="F777" s="1" t="s">
        <v>22319</v>
      </c>
      <c r="G777" s="1">
        <v>162</v>
      </c>
      <c r="H777" s="1" t="s">
        <v>1347</v>
      </c>
      <c r="I777" s="1">
        <v>156</v>
      </c>
      <c r="J777" s="1" t="s">
        <v>20380</v>
      </c>
      <c r="K777" s="1">
        <v>20</v>
      </c>
      <c r="L777" s="1" t="s">
        <v>22320</v>
      </c>
    </row>
    <row r="778" spans="1:12">
      <c r="A778" s="1" t="s">
        <v>20262</v>
      </c>
      <c r="B778" s="1" t="s">
        <v>18735</v>
      </c>
      <c r="C778" s="1">
        <v>45</v>
      </c>
      <c r="D778" s="1" t="s">
        <v>21165</v>
      </c>
      <c r="E778" s="1">
        <v>89</v>
      </c>
      <c r="F778" s="184" t="s">
        <v>22321</v>
      </c>
      <c r="G778" s="1">
        <v>95</v>
      </c>
      <c r="H778" s="184" t="s">
        <v>21382</v>
      </c>
      <c r="I778" s="1">
        <v>51</v>
      </c>
      <c r="J778" s="1" t="s">
        <v>22322</v>
      </c>
      <c r="K778" s="1">
        <v>4</v>
      </c>
      <c r="L778" s="1" t="s">
        <v>22323</v>
      </c>
    </row>
    <row r="779" spans="1:12">
      <c r="A779" s="1" t="s">
        <v>20262</v>
      </c>
      <c r="B779" s="1" t="s">
        <v>18742</v>
      </c>
      <c r="C779" s="1">
        <v>126</v>
      </c>
      <c r="D779" s="1" t="s">
        <v>22324</v>
      </c>
      <c r="E779" s="1">
        <v>216</v>
      </c>
      <c r="F779" s="1" t="s">
        <v>22325</v>
      </c>
      <c r="G779" s="1">
        <v>187</v>
      </c>
      <c r="H779" s="1" t="s">
        <v>22326</v>
      </c>
      <c r="I779" s="1">
        <v>217</v>
      </c>
      <c r="J779" s="184" t="s">
        <v>22327</v>
      </c>
      <c r="K779" s="1">
        <v>23</v>
      </c>
      <c r="L779" s="1" t="s">
        <v>22328</v>
      </c>
    </row>
    <row r="780" spans="1:12">
      <c r="A780" s="1" t="s">
        <v>20262</v>
      </c>
      <c r="B780" s="1" t="s">
        <v>18750</v>
      </c>
      <c r="C780" s="1">
        <v>76</v>
      </c>
      <c r="D780" s="1" t="s">
        <v>22329</v>
      </c>
      <c r="E780" s="1">
        <v>86</v>
      </c>
      <c r="F780" s="1" t="s">
        <v>19762</v>
      </c>
      <c r="G780" s="1">
        <v>104</v>
      </c>
      <c r="H780" s="184" t="s">
        <v>17416</v>
      </c>
      <c r="I780" s="1">
        <v>68</v>
      </c>
      <c r="J780" s="1" t="s">
        <v>20597</v>
      </c>
      <c r="L780" s="1">
        <v>-1</v>
      </c>
    </row>
    <row r="781" spans="1:12">
      <c r="A781" s="1" t="s">
        <v>20262</v>
      </c>
      <c r="B781" s="1" t="s">
        <v>18756</v>
      </c>
      <c r="C781" s="1">
        <v>128</v>
      </c>
      <c r="D781" s="1" t="s">
        <v>18990</v>
      </c>
      <c r="E781" s="1">
        <v>419</v>
      </c>
      <c r="F781" s="184" t="s">
        <v>22330</v>
      </c>
      <c r="G781" s="1">
        <v>380</v>
      </c>
      <c r="H781" s="1" t="s">
        <v>22331</v>
      </c>
      <c r="I781" s="1">
        <v>312</v>
      </c>
      <c r="J781" s="1" t="s">
        <v>18888</v>
      </c>
      <c r="K781" s="1">
        <v>130</v>
      </c>
      <c r="L781" s="1" t="s">
        <v>16900</v>
      </c>
    </row>
    <row r="782" spans="1:12">
      <c r="A782" s="1" t="s">
        <v>20262</v>
      </c>
      <c r="B782" s="1" t="s">
        <v>18765</v>
      </c>
      <c r="C782" s="1">
        <v>19</v>
      </c>
      <c r="D782" s="1" t="s">
        <v>22332</v>
      </c>
      <c r="E782" s="1">
        <v>203</v>
      </c>
      <c r="F782" s="1" t="s">
        <v>6945</v>
      </c>
      <c r="G782" s="1">
        <v>155</v>
      </c>
      <c r="H782" s="1" t="s">
        <v>22333</v>
      </c>
      <c r="I782" s="1">
        <v>178</v>
      </c>
      <c r="J782" s="184" t="s">
        <v>18218</v>
      </c>
      <c r="K782" s="1">
        <v>71</v>
      </c>
      <c r="L782" s="1" t="s">
        <v>22334</v>
      </c>
    </row>
    <row r="783" spans="1:12">
      <c r="A783" s="1" t="s">
        <v>20262</v>
      </c>
      <c r="B783" s="1" t="s">
        <v>18775</v>
      </c>
      <c r="D783" s="1">
        <v>-1</v>
      </c>
      <c r="E783" s="1">
        <v>21</v>
      </c>
      <c r="F783" s="1" t="s">
        <v>15088</v>
      </c>
      <c r="G783" s="1">
        <v>21</v>
      </c>
      <c r="H783" s="1">
        <v>0</v>
      </c>
      <c r="I783" s="1">
        <v>20</v>
      </c>
      <c r="J783" s="1" t="s">
        <v>20773</v>
      </c>
      <c r="K783" s="1">
        <v>5</v>
      </c>
      <c r="L783" s="1" t="s">
        <v>20687</v>
      </c>
    </row>
    <row r="784" spans="1:12">
      <c r="A784" s="1" t="s">
        <v>20262</v>
      </c>
      <c r="B784" s="1" t="s">
        <v>18777</v>
      </c>
      <c r="C784" s="1">
        <v>333</v>
      </c>
      <c r="D784" s="1" t="s">
        <v>22335</v>
      </c>
      <c r="E784" s="1">
        <v>434</v>
      </c>
      <c r="F784" s="1" t="s">
        <v>22336</v>
      </c>
      <c r="G784" s="1">
        <v>441</v>
      </c>
      <c r="H784" s="184" t="s">
        <v>16046</v>
      </c>
      <c r="I784" s="1">
        <v>445</v>
      </c>
      <c r="J784" s="184" t="s">
        <v>22337</v>
      </c>
      <c r="K784" s="1">
        <v>274</v>
      </c>
      <c r="L784" s="1" t="s">
        <v>22338</v>
      </c>
    </row>
    <row r="785" spans="1:12">
      <c r="A785" s="1" t="s">
        <v>20262</v>
      </c>
      <c r="B785" s="1" t="s">
        <v>18785</v>
      </c>
      <c r="C785" s="1">
        <v>22</v>
      </c>
      <c r="D785" s="184" t="s">
        <v>15517</v>
      </c>
      <c r="E785" s="1">
        <v>27</v>
      </c>
      <c r="F785" s="1" t="s">
        <v>17796</v>
      </c>
      <c r="G785" s="1">
        <v>22</v>
      </c>
      <c r="H785" s="1" t="s">
        <v>21782</v>
      </c>
      <c r="I785" s="1">
        <v>41</v>
      </c>
      <c r="J785" s="184" t="s">
        <v>22339</v>
      </c>
      <c r="K785" s="1">
        <v>10</v>
      </c>
      <c r="L785" s="1" t="s">
        <v>22340</v>
      </c>
    </row>
    <row r="786" spans="1:12">
      <c r="A786" s="1" t="s">
        <v>20262</v>
      </c>
      <c r="B786" s="1" t="s">
        <v>18790</v>
      </c>
      <c r="C786" s="1">
        <v>40</v>
      </c>
      <c r="D786" s="1" t="s">
        <v>19478</v>
      </c>
      <c r="E786" s="1">
        <v>72</v>
      </c>
      <c r="F786" s="184" t="s">
        <v>13877</v>
      </c>
      <c r="G786" s="1">
        <v>36</v>
      </c>
      <c r="H786" s="1" t="s">
        <v>17478</v>
      </c>
      <c r="I786" s="1">
        <v>55</v>
      </c>
      <c r="J786" s="184" t="s">
        <v>18684</v>
      </c>
      <c r="K786" s="1">
        <v>10</v>
      </c>
      <c r="L786" s="1" t="s">
        <v>20292</v>
      </c>
    </row>
    <row r="787" spans="1:12">
      <c r="A787" s="1" t="s">
        <v>20262</v>
      </c>
      <c r="B787" s="1" t="s">
        <v>102</v>
      </c>
      <c r="C787" s="1">
        <v>30</v>
      </c>
      <c r="D787" s="1" t="s">
        <v>14049</v>
      </c>
      <c r="E787" s="1">
        <v>78</v>
      </c>
      <c r="F787" s="1" t="s">
        <v>1347</v>
      </c>
      <c r="G787" s="1">
        <v>62</v>
      </c>
      <c r="H787" s="1" t="s">
        <v>18681</v>
      </c>
      <c r="I787" s="1">
        <v>66</v>
      </c>
      <c r="J787" s="184" t="s">
        <v>14363</v>
      </c>
      <c r="K787" s="1">
        <v>31</v>
      </c>
      <c r="L787" s="1" t="s">
        <v>21712</v>
      </c>
    </row>
    <row r="788" spans="1:12">
      <c r="A788" s="1" t="s">
        <v>20262</v>
      </c>
      <c r="B788" s="1" t="s">
        <v>18796</v>
      </c>
      <c r="C788" s="1">
        <v>24</v>
      </c>
      <c r="D788" s="1" t="s">
        <v>20916</v>
      </c>
      <c r="E788" s="1">
        <v>19</v>
      </c>
      <c r="F788" s="1" t="s">
        <v>22341</v>
      </c>
      <c r="G788" s="1">
        <v>36</v>
      </c>
      <c r="H788" s="184" t="s">
        <v>17001</v>
      </c>
      <c r="I788" s="1">
        <v>27</v>
      </c>
      <c r="J788" s="1" t="s">
        <v>14433</v>
      </c>
      <c r="K788" s="1">
        <v>16</v>
      </c>
      <c r="L788" s="1" t="s">
        <v>16003</v>
      </c>
    </row>
    <row r="789" spans="1:12">
      <c r="A789" s="1" t="s">
        <v>20262</v>
      </c>
      <c r="B789" s="1" t="s">
        <v>18799</v>
      </c>
      <c r="C789" s="1">
        <v>21</v>
      </c>
      <c r="D789" s="1" t="s">
        <v>17906</v>
      </c>
      <c r="E789" s="1">
        <v>37</v>
      </c>
      <c r="F789" s="1" t="s">
        <v>15826</v>
      </c>
      <c r="G789" s="1">
        <v>33</v>
      </c>
      <c r="H789" s="1" t="s">
        <v>20335</v>
      </c>
      <c r="I789" s="1">
        <v>41</v>
      </c>
      <c r="J789" s="184" t="s">
        <v>14758</v>
      </c>
      <c r="K789" s="1">
        <v>21</v>
      </c>
      <c r="L789" s="1" t="s">
        <v>22000</v>
      </c>
    </row>
    <row r="790" spans="1:12">
      <c r="A790" s="1" t="s">
        <v>20262</v>
      </c>
      <c r="B790" s="1" t="s">
        <v>18805</v>
      </c>
      <c r="C790" s="1">
        <v>2</v>
      </c>
      <c r="D790" s="1" t="s">
        <v>21024</v>
      </c>
      <c r="E790" s="1">
        <v>43</v>
      </c>
      <c r="F790" s="184" t="s">
        <v>22342</v>
      </c>
      <c r="G790" s="1">
        <v>34</v>
      </c>
      <c r="H790" s="1" t="s">
        <v>22343</v>
      </c>
      <c r="I790" s="1">
        <v>34</v>
      </c>
      <c r="J790" s="1">
        <v>0</v>
      </c>
      <c r="K790" s="1">
        <v>5</v>
      </c>
      <c r="L790" s="1" t="s">
        <v>21490</v>
      </c>
    </row>
    <row r="791" spans="1:12">
      <c r="A791" s="1" t="s">
        <v>20262</v>
      </c>
      <c r="B791" s="1" t="s">
        <v>18808</v>
      </c>
      <c r="C791" s="1">
        <v>35</v>
      </c>
      <c r="D791" s="1" t="s">
        <v>21161</v>
      </c>
      <c r="E791" s="1">
        <v>68</v>
      </c>
      <c r="F791" s="1" t="s">
        <v>20309</v>
      </c>
      <c r="G791" s="1">
        <v>46</v>
      </c>
      <c r="H791" s="1" t="s">
        <v>17827</v>
      </c>
      <c r="I791" s="1">
        <v>41</v>
      </c>
      <c r="J791" s="1" t="s">
        <v>22344</v>
      </c>
      <c r="K791" s="1">
        <v>19</v>
      </c>
      <c r="L791" s="1" t="s">
        <v>22345</v>
      </c>
    </row>
    <row r="792" spans="1:12">
      <c r="A792" s="1" t="s">
        <v>20262</v>
      </c>
      <c r="B792" s="1" t="s">
        <v>18813</v>
      </c>
      <c r="C792" s="1">
        <v>35</v>
      </c>
      <c r="D792" s="1" t="s">
        <v>22346</v>
      </c>
      <c r="E792" s="1">
        <v>172</v>
      </c>
      <c r="F792" s="184" t="s">
        <v>22347</v>
      </c>
      <c r="G792" s="1">
        <v>154</v>
      </c>
      <c r="H792" s="1" t="s">
        <v>22157</v>
      </c>
      <c r="I792" s="1">
        <v>173</v>
      </c>
      <c r="J792" s="184" t="s">
        <v>22348</v>
      </c>
      <c r="K792" s="1">
        <v>18</v>
      </c>
      <c r="L792" s="1" t="s">
        <v>22349</v>
      </c>
    </row>
    <row r="793" spans="1:12">
      <c r="A793" s="1" t="s">
        <v>20262</v>
      </c>
      <c r="B793" s="1" t="s">
        <v>18819</v>
      </c>
      <c r="C793" s="1">
        <v>22</v>
      </c>
      <c r="D793" s="1" t="s">
        <v>22350</v>
      </c>
      <c r="E793" s="1">
        <v>230</v>
      </c>
      <c r="F793" s="184" t="s">
        <v>17452</v>
      </c>
      <c r="G793" s="1">
        <v>207</v>
      </c>
      <c r="H793" s="1" t="s">
        <v>17604</v>
      </c>
      <c r="I793" s="1">
        <v>219</v>
      </c>
      <c r="J793" s="184" t="s">
        <v>18241</v>
      </c>
      <c r="K793" s="1">
        <v>78</v>
      </c>
      <c r="L793" s="1" t="s">
        <v>22351</v>
      </c>
    </row>
    <row r="794" spans="1:12">
      <c r="A794" s="1" t="s">
        <v>20262</v>
      </c>
      <c r="B794" s="1" t="s">
        <v>18828</v>
      </c>
      <c r="C794" s="1">
        <v>37</v>
      </c>
      <c r="D794" s="1" t="s">
        <v>22352</v>
      </c>
      <c r="E794" s="1">
        <v>80</v>
      </c>
      <c r="F794" s="184" t="s">
        <v>17758</v>
      </c>
      <c r="G794" s="1">
        <v>74</v>
      </c>
      <c r="H794" s="1" t="s">
        <v>21441</v>
      </c>
      <c r="I794" s="1">
        <v>73</v>
      </c>
      <c r="J794" s="1" t="s">
        <v>22353</v>
      </c>
      <c r="K794" s="1">
        <v>14</v>
      </c>
      <c r="L794" s="1" t="s">
        <v>22354</v>
      </c>
    </row>
    <row r="795" spans="1:12">
      <c r="A795" s="1" t="s">
        <v>20262</v>
      </c>
      <c r="B795" s="1" t="s">
        <v>18834</v>
      </c>
      <c r="C795" s="1">
        <v>7</v>
      </c>
      <c r="D795" s="1" t="s">
        <v>22355</v>
      </c>
      <c r="E795" s="1">
        <v>52</v>
      </c>
      <c r="F795" s="184" t="s">
        <v>17071</v>
      </c>
      <c r="G795" s="1">
        <v>77</v>
      </c>
      <c r="H795" s="184" t="s">
        <v>22356</v>
      </c>
      <c r="I795" s="1">
        <v>63</v>
      </c>
      <c r="J795" s="1" t="s">
        <v>19134</v>
      </c>
      <c r="K795" s="1">
        <v>14</v>
      </c>
      <c r="L795" s="1" t="s">
        <v>21572</v>
      </c>
    </row>
    <row r="796" spans="1:12">
      <c r="A796" s="1" t="s">
        <v>20262</v>
      </c>
      <c r="B796" s="1" t="s">
        <v>18839</v>
      </c>
      <c r="C796" s="1">
        <v>6</v>
      </c>
      <c r="D796" s="1" t="s">
        <v>22357</v>
      </c>
      <c r="E796" s="1">
        <v>58</v>
      </c>
      <c r="F796" s="1" t="s">
        <v>19267</v>
      </c>
      <c r="G796" s="1">
        <v>48</v>
      </c>
      <c r="H796" s="1" t="s">
        <v>20916</v>
      </c>
      <c r="I796" s="1">
        <v>66</v>
      </c>
      <c r="J796" s="1" t="s">
        <v>6174</v>
      </c>
      <c r="K796" s="1">
        <v>20</v>
      </c>
      <c r="L796" s="1" t="s">
        <v>22358</v>
      </c>
    </row>
    <row r="797" spans="1:12">
      <c r="A797" s="1" t="s">
        <v>20262</v>
      </c>
      <c r="B797" s="1" t="s">
        <v>18843</v>
      </c>
      <c r="C797" s="1">
        <v>104</v>
      </c>
      <c r="D797" s="184" t="s">
        <v>22359</v>
      </c>
      <c r="E797" s="1">
        <v>124</v>
      </c>
      <c r="F797" s="1" t="s">
        <v>21713</v>
      </c>
      <c r="G797" s="1">
        <v>52</v>
      </c>
      <c r="H797" s="1" t="s">
        <v>22360</v>
      </c>
      <c r="I797" s="1">
        <v>91</v>
      </c>
      <c r="J797" s="1" t="s">
        <v>6091</v>
      </c>
      <c r="K797" s="1">
        <v>15</v>
      </c>
      <c r="L797" s="1" t="s">
        <v>22361</v>
      </c>
    </row>
    <row r="798" spans="1:12">
      <c r="A798" s="1" t="s">
        <v>20262</v>
      </c>
      <c r="B798" s="1" t="s">
        <v>18848</v>
      </c>
      <c r="C798" s="1">
        <v>38</v>
      </c>
      <c r="D798" s="1" t="s">
        <v>22362</v>
      </c>
      <c r="E798" s="1">
        <v>94</v>
      </c>
      <c r="F798" s="184" t="s">
        <v>14746</v>
      </c>
      <c r="G798" s="1">
        <v>57</v>
      </c>
      <c r="H798" s="1" t="s">
        <v>17794</v>
      </c>
      <c r="I798" s="1">
        <v>48</v>
      </c>
      <c r="J798" s="1" t="s">
        <v>20672</v>
      </c>
      <c r="K798" s="1">
        <v>12</v>
      </c>
      <c r="L798" s="1" t="s">
        <v>20687</v>
      </c>
    </row>
    <row r="799" spans="1:12">
      <c r="A799" s="1" t="s">
        <v>20262</v>
      </c>
      <c r="B799" s="1" t="s">
        <v>18853</v>
      </c>
      <c r="C799" s="1">
        <v>10</v>
      </c>
      <c r="D799" s="1" t="s">
        <v>22363</v>
      </c>
      <c r="E799" s="1">
        <v>24</v>
      </c>
      <c r="F799" s="1" t="s">
        <v>17247</v>
      </c>
      <c r="G799" s="1">
        <v>25</v>
      </c>
      <c r="H799" s="184" t="s">
        <v>14316</v>
      </c>
      <c r="I799" s="1">
        <v>15</v>
      </c>
      <c r="J799" s="1" t="s">
        <v>15093</v>
      </c>
      <c r="K799" s="1">
        <v>10</v>
      </c>
      <c r="L799" s="1" t="s">
        <v>14461</v>
      </c>
    </row>
    <row r="800" spans="1:12">
      <c r="A800" s="1" t="s">
        <v>20262</v>
      </c>
      <c r="B800" s="1" t="s">
        <v>18855</v>
      </c>
      <c r="C800" s="1">
        <v>53</v>
      </c>
      <c r="D800" s="1" t="s">
        <v>22364</v>
      </c>
      <c r="E800" s="1">
        <v>102</v>
      </c>
      <c r="F800" s="184" t="s">
        <v>14936</v>
      </c>
      <c r="G800" s="1">
        <v>90</v>
      </c>
      <c r="H800" s="1" t="s">
        <v>20985</v>
      </c>
      <c r="I800" s="1">
        <v>77</v>
      </c>
      <c r="J800" s="1" t="s">
        <v>18521</v>
      </c>
      <c r="K800" s="1">
        <v>22</v>
      </c>
      <c r="L800" s="1" t="s">
        <v>20359</v>
      </c>
    </row>
    <row r="801" spans="1:12">
      <c r="A801" s="1" t="s">
        <v>20262</v>
      </c>
      <c r="B801" s="1" t="s">
        <v>18859</v>
      </c>
      <c r="C801" s="1">
        <v>129</v>
      </c>
      <c r="D801" s="1" t="s">
        <v>22365</v>
      </c>
      <c r="E801" s="1">
        <v>272</v>
      </c>
      <c r="F801" s="1" t="s">
        <v>17014</v>
      </c>
      <c r="G801" s="1">
        <v>265</v>
      </c>
      <c r="H801" s="1" t="s">
        <v>22366</v>
      </c>
      <c r="I801" s="1">
        <v>234</v>
      </c>
      <c r="J801" s="1" t="s">
        <v>22367</v>
      </c>
      <c r="K801" s="1">
        <v>124</v>
      </c>
      <c r="L801" s="1" t="s">
        <v>22368</v>
      </c>
    </row>
    <row r="802" spans="1:12">
      <c r="A802" s="1" t="s">
        <v>20262</v>
      </c>
      <c r="B802" s="1" t="s">
        <v>18868</v>
      </c>
      <c r="C802" s="1">
        <v>182</v>
      </c>
      <c r="D802" s="1" t="s">
        <v>22369</v>
      </c>
      <c r="E802" s="1">
        <v>211</v>
      </c>
      <c r="F802" s="1" t="s">
        <v>22370</v>
      </c>
      <c r="G802" s="1">
        <v>195</v>
      </c>
      <c r="H802" s="1" t="s">
        <v>22371</v>
      </c>
      <c r="I802" s="1">
        <v>214</v>
      </c>
      <c r="J802" s="184" t="s">
        <v>22372</v>
      </c>
      <c r="K802" s="1">
        <v>109</v>
      </c>
      <c r="L802" s="1" t="s">
        <v>22373</v>
      </c>
    </row>
    <row r="803" spans="1:12">
      <c r="A803" s="1" t="s">
        <v>20262</v>
      </c>
      <c r="B803" s="1" t="s">
        <v>18875</v>
      </c>
      <c r="C803" s="1">
        <v>382</v>
      </c>
      <c r="D803" s="1" t="s">
        <v>22374</v>
      </c>
      <c r="E803" s="1">
        <v>607</v>
      </c>
      <c r="F803" s="184" t="s">
        <v>22375</v>
      </c>
      <c r="G803" s="1">
        <v>444</v>
      </c>
      <c r="H803" s="1" t="s">
        <v>22376</v>
      </c>
      <c r="I803" s="1">
        <v>430</v>
      </c>
      <c r="J803" s="1" t="s">
        <v>20843</v>
      </c>
      <c r="K803" s="1">
        <v>195</v>
      </c>
      <c r="L803" s="1" t="s">
        <v>19779</v>
      </c>
    </row>
    <row r="804" spans="1:12">
      <c r="A804" s="1" t="s">
        <v>20262</v>
      </c>
      <c r="B804" s="1" t="s">
        <v>18886</v>
      </c>
      <c r="C804" s="1">
        <v>63</v>
      </c>
      <c r="D804" s="1" t="s">
        <v>22377</v>
      </c>
      <c r="E804" s="1">
        <v>114</v>
      </c>
      <c r="F804" s="184" t="s">
        <v>15153</v>
      </c>
      <c r="G804" s="1">
        <v>55</v>
      </c>
      <c r="H804" s="1" t="s">
        <v>22378</v>
      </c>
      <c r="I804" s="1">
        <v>42</v>
      </c>
      <c r="J804" s="1" t="s">
        <v>22379</v>
      </c>
      <c r="K804" s="1">
        <v>24</v>
      </c>
      <c r="L804" s="1" t="s">
        <v>15531</v>
      </c>
    </row>
    <row r="805" spans="1:12">
      <c r="A805" s="1" t="s">
        <v>20262</v>
      </c>
      <c r="B805" s="1" t="s">
        <v>18891</v>
      </c>
      <c r="C805" s="1">
        <v>39</v>
      </c>
      <c r="D805" s="1" t="s">
        <v>18694</v>
      </c>
      <c r="E805" s="1">
        <v>44</v>
      </c>
      <c r="F805" s="1" t="s">
        <v>20457</v>
      </c>
      <c r="G805" s="1">
        <v>51</v>
      </c>
      <c r="H805" s="184" t="s">
        <v>14279</v>
      </c>
      <c r="I805" s="1">
        <v>61</v>
      </c>
      <c r="J805" s="184" t="s">
        <v>18418</v>
      </c>
      <c r="K805" s="1">
        <v>5</v>
      </c>
      <c r="L805" s="1" t="s">
        <v>22380</v>
      </c>
    </row>
    <row r="806" spans="1:12">
      <c r="A806" s="1" t="s">
        <v>20262</v>
      </c>
      <c r="B806" s="1" t="s">
        <v>18897</v>
      </c>
      <c r="C806" s="1">
        <v>39</v>
      </c>
      <c r="D806" s="1" t="s">
        <v>18994</v>
      </c>
      <c r="E806" s="1">
        <v>43</v>
      </c>
      <c r="F806" s="1" t="s">
        <v>20635</v>
      </c>
      <c r="G806" s="1">
        <v>51</v>
      </c>
      <c r="H806" s="184" t="s">
        <v>13956</v>
      </c>
      <c r="I806" s="1">
        <v>44</v>
      </c>
      <c r="J806" s="1" t="s">
        <v>16307</v>
      </c>
      <c r="K806" s="1">
        <v>7</v>
      </c>
      <c r="L806" s="1" t="s">
        <v>22381</v>
      </c>
    </row>
    <row r="807" spans="1:12">
      <c r="A807" s="1" t="s">
        <v>20262</v>
      </c>
      <c r="B807" s="1" t="s">
        <v>18902</v>
      </c>
      <c r="C807" s="1">
        <v>37</v>
      </c>
      <c r="D807" s="1" t="s">
        <v>22382</v>
      </c>
      <c r="E807" s="1">
        <v>136</v>
      </c>
      <c r="F807" s="184" t="s">
        <v>22383</v>
      </c>
      <c r="G807" s="1">
        <v>133</v>
      </c>
      <c r="H807" s="1" t="s">
        <v>22384</v>
      </c>
      <c r="I807" s="1">
        <v>128</v>
      </c>
      <c r="J807" s="1" t="s">
        <v>22385</v>
      </c>
      <c r="K807" s="1">
        <v>20</v>
      </c>
      <c r="L807" s="1" t="s">
        <v>22386</v>
      </c>
    </row>
    <row r="808" spans="1:12">
      <c r="A808" s="1" t="s">
        <v>20262</v>
      </c>
      <c r="B808" s="1" t="s">
        <v>18909</v>
      </c>
      <c r="C808" s="1">
        <v>90</v>
      </c>
      <c r="D808" s="1" t="s">
        <v>22387</v>
      </c>
      <c r="E808" s="1">
        <v>108</v>
      </c>
      <c r="F808" s="1" t="s">
        <v>17600</v>
      </c>
      <c r="G808" s="1">
        <v>88</v>
      </c>
      <c r="H808" s="1" t="s">
        <v>21782</v>
      </c>
      <c r="I808" s="1">
        <v>95</v>
      </c>
      <c r="J808" s="184" t="s">
        <v>14518</v>
      </c>
      <c r="K808" s="1">
        <v>50</v>
      </c>
      <c r="L808" s="1" t="s">
        <v>18751</v>
      </c>
    </row>
    <row r="809" spans="1:12">
      <c r="A809" s="1" t="s">
        <v>20262</v>
      </c>
      <c r="B809" s="1" t="s">
        <v>18914</v>
      </c>
      <c r="C809" s="1">
        <v>28</v>
      </c>
      <c r="D809" s="1" t="s">
        <v>15810</v>
      </c>
      <c r="E809" s="1">
        <v>113</v>
      </c>
      <c r="F809" s="184" t="s">
        <v>22388</v>
      </c>
      <c r="G809" s="1">
        <v>60</v>
      </c>
      <c r="H809" s="1" t="s">
        <v>22389</v>
      </c>
      <c r="I809" s="1">
        <v>84</v>
      </c>
      <c r="J809" s="1" t="s">
        <v>1331</v>
      </c>
      <c r="K809" s="1">
        <v>74</v>
      </c>
      <c r="L809" s="1" t="s">
        <v>15826</v>
      </c>
    </row>
    <row r="810" spans="1:12">
      <c r="A810" s="1" t="s">
        <v>20262</v>
      </c>
      <c r="B810" s="1" t="s">
        <v>18919</v>
      </c>
      <c r="C810" s="1">
        <v>64</v>
      </c>
      <c r="D810" s="1" t="s">
        <v>14349</v>
      </c>
      <c r="E810" s="1">
        <v>82</v>
      </c>
      <c r="F810" s="1" t="s">
        <v>22390</v>
      </c>
      <c r="G810" s="1">
        <v>37</v>
      </c>
      <c r="H810" s="1" t="s">
        <v>22391</v>
      </c>
      <c r="I810" s="1">
        <v>36</v>
      </c>
      <c r="J810" s="1" t="s">
        <v>22392</v>
      </c>
      <c r="L810" s="1">
        <v>-1</v>
      </c>
    </row>
    <row r="811" spans="1:12">
      <c r="A811" s="1" t="s">
        <v>20262</v>
      </c>
      <c r="B811" s="1" t="s">
        <v>18923</v>
      </c>
      <c r="C811" s="1">
        <v>137</v>
      </c>
      <c r="D811" s="184" t="s">
        <v>22393</v>
      </c>
      <c r="E811" s="1">
        <v>140</v>
      </c>
      <c r="F811" s="1" t="s">
        <v>22394</v>
      </c>
      <c r="G811" s="1">
        <v>116</v>
      </c>
      <c r="H811" s="1" t="s">
        <v>20539</v>
      </c>
      <c r="I811" s="1">
        <v>151</v>
      </c>
      <c r="J811" s="184" t="s">
        <v>22395</v>
      </c>
      <c r="K811" s="1">
        <v>63</v>
      </c>
      <c r="L811" s="1" t="s">
        <v>22396</v>
      </c>
    </row>
    <row r="812" spans="1:12">
      <c r="A812" s="1" t="s">
        <v>20262</v>
      </c>
      <c r="B812" s="1" t="s">
        <v>18932</v>
      </c>
      <c r="C812" s="1">
        <v>16</v>
      </c>
      <c r="D812" s="1" t="s">
        <v>22397</v>
      </c>
      <c r="E812" s="1">
        <v>46</v>
      </c>
      <c r="F812" s="184" t="s">
        <v>17244</v>
      </c>
      <c r="G812" s="1">
        <v>40</v>
      </c>
      <c r="H812" s="1" t="s">
        <v>20902</v>
      </c>
      <c r="I812" s="1">
        <v>28</v>
      </c>
      <c r="J812" s="1" t="s">
        <v>14409</v>
      </c>
      <c r="K812" s="1">
        <v>37</v>
      </c>
      <c r="L812" s="184" t="s">
        <v>20311</v>
      </c>
    </row>
    <row r="813" spans="1:12">
      <c r="A813" s="1" t="s">
        <v>20262</v>
      </c>
      <c r="B813" s="1" t="s">
        <v>18935</v>
      </c>
      <c r="C813" s="1">
        <v>8</v>
      </c>
      <c r="D813" s="1" t="s">
        <v>22398</v>
      </c>
      <c r="E813" s="1">
        <v>4</v>
      </c>
      <c r="F813" s="1" t="s">
        <v>22399</v>
      </c>
      <c r="G813" s="1">
        <v>4</v>
      </c>
      <c r="H813" s="1">
        <v>0</v>
      </c>
      <c r="I813" s="1">
        <v>104</v>
      </c>
      <c r="J813" s="1">
        <v>25</v>
      </c>
      <c r="K813" s="1">
        <v>24</v>
      </c>
      <c r="L813" s="1" t="s">
        <v>15956</v>
      </c>
    </row>
    <row r="814" spans="1:12">
      <c r="A814" s="1" t="s">
        <v>20262</v>
      </c>
      <c r="B814" s="1" t="s">
        <v>18936</v>
      </c>
      <c r="C814" s="1">
        <v>31</v>
      </c>
      <c r="D814" s="1" t="s">
        <v>22400</v>
      </c>
      <c r="E814" s="1">
        <v>106</v>
      </c>
      <c r="F814" s="184" t="s">
        <v>22401</v>
      </c>
      <c r="G814" s="1">
        <v>76</v>
      </c>
      <c r="H814" s="1" t="s">
        <v>21320</v>
      </c>
      <c r="I814" s="1">
        <v>65</v>
      </c>
      <c r="J814" s="1" t="s">
        <v>22402</v>
      </c>
      <c r="K814" s="1">
        <v>19</v>
      </c>
      <c r="L814" s="1" t="s">
        <v>22403</v>
      </c>
    </row>
    <row r="815" spans="1:12">
      <c r="A815" s="1" t="s">
        <v>20262</v>
      </c>
      <c r="B815" s="1" t="s">
        <v>18941</v>
      </c>
      <c r="C815" s="1">
        <v>98</v>
      </c>
      <c r="D815" s="1" t="s">
        <v>22404</v>
      </c>
      <c r="E815" s="1">
        <v>116</v>
      </c>
      <c r="F815" s="1" t="s">
        <v>21905</v>
      </c>
      <c r="G815" s="1">
        <v>123</v>
      </c>
      <c r="H815" s="184" t="s">
        <v>22405</v>
      </c>
      <c r="I815" s="1">
        <v>161</v>
      </c>
      <c r="J815" s="184" t="s">
        <v>22406</v>
      </c>
      <c r="K815" s="1">
        <v>22</v>
      </c>
      <c r="L815" s="1" t="s">
        <v>22407</v>
      </c>
    </row>
    <row r="816" spans="1:12">
      <c r="A816" s="1" t="s">
        <v>20262</v>
      </c>
      <c r="B816" s="1" t="s">
        <v>18949</v>
      </c>
      <c r="C816" s="1">
        <v>3</v>
      </c>
      <c r="D816" s="1">
        <v>0</v>
      </c>
      <c r="E816" s="1">
        <v>14</v>
      </c>
      <c r="F816" s="184" t="s">
        <v>15732</v>
      </c>
      <c r="G816" s="1">
        <v>13</v>
      </c>
      <c r="H816" s="1" t="s">
        <v>19232</v>
      </c>
      <c r="I816" s="1">
        <v>43</v>
      </c>
      <c r="J816" s="184" t="s">
        <v>22408</v>
      </c>
      <c r="K816" s="1">
        <v>4</v>
      </c>
      <c r="L816" s="1" t="s">
        <v>22409</v>
      </c>
    </row>
    <row r="817" spans="1:12">
      <c r="A817" s="1" t="s">
        <v>20262</v>
      </c>
      <c r="B817" s="1" t="s">
        <v>18950</v>
      </c>
      <c r="C817" s="1">
        <v>19</v>
      </c>
      <c r="D817" s="1" t="s">
        <v>22410</v>
      </c>
      <c r="E817" s="1">
        <v>73</v>
      </c>
      <c r="F817" s="184" t="s">
        <v>21872</v>
      </c>
      <c r="G817" s="1">
        <v>70</v>
      </c>
      <c r="H817" s="1" t="s">
        <v>22411</v>
      </c>
      <c r="I817" s="1">
        <v>93</v>
      </c>
      <c r="J817" s="184" t="s">
        <v>16958</v>
      </c>
      <c r="K817" s="1">
        <v>69</v>
      </c>
      <c r="L817" s="1" t="s">
        <v>21403</v>
      </c>
    </row>
    <row r="818" spans="1:12">
      <c r="A818" s="1" t="s">
        <v>20262</v>
      </c>
      <c r="B818" s="1" t="s">
        <v>18956</v>
      </c>
      <c r="C818" s="1">
        <v>92</v>
      </c>
      <c r="D818" s="1" t="s">
        <v>22412</v>
      </c>
      <c r="E818" s="1">
        <v>115</v>
      </c>
      <c r="F818" s="1" t="s">
        <v>22413</v>
      </c>
      <c r="G818" s="1">
        <v>80</v>
      </c>
      <c r="H818" s="1" t="s">
        <v>18330</v>
      </c>
      <c r="I818" s="1">
        <v>98</v>
      </c>
      <c r="J818" s="1" t="s">
        <v>18401</v>
      </c>
      <c r="K818" s="1">
        <v>19</v>
      </c>
      <c r="L818" s="1" t="s">
        <v>20488</v>
      </c>
    </row>
    <row r="819" spans="1:12">
      <c r="A819" s="1" t="s">
        <v>20262</v>
      </c>
      <c r="B819" s="1" t="s">
        <v>18960</v>
      </c>
      <c r="C819" s="1">
        <v>21</v>
      </c>
      <c r="D819" s="1" t="s">
        <v>22000</v>
      </c>
      <c r="E819" s="1">
        <v>41</v>
      </c>
      <c r="F819" s="184" t="s">
        <v>15277</v>
      </c>
      <c r="G819" s="1">
        <v>39</v>
      </c>
      <c r="H819" s="1" t="s">
        <v>16760</v>
      </c>
      <c r="I819" s="1">
        <v>21</v>
      </c>
      <c r="J819" s="1" t="s">
        <v>14395</v>
      </c>
      <c r="K819" s="1">
        <v>2</v>
      </c>
      <c r="L819" s="1" t="s">
        <v>21091</v>
      </c>
    </row>
    <row r="820" spans="1:12">
      <c r="A820" s="1" t="s">
        <v>20262</v>
      </c>
      <c r="B820" s="1" t="s">
        <v>18964</v>
      </c>
      <c r="C820" s="1">
        <v>50</v>
      </c>
      <c r="D820" s="1" t="s">
        <v>14461</v>
      </c>
      <c r="E820" s="1">
        <v>129</v>
      </c>
      <c r="F820" s="184" t="s">
        <v>22414</v>
      </c>
      <c r="G820" s="1">
        <v>129</v>
      </c>
      <c r="H820" s="1">
        <v>0</v>
      </c>
      <c r="I820" s="1">
        <v>139</v>
      </c>
      <c r="J820" s="184" t="s">
        <v>21037</v>
      </c>
      <c r="K820" s="1">
        <v>12</v>
      </c>
      <c r="L820" s="1" t="s">
        <v>22415</v>
      </c>
    </row>
    <row r="821" spans="1:12">
      <c r="A821" s="1" t="s">
        <v>20262</v>
      </c>
      <c r="B821" s="1" t="s">
        <v>668</v>
      </c>
      <c r="C821" s="1">
        <v>55</v>
      </c>
      <c r="D821" s="1" t="s">
        <v>18580</v>
      </c>
      <c r="E821" s="1">
        <v>105</v>
      </c>
      <c r="F821" s="184" t="s">
        <v>13934</v>
      </c>
      <c r="G821" s="1">
        <v>94</v>
      </c>
      <c r="H821" s="1" t="s">
        <v>20563</v>
      </c>
      <c r="I821" s="1">
        <v>76</v>
      </c>
      <c r="J821" s="1" t="s">
        <v>22416</v>
      </c>
      <c r="K821" s="1">
        <v>26</v>
      </c>
      <c r="L821" s="1" t="s">
        <v>22417</v>
      </c>
    </row>
    <row r="822" spans="1:12">
      <c r="A822" s="1" t="s">
        <v>20262</v>
      </c>
      <c r="B822" s="1" t="s">
        <v>18977</v>
      </c>
      <c r="C822" s="1">
        <v>56</v>
      </c>
      <c r="D822" s="1" t="s">
        <v>13906</v>
      </c>
      <c r="E822" s="1">
        <v>65</v>
      </c>
      <c r="F822" s="1" t="s">
        <v>22418</v>
      </c>
      <c r="G822" s="1">
        <v>69</v>
      </c>
      <c r="H822" s="184" t="s">
        <v>15335</v>
      </c>
      <c r="I822" s="1">
        <v>72</v>
      </c>
      <c r="J822" s="184" t="s">
        <v>13958</v>
      </c>
      <c r="K822" s="1">
        <v>34</v>
      </c>
      <c r="L822" s="1" t="s">
        <v>22281</v>
      </c>
    </row>
    <row r="823" spans="1:12">
      <c r="A823" s="1" t="s">
        <v>20262</v>
      </c>
      <c r="B823" s="1" t="s">
        <v>18983</v>
      </c>
      <c r="C823" s="1">
        <v>9</v>
      </c>
      <c r="D823" s="1" t="s">
        <v>16126</v>
      </c>
      <c r="E823" s="1">
        <v>36</v>
      </c>
      <c r="F823" s="1" t="s">
        <v>6599</v>
      </c>
      <c r="G823" s="1">
        <v>27</v>
      </c>
      <c r="H823" s="1" t="s">
        <v>14433</v>
      </c>
      <c r="I823" s="1">
        <v>31</v>
      </c>
      <c r="J823" s="184" t="s">
        <v>14308</v>
      </c>
      <c r="K823" s="1">
        <v>11</v>
      </c>
      <c r="L823" s="1" t="s">
        <v>19375</v>
      </c>
    </row>
    <row r="824" spans="1:12">
      <c r="A824" s="1" t="s">
        <v>20262</v>
      </c>
      <c r="B824" s="1" t="s">
        <v>18984</v>
      </c>
      <c r="C824" s="1">
        <v>37</v>
      </c>
      <c r="D824" s="1" t="s">
        <v>22419</v>
      </c>
      <c r="E824" s="1">
        <v>37</v>
      </c>
      <c r="F824" s="1" t="s">
        <v>15488</v>
      </c>
      <c r="G824" s="1">
        <v>47</v>
      </c>
      <c r="H824" s="184" t="s">
        <v>16515</v>
      </c>
      <c r="I824" s="1">
        <v>38</v>
      </c>
      <c r="J824" s="1" t="s">
        <v>22416</v>
      </c>
      <c r="K824" s="1">
        <v>19</v>
      </c>
      <c r="L824" s="1" t="s">
        <v>17478</v>
      </c>
    </row>
    <row r="825" spans="1:12">
      <c r="A825" s="1" t="s">
        <v>20262</v>
      </c>
      <c r="B825" s="1" t="s">
        <v>18987</v>
      </c>
      <c r="C825" s="1">
        <v>4</v>
      </c>
      <c r="D825" s="1" t="s">
        <v>16773</v>
      </c>
      <c r="E825" s="1">
        <v>22</v>
      </c>
      <c r="F825" s="1">
        <v>1</v>
      </c>
      <c r="G825" s="1">
        <v>29</v>
      </c>
      <c r="H825" s="184" t="s">
        <v>19161</v>
      </c>
      <c r="I825" s="1">
        <v>24</v>
      </c>
      <c r="J825" s="1" t="s">
        <v>20916</v>
      </c>
      <c r="K825" s="1">
        <v>4</v>
      </c>
      <c r="L825" s="1" t="s">
        <v>20417</v>
      </c>
    </row>
    <row r="826" spans="1:12">
      <c r="A826" s="1" t="s">
        <v>20262</v>
      </c>
      <c r="B826" s="1" t="s">
        <v>18989</v>
      </c>
      <c r="C826" s="1">
        <v>10</v>
      </c>
      <c r="E826" s="1">
        <v>9</v>
      </c>
      <c r="F826" s="1" t="s">
        <v>22420</v>
      </c>
      <c r="G826" s="1">
        <v>8</v>
      </c>
      <c r="H826" s="1" t="s">
        <v>14054</v>
      </c>
      <c r="I826" s="1">
        <v>7</v>
      </c>
      <c r="J826" s="1" t="s">
        <v>16933</v>
      </c>
      <c r="L826" s="1">
        <v>-1</v>
      </c>
    </row>
    <row r="827" spans="1:12">
      <c r="A827" s="1" t="s">
        <v>20262</v>
      </c>
      <c r="B827" s="1" t="s">
        <v>18991</v>
      </c>
      <c r="C827" s="1">
        <v>23</v>
      </c>
      <c r="D827" s="1" t="s">
        <v>21509</v>
      </c>
      <c r="E827" s="1">
        <v>47</v>
      </c>
      <c r="F827" s="184" t="s">
        <v>14026</v>
      </c>
      <c r="G827" s="1">
        <v>42</v>
      </c>
      <c r="H827" s="1" t="s">
        <v>19754</v>
      </c>
      <c r="I827" s="1">
        <v>36</v>
      </c>
      <c r="J827" s="1" t="s">
        <v>13908</v>
      </c>
      <c r="K827" s="1">
        <v>11</v>
      </c>
      <c r="L827" s="1" t="s">
        <v>15542</v>
      </c>
    </row>
    <row r="828" spans="1:12">
      <c r="A828" s="1" t="s">
        <v>20262</v>
      </c>
      <c r="B828" s="1" t="s">
        <v>18993</v>
      </c>
      <c r="C828" s="1">
        <v>53</v>
      </c>
      <c r="D828" s="1" t="s">
        <v>17651</v>
      </c>
      <c r="E828" s="1">
        <v>121</v>
      </c>
      <c r="F828" s="184" t="s">
        <v>15527</v>
      </c>
      <c r="G828" s="1">
        <v>97</v>
      </c>
      <c r="H828" s="1" t="s">
        <v>22421</v>
      </c>
      <c r="I828" s="1">
        <v>72</v>
      </c>
      <c r="J828" s="1" t="s">
        <v>22422</v>
      </c>
      <c r="K828" s="1">
        <v>22</v>
      </c>
      <c r="L828" s="1" t="s">
        <v>15542</v>
      </c>
    </row>
    <row r="829" spans="1:12">
      <c r="A829" s="1" t="s">
        <v>20262</v>
      </c>
      <c r="B829" s="1" t="s">
        <v>19000</v>
      </c>
      <c r="C829" s="1">
        <v>7</v>
      </c>
      <c r="D829" s="1" t="s">
        <v>22423</v>
      </c>
      <c r="E829" s="1">
        <v>156</v>
      </c>
      <c r="F829" s="1" t="s">
        <v>22424</v>
      </c>
      <c r="G829" s="1">
        <v>164</v>
      </c>
      <c r="H829" s="184" t="s">
        <v>15292</v>
      </c>
      <c r="I829" s="1">
        <v>198</v>
      </c>
      <c r="J829" s="184" t="s">
        <v>22425</v>
      </c>
      <c r="K829" s="1">
        <v>85</v>
      </c>
      <c r="L829" s="1" t="s">
        <v>22426</v>
      </c>
    </row>
    <row r="830" spans="1:12">
      <c r="A830" s="1" t="s">
        <v>20262</v>
      </c>
      <c r="B830" s="1" t="s">
        <v>19005</v>
      </c>
      <c r="C830" s="1">
        <v>35</v>
      </c>
      <c r="D830" s="1" t="s">
        <v>22427</v>
      </c>
      <c r="E830" s="1">
        <v>70</v>
      </c>
      <c r="F830" s="1" t="s">
        <v>19774</v>
      </c>
      <c r="G830" s="1">
        <v>65</v>
      </c>
      <c r="H830" s="1" t="s">
        <v>19232</v>
      </c>
      <c r="I830" s="1">
        <v>70</v>
      </c>
      <c r="J830" s="184" t="s">
        <v>13925</v>
      </c>
      <c r="K830" s="1">
        <v>38</v>
      </c>
      <c r="L830" s="1" t="s">
        <v>22428</v>
      </c>
    </row>
    <row r="831" spans="1:12">
      <c r="A831" s="1" t="s">
        <v>20262</v>
      </c>
      <c r="B831" s="1" t="s">
        <v>19010</v>
      </c>
      <c r="C831" s="1">
        <v>253</v>
      </c>
      <c r="D831" s="1" t="s">
        <v>22429</v>
      </c>
      <c r="E831" s="1">
        <v>404</v>
      </c>
      <c r="F831" s="1" t="s">
        <v>22430</v>
      </c>
      <c r="G831" s="1">
        <v>358</v>
      </c>
      <c r="H831" s="1" t="s">
        <v>22431</v>
      </c>
      <c r="I831" s="1">
        <v>315</v>
      </c>
      <c r="J831" s="1" t="s">
        <v>22432</v>
      </c>
      <c r="K831" s="1">
        <v>199</v>
      </c>
      <c r="L831" s="1" t="s">
        <v>22433</v>
      </c>
    </row>
    <row r="832" spans="1:12">
      <c r="A832" s="1" t="s">
        <v>20262</v>
      </c>
      <c r="B832" s="1" t="s">
        <v>19019</v>
      </c>
      <c r="C832" s="1">
        <v>57</v>
      </c>
      <c r="D832" s="1" t="s">
        <v>22434</v>
      </c>
      <c r="E832" s="1">
        <v>74</v>
      </c>
      <c r="F832" s="1" t="s">
        <v>14566</v>
      </c>
      <c r="G832" s="1">
        <v>60</v>
      </c>
      <c r="H832" s="1" t="s">
        <v>20182</v>
      </c>
      <c r="I832" s="1">
        <v>55</v>
      </c>
      <c r="J832" s="1" t="s">
        <v>14106</v>
      </c>
      <c r="K832" s="1">
        <v>16</v>
      </c>
      <c r="L832" s="1" t="s">
        <v>21945</v>
      </c>
    </row>
    <row r="833" spans="1:12">
      <c r="A833" s="1" t="s">
        <v>20262</v>
      </c>
      <c r="B833" s="1" t="s">
        <v>19022</v>
      </c>
      <c r="C833" s="1">
        <v>40</v>
      </c>
      <c r="D833" s="184" t="s">
        <v>13863</v>
      </c>
      <c r="E833" s="1">
        <v>42</v>
      </c>
      <c r="F833" s="1" t="s">
        <v>19767</v>
      </c>
      <c r="G833" s="1">
        <v>44</v>
      </c>
      <c r="H833" s="184" t="s">
        <v>14350</v>
      </c>
      <c r="I833" s="1">
        <v>30</v>
      </c>
      <c r="J833" s="1" t="s">
        <v>16236</v>
      </c>
      <c r="K833" s="1">
        <v>9</v>
      </c>
      <c r="L833" s="1" t="s">
        <v>16254</v>
      </c>
    </row>
    <row r="834" spans="1:12">
      <c r="A834" s="1" t="s">
        <v>20262</v>
      </c>
      <c r="B834" s="1" t="s">
        <v>19023</v>
      </c>
      <c r="C834" s="1">
        <v>17</v>
      </c>
      <c r="D834" s="1" t="s">
        <v>14686</v>
      </c>
      <c r="E834" s="1">
        <v>45</v>
      </c>
      <c r="F834" s="184" t="s">
        <v>15412</v>
      </c>
      <c r="G834" s="1">
        <v>38</v>
      </c>
      <c r="H834" s="1" t="s">
        <v>21447</v>
      </c>
      <c r="I834" s="1">
        <v>59</v>
      </c>
      <c r="J834" s="184" t="s">
        <v>22435</v>
      </c>
      <c r="K834" s="1">
        <v>34</v>
      </c>
      <c r="L834" s="1" t="s">
        <v>22436</v>
      </c>
    </row>
    <row r="835" spans="1:12">
      <c r="A835" s="1" t="s">
        <v>20262</v>
      </c>
      <c r="B835" s="1" t="s">
        <v>856</v>
      </c>
      <c r="C835" s="1">
        <v>23</v>
      </c>
      <c r="D835" s="1" t="s">
        <v>20927</v>
      </c>
      <c r="E835" s="1">
        <v>42</v>
      </c>
      <c r="F835" s="184" t="s">
        <v>13925</v>
      </c>
      <c r="G835" s="1">
        <v>34</v>
      </c>
      <c r="H835" s="1" t="s">
        <v>19058</v>
      </c>
      <c r="I835" s="1">
        <v>27</v>
      </c>
      <c r="J835" s="1" t="s">
        <v>20499</v>
      </c>
      <c r="K835" s="1">
        <v>8</v>
      </c>
      <c r="L835" s="1" t="s">
        <v>14918</v>
      </c>
    </row>
    <row r="836" spans="1:12">
      <c r="A836" s="1" t="s">
        <v>20262</v>
      </c>
      <c r="B836" s="1" t="s">
        <v>19032</v>
      </c>
      <c r="C836" s="1">
        <v>33</v>
      </c>
      <c r="D836" s="1" t="s">
        <v>22437</v>
      </c>
      <c r="E836" s="1">
        <v>61</v>
      </c>
      <c r="F836" s="1" t="s">
        <v>22438</v>
      </c>
      <c r="H836" s="1">
        <v>-1</v>
      </c>
      <c r="I836" s="1">
        <v>86</v>
      </c>
      <c r="K836" s="1">
        <v>9</v>
      </c>
      <c r="L836" s="1" t="s">
        <v>21063</v>
      </c>
    </row>
    <row r="837" spans="1:12">
      <c r="A837" s="1" t="s">
        <v>20262</v>
      </c>
      <c r="B837" s="1" t="s">
        <v>4997</v>
      </c>
      <c r="C837" s="1">
        <v>406</v>
      </c>
      <c r="D837" s="1" t="s">
        <v>22439</v>
      </c>
      <c r="E837" s="1">
        <v>670</v>
      </c>
      <c r="F837" s="1" t="s">
        <v>22440</v>
      </c>
      <c r="G837" s="1">
        <v>675</v>
      </c>
      <c r="H837" s="184" t="s">
        <v>22441</v>
      </c>
      <c r="I837" s="1">
        <v>732</v>
      </c>
      <c r="J837" s="184" t="s">
        <v>22442</v>
      </c>
      <c r="K837" s="1">
        <v>190</v>
      </c>
      <c r="L837" s="1" t="s">
        <v>22443</v>
      </c>
    </row>
    <row r="838" spans="1:12">
      <c r="A838" s="1" t="s">
        <v>20262</v>
      </c>
      <c r="B838" s="1" t="s">
        <v>19043</v>
      </c>
      <c r="C838" s="1">
        <v>127</v>
      </c>
      <c r="D838" s="1" t="s">
        <v>22444</v>
      </c>
      <c r="E838" s="1">
        <v>198</v>
      </c>
      <c r="F838" s="1" t="s">
        <v>21245</v>
      </c>
      <c r="G838" s="1">
        <v>154</v>
      </c>
      <c r="H838" s="1" t="s">
        <v>18156</v>
      </c>
      <c r="I838" s="1">
        <v>171</v>
      </c>
      <c r="J838" s="184" t="s">
        <v>22445</v>
      </c>
      <c r="K838" s="1">
        <v>59</v>
      </c>
      <c r="L838" s="1" t="s">
        <v>22446</v>
      </c>
    </row>
    <row r="839" spans="1:12">
      <c r="A839" s="1" t="s">
        <v>20262</v>
      </c>
      <c r="B839" s="1" t="s">
        <v>19054</v>
      </c>
      <c r="C839" s="1">
        <v>29</v>
      </c>
      <c r="D839" s="1" t="s">
        <v>18842</v>
      </c>
      <c r="E839" s="1">
        <v>46</v>
      </c>
      <c r="F839" s="1" t="s">
        <v>21626</v>
      </c>
      <c r="G839" s="1">
        <v>46</v>
      </c>
      <c r="H839" s="1">
        <v>0</v>
      </c>
      <c r="I839" s="1">
        <v>34</v>
      </c>
      <c r="J839" s="1" t="s">
        <v>14531</v>
      </c>
      <c r="K839" s="1">
        <v>12</v>
      </c>
      <c r="L839" s="1" t="s">
        <v>16852</v>
      </c>
    </row>
    <row r="840" spans="1:12">
      <c r="A840" s="1" t="s">
        <v>20262</v>
      </c>
      <c r="B840" s="1" t="s">
        <v>220</v>
      </c>
      <c r="C840" s="1">
        <v>67</v>
      </c>
      <c r="D840" s="1" t="s">
        <v>22447</v>
      </c>
      <c r="E840" s="1">
        <v>188</v>
      </c>
      <c r="F840" s="184" t="s">
        <v>22448</v>
      </c>
      <c r="G840" s="1">
        <v>136</v>
      </c>
      <c r="H840" s="1" t="s">
        <v>21595</v>
      </c>
      <c r="I840" s="1">
        <v>131</v>
      </c>
      <c r="J840" s="1" t="s">
        <v>22449</v>
      </c>
      <c r="K840" s="1">
        <v>47</v>
      </c>
      <c r="L840" s="1" t="s">
        <v>22450</v>
      </c>
    </row>
    <row r="841" spans="1:12">
      <c r="A841" s="1" t="s">
        <v>20262</v>
      </c>
      <c r="B841" s="1" t="s">
        <v>19065</v>
      </c>
      <c r="C841" s="1">
        <v>18</v>
      </c>
      <c r="D841" s="1" t="s">
        <v>20765</v>
      </c>
      <c r="E841" s="1">
        <v>68</v>
      </c>
      <c r="F841" s="1" t="s">
        <v>18307</v>
      </c>
      <c r="G841" s="1">
        <v>93</v>
      </c>
      <c r="H841" s="184" t="s">
        <v>20150</v>
      </c>
      <c r="I841" s="1">
        <v>98</v>
      </c>
      <c r="J841" s="184" t="s">
        <v>14851</v>
      </c>
      <c r="K841" s="1">
        <v>25</v>
      </c>
      <c r="L841" s="1" t="s">
        <v>22451</v>
      </c>
    </row>
    <row r="842" spans="1:12">
      <c r="A842" s="1" t="s">
        <v>20262</v>
      </c>
      <c r="B842" s="1" t="s">
        <v>19069</v>
      </c>
      <c r="C842" s="1">
        <v>4</v>
      </c>
      <c r="D842" s="1" t="s">
        <v>20570</v>
      </c>
      <c r="E842" s="1">
        <v>33</v>
      </c>
      <c r="F842" s="184" t="s">
        <v>14216</v>
      </c>
      <c r="G842" s="1">
        <v>28</v>
      </c>
      <c r="H842" s="1" t="s">
        <v>22067</v>
      </c>
      <c r="I842" s="1">
        <v>32</v>
      </c>
      <c r="J842" s="184" t="s">
        <v>13882</v>
      </c>
      <c r="K842" s="1">
        <v>6</v>
      </c>
      <c r="L842" s="1" t="s">
        <v>20470</v>
      </c>
    </row>
    <row r="843" spans="1:12">
      <c r="A843" s="1" t="s">
        <v>20262</v>
      </c>
      <c r="B843" s="1" t="s">
        <v>19071</v>
      </c>
      <c r="C843" s="1">
        <v>39</v>
      </c>
      <c r="D843" s="1" t="s">
        <v>22452</v>
      </c>
      <c r="E843" s="1">
        <v>2</v>
      </c>
      <c r="F843" s="1" t="s">
        <v>22453</v>
      </c>
      <c r="G843" s="1">
        <v>170</v>
      </c>
      <c r="H843" s="1">
        <v>84</v>
      </c>
      <c r="I843" s="1">
        <v>55</v>
      </c>
      <c r="J843" s="1" t="s">
        <v>22454</v>
      </c>
      <c r="K843" s="1">
        <v>29</v>
      </c>
      <c r="L843" s="1" t="s">
        <v>22455</v>
      </c>
    </row>
    <row r="844" spans="1:12">
      <c r="A844" s="1" t="s">
        <v>20262</v>
      </c>
      <c r="B844" s="1" t="s">
        <v>19074</v>
      </c>
      <c r="C844" s="1">
        <v>42</v>
      </c>
      <c r="D844" s="1" t="s">
        <v>21154</v>
      </c>
      <c r="E844" s="1">
        <v>131</v>
      </c>
      <c r="F844" s="184" t="s">
        <v>15846</v>
      </c>
      <c r="G844" s="1">
        <v>72</v>
      </c>
      <c r="H844" s="1" t="s">
        <v>22456</v>
      </c>
      <c r="I844" s="1">
        <v>84</v>
      </c>
      <c r="J844" s="184" t="s">
        <v>13934</v>
      </c>
      <c r="K844" s="1">
        <v>33</v>
      </c>
      <c r="L844" s="1" t="s">
        <v>17669</v>
      </c>
    </row>
    <row r="845" spans="1:12">
      <c r="A845" s="1" t="s">
        <v>20262</v>
      </c>
      <c r="B845" s="1" t="s">
        <v>19080</v>
      </c>
      <c r="C845" s="1">
        <v>2</v>
      </c>
      <c r="D845" s="1" t="s">
        <v>20590</v>
      </c>
      <c r="E845" s="1">
        <v>43</v>
      </c>
      <c r="F845" s="184" t="s">
        <v>22457</v>
      </c>
      <c r="G845" s="1">
        <v>27</v>
      </c>
      <c r="H845" s="1" t="s">
        <v>22458</v>
      </c>
      <c r="I845" s="1">
        <v>18</v>
      </c>
      <c r="J845" s="1" t="s">
        <v>14461</v>
      </c>
      <c r="K845" s="1">
        <v>10</v>
      </c>
      <c r="L845" s="1" t="s">
        <v>14848</v>
      </c>
    </row>
    <row r="846" spans="1:12">
      <c r="A846" s="1" t="s">
        <v>20262</v>
      </c>
      <c r="B846" s="1" t="s">
        <v>19082</v>
      </c>
      <c r="C846" s="1">
        <v>33</v>
      </c>
      <c r="D846" s="1" t="s">
        <v>22459</v>
      </c>
      <c r="E846" s="1">
        <v>73</v>
      </c>
      <c r="F846" s="1" t="s">
        <v>22460</v>
      </c>
      <c r="G846" s="1">
        <v>59</v>
      </c>
      <c r="H846" s="1" t="s">
        <v>22461</v>
      </c>
      <c r="I846" s="1">
        <v>42</v>
      </c>
      <c r="J846" s="1" t="s">
        <v>22462</v>
      </c>
      <c r="K846" s="1">
        <v>12</v>
      </c>
      <c r="L846" s="1" t="s">
        <v>20359</v>
      </c>
    </row>
    <row r="847" spans="1:12">
      <c r="A847" s="1" t="s">
        <v>20262</v>
      </c>
      <c r="B847" s="1" t="s">
        <v>19085</v>
      </c>
      <c r="C847" s="1">
        <v>19</v>
      </c>
      <c r="D847" s="1" t="s">
        <v>22161</v>
      </c>
      <c r="E847" s="1">
        <v>53</v>
      </c>
      <c r="F847" s="1" t="s">
        <v>22463</v>
      </c>
      <c r="G847" s="1">
        <v>40</v>
      </c>
      <c r="H847" s="1" t="s">
        <v>22464</v>
      </c>
      <c r="I847" s="1">
        <v>36</v>
      </c>
      <c r="J847" s="1" t="s">
        <v>17604</v>
      </c>
      <c r="K847" s="1">
        <v>25</v>
      </c>
      <c r="L847" s="1" t="s">
        <v>14617</v>
      </c>
    </row>
    <row r="848" spans="1:12">
      <c r="A848" s="1" t="s">
        <v>20262</v>
      </c>
      <c r="B848" s="1" t="s">
        <v>19086</v>
      </c>
      <c r="C848" s="1">
        <v>18</v>
      </c>
      <c r="E848" s="1">
        <v>7</v>
      </c>
      <c r="F848" s="1" t="s">
        <v>18992</v>
      </c>
      <c r="G848" s="1">
        <v>32</v>
      </c>
      <c r="H848" s="184" t="s">
        <v>22465</v>
      </c>
      <c r="I848" s="1">
        <v>20</v>
      </c>
      <c r="J848" s="1" t="s">
        <v>19131</v>
      </c>
      <c r="L848" s="1">
        <v>-1</v>
      </c>
    </row>
    <row r="849" spans="1:12">
      <c r="A849" s="1" t="s">
        <v>20262</v>
      </c>
      <c r="B849" s="1" t="s">
        <v>780</v>
      </c>
      <c r="C849" s="1">
        <v>26</v>
      </c>
      <c r="D849" s="1" t="s">
        <v>22033</v>
      </c>
      <c r="E849" s="1">
        <v>48</v>
      </c>
      <c r="F849" s="1" t="s">
        <v>16006</v>
      </c>
      <c r="G849" s="1">
        <v>36</v>
      </c>
      <c r="H849" s="1" t="s">
        <v>14433</v>
      </c>
      <c r="I849" s="1">
        <v>38</v>
      </c>
      <c r="J849" s="184" t="s">
        <v>13879</v>
      </c>
      <c r="K849" s="1">
        <v>7</v>
      </c>
      <c r="L849" s="1" t="s">
        <v>20407</v>
      </c>
    </row>
    <row r="850" spans="1:12">
      <c r="A850" s="1" t="s">
        <v>20262</v>
      </c>
      <c r="B850" s="1" t="s">
        <v>19089</v>
      </c>
      <c r="C850" s="1">
        <v>4</v>
      </c>
      <c r="D850" s="1" t="s">
        <v>15531</v>
      </c>
      <c r="E850" s="1">
        <v>16</v>
      </c>
      <c r="F850" s="184" t="s">
        <v>16989</v>
      </c>
      <c r="G850" s="1">
        <v>8</v>
      </c>
      <c r="H850" s="1" t="s">
        <v>17478</v>
      </c>
      <c r="J850" s="1">
        <v>-1</v>
      </c>
    </row>
    <row r="851" spans="1:12">
      <c r="A851" s="1" t="s">
        <v>20262</v>
      </c>
      <c r="B851" s="1" t="s">
        <v>19090</v>
      </c>
      <c r="E851" s="1">
        <v>14</v>
      </c>
      <c r="G851" s="1">
        <v>20</v>
      </c>
      <c r="H851" s="184" t="s">
        <v>16401</v>
      </c>
      <c r="I851" s="1">
        <v>20</v>
      </c>
      <c r="J851" s="1">
        <v>0</v>
      </c>
      <c r="K851" s="1">
        <v>4</v>
      </c>
      <c r="L851" s="1" t="s">
        <v>20475</v>
      </c>
    </row>
    <row r="852" spans="1:12">
      <c r="A852" s="1" t="s">
        <v>20262</v>
      </c>
      <c r="B852" s="1" t="s">
        <v>19091</v>
      </c>
      <c r="C852" s="1">
        <v>27</v>
      </c>
      <c r="D852" s="1" t="s">
        <v>18933</v>
      </c>
      <c r="E852" s="1">
        <v>65</v>
      </c>
      <c r="F852" s="184" t="s">
        <v>15815</v>
      </c>
      <c r="G852" s="1">
        <v>29</v>
      </c>
      <c r="H852" s="1" t="s">
        <v>22466</v>
      </c>
      <c r="I852" s="1">
        <v>89</v>
      </c>
      <c r="J852" s="184" t="s">
        <v>22467</v>
      </c>
      <c r="K852" s="1">
        <v>7</v>
      </c>
      <c r="L852" s="1" t="s">
        <v>22468</v>
      </c>
    </row>
    <row r="853" spans="1:12">
      <c r="A853" s="1" t="s">
        <v>20262</v>
      </c>
      <c r="B853" s="1" t="s">
        <v>19097</v>
      </c>
      <c r="C853" s="1">
        <v>91</v>
      </c>
      <c r="D853" s="1" t="s">
        <v>22033</v>
      </c>
      <c r="E853" s="1">
        <v>147</v>
      </c>
      <c r="F853" s="1" t="s">
        <v>22469</v>
      </c>
      <c r="G853" s="1">
        <v>122</v>
      </c>
      <c r="H853" s="1" t="s">
        <v>22470</v>
      </c>
      <c r="I853" s="1">
        <v>172</v>
      </c>
      <c r="J853" s="184" t="s">
        <v>21840</v>
      </c>
      <c r="K853" s="1">
        <v>49</v>
      </c>
      <c r="L853" s="1" t="s">
        <v>22471</v>
      </c>
    </row>
    <row r="854" spans="1:12">
      <c r="A854" s="1" t="s">
        <v>20262</v>
      </c>
      <c r="B854" s="1" t="s">
        <v>19104</v>
      </c>
      <c r="C854" s="1">
        <v>338</v>
      </c>
      <c r="D854" s="1" t="s">
        <v>22472</v>
      </c>
      <c r="E854" s="1">
        <v>625</v>
      </c>
      <c r="F854" s="184" t="s">
        <v>22473</v>
      </c>
      <c r="G854" s="1">
        <v>508</v>
      </c>
      <c r="H854" s="1" t="s">
        <v>22474</v>
      </c>
      <c r="I854" s="1">
        <v>669</v>
      </c>
      <c r="J854" s="184" t="s">
        <v>22475</v>
      </c>
      <c r="K854" s="1">
        <v>123</v>
      </c>
      <c r="L854" s="1" t="s">
        <v>22476</v>
      </c>
    </row>
    <row r="855" spans="1:12">
      <c r="A855" s="1" t="s">
        <v>20262</v>
      </c>
      <c r="B855" s="1" t="s">
        <v>19114</v>
      </c>
      <c r="C855" s="1">
        <v>34</v>
      </c>
      <c r="D855" s="1" t="s">
        <v>22477</v>
      </c>
      <c r="E855" s="1">
        <v>249</v>
      </c>
      <c r="F855" s="1" t="s">
        <v>22478</v>
      </c>
      <c r="G855" s="1">
        <v>229</v>
      </c>
      <c r="H855" s="1" t="s">
        <v>22479</v>
      </c>
      <c r="I855" s="1">
        <v>221</v>
      </c>
      <c r="J855" s="1" t="s">
        <v>22480</v>
      </c>
      <c r="K855" s="1">
        <v>29</v>
      </c>
      <c r="L855" s="1" t="s">
        <v>22481</v>
      </c>
    </row>
    <row r="856" spans="1:12">
      <c r="A856" s="1" t="s">
        <v>20262</v>
      </c>
      <c r="B856" s="1" t="s">
        <v>19123</v>
      </c>
      <c r="C856" s="1">
        <v>19</v>
      </c>
      <c r="D856" s="1" t="s">
        <v>17002</v>
      </c>
      <c r="E856" s="1">
        <v>50</v>
      </c>
      <c r="F856" s="1" t="s">
        <v>15103</v>
      </c>
      <c r="G856" s="1">
        <v>53</v>
      </c>
      <c r="H856" s="1" t="s">
        <v>13980</v>
      </c>
      <c r="I856" s="1">
        <v>53</v>
      </c>
      <c r="J856" s="1">
        <v>0</v>
      </c>
      <c r="K856" s="1">
        <v>14</v>
      </c>
      <c r="L856" s="1" t="s">
        <v>21779</v>
      </c>
    </row>
    <row r="857" spans="1:12">
      <c r="A857" s="1" t="s">
        <v>20262</v>
      </c>
      <c r="B857" s="1" t="s">
        <v>19125</v>
      </c>
      <c r="D857" s="1">
        <v>-1</v>
      </c>
      <c r="E857" s="1">
        <v>105</v>
      </c>
      <c r="F857" s="184" t="s">
        <v>22482</v>
      </c>
      <c r="G857" s="1">
        <v>87</v>
      </c>
      <c r="H857" s="1" t="s">
        <v>20539</v>
      </c>
      <c r="I857" s="1">
        <v>86</v>
      </c>
      <c r="J857" s="1" t="s">
        <v>22483</v>
      </c>
      <c r="K857" s="1">
        <v>50</v>
      </c>
      <c r="L857" s="1" t="s">
        <v>20405</v>
      </c>
    </row>
    <row r="858" spans="1:12">
      <c r="A858" s="1" t="s">
        <v>20262</v>
      </c>
      <c r="B858" s="1" t="s">
        <v>19130</v>
      </c>
      <c r="C858" s="1">
        <v>18</v>
      </c>
      <c r="D858" s="1" t="s">
        <v>15086</v>
      </c>
      <c r="E858" s="1">
        <v>59</v>
      </c>
      <c r="F858" s="184" t="s">
        <v>17911</v>
      </c>
      <c r="G858" s="1">
        <v>42</v>
      </c>
      <c r="H858" s="1" t="s">
        <v>22462</v>
      </c>
      <c r="I858" s="1">
        <v>36</v>
      </c>
      <c r="J858" s="1" t="s">
        <v>13908</v>
      </c>
      <c r="K858" s="1">
        <v>22</v>
      </c>
      <c r="L858" s="1" t="s">
        <v>16440</v>
      </c>
    </row>
    <row r="859" spans="1:12">
      <c r="A859" s="1" t="s">
        <v>20262</v>
      </c>
      <c r="B859" s="1" t="s">
        <v>19135</v>
      </c>
      <c r="C859" s="1">
        <v>327</v>
      </c>
      <c r="D859" s="184" t="s">
        <v>22484</v>
      </c>
      <c r="E859" s="1">
        <v>374</v>
      </c>
      <c r="F859" s="1" t="s">
        <v>22485</v>
      </c>
      <c r="G859" s="1">
        <v>1</v>
      </c>
      <c r="H859" s="1" t="s">
        <v>22486</v>
      </c>
      <c r="I859" s="1">
        <v>289</v>
      </c>
      <c r="J859" s="1">
        <v>288</v>
      </c>
      <c r="K859" s="1">
        <v>12</v>
      </c>
      <c r="L859" s="1" t="s">
        <v>22487</v>
      </c>
    </row>
    <row r="860" spans="1:12">
      <c r="A860" s="1" t="s">
        <v>20262</v>
      </c>
      <c r="B860" s="1" t="s">
        <v>19141</v>
      </c>
      <c r="C860" s="1">
        <v>492</v>
      </c>
      <c r="D860" s="1" t="s">
        <v>22488</v>
      </c>
      <c r="E860" s="1">
        <v>830</v>
      </c>
      <c r="F860" s="184" t="s">
        <v>22489</v>
      </c>
      <c r="G860" s="1">
        <v>796</v>
      </c>
      <c r="H860" s="1" t="s">
        <v>22490</v>
      </c>
      <c r="I860" s="1">
        <v>729</v>
      </c>
      <c r="J860" s="1" t="s">
        <v>22491</v>
      </c>
      <c r="K860" s="1">
        <v>220</v>
      </c>
      <c r="L860" s="1" t="s">
        <v>22492</v>
      </c>
    </row>
    <row r="861" spans="1:12">
      <c r="A861" s="1" t="s">
        <v>20262</v>
      </c>
      <c r="B861" s="1" t="s">
        <v>19151</v>
      </c>
      <c r="C861" s="1">
        <v>29</v>
      </c>
      <c r="D861" s="1" t="s">
        <v>22493</v>
      </c>
      <c r="E861" s="1">
        <v>125</v>
      </c>
      <c r="F861" s="184" t="s">
        <v>14316</v>
      </c>
      <c r="G861" s="1">
        <v>114</v>
      </c>
      <c r="H861" s="1" t="s">
        <v>22494</v>
      </c>
      <c r="I861" s="1">
        <v>119</v>
      </c>
      <c r="J861" s="184" t="s">
        <v>20567</v>
      </c>
      <c r="K861" s="1">
        <v>65</v>
      </c>
      <c r="L861" s="1" t="s">
        <v>22495</v>
      </c>
    </row>
    <row r="862" spans="1:12">
      <c r="A862" s="1" t="s">
        <v>20262</v>
      </c>
      <c r="B862" s="1" t="s">
        <v>19157</v>
      </c>
      <c r="C862" s="1">
        <v>52</v>
      </c>
      <c r="D862" s="1" t="s">
        <v>22496</v>
      </c>
      <c r="E862" s="1">
        <v>89</v>
      </c>
      <c r="F862" s="1" t="s">
        <v>22497</v>
      </c>
      <c r="G862" s="1">
        <v>66</v>
      </c>
      <c r="H862" s="1" t="s">
        <v>22498</v>
      </c>
      <c r="I862" s="1">
        <v>71</v>
      </c>
      <c r="J862" s="184" t="s">
        <v>17471</v>
      </c>
      <c r="K862" s="1">
        <v>48</v>
      </c>
      <c r="L862" s="1" t="s">
        <v>15440</v>
      </c>
    </row>
    <row r="863" spans="1:12">
      <c r="A863" s="1" t="s">
        <v>20262</v>
      </c>
      <c r="B863" s="1" t="s">
        <v>315</v>
      </c>
      <c r="C863" s="1">
        <v>171</v>
      </c>
      <c r="D863" s="1" t="s">
        <v>22499</v>
      </c>
      <c r="E863" s="1">
        <v>187</v>
      </c>
      <c r="F863" s="1" t="s">
        <v>22500</v>
      </c>
      <c r="G863" s="1">
        <v>196</v>
      </c>
      <c r="H863" s="184" t="s">
        <v>22501</v>
      </c>
      <c r="I863" s="1">
        <v>192</v>
      </c>
      <c r="J863" s="1" t="s">
        <v>22502</v>
      </c>
      <c r="K863" s="1">
        <v>59</v>
      </c>
      <c r="L863" s="1" t="s">
        <v>21741</v>
      </c>
    </row>
    <row r="864" spans="1:12">
      <c r="A864" s="1" t="s">
        <v>20262</v>
      </c>
      <c r="B864" s="1" t="s">
        <v>19172</v>
      </c>
      <c r="C864" s="1">
        <v>44</v>
      </c>
      <c r="D864" s="1" t="s">
        <v>22503</v>
      </c>
      <c r="E864" s="1">
        <v>313</v>
      </c>
      <c r="F864" s="184" t="s">
        <v>22504</v>
      </c>
      <c r="G864" s="1">
        <v>245</v>
      </c>
      <c r="H864" s="1" t="s">
        <v>22505</v>
      </c>
      <c r="I864" s="1">
        <v>229</v>
      </c>
      <c r="J864" s="1" t="s">
        <v>22506</v>
      </c>
      <c r="K864" s="1">
        <v>141</v>
      </c>
      <c r="L864" s="1" t="s">
        <v>22507</v>
      </c>
    </row>
    <row r="865" spans="1:12">
      <c r="A865" s="1" t="s">
        <v>20262</v>
      </c>
      <c r="B865" s="1" t="s">
        <v>19182</v>
      </c>
      <c r="C865" s="1">
        <v>56</v>
      </c>
      <c r="D865" s="1" t="s">
        <v>15810</v>
      </c>
      <c r="E865" s="1">
        <v>88</v>
      </c>
      <c r="F865" s="1" t="s">
        <v>22508</v>
      </c>
      <c r="G865" s="1">
        <v>77</v>
      </c>
      <c r="H865" s="1" t="s">
        <v>16933</v>
      </c>
      <c r="I865" s="1">
        <v>101</v>
      </c>
      <c r="J865" s="184" t="s">
        <v>22509</v>
      </c>
      <c r="K865" s="1">
        <v>42</v>
      </c>
      <c r="L865" s="1" t="s">
        <v>22510</v>
      </c>
    </row>
    <row r="866" spans="1:12">
      <c r="A866" s="1" t="s">
        <v>20262</v>
      </c>
      <c r="B866" s="1" t="s">
        <v>19188</v>
      </c>
      <c r="C866" s="1">
        <v>396</v>
      </c>
      <c r="D866" s="1" t="s">
        <v>16032</v>
      </c>
      <c r="E866" s="1">
        <v>427</v>
      </c>
      <c r="F866" s="1" t="s">
        <v>22511</v>
      </c>
      <c r="G866" s="1">
        <v>364</v>
      </c>
      <c r="H866" s="1" t="s">
        <v>20596</v>
      </c>
      <c r="I866" s="1">
        <v>437</v>
      </c>
      <c r="J866" s="184" t="s">
        <v>22512</v>
      </c>
      <c r="K866" s="1">
        <v>272</v>
      </c>
      <c r="L866" s="1" t="s">
        <v>22513</v>
      </c>
    </row>
    <row r="867" spans="1:12">
      <c r="A867" s="1" t="s">
        <v>20262</v>
      </c>
      <c r="B867" s="1" t="s">
        <v>19195</v>
      </c>
      <c r="C867" s="1">
        <v>37</v>
      </c>
      <c r="D867" s="184" t="s">
        <v>14352</v>
      </c>
      <c r="E867" s="1">
        <v>32</v>
      </c>
      <c r="F867" s="1" t="s">
        <v>14630</v>
      </c>
      <c r="G867" s="1">
        <v>36</v>
      </c>
      <c r="H867" s="1" t="s">
        <v>6599</v>
      </c>
      <c r="I867" s="1">
        <v>44</v>
      </c>
      <c r="J867" s="184" t="s">
        <v>13900</v>
      </c>
      <c r="K867" s="1">
        <v>15</v>
      </c>
      <c r="L867" s="1" t="s">
        <v>22167</v>
      </c>
    </row>
    <row r="868" spans="1:12">
      <c r="A868" s="1" t="s">
        <v>20262</v>
      </c>
      <c r="B868" s="1" t="s">
        <v>19196</v>
      </c>
      <c r="C868" s="1">
        <v>61</v>
      </c>
      <c r="D868" s="1" t="s">
        <v>22514</v>
      </c>
      <c r="E868" s="1">
        <v>100</v>
      </c>
      <c r="F868" s="184" t="s">
        <v>14124</v>
      </c>
      <c r="G868" s="1">
        <v>101</v>
      </c>
      <c r="H868" s="1" t="s">
        <v>22515</v>
      </c>
      <c r="I868" s="1">
        <v>97</v>
      </c>
      <c r="J868" s="1" t="s">
        <v>22516</v>
      </c>
      <c r="K868" s="1">
        <v>42</v>
      </c>
      <c r="L868" s="1" t="s">
        <v>22517</v>
      </c>
    </row>
    <row r="869" spans="1:12">
      <c r="A869" s="1" t="s">
        <v>20262</v>
      </c>
      <c r="B869" s="1" t="s">
        <v>19204</v>
      </c>
      <c r="C869" s="1">
        <v>73</v>
      </c>
      <c r="D869" s="1" t="s">
        <v>22518</v>
      </c>
      <c r="E869" s="1">
        <v>80</v>
      </c>
      <c r="F869" s="1" t="s">
        <v>20902</v>
      </c>
      <c r="G869" s="1">
        <v>86</v>
      </c>
      <c r="H869" s="1" t="s">
        <v>14565</v>
      </c>
      <c r="I869" s="1">
        <v>93</v>
      </c>
      <c r="J869" s="184" t="s">
        <v>14685</v>
      </c>
      <c r="K869" s="1">
        <v>9</v>
      </c>
      <c r="L869" s="1" t="s">
        <v>22519</v>
      </c>
    </row>
    <row r="870" spans="1:12">
      <c r="A870" s="1" t="s">
        <v>20262</v>
      </c>
      <c r="B870" s="1" t="s">
        <v>19209</v>
      </c>
      <c r="C870" s="1">
        <v>35</v>
      </c>
      <c r="D870" s="1" t="s">
        <v>20053</v>
      </c>
      <c r="E870" s="1">
        <v>33</v>
      </c>
      <c r="F870" s="1" t="s">
        <v>20429</v>
      </c>
      <c r="G870" s="1">
        <v>39</v>
      </c>
      <c r="H870" s="184" t="s">
        <v>14165</v>
      </c>
      <c r="I870" s="1">
        <v>35</v>
      </c>
      <c r="J870" s="1" t="s">
        <v>19774</v>
      </c>
      <c r="L870" s="1">
        <v>-1</v>
      </c>
    </row>
    <row r="871" spans="1:12">
      <c r="A871" s="1" t="s">
        <v>20262</v>
      </c>
      <c r="B871" s="1" t="s">
        <v>19210</v>
      </c>
      <c r="C871" s="1">
        <v>9</v>
      </c>
      <c r="D871" s="1" t="s">
        <v>18982</v>
      </c>
      <c r="E871" s="1">
        <v>30</v>
      </c>
      <c r="F871" s="1" t="s">
        <v>1347</v>
      </c>
      <c r="G871" s="1">
        <v>26</v>
      </c>
      <c r="H871" s="1" t="s">
        <v>15092</v>
      </c>
      <c r="I871" s="1">
        <v>30</v>
      </c>
      <c r="J871" s="184" t="s">
        <v>14343</v>
      </c>
      <c r="K871" s="1">
        <v>6</v>
      </c>
      <c r="L871" s="1" t="s">
        <v>20475</v>
      </c>
    </row>
    <row r="872" spans="1:12">
      <c r="A872" s="1" t="s">
        <v>20262</v>
      </c>
      <c r="B872" s="1" t="s">
        <v>19211</v>
      </c>
      <c r="C872" s="1">
        <v>90</v>
      </c>
      <c r="D872" s="1" t="s">
        <v>20940</v>
      </c>
      <c r="E872" s="1">
        <v>130</v>
      </c>
      <c r="F872" s="1" t="s">
        <v>22520</v>
      </c>
      <c r="G872" s="1">
        <v>128</v>
      </c>
      <c r="H872" s="1" t="s">
        <v>21646</v>
      </c>
      <c r="I872" s="1">
        <v>81</v>
      </c>
      <c r="J872" s="1" t="s">
        <v>16354</v>
      </c>
      <c r="K872" s="1">
        <v>37</v>
      </c>
      <c r="L872" s="1" t="s">
        <v>22521</v>
      </c>
    </row>
    <row r="873" spans="1:12">
      <c r="A873" s="1" t="s">
        <v>20262</v>
      </c>
      <c r="B873" s="1" t="s">
        <v>19216</v>
      </c>
      <c r="C873" s="1">
        <v>63</v>
      </c>
      <c r="D873" s="1" t="s">
        <v>19786</v>
      </c>
      <c r="E873" s="1">
        <v>90</v>
      </c>
      <c r="F873" s="1" t="s">
        <v>22522</v>
      </c>
      <c r="G873" s="1">
        <v>72</v>
      </c>
      <c r="H873" s="1" t="s">
        <v>13971</v>
      </c>
      <c r="I873" s="1">
        <v>49</v>
      </c>
      <c r="J873" s="1" t="s">
        <v>14854</v>
      </c>
      <c r="K873" s="1">
        <v>15</v>
      </c>
      <c r="L873" s="1" t="s">
        <v>22523</v>
      </c>
    </row>
    <row r="874" spans="1:12">
      <c r="A874" s="1" t="s">
        <v>20262</v>
      </c>
      <c r="B874" s="1" t="s">
        <v>19220</v>
      </c>
      <c r="C874" s="1">
        <v>316</v>
      </c>
      <c r="D874" s="1" t="s">
        <v>22524</v>
      </c>
      <c r="E874" s="1">
        <v>816</v>
      </c>
      <c r="F874" s="184" t="s">
        <v>14880</v>
      </c>
      <c r="G874" s="1">
        <v>676</v>
      </c>
      <c r="H874" s="1" t="s">
        <v>22525</v>
      </c>
      <c r="I874" s="1">
        <v>525</v>
      </c>
      <c r="J874" s="1" t="s">
        <v>22526</v>
      </c>
      <c r="K874" s="1">
        <v>241</v>
      </c>
      <c r="L874" s="1" t="s">
        <v>22527</v>
      </c>
    </row>
    <row r="875" spans="1:12">
      <c r="A875" s="1" t="s">
        <v>20262</v>
      </c>
      <c r="B875" s="1" t="s">
        <v>19231</v>
      </c>
      <c r="C875" s="1">
        <v>20</v>
      </c>
      <c r="D875" s="1" t="s">
        <v>20591</v>
      </c>
      <c r="E875" s="1">
        <v>42</v>
      </c>
      <c r="F875" s="184" t="s">
        <v>13925</v>
      </c>
      <c r="G875" s="1">
        <v>34</v>
      </c>
      <c r="H875" s="1" t="s">
        <v>19058</v>
      </c>
      <c r="I875" s="1">
        <v>40</v>
      </c>
      <c r="J875" s="184" t="s">
        <v>13885</v>
      </c>
      <c r="K875" s="1">
        <v>4</v>
      </c>
      <c r="L875" s="1" t="s">
        <v>21208</v>
      </c>
    </row>
    <row r="876" spans="1:12">
      <c r="A876" s="1" t="s">
        <v>20262</v>
      </c>
      <c r="B876" s="1" t="s">
        <v>19234</v>
      </c>
      <c r="C876" s="1">
        <v>12</v>
      </c>
      <c r="D876" s="1" t="s">
        <v>14364</v>
      </c>
      <c r="E876" s="1">
        <v>38</v>
      </c>
      <c r="F876" s="184" t="s">
        <v>22528</v>
      </c>
      <c r="G876" s="1">
        <v>32</v>
      </c>
      <c r="H876" s="1" t="s">
        <v>20672</v>
      </c>
      <c r="I876" s="1">
        <v>43</v>
      </c>
      <c r="J876" s="1" t="s">
        <v>17180</v>
      </c>
      <c r="K876" s="1">
        <v>6</v>
      </c>
      <c r="L876" s="1" t="s">
        <v>22529</v>
      </c>
    </row>
    <row r="877" spans="1:12">
      <c r="A877" s="1" t="s">
        <v>20262</v>
      </c>
      <c r="B877" s="1" t="s">
        <v>19236</v>
      </c>
      <c r="C877" s="1">
        <v>26</v>
      </c>
      <c r="D877" s="1" t="s">
        <v>22033</v>
      </c>
      <c r="E877" s="1">
        <v>49</v>
      </c>
      <c r="F877" s="184" t="s">
        <v>14134</v>
      </c>
      <c r="G877" s="1">
        <v>42</v>
      </c>
      <c r="H877" s="1" t="s">
        <v>13908</v>
      </c>
      <c r="I877" s="1">
        <v>40</v>
      </c>
      <c r="J877" s="1" t="s">
        <v>20773</v>
      </c>
      <c r="K877" s="1">
        <v>19</v>
      </c>
      <c r="L877" s="1" t="s">
        <v>22530</v>
      </c>
    </row>
    <row r="878" spans="1:12">
      <c r="A878" s="1" t="s">
        <v>20262</v>
      </c>
      <c r="B878" s="1" t="s">
        <v>19239</v>
      </c>
      <c r="C878" s="1">
        <v>74</v>
      </c>
      <c r="D878" s="1" t="s">
        <v>22531</v>
      </c>
      <c r="E878" s="1">
        <v>186</v>
      </c>
      <c r="F878" s="184" t="s">
        <v>22532</v>
      </c>
      <c r="G878" s="1">
        <v>170</v>
      </c>
      <c r="H878" s="1" t="s">
        <v>22533</v>
      </c>
      <c r="I878" s="1">
        <v>135</v>
      </c>
      <c r="J878" s="1" t="s">
        <v>20499</v>
      </c>
      <c r="K878" s="1">
        <v>99</v>
      </c>
      <c r="L878" s="1" t="s">
        <v>16032</v>
      </c>
    </row>
    <row r="879" spans="1:12">
      <c r="A879" s="1" t="s">
        <v>20262</v>
      </c>
      <c r="B879" s="1" t="s">
        <v>755</v>
      </c>
      <c r="C879" s="1">
        <v>29</v>
      </c>
      <c r="D879" s="1">
        <v>0</v>
      </c>
      <c r="E879" s="1">
        <v>50</v>
      </c>
      <c r="F879" s="1" t="s">
        <v>21086</v>
      </c>
      <c r="G879" s="1">
        <v>55</v>
      </c>
      <c r="H879" s="1" t="s">
        <v>6220</v>
      </c>
      <c r="I879" s="1">
        <v>38</v>
      </c>
      <c r="J879" s="1" t="s">
        <v>22534</v>
      </c>
      <c r="K879" s="1">
        <v>13</v>
      </c>
      <c r="L879" s="1" t="s">
        <v>22417</v>
      </c>
    </row>
    <row r="880" spans="1:12">
      <c r="A880" s="1" t="s">
        <v>20262</v>
      </c>
      <c r="B880" s="1" t="s">
        <v>19247</v>
      </c>
      <c r="C880" s="1">
        <v>24</v>
      </c>
      <c r="D880" s="1" t="s">
        <v>15956</v>
      </c>
      <c r="E880" s="1">
        <v>125</v>
      </c>
      <c r="F880" s="1" t="s">
        <v>6527</v>
      </c>
      <c r="G880" s="1">
        <v>72</v>
      </c>
      <c r="H880" s="1" t="s">
        <v>22111</v>
      </c>
      <c r="I880" s="1">
        <v>96</v>
      </c>
      <c r="J880" s="184" t="s">
        <v>14273</v>
      </c>
      <c r="K880" s="1">
        <v>21</v>
      </c>
      <c r="L880" s="1" t="s">
        <v>22535</v>
      </c>
    </row>
    <row r="881" spans="1:12">
      <c r="A881" s="1" t="s">
        <v>20262</v>
      </c>
      <c r="B881" s="1" t="s">
        <v>19250</v>
      </c>
      <c r="C881" s="1">
        <v>37</v>
      </c>
      <c r="D881" s="1" t="s">
        <v>20364</v>
      </c>
      <c r="E881" s="1">
        <v>89</v>
      </c>
      <c r="F881" s="1" t="s">
        <v>15629</v>
      </c>
      <c r="G881" s="1">
        <v>90</v>
      </c>
      <c r="H881" s="184" t="s">
        <v>22536</v>
      </c>
      <c r="I881" s="1">
        <v>62</v>
      </c>
      <c r="J881" s="1" t="s">
        <v>22537</v>
      </c>
      <c r="K881" s="1">
        <v>14</v>
      </c>
      <c r="L881" s="1" t="s">
        <v>22538</v>
      </c>
    </row>
    <row r="882" spans="1:12">
      <c r="A882" s="1" t="s">
        <v>20262</v>
      </c>
      <c r="B882" s="1" t="s">
        <v>19255</v>
      </c>
      <c r="D882" s="1">
        <v>-1</v>
      </c>
      <c r="E882" s="1">
        <v>17</v>
      </c>
      <c r="F882" s="1" t="s">
        <v>19152</v>
      </c>
      <c r="H882" s="1">
        <v>-1</v>
      </c>
    </row>
    <row r="883" spans="1:12">
      <c r="A883" s="1" t="s">
        <v>20262</v>
      </c>
      <c r="B883" s="1" t="s">
        <v>19257</v>
      </c>
      <c r="C883" s="1">
        <v>34</v>
      </c>
      <c r="D883" s="1" t="s">
        <v>22539</v>
      </c>
      <c r="E883" s="1">
        <v>55</v>
      </c>
      <c r="F883" s="1" t="s">
        <v>19783</v>
      </c>
      <c r="G883" s="1">
        <v>58</v>
      </c>
      <c r="H883" s="184" t="s">
        <v>15962</v>
      </c>
      <c r="I883" s="1">
        <v>56</v>
      </c>
      <c r="J883" s="1" t="s">
        <v>20352</v>
      </c>
      <c r="K883" s="1">
        <v>15</v>
      </c>
      <c r="L883" s="1" t="s">
        <v>22540</v>
      </c>
    </row>
    <row r="884" spans="1:12">
      <c r="A884" s="1" t="s">
        <v>20262</v>
      </c>
      <c r="B884" s="1" t="s">
        <v>19261</v>
      </c>
      <c r="C884" s="1">
        <v>47</v>
      </c>
      <c r="D884" s="1" t="s">
        <v>22541</v>
      </c>
      <c r="E884" s="1">
        <v>59</v>
      </c>
      <c r="F884" s="1" t="s">
        <v>22542</v>
      </c>
      <c r="G884" s="1">
        <v>62</v>
      </c>
      <c r="H884" s="184" t="s">
        <v>14485</v>
      </c>
      <c r="I884" s="1">
        <v>42</v>
      </c>
      <c r="J884" s="1" t="s">
        <v>19786</v>
      </c>
      <c r="K884" s="1">
        <v>33</v>
      </c>
      <c r="L884" s="1" t="s">
        <v>19783</v>
      </c>
    </row>
    <row r="885" spans="1:12">
      <c r="A885" s="1" t="s">
        <v>20262</v>
      </c>
      <c r="B885" s="1" t="s">
        <v>19266</v>
      </c>
      <c r="C885" s="1">
        <v>16</v>
      </c>
      <c r="D885" s="1" t="s">
        <v>14630</v>
      </c>
      <c r="E885" s="1">
        <v>43</v>
      </c>
      <c r="F885" s="184" t="s">
        <v>13989</v>
      </c>
      <c r="G885" s="1">
        <v>43</v>
      </c>
      <c r="H885" s="1">
        <v>0</v>
      </c>
      <c r="I885" s="1">
        <v>56</v>
      </c>
      <c r="J885" s="184" t="s">
        <v>17415</v>
      </c>
      <c r="K885" s="1">
        <v>7</v>
      </c>
      <c r="L885" s="1" t="s">
        <v>20278</v>
      </c>
    </row>
    <row r="886" spans="1:12">
      <c r="A886" s="1" t="s">
        <v>20262</v>
      </c>
      <c r="B886" s="1" t="s">
        <v>19270</v>
      </c>
      <c r="C886" s="1">
        <v>41</v>
      </c>
      <c r="D886" s="1" t="s">
        <v>22543</v>
      </c>
      <c r="E886" s="1">
        <v>88</v>
      </c>
      <c r="F886" s="1">
        <v>0</v>
      </c>
      <c r="G886" s="1">
        <v>67</v>
      </c>
      <c r="H886" s="1" t="s">
        <v>22544</v>
      </c>
      <c r="I886" s="1">
        <v>100</v>
      </c>
      <c r="J886" s="184" t="s">
        <v>22545</v>
      </c>
      <c r="K886" s="1">
        <v>21</v>
      </c>
      <c r="L886" s="1" t="s">
        <v>22546</v>
      </c>
    </row>
    <row r="887" spans="1:12">
      <c r="A887" s="1" t="s">
        <v>20262</v>
      </c>
      <c r="B887" s="1" t="s">
        <v>19274</v>
      </c>
      <c r="C887" s="1">
        <v>78</v>
      </c>
      <c r="D887" s="1">
        <v>0</v>
      </c>
      <c r="E887" s="1">
        <v>112</v>
      </c>
      <c r="F887" s="1" t="s">
        <v>20672</v>
      </c>
      <c r="G887" s="1">
        <v>90</v>
      </c>
      <c r="H887" s="1" t="s">
        <v>22547</v>
      </c>
      <c r="I887" s="1">
        <v>114</v>
      </c>
      <c r="J887" s="184" t="s">
        <v>17061</v>
      </c>
      <c r="K887" s="1">
        <v>22</v>
      </c>
      <c r="L887" s="1" t="s">
        <v>21336</v>
      </c>
    </row>
    <row r="888" spans="1:12">
      <c r="A888" s="1" t="s">
        <v>20262</v>
      </c>
      <c r="B888" s="1" t="s">
        <v>19277</v>
      </c>
      <c r="C888" s="1">
        <v>19</v>
      </c>
      <c r="D888" s="1" t="s">
        <v>22548</v>
      </c>
      <c r="E888" s="1">
        <v>25</v>
      </c>
      <c r="F888" s="1" t="s">
        <v>21172</v>
      </c>
      <c r="G888" s="1">
        <v>33</v>
      </c>
      <c r="H888" s="1" t="s">
        <v>5891</v>
      </c>
      <c r="I888" s="1">
        <v>19</v>
      </c>
      <c r="J888" s="1" t="s">
        <v>14745</v>
      </c>
      <c r="K888" s="1">
        <v>3</v>
      </c>
      <c r="L888" s="1" t="s">
        <v>21076</v>
      </c>
    </row>
    <row r="889" spans="1:12">
      <c r="A889" s="1" t="s">
        <v>20262</v>
      </c>
      <c r="B889" s="1" t="s">
        <v>19280</v>
      </c>
      <c r="D889" s="1">
        <v>-1</v>
      </c>
      <c r="E889" s="1">
        <v>23</v>
      </c>
      <c r="F889" s="1" t="s">
        <v>22549</v>
      </c>
      <c r="G889" s="1">
        <v>18</v>
      </c>
      <c r="H889" s="1" t="s">
        <v>17667</v>
      </c>
      <c r="I889" s="1">
        <v>1</v>
      </c>
      <c r="J889" s="1" t="s">
        <v>20522</v>
      </c>
      <c r="L889" s="1">
        <v>-1</v>
      </c>
    </row>
    <row r="890" spans="1:12">
      <c r="A890" s="1" t="s">
        <v>20262</v>
      </c>
      <c r="B890" s="1" t="s">
        <v>19282</v>
      </c>
      <c r="C890" s="1">
        <v>54</v>
      </c>
      <c r="D890" s="1" t="s">
        <v>21967</v>
      </c>
      <c r="E890" s="1">
        <v>143</v>
      </c>
      <c r="F890" s="1" t="s">
        <v>6220</v>
      </c>
      <c r="G890" s="1">
        <v>91</v>
      </c>
      <c r="H890" s="1" t="s">
        <v>20406</v>
      </c>
      <c r="I890" s="1">
        <v>99</v>
      </c>
      <c r="J890" s="184" t="s">
        <v>17679</v>
      </c>
      <c r="K890" s="1">
        <v>33</v>
      </c>
      <c r="L890" s="1" t="s">
        <v>14686</v>
      </c>
    </row>
    <row r="891" spans="1:12">
      <c r="A891" s="1" t="s">
        <v>20262</v>
      </c>
      <c r="B891" s="1" t="s">
        <v>19286</v>
      </c>
      <c r="C891" s="1">
        <v>48</v>
      </c>
      <c r="D891" s="1" t="s">
        <v>18710</v>
      </c>
      <c r="E891" s="1">
        <v>44</v>
      </c>
      <c r="F891" s="1" t="s">
        <v>20068</v>
      </c>
      <c r="H891" s="1">
        <v>-1</v>
      </c>
    </row>
    <row r="892" spans="1:12">
      <c r="A892" s="1" t="s">
        <v>20262</v>
      </c>
      <c r="B892" s="1" t="s">
        <v>19288</v>
      </c>
      <c r="C892" s="1">
        <v>35</v>
      </c>
      <c r="D892" s="1" t="s">
        <v>21544</v>
      </c>
      <c r="E892" s="1">
        <v>55</v>
      </c>
      <c r="F892" s="1" t="s">
        <v>22550</v>
      </c>
      <c r="G892" s="1">
        <v>33</v>
      </c>
      <c r="H892" s="1" t="s">
        <v>15093</v>
      </c>
      <c r="I892" s="1">
        <v>43</v>
      </c>
      <c r="J892" s="184" t="s">
        <v>22551</v>
      </c>
      <c r="K892" s="1">
        <v>18</v>
      </c>
      <c r="L892" s="1" t="s">
        <v>22552</v>
      </c>
    </row>
    <row r="893" spans="1:12">
      <c r="A893" s="1" t="s">
        <v>20262</v>
      </c>
      <c r="B893" s="1" t="s">
        <v>19291</v>
      </c>
      <c r="C893" s="1">
        <v>1</v>
      </c>
      <c r="E893" s="1">
        <v>26</v>
      </c>
      <c r="F893" s="1">
        <v>25</v>
      </c>
      <c r="G893" s="1">
        <v>14</v>
      </c>
      <c r="H893" s="1" t="s">
        <v>14395</v>
      </c>
      <c r="I893" s="1">
        <v>4</v>
      </c>
      <c r="J893" s="1" t="s">
        <v>20359</v>
      </c>
      <c r="L893" s="1">
        <v>-1</v>
      </c>
    </row>
    <row r="894" spans="1:12">
      <c r="A894" s="1" t="s">
        <v>20262</v>
      </c>
      <c r="B894" s="1" t="s">
        <v>19293</v>
      </c>
      <c r="C894" s="1">
        <v>172</v>
      </c>
      <c r="D894" s="1" t="s">
        <v>22553</v>
      </c>
      <c r="E894" s="1">
        <v>252</v>
      </c>
      <c r="F894" s="1" t="s">
        <v>22554</v>
      </c>
      <c r="G894" s="1">
        <v>169</v>
      </c>
      <c r="H894" s="1" t="s">
        <v>22555</v>
      </c>
      <c r="I894" s="1">
        <v>166</v>
      </c>
      <c r="J894" s="1" t="s">
        <v>22556</v>
      </c>
      <c r="K894" s="1">
        <v>62</v>
      </c>
      <c r="L894" s="1" t="s">
        <v>22557</v>
      </c>
    </row>
    <row r="895" spans="1:12">
      <c r="A895" s="1" t="s">
        <v>20262</v>
      </c>
      <c r="B895" s="1" t="s">
        <v>19302</v>
      </c>
      <c r="C895" s="1">
        <v>367</v>
      </c>
      <c r="D895" s="1" t="s">
        <v>22558</v>
      </c>
      <c r="E895" s="1">
        <v>536</v>
      </c>
      <c r="F895" s="1" t="s">
        <v>22559</v>
      </c>
      <c r="G895" s="1">
        <v>667</v>
      </c>
      <c r="H895" s="184" t="s">
        <v>22560</v>
      </c>
      <c r="I895" s="1">
        <v>654</v>
      </c>
      <c r="J895" s="1" t="s">
        <v>22561</v>
      </c>
      <c r="K895" s="1">
        <v>222</v>
      </c>
      <c r="L895" s="1" t="s">
        <v>22562</v>
      </c>
    </row>
    <row r="896" spans="1:12">
      <c r="A896" s="1" t="s">
        <v>20262</v>
      </c>
      <c r="B896" s="1" t="s">
        <v>19313</v>
      </c>
      <c r="C896" s="1">
        <v>19</v>
      </c>
      <c r="D896" s="1" t="s">
        <v>14745</v>
      </c>
      <c r="E896" s="1">
        <v>20</v>
      </c>
      <c r="F896" s="1" t="s">
        <v>14774</v>
      </c>
      <c r="G896" s="1">
        <v>20</v>
      </c>
      <c r="H896" s="1">
        <v>0</v>
      </c>
      <c r="I896" s="1">
        <v>4</v>
      </c>
      <c r="J896" s="1" t="s">
        <v>20475</v>
      </c>
      <c r="L896" s="1">
        <v>-1</v>
      </c>
    </row>
    <row r="897" spans="1:12">
      <c r="A897" s="1" t="s">
        <v>20262</v>
      </c>
      <c r="B897" s="1" t="s">
        <v>4870</v>
      </c>
      <c r="C897" s="1">
        <v>272</v>
      </c>
      <c r="D897" s="1" t="s">
        <v>22563</v>
      </c>
      <c r="E897" s="1">
        <v>472</v>
      </c>
      <c r="F897" s="1" t="s">
        <v>22564</v>
      </c>
      <c r="G897" s="1">
        <v>459</v>
      </c>
      <c r="H897" s="1" t="s">
        <v>22565</v>
      </c>
      <c r="I897" s="1">
        <v>391</v>
      </c>
      <c r="J897" s="1" t="s">
        <v>20095</v>
      </c>
      <c r="K897" s="1">
        <v>123</v>
      </c>
      <c r="L897" s="1" t="s">
        <v>22566</v>
      </c>
    </row>
    <row r="898" spans="1:12">
      <c r="A898" s="1" t="s">
        <v>20262</v>
      </c>
      <c r="B898" s="1" t="s">
        <v>19324</v>
      </c>
      <c r="C898" s="1">
        <v>28</v>
      </c>
      <c r="D898" s="1" t="s">
        <v>18992</v>
      </c>
      <c r="E898" s="1">
        <v>64</v>
      </c>
      <c r="F898" s="184" t="s">
        <v>15084</v>
      </c>
      <c r="G898" s="1">
        <v>22</v>
      </c>
      <c r="H898" s="1" t="s">
        <v>22567</v>
      </c>
      <c r="J898" s="1">
        <v>-1</v>
      </c>
    </row>
    <row r="899" spans="1:12">
      <c r="A899" s="1" t="s">
        <v>20262</v>
      </c>
      <c r="B899" s="1" t="s">
        <v>19326</v>
      </c>
      <c r="C899" s="1">
        <v>51</v>
      </c>
      <c r="D899" s="1" t="s">
        <v>22568</v>
      </c>
      <c r="E899" s="1">
        <v>171</v>
      </c>
      <c r="F899" s="184" t="s">
        <v>19330</v>
      </c>
      <c r="G899" s="1">
        <v>129</v>
      </c>
      <c r="H899" s="1" t="s">
        <v>19329</v>
      </c>
      <c r="I899" s="1">
        <v>133</v>
      </c>
      <c r="J899" s="184" t="s">
        <v>15350</v>
      </c>
      <c r="K899" s="1">
        <v>37</v>
      </c>
      <c r="L899" s="1" t="s">
        <v>22569</v>
      </c>
    </row>
    <row r="900" spans="1:12">
      <c r="A900" s="1" t="s">
        <v>20262</v>
      </c>
      <c r="B900" s="1" t="s">
        <v>19333</v>
      </c>
      <c r="C900" s="1">
        <v>43</v>
      </c>
      <c r="D900" s="1" t="s">
        <v>22570</v>
      </c>
      <c r="E900" s="1">
        <v>95</v>
      </c>
      <c r="F900" s="184" t="s">
        <v>13879</v>
      </c>
      <c r="G900" s="1">
        <v>86</v>
      </c>
      <c r="H900" s="1" t="s">
        <v>22571</v>
      </c>
      <c r="I900" s="1">
        <v>78</v>
      </c>
      <c r="J900" s="1" t="s">
        <v>22572</v>
      </c>
      <c r="K900" s="1">
        <v>6</v>
      </c>
      <c r="L900" s="1" t="s">
        <v>22573</v>
      </c>
    </row>
    <row r="901" spans="1:12">
      <c r="A901" s="1" t="s">
        <v>20262</v>
      </c>
      <c r="B901" s="1" t="s">
        <v>494</v>
      </c>
      <c r="C901" s="1">
        <v>65</v>
      </c>
      <c r="D901" s="1" t="s">
        <v>20133</v>
      </c>
      <c r="E901" s="1">
        <v>91</v>
      </c>
      <c r="F901" s="1" t="s">
        <v>22574</v>
      </c>
      <c r="G901" s="1">
        <v>95</v>
      </c>
      <c r="H901" s="184" t="s">
        <v>15783</v>
      </c>
      <c r="I901" s="1">
        <v>96</v>
      </c>
      <c r="J901" s="184" t="s">
        <v>15348</v>
      </c>
      <c r="K901" s="1">
        <v>26</v>
      </c>
      <c r="L901" s="1" t="s">
        <v>20644</v>
      </c>
    </row>
    <row r="902" spans="1:12">
      <c r="A902" s="1" t="s">
        <v>20262</v>
      </c>
      <c r="B902" s="1" t="s">
        <v>19339</v>
      </c>
      <c r="C902" s="1">
        <v>13</v>
      </c>
      <c r="D902" s="1" t="s">
        <v>22575</v>
      </c>
      <c r="E902" s="1">
        <v>150</v>
      </c>
      <c r="F902" s="1" t="s">
        <v>22576</v>
      </c>
      <c r="G902" s="1">
        <v>125</v>
      </c>
      <c r="H902" s="1" t="s">
        <v>15103</v>
      </c>
      <c r="I902" s="1">
        <v>123</v>
      </c>
      <c r="J902" s="1" t="s">
        <v>22577</v>
      </c>
      <c r="K902" s="1">
        <v>51</v>
      </c>
      <c r="L902" s="1" t="s">
        <v>22578</v>
      </c>
    </row>
    <row r="903" spans="1:12">
      <c r="A903" s="1" t="s">
        <v>20262</v>
      </c>
      <c r="B903" s="1" t="s">
        <v>19343</v>
      </c>
      <c r="C903" s="1">
        <v>40</v>
      </c>
      <c r="D903" s="1" t="s">
        <v>16075</v>
      </c>
      <c r="E903" s="1">
        <v>83</v>
      </c>
      <c r="F903" s="184" t="s">
        <v>16174</v>
      </c>
      <c r="G903" s="1">
        <v>74</v>
      </c>
      <c r="H903" s="1" t="s">
        <v>22579</v>
      </c>
      <c r="I903" s="1">
        <v>75</v>
      </c>
      <c r="J903" s="184" t="s">
        <v>16898</v>
      </c>
      <c r="K903" s="1">
        <v>25</v>
      </c>
      <c r="L903" s="1" t="s">
        <v>14686</v>
      </c>
    </row>
    <row r="904" spans="1:12">
      <c r="A904" s="1" t="s">
        <v>20262</v>
      </c>
      <c r="B904" s="1" t="s">
        <v>19347</v>
      </c>
      <c r="C904" s="1">
        <v>88</v>
      </c>
      <c r="D904" s="184" t="s">
        <v>13900</v>
      </c>
      <c r="E904" s="1">
        <v>117</v>
      </c>
      <c r="F904" s="1" t="s">
        <v>21188</v>
      </c>
      <c r="G904" s="1">
        <v>92</v>
      </c>
      <c r="H904" s="1" t="s">
        <v>22580</v>
      </c>
      <c r="I904" s="1">
        <v>102</v>
      </c>
      <c r="J904" s="184" t="s">
        <v>14585</v>
      </c>
      <c r="K904" s="1">
        <v>77</v>
      </c>
      <c r="L904" s="1" t="s">
        <v>22581</v>
      </c>
    </row>
    <row r="905" spans="1:12">
      <c r="A905" s="1" t="s">
        <v>20262</v>
      </c>
      <c r="B905" s="1" t="s">
        <v>19352</v>
      </c>
      <c r="C905" s="1">
        <v>85</v>
      </c>
      <c r="D905" s="184" t="s">
        <v>17575</v>
      </c>
      <c r="E905" s="1">
        <v>125</v>
      </c>
      <c r="F905" s="184" t="s">
        <v>15691</v>
      </c>
      <c r="G905" s="1">
        <v>87</v>
      </c>
      <c r="H905" s="1" t="s">
        <v>22582</v>
      </c>
      <c r="I905" s="1">
        <v>103</v>
      </c>
      <c r="J905" s="184" t="s">
        <v>13943</v>
      </c>
      <c r="K905" s="1">
        <v>79</v>
      </c>
      <c r="L905" s="1" t="s">
        <v>22583</v>
      </c>
    </row>
    <row r="906" spans="1:12">
      <c r="A906" s="1" t="s">
        <v>20262</v>
      </c>
      <c r="B906" s="1" t="s">
        <v>19360</v>
      </c>
      <c r="C906" s="1">
        <v>304</v>
      </c>
      <c r="D906" s="1" t="s">
        <v>22584</v>
      </c>
      <c r="E906" s="1">
        <v>403</v>
      </c>
      <c r="F906" s="1" t="s">
        <v>22585</v>
      </c>
      <c r="G906" s="1">
        <v>330</v>
      </c>
      <c r="H906" s="1" t="s">
        <v>18257</v>
      </c>
      <c r="I906" s="1">
        <v>327</v>
      </c>
      <c r="J906" s="1" t="s">
        <v>22586</v>
      </c>
      <c r="K906" s="1">
        <v>153</v>
      </c>
      <c r="L906" s="1" t="s">
        <v>22587</v>
      </c>
    </row>
    <row r="907" spans="1:12">
      <c r="A907" s="1" t="s">
        <v>20262</v>
      </c>
      <c r="B907" s="1" t="s">
        <v>19369</v>
      </c>
      <c r="C907" s="1">
        <v>15</v>
      </c>
      <c r="D907" s="1" t="s">
        <v>22523</v>
      </c>
      <c r="E907" s="1">
        <v>56</v>
      </c>
      <c r="F907" s="1" t="s">
        <v>18703</v>
      </c>
      <c r="G907" s="1">
        <v>2</v>
      </c>
      <c r="H907" s="1" t="s">
        <v>22588</v>
      </c>
      <c r="I907" s="1">
        <v>1</v>
      </c>
      <c r="J907" s="1" t="s">
        <v>17478</v>
      </c>
      <c r="L907" s="1">
        <v>-1</v>
      </c>
    </row>
    <row r="908" spans="1:12">
      <c r="A908" s="1" t="s">
        <v>20262</v>
      </c>
      <c r="B908" s="1" t="s">
        <v>19371</v>
      </c>
      <c r="C908" s="1">
        <v>6</v>
      </c>
      <c r="D908" s="1" t="s">
        <v>20687</v>
      </c>
      <c r="E908" s="1">
        <v>24</v>
      </c>
      <c r="F908" s="184" t="s">
        <v>13877</v>
      </c>
      <c r="G908" s="1">
        <v>23</v>
      </c>
      <c r="H908" s="1" t="s">
        <v>21480</v>
      </c>
      <c r="I908" s="1">
        <v>38</v>
      </c>
      <c r="J908" s="184" t="s">
        <v>22589</v>
      </c>
      <c r="K908" s="1">
        <v>6</v>
      </c>
      <c r="L908" s="1" t="s">
        <v>21076</v>
      </c>
    </row>
    <row r="909" spans="1:12">
      <c r="A909" s="1" t="s">
        <v>20262</v>
      </c>
      <c r="B909" s="1" t="s">
        <v>19372</v>
      </c>
      <c r="C909" s="1">
        <v>17</v>
      </c>
      <c r="D909" s="1" t="s">
        <v>22590</v>
      </c>
      <c r="E909" s="1">
        <v>44</v>
      </c>
      <c r="F909" s="1" t="s">
        <v>21187</v>
      </c>
      <c r="G909" s="1">
        <v>31</v>
      </c>
      <c r="H909" s="1" t="s">
        <v>22591</v>
      </c>
      <c r="I909" s="1">
        <v>49</v>
      </c>
      <c r="J909" s="184" t="s">
        <v>22592</v>
      </c>
      <c r="K909" s="1">
        <v>15</v>
      </c>
      <c r="L909" s="1" t="s">
        <v>22523</v>
      </c>
    </row>
    <row r="910" spans="1:12">
      <c r="A910" s="1" t="s">
        <v>20262</v>
      </c>
      <c r="B910" s="1" t="s">
        <v>19379</v>
      </c>
      <c r="C910" s="1">
        <v>31</v>
      </c>
      <c r="D910" s="1" t="s">
        <v>19254</v>
      </c>
      <c r="E910" s="1">
        <v>35</v>
      </c>
      <c r="F910" s="1" t="s">
        <v>14270</v>
      </c>
      <c r="G910" s="1">
        <v>42</v>
      </c>
      <c r="H910" s="1" t="s">
        <v>1347</v>
      </c>
      <c r="I910" s="1">
        <v>39</v>
      </c>
      <c r="J910" s="1" t="s">
        <v>19232</v>
      </c>
      <c r="K910" s="1">
        <v>18</v>
      </c>
      <c r="L910" s="1" t="s">
        <v>17680</v>
      </c>
    </row>
    <row r="911" spans="1:12">
      <c r="A911" s="1" t="s">
        <v>20262</v>
      </c>
      <c r="B911" s="1" t="s">
        <v>19383</v>
      </c>
      <c r="C911" s="1">
        <v>68</v>
      </c>
      <c r="D911" s="1" t="s">
        <v>6969</v>
      </c>
      <c r="E911" s="1">
        <v>75</v>
      </c>
      <c r="F911" s="1" t="s">
        <v>22593</v>
      </c>
      <c r="G911" s="1">
        <v>65</v>
      </c>
      <c r="H911" s="1" t="s">
        <v>15092</v>
      </c>
      <c r="I911" s="1">
        <v>67</v>
      </c>
      <c r="J911" s="184" t="s">
        <v>13890</v>
      </c>
      <c r="K911" s="1">
        <v>38</v>
      </c>
      <c r="L911" s="1" t="s">
        <v>22594</v>
      </c>
    </row>
    <row r="912" spans="1:12">
      <c r="A912" s="1" t="s">
        <v>20262</v>
      </c>
      <c r="B912" s="1" t="s">
        <v>19387</v>
      </c>
      <c r="C912" s="1">
        <v>24</v>
      </c>
      <c r="D912" s="1" t="s">
        <v>14364</v>
      </c>
      <c r="E912" s="1">
        <v>60</v>
      </c>
      <c r="F912" s="1" t="s">
        <v>16686</v>
      </c>
      <c r="G912" s="1">
        <v>68</v>
      </c>
      <c r="H912" s="184" t="s">
        <v>14292</v>
      </c>
      <c r="I912" s="1">
        <v>82</v>
      </c>
      <c r="J912" s="184" t="s">
        <v>14162</v>
      </c>
      <c r="K912" s="1">
        <v>19</v>
      </c>
      <c r="L912" s="1" t="s">
        <v>22595</v>
      </c>
    </row>
    <row r="913" spans="1:12">
      <c r="A913" s="1" t="s">
        <v>20262</v>
      </c>
      <c r="B913" s="1" t="s">
        <v>19390</v>
      </c>
      <c r="C913" s="1">
        <v>22</v>
      </c>
      <c r="D913" s="1" t="s">
        <v>21084</v>
      </c>
      <c r="E913" s="1">
        <v>69</v>
      </c>
      <c r="F913" s="184" t="s">
        <v>14268</v>
      </c>
      <c r="G913" s="1">
        <v>81</v>
      </c>
      <c r="H913" s="184" t="s">
        <v>13930</v>
      </c>
      <c r="I913" s="1">
        <v>47</v>
      </c>
      <c r="J913" s="1" t="s">
        <v>22596</v>
      </c>
      <c r="K913" s="1">
        <v>12</v>
      </c>
      <c r="L913" s="1" t="s">
        <v>20564</v>
      </c>
    </row>
    <row r="914" spans="1:12">
      <c r="A914" s="1" t="s">
        <v>20262</v>
      </c>
      <c r="B914" s="1" t="s">
        <v>19394</v>
      </c>
      <c r="C914" s="1">
        <v>20</v>
      </c>
      <c r="D914" s="1" t="s">
        <v>19281</v>
      </c>
      <c r="E914" s="1">
        <v>27</v>
      </c>
      <c r="F914" s="1" t="s">
        <v>19621</v>
      </c>
      <c r="G914" s="1">
        <v>20</v>
      </c>
      <c r="H914" s="1" t="s">
        <v>18403</v>
      </c>
      <c r="I914" s="1">
        <v>33</v>
      </c>
      <c r="J914" s="1" t="s">
        <v>7247</v>
      </c>
      <c r="K914" s="1">
        <v>5</v>
      </c>
      <c r="L914" s="1" t="s">
        <v>22597</v>
      </c>
    </row>
    <row r="915" spans="1:12">
      <c r="A915" s="1" t="s">
        <v>20262</v>
      </c>
      <c r="B915" s="1" t="s">
        <v>19395</v>
      </c>
      <c r="C915" s="1">
        <v>49</v>
      </c>
      <c r="D915" s="1" t="s">
        <v>17478</v>
      </c>
      <c r="E915" s="1">
        <v>80</v>
      </c>
      <c r="F915" s="1" t="s">
        <v>22598</v>
      </c>
      <c r="G915" s="1">
        <v>51</v>
      </c>
      <c r="H915" s="1" t="s">
        <v>18516</v>
      </c>
      <c r="I915" s="1">
        <v>75</v>
      </c>
      <c r="J915" s="184" t="s">
        <v>22599</v>
      </c>
      <c r="K915" s="1">
        <v>25</v>
      </c>
      <c r="L915" s="1" t="s">
        <v>14686</v>
      </c>
    </row>
    <row r="916" spans="1:12">
      <c r="A916" s="1" t="s">
        <v>20262</v>
      </c>
      <c r="B916" s="1" t="s">
        <v>19399</v>
      </c>
      <c r="C916" s="1">
        <v>20</v>
      </c>
      <c r="D916" s="1" t="s">
        <v>16773</v>
      </c>
      <c r="E916" s="1">
        <v>89</v>
      </c>
      <c r="F916" s="184" t="s">
        <v>22600</v>
      </c>
      <c r="G916" s="1">
        <v>64</v>
      </c>
      <c r="H916" s="1" t="s">
        <v>22601</v>
      </c>
      <c r="I916" s="1">
        <v>80</v>
      </c>
      <c r="J916" s="1" t="s">
        <v>5955</v>
      </c>
      <c r="K916" s="1">
        <v>19</v>
      </c>
      <c r="L916" s="1" t="s">
        <v>22602</v>
      </c>
    </row>
    <row r="917" spans="1:12">
      <c r="A917" s="1" t="s">
        <v>20262</v>
      </c>
      <c r="B917" s="1" t="s">
        <v>19404</v>
      </c>
      <c r="C917" s="1">
        <v>53</v>
      </c>
      <c r="D917" s="1" t="s">
        <v>20833</v>
      </c>
      <c r="E917" s="1">
        <v>93</v>
      </c>
      <c r="F917" s="184" t="s">
        <v>13935</v>
      </c>
      <c r="G917" s="1">
        <v>64</v>
      </c>
      <c r="H917" s="1" t="s">
        <v>22603</v>
      </c>
      <c r="I917" s="1">
        <v>66</v>
      </c>
      <c r="J917" s="1" t="s">
        <v>14312</v>
      </c>
      <c r="K917" s="1">
        <v>15</v>
      </c>
      <c r="L917" s="1" t="s">
        <v>16919</v>
      </c>
    </row>
    <row r="918" spans="1:12">
      <c r="A918" s="1" t="s">
        <v>20262</v>
      </c>
      <c r="B918" s="1" t="s">
        <v>19409</v>
      </c>
      <c r="C918" s="1">
        <v>42</v>
      </c>
      <c r="D918" s="1" t="s">
        <v>22379</v>
      </c>
      <c r="E918" s="1">
        <v>55</v>
      </c>
      <c r="F918" s="1" t="s">
        <v>15103</v>
      </c>
      <c r="G918" s="1">
        <v>29</v>
      </c>
      <c r="H918" s="1" t="s">
        <v>22455</v>
      </c>
      <c r="I918" s="1">
        <v>31</v>
      </c>
      <c r="J918" s="184" t="s">
        <v>14900</v>
      </c>
      <c r="K918" s="1">
        <v>15</v>
      </c>
      <c r="L918" s="1" t="s">
        <v>20674</v>
      </c>
    </row>
    <row r="919" spans="1:12">
      <c r="A919" s="1" t="s">
        <v>20262</v>
      </c>
      <c r="B919" s="1" t="s">
        <v>19410</v>
      </c>
      <c r="C919" s="1">
        <v>16</v>
      </c>
      <c r="D919" s="1" t="s">
        <v>20890</v>
      </c>
      <c r="E919" s="1">
        <v>48</v>
      </c>
      <c r="F919" s="1">
        <v>1</v>
      </c>
      <c r="G919" s="1">
        <v>36</v>
      </c>
      <c r="H919" s="1" t="s">
        <v>14433</v>
      </c>
      <c r="I919" s="1">
        <v>23</v>
      </c>
      <c r="J919" s="1" t="s">
        <v>14468</v>
      </c>
      <c r="K919" s="1">
        <v>15</v>
      </c>
      <c r="L919" s="1" t="s">
        <v>19542</v>
      </c>
    </row>
    <row r="920" spans="1:12">
      <c r="A920" s="1" t="s">
        <v>20262</v>
      </c>
      <c r="B920" s="1" t="s">
        <v>323</v>
      </c>
      <c r="C920" s="1">
        <v>98</v>
      </c>
      <c r="D920" s="1" t="s">
        <v>22604</v>
      </c>
      <c r="E920" s="1">
        <v>260</v>
      </c>
      <c r="F920" s="1" t="s">
        <v>22605</v>
      </c>
      <c r="G920" s="1">
        <v>211</v>
      </c>
      <c r="H920" s="1" t="s">
        <v>22606</v>
      </c>
      <c r="I920" s="1">
        <v>245</v>
      </c>
      <c r="J920" s="184" t="s">
        <v>14008</v>
      </c>
      <c r="K920" s="1">
        <v>73</v>
      </c>
      <c r="L920" s="1" t="s">
        <v>22607</v>
      </c>
    </row>
    <row r="921" spans="1:12">
      <c r="A921" s="1" t="s">
        <v>20262</v>
      </c>
      <c r="B921" s="1" t="s">
        <v>19420</v>
      </c>
      <c r="C921" s="1">
        <v>23</v>
      </c>
      <c r="D921" s="1" t="s">
        <v>19412</v>
      </c>
      <c r="E921" s="1">
        <v>53</v>
      </c>
      <c r="F921" s="184" t="s">
        <v>22401</v>
      </c>
      <c r="G921" s="1">
        <v>43</v>
      </c>
      <c r="H921" s="1" t="s">
        <v>22608</v>
      </c>
      <c r="I921" s="1">
        <v>63</v>
      </c>
      <c r="J921" s="184" t="s">
        <v>14237</v>
      </c>
      <c r="L921" s="1">
        <v>-1</v>
      </c>
    </row>
    <row r="922" spans="1:12">
      <c r="A922" s="1" t="s">
        <v>20262</v>
      </c>
      <c r="B922" s="1" t="s">
        <v>19423</v>
      </c>
      <c r="C922" s="1">
        <v>27</v>
      </c>
      <c r="D922" s="1" t="s">
        <v>19134</v>
      </c>
      <c r="E922" s="1">
        <v>32</v>
      </c>
      <c r="F922" s="1" t="s">
        <v>22609</v>
      </c>
      <c r="G922" s="1">
        <v>38</v>
      </c>
      <c r="H922" s="1" t="s">
        <v>6881</v>
      </c>
      <c r="I922" s="1">
        <v>46</v>
      </c>
      <c r="J922" s="184" t="s">
        <v>14038</v>
      </c>
      <c r="K922" s="1">
        <v>16</v>
      </c>
      <c r="L922" s="1" t="s">
        <v>20550</v>
      </c>
    </row>
    <row r="923" spans="1:12">
      <c r="A923" s="1" t="s">
        <v>20262</v>
      </c>
      <c r="B923" s="1" t="s">
        <v>19427</v>
      </c>
      <c r="C923" s="1">
        <v>90</v>
      </c>
      <c r="D923" s="1" t="s">
        <v>14108</v>
      </c>
      <c r="E923" s="1">
        <v>153</v>
      </c>
      <c r="F923" s="184" t="s">
        <v>22610</v>
      </c>
      <c r="G923" s="1">
        <v>85</v>
      </c>
      <c r="H923" s="1" t="s">
        <v>14848</v>
      </c>
      <c r="I923" s="1">
        <v>39</v>
      </c>
      <c r="J923" s="1" t="s">
        <v>22611</v>
      </c>
      <c r="L923" s="1">
        <v>-1</v>
      </c>
    </row>
    <row r="924" spans="1:12">
      <c r="A924" s="1" t="s">
        <v>20262</v>
      </c>
      <c r="B924" s="1" t="s">
        <v>19431</v>
      </c>
      <c r="C924" s="1">
        <v>41</v>
      </c>
      <c r="D924" s="184" t="s">
        <v>14758</v>
      </c>
      <c r="E924" s="1">
        <v>53</v>
      </c>
      <c r="F924" s="1" t="s">
        <v>22612</v>
      </c>
      <c r="G924" s="1">
        <v>45</v>
      </c>
      <c r="H924" s="1" t="s">
        <v>22613</v>
      </c>
      <c r="I924" s="1">
        <v>41</v>
      </c>
      <c r="J924" s="1" t="s">
        <v>22138</v>
      </c>
      <c r="K924" s="1">
        <v>28</v>
      </c>
      <c r="L924" s="1" t="s">
        <v>20879</v>
      </c>
    </row>
    <row r="925" spans="1:12">
      <c r="A925" s="1" t="s">
        <v>20262</v>
      </c>
      <c r="B925" s="1" t="s">
        <v>19435</v>
      </c>
      <c r="C925" s="1">
        <v>68</v>
      </c>
      <c r="D925" s="1" t="s">
        <v>21595</v>
      </c>
      <c r="E925" s="1">
        <v>87</v>
      </c>
      <c r="F925" s="1" t="s">
        <v>22061</v>
      </c>
      <c r="G925" s="1">
        <v>94</v>
      </c>
      <c r="H925" s="184" t="s">
        <v>15870</v>
      </c>
      <c r="I925" s="1">
        <v>97</v>
      </c>
      <c r="J925" s="184" t="s">
        <v>22614</v>
      </c>
      <c r="K925" s="1">
        <v>48</v>
      </c>
      <c r="L925" s="1" t="s">
        <v>22615</v>
      </c>
    </row>
    <row r="926" spans="1:12">
      <c r="A926" s="1" t="s">
        <v>20262</v>
      </c>
      <c r="B926" s="1" t="s">
        <v>19441</v>
      </c>
      <c r="C926" s="1">
        <v>30</v>
      </c>
      <c r="D926" s="1" t="s">
        <v>20621</v>
      </c>
      <c r="E926" s="1">
        <v>54</v>
      </c>
      <c r="F926" s="1" t="s">
        <v>14747</v>
      </c>
      <c r="G926" s="1">
        <v>57</v>
      </c>
      <c r="H926" s="184" t="s">
        <v>13879</v>
      </c>
      <c r="I926" s="1">
        <v>49</v>
      </c>
      <c r="J926" s="1" t="s">
        <v>20289</v>
      </c>
      <c r="K926" s="1">
        <v>30</v>
      </c>
      <c r="L926" s="1" t="s">
        <v>21462</v>
      </c>
    </row>
    <row r="927" spans="1:12">
      <c r="A927" s="1" t="s">
        <v>20262</v>
      </c>
      <c r="B927" s="1" t="s">
        <v>19444</v>
      </c>
      <c r="C927" s="1">
        <v>10</v>
      </c>
      <c r="D927" s="1" t="s">
        <v>20591</v>
      </c>
      <c r="E927" s="1">
        <v>8</v>
      </c>
      <c r="F927" s="1" t="s">
        <v>22616</v>
      </c>
      <c r="G927" s="1">
        <v>15</v>
      </c>
      <c r="H927" s="1" t="s">
        <v>6204</v>
      </c>
      <c r="I927" s="1">
        <v>12</v>
      </c>
      <c r="J927" s="1" t="s">
        <v>13971</v>
      </c>
      <c r="L927" s="1">
        <v>-1</v>
      </c>
    </row>
    <row r="928" spans="1:12">
      <c r="A928" s="1" t="s">
        <v>20262</v>
      </c>
      <c r="B928" s="1" t="s">
        <v>19446</v>
      </c>
      <c r="C928" s="1">
        <v>25</v>
      </c>
      <c r="D928" s="1" t="s">
        <v>22617</v>
      </c>
      <c r="E928" s="1">
        <v>99</v>
      </c>
      <c r="F928" s="184" t="s">
        <v>17012</v>
      </c>
      <c r="G928" s="1">
        <v>102</v>
      </c>
      <c r="H928" s="184" t="s">
        <v>14936</v>
      </c>
      <c r="I928" s="1">
        <v>136</v>
      </c>
      <c r="J928" s="184" t="s">
        <v>14273</v>
      </c>
      <c r="K928" s="1">
        <v>47</v>
      </c>
      <c r="L928" s="1" t="s">
        <v>22618</v>
      </c>
    </row>
    <row r="929" spans="1:12">
      <c r="A929" s="1" t="s">
        <v>20262</v>
      </c>
      <c r="B929" s="1" t="s">
        <v>19451</v>
      </c>
      <c r="C929" s="1">
        <v>3</v>
      </c>
      <c r="D929" s="1" t="s">
        <v>17825</v>
      </c>
      <c r="E929" s="1">
        <v>11</v>
      </c>
      <c r="F929" s="1" t="s">
        <v>14106</v>
      </c>
      <c r="G929" s="1">
        <v>8</v>
      </c>
      <c r="H929" s="1" t="s">
        <v>14759</v>
      </c>
      <c r="I929" s="1">
        <v>15</v>
      </c>
      <c r="J929" s="1" t="s">
        <v>6204</v>
      </c>
      <c r="K929" s="1">
        <v>15</v>
      </c>
      <c r="L929" s="1">
        <v>0</v>
      </c>
    </row>
    <row r="930" spans="1:12">
      <c r="A930" s="1" t="s">
        <v>20262</v>
      </c>
      <c r="B930" s="1" t="s">
        <v>19452</v>
      </c>
      <c r="C930" s="1">
        <v>176</v>
      </c>
      <c r="D930" s="1" t="s">
        <v>22619</v>
      </c>
      <c r="E930" s="1">
        <v>240</v>
      </c>
      <c r="F930" s="1" t="s">
        <v>20985</v>
      </c>
      <c r="G930" s="1">
        <v>258</v>
      </c>
      <c r="H930" s="1" t="s">
        <v>14565</v>
      </c>
      <c r="I930" s="1">
        <v>297</v>
      </c>
      <c r="J930" s="184" t="s">
        <v>17992</v>
      </c>
      <c r="K930" s="1">
        <v>62</v>
      </c>
      <c r="L930" s="1" t="s">
        <v>22620</v>
      </c>
    </row>
    <row r="931" spans="1:12">
      <c r="A931" s="1" t="s">
        <v>20262</v>
      </c>
      <c r="B931" s="1" t="s">
        <v>19460</v>
      </c>
      <c r="C931" s="1">
        <v>116</v>
      </c>
      <c r="D931" s="1" t="s">
        <v>22621</v>
      </c>
      <c r="E931" s="1">
        <v>180</v>
      </c>
      <c r="F931" s="1" t="s">
        <v>20773</v>
      </c>
      <c r="G931" s="1">
        <v>126</v>
      </c>
      <c r="H931" s="1" t="s">
        <v>14409</v>
      </c>
      <c r="I931" s="1">
        <v>138</v>
      </c>
      <c r="J931" s="184" t="s">
        <v>14361</v>
      </c>
      <c r="K931" s="1">
        <v>44</v>
      </c>
      <c r="L931" s="1" t="s">
        <v>22622</v>
      </c>
    </row>
    <row r="932" spans="1:12">
      <c r="A932" s="1" t="s">
        <v>20262</v>
      </c>
      <c r="B932" s="1" t="s">
        <v>19464</v>
      </c>
      <c r="C932" s="1">
        <v>21</v>
      </c>
      <c r="D932" s="1" t="s">
        <v>15157</v>
      </c>
      <c r="E932" s="1">
        <v>33</v>
      </c>
      <c r="F932" s="1" t="s">
        <v>14106</v>
      </c>
      <c r="G932" s="1">
        <v>4</v>
      </c>
      <c r="H932" s="1" t="s">
        <v>21023</v>
      </c>
      <c r="I932" s="1">
        <v>21</v>
      </c>
      <c r="J932" s="1" t="s">
        <v>13924</v>
      </c>
      <c r="K932" s="1">
        <v>7</v>
      </c>
      <c r="L932" s="1" t="s">
        <v>14686</v>
      </c>
    </row>
    <row r="933" spans="1:12">
      <c r="A933" s="1" t="s">
        <v>20262</v>
      </c>
      <c r="B933" s="1" t="s">
        <v>562</v>
      </c>
      <c r="C933" s="1">
        <v>49</v>
      </c>
      <c r="D933" s="1" t="s">
        <v>22623</v>
      </c>
      <c r="E933" s="1">
        <v>121</v>
      </c>
      <c r="F933" s="184" t="s">
        <v>22624</v>
      </c>
      <c r="G933" s="1">
        <v>98</v>
      </c>
      <c r="H933" s="1" t="s">
        <v>22625</v>
      </c>
      <c r="I933" s="1">
        <v>89</v>
      </c>
      <c r="J933" s="1" t="s">
        <v>22626</v>
      </c>
      <c r="K933" s="1">
        <v>53</v>
      </c>
      <c r="L933" s="1" t="s">
        <v>22627</v>
      </c>
    </row>
    <row r="934" spans="1:12">
      <c r="A934" s="1" t="s">
        <v>20262</v>
      </c>
      <c r="B934" s="1" t="s">
        <v>19474</v>
      </c>
      <c r="C934" s="1">
        <v>15</v>
      </c>
      <c r="D934" s="1" t="s">
        <v>20133</v>
      </c>
      <c r="E934" s="1">
        <v>34</v>
      </c>
      <c r="F934" s="1">
        <v>0</v>
      </c>
      <c r="G934" s="1">
        <v>29</v>
      </c>
      <c r="H934" s="1" t="s">
        <v>21797</v>
      </c>
      <c r="I934" s="1">
        <v>23</v>
      </c>
      <c r="J934" s="1" t="s">
        <v>16917</v>
      </c>
      <c r="K934" s="1">
        <v>12</v>
      </c>
      <c r="L934" s="1" t="s">
        <v>15889</v>
      </c>
    </row>
    <row r="935" spans="1:12">
      <c r="A935" s="1" t="s">
        <v>20262</v>
      </c>
      <c r="B935" s="1" t="s">
        <v>19477</v>
      </c>
      <c r="C935" s="1">
        <v>52</v>
      </c>
      <c r="D935" s="184" t="s">
        <v>14273</v>
      </c>
      <c r="E935" s="1">
        <v>49</v>
      </c>
      <c r="F935" s="1" t="s">
        <v>14409</v>
      </c>
      <c r="G935" s="1">
        <v>32</v>
      </c>
      <c r="H935" s="1" t="s">
        <v>18432</v>
      </c>
      <c r="I935" s="1">
        <v>40</v>
      </c>
      <c r="J935" s="1" t="s">
        <v>5955</v>
      </c>
      <c r="K935" s="1">
        <v>12</v>
      </c>
      <c r="L935" s="1" t="s">
        <v>16254</v>
      </c>
    </row>
    <row r="936" spans="1:12">
      <c r="A936" s="1" t="s">
        <v>20262</v>
      </c>
      <c r="B936" s="1" t="s">
        <v>19480</v>
      </c>
      <c r="C936" s="1">
        <v>43</v>
      </c>
      <c r="D936" s="1" t="s">
        <v>22628</v>
      </c>
      <c r="E936" s="1">
        <v>47</v>
      </c>
      <c r="F936" s="1" t="s">
        <v>15038</v>
      </c>
      <c r="G936" s="1">
        <v>44</v>
      </c>
      <c r="H936" s="1" t="s">
        <v>21187</v>
      </c>
      <c r="I936" s="1">
        <v>67</v>
      </c>
      <c r="J936" s="184" t="s">
        <v>22629</v>
      </c>
      <c r="K936" s="1">
        <v>26</v>
      </c>
      <c r="L936" s="1" t="s">
        <v>21882</v>
      </c>
    </row>
    <row r="937" spans="1:12">
      <c r="A937" s="1" t="s">
        <v>20262</v>
      </c>
      <c r="B937" s="1" t="s">
        <v>19485</v>
      </c>
      <c r="C937" s="1">
        <v>33</v>
      </c>
      <c r="D937" s="1" t="s">
        <v>22630</v>
      </c>
      <c r="E937" s="1">
        <v>93</v>
      </c>
      <c r="F937" s="1" t="s">
        <v>20346</v>
      </c>
      <c r="G937" s="1">
        <v>88</v>
      </c>
      <c r="H937" s="1" t="s">
        <v>22631</v>
      </c>
      <c r="I937" s="1">
        <v>63</v>
      </c>
      <c r="J937" s="1" t="s">
        <v>22632</v>
      </c>
      <c r="L937" s="1">
        <v>-1</v>
      </c>
    </row>
    <row r="938" spans="1:12">
      <c r="A938" s="1" t="s">
        <v>20262</v>
      </c>
      <c r="B938" s="1" t="s">
        <v>19489</v>
      </c>
      <c r="C938" s="1">
        <v>1</v>
      </c>
      <c r="D938" s="1" t="s">
        <v>22283</v>
      </c>
      <c r="E938" s="1">
        <v>23</v>
      </c>
      <c r="F938" s="1" t="s">
        <v>21480</v>
      </c>
      <c r="G938" s="1">
        <v>31</v>
      </c>
      <c r="H938" s="184" t="s">
        <v>22273</v>
      </c>
      <c r="I938" s="1">
        <v>58</v>
      </c>
      <c r="J938" s="184" t="s">
        <v>22633</v>
      </c>
      <c r="K938" s="1">
        <v>11</v>
      </c>
      <c r="L938" s="1" t="s">
        <v>22634</v>
      </c>
    </row>
    <row r="939" spans="1:12">
      <c r="A939" s="1" t="s">
        <v>20262</v>
      </c>
      <c r="B939" s="1" t="s">
        <v>466</v>
      </c>
      <c r="C939" s="1">
        <v>133</v>
      </c>
      <c r="D939" s="1" t="s">
        <v>22635</v>
      </c>
      <c r="E939" s="1">
        <v>111</v>
      </c>
      <c r="F939" s="1" t="s">
        <v>22636</v>
      </c>
      <c r="G939" s="1">
        <v>132</v>
      </c>
      <c r="H939" s="184" t="s">
        <v>13936</v>
      </c>
      <c r="I939" s="1">
        <v>137</v>
      </c>
      <c r="J939" s="184" t="s">
        <v>19764</v>
      </c>
      <c r="K939" s="1">
        <v>40</v>
      </c>
      <c r="L939" s="1" t="s">
        <v>22637</v>
      </c>
    </row>
    <row r="940" spans="1:12">
      <c r="A940" s="1" t="s">
        <v>20262</v>
      </c>
      <c r="B940" s="1" t="s">
        <v>19497</v>
      </c>
      <c r="C940" s="1">
        <v>33</v>
      </c>
      <c r="D940" s="1" t="s">
        <v>16088</v>
      </c>
      <c r="E940" s="1">
        <v>51</v>
      </c>
      <c r="F940" s="1" t="s">
        <v>19058</v>
      </c>
      <c r="G940" s="1">
        <v>35</v>
      </c>
      <c r="H940" s="1" t="s">
        <v>21030</v>
      </c>
      <c r="I940" s="1">
        <v>37</v>
      </c>
      <c r="J940" s="184" t="s">
        <v>15063</v>
      </c>
      <c r="K940" s="1">
        <v>10</v>
      </c>
      <c r="L940" s="1" t="s">
        <v>21724</v>
      </c>
    </row>
    <row r="941" spans="1:12">
      <c r="A941" s="1" t="s">
        <v>20262</v>
      </c>
      <c r="B941" s="1" t="s">
        <v>19501</v>
      </c>
      <c r="C941" s="1">
        <v>239</v>
      </c>
      <c r="D941" s="1" t="s">
        <v>22638</v>
      </c>
      <c r="E941" s="1">
        <v>316</v>
      </c>
      <c r="F941" s="1" t="s">
        <v>22639</v>
      </c>
      <c r="G941" s="1">
        <v>287</v>
      </c>
      <c r="H941" s="1" t="s">
        <v>22640</v>
      </c>
      <c r="I941" s="1">
        <v>262</v>
      </c>
      <c r="J941" s="1" t="s">
        <v>22641</v>
      </c>
      <c r="K941" s="1">
        <v>116</v>
      </c>
      <c r="L941" s="1" t="s">
        <v>21433</v>
      </c>
    </row>
    <row r="942" spans="1:12">
      <c r="A942" s="1" t="s">
        <v>20262</v>
      </c>
      <c r="B942" s="1" t="s">
        <v>19512</v>
      </c>
      <c r="C942" s="1">
        <v>14</v>
      </c>
      <c r="D942" s="1" t="s">
        <v>21465</v>
      </c>
      <c r="E942" s="1">
        <v>21</v>
      </c>
      <c r="F942" s="1" t="s">
        <v>19821</v>
      </c>
      <c r="G942" s="1">
        <v>17</v>
      </c>
      <c r="H942" s="1" t="s">
        <v>19058</v>
      </c>
      <c r="I942" s="1">
        <v>35</v>
      </c>
      <c r="J942" s="184" t="s">
        <v>22642</v>
      </c>
      <c r="K942" s="1">
        <v>8</v>
      </c>
      <c r="L942" s="1" t="s">
        <v>21661</v>
      </c>
    </row>
    <row r="943" spans="1:12">
      <c r="A943" s="1" t="s">
        <v>20262</v>
      </c>
      <c r="B943" s="1" t="s">
        <v>19515</v>
      </c>
      <c r="C943" s="1">
        <v>268</v>
      </c>
      <c r="D943" s="1" t="s">
        <v>22643</v>
      </c>
      <c r="E943" s="1">
        <v>241</v>
      </c>
      <c r="F943" s="1" t="s">
        <v>22644</v>
      </c>
      <c r="G943" s="1">
        <v>249</v>
      </c>
      <c r="H943" s="184" t="s">
        <v>22645</v>
      </c>
      <c r="I943" s="1">
        <v>293</v>
      </c>
      <c r="J943" s="184" t="s">
        <v>22646</v>
      </c>
      <c r="K943" s="1">
        <v>122</v>
      </c>
      <c r="L943" s="1" t="s">
        <v>22647</v>
      </c>
    </row>
    <row r="944" spans="1:12">
      <c r="A944" s="1" t="s">
        <v>20262</v>
      </c>
      <c r="B944" s="1" t="s">
        <v>19525</v>
      </c>
      <c r="C944" s="1">
        <v>193</v>
      </c>
      <c r="D944" s="1" t="s">
        <v>22648</v>
      </c>
      <c r="E944" s="1">
        <v>409</v>
      </c>
      <c r="F944" s="184" t="s">
        <v>22649</v>
      </c>
      <c r="G944" s="1">
        <v>325</v>
      </c>
      <c r="H944" s="1" t="s">
        <v>22650</v>
      </c>
      <c r="I944" s="1">
        <v>351</v>
      </c>
      <c r="J944" s="1" t="s">
        <v>7187</v>
      </c>
      <c r="K944" s="1">
        <v>83</v>
      </c>
      <c r="L944" s="1" t="s">
        <v>22651</v>
      </c>
    </row>
    <row r="945" spans="1:12">
      <c r="A945" s="1" t="s">
        <v>20262</v>
      </c>
      <c r="B945" s="1" t="s">
        <v>19535</v>
      </c>
      <c r="C945" s="1">
        <v>25</v>
      </c>
      <c r="D945" s="184" t="s">
        <v>14316</v>
      </c>
      <c r="E945" s="1">
        <v>30</v>
      </c>
      <c r="F945" s="1" t="s">
        <v>18824</v>
      </c>
      <c r="G945" s="1">
        <v>36</v>
      </c>
      <c r="H945" s="1" t="s">
        <v>1347</v>
      </c>
      <c r="I945" s="1">
        <v>26</v>
      </c>
      <c r="J945" s="1" t="s">
        <v>16390</v>
      </c>
      <c r="K945" s="1">
        <v>6</v>
      </c>
      <c r="L945" s="1" t="s">
        <v>15956</v>
      </c>
    </row>
    <row r="946" spans="1:12">
      <c r="A946" s="1" t="s">
        <v>20262</v>
      </c>
      <c r="B946" s="1" t="s">
        <v>19539</v>
      </c>
      <c r="C946" s="1">
        <v>53</v>
      </c>
      <c r="D946" s="1" t="s">
        <v>16452</v>
      </c>
      <c r="E946" s="1">
        <v>92</v>
      </c>
      <c r="F946" s="184" t="s">
        <v>16808</v>
      </c>
      <c r="G946" s="1">
        <v>96</v>
      </c>
      <c r="H946" s="184" t="s">
        <v>13958</v>
      </c>
      <c r="I946" s="1">
        <v>105</v>
      </c>
      <c r="J946" s="1" t="s">
        <v>14694</v>
      </c>
      <c r="K946" s="1">
        <v>23</v>
      </c>
      <c r="L946" s="1" t="s">
        <v>22652</v>
      </c>
    </row>
    <row r="947" spans="1:12">
      <c r="A947" s="1" t="s">
        <v>20262</v>
      </c>
      <c r="B947" s="1" t="s">
        <v>19543</v>
      </c>
      <c r="C947" s="1">
        <v>8</v>
      </c>
      <c r="D947" s="1" t="s">
        <v>1383</v>
      </c>
      <c r="E947" s="1">
        <v>36</v>
      </c>
      <c r="F947" s="184" t="s">
        <v>19538</v>
      </c>
      <c r="G947" s="1">
        <v>25</v>
      </c>
      <c r="H947" s="1" t="s">
        <v>14617</v>
      </c>
      <c r="I947" s="1">
        <v>11</v>
      </c>
      <c r="J947" s="1" t="s">
        <v>17419</v>
      </c>
      <c r="K947" s="1">
        <v>4</v>
      </c>
      <c r="L947" s="1" t="s">
        <v>14298</v>
      </c>
    </row>
    <row r="948" spans="1:12">
      <c r="A948" s="1" t="s">
        <v>20262</v>
      </c>
      <c r="B948" s="1" t="s">
        <v>19545</v>
      </c>
      <c r="C948" s="1">
        <v>17</v>
      </c>
      <c r="D948" s="1" t="s">
        <v>21392</v>
      </c>
      <c r="E948" s="1">
        <v>56</v>
      </c>
      <c r="F948" s="184" t="s">
        <v>14220</v>
      </c>
      <c r="G948" s="1">
        <v>24</v>
      </c>
      <c r="H948" s="1" t="s">
        <v>16088</v>
      </c>
      <c r="I948" s="1">
        <v>25</v>
      </c>
      <c r="J948" s="184" t="s">
        <v>14316</v>
      </c>
      <c r="K948" s="1">
        <v>9</v>
      </c>
      <c r="L948" s="1" t="s">
        <v>15032</v>
      </c>
    </row>
    <row r="949" spans="1:12">
      <c r="A949" s="1" t="s">
        <v>20262</v>
      </c>
      <c r="B949" s="1" t="s">
        <v>19548</v>
      </c>
      <c r="C949" s="1">
        <v>3</v>
      </c>
      <c r="D949" s="1" t="s">
        <v>17825</v>
      </c>
      <c r="E949" s="1">
        <v>12</v>
      </c>
      <c r="F949" s="1" t="s">
        <v>1347</v>
      </c>
      <c r="G949" s="1">
        <v>7</v>
      </c>
      <c r="H949" s="1" t="s">
        <v>14353</v>
      </c>
      <c r="I949" s="1">
        <v>13</v>
      </c>
      <c r="J949" s="184" t="s">
        <v>21727</v>
      </c>
      <c r="K949" s="1">
        <v>3</v>
      </c>
      <c r="L949" s="1" t="s">
        <v>15956</v>
      </c>
    </row>
    <row r="950" spans="1:12">
      <c r="A950" s="1" t="s">
        <v>20262</v>
      </c>
      <c r="B950" s="1" t="s">
        <v>19550</v>
      </c>
      <c r="C950" s="1">
        <v>107</v>
      </c>
      <c r="D950" s="1" t="s">
        <v>22653</v>
      </c>
      <c r="E950" s="1">
        <v>256</v>
      </c>
      <c r="F950" s="1" t="s">
        <v>22654</v>
      </c>
      <c r="G950" s="1">
        <v>270</v>
      </c>
      <c r="H950" s="1" t="s">
        <v>14511</v>
      </c>
      <c r="I950" s="1">
        <v>259</v>
      </c>
      <c r="J950" s="1" t="s">
        <v>22655</v>
      </c>
      <c r="K950" s="1">
        <v>120</v>
      </c>
      <c r="L950" s="1" t="s">
        <v>22656</v>
      </c>
    </row>
    <row r="951" spans="1:12">
      <c r="A951" s="1" t="s">
        <v>20262</v>
      </c>
      <c r="B951" s="1" t="s">
        <v>19557</v>
      </c>
      <c r="C951" s="1">
        <v>272</v>
      </c>
      <c r="D951" s="1" t="s">
        <v>22657</v>
      </c>
      <c r="E951" s="1">
        <v>369</v>
      </c>
      <c r="F951" s="1" t="s">
        <v>22658</v>
      </c>
      <c r="G951" s="1">
        <v>298</v>
      </c>
      <c r="H951" s="1" t="s">
        <v>22659</v>
      </c>
      <c r="I951" s="1">
        <v>308</v>
      </c>
      <c r="J951" s="184" t="s">
        <v>22660</v>
      </c>
      <c r="K951" s="1">
        <v>164</v>
      </c>
      <c r="L951" s="1" t="s">
        <v>22661</v>
      </c>
    </row>
    <row r="952" spans="1:12">
      <c r="A952" s="1" t="s">
        <v>20262</v>
      </c>
      <c r="B952" s="1" t="s">
        <v>19566</v>
      </c>
      <c r="C952" s="1">
        <v>159</v>
      </c>
      <c r="D952" s="1" t="s">
        <v>22662</v>
      </c>
      <c r="E952" s="1">
        <v>354</v>
      </c>
      <c r="F952" s="184" t="s">
        <v>22663</v>
      </c>
      <c r="G952" s="1">
        <v>282</v>
      </c>
      <c r="H952" s="1" t="s">
        <v>21150</v>
      </c>
      <c r="I952" s="1">
        <v>293</v>
      </c>
      <c r="J952" s="184" t="s">
        <v>22664</v>
      </c>
      <c r="K952" s="1">
        <v>65</v>
      </c>
      <c r="L952" s="1" t="s">
        <v>22665</v>
      </c>
    </row>
    <row r="953" spans="1:12">
      <c r="A953" s="1" t="s">
        <v>20262</v>
      </c>
      <c r="B953" s="1" t="s">
        <v>19574</v>
      </c>
      <c r="C953" s="1">
        <v>393</v>
      </c>
      <c r="D953" s="1" t="s">
        <v>22666</v>
      </c>
      <c r="E953" s="1">
        <v>17</v>
      </c>
      <c r="F953" s="1" t="s">
        <v>22667</v>
      </c>
      <c r="G953" s="1">
        <v>450</v>
      </c>
      <c r="H953" s="184" t="s">
        <v>22668</v>
      </c>
      <c r="I953" s="1">
        <v>371</v>
      </c>
      <c r="J953" s="1" t="s">
        <v>22669</v>
      </c>
      <c r="K953" s="1">
        <v>2</v>
      </c>
      <c r="L953" s="1" t="s">
        <v>22670</v>
      </c>
    </row>
    <row r="954" spans="1:12">
      <c r="A954" s="1" t="s">
        <v>20262</v>
      </c>
      <c r="B954" s="1" t="s">
        <v>19582</v>
      </c>
      <c r="C954" s="1">
        <v>106</v>
      </c>
      <c r="D954" s="1" t="s">
        <v>22671</v>
      </c>
      <c r="E954" s="1">
        <v>172</v>
      </c>
      <c r="F954" s="1" t="s">
        <v>22672</v>
      </c>
      <c r="G954" s="1">
        <v>128</v>
      </c>
      <c r="H954" s="1" t="s">
        <v>14349</v>
      </c>
      <c r="I954" s="1">
        <v>138</v>
      </c>
      <c r="J954" s="1" t="s">
        <v>15910</v>
      </c>
      <c r="K954" s="1">
        <v>57</v>
      </c>
      <c r="L954" s="1" t="s">
        <v>22673</v>
      </c>
    </row>
    <row r="955" spans="1:12">
      <c r="A955" s="1" t="s">
        <v>20262</v>
      </c>
      <c r="B955" s="1" t="s">
        <v>19591</v>
      </c>
      <c r="C955" s="1">
        <v>25</v>
      </c>
      <c r="D955" s="1" t="s">
        <v>20899</v>
      </c>
      <c r="E955" s="1">
        <v>36</v>
      </c>
      <c r="F955" s="1" t="s">
        <v>6599</v>
      </c>
      <c r="G955" s="1">
        <v>35</v>
      </c>
      <c r="H955" s="1" t="s">
        <v>18041</v>
      </c>
      <c r="I955" s="1">
        <v>43</v>
      </c>
      <c r="J955" s="184" t="s">
        <v>18537</v>
      </c>
      <c r="K955" s="1">
        <v>28</v>
      </c>
      <c r="L955" s="1" t="s">
        <v>22674</v>
      </c>
    </row>
    <row r="956" spans="1:12">
      <c r="A956" s="1" t="s">
        <v>20262</v>
      </c>
      <c r="B956" s="1" t="s">
        <v>19595</v>
      </c>
      <c r="C956" s="1">
        <v>32</v>
      </c>
      <c r="D956" s="1" t="s">
        <v>14929</v>
      </c>
      <c r="E956" s="1">
        <v>74</v>
      </c>
      <c r="F956" s="184" t="s">
        <v>14352</v>
      </c>
      <c r="G956" s="1">
        <v>61</v>
      </c>
      <c r="H956" s="1" t="s">
        <v>22675</v>
      </c>
      <c r="I956" s="1">
        <v>71</v>
      </c>
      <c r="J956" s="184" t="s">
        <v>15308</v>
      </c>
      <c r="K956" s="1">
        <v>10</v>
      </c>
      <c r="L956" s="1" t="s">
        <v>22676</v>
      </c>
    </row>
    <row r="957" spans="1:12">
      <c r="A957" s="1" t="s">
        <v>20262</v>
      </c>
      <c r="B957" s="1" t="s">
        <v>368</v>
      </c>
      <c r="C957" s="1">
        <v>179</v>
      </c>
      <c r="D957" s="1" t="s">
        <v>22677</v>
      </c>
      <c r="E957" s="1">
        <v>308</v>
      </c>
      <c r="F957" s="1" t="s">
        <v>22678</v>
      </c>
      <c r="G957" s="1">
        <v>269</v>
      </c>
      <c r="H957" s="1" t="s">
        <v>22679</v>
      </c>
      <c r="I957" s="1">
        <v>298</v>
      </c>
      <c r="J957" s="184" t="s">
        <v>22680</v>
      </c>
      <c r="K957" s="1">
        <v>112</v>
      </c>
      <c r="L957" s="1" t="s">
        <v>22681</v>
      </c>
    </row>
    <row r="958" spans="1:12">
      <c r="A958" s="1" t="s">
        <v>20262</v>
      </c>
      <c r="B958" s="1" t="s">
        <v>19609</v>
      </c>
      <c r="C958" s="1">
        <v>8</v>
      </c>
      <c r="D958" s="1" t="s">
        <v>14461</v>
      </c>
      <c r="E958" s="1">
        <v>13</v>
      </c>
      <c r="F958" s="1">
        <v>0</v>
      </c>
      <c r="G958" s="1">
        <v>11</v>
      </c>
      <c r="H958" s="1" t="s">
        <v>14474</v>
      </c>
      <c r="I958" s="1">
        <v>17</v>
      </c>
      <c r="J958" s="184" t="s">
        <v>22682</v>
      </c>
      <c r="K958" s="1">
        <v>4</v>
      </c>
      <c r="L958" s="1" t="s">
        <v>20892</v>
      </c>
    </row>
    <row r="959" spans="1:12">
      <c r="A959" s="1" t="s">
        <v>20262</v>
      </c>
      <c r="B959" s="1" t="s">
        <v>19610</v>
      </c>
      <c r="C959" s="1">
        <v>86</v>
      </c>
      <c r="D959" s="1" t="s">
        <v>22683</v>
      </c>
      <c r="E959" s="1">
        <v>162</v>
      </c>
      <c r="F959" s="184" t="s">
        <v>15478</v>
      </c>
      <c r="G959" s="1">
        <v>158</v>
      </c>
      <c r="H959" s="1" t="s">
        <v>22684</v>
      </c>
      <c r="I959" s="1">
        <v>156</v>
      </c>
      <c r="J959" s="1" t="s">
        <v>21550</v>
      </c>
      <c r="K959" s="1">
        <v>49</v>
      </c>
      <c r="L959" s="1" t="s">
        <v>22685</v>
      </c>
    </row>
    <row r="960" spans="1:12">
      <c r="A960" s="1" t="s">
        <v>20262</v>
      </c>
      <c r="B960" s="1" t="s">
        <v>19620</v>
      </c>
      <c r="C960" s="1">
        <v>45</v>
      </c>
      <c r="D960" s="19">
        <v>18125</v>
      </c>
      <c r="E960" s="1">
        <v>27</v>
      </c>
      <c r="F960" s="1" t="s">
        <v>14364</v>
      </c>
      <c r="G960" s="1">
        <v>47</v>
      </c>
      <c r="H960" s="184" t="s">
        <v>17795</v>
      </c>
      <c r="I960" s="1">
        <v>33</v>
      </c>
      <c r="J960" s="1" t="s">
        <v>22686</v>
      </c>
      <c r="K960" s="1">
        <v>20</v>
      </c>
      <c r="L960" s="1" t="s">
        <v>19245</v>
      </c>
    </row>
    <row r="961" spans="1:12">
      <c r="A961" s="1" t="s">
        <v>20262</v>
      </c>
      <c r="B961" s="1" t="s">
        <v>19622</v>
      </c>
      <c r="C961" s="1">
        <v>109</v>
      </c>
      <c r="D961" s="1" t="s">
        <v>22687</v>
      </c>
      <c r="E961" s="1">
        <v>211</v>
      </c>
      <c r="F961" s="184" t="s">
        <v>17195</v>
      </c>
      <c r="G961" s="1">
        <v>140</v>
      </c>
      <c r="H961" s="1" t="s">
        <v>22688</v>
      </c>
      <c r="I961" s="1">
        <v>145</v>
      </c>
      <c r="J961" s="184" t="s">
        <v>14003</v>
      </c>
      <c r="K961" s="1">
        <v>24</v>
      </c>
      <c r="L961" s="1" t="s">
        <v>22689</v>
      </c>
    </row>
    <row r="962" spans="1:12">
      <c r="A962" s="1" t="s">
        <v>20262</v>
      </c>
      <c r="B962" s="1" t="s">
        <v>19632</v>
      </c>
      <c r="C962" s="1">
        <v>4</v>
      </c>
      <c r="D962" s="1" t="s">
        <v>22690</v>
      </c>
      <c r="E962" s="1">
        <v>69</v>
      </c>
      <c r="F962" s="1" t="s">
        <v>22691</v>
      </c>
      <c r="G962" s="1">
        <v>128</v>
      </c>
      <c r="H962" s="184" t="s">
        <v>22692</v>
      </c>
      <c r="I962" s="1">
        <v>96</v>
      </c>
      <c r="J962" s="1" t="s">
        <v>14433</v>
      </c>
      <c r="K962" s="1">
        <v>64</v>
      </c>
      <c r="L962" s="1" t="s">
        <v>14461</v>
      </c>
    </row>
    <row r="963" spans="1:12">
      <c r="A963" s="1" t="s">
        <v>20262</v>
      </c>
      <c r="B963" s="1" t="s">
        <v>19635</v>
      </c>
      <c r="C963" s="1">
        <v>92</v>
      </c>
      <c r="D963" s="1" t="s">
        <v>17230</v>
      </c>
      <c r="E963" s="1">
        <v>103</v>
      </c>
      <c r="F963" s="1" t="s">
        <v>22693</v>
      </c>
      <c r="G963" s="1">
        <v>98</v>
      </c>
      <c r="H963" s="1" t="s">
        <v>22694</v>
      </c>
      <c r="I963" s="1">
        <v>107</v>
      </c>
      <c r="J963" s="184" t="s">
        <v>18199</v>
      </c>
      <c r="K963" s="1">
        <v>19</v>
      </c>
      <c r="L963" s="1" t="s">
        <v>22695</v>
      </c>
    </row>
    <row r="964" spans="1:12">
      <c r="A964" s="1" t="s">
        <v>20262</v>
      </c>
      <c r="B964" s="1" t="s">
        <v>19643</v>
      </c>
      <c r="C964" s="1">
        <v>303</v>
      </c>
      <c r="D964" s="1" t="s">
        <v>22696</v>
      </c>
      <c r="E964" s="1">
        <v>443</v>
      </c>
      <c r="F964" s="1" t="s">
        <v>22697</v>
      </c>
      <c r="G964" s="1">
        <v>433</v>
      </c>
      <c r="H964" s="1" t="s">
        <v>22698</v>
      </c>
      <c r="I964" s="1">
        <v>707</v>
      </c>
      <c r="J964" s="184" t="s">
        <v>22699</v>
      </c>
      <c r="K964" s="1">
        <v>134</v>
      </c>
      <c r="L964" s="1" t="s">
        <v>22700</v>
      </c>
    </row>
    <row r="965" spans="1:12">
      <c r="A965" s="1" t="s">
        <v>20262</v>
      </c>
      <c r="B965" s="1" t="s">
        <v>19652</v>
      </c>
      <c r="C965" s="1">
        <v>124</v>
      </c>
      <c r="D965" s="1" t="s">
        <v>22701</v>
      </c>
      <c r="E965" s="1">
        <v>172</v>
      </c>
      <c r="F965" s="1" t="s">
        <v>22628</v>
      </c>
      <c r="G965" s="1">
        <v>145</v>
      </c>
      <c r="H965" s="1" t="s">
        <v>22702</v>
      </c>
      <c r="I965" s="1">
        <v>154</v>
      </c>
      <c r="J965" s="184" t="s">
        <v>19629</v>
      </c>
      <c r="K965" s="1">
        <v>42</v>
      </c>
      <c r="L965" s="1" t="s">
        <v>17825</v>
      </c>
    </row>
    <row r="966" spans="1:12">
      <c r="A966" s="1" t="s">
        <v>20262</v>
      </c>
      <c r="B966" s="1" t="s">
        <v>19659</v>
      </c>
      <c r="C966" s="1">
        <v>99</v>
      </c>
      <c r="D966" s="1" t="s">
        <v>22703</v>
      </c>
      <c r="E966" s="1">
        <v>187</v>
      </c>
      <c r="F966" s="1" t="s">
        <v>22704</v>
      </c>
      <c r="G966" s="1">
        <v>183</v>
      </c>
      <c r="H966" s="1" t="s">
        <v>22705</v>
      </c>
      <c r="I966" s="1">
        <v>164</v>
      </c>
      <c r="J966" s="1" t="s">
        <v>22706</v>
      </c>
      <c r="K966" s="1">
        <v>110</v>
      </c>
      <c r="L966" s="1" t="s">
        <v>22707</v>
      </c>
    </row>
    <row r="967" spans="1:12">
      <c r="A967" s="1" t="s">
        <v>20262</v>
      </c>
      <c r="B967" s="1" t="s">
        <v>19666</v>
      </c>
      <c r="C967" s="1">
        <v>143</v>
      </c>
      <c r="D967" s="1" t="s">
        <v>22708</v>
      </c>
      <c r="E967" s="1">
        <v>162</v>
      </c>
      <c r="F967" s="1" t="s">
        <v>22709</v>
      </c>
      <c r="G967" s="1">
        <v>203</v>
      </c>
      <c r="H967" s="184" t="s">
        <v>22710</v>
      </c>
      <c r="I967" s="1">
        <v>179</v>
      </c>
      <c r="J967" s="1" t="s">
        <v>22711</v>
      </c>
      <c r="K967" s="1">
        <v>86</v>
      </c>
      <c r="L967" s="1" t="s">
        <v>22712</v>
      </c>
    </row>
    <row r="968" spans="1:12">
      <c r="A968" s="1" t="s">
        <v>20262</v>
      </c>
      <c r="B968" s="1" t="s">
        <v>647</v>
      </c>
      <c r="C968" s="1">
        <v>65</v>
      </c>
      <c r="D968" s="184" t="s">
        <v>15815</v>
      </c>
      <c r="E968" s="1">
        <v>64</v>
      </c>
      <c r="F968" s="1" t="s">
        <v>18330</v>
      </c>
      <c r="G968" s="1">
        <v>52</v>
      </c>
      <c r="H968" s="1" t="s">
        <v>15644</v>
      </c>
      <c r="I968" s="1">
        <v>65</v>
      </c>
      <c r="J968" s="1" t="s">
        <v>5955</v>
      </c>
      <c r="L968" s="1">
        <v>-1</v>
      </c>
    </row>
    <row r="969" spans="1:12">
      <c r="A969" s="1" t="s">
        <v>20262</v>
      </c>
      <c r="B969" s="1" t="s">
        <v>19674</v>
      </c>
      <c r="C969" s="1">
        <v>253</v>
      </c>
      <c r="D969" s="184" t="s">
        <v>22713</v>
      </c>
      <c r="E969" s="1">
        <v>347</v>
      </c>
      <c r="F969" s="1" t="s">
        <v>22714</v>
      </c>
      <c r="G969" s="1">
        <v>326</v>
      </c>
      <c r="H969" s="1" t="s">
        <v>22715</v>
      </c>
      <c r="I969" s="1">
        <v>274</v>
      </c>
      <c r="J969" s="1" t="s">
        <v>22716</v>
      </c>
      <c r="K969" s="1">
        <v>169</v>
      </c>
      <c r="L969" s="1" t="s">
        <v>22717</v>
      </c>
    </row>
    <row r="970" spans="1:12">
      <c r="A970" s="1" t="s">
        <v>20262</v>
      </c>
      <c r="B970" s="1" t="s">
        <v>19685</v>
      </c>
      <c r="C970" s="1">
        <v>113</v>
      </c>
      <c r="D970" s="1" t="s">
        <v>22718</v>
      </c>
      <c r="E970" s="1">
        <v>206</v>
      </c>
      <c r="F970" s="184" t="s">
        <v>16940</v>
      </c>
      <c r="G970" s="1">
        <v>124</v>
      </c>
      <c r="H970" s="1" t="s">
        <v>22719</v>
      </c>
      <c r="I970" s="1">
        <v>147</v>
      </c>
      <c r="J970" s="184" t="s">
        <v>22720</v>
      </c>
      <c r="K970" s="1">
        <v>59</v>
      </c>
      <c r="L970" s="1" t="s">
        <v>22721</v>
      </c>
    </row>
    <row r="971" spans="1:12">
      <c r="A971" s="1" t="s">
        <v>20262</v>
      </c>
      <c r="B971" s="1" t="s">
        <v>19693</v>
      </c>
      <c r="C971" s="1">
        <v>32</v>
      </c>
      <c r="D971" s="1" t="s">
        <v>14630</v>
      </c>
      <c r="E971" s="1">
        <v>41</v>
      </c>
      <c r="F971" s="1" t="s">
        <v>22722</v>
      </c>
      <c r="G971" s="1">
        <v>49</v>
      </c>
      <c r="H971" s="184" t="s">
        <v>15664</v>
      </c>
      <c r="I971" s="1">
        <v>56</v>
      </c>
      <c r="J971" s="184" t="s">
        <v>13882</v>
      </c>
      <c r="K971" s="1">
        <v>17</v>
      </c>
      <c r="L971" s="1" t="s">
        <v>21293</v>
      </c>
    </row>
    <row r="972" spans="1:12">
      <c r="A972" s="1" t="s">
        <v>20262</v>
      </c>
      <c r="B972" s="1" t="s">
        <v>19698</v>
      </c>
      <c r="C972" s="1">
        <v>248</v>
      </c>
      <c r="D972" s="1" t="s">
        <v>21863</v>
      </c>
      <c r="E972" s="1">
        <v>309</v>
      </c>
      <c r="F972" s="1" t="s">
        <v>22723</v>
      </c>
      <c r="G972" s="1">
        <v>255</v>
      </c>
      <c r="H972" s="1" t="s">
        <v>22724</v>
      </c>
      <c r="I972" s="1">
        <v>315</v>
      </c>
      <c r="J972" s="184" t="s">
        <v>14529</v>
      </c>
      <c r="K972" s="1">
        <v>87</v>
      </c>
      <c r="L972" s="1" t="s">
        <v>22725</v>
      </c>
    </row>
    <row r="973" spans="1:12">
      <c r="A973" s="1" t="s">
        <v>20262</v>
      </c>
      <c r="B973" s="1" t="s">
        <v>19709</v>
      </c>
      <c r="C973" s="1">
        <v>54</v>
      </c>
      <c r="D973" s="1" t="s">
        <v>14433</v>
      </c>
      <c r="E973" s="1">
        <v>69</v>
      </c>
      <c r="F973" s="1" t="s">
        <v>22726</v>
      </c>
      <c r="G973" s="1">
        <v>59</v>
      </c>
      <c r="H973" s="1" t="s">
        <v>18957</v>
      </c>
      <c r="I973" s="1">
        <v>48</v>
      </c>
      <c r="J973" s="1" t="s">
        <v>21494</v>
      </c>
      <c r="K973" s="1">
        <v>16</v>
      </c>
      <c r="L973" s="1" t="s">
        <v>14686</v>
      </c>
    </row>
    <row r="974" spans="1:12">
      <c r="A974" s="1" t="s">
        <v>20262</v>
      </c>
      <c r="B974" s="1" t="s">
        <v>19712</v>
      </c>
      <c r="D974" s="1">
        <v>-1</v>
      </c>
      <c r="F974" s="1">
        <v>-1</v>
      </c>
      <c r="I974" s="1">
        <v>20</v>
      </c>
      <c r="K974" s="1">
        <v>20</v>
      </c>
      <c r="L974" s="1">
        <v>0</v>
      </c>
    </row>
    <row r="975" spans="1:12">
      <c r="A975" s="1" t="s">
        <v>20262</v>
      </c>
      <c r="B975" s="1" t="s">
        <v>19713</v>
      </c>
      <c r="C975" s="1">
        <v>232</v>
      </c>
      <c r="D975" s="1" t="s">
        <v>22727</v>
      </c>
      <c r="E975" s="1">
        <v>316</v>
      </c>
      <c r="F975" s="1" t="s">
        <v>22728</v>
      </c>
      <c r="G975" s="1">
        <v>280</v>
      </c>
      <c r="H975" s="1" t="s">
        <v>22729</v>
      </c>
      <c r="I975" s="1">
        <v>311</v>
      </c>
      <c r="J975" s="184" t="s">
        <v>22730</v>
      </c>
      <c r="K975" s="1">
        <v>98</v>
      </c>
      <c r="L975" s="1" t="s">
        <v>22731</v>
      </c>
    </row>
    <row r="976" spans="1:12">
      <c r="A976" s="1" t="s">
        <v>20262</v>
      </c>
      <c r="B976" s="1" t="s">
        <v>19720</v>
      </c>
      <c r="C976" s="1">
        <v>345</v>
      </c>
      <c r="D976" s="1" t="s">
        <v>22732</v>
      </c>
      <c r="E976" s="1">
        <v>767</v>
      </c>
      <c r="F976" s="1" t="s">
        <v>22733</v>
      </c>
      <c r="G976" s="1">
        <v>1119</v>
      </c>
      <c r="H976" s="184" t="s">
        <v>22734</v>
      </c>
      <c r="I976" s="1">
        <v>1151</v>
      </c>
      <c r="J976" s="184" t="s">
        <v>22735</v>
      </c>
      <c r="K976" s="1">
        <v>673</v>
      </c>
      <c r="L976" s="1" t="s">
        <v>22736</v>
      </c>
    </row>
    <row r="977" spans="1:12">
      <c r="A977" s="1" t="s">
        <v>20262</v>
      </c>
      <c r="B977" s="1" t="s">
        <v>19731</v>
      </c>
      <c r="C977" s="1">
        <v>149</v>
      </c>
      <c r="D977" s="184" t="s">
        <v>20155</v>
      </c>
      <c r="E977" s="1">
        <v>111</v>
      </c>
      <c r="F977" s="1" t="s">
        <v>22737</v>
      </c>
      <c r="G977" s="1">
        <v>118</v>
      </c>
      <c r="H977" s="184" t="s">
        <v>14718</v>
      </c>
      <c r="I977" s="1">
        <v>129</v>
      </c>
      <c r="J977" s="184" t="s">
        <v>22738</v>
      </c>
      <c r="K977" s="1">
        <v>18</v>
      </c>
      <c r="L977" s="1" t="s">
        <v>22529</v>
      </c>
    </row>
    <row r="978" spans="1:12">
      <c r="A978" s="1" t="s">
        <v>20262</v>
      </c>
      <c r="B978" s="1" t="s">
        <v>19737</v>
      </c>
      <c r="C978" s="1">
        <v>4</v>
      </c>
      <c r="D978" s="184" t="s">
        <v>14273</v>
      </c>
      <c r="E978" s="1">
        <v>5</v>
      </c>
      <c r="F978" s="1" t="s">
        <v>5955</v>
      </c>
      <c r="G978" s="1">
        <v>38</v>
      </c>
      <c r="H978" s="1" t="s">
        <v>22739</v>
      </c>
      <c r="I978" s="1">
        <v>76</v>
      </c>
      <c r="J978" s="1">
        <v>1</v>
      </c>
      <c r="K978" s="1">
        <v>14</v>
      </c>
      <c r="L978" s="1" t="s">
        <v>20407</v>
      </c>
    </row>
    <row r="979" spans="1:12">
      <c r="A979" s="1" t="s">
        <v>20262</v>
      </c>
      <c r="B979" s="1" t="s">
        <v>19738</v>
      </c>
      <c r="C979" s="1">
        <v>38</v>
      </c>
      <c r="D979" s="1" t="s">
        <v>18786</v>
      </c>
      <c r="E979" s="1">
        <v>40</v>
      </c>
      <c r="F979" s="1" t="s">
        <v>14270</v>
      </c>
      <c r="G979" s="1">
        <v>20</v>
      </c>
      <c r="H979" s="1" t="s">
        <v>17478</v>
      </c>
      <c r="I979" s="1">
        <v>32</v>
      </c>
      <c r="J979" s="1" t="s">
        <v>1383</v>
      </c>
      <c r="K979" s="1">
        <v>5</v>
      </c>
      <c r="L979" s="1" t="s">
        <v>22386</v>
      </c>
    </row>
    <row r="980" spans="1:12">
      <c r="A980" s="1" t="s">
        <v>20262</v>
      </c>
      <c r="B980" s="1" t="s">
        <v>342</v>
      </c>
      <c r="C980" s="1">
        <v>88</v>
      </c>
      <c r="D980" s="1" t="s">
        <v>21782</v>
      </c>
      <c r="E980" s="1">
        <v>118</v>
      </c>
      <c r="F980" s="1" t="s">
        <v>22740</v>
      </c>
      <c r="G980" s="1">
        <v>85</v>
      </c>
      <c r="H980" s="1" t="s">
        <v>22741</v>
      </c>
      <c r="I980" s="1">
        <v>85</v>
      </c>
      <c r="J980" s="1">
        <v>0</v>
      </c>
      <c r="K980" s="1">
        <v>29</v>
      </c>
      <c r="L980" s="1" t="s">
        <v>22742</v>
      </c>
    </row>
    <row r="981" spans="1:12">
      <c r="A981" s="1" t="s">
        <v>20262</v>
      </c>
      <c r="B981" s="1" t="s">
        <v>758</v>
      </c>
      <c r="C981" s="1">
        <v>15</v>
      </c>
      <c r="D981" s="1" t="s">
        <v>20455</v>
      </c>
      <c r="E981" s="1">
        <v>85</v>
      </c>
      <c r="F981" s="19">
        <v>1125</v>
      </c>
      <c r="G981" s="1">
        <v>44</v>
      </c>
      <c r="H981" s="1" t="s">
        <v>22743</v>
      </c>
      <c r="I981" s="1">
        <v>73</v>
      </c>
      <c r="J981" s="184" t="s">
        <v>22744</v>
      </c>
      <c r="K981" s="1">
        <v>14</v>
      </c>
      <c r="L981" s="1" t="s">
        <v>22354</v>
      </c>
    </row>
    <row r="982" spans="1:12">
      <c r="A982" s="1" t="s">
        <v>20262</v>
      </c>
      <c r="B982" s="1" t="s">
        <v>19747</v>
      </c>
      <c r="C982" s="1">
        <v>10</v>
      </c>
      <c r="D982" s="1" t="s">
        <v>14461</v>
      </c>
      <c r="E982" s="1">
        <v>20</v>
      </c>
      <c r="F982" s="1" t="s">
        <v>14600</v>
      </c>
      <c r="G982" s="1">
        <v>17</v>
      </c>
      <c r="H982" s="1" t="s">
        <v>15988</v>
      </c>
      <c r="I982" s="1">
        <v>27</v>
      </c>
      <c r="J982" s="184" t="s">
        <v>22745</v>
      </c>
      <c r="K982" s="1">
        <v>7</v>
      </c>
      <c r="L982" s="1" t="s">
        <v>22746</v>
      </c>
    </row>
    <row r="983" spans="1:12">
      <c r="A983" s="1" t="s">
        <v>20262</v>
      </c>
      <c r="B983" s="1" t="s">
        <v>19748</v>
      </c>
      <c r="C983" s="1">
        <v>48</v>
      </c>
      <c r="D983" s="1" t="s">
        <v>22747</v>
      </c>
      <c r="E983" s="1">
        <v>107</v>
      </c>
      <c r="F983" s="1" t="s">
        <v>20811</v>
      </c>
      <c r="G983" s="1">
        <v>92</v>
      </c>
      <c r="H983" s="1" t="s">
        <v>22748</v>
      </c>
      <c r="I983" s="1">
        <v>88</v>
      </c>
      <c r="J983" s="1" t="s">
        <v>20697</v>
      </c>
      <c r="K983" s="1">
        <v>17</v>
      </c>
      <c r="L983" s="1" t="s">
        <v>22749</v>
      </c>
    </row>
    <row r="984" spans="1:12">
      <c r="A984" s="1" t="s">
        <v>20262</v>
      </c>
      <c r="B984" s="1" t="s">
        <v>19752</v>
      </c>
      <c r="C984" s="1">
        <v>9</v>
      </c>
      <c r="D984" s="1" t="s">
        <v>20687</v>
      </c>
      <c r="E984" s="1">
        <v>18</v>
      </c>
      <c r="F984" s="1" t="s">
        <v>16196</v>
      </c>
      <c r="G984" s="1">
        <v>28</v>
      </c>
      <c r="H984" s="184" t="s">
        <v>15732</v>
      </c>
      <c r="I984" s="1">
        <v>20</v>
      </c>
      <c r="J984" s="1" t="s">
        <v>14270</v>
      </c>
      <c r="K984" s="1">
        <v>5</v>
      </c>
      <c r="L984" s="1" t="s">
        <v>20687</v>
      </c>
    </row>
    <row r="985" spans="1:12">
      <c r="A985" s="1" t="s">
        <v>20262</v>
      </c>
      <c r="B985" s="1" t="s">
        <v>19753</v>
      </c>
      <c r="C985" s="1">
        <v>47</v>
      </c>
      <c r="D985" s="184" t="s">
        <v>15284</v>
      </c>
      <c r="E985" s="1">
        <v>39</v>
      </c>
      <c r="F985" s="1" t="s">
        <v>14031</v>
      </c>
      <c r="G985" s="1">
        <v>47</v>
      </c>
      <c r="H985" s="184" t="s">
        <v>17030</v>
      </c>
      <c r="I985" s="1">
        <v>30</v>
      </c>
      <c r="J985" s="1" t="s">
        <v>20807</v>
      </c>
      <c r="K985" s="1">
        <v>14</v>
      </c>
      <c r="L985" s="1" t="s">
        <v>20177</v>
      </c>
    </row>
    <row r="986" spans="1:12">
      <c r="A986" s="1" t="s">
        <v>20262</v>
      </c>
      <c r="B986" s="1" t="s">
        <v>19756</v>
      </c>
      <c r="C986" s="1">
        <v>23</v>
      </c>
      <c r="D986" s="1" t="s">
        <v>22750</v>
      </c>
      <c r="E986" s="1">
        <v>145</v>
      </c>
      <c r="F986" s="184" t="s">
        <v>14003</v>
      </c>
      <c r="G986" s="1">
        <v>123</v>
      </c>
      <c r="H986" s="1" t="s">
        <v>22751</v>
      </c>
      <c r="I986" s="1">
        <v>129</v>
      </c>
      <c r="J986" s="184" t="s">
        <v>15325</v>
      </c>
      <c r="K986" s="1">
        <v>99</v>
      </c>
      <c r="L986" s="1" t="s">
        <v>21027</v>
      </c>
    </row>
    <row r="987" spans="1:12">
      <c r="A987" s="1" t="s">
        <v>20262</v>
      </c>
      <c r="B987" s="1" t="s">
        <v>19763</v>
      </c>
      <c r="C987" s="1">
        <v>132</v>
      </c>
      <c r="D987" s="1" t="s">
        <v>19402</v>
      </c>
      <c r="E987" s="1">
        <v>112</v>
      </c>
      <c r="F987" s="1" t="s">
        <v>21203</v>
      </c>
      <c r="G987" s="1">
        <v>122</v>
      </c>
      <c r="H987" s="184" t="s">
        <v>15327</v>
      </c>
      <c r="I987" s="1">
        <v>172</v>
      </c>
      <c r="J987" s="184" t="s">
        <v>21840</v>
      </c>
      <c r="K987" s="1">
        <v>23</v>
      </c>
      <c r="L987" s="1" t="s">
        <v>22752</v>
      </c>
    </row>
    <row r="988" spans="1:12">
      <c r="A988" s="1" t="s">
        <v>20262</v>
      </c>
      <c r="B988" s="1" t="s">
        <v>19770</v>
      </c>
      <c r="C988" s="1">
        <v>52</v>
      </c>
      <c r="D988" s="184" t="s">
        <v>17071</v>
      </c>
      <c r="E988" s="1">
        <v>62</v>
      </c>
      <c r="F988" s="1" t="s">
        <v>14362</v>
      </c>
      <c r="G988" s="1">
        <v>70</v>
      </c>
      <c r="H988" s="184" t="s">
        <v>13932</v>
      </c>
      <c r="I988" s="1">
        <v>39</v>
      </c>
      <c r="J988" s="1" t="s">
        <v>21858</v>
      </c>
      <c r="K988" s="1">
        <v>15</v>
      </c>
      <c r="L988" s="1" t="s">
        <v>22230</v>
      </c>
    </row>
    <row r="989" spans="1:12">
      <c r="A989" s="1" t="s">
        <v>20262</v>
      </c>
      <c r="B989" s="1" t="s">
        <v>19775</v>
      </c>
      <c r="C989" s="1">
        <v>15</v>
      </c>
      <c r="D989" s="1" t="s">
        <v>22230</v>
      </c>
      <c r="E989" s="1">
        <v>44</v>
      </c>
      <c r="F989" s="184" t="s">
        <v>13918</v>
      </c>
      <c r="G989" s="1">
        <v>34</v>
      </c>
      <c r="H989" s="1" t="s">
        <v>18307</v>
      </c>
      <c r="I989" s="1">
        <v>37</v>
      </c>
      <c r="J989" s="184" t="s">
        <v>14010</v>
      </c>
      <c r="K989" s="1">
        <v>14</v>
      </c>
      <c r="L989" s="1" t="s">
        <v>18918</v>
      </c>
    </row>
    <row r="990" spans="1:12">
      <c r="A990" s="1" t="s">
        <v>20262</v>
      </c>
      <c r="B990" s="1" t="s">
        <v>525</v>
      </c>
      <c r="C990" s="1">
        <v>15</v>
      </c>
      <c r="D990" s="1" t="s">
        <v>22230</v>
      </c>
      <c r="E990" s="1">
        <v>43</v>
      </c>
      <c r="F990" s="184" t="s">
        <v>14330</v>
      </c>
      <c r="G990" s="1">
        <v>34</v>
      </c>
      <c r="H990" s="1" t="s">
        <v>22343</v>
      </c>
      <c r="I990" s="1">
        <v>33</v>
      </c>
      <c r="J990" s="1" t="s">
        <v>20867</v>
      </c>
      <c r="K990" s="1">
        <v>36</v>
      </c>
      <c r="L990" s="184" t="s">
        <v>13877</v>
      </c>
    </row>
    <row r="991" spans="1:12">
      <c r="A991" s="1" t="s">
        <v>20262</v>
      </c>
      <c r="B991" s="1" t="s">
        <v>19784</v>
      </c>
      <c r="C991" s="1">
        <v>155</v>
      </c>
      <c r="D991" s="1" t="s">
        <v>21160</v>
      </c>
      <c r="E991" s="1">
        <v>208</v>
      </c>
      <c r="F991" s="1" t="s">
        <v>22753</v>
      </c>
      <c r="G991" s="1">
        <v>204</v>
      </c>
      <c r="H991" s="1" t="s">
        <v>22754</v>
      </c>
      <c r="I991" s="1">
        <v>169</v>
      </c>
      <c r="J991" s="1" t="s">
        <v>22525</v>
      </c>
      <c r="K991" s="1">
        <v>50</v>
      </c>
      <c r="L991" s="1" t="s">
        <v>22755</v>
      </c>
    </row>
    <row r="992" spans="1:12">
      <c r="A992" s="1" t="s">
        <v>20262</v>
      </c>
      <c r="B992" s="1" t="s">
        <v>19793</v>
      </c>
      <c r="C992" s="1">
        <v>26</v>
      </c>
      <c r="D992" s="1" t="s">
        <v>22756</v>
      </c>
      <c r="E992" s="1">
        <v>61</v>
      </c>
      <c r="F992" s="1">
        <v>0</v>
      </c>
      <c r="G992" s="1">
        <v>30</v>
      </c>
      <c r="H992" s="1" t="s">
        <v>22757</v>
      </c>
      <c r="I992" s="1">
        <v>43</v>
      </c>
      <c r="J992" s="184" t="s">
        <v>22758</v>
      </c>
      <c r="K992" s="1">
        <v>22</v>
      </c>
      <c r="L992" s="1" t="s">
        <v>19290</v>
      </c>
    </row>
    <row r="993" spans="1:12">
      <c r="A993" s="1" t="s">
        <v>20262</v>
      </c>
      <c r="B993" s="1" t="s">
        <v>19797</v>
      </c>
      <c r="C993" s="1">
        <v>118</v>
      </c>
      <c r="D993" s="1" t="s">
        <v>22759</v>
      </c>
      <c r="E993" s="1">
        <v>91</v>
      </c>
      <c r="F993" s="1" t="s">
        <v>20781</v>
      </c>
      <c r="G993" s="1">
        <v>95</v>
      </c>
      <c r="H993" s="184" t="s">
        <v>15783</v>
      </c>
      <c r="I993" s="1">
        <v>50</v>
      </c>
      <c r="J993" s="1" t="s">
        <v>18751</v>
      </c>
      <c r="K993" s="1">
        <v>26</v>
      </c>
      <c r="L993" s="1" t="s">
        <v>20781</v>
      </c>
    </row>
    <row r="994" spans="1:12">
      <c r="A994" s="1" t="s">
        <v>20262</v>
      </c>
      <c r="B994" s="1" t="s">
        <v>19804</v>
      </c>
      <c r="C994" s="1">
        <v>14</v>
      </c>
      <c r="D994" s="1" t="s">
        <v>15385</v>
      </c>
      <c r="E994" s="1">
        <v>43</v>
      </c>
      <c r="F994" s="184" t="s">
        <v>14088</v>
      </c>
      <c r="G994" s="1">
        <v>26</v>
      </c>
      <c r="H994" s="1" t="s">
        <v>16542</v>
      </c>
      <c r="I994" s="1">
        <v>20</v>
      </c>
      <c r="J994" s="1" t="s">
        <v>14600</v>
      </c>
      <c r="K994" s="1">
        <v>10</v>
      </c>
      <c r="L994" s="1" t="s">
        <v>17478</v>
      </c>
    </row>
    <row r="995" spans="1:12">
      <c r="A995" s="1" t="s">
        <v>20262</v>
      </c>
      <c r="B995" s="1" t="s">
        <v>19810</v>
      </c>
      <c r="C995" s="1">
        <v>24</v>
      </c>
      <c r="D995" s="1" t="s">
        <v>22760</v>
      </c>
      <c r="E995" s="1">
        <v>172</v>
      </c>
      <c r="F995" s="184" t="s">
        <v>22761</v>
      </c>
      <c r="G995" s="1">
        <v>162</v>
      </c>
      <c r="H995" s="1" t="s">
        <v>22762</v>
      </c>
      <c r="I995" s="1">
        <v>163</v>
      </c>
      <c r="J995" s="184" t="s">
        <v>22763</v>
      </c>
      <c r="K995" s="1">
        <v>41</v>
      </c>
      <c r="L995" s="1" t="s">
        <v>22764</v>
      </c>
    </row>
    <row r="996" spans="1:12">
      <c r="A996" s="1" t="s">
        <v>20262</v>
      </c>
      <c r="B996" s="1" t="s">
        <v>19818</v>
      </c>
      <c r="C996" s="1">
        <v>22</v>
      </c>
      <c r="D996" s="1" t="s">
        <v>21782</v>
      </c>
      <c r="E996" s="1">
        <v>22</v>
      </c>
      <c r="F996" s="1" t="s">
        <v>22765</v>
      </c>
      <c r="G996" s="1">
        <v>16</v>
      </c>
      <c r="H996" s="1" t="s">
        <v>14759</v>
      </c>
      <c r="I996" s="1">
        <v>21</v>
      </c>
      <c r="J996" s="1" t="s">
        <v>6189</v>
      </c>
      <c r="K996" s="1">
        <v>9</v>
      </c>
      <c r="L996" s="1" t="s">
        <v>16088</v>
      </c>
    </row>
    <row r="997" spans="1:12">
      <c r="A997" s="1" t="s">
        <v>20262</v>
      </c>
      <c r="B997" s="1" t="s">
        <v>19820</v>
      </c>
      <c r="C997" s="1">
        <v>23</v>
      </c>
      <c r="D997" s="184" t="s">
        <v>14361</v>
      </c>
      <c r="E997" s="1">
        <v>28</v>
      </c>
      <c r="F997" s="1" t="s">
        <v>18703</v>
      </c>
      <c r="G997" s="1">
        <v>15</v>
      </c>
      <c r="H997" s="1" t="s">
        <v>15489</v>
      </c>
      <c r="I997" s="1">
        <v>15</v>
      </c>
      <c r="J997" s="1">
        <v>0</v>
      </c>
      <c r="K997" s="1">
        <v>6</v>
      </c>
      <c r="L997" s="1" t="s">
        <v>15086</v>
      </c>
    </row>
    <row r="998" spans="1:12">
      <c r="A998" s="1" t="s">
        <v>20262</v>
      </c>
      <c r="B998" s="1" t="s">
        <v>19822</v>
      </c>
      <c r="C998" s="1">
        <v>27</v>
      </c>
      <c r="D998" s="1" t="s">
        <v>15102</v>
      </c>
      <c r="E998" s="1">
        <v>63</v>
      </c>
      <c r="F998" s="184" t="s">
        <v>14015</v>
      </c>
      <c r="G998" s="1">
        <v>62</v>
      </c>
      <c r="H998" s="1" t="s">
        <v>18461</v>
      </c>
      <c r="I998" s="1">
        <v>50</v>
      </c>
      <c r="J998" s="1" t="s">
        <v>14899</v>
      </c>
      <c r="K998" s="1">
        <v>36</v>
      </c>
      <c r="L998" s="1" t="s">
        <v>16099</v>
      </c>
    </row>
    <row r="999" spans="1:12">
      <c r="A999" s="1" t="s">
        <v>20262</v>
      </c>
      <c r="B999" s="1" t="s">
        <v>19828</v>
      </c>
      <c r="C999" s="1">
        <v>14</v>
      </c>
      <c r="D999" s="1" t="s">
        <v>22766</v>
      </c>
      <c r="E999" s="1">
        <v>70</v>
      </c>
      <c r="F999" s="1" t="s">
        <v>22767</v>
      </c>
      <c r="G999" s="1">
        <v>30</v>
      </c>
      <c r="H999" s="1" t="s">
        <v>16088</v>
      </c>
      <c r="I999" s="1">
        <v>48</v>
      </c>
      <c r="J999" s="1" t="s">
        <v>1383</v>
      </c>
      <c r="K999" s="1">
        <v>1</v>
      </c>
      <c r="L999" s="1" t="s">
        <v>22768</v>
      </c>
    </row>
  </sheetData>
  <pageMargins left="0.75" right="0.75" top="1" bottom="1" header="0.5" footer="0.5"/>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58"/>
  <sheetViews>
    <sheetView topLeftCell="A2" workbookViewId="0">
      <selection activeCell="A6" sqref="A6"/>
    </sheetView>
  </sheetViews>
  <sheetFormatPr defaultColWidth="8.72727272727273" defaultRowHeight="12.5" outlineLevelCol="2"/>
  <sheetData>
    <row r="1" ht="26.75" customHeight="1" spans="1:3">
      <c r="A1" s="4" t="s">
        <v>22769</v>
      </c>
      <c r="B1" s="4" t="s">
        <v>4085</v>
      </c>
      <c r="C1" s="5" t="s">
        <v>22770</v>
      </c>
    </row>
    <row r="2" ht="26.75" customHeight="1" spans="1:3">
      <c r="A2" s="6" t="s">
        <v>22771</v>
      </c>
      <c r="B2" s="7" t="s">
        <v>4136</v>
      </c>
      <c r="C2" s="8" t="s">
        <v>22772</v>
      </c>
    </row>
    <row r="3" ht="65.75" customHeight="1" spans="1:3">
      <c r="A3" s="9" t="s">
        <v>22773</v>
      </c>
      <c r="B3" s="10" t="s">
        <v>4337</v>
      </c>
      <c r="C3" s="8" t="s">
        <v>22772</v>
      </c>
    </row>
    <row r="4" ht="39.75" customHeight="1" spans="1:3">
      <c r="A4" s="9" t="s">
        <v>22774</v>
      </c>
      <c r="B4" s="10" t="s">
        <v>4106</v>
      </c>
      <c r="C4" s="8" t="s">
        <v>22772</v>
      </c>
    </row>
    <row r="5" ht="26.75" customHeight="1" spans="1:3">
      <c r="A5" s="9" t="s">
        <v>22775</v>
      </c>
      <c r="B5" s="10" t="s">
        <v>4094</v>
      </c>
      <c r="C5" s="8" t="s">
        <v>22772</v>
      </c>
    </row>
    <row r="6" ht="26.75" customHeight="1" spans="1:3">
      <c r="A6" s="9" t="s">
        <v>22776</v>
      </c>
      <c r="B6" s="10" t="s">
        <v>4091</v>
      </c>
      <c r="C6" s="8" t="s">
        <v>22772</v>
      </c>
    </row>
    <row r="7" ht="50.75" customHeight="1" spans="1:3">
      <c r="A7" s="11" t="s">
        <v>3939</v>
      </c>
      <c r="B7" s="12" t="s">
        <v>323</v>
      </c>
      <c r="C7" s="8" t="s">
        <v>22772</v>
      </c>
    </row>
    <row r="8" ht="25.75" customHeight="1" spans="1:3">
      <c r="A8" s="11" t="s">
        <v>3900</v>
      </c>
      <c r="B8" s="12" t="s">
        <v>609</v>
      </c>
      <c r="C8" s="8" t="s">
        <v>22772</v>
      </c>
    </row>
    <row r="9" ht="50.75" customHeight="1" spans="1:3">
      <c r="A9" s="11" t="s">
        <v>3928</v>
      </c>
      <c r="B9" s="12" t="s">
        <v>3929</v>
      </c>
      <c r="C9" s="8" t="s">
        <v>22772</v>
      </c>
    </row>
    <row r="10" ht="25.75" customHeight="1" spans="1:3">
      <c r="A10" s="11" t="s">
        <v>3894</v>
      </c>
      <c r="B10" s="12" t="s">
        <v>189</v>
      </c>
      <c r="C10" s="8" t="s">
        <v>22772</v>
      </c>
    </row>
    <row r="11" ht="25.75" customHeight="1" spans="1:3">
      <c r="A11" s="11" t="s">
        <v>3930</v>
      </c>
      <c r="B11" s="12" t="s">
        <v>249</v>
      </c>
      <c r="C11" s="8" t="s">
        <v>22772</v>
      </c>
    </row>
    <row r="12" ht="25.75" customHeight="1" spans="1:3">
      <c r="A12" s="11" t="s">
        <v>7857</v>
      </c>
      <c r="B12" s="12" t="s">
        <v>263</v>
      </c>
      <c r="C12" s="8" t="s">
        <v>22772</v>
      </c>
    </row>
    <row r="13" ht="63.25" customHeight="1" spans="1:3">
      <c r="A13" s="11" t="s">
        <v>3917</v>
      </c>
      <c r="B13" s="12" t="s">
        <v>297</v>
      </c>
      <c r="C13" s="8" t="s">
        <v>22772</v>
      </c>
    </row>
    <row r="14" ht="50.75" customHeight="1" spans="1:3">
      <c r="A14" s="11" t="s">
        <v>3910</v>
      </c>
      <c r="B14" s="12" t="s">
        <v>186</v>
      </c>
      <c r="C14" s="8" t="s">
        <v>22772</v>
      </c>
    </row>
    <row r="15" ht="25.75" customHeight="1" spans="1:3">
      <c r="A15" s="11" t="s">
        <v>3881</v>
      </c>
      <c r="B15" s="12" t="s">
        <v>193</v>
      </c>
      <c r="C15" s="8" t="s">
        <v>22772</v>
      </c>
    </row>
    <row r="16" ht="38.25" customHeight="1" spans="1:3">
      <c r="A16" s="11" t="s">
        <v>3945</v>
      </c>
      <c r="B16" s="12" t="s">
        <v>301</v>
      </c>
      <c r="C16" s="8" t="s">
        <v>22772</v>
      </c>
    </row>
    <row r="17" ht="25.75" customHeight="1" spans="1:3">
      <c r="A17" s="11" t="s">
        <v>3905</v>
      </c>
      <c r="B17" s="12" t="s">
        <v>293</v>
      </c>
      <c r="C17" s="13">
        <v>234112</v>
      </c>
    </row>
    <row r="18" ht="25.75" customHeight="1" spans="1:3">
      <c r="A18" s="11" t="s">
        <v>8530</v>
      </c>
      <c r="B18" s="12" t="s">
        <v>4062</v>
      </c>
      <c r="C18" s="8" t="s">
        <v>22772</v>
      </c>
    </row>
    <row r="19" ht="38.25" customHeight="1" spans="1:3">
      <c r="A19" s="11" t="s">
        <v>3952</v>
      </c>
      <c r="B19" s="12" t="s">
        <v>119</v>
      </c>
      <c r="C19" s="13">
        <v>258499</v>
      </c>
    </row>
    <row r="20" ht="13.25" customHeight="1" spans="1:3">
      <c r="A20" s="11" t="s">
        <v>3934</v>
      </c>
      <c r="B20" s="12" t="s">
        <v>319</v>
      </c>
      <c r="C20" s="8" t="s">
        <v>22772</v>
      </c>
    </row>
    <row r="21" ht="25.75" customHeight="1" spans="1:3">
      <c r="A21" s="11" t="s">
        <v>3879</v>
      </c>
      <c r="B21" s="12" t="s">
        <v>283</v>
      </c>
      <c r="C21" s="8" t="s">
        <v>22772</v>
      </c>
    </row>
    <row r="22" ht="38.25" customHeight="1" spans="1:3">
      <c r="A22" s="11" t="s">
        <v>3896</v>
      </c>
      <c r="B22" s="14" t="s">
        <v>213</v>
      </c>
      <c r="C22" s="8" t="s">
        <v>22772</v>
      </c>
    </row>
    <row r="23" ht="13.25" customHeight="1" spans="1:3">
      <c r="A23" s="11" t="s">
        <v>3885</v>
      </c>
      <c r="B23" s="12" t="s">
        <v>271</v>
      </c>
      <c r="C23" s="8" t="s">
        <v>22772</v>
      </c>
    </row>
    <row r="24" ht="38.25" customHeight="1" spans="1:3">
      <c r="A24" s="11" t="s">
        <v>22777</v>
      </c>
      <c r="B24" s="12" t="s">
        <v>312</v>
      </c>
      <c r="C24" s="8" t="s">
        <v>22772</v>
      </c>
    </row>
    <row r="25" ht="25.75" customHeight="1" spans="1:3">
      <c r="A25" s="11" t="s">
        <v>3973</v>
      </c>
      <c r="B25" s="12" t="s">
        <v>279</v>
      </c>
      <c r="C25" s="13">
        <v>142373</v>
      </c>
    </row>
    <row r="26" ht="25.75" customHeight="1" spans="1:3">
      <c r="A26" s="11" t="s">
        <v>3986</v>
      </c>
      <c r="B26" s="12" t="s">
        <v>337</v>
      </c>
      <c r="C26" s="8" t="s">
        <v>22772</v>
      </c>
    </row>
    <row r="27" ht="13.25" customHeight="1" spans="1:3">
      <c r="A27" s="11" t="s">
        <v>7921</v>
      </c>
      <c r="B27" s="12" t="s">
        <v>380</v>
      </c>
      <c r="C27" s="8" t="s">
        <v>22772</v>
      </c>
    </row>
    <row r="28" ht="50.75" customHeight="1" spans="1:3">
      <c r="A28" s="11" t="s">
        <v>8325</v>
      </c>
      <c r="B28" s="12" t="s">
        <v>4063</v>
      </c>
      <c r="C28" s="8" t="s">
        <v>22772</v>
      </c>
    </row>
    <row r="29" ht="38.25" customHeight="1" spans="1:3">
      <c r="A29" s="11" t="s">
        <v>8260</v>
      </c>
      <c r="B29" s="12" t="s">
        <v>315</v>
      </c>
      <c r="C29" s="13">
        <v>224313</v>
      </c>
    </row>
    <row r="30" ht="25.75" customHeight="1" spans="1:3">
      <c r="A30" s="11" t="s">
        <v>3883</v>
      </c>
      <c r="B30" s="12" t="s">
        <v>197</v>
      </c>
      <c r="C30" s="8" t="s">
        <v>22772</v>
      </c>
    </row>
    <row r="31" ht="13.75" customHeight="1" spans="1:3">
      <c r="A31" s="11" t="s">
        <v>3943</v>
      </c>
      <c r="B31" s="12" t="s">
        <v>416</v>
      </c>
      <c r="C31" s="13">
        <v>115140</v>
      </c>
    </row>
    <row r="32" ht="13.75" customHeight="1" spans="1:3">
      <c r="A32" s="9" t="s">
        <v>22778</v>
      </c>
      <c r="B32" s="10" t="s">
        <v>4399</v>
      </c>
      <c r="C32" s="8" t="s">
        <v>22772</v>
      </c>
    </row>
    <row r="33" ht="25.75" customHeight="1" spans="1:3">
      <c r="A33" s="11" t="s">
        <v>4028</v>
      </c>
      <c r="B33" s="12" t="s">
        <v>205</v>
      </c>
      <c r="C33" s="8" t="s">
        <v>22772</v>
      </c>
    </row>
    <row r="34" ht="25.75" customHeight="1" spans="1:3">
      <c r="A34" s="11" t="s">
        <v>4017</v>
      </c>
      <c r="B34" s="12" t="s">
        <v>140</v>
      </c>
      <c r="C34" s="8" t="s">
        <v>22772</v>
      </c>
    </row>
    <row r="35" ht="100.75" customHeight="1" spans="1:3">
      <c r="A35" s="11" t="s">
        <v>22779</v>
      </c>
      <c r="B35" s="12" t="s">
        <v>422</v>
      </c>
      <c r="C35" s="8" t="s">
        <v>22772</v>
      </c>
    </row>
    <row r="36" ht="38.25" customHeight="1" spans="1:3">
      <c r="A36" s="11" t="s">
        <v>4014</v>
      </c>
      <c r="B36" s="12" t="s">
        <v>88</v>
      </c>
      <c r="C36" s="8" t="s">
        <v>22772</v>
      </c>
    </row>
    <row r="37" ht="38.25" customHeight="1" spans="1:3">
      <c r="A37" s="11" t="s">
        <v>3884</v>
      </c>
      <c r="B37" s="12" t="s">
        <v>368</v>
      </c>
      <c r="C37" s="8" t="s">
        <v>22772</v>
      </c>
    </row>
    <row r="38" ht="38.25" customHeight="1" spans="1:3">
      <c r="A38" s="11" t="s">
        <v>3950</v>
      </c>
      <c r="B38" s="12" t="s">
        <v>330</v>
      </c>
      <c r="C38" s="13">
        <v>185519</v>
      </c>
    </row>
    <row r="39" ht="25.75" customHeight="1" spans="1:3">
      <c r="A39" s="11" t="s">
        <v>3942</v>
      </c>
      <c r="B39" s="12" t="s">
        <v>286</v>
      </c>
      <c r="C39" s="13">
        <v>116404</v>
      </c>
    </row>
    <row r="40" ht="38.25" customHeight="1" spans="1:3">
      <c r="A40" s="11" t="s">
        <v>3897</v>
      </c>
      <c r="B40" s="12" t="s">
        <v>236</v>
      </c>
      <c r="C40" s="8" t="s">
        <v>22772</v>
      </c>
    </row>
    <row r="41" ht="25.75" customHeight="1" spans="1:3">
      <c r="A41" s="11" t="s">
        <v>3932</v>
      </c>
      <c r="B41" s="12" t="s">
        <v>290</v>
      </c>
      <c r="C41" s="8" t="s">
        <v>22772</v>
      </c>
    </row>
    <row r="42" ht="25.75" customHeight="1" spans="1:3">
      <c r="A42" s="11" t="s">
        <v>3912</v>
      </c>
      <c r="B42" s="12" t="s">
        <v>441</v>
      </c>
      <c r="C42" s="13">
        <v>116559</v>
      </c>
    </row>
    <row r="43" ht="25.75" customHeight="1" spans="1:3">
      <c r="A43" s="11" t="s">
        <v>3877</v>
      </c>
      <c r="B43" s="12" t="s">
        <v>387</v>
      </c>
      <c r="C43" s="8" t="s">
        <v>22772</v>
      </c>
    </row>
    <row r="44" ht="38.25" customHeight="1" spans="1:3">
      <c r="A44" s="11" t="s">
        <v>3890</v>
      </c>
      <c r="B44" s="12" t="s">
        <v>259</v>
      </c>
      <c r="C44" s="13">
        <v>128839</v>
      </c>
    </row>
    <row r="45" ht="38.25" customHeight="1" spans="1:3">
      <c r="A45" s="11" t="s">
        <v>3927</v>
      </c>
      <c r="B45" s="12" t="s">
        <v>412</v>
      </c>
      <c r="C45" s="8" t="s">
        <v>22772</v>
      </c>
    </row>
    <row r="46" ht="38.25" customHeight="1" spans="1:3">
      <c r="A46" s="11" t="s">
        <v>3911</v>
      </c>
      <c r="B46" s="12" t="s">
        <v>376</v>
      </c>
      <c r="C46" s="13">
        <v>220493</v>
      </c>
    </row>
    <row r="47" ht="25.75" customHeight="1" spans="1:3">
      <c r="A47" s="11" t="s">
        <v>3926</v>
      </c>
      <c r="B47" s="12" t="s">
        <v>516</v>
      </c>
      <c r="C47" s="13">
        <v>220553</v>
      </c>
    </row>
    <row r="48" ht="25.75" customHeight="1" spans="1:3">
      <c r="A48" s="11" t="s">
        <v>3920</v>
      </c>
      <c r="B48" s="12" t="s">
        <v>220</v>
      </c>
      <c r="C48" s="8" t="s">
        <v>22772</v>
      </c>
    </row>
    <row r="49" ht="38.25" customHeight="1" spans="1:3">
      <c r="A49" s="11" t="s">
        <v>3984</v>
      </c>
      <c r="B49" s="12" t="s">
        <v>228</v>
      </c>
      <c r="C49" s="8" t="s">
        <v>22772</v>
      </c>
    </row>
    <row r="50" ht="25.75" customHeight="1" spans="1:3">
      <c r="A50" s="11" t="s">
        <v>3922</v>
      </c>
      <c r="B50" s="12" t="s">
        <v>267</v>
      </c>
      <c r="C50" s="8" t="s">
        <v>22772</v>
      </c>
    </row>
    <row r="51" ht="13.25" customHeight="1" spans="1:3">
      <c r="A51" s="11" t="s">
        <v>3916</v>
      </c>
      <c r="B51" s="12" t="s">
        <v>201</v>
      </c>
      <c r="C51" s="8" t="s">
        <v>22772</v>
      </c>
    </row>
    <row r="52" ht="50.75" customHeight="1" spans="1:3">
      <c r="A52" s="11" t="s">
        <v>3946</v>
      </c>
      <c r="B52" s="12" t="s">
        <v>308</v>
      </c>
      <c r="C52" s="8" t="s">
        <v>22772</v>
      </c>
    </row>
    <row r="53" ht="38.25" customHeight="1" spans="1:3">
      <c r="A53" s="11" t="s">
        <v>3938</v>
      </c>
      <c r="B53" s="15" t="s">
        <v>224</v>
      </c>
      <c r="C53" s="8" t="s">
        <v>22772</v>
      </c>
    </row>
    <row r="54" ht="25.75" customHeight="1" spans="1:3">
      <c r="A54" s="11" t="s">
        <v>3886</v>
      </c>
      <c r="B54" s="12" t="s">
        <v>232</v>
      </c>
      <c r="C54" s="8" t="s">
        <v>22772</v>
      </c>
    </row>
    <row r="55" ht="75.75" customHeight="1" spans="1:3">
      <c r="A55" s="11" t="s">
        <v>8394</v>
      </c>
      <c r="B55" s="12" t="s">
        <v>528</v>
      </c>
      <c r="C55" s="8" t="s">
        <v>22772</v>
      </c>
    </row>
    <row r="56" ht="63.25" customHeight="1" spans="1:3">
      <c r="A56" s="11" t="s">
        <v>8222</v>
      </c>
      <c r="B56" s="12" t="s">
        <v>305</v>
      </c>
      <c r="C56" s="8" t="s">
        <v>22772</v>
      </c>
    </row>
    <row r="57" ht="25.75" customHeight="1" spans="1:3">
      <c r="A57" s="11" t="s">
        <v>8589</v>
      </c>
      <c r="B57" s="12" t="s">
        <v>356</v>
      </c>
      <c r="C57" s="8" t="s">
        <v>22772</v>
      </c>
    </row>
    <row r="58" ht="38.25" customHeight="1" spans="1:3">
      <c r="A58" s="11" t="s">
        <v>3893</v>
      </c>
      <c r="B58" s="12" t="s">
        <v>482</v>
      </c>
      <c r="C58" s="8" t="s">
        <v>22772</v>
      </c>
    </row>
    <row r="59" ht="38.25" customHeight="1" spans="1:3">
      <c r="A59" s="11" t="s">
        <v>3921</v>
      </c>
      <c r="B59" s="12" t="s">
        <v>429</v>
      </c>
      <c r="C59" s="13">
        <v>128794</v>
      </c>
    </row>
    <row r="60" ht="38.25" customHeight="1" spans="1:3">
      <c r="A60" s="11" t="s">
        <v>4019</v>
      </c>
      <c r="B60" s="12" t="s">
        <v>432</v>
      </c>
      <c r="C60" s="8" t="s">
        <v>22772</v>
      </c>
    </row>
    <row r="61" ht="75.75" customHeight="1" spans="1:3">
      <c r="A61" s="11" t="s">
        <v>3909</v>
      </c>
      <c r="B61" s="15" t="s">
        <v>394</v>
      </c>
      <c r="C61" s="8" t="s">
        <v>22772</v>
      </c>
    </row>
    <row r="62" ht="13.75" customHeight="1" spans="1:3">
      <c r="A62" s="11" t="s">
        <v>3892</v>
      </c>
      <c r="B62" s="15" t="s">
        <v>254</v>
      </c>
      <c r="C62" s="13">
        <v>111484</v>
      </c>
    </row>
    <row r="63" ht="38.25" customHeight="1" spans="1:3">
      <c r="A63" s="11" t="s">
        <v>8662</v>
      </c>
      <c r="B63" s="12" t="s">
        <v>333</v>
      </c>
      <c r="C63" s="8" t="s">
        <v>22772</v>
      </c>
    </row>
    <row r="64" ht="38.25" customHeight="1" spans="1:3">
      <c r="A64" s="11" t="s">
        <v>3991</v>
      </c>
      <c r="B64" s="12" t="s">
        <v>478</v>
      </c>
      <c r="C64" s="8" t="s">
        <v>22772</v>
      </c>
    </row>
    <row r="65" ht="13.25" customHeight="1" spans="1:3">
      <c r="A65" s="11" t="s">
        <v>3947</v>
      </c>
      <c r="B65" s="12" t="s">
        <v>403</v>
      </c>
      <c r="C65" s="8" t="s">
        <v>22772</v>
      </c>
    </row>
    <row r="66" ht="38.25" customHeight="1" spans="1:3">
      <c r="A66" s="11" t="s">
        <v>3941</v>
      </c>
      <c r="B66" s="12" t="s">
        <v>353</v>
      </c>
      <c r="C66" s="8" t="s">
        <v>22772</v>
      </c>
    </row>
    <row r="67" ht="25.75" customHeight="1" spans="1:3">
      <c r="A67" s="11" t="s">
        <v>3902</v>
      </c>
      <c r="B67" s="12" t="s">
        <v>498</v>
      </c>
      <c r="C67" s="8" t="s">
        <v>22772</v>
      </c>
    </row>
    <row r="68" ht="38.25" customHeight="1" spans="1:3">
      <c r="A68" s="11" t="s">
        <v>8493</v>
      </c>
      <c r="B68" s="12" t="s">
        <v>131</v>
      </c>
      <c r="C68" s="8" t="s">
        <v>22772</v>
      </c>
    </row>
    <row r="69" ht="50.75" customHeight="1" spans="1:3">
      <c r="A69" s="11" t="s">
        <v>4013</v>
      </c>
      <c r="B69" s="12" t="s">
        <v>359</v>
      </c>
      <c r="C69" s="8" t="s">
        <v>22772</v>
      </c>
    </row>
    <row r="70" ht="38.25" customHeight="1" spans="1:3">
      <c r="A70" s="11" t="s">
        <v>3940</v>
      </c>
      <c r="B70" s="12" t="s">
        <v>385</v>
      </c>
      <c r="C70" s="8" t="s">
        <v>22772</v>
      </c>
    </row>
    <row r="71" ht="38.25" customHeight="1" spans="1:3">
      <c r="A71" s="11" t="s">
        <v>4032</v>
      </c>
      <c r="B71" s="12" t="s">
        <v>345</v>
      </c>
      <c r="C71" s="8" t="s">
        <v>22772</v>
      </c>
    </row>
    <row r="72" ht="13.25" customHeight="1" spans="1:3">
      <c r="A72" s="11" t="s">
        <v>3981</v>
      </c>
      <c r="B72" s="12" t="s">
        <v>364</v>
      </c>
      <c r="C72" s="8" t="s">
        <v>22772</v>
      </c>
    </row>
    <row r="73" ht="25.75" customHeight="1" spans="1:3">
      <c r="A73" s="11" t="s">
        <v>3992</v>
      </c>
      <c r="B73" s="12" t="s">
        <v>448</v>
      </c>
      <c r="C73" s="8" t="s">
        <v>22772</v>
      </c>
    </row>
    <row r="74" ht="13.25" customHeight="1" spans="1:3">
      <c r="A74" s="11" t="s">
        <v>3965</v>
      </c>
      <c r="B74" s="12" t="s">
        <v>746</v>
      </c>
      <c r="C74" s="8" t="s">
        <v>22772</v>
      </c>
    </row>
    <row r="75" ht="50.75" customHeight="1" spans="1:3">
      <c r="A75" s="11" t="s">
        <v>3983</v>
      </c>
      <c r="B75" s="12" t="s">
        <v>546</v>
      </c>
      <c r="C75" s="8" t="s">
        <v>22772</v>
      </c>
    </row>
    <row r="76" ht="38.25" customHeight="1" spans="1:3">
      <c r="A76" s="11" t="s">
        <v>8235</v>
      </c>
      <c r="B76" s="12" t="s">
        <v>571</v>
      </c>
      <c r="C76" s="8" t="s">
        <v>22772</v>
      </c>
    </row>
    <row r="77" ht="25.75" customHeight="1" spans="1:3">
      <c r="A77" s="11" t="s">
        <v>4003</v>
      </c>
      <c r="B77" s="12" t="s">
        <v>509</v>
      </c>
      <c r="C77" s="8" t="s">
        <v>22772</v>
      </c>
    </row>
    <row r="78" ht="13.25" customHeight="1" spans="1:3">
      <c r="A78" s="11" t="s">
        <v>3908</v>
      </c>
      <c r="B78" s="12" t="s">
        <v>463</v>
      </c>
      <c r="C78" s="8" t="s">
        <v>22772</v>
      </c>
    </row>
    <row r="79" ht="25.75" customHeight="1" spans="1:3">
      <c r="A79" s="11" t="s">
        <v>4002</v>
      </c>
      <c r="B79" s="12" t="s">
        <v>276</v>
      </c>
      <c r="C79" s="8" t="s">
        <v>22772</v>
      </c>
    </row>
    <row r="80" ht="25.75" customHeight="1" spans="1:3">
      <c r="A80" s="11" t="s">
        <v>8016</v>
      </c>
      <c r="B80" s="12" t="s">
        <v>553</v>
      </c>
      <c r="C80" s="8" t="s">
        <v>22772</v>
      </c>
    </row>
    <row r="81" ht="38.25" customHeight="1" spans="1:3">
      <c r="A81" s="11" t="s">
        <v>3954</v>
      </c>
      <c r="B81" s="12" t="s">
        <v>458</v>
      </c>
      <c r="C81" s="8" t="s">
        <v>22772</v>
      </c>
    </row>
    <row r="82" ht="25.75" customHeight="1" spans="1:3">
      <c r="A82" s="11" t="s">
        <v>4025</v>
      </c>
      <c r="B82" s="12" t="s">
        <v>371</v>
      </c>
      <c r="C82" s="8" t="s">
        <v>22772</v>
      </c>
    </row>
    <row r="83" ht="38.25" customHeight="1" spans="1:3">
      <c r="A83" s="11" t="s">
        <v>8150</v>
      </c>
      <c r="B83" s="12" t="s">
        <v>693</v>
      </c>
      <c r="C83" s="8" t="s">
        <v>22772</v>
      </c>
    </row>
    <row r="84" ht="25.75" customHeight="1" spans="1:3">
      <c r="A84" s="11" t="s">
        <v>8292</v>
      </c>
      <c r="B84" s="12" t="s">
        <v>525</v>
      </c>
      <c r="C84" s="8" t="s">
        <v>22772</v>
      </c>
    </row>
    <row r="85" ht="25.75" customHeight="1" spans="1:3">
      <c r="A85" s="11" t="s">
        <v>3882</v>
      </c>
      <c r="B85" s="12" t="s">
        <v>209</v>
      </c>
      <c r="C85" s="8" t="s">
        <v>22772</v>
      </c>
    </row>
    <row r="86" ht="13.25" customHeight="1" spans="1:3">
      <c r="A86" s="11" t="s">
        <v>22780</v>
      </c>
      <c r="B86" s="12" t="s">
        <v>420</v>
      </c>
      <c r="C86" s="8" t="s">
        <v>22772</v>
      </c>
    </row>
    <row r="87" ht="13.25" customHeight="1" spans="1:3">
      <c r="A87" s="11" t="s">
        <v>8680</v>
      </c>
      <c r="B87" s="12" t="s">
        <v>505</v>
      </c>
      <c r="C87" s="8" t="s">
        <v>22772</v>
      </c>
    </row>
    <row r="88" ht="38.25" customHeight="1" spans="1:3">
      <c r="A88" s="11" t="s">
        <v>8120</v>
      </c>
      <c r="B88" s="12" t="s">
        <v>143</v>
      </c>
      <c r="C88" s="8" t="s">
        <v>22772</v>
      </c>
    </row>
    <row r="89" ht="13.25" customHeight="1" spans="1:3">
      <c r="A89" s="11" t="s">
        <v>3990</v>
      </c>
      <c r="B89" s="12" t="s">
        <v>83</v>
      </c>
      <c r="C89" s="8" t="s">
        <v>22772</v>
      </c>
    </row>
    <row r="90" ht="50.75" customHeight="1" spans="1:3">
      <c r="A90" s="11" t="s">
        <v>8046</v>
      </c>
      <c r="B90" s="12" t="s">
        <v>617</v>
      </c>
      <c r="C90" s="8" t="s">
        <v>22772</v>
      </c>
    </row>
    <row r="91" ht="38.25" customHeight="1" spans="1:3">
      <c r="A91" s="11" t="s">
        <v>8618</v>
      </c>
      <c r="B91" s="12" t="s">
        <v>401</v>
      </c>
      <c r="C91" s="8" t="s">
        <v>22772</v>
      </c>
    </row>
    <row r="92" ht="25.75" customHeight="1" spans="1:3">
      <c r="A92" s="11" t="s">
        <v>3966</v>
      </c>
      <c r="B92" s="12" t="s">
        <v>696</v>
      </c>
      <c r="C92" s="8" t="s">
        <v>22772</v>
      </c>
    </row>
    <row r="93" ht="13.25" customHeight="1" spans="1:3">
      <c r="A93" s="11" t="s">
        <v>8722</v>
      </c>
      <c r="B93" s="12" t="s">
        <v>543</v>
      </c>
      <c r="C93" s="8" t="s">
        <v>22772</v>
      </c>
    </row>
    <row r="94" ht="25.75" customHeight="1" spans="1:3">
      <c r="A94" s="11" t="s">
        <v>3956</v>
      </c>
      <c r="B94" s="12" t="s">
        <v>557</v>
      </c>
      <c r="C94" s="8" t="s">
        <v>22772</v>
      </c>
    </row>
    <row r="95" ht="25.75" customHeight="1" spans="1:3">
      <c r="A95" s="11" t="s">
        <v>3970</v>
      </c>
      <c r="B95" s="12" t="s">
        <v>501</v>
      </c>
      <c r="C95" s="8" t="s">
        <v>22772</v>
      </c>
    </row>
    <row r="96" ht="25.75" customHeight="1" spans="1:3">
      <c r="A96" s="11" t="s">
        <v>7995</v>
      </c>
      <c r="B96" s="12" t="s">
        <v>842</v>
      </c>
      <c r="C96" s="8" t="s">
        <v>22772</v>
      </c>
    </row>
    <row r="97" ht="38.25" customHeight="1" spans="1:3">
      <c r="A97" s="11" t="s">
        <v>3903</v>
      </c>
      <c r="B97" s="12" t="s">
        <v>488</v>
      </c>
      <c r="C97" s="8" t="s">
        <v>22772</v>
      </c>
    </row>
    <row r="98" ht="50.75" customHeight="1" spans="1:3">
      <c r="A98" s="11" t="s">
        <v>3906</v>
      </c>
      <c r="B98" s="12" t="s">
        <v>494</v>
      </c>
      <c r="C98" s="13">
        <v>112022</v>
      </c>
    </row>
    <row r="99" ht="25.75" customHeight="1" spans="1:3">
      <c r="A99" s="11" t="s">
        <v>8579</v>
      </c>
      <c r="B99" s="12" t="s">
        <v>717</v>
      </c>
      <c r="C99" s="8" t="s">
        <v>22772</v>
      </c>
    </row>
    <row r="100" ht="25.75" customHeight="1" spans="1:3">
      <c r="A100" s="11" t="s">
        <v>22781</v>
      </c>
      <c r="B100" s="12" t="s">
        <v>606</v>
      </c>
      <c r="C100" s="8" t="s">
        <v>22772</v>
      </c>
    </row>
    <row r="101" ht="50.75" customHeight="1" spans="1:3">
      <c r="A101" s="11" t="s">
        <v>3976</v>
      </c>
      <c r="B101" s="12" t="s">
        <v>569</v>
      </c>
      <c r="C101" s="8" t="s">
        <v>22772</v>
      </c>
    </row>
    <row r="102" ht="25.75" customHeight="1" spans="1:3">
      <c r="A102" s="11" t="s">
        <v>22782</v>
      </c>
      <c r="B102" s="12" t="s">
        <v>127</v>
      </c>
      <c r="C102" s="8" t="s">
        <v>22772</v>
      </c>
    </row>
    <row r="103" ht="13.25" customHeight="1" spans="1:3">
      <c r="A103" s="11" t="s">
        <v>3958</v>
      </c>
      <c r="B103" s="12" t="s">
        <v>591</v>
      </c>
      <c r="C103" s="8" t="s">
        <v>22772</v>
      </c>
    </row>
    <row r="104" ht="13.25" customHeight="1" spans="1:3">
      <c r="A104" s="11" t="s">
        <v>3961</v>
      </c>
      <c r="B104" s="12" t="s">
        <v>145</v>
      </c>
      <c r="C104" s="8" t="s">
        <v>22772</v>
      </c>
    </row>
    <row r="105" ht="25.75" customHeight="1" spans="1:3">
      <c r="A105" s="11" t="s">
        <v>22783</v>
      </c>
      <c r="B105" s="12" t="s">
        <v>392</v>
      </c>
      <c r="C105" s="8" t="s">
        <v>22772</v>
      </c>
    </row>
    <row r="106" ht="50.75" customHeight="1" spans="1:3">
      <c r="A106" s="11" t="s">
        <v>3919</v>
      </c>
      <c r="B106" s="12" t="s">
        <v>342</v>
      </c>
      <c r="C106" s="8" t="s">
        <v>22772</v>
      </c>
    </row>
    <row r="107" ht="25.75" customHeight="1" spans="1:3">
      <c r="A107" s="11" t="s">
        <v>3951</v>
      </c>
      <c r="B107" s="12" t="s">
        <v>549</v>
      </c>
      <c r="C107" s="8" t="s">
        <v>22772</v>
      </c>
    </row>
    <row r="108" ht="13.25" customHeight="1" spans="1:3">
      <c r="A108" s="11" t="s">
        <v>3955</v>
      </c>
      <c r="B108" s="12" t="s">
        <v>407</v>
      </c>
      <c r="C108" s="8" t="s">
        <v>22772</v>
      </c>
    </row>
    <row r="109" ht="38.25" customHeight="1" spans="1:3">
      <c r="A109" s="11" t="s">
        <v>8598</v>
      </c>
      <c r="B109" s="12" t="s">
        <v>623</v>
      </c>
      <c r="C109" s="8" t="s">
        <v>22772</v>
      </c>
    </row>
    <row r="110" ht="63.25" customHeight="1" spans="1:3">
      <c r="A110" s="11" t="s">
        <v>8217</v>
      </c>
      <c r="B110" s="12" t="s">
        <v>631</v>
      </c>
      <c r="C110" s="8" t="s">
        <v>22772</v>
      </c>
    </row>
    <row r="111" ht="13.25" customHeight="1" spans="1:3">
      <c r="A111" s="11" t="s">
        <v>3936</v>
      </c>
      <c r="B111" s="12" t="s">
        <v>614</v>
      </c>
      <c r="C111" s="8" t="s">
        <v>22772</v>
      </c>
    </row>
    <row r="112" ht="50.75" customHeight="1" spans="1:3">
      <c r="A112" s="11" t="s">
        <v>7870</v>
      </c>
      <c r="B112" s="12" t="s">
        <v>484</v>
      </c>
      <c r="C112" s="13">
        <v>216484</v>
      </c>
    </row>
    <row r="113" ht="63.25" customHeight="1" spans="1:3">
      <c r="A113" s="11" t="s">
        <v>4007</v>
      </c>
      <c r="B113" s="12" t="s">
        <v>759</v>
      </c>
      <c r="C113" s="8" t="s">
        <v>22772</v>
      </c>
    </row>
    <row r="114" ht="25.75" customHeight="1" spans="1:3">
      <c r="A114" s="11" t="s">
        <v>22784</v>
      </c>
      <c r="B114" s="12" t="s">
        <v>690</v>
      </c>
      <c r="C114" s="8" t="s">
        <v>22772</v>
      </c>
    </row>
    <row r="115" ht="50.75" customHeight="1" spans="1:3">
      <c r="A115" s="11" t="s">
        <v>3949</v>
      </c>
      <c r="B115" s="12" t="s">
        <v>435</v>
      </c>
      <c r="C115" s="8" t="s">
        <v>22772</v>
      </c>
    </row>
    <row r="116" ht="50.75" customHeight="1" spans="1:3">
      <c r="A116" s="11" t="s">
        <v>22785</v>
      </c>
      <c r="B116" s="12" t="s">
        <v>576</v>
      </c>
      <c r="C116" s="8" t="s">
        <v>22772</v>
      </c>
    </row>
    <row r="117" ht="13.25" customHeight="1" spans="1:3">
      <c r="A117" s="11" t="s">
        <v>4024</v>
      </c>
      <c r="B117" s="12" t="s">
        <v>651</v>
      </c>
      <c r="C117" s="8" t="s">
        <v>22772</v>
      </c>
    </row>
    <row r="118" ht="38.25" customHeight="1" spans="1:3">
      <c r="A118" s="11" t="s">
        <v>3923</v>
      </c>
      <c r="B118" s="12" t="s">
        <v>475</v>
      </c>
      <c r="C118" s="8" t="s">
        <v>22772</v>
      </c>
    </row>
    <row r="119" ht="38.25" customHeight="1" spans="1:3">
      <c r="A119" s="11" t="s">
        <v>22786</v>
      </c>
      <c r="B119" s="12" t="s">
        <v>822</v>
      </c>
      <c r="C119" s="8" t="s">
        <v>22772</v>
      </c>
    </row>
    <row r="120" ht="25.75" customHeight="1" spans="1:3">
      <c r="A120" s="11" t="s">
        <v>3935</v>
      </c>
      <c r="B120" s="12" t="s">
        <v>240</v>
      </c>
      <c r="C120" s="8" t="s">
        <v>22772</v>
      </c>
    </row>
    <row r="121" ht="25.75" customHeight="1" spans="1:3">
      <c r="A121" s="11" t="s">
        <v>8343</v>
      </c>
      <c r="B121" s="12" t="s">
        <v>720</v>
      </c>
      <c r="C121" s="8" t="s">
        <v>22772</v>
      </c>
    </row>
    <row r="122" ht="38.25" customHeight="1" spans="1:3">
      <c r="A122" s="11" t="s">
        <v>3895</v>
      </c>
      <c r="B122" s="12" t="s">
        <v>466</v>
      </c>
      <c r="C122" s="8" t="s">
        <v>22772</v>
      </c>
    </row>
    <row r="123" ht="63.25" customHeight="1" spans="1:3">
      <c r="A123" s="11" t="s">
        <v>3994</v>
      </c>
      <c r="B123" s="12" t="s">
        <v>758</v>
      </c>
      <c r="C123" s="8" t="s">
        <v>22772</v>
      </c>
    </row>
    <row r="124" ht="13.25" customHeight="1" spans="1:3">
      <c r="A124" s="11" t="s">
        <v>4009</v>
      </c>
      <c r="B124" s="12" t="s">
        <v>665</v>
      </c>
      <c r="C124" s="8" t="s">
        <v>22772</v>
      </c>
    </row>
    <row r="125" ht="38.25" customHeight="1" spans="1:3">
      <c r="A125" s="11" t="s">
        <v>8612</v>
      </c>
      <c r="B125" s="12" t="s">
        <v>662</v>
      </c>
      <c r="C125" s="8" t="s">
        <v>22772</v>
      </c>
    </row>
    <row r="126" ht="38.25" customHeight="1" spans="1:3">
      <c r="A126" s="11" t="s">
        <v>8330</v>
      </c>
      <c r="B126" s="12" t="s">
        <v>397</v>
      </c>
      <c r="C126" s="8" t="s">
        <v>22772</v>
      </c>
    </row>
    <row r="127" ht="25.75" customHeight="1" spans="1:3">
      <c r="A127" s="11" t="s">
        <v>3944</v>
      </c>
      <c r="B127" s="12" t="s">
        <v>438</v>
      </c>
      <c r="C127" s="8" t="s">
        <v>22772</v>
      </c>
    </row>
    <row r="128" ht="25.75" customHeight="1" spans="1:3">
      <c r="A128" s="11" t="s">
        <v>22787</v>
      </c>
      <c r="B128" s="12" t="s">
        <v>912</v>
      </c>
      <c r="C128" s="8" t="s">
        <v>22772</v>
      </c>
    </row>
    <row r="129" ht="38.25" customHeight="1" spans="1:3">
      <c r="A129" s="11" t="s">
        <v>4035</v>
      </c>
      <c r="B129" s="12" t="s">
        <v>620</v>
      </c>
      <c r="C129" s="8" t="s">
        <v>22772</v>
      </c>
    </row>
    <row r="130" ht="13.25" customHeight="1" spans="1:3">
      <c r="A130" s="11" t="s">
        <v>4006</v>
      </c>
      <c r="B130" s="12" t="s">
        <v>455</v>
      </c>
      <c r="C130" s="8" t="s">
        <v>22772</v>
      </c>
    </row>
    <row r="131" ht="25.75" customHeight="1" spans="1:3">
      <c r="A131" s="11" t="s">
        <v>22788</v>
      </c>
      <c r="B131" s="12" t="s">
        <v>668</v>
      </c>
      <c r="C131" s="8" t="s">
        <v>22772</v>
      </c>
    </row>
    <row r="132" ht="13.25" customHeight="1" spans="1:3">
      <c r="A132" s="11" t="s">
        <v>22789</v>
      </c>
      <c r="B132" s="12" t="s">
        <v>709</v>
      </c>
      <c r="C132" s="8" t="s">
        <v>22772</v>
      </c>
    </row>
    <row r="133" ht="50.75" customHeight="1" spans="1:3">
      <c r="A133" s="11" t="s">
        <v>3996</v>
      </c>
      <c r="B133" s="12" t="s">
        <v>538</v>
      </c>
      <c r="C133" s="8" t="s">
        <v>22772</v>
      </c>
    </row>
    <row r="134" ht="38.25" customHeight="1" spans="1:3">
      <c r="A134" s="11" t="s">
        <v>8559</v>
      </c>
      <c r="B134" s="12" t="s">
        <v>783</v>
      </c>
      <c r="C134" s="8" t="s">
        <v>22772</v>
      </c>
    </row>
    <row r="135" ht="38.25" customHeight="1" spans="1:3">
      <c r="A135" s="11" t="s">
        <v>4018</v>
      </c>
      <c r="B135" s="12" t="s">
        <v>810</v>
      </c>
      <c r="C135" s="8" t="s">
        <v>22772</v>
      </c>
    </row>
    <row r="136" ht="13.25" customHeight="1" spans="1:3">
      <c r="A136" s="11" t="s">
        <v>22790</v>
      </c>
      <c r="B136" s="12" t="s">
        <v>647</v>
      </c>
      <c r="C136" s="8" t="s">
        <v>22772</v>
      </c>
    </row>
    <row r="137" ht="25.75" customHeight="1" spans="1:3">
      <c r="A137" s="11" t="s">
        <v>4036</v>
      </c>
      <c r="B137" s="12" t="s">
        <v>767</v>
      </c>
      <c r="C137" s="8" t="s">
        <v>22772</v>
      </c>
    </row>
    <row r="138" ht="50.75" customHeight="1" spans="1:3">
      <c r="A138" s="11" t="s">
        <v>8116</v>
      </c>
      <c r="B138" s="12" t="s">
        <v>916</v>
      </c>
      <c r="C138" s="8" t="s">
        <v>22772</v>
      </c>
    </row>
    <row r="139" ht="38.25" customHeight="1" spans="1:3">
      <c r="A139" s="11" t="s">
        <v>4001</v>
      </c>
      <c r="B139" s="12" t="s">
        <v>531</v>
      </c>
      <c r="C139" s="8" t="s">
        <v>22772</v>
      </c>
    </row>
    <row r="140" ht="25.75" customHeight="1" spans="1:3">
      <c r="A140" s="11" t="s">
        <v>3967</v>
      </c>
      <c r="B140" s="12" t="s">
        <v>472</v>
      </c>
      <c r="C140" s="8" t="s">
        <v>22772</v>
      </c>
    </row>
    <row r="141" ht="25.75" customHeight="1" spans="1:3">
      <c r="A141" s="11" t="s">
        <v>8186</v>
      </c>
      <c r="B141" s="12" t="s">
        <v>636</v>
      </c>
      <c r="C141" s="8" t="s">
        <v>22772</v>
      </c>
    </row>
    <row r="142" ht="25.75" customHeight="1" spans="1:3">
      <c r="A142" s="11" t="s">
        <v>8051</v>
      </c>
      <c r="B142" s="12" t="s">
        <v>123</v>
      </c>
      <c r="C142" s="8" t="s">
        <v>22772</v>
      </c>
    </row>
    <row r="143" ht="25.75" customHeight="1" spans="1:3">
      <c r="A143" s="11" t="s">
        <v>4023</v>
      </c>
      <c r="B143" s="12" t="s">
        <v>732</v>
      </c>
      <c r="C143" s="8" t="s">
        <v>22772</v>
      </c>
    </row>
    <row r="144" ht="25.75" customHeight="1" spans="1:3">
      <c r="A144" s="11" t="s">
        <v>22791</v>
      </c>
      <c r="B144" s="12" t="s">
        <v>837</v>
      </c>
      <c r="C144" s="8" t="s">
        <v>22772</v>
      </c>
    </row>
    <row r="145" ht="38.25" customHeight="1" spans="1:3">
      <c r="A145" s="11" t="s">
        <v>8410</v>
      </c>
      <c r="B145" s="12" t="s">
        <v>655</v>
      </c>
      <c r="C145" s="8" t="s">
        <v>22772</v>
      </c>
    </row>
    <row r="146" ht="25.75" customHeight="1" spans="1:3">
      <c r="A146" s="11" t="s">
        <v>4016</v>
      </c>
      <c r="B146" s="12" t="s">
        <v>638</v>
      </c>
      <c r="C146" s="8" t="s">
        <v>22772</v>
      </c>
    </row>
    <row r="147" ht="25.75" customHeight="1" spans="1:3">
      <c r="A147" s="11" t="s">
        <v>22792</v>
      </c>
      <c r="B147" s="12" t="s">
        <v>888</v>
      </c>
      <c r="C147" s="8" t="s">
        <v>22772</v>
      </c>
    </row>
    <row r="148" ht="38.25" customHeight="1" spans="1:3">
      <c r="A148" s="11" t="s">
        <v>22793</v>
      </c>
      <c r="B148" s="12" t="s">
        <v>936</v>
      </c>
      <c r="C148" s="8" t="s">
        <v>22772</v>
      </c>
    </row>
    <row r="149" ht="13.25" customHeight="1" spans="1:3">
      <c r="A149" s="11" t="s">
        <v>3974</v>
      </c>
      <c r="B149" s="12" t="s">
        <v>702</v>
      </c>
      <c r="C149" s="8" t="s">
        <v>22772</v>
      </c>
    </row>
    <row r="150" ht="25.75" customHeight="1" spans="1:3">
      <c r="A150" s="11" t="s">
        <v>3924</v>
      </c>
      <c r="B150" s="12" t="s">
        <v>349</v>
      </c>
      <c r="C150" s="13">
        <v>208378</v>
      </c>
    </row>
    <row r="151" ht="25.75" customHeight="1" spans="1:3">
      <c r="A151" s="11" t="s">
        <v>3918</v>
      </c>
      <c r="B151" s="12" t="s">
        <v>183</v>
      </c>
      <c r="C151" s="8" t="s">
        <v>22772</v>
      </c>
    </row>
    <row r="152" ht="25.75" customHeight="1" spans="1:3">
      <c r="A152" s="11" t="s">
        <v>3993</v>
      </c>
      <c r="B152" s="12" t="s">
        <v>535</v>
      </c>
      <c r="C152" s="8" t="s">
        <v>22772</v>
      </c>
    </row>
    <row r="153" ht="25.75" customHeight="1" spans="1:3">
      <c r="A153" s="11" t="s">
        <v>3898</v>
      </c>
      <c r="B153" s="12" t="s">
        <v>714</v>
      </c>
      <c r="C153" s="8" t="s">
        <v>22772</v>
      </c>
    </row>
    <row r="154" ht="13.25" customHeight="1" spans="1:3">
      <c r="A154" s="11" t="s">
        <v>4011</v>
      </c>
      <c r="B154" s="12" t="s">
        <v>155</v>
      </c>
      <c r="C154" s="8" t="s">
        <v>22772</v>
      </c>
    </row>
    <row r="155" ht="25.75" customHeight="1" spans="1:3">
      <c r="A155" s="11" t="s">
        <v>8146</v>
      </c>
      <c r="B155" s="12" t="s">
        <v>151</v>
      </c>
      <c r="C155" s="8" t="s">
        <v>22772</v>
      </c>
    </row>
    <row r="156" ht="25.75" customHeight="1" spans="1:3">
      <c r="A156" s="11" t="s">
        <v>22794</v>
      </c>
      <c r="B156" s="12" t="s">
        <v>685</v>
      </c>
      <c r="C156" s="8" t="s">
        <v>22772</v>
      </c>
    </row>
    <row r="157" ht="50.75" customHeight="1" spans="1:3">
      <c r="A157" s="11" t="s">
        <v>8108</v>
      </c>
      <c r="B157" s="12" t="s">
        <v>750</v>
      </c>
      <c r="C157" s="8" t="s">
        <v>22772</v>
      </c>
    </row>
    <row r="158" ht="25.75" customHeight="1" spans="1:3">
      <c r="A158" s="11" t="s">
        <v>3904</v>
      </c>
      <c r="B158" s="12" t="s">
        <v>461</v>
      </c>
      <c r="C158" s="8" t="s">
        <v>22772</v>
      </c>
    </row>
    <row r="159" ht="50.75" customHeight="1" spans="1:3">
      <c r="A159" s="11" t="s">
        <v>22795</v>
      </c>
      <c r="B159" s="12" t="s">
        <v>644</v>
      </c>
      <c r="C159" s="8" t="s">
        <v>22772</v>
      </c>
    </row>
    <row r="160" ht="38.25" customHeight="1" spans="1:3">
      <c r="A160" s="11" t="s">
        <v>8270</v>
      </c>
      <c r="B160" s="12" t="s">
        <v>602</v>
      </c>
      <c r="C160" s="8" t="s">
        <v>22772</v>
      </c>
    </row>
    <row r="161" ht="25.75" customHeight="1" spans="1:3">
      <c r="A161" s="11" t="s">
        <v>22796</v>
      </c>
      <c r="B161" s="12" t="s">
        <v>859</v>
      </c>
      <c r="C161" s="8" t="s">
        <v>22772</v>
      </c>
    </row>
    <row r="162" ht="25.75" customHeight="1" spans="1:3">
      <c r="A162" s="11" t="s">
        <v>3891</v>
      </c>
      <c r="B162" s="12" t="s">
        <v>819</v>
      </c>
      <c r="C162" s="8" t="s">
        <v>22772</v>
      </c>
    </row>
    <row r="163" ht="13.25" customHeight="1" spans="1:3">
      <c r="A163" s="11" t="s">
        <v>8440</v>
      </c>
      <c r="B163" s="12" t="s">
        <v>177</v>
      </c>
      <c r="C163" s="8" t="s">
        <v>22772</v>
      </c>
    </row>
    <row r="164" ht="25.75" customHeight="1" spans="1:3">
      <c r="A164" s="11" t="s">
        <v>4026</v>
      </c>
      <c r="B164" s="12" t="s">
        <v>875</v>
      </c>
      <c r="C164" s="8" t="s">
        <v>22772</v>
      </c>
    </row>
    <row r="165" ht="25.75" customHeight="1" spans="1:3">
      <c r="A165" s="11" t="s">
        <v>22797</v>
      </c>
      <c r="B165" s="16" t="s">
        <v>854</v>
      </c>
      <c r="C165" s="8" t="s">
        <v>22772</v>
      </c>
    </row>
    <row r="166" ht="25.75" customHeight="1" spans="1:3">
      <c r="A166" s="11" t="s">
        <v>3953</v>
      </c>
      <c r="B166" s="16" t="s">
        <v>498</v>
      </c>
      <c r="C166" s="8" t="s">
        <v>22772</v>
      </c>
    </row>
    <row r="167" ht="38.25" customHeight="1" spans="1:3">
      <c r="A167" s="11" t="s">
        <v>4022</v>
      </c>
      <c r="B167" s="12" t="s">
        <v>877</v>
      </c>
      <c r="C167" s="8" t="s">
        <v>22772</v>
      </c>
    </row>
    <row r="168" ht="38.25" customHeight="1" spans="1:3">
      <c r="A168" s="11" t="s">
        <v>22798</v>
      </c>
      <c r="B168" s="12" t="s">
        <v>574</v>
      </c>
      <c r="C168" s="8" t="s">
        <v>22772</v>
      </c>
    </row>
    <row r="169" ht="38.25" customHeight="1" spans="1:3">
      <c r="A169" s="11" t="s">
        <v>22799</v>
      </c>
      <c r="B169" s="12" t="s">
        <v>522</v>
      </c>
      <c r="C169" s="8" t="s">
        <v>22772</v>
      </c>
    </row>
    <row r="170" ht="13.25" customHeight="1" spans="1:3">
      <c r="A170" s="11" t="s">
        <v>22800</v>
      </c>
      <c r="B170" s="12" t="s">
        <v>512</v>
      </c>
      <c r="C170" s="8" t="s">
        <v>22772</v>
      </c>
    </row>
    <row r="171" ht="25.75" customHeight="1" spans="1:3">
      <c r="A171" s="11" t="s">
        <v>8697</v>
      </c>
      <c r="B171" s="12" t="s">
        <v>164</v>
      </c>
      <c r="C171" s="8" t="s">
        <v>22772</v>
      </c>
    </row>
    <row r="172" ht="25.75" customHeight="1" spans="1:3">
      <c r="A172" s="11" t="s">
        <v>22801</v>
      </c>
      <c r="B172" s="12" t="s">
        <v>589</v>
      </c>
      <c r="C172" s="8" t="s">
        <v>22772</v>
      </c>
    </row>
    <row r="173" ht="63.25" customHeight="1" spans="1:3">
      <c r="A173" s="11" t="s">
        <v>22802</v>
      </c>
      <c r="B173" s="12" t="s">
        <v>867</v>
      </c>
      <c r="C173" s="8" t="s">
        <v>22772</v>
      </c>
    </row>
    <row r="174" ht="25.75" customHeight="1" spans="1:3">
      <c r="A174" s="11" t="s">
        <v>3887</v>
      </c>
      <c r="B174" s="12" t="s">
        <v>674</v>
      </c>
      <c r="C174" s="8" t="s">
        <v>22772</v>
      </c>
    </row>
    <row r="175" ht="38.25" customHeight="1" spans="1:3">
      <c r="A175" s="11" t="s">
        <v>3979</v>
      </c>
      <c r="B175" s="12" t="s">
        <v>181</v>
      </c>
      <c r="C175" s="8" t="s">
        <v>22772</v>
      </c>
    </row>
    <row r="176" ht="25.75" customHeight="1" spans="1:3">
      <c r="A176" s="11" t="s">
        <v>3899</v>
      </c>
      <c r="B176" s="12" t="s">
        <v>469</v>
      </c>
      <c r="C176" s="13">
        <v>224789</v>
      </c>
    </row>
    <row r="177" ht="13.25" customHeight="1" spans="1:3">
      <c r="A177" s="11" t="s">
        <v>8161</v>
      </c>
      <c r="B177" s="12" t="s">
        <v>172</v>
      </c>
      <c r="C177" s="8" t="s">
        <v>22772</v>
      </c>
    </row>
    <row r="178" ht="25.75" customHeight="1" spans="1:3">
      <c r="A178" s="11" t="s">
        <v>8064</v>
      </c>
      <c r="B178" s="12" t="s">
        <v>705</v>
      </c>
      <c r="C178" s="8" t="s">
        <v>22772</v>
      </c>
    </row>
    <row r="179" ht="38.25" customHeight="1" spans="1:3">
      <c r="A179" s="11" t="s">
        <v>22803</v>
      </c>
      <c r="B179" s="12" t="s">
        <v>562</v>
      </c>
      <c r="C179" s="8" t="s">
        <v>22772</v>
      </c>
    </row>
    <row r="180" ht="25.75" customHeight="1" spans="1:3">
      <c r="A180" s="11" t="s">
        <v>22804</v>
      </c>
      <c r="B180" s="12" t="s">
        <v>148</v>
      </c>
      <c r="C180" s="8" t="s">
        <v>22772</v>
      </c>
    </row>
    <row r="181" ht="25.75" customHeight="1" spans="1:3">
      <c r="A181" s="11" t="s">
        <v>3913</v>
      </c>
      <c r="B181" s="12" t="s">
        <v>773</v>
      </c>
      <c r="C181" s="8" t="s">
        <v>22772</v>
      </c>
    </row>
    <row r="182" ht="50.75" customHeight="1" spans="1:3">
      <c r="A182" s="11" t="s">
        <v>22805</v>
      </c>
      <c r="B182" s="12" t="s">
        <v>881</v>
      </c>
      <c r="C182" s="8" t="s">
        <v>22772</v>
      </c>
    </row>
    <row r="183" ht="25.75" customHeight="1" spans="1:3">
      <c r="A183" s="11" t="s">
        <v>3948</v>
      </c>
      <c r="B183" s="12" t="s">
        <v>594</v>
      </c>
      <c r="C183" s="8" t="s">
        <v>22772</v>
      </c>
    </row>
    <row r="184" ht="25.75" customHeight="1" spans="1:3">
      <c r="A184" s="11" t="s">
        <v>3889</v>
      </c>
      <c r="B184" s="12" t="s">
        <v>245</v>
      </c>
      <c r="C184" s="8" t="s">
        <v>22772</v>
      </c>
    </row>
    <row r="185" ht="25.75" customHeight="1" spans="1:3">
      <c r="A185" s="11" t="s">
        <v>3999</v>
      </c>
      <c r="B185" s="12" t="s">
        <v>711</v>
      </c>
      <c r="C185" s="8" t="s">
        <v>22772</v>
      </c>
    </row>
    <row r="186" ht="63.25" customHeight="1" spans="1:3">
      <c r="A186" s="11" t="s">
        <v>3978</v>
      </c>
      <c r="B186" s="12" t="s">
        <v>642</v>
      </c>
      <c r="C186" s="13">
        <v>214878</v>
      </c>
    </row>
    <row r="187" ht="38.25" customHeight="1" spans="1:3">
      <c r="A187" s="11" t="s">
        <v>22806</v>
      </c>
      <c r="B187" s="12" t="s">
        <v>161</v>
      </c>
      <c r="C187" s="13">
        <v>259539</v>
      </c>
    </row>
    <row r="188" ht="25.75" customHeight="1" spans="1:3">
      <c r="A188" s="11" t="s">
        <v>22807</v>
      </c>
      <c r="B188" s="12" t="s">
        <v>900</v>
      </c>
      <c r="C188" s="8" t="s">
        <v>22772</v>
      </c>
    </row>
    <row r="189" ht="38.25" customHeight="1" spans="1:3">
      <c r="A189" s="11" t="s">
        <v>22808</v>
      </c>
      <c r="B189" s="12" t="s">
        <v>106</v>
      </c>
      <c r="C189" s="8" t="s">
        <v>22772</v>
      </c>
    </row>
    <row r="190" ht="38.25" customHeight="1" spans="1:3">
      <c r="A190" s="11" t="s">
        <v>3977</v>
      </c>
      <c r="B190" s="12" t="s">
        <v>682</v>
      </c>
      <c r="C190" s="8" t="s">
        <v>22772</v>
      </c>
    </row>
    <row r="191" ht="38.25" customHeight="1" spans="1:3">
      <c r="A191" s="11" t="s">
        <v>3987</v>
      </c>
      <c r="B191" s="12" t="s">
        <v>806</v>
      </c>
      <c r="C191" s="13">
        <v>213349</v>
      </c>
    </row>
    <row r="192" ht="25.75" customHeight="1" spans="1:3">
      <c r="A192" s="11" t="s">
        <v>22809</v>
      </c>
      <c r="B192" s="12" t="s">
        <v>776</v>
      </c>
      <c r="C192" s="8" t="s">
        <v>22772</v>
      </c>
    </row>
    <row r="193" ht="25.75" customHeight="1" spans="1:3">
      <c r="A193" s="11" t="s">
        <v>3997</v>
      </c>
      <c r="B193" s="12" t="s">
        <v>699</v>
      </c>
      <c r="C193" s="13">
        <v>121031</v>
      </c>
    </row>
    <row r="194" ht="25.75" customHeight="1" spans="1:3">
      <c r="A194" s="11" t="s">
        <v>22810</v>
      </c>
      <c r="B194" s="12" t="s">
        <v>66</v>
      </c>
      <c r="C194" s="8" t="s">
        <v>22772</v>
      </c>
    </row>
    <row r="195" ht="25.75" customHeight="1" spans="1:3">
      <c r="A195" s="11" t="s">
        <v>8363</v>
      </c>
      <c r="B195" s="12" t="s">
        <v>518</v>
      </c>
      <c r="C195" s="13">
        <v>238654</v>
      </c>
    </row>
    <row r="196" ht="38.25" customHeight="1" spans="1:3">
      <c r="A196" s="11" t="s">
        <v>3964</v>
      </c>
      <c r="B196" s="12" t="s">
        <v>559</v>
      </c>
      <c r="C196" s="8" t="s">
        <v>22772</v>
      </c>
    </row>
    <row r="197" ht="26.75" customHeight="1" spans="1:3">
      <c r="A197" s="9" t="s">
        <v>22811</v>
      </c>
      <c r="B197" s="10" t="s">
        <v>4170</v>
      </c>
      <c r="C197" s="8" t="s">
        <v>22772</v>
      </c>
    </row>
    <row r="198" ht="13.25" customHeight="1" spans="1:3">
      <c r="A198" s="11" t="s">
        <v>3975</v>
      </c>
      <c r="B198" s="12" t="s">
        <v>451</v>
      </c>
      <c r="C198" s="8" t="s">
        <v>22772</v>
      </c>
    </row>
    <row r="199" ht="88.25" customHeight="1" spans="1:3">
      <c r="A199" s="11" t="s">
        <v>8485</v>
      </c>
      <c r="B199" s="12" t="s">
        <v>4065</v>
      </c>
      <c r="C199" s="8" t="s">
        <v>22772</v>
      </c>
    </row>
    <row r="200" ht="13.75" customHeight="1" spans="1:3">
      <c r="A200" s="9" t="s">
        <v>22812</v>
      </c>
      <c r="B200" s="10" t="s">
        <v>4158</v>
      </c>
      <c r="C200" s="8" t="s">
        <v>22772</v>
      </c>
    </row>
    <row r="201" ht="38.25" customHeight="1" spans="1:3">
      <c r="A201" s="11" t="s">
        <v>3960</v>
      </c>
      <c r="B201" s="12" t="s">
        <v>492</v>
      </c>
      <c r="C201" s="13">
        <v>248424</v>
      </c>
    </row>
    <row r="202" ht="38.25" customHeight="1" spans="1:3">
      <c r="A202" s="11" t="s">
        <v>3989</v>
      </c>
      <c r="B202" s="12" t="s">
        <v>762</v>
      </c>
      <c r="C202" s="8" t="s">
        <v>22772</v>
      </c>
    </row>
    <row r="203" ht="25.75" customHeight="1" spans="1:3">
      <c r="A203" s="11" t="s">
        <v>22813</v>
      </c>
      <c r="B203" s="12" t="s">
        <v>831</v>
      </c>
      <c r="C203" s="8" t="s">
        <v>22772</v>
      </c>
    </row>
    <row r="204" ht="25.75" customHeight="1" spans="1:3">
      <c r="A204" s="11" t="s">
        <v>4008</v>
      </c>
      <c r="B204" s="12" t="s">
        <v>930</v>
      </c>
      <c r="C204" s="8" t="s">
        <v>22772</v>
      </c>
    </row>
    <row r="205" ht="13.25" customHeight="1" spans="1:3">
      <c r="A205" s="11" t="s">
        <v>3931</v>
      </c>
      <c r="B205" s="12" t="s">
        <v>903</v>
      </c>
      <c r="C205" s="8" t="s">
        <v>22772</v>
      </c>
    </row>
    <row r="206" ht="13.25" customHeight="1" spans="1:3">
      <c r="A206" s="11" t="s">
        <v>8240</v>
      </c>
      <c r="B206" s="12" t="s">
        <v>102</v>
      </c>
      <c r="C206" s="8" t="s">
        <v>22772</v>
      </c>
    </row>
    <row r="207" ht="38.25" customHeight="1" spans="1:3">
      <c r="A207" s="11" t="s">
        <v>3995</v>
      </c>
      <c r="B207" s="12" t="s">
        <v>737</v>
      </c>
      <c r="C207" s="8" t="s">
        <v>22772</v>
      </c>
    </row>
    <row r="208" ht="25.75" customHeight="1" spans="1:3">
      <c r="A208" s="11" t="s">
        <v>4005</v>
      </c>
      <c r="B208" s="12" t="s">
        <v>850</v>
      </c>
      <c r="C208" s="8" t="s">
        <v>22772</v>
      </c>
    </row>
    <row r="209" ht="25.75" customHeight="1" spans="1:3">
      <c r="A209" s="11" t="s">
        <v>8702</v>
      </c>
      <c r="B209" s="12" t="s">
        <v>800</v>
      </c>
      <c r="C209" s="8" t="s">
        <v>22772</v>
      </c>
    </row>
    <row r="210" ht="13.25" customHeight="1" spans="1:3">
      <c r="A210" s="11" t="s">
        <v>4004</v>
      </c>
      <c r="B210" s="12" t="s">
        <v>633</v>
      </c>
      <c r="C210" s="8" t="s">
        <v>22772</v>
      </c>
    </row>
    <row r="211" ht="25.75" customHeight="1" spans="1:3">
      <c r="A211" s="11" t="s">
        <v>3980</v>
      </c>
      <c r="B211" s="12" t="s">
        <v>658</v>
      </c>
      <c r="C211" s="8" t="s">
        <v>22772</v>
      </c>
    </row>
    <row r="212" ht="38.25" customHeight="1" spans="1:3">
      <c r="A212" s="11" t="s">
        <v>22814</v>
      </c>
      <c r="B212" s="12" t="s">
        <v>803</v>
      </c>
      <c r="C212" s="8" t="s">
        <v>22772</v>
      </c>
    </row>
    <row r="213" ht="25.75" customHeight="1" spans="1:3">
      <c r="A213" s="11" t="s">
        <v>3969</v>
      </c>
      <c r="B213" s="12" t="s">
        <v>884</v>
      </c>
      <c r="C213" s="8" t="s">
        <v>22772</v>
      </c>
    </row>
    <row r="214" ht="38.25" customHeight="1" spans="1:3">
      <c r="A214" s="11" t="s">
        <v>4000</v>
      </c>
      <c r="B214" s="12" t="s">
        <v>793</v>
      </c>
      <c r="C214" s="8" t="s">
        <v>22772</v>
      </c>
    </row>
    <row r="215" ht="38.25" customHeight="1" spans="1:3">
      <c r="A215" s="11" t="s">
        <v>8519</v>
      </c>
      <c r="B215" s="12" t="s">
        <v>764</v>
      </c>
      <c r="C215" s="8" t="s">
        <v>22772</v>
      </c>
    </row>
    <row r="216" ht="25.75" customHeight="1" spans="1:3">
      <c r="A216" s="11" t="s">
        <v>3937</v>
      </c>
      <c r="B216" s="12" t="s">
        <v>755</v>
      </c>
      <c r="C216" s="8" t="s">
        <v>22772</v>
      </c>
    </row>
    <row r="217" ht="50.75" customHeight="1" spans="1:3">
      <c r="A217" s="11" t="s">
        <v>3959</v>
      </c>
      <c r="B217" s="12" t="s">
        <v>923</v>
      </c>
      <c r="C217" s="8" t="s">
        <v>22772</v>
      </c>
    </row>
    <row r="218" ht="63.25" customHeight="1" spans="1:3">
      <c r="A218" s="11" t="s">
        <v>4012</v>
      </c>
      <c r="B218" s="12" t="s">
        <v>908</v>
      </c>
      <c r="C218" s="8" t="s">
        <v>22772</v>
      </c>
    </row>
    <row r="219" ht="13.25" customHeight="1" spans="1:3">
      <c r="A219" s="11" t="s">
        <v>4015</v>
      </c>
      <c r="B219" s="12" t="s">
        <v>136</v>
      </c>
      <c r="C219" s="8" t="s">
        <v>22772</v>
      </c>
    </row>
    <row r="220" ht="25.75" customHeight="1" spans="1:3">
      <c r="A220" s="11" t="s">
        <v>4020</v>
      </c>
      <c r="B220" s="12" t="s">
        <v>780</v>
      </c>
      <c r="C220" s="13">
        <v>225596</v>
      </c>
    </row>
    <row r="221" ht="13.25" customHeight="1" spans="1:3">
      <c r="A221" s="11" t="s">
        <v>8770</v>
      </c>
      <c r="B221" s="12" t="s">
        <v>834</v>
      </c>
      <c r="C221" s="8" t="s">
        <v>22772</v>
      </c>
    </row>
    <row r="222" ht="25.75" customHeight="1" spans="1:3">
      <c r="A222" s="11" t="s">
        <v>8497</v>
      </c>
      <c r="B222" s="12" t="s">
        <v>796</v>
      </c>
      <c r="C222" s="8" t="s">
        <v>22772</v>
      </c>
    </row>
    <row r="223" ht="13.25" customHeight="1" spans="1:3">
      <c r="A223" s="11" t="s">
        <v>3968</v>
      </c>
      <c r="B223" s="12" t="s">
        <v>813</v>
      </c>
      <c r="C223" s="8" t="s">
        <v>22772</v>
      </c>
    </row>
    <row r="224" ht="25.75" customHeight="1" spans="1:3">
      <c r="A224" s="11" t="s">
        <v>3998</v>
      </c>
      <c r="B224" s="12" t="s">
        <v>735</v>
      </c>
      <c r="C224" s="8" t="s">
        <v>22772</v>
      </c>
    </row>
    <row r="225" ht="25.75" customHeight="1" spans="1:3">
      <c r="A225" s="11" t="s">
        <v>3972</v>
      </c>
      <c r="B225" s="12" t="s">
        <v>897</v>
      </c>
      <c r="C225" s="8" t="s">
        <v>22772</v>
      </c>
    </row>
    <row r="226" ht="25.75" customHeight="1" spans="1:3">
      <c r="A226" s="11" t="s">
        <v>3933</v>
      </c>
      <c r="B226" s="12" t="s">
        <v>854</v>
      </c>
      <c r="C226" s="8" t="s">
        <v>22772</v>
      </c>
    </row>
    <row r="227" ht="25.75" customHeight="1" spans="1:3">
      <c r="A227" s="11" t="s">
        <v>3985</v>
      </c>
      <c r="B227" s="12" t="s">
        <v>752</v>
      </c>
      <c r="C227" s="8" t="s">
        <v>22772</v>
      </c>
    </row>
    <row r="228" ht="25.75" customHeight="1" spans="1:3">
      <c r="A228" s="11" t="s">
        <v>3988</v>
      </c>
      <c r="B228" s="12" t="s">
        <v>927</v>
      </c>
      <c r="C228" s="8" t="s">
        <v>22772</v>
      </c>
    </row>
    <row r="229" ht="25.75" customHeight="1" spans="1:3">
      <c r="A229" s="11" t="s">
        <v>8247</v>
      </c>
      <c r="B229" s="12" t="s">
        <v>856</v>
      </c>
      <c r="C229" s="8" t="s">
        <v>22772</v>
      </c>
    </row>
    <row r="230" ht="38.25" customHeight="1" spans="1:3">
      <c r="A230" s="11" t="s">
        <v>22815</v>
      </c>
      <c r="B230" s="12" t="s">
        <v>721</v>
      </c>
      <c r="C230" s="8" t="s">
        <v>22772</v>
      </c>
    </row>
    <row r="231" ht="25.75" customHeight="1" spans="1:3">
      <c r="A231" s="11" t="s">
        <v>22816</v>
      </c>
      <c r="B231" s="12" t="s">
        <v>445</v>
      </c>
      <c r="C231" s="8" t="s">
        <v>22772</v>
      </c>
    </row>
    <row r="232" ht="38.25" customHeight="1" spans="1:3">
      <c r="A232" s="11" t="s">
        <v>7907</v>
      </c>
      <c r="B232" s="12" t="s">
        <v>787</v>
      </c>
      <c r="C232" s="8" t="s">
        <v>22772</v>
      </c>
    </row>
    <row r="233" ht="38.25" customHeight="1" spans="1:3">
      <c r="A233" s="11" t="s">
        <v>4010</v>
      </c>
      <c r="B233" s="12" t="s">
        <v>672</v>
      </c>
      <c r="C233" s="8" t="s">
        <v>22772</v>
      </c>
    </row>
    <row r="234" ht="25.75" customHeight="1" spans="1:3">
      <c r="A234" s="11" t="s">
        <v>22817</v>
      </c>
      <c r="B234" s="12" t="s">
        <v>905</v>
      </c>
      <c r="C234" s="8" t="s">
        <v>22772</v>
      </c>
    </row>
    <row r="235" ht="38.25" customHeight="1" spans="1:3">
      <c r="A235" s="11" t="s">
        <v>7843</v>
      </c>
      <c r="B235" s="12" t="s">
        <v>790</v>
      </c>
      <c r="C235" s="8" t="s">
        <v>22772</v>
      </c>
    </row>
    <row r="236" ht="13.25" customHeight="1" spans="1:3">
      <c r="A236" s="11" t="s">
        <v>3925</v>
      </c>
      <c r="B236" s="12" t="s">
        <v>722</v>
      </c>
      <c r="C236" s="8" t="s">
        <v>22772</v>
      </c>
    </row>
    <row r="237" ht="25.75" customHeight="1" spans="1:3">
      <c r="A237" s="11" t="s">
        <v>22818</v>
      </c>
      <c r="B237" s="12" t="s">
        <v>920</v>
      </c>
      <c r="C237" s="8" t="s">
        <v>22772</v>
      </c>
    </row>
    <row r="238" ht="25.75" customHeight="1" spans="1:3">
      <c r="A238" s="11" t="s">
        <v>4021</v>
      </c>
      <c r="B238" s="12" t="s">
        <v>598</v>
      </c>
      <c r="C238" s="8" t="s">
        <v>22772</v>
      </c>
    </row>
    <row r="239" ht="25.75" customHeight="1" spans="1:3">
      <c r="A239" s="11" t="s">
        <v>8639</v>
      </c>
      <c r="B239" s="12" t="s">
        <v>726</v>
      </c>
      <c r="C239" s="8" t="s">
        <v>22772</v>
      </c>
    </row>
    <row r="240" ht="50.75" customHeight="1" spans="1:3">
      <c r="A240" s="11" t="s">
        <v>22819</v>
      </c>
      <c r="B240" s="12" t="s">
        <v>864</v>
      </c>
      <c r="C240" s="8" t="s">
        <v>22772</v>
      </c>
    </row>
    <row r="241" ht="13.25" customHeight="1" spans="1:3">
      <c r="A241" s="11" t="s">
        <v>4034</v>
      </c>
      <c r="B241" s="12" t="s">
        <v>816</v>
      </c>
      <c r="C241" s="8" t="s">
        <v>22772</v>
      </c>
    </row>
    <row r="242" ht="25.75" customHeight="1" spans="1:3">
      <c r="A242" s="11" t="s">
        <v>3982</v>
      </c>
      <c r="B242" s="12" t="s">
        <v>740</v>
      </c>
      <c r="C242" s="8" t="s">
        <v>22772</v>
      </c>
    </row>
    <row r="243" ht="25.75" customHeight="1" spans="1:3">
      <c r="A243" s="11" t="s">
        <v>3971</v>
      </c>
      <c r="B243" s="12" t="s">
        <v>893</v>
      </c>
      <c r="C243" s="8" t="s">
        <v>22772</v>
      </c>
    </row>
    <row r="244" ht="75.75" customHeight="1" spans="1:3">
      <c r="A244" s="11" t="s">
        <v>4038</v>
      </c>
      <c r="B244" s="12" t="s">
        <v>828</v>
      </c>
      <c r="C244" s="8" t="s">
        <v>22772</v>
      </c>
    </row>
    <row r="245" ht="52.75" customHeight="1" spans="1:3">
      <c r="A245" s="9" t="s">
        <v>8758</v>
      </c>
      <c r="B245" s="10" t="s">
        <v>4067</v>
      </c>
      <c r="C245" s="8" t="s">
        <v>22772</v>
      </c>
    </row>
    <row r="246" ht="25.75" customHeight="1" spans="1:3">
      <c r="A246" s="11" t="s">
        <v>22820</v>
      </c>
      <c r="B246" s="12" t="s">
        <v>584</v>
      </c>
      <c r="C246" s="8" t="s">
        <v>22772</v>
      </c>
    </row>
    <row r="247" ht="13.25" customHeight="1" spans="1:3">
      <c r="A247" s="11" t="s">
        <v>4037</v>
      </c>
      <c r="B247" s="12" t="s">
        <v>116</v>
      </c>
      <c r="C247" s="8" t="s">
        <v>22772</v>
      </c>
    </row>
    <row r="248" ht="39.75" customHeight="1" spans="1:3">
      <c r="A248" s="9" t="s">
        <v>22821</v>
      </c>
      <c r="B248" s="17" t="s">
        <v>682</v>
      </c>
      <c r="C248" s="8" t="s">
        <v>22772</v>
      </c>
    </row>
    <row r="249" ht="38.25" customHeight="1" spans="1:3">
      <c r="A249" s="11" t="s">
        <v>8593</v>
      </c>
      <c r="B249" s="12" t="s">
        <v>770</v>
      </c>
      <c r="C249" s="8" t="s">
        <v>22772</v>
      </c>
    </row>
    <row r="250" ht="26.75" customHeight="1" spans="1:3">
      <c r="A250" s="9" t="s">
        <v>22822</v>
      </c>
      <c r="B250" s="17" t="s">
        <v>22823</v>
      </c>
      <c r="C250" s="8" t="s">
        <v>22772</v>
      </c>
    </row>
    <row r="251" ht="50.75" customHeight="1" spans="1:3">
      <c r="A251" s="11" t="s">
        <v>8200</v>
      </c>
      <c r="B251" s="12" t="s">
        <v>580</v>
      </c>
      <c r="C251" s="8" t="s">
        <v>22772</v>
      </c>
    </row>
    <row r="252" ht="13.25" customHeight="1" spans="1:3">
      <c r="A252" s="11" t="s">
        <v>4027</v>
      </c>
      <c r="B252" s="12" t="s">
        <v>677</v>
      </c>
      <c r="C252" s="8" t="s">
        <v>22772</v>
      </c>
    </row>
    <row r="253" ht="38.25" customHeight="1" spans="1:3">
      <c r="A253" s="11" t="s">
        <v>7896</v>
      </c>
      <c r="B253" s="12" t="s">
        <v>846</v>
      </c>
      <c r="C253" s="8" t="s">
        <v>22772</v>
      </c>
    </row>
    <row r="254" ht="25.75" customHeight="1" spans="1:3">
      <c r="A254" s="11" t="s">
        <v>4029</v>
      </c>
      <c r="B254" s="12" t="s">
        <v>686</v>
      </c>
      <c r="C254" s="8" t="s">
        <v>22772</v>
      </c>
    </row>
    <row r="255" ht="39.75" customHeight="1" spans="1:3">
      <c r="A255" s="9" t="s">
        <v>4030</v>
      </c>
      <c r="B255" s="17" t="s">
        <v>4031</v>
      </c>
      <c r="C255" s="8" t="s">
        <v>22772</v>
      </c>
    </row>
    <row r="256" ht="50.75" customHeight="1" spans="1:3">
      <c r="A256" s="11" t="s">
        <v>4033</v>
      </c>
      <c r="B256" s="12" t="s">
        <v>933</v>
      </c>
      <c r="C256" s="8" t="s">
        <v>22772</v>
      </c>
    </row>
    <row r="257" ht="39.75" customHeight="1" spans="1:3">
      <c r="A257" s="9" t="s">
        <v>22824</v>
      </c>
      <c r="B257" s="17" t="s">
        <v>315</v>
      </c>
      <c r="C257" s="8" t="s">
        <v>22772</v>
      </c>
    </row>
    <row r="258" ht="13.75" customHeight="1" spans="1:3">
      <c r="A258" s="9" t="s">
        <v>22825</v>
      </c>
      <c r="B258" s="17" t="s">
        <v>813</v>
      </c>
      <c r="C258" s="8" t="s">
        <v>22772</v>
      </c>
    </row>
  </sheetData>
  <pageMargins left="0.75" right="0.75" top="1" bottom="1" header="0.5" footer="0.5"/>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59"/>
  <sheetViews>
    <sheetView workbookViewId="0">
      <selection activeCell="H15" sqref="H15"/>
    </sheetView>
  </sheetViews>
  <sheetFormatPr defaultColWidth="9.81818181818182" defaultRowHeight="13" outlineLevelCol="4"/>
  <cols>
    <col min="1" max="1" width="21" style="1" customWidth="1"/>
    <col min="2" max="2" width="13.1818181818182" style="1" customWidth="1"/>
    <col min="3" max="16384" width="9.81818181818182" style="1" customWidth="1"/>
  </cols>
  <sheetData>
    <row r="1" s="1" customFormat="1" spans="1:5">
      <c r="A1" s="2" t="s">
        <v>3862</v>
      </c>
      <c r="B1" s="2" t="s">
        <v>3867</v>
      </c>
      <c r="C1" s="2" t="s">
        <v>22826</v>
      </c>
      <c r="D1" s="2" t="s">
        <v>5858</v>
      </c>
      <c r="E1" s="2" t="s">
        <v>22827</v>
      </c>
    </row>
    <row r="2" s="1" customFormat="1" spans="1:5">
      <c r="A2" s="3">
        <v>46143</v>
      </c>
      <c r="B2" s="1" t="s">
        <v>677</v>
      </c>
      <c r="C2" s="1" t="s">
        <v>4027</v>
      </c>
      <c r="D2" s="1" t="s">
        <v>22828</v>
      </c>
      <c r="E2" s="1" t="s">
        <v>22829</v>
      </c>
    </row>
    <row r="3" s="1" customFormat="1" spans="1:5">
      <c r="A3" s="3">
        <v>46143</v>
      </c>
      <c r="B3" s="1" t="s">
        <v>933</v>
      </c>
      <c r="C3" s="1" t="s">
        <v>4033</v>
      </c>
      <c r="D3" s="1" t="s">
        <v>22830</v>
      </c>
      <c r="E3" s="1" t="s">
        <v>22829</v>
      </c>
    </row>
    <row r="4" s="1" customFormat="1" spans="1:5">
      <c r="A4" s="3">
        <v>46143</v>
      </c>
      <c r="B4" s="1" t="s">
        <v>846</v>
      </c>
      <c r="C4" s="1" t="s">
        <v>7896</v>
      </c>
      <c r="D4" s="1" t="s">
        <v>7898</v>
      </c>
      <c r="E4" s="1" t="s">
        <v>22829</v>
      </c>
    </row>
    <row r="5" s="1" customFormat="1" spans="1:5">
      <c r="A5" s="3">
        <v>46143</v>
      </c>
      <c r="B5" s="1" t="s">
        <v>407</v>
      </c>
      <c r="C5" s="1" t="s">
        <v>3955</v>
      </c>
      <c r="D5" s="1" t="s">
        <v>22831</v>
      </c>
      <c r="E5" s="1" t="s">
        <v>22829</v>
      </c>
    </row>
    <row r="6" s="1" customFormat="1" spans="1:5">
      <c r="A6" s="3">
        <v>46143</v>
      </c>
      <c r="B6" s="1" t="s">
        <v>407</v>
      </c>
      <c r="C6" s="1" t="s">
        <v>3955</v>
      </c>
      <c r="D6" s="1" t="s">
        <v>22832</v>
      </c>
      <c r="E6" s="1" t="s">
        <v>22829</v>
      </c>
    </row>
    <row r="7" s="1" customFormat="1" spans="1:5">
      <c r="A7" s="3">
        <v>46143</v>
      </c>
      <c r="B7" s="1" t="s">
        <v>407</v>
      </c>
      <c r="C7" s="1" t="s">
        <v>3955</v>
      </c>
      <c r="D7" s="1" t="s">
        <v>22833</v>
      </c>
      <c r="E7" s="1" t="s">
        <v>22829</v>
      </c>
    </row>
    <row r="8" s="1" customFormat="1" spans="1:5">
      <c r="A8" s="3">
        <v>46143</v>
      </c>
      <c r="B8" s="1" t="s">
        <v>407</v>
      </c>
      <c r="C8" s="1" t="s">
        <v>3955</v>
      </c>
      <c r="D8" s="1" t="s">
        <v>22834</v>
      </c>
      <c r="E8" s="1" t="s">
        <v>22829</v>
      </c>
    </row>
    <row r="9" s="1" customFormat="1" spans="1:5">
      <c r="A9" s="3">
        <v>46143</v>
      </c>
      <c r="B9" s="1" t="s">
        <v>580</v>
      </c>
      <c r="C9" s="1" t="s">
        <v>8200</v>
      </c>
      <c r="D9" s="1" t="s">
        <v>6963</v>
      </c>
      <c r="E9" s="1" t="s">
        <v>22829</v>
      </c>
    </row>
    <row r="10" s="1" customFormat="1" spans="1:5">
      <c r="A10" s="3">
        <v>46143</v>
      </c>
      <c r="B10" s="1" t="s">
        <v>686</v>
      </c>
      <c r="C10" s="1" t="s">
        <v>4029</v>
      </c>
      <c r="D10" s="1" t="s">
        <v>8431</v>
      </c>
      <c r="E10" s="1" t="s">
        <v>22829</v>
      </c>
    </row>
    <row r="11" s="1" customFormat="1" spans="1:5">
      <c r="A11" s="3">
        <v>46143</v>
      </c>
      <c r="B11" s="1" t="s">
        <v>240</v>
      </c>
      <c r="C11" s="1" t="s">
        <v>3935</v>
      </c>
      <c r="D11" s="1" t="s">
        <v>6710</v>
      </c>
      <c r="E11" s="1" t="s">
        <v>22829</v>
      </c>
    </row>
    <row r="12" s="1" customFormat="1" spans="1:5">
      <c r="A12" s="3">
        <v>46143</v>
      </c>
      <c r="B12" s="1" t="s">
        <v>518</v>
      </c>
      <c r="C12" s="1" t="s">
        <v>8363</v>
      </c>
      <c r="D12" s="1" t="s">
        <v>6780</v>
      </c>
      <c r="E12" s="1" t="s">
        <v>22829</v>
      </c>
    </row>
    <row r="13" s="1" customFormat="1" spans="1:5">
      <c r="A13" s="3">
        <v>46143</v>
      </c>
      <c r="B13" s="1" t="s">
        <v>4067</v>
      </c>
      <c r="C13" s="1" t="s">
        <v>8758</v>
      </c>
      <c r="D13" s="1" t="s">
        <v>6541</v>
      </c>
      <c r="E13" s="1" t="s">
        <v>22829</v>
      </c>
    </row>
    <row r="14" s="1" customFormat="1" spans="1:5">
      <c r="A14" s="3">
        <v>46143</v>
      </c>
      <c r="B14" s="1" t="s">
        <v>846</v>
      </c>
      <c r="C14" s="1" t="s">
        <v>7896</v>
      </c>
      <c r="D14" s="1" t="s">
        <v>7898</v>
      </c>
      <c r="E14" s="1" t="s">
        <v>22835</v>
      </c>
    </row>
    <row r="15" s="1" customFormat="1" spans="1:5">
      <c r="A15" s="3">
        <v>46143</v>
      </c>
      <c r="B15" s="1" t="s">
        <v>528</v>
      </c>
      <c r="C15" s="1" t="s">
        <v>8394</v>
      </c>
      <c r="D15" s="1" t="s">
        <v>6946</v>
      </c>
      <c r="E15" s="1" t="s">
        <v>22835</v>
      </c>
    </row>
    <row r="16" s="1" customFormat="1" spans="1:5">
      <c r="A16" s="3">
        <v>46143</v>
      </c>
      <c r="B16" s="1" t="s">
        <v>407</v>
      </c>
      <c r="C16" s="1" t="s">
        <v>3955</v>
      </c>
      <c r="D16" s="1" t="s">
        <v>22831</v>
      </c>
      <c r="E16" s="1" t="s">
        <v>22835</v>
      </c>
    </row>
    <row r="17" s="1" customFormat="1" spans="1:5">
      <c r="A17" s="3">
        <v>46143</v>
      </c>
      <c r="B17" s="1" t="s">
        <v>407</v>
      </c>
      <c r="C17" s="1" t="s">
        <v>3955</v>
      </c>
      <c r="D17" s="1" t="s">
        <v>22832</v>
      </c>
      <c r="E17" s="1" t="s">
        <v>22835</v>
      </c>
    </row>
    <row r="18" s="1" customFormat="1" spans="1:5">
      <c r="A18" s="3">
        <v>46143</v>
      </c>
      <c r="B18" s="1" t="s">
        <v>407</v>
      </c>
      <c r="C18" s="1" t="s">
        <v>3955</v>
      </c>
      <c r="D18" s="1" t="s">
        <v>22833</v>
      </c>
      <c r="E18" s="1" t="s">
        <v>22835</v>
      </c>
    </row>
    <row r="19" s="1" customFormat="1" spans="1:5">
      <c r="A19" s="3">
        <v>46143</v>
      </c>
      <c r="B19" s="1" t="s">
        <v>407</v>
      </c>
      <c r="C19" s="1" t="s">
        <v>3955</v>
      </c>
      <c r="D19" s="1" t="s">
        <v>6156</v>
      </c>
      <c r="E19" s="1" t="s">
        <v>22835</v>
      </c>
    </row>
    <row r="20" s="1" customFormat="1" spans="1:5">
      <c r="A20" s="3">
        <v>46143</v>
      </c>
      <c r="B20" s="1" t="s">
        <v>407</v>
      </c>
      <c r="C20" s="1" t="s">
        <v>3955</v>
      </c>
      <c r="D20" s="1" t="s">
        <v>22834</v>
      </c>
      <c r="E20" s="1" t="s">
        <v>22835</v>
      </c>
    </row>
    <row r="21" s="1" customFormat="1" spans="1:5">
      <c r="A21" s="3">
        <v>46143</v>
      </c>
      <c r="B21" s="1" t="s">
        <v>580</v>
      </c>
      <c r="C21" s="1" t="s">
        <v>8200</v>
      </c>
      <c r="D21" s="1" t="s">
        <v>6963</v>
      </c>
      <c r="E21" s="1" t="s">
        <v>22835</v>
      </c>
    </row>
    <row r="22" s="1" customFormat="1" spans="1:5">
      <c r="A22" s="3">
        <v>46143</v>
      </c>
      <c r="B22" s="1" t="s">
        <v>686</v>
      </c>
      <c r="C22" s="1" t="s">
        <v>4029</v>
      </c>
      <c r="D22" s="1" t="s">
        <v>8431</v>
      </c>
      <c r="E22" s="1" t="s">
        <v>22835</v>
      </c>
    </row>
    <row r="23" s="1" customFormat="1" spans="1:5">
      <c r="A23" s="3">
        <v>46143</v>
      </c>
      <c r="B23" s="1" t="s">
        <v>240</v>
      </c>
      <c r="C23" s="1" t="s">
        <v>3935</v>
      </c>
      <c r="D23" s="1" t="s">
        <v>6710</v>
      </c>
      <c r="E23" s="1" t="s">
        <v>22835</v>
      </c>
    </row>
    <row r="24" s="1" customFormat="1" spans="1:5">
      <c r="A24" s="3">
        <v>46143</v>
      </c>
      <c r="B24" s="1" t="s">
        <v>518</v>
      </c>
      <c r="C24" s="1" t="s">
        <v>8363</v>
      </c>
      <c r="D24" s="1" t="s">
        <v>6780</v>
      </c>
      <c r="E24" s="1" t="s">
        <v>22835</v>
      </c>
    </row>
    <row r="25" s="1" customFormat="1" spans="1:5">
      <c r="A25" s="3">
        <v>46143</v>
      </c>
      <c r="B25" s="1" t="s">
        <v>598</v>
      </c>
      <c r="C25" s="1" t="s">
        <v>4021</v>
      </c>
      <c r="D25" s="1" t="s">
        <v>6331</v>
      </c>
      <c r="E25" s="1" t="s">
        <v>22835</v>
      </c>
    </row>
    <row r="26" s="1" customFormat="1" spans="1:5">
      <c r="A26" s="3">
        <v>46143</v>
      </c>
      <c r="B26" s="1" t="s">
        <v>4067</v>
      </c>
      <c r="C26" s="1" t="s">
        <v>8758</v>
      </c>
      <c r="D26" s="1" t="s">
        <v>6541</v>
      </c>
      <c r="E26" s="1" t="s">
        <v>22835</v>
      </c>
    </row>
    <row r="27" s="1" customFormat="1" spans="1:5">
      <c r="A27" s="3">
        <v>46143</v>
      </c>
      <c r="B27" s="1" t="s">
        <v>682</v>
      </c>
      <c r="C27" s="1" t="s">
        <v>3977</v>
      </c>
      <c r="D27" s="1" t="s">
        <v>22836</v>
      </c>
      <c r="E27" s="1" t="s">
        <v>22835</v>
      </c>
    </row>
    <row r="28" s="1" customFormat="1" spans="1:5">
      <c r="A28" s="3">
        <v>46143</v>
      </c>
      <c r="B28" s="1" t="s">
        <v>584</v>
      </c>
      <c r="C28" s="1" t="s">
        <v>22820</v>
      </c>
      <c r="D28" s="1" t="s">
        <v>7074</v>
      </c>
      <c r="E28" s="1" t="s">
        <v>22835</v>
      </c>
    </row>
    <row r="29" s="1" customFormat="1" spans="1:5">
      <c r="A29" s="3">
        <v>46143</v>
      </c>
      <c r="B29" s="1" t="s">
        <v>407</v>
      </c>
      <c r="C29" s="1" t="s">
        <v>3955</v>
      </c>
      <c r="D29" s="1" t="s">
        <v>22831</v>
      </c>
      <c r="E29" s="1" t="s">
        <v>22837</v>
      </c>
    </row>
    <row r="30" s="1" customFormat="1" spans="1:5">
      <c r="A30" s="3">
        <v>46143</v>
      </c>
      <c r="B30" s="1" t="s">
        <v>407</v>
      </c>
      <c r="C30" s="1" t="s">
        <v>3955</v>
      </c>
      <c r="D30" s="1" t="s">
        <v>22832</v>
      </c>
      <c r="E30" s="1" t="s">
        <v>22837</v>
      </c>
    </row>
    <row r="31" s="1" customFormat="1" spans="1:5">
      <c r="A31" s="3">
        <v>46143</v>
      </c>
      <c r="B31" s="1" t="s">
        <v>407</v>
      </c>
      <c r="C31" s="1" t="s">
        <v>3955</v>
      </c>
      <c r="D31" s="1" t="s">
        <v>22833</v>
      </c>
      <c r="E31" s="1" t="s">
        <v>22837</v>
      </c>
    </row>
    <row r="32" s="1" customFormat="1" spans="1:5">
      <c r="A32" s="3">
        <v>46143</v>
      </c>
      <c r="B32" s="1" t="s">
        <v>407</v>
      </c>
      <c r="C32" s="1" t="s">
        <v>3955</v>
      </c>
      <c r="D32" s="1" t="s">
        <v>6156</v>
      </c>
      <c r="E32" s="1" t="s">
        <v>22837</v>
      </c>
    </row>
    <row r="33" s="1" customFormat="1" spans="1:5">
      <c r="A33" s="3">
        <v>46143</v>
      </c>
      <c r="B33" s="1" t="s">
        <v>407</v>
      </c>
      <c r="C33" s="1" t="s">
        <v>3955</v>
      </c>
      <c r="D33" s="1" t="s">
        <v>22834</v>
      </c>
      <c r="E33" s="1" t="s">
        <v>22837</v>
      </c>
    </row>
    <row r="34" s="1" customFormat="1" spans="1:5">
      <c r="A34" s="3">
        <v>46143</v>
      </c>
      <c r="B34" s="1" t="s">
        <v>580</v>
      </c>
      <c r="C34" s="1" t="s">
        <v>8200</v>
      </c>
      <c r="D34" s="1" t="s">
        <v>6963</v>
      </c>
      <c r="E34" s="1" t="s">
        <v>22837</v>
      </c>
    </row>
    <row r="35" s="1" customFormat="1" spans="1:5">
      <c r="A35" s="3">
        <v>46143</v>
      </c>
      <c r="B35" s="1" t="s">
        <v>686</v>
      </c>
      <c r="C35" s="1" t="s">
        <v>4029</v>
      </c>
      <c r="D35" s="1" t="s">
        <v>8431</v>
      </c>
      <c r="E35" s="1" t="s">
        <v>22837</v>
      </c>
    </row>
    <row r="36" s="1" customFormat="1" spans="1:5">
      <c r="A36" s="3">
        <v>46143</v>
      </c>
      <c r="B36" s="1" t="s">
        <v>240</v>
      </c>
      <c r="C36" s="1" t="s">
        <v>3935</v>
      </c>
      <c r="D36" s="1" t="s">
        <v>6710</v>
      </c>
      <c r="E36" s="1" t="s">
        <v>22837</v>
      </c>
    </row>
    <row r="37" s="1" customFormat="1" spans="1:5">
      <c r="A37" s="3">
        <v>46143</v>
      </c>
      <c r="B37" s="1" t="s">
        <v>518</v>
      </c>
      <c r="C37" s="1" t="s">
        <v>8363</v>
      </c>
      <c r="D37" s="1" t="s">
        <v>6780</v>
      </c>
      <c r="E37" s="1" t="s">
        <v>22837</v>
      </c>
    </row>
    <row r="38" s="1" customFormat="1" spans="1:5">
      <c r="A38" s="3">
        <v>46143</v>
      </c>
      <c r="B38" s="1" t="s">
        <v>598</v>
      </c>
      <c r="C38" s="1" t="s">
        <v>4021</v>
      </c>
      <c r="D38" s="1" t="s">
        <v>6331</v>
      </c>
      <c r="E38" s="1" t="s">
        <v>22837</v>
      </c>
    </row>
    <row r="39" s="1" customFormat="1" spans="1:5">
      <c r="A39" s="3">
        <v>46143</v>
      </c>
      <c r="B39" s="1" t="s">
        <v>4067</v>
      </c>
      <c r="C39" s="1" t="s">
        <v>8758</v>
      </c>
      <c r="D39" s="1" t="s">
        <v>6541</v>
      </c>
      <c r="E39" s="1" t="s">
        <v>22837</v>
      </c>
    </row>
    <row r="40" s="1" customFormat="1" spans="1:5">
      <c r="A40" s="3">
        <v>46143</v>
      </c>
      <c r="B40" s="1" t="s">
        <v>509</v>
      </c>
      <c r="C40" s="1" t="s">
        <v>4003</v>
      </c>
      <c r="D40" s="1" t="s">
        <v>6214</v>
      </c>
      <c r="E40" s="1" t="s">
        <v>22837</v>
      </c>
    </row>
    <row r="41" s="1" customFormat="1" spans="1:5">
      <c r="A41" s="3">
        <v>46143</v>
      </c>
      <c r="B41" s="1" t="s">
        <v>682</v>
      </c>
      <c r="C41" s="1" t="s">
        <v>3977</v>
      </c>
      <c r="D41" s="1" t="s">
        <v>22836</v>
      </c>
      <c r="E41" s="1" t="s">
        <v>22837</v>
      </c>
    </row>
    <row r="42" s="1" customFormat="1" spans="1:5">
      <c r="A42" s="3">
        <v>46143</v>
      </c>
      <c r="B42" s="1" t="s">
        <v>584</v>
      </c>
      <c r="C42" s="1" t="s">
        <v>22820</v>
      </c>
      <c r="D42" s="1" t="s">
        <v>7074</v>
      </c>
      <c r="E42" s="1" t="s">
        <v>22837</v>
      </c>
    </row>
    <row r="43" s="1" customFormat="1" spans="1:5">
      <c r="A43" s="3">
        <v>46143</v>
      </c>
      <c r="B43" s="1" t="s">
        <v>498</v>
      </c>
      <c r="C43" s="1" t="s">
        <v>3902</v>
      </c>
      <c r="D43" s="1" t="s">
        <v>5980</v>
      </c>
      <c r="E43" s="1" t="s">
        <v>22837</v>
      </c>
    </row>
    <row r="44" s="1" customFormat="1" spans="1:5">
      <c r="A44" s="3">
        <v>46143</v>
      </c>
      <c r="B44" s="1" t="s">
        <v>877</v>
      </c>
      <c r="C44" s="1" t="s">
        <v>4022</v>
      </c>
      <c r="D44" s="1" t="s">
        <v>6784</v>
      </c>
      <c r="E44" s="1" t="s">
        <v>22837</v>
      </c>
    </row>
    <row r="45" s="1" customFormat="1" spans="1:5">
      <c r="A45" s="3">
        <v>46143</v>
      </c>
      <c r="B45" s="1" t="s">
        <v>407</v>
      </c>
      <c r="C45" s="1" t="s">
        <v>3955</v>
      </c>
      <c r="D45" s="1" t="s">
        <v>6156</v>
      </c>
      <c r="E45" s="1" t="s">
        <v>22837</v>
      </c>
    </row>
    <row r="46" s="1" customFormat="1" spans="1:5">
      <c r="A46" s="3">
        <v>46143</v>
      </c>
      <c r="B46" s="1" t="s">
        <v>201</v>
      </c>
      <c r="C46" s="1" t="s">
        <v>3916</v>
      </c>
      <c r="D46" s="1" t="s">
        <v>22838</v>
      </c>
      <c r="E46" s="1" t="s">
        <v>22837</v>
      </c>
    </row>
    <row r="47" s="1" customFormat="1" spans="1:5">
      <c r="A47" s="3">
        <v>46143</v>
      </c>
      <c r="B47" s="1" t="s">
        <v>538</v>
      </c>
      <c r="C47" s="1" t="s">
        <v>3996</v>
      </c>
      <c r="D47" s="1" t="s">
        <v>6579</v>
      </c>
      <c r="E47" s="1" t="s">
        <v>22837</v>
      </c>
    </row>
    <row r="48" s="1" customFormat="1" spans="1:5">
      <c r="A48" s="3">
        <v>46143</v>
      </c>
      <c r="B48" s="1" t="s">
        <v>240</v>
      </c>
      <c r="C48" s="1" t="s">
        <v>3935</v>
      </c>
      <c r="D48" s="1" t="s">
        <v>22839</v>
      </c>
      <c r="E48" s="1" t="s">
        <v>22840</v>
      </c>
    </row>
    <row r="49" s="1" customFormat="1" spans="1:5">
      <c r="A49" s="3">
        <v>46143</v>
      </c>
      <c r="B49" s="1" t="s">
        <v>884</v>
      </c>
      <c r="C49" s="1" t="s">
        <v>3969</v>
      </c>
      <c r="D49" s="1" t="s">
        <v>22841</v>
      </c>
      <c r="E49" s="1" t="s">
        <v>22840</v>
      </c>
    </row>
    <row r="50" s="1" customFormat="1" spans="1:5">
      <c r="A50" s="3">
        <v>46143</v>
      </c>
      <c r="B50" s="1" t="s">
        <v>677</v>
      </c>
      <c r="C50" s="1" t="s">
        <v>4027</v>
      </c>
      <c r="D50" s="1" t="s">
        <v>22828</v>
      </c>
      <c r="E50" s="1" t="s">
        <v>22840</v>
      </c>
    </row>
    <row r="51" s="1" customFormat="1" spans="1:5">
      <c r="A51" s="3">
        <v>46143</v>
      </c>
      <c r="B51" s="1" t="s">
        <v>933</v>
      </c>
      <c r="C51" s="1" t="s">
        <v>4033</v>
      </c>
      <c r="D51" s="1" t="s">
        <v>22830</v>
      </c>
      <c r="E51" s="1" t="s">
        <v>22840</v>
      </c>
    </row>
    <row r="52" s="1" customFormat="1" spans="1:5">
      <c r="A52" s="3">
        <v>46143</v>
      </c>
      <c r="B52" s="1" t="s">
        <v>846</v>
      </c>
      <c r="C52" s="1" t="s">
        <v>7896</v>
      </c>
      <c r="D52" s="1" t="s">
        <v>7898</v>
      </c>
      <c r="E52" s="1" t="s">
        <v>22840</v>
      </c>
    </row>
    <row r="53" s="1" customFormat="1" spans="1:5">
      <c r="A53" s="3">
        <v>46143</v>
      </c>
      <c r="B53" s="1" t="s">
        <v>407</v>
      </c>
      <c r="C53" s="1" t="s">
        <v>3955</v>
      </c>
      <c r="D53" s="1" t="s">
        <v>22831</v>
      </c>
      <c r="E53" s="1" t="s">
        <v>22840</v>
      </c>
    </row>
    <row r="54" s="1" customFormat="1" spans="1:5">
      <c r="A54" s="3">
        <v>46143</v>
      </c>
      <c r="B54" s="1" t="s">
        <v>407</v>
      </c>
      <c r="C54" s="1" t="s">
        <v>3955</v>
      </c>
      <c r="D54" s="1" t="s">
        <v>22832</v>
      </c>
      <c r="E54" s="1" t="s">
        <v>22840</v>
      </c>
    </row>
    <row r="55" s="1" customFormat="1" spans="1:5">
      <c r="A55" s="3">
        <v>46143</v>
      </c>
      <c r="B55" s="1" t="s">
        <v>407</v>
      </c>
      <c r="C55" s="1" t="s">
        <v>3955</v>
      </c>
      <c r="D55" s="1" t="s">
        <v>22833</v>
      </c>
      <c r="E55" s="1" t="s">
        <v>22840</v>
      </c>
    </row>
    <row r="56" s="1" customFormat="1" spans="1:5">
      <c r="A56" s="3">
        <v>46143</v>
      </c>
      <c r="B56" s="1" t="s">
        <v>407</v>
      </c>
      <c r="C56" s="1" t="s">
        <v>3955</v>
      </c>
      <c r="D56" s="1" t="s">
        <v>22834</v>
      </c>
      <c r="E56" s="1" t="s">
        <v>22840</v>
      </c>
    </row>
    <row r="57" s="1" customFormat="1" spans="1:5">
      <c r="A57" s="3">
        <v>46143</v>
      </c>
      <c r="B57" s="1" t="s">
        <v>686</v>
      </c>
      <c r="C57" s="1" t="s">
        <v>4029</v>
      </c>
      <c r="D57" s="1" t="s">
        <v>8431</v>
      </c>
      <c r="E57" s="1" t="s">
        <v>22840</v>
      </c>
    </row>
    <row r="59" s="1" customFormat="1" spans="1:5">
      <c r="A59" s="1" t="s">
        <v>22842</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31</vt:i4>
      </vt:variant>
    </vt:vector>
  </HeadingPairs>
  <TitlesOfParts>
    <vt:vector size="31" baseType="lpstr">
      <vt:lpstr>Growth OS</vt:lpstr>
      <vt:lpstr>Earnings</vt:lpstr>
      <vt:lpstr>Tasks</vt:lpstr>
      <vt:lpstr>Templs.</vt:lpstr>
      <vt:lpstr>Agenda</vt:lpstr>
      <vt:lpstr>Top 100 products CABA</vt:lpstr>
      <vt:lpstr>Top 100 Cross Selling CABA</vt:lpstr>
      <vt:lpstr>Seasonal Events</vt:lpstr>
      <vt:lpstr>Current GMV</vt:lpstr>
      <vt:lpstr>Current ADS</vt:lpstr>
      <vt:lpstr>Current MD</vt:lpstr>
      <vt:lpstr>Current MD pro</vt:lpstr>
      <vt:lpstr>MD Names</vt:lpstr>
      <vt:lpstr>Availability Data</vt:lpstr>
      <vt:lpstr>RTWT Data</vt:lpstr>
      <vt:lpstr>Cancel Data</vt:lpstr>
      <vt:lpstr>DR Data</vt:lpstr>
      <vt:lpstr>Perfect Store Data</vt:lpstr>
      <vt:lpstr>Priority Data</vt:lpstr>
      <vt:lpstr>Definitive Top Products</vt:lpstr>
      <vt:lpstr>Store ID</vt:lpstr>
      <vt:lpstr>COINVERSION</vt:lpstr>
      <vt:lpstr>Productivity</vt:lpstr>
      <vt:lpstr>Call Quality</vt:lpstr>
      <vt:lpstr>Call Detail</vt:lpstr>
      <vt:lpstr>CPC</vt:lpstr>
      <vt:lpstr>Detalle CABA</vt:lpstr>
      <vt:lpstr>CVR%</vt:lpstr>
      <vt:lpstr>Traffic #</vt:lpstr>
      <vt:lpstr>Asignacion Junio</vt:lpstr>
      <vt:lpstr>Current Churn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Sabas Camilo Ramirez</cp:lastModifiedBy>
  <dcterms:created xsi:type="dcterms:W3CDTF">2026-05-17T00:13:00Z</dcterms:created>
  <dcterms:modified xsi:type="dcterms:W3CDTF">2026-06-03T13:45:05Z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7A9F652BFEE3464787EE5A785A8C1F1E_12</vt:lpwstr>
  </property>
  <property fmtid="{D5CDD505-2E9C-101B-9397-08002B2CF9AE}" pid="3" name="KSOProductBuildVer">
    <vt:lpwstr>2058-12.1.0.26880</vt:lpwstr>
  </property>
  <property fmtid="{D5CDD505-2E9C-101B-9397-08002B2CF9AE}" pid="4" name="CalculationRule">
    <vt:i4>0</vt:i4>
  </property>
</Properties>
</file>